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A1" lockStructure="1"/>
  <bookViews>
    <workbookView xWindow="0" yWindow="960" windowWidth="15300" windowHeight="4695" tabRatio="854"/>
  </bookViews>
  <sheets>
    <sheet name="Cover" sheetId="34" r:id="rId1"/>
    <sheet name="Income" sheetId="2" r:id="rId2"/>
    <sheet name="Expenditure" sheetId="1" r:id="rId3"/>
    <sheet name="Income &amp; Expenditure Backsheet" sheetId="23" state="hidden" r:id="rId4"/>
    <sheet name="NEA Performance (Annual) " sheetId="5" r:id="rId5"/>
    <sheet name="NEA Performance (Quarterly)" sheetId="14" r:id="rId6"/>
    <sheet name="Population All (2014)" sheetId="6" state="hidden" r:id="rId7"/>
    <sheet name="NEA Backsheet" sheetId="22" state="hidden" r:id="rId8"/>
    <sheet name="DTOC Performance (Annual)" sheetId="4" r:id="rId9"/>
    <sheet name="DTOC Backsheet" sheetId="3" state="hidden" r:id="rId10"/>
    <sheet name="Population 18+ (2014)" sheetId="12" state="hidden" r:id="rId11"/>
    <sheet name="DTOC Performance (Quarterly)" sheetId="13" r:id="rId12"/>
    <sheet name="Reablement Performance" sheetId="15" r:id="rId13"/>
    <sheet name="Reablement backsheet" sheetId="16" state="hidden" r:id="rId14"/>
    <sheet name="Residential Admissions" sheetId="17" r:id="rId15"/>
    <sheet name="Res Admissions backsheet" sheetId="18" state="hidden" r:id="rId16"/>
    <sheet name="National Conditions" sheetId="21" r:id="rId17"/>
    <sheet name="NatConditions Backsheet" sheetId="24" state="hidden" r:id="rId18"/>
    <sheet name="Year End Feedback 1" sheetId="32" r:id="rId19"/>
    <sheet name="Year End Feedback 2" sheetId="33" r:id="rId20"/>
    <sheet name="Year End Feedback Backsheet" sheetId="31" state="hidden" r:id="rId21"/>
  </sheets>
  <definedNames>
    <definedName name="_xlnm._FilterDatabase" localSheetId="8" hidden="1">'DTOC Performance (Annual)'!$B$13:$O$13</definedName>
    <definedName name="_xlnm._FilterDatabase" localSheetId="2" hidden="1">Expenditure!$A$12:$W$12</definedName>
    <definedName name="_xlnm._FilterDatabase" localSheetId="1" hidden="1">Income!$A$12:$W$12</definedName>
    <definedName name="_xlnm._FilterDatabase" localSheetId="16" hidden="1">'National Conditions'!$E$19:$R$169</definedName>
    <definedName name="_xlnm._FilterDatabase" localSheetId="4" hidden="1">'NEA Performance (Annual) '!$A$13:$P$191</definedName>
    <definedName name="_xlnm._FilterDatabase" localSheetId="12" hidden="1">'Reablement Performance'!$E$9:$I$9</definedName>
    <definedName name="_xlnm._FilterDatabase" localSheetId="18" hidden="1">'Year End Feedback 1'!$E$23:$M$173</definedName>
    <definedName name="_xlnm._FilterDatabase" localSheetId="19" hidden="1">'Year End Feedback 2'!$E$24:$J$474</definedName>
    <definedName name="_xlnm.Print_Area" localSheetId="0">Cover!$A$1:$F$45</definedName>
    <definedName name="_xlnm.Print_Area" localSheetId="8">'DTOC Performance (Annual)'!$A$1:$P$199</definedName>
    <definedName name="_xlnm.Print_Area" localSheetId="11">'DTOC Performance (Quarterly)'!$A$1:$AR$199</definedName>
    <definedName name="_xlnm.Print_Area" localSheetId="2">Expenditure!$A$1:$W$197</definedName>
    <definedName name="_xlnm.Print_Area" localSheetId="1">Income!$A$1:$W$197</definedName>
    <definedName name="_xlnm.Print_Area" localSheetId="16">'National Conditions'!$A$1:$T$172</definedName>
    <definedName name="_xlnm.Print_Area" localSheetId="4">'NEA Performance (Annual) '!$A$1:$Q$199</definedName>
    <definedName name="_xlnm.Print_Area" localSheetId="5">'NEA Performance (Quarterly)'!$A$1:$AR$199</definedName>
    <definedName name="_xlnm.Print_Area" localSheetId="12">'Reablement Performance'!$A$1:$K$196</definedName>
    <definedName name="_xlnm.Print_Area" localSheetId="14">'Residential Admissions'!$A$1:$K$199</definedName>
    <definedName name="_xlnm.Print_Area" localSheetId="18">'Year End Feedback 1'!$A$1:$N$180</definedName>
    <definedName name="_xlnm.Print_Area" localSheetId="19">'Year End Feedback 2'!$A$1:$K$475</definedName>
  </definedNames>
  <calcPr calcId="145621"/>
</workbook>
</file>

<file path=xl/calcChain.xml><?xml version="1.0" encoding="utf-8"?>
<calcChain xmlns="http://schemas.openxmlformats.org/spreadsheetml/2006/main">
  <c r="G9" i="13" l="1"/>
  <c r="I28" i="33" l="1"/>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27" i="33"/>
  <c r="I26" i="33"/>
  <c r="I25"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27" i="33"/>
  <c r="G26" i="33"/>
  <c r="G25" i="33"/>
  <c r="M30" i="33" l="1"/>
  <c r="M29" i="33"/>
  <c r="M28" i="33"/>
  <c r="N27" i="33"/>
  <c r="N26" i="33"/>
  <c r="N25" i="33"/>
  <c r="M23" i="32"/>
  <c r="L23" i="32"/>
  <c r="K23" i="32"/>
  <c r="J23" i="32"/>
  <c r="I23" i="32"/>
  <c r="H23" i="32"/>
  <c r="G23" i="32"/>
  <c r="M173" i="32"/>
  <c r="L173" i="32"/>
  <c r="K173" i="32"/>
  <c r="J173" i="32"/>
  <c r="I173" i="32"/>
  <c r="H173" i="32"/>
  <c r="G173" i="32"/>
  <c r="M172" i="32"/>
  <c r="L172" i="32"/>
  <c r="K172" i="32"/>
  <c r="J172" i="32"/>
  <c r="I172" i="32"/>
  <c r="H172" i="32"/>
  <c r="G172" i="32"/>
  <c r="M171" i="32"/>
  <c r="L171" i="32"/>
  <c r="K171" i="32"/>
  <c r="J171" i="32"/>
  <c r="I171" i="32"/>
  <c r="H171" i="32"/>
  <c r="G171" i="32"/>
  <c r="M170" i="32"/>
  <c r="L170" i="32"/>
  <c r="K170" i="32"/>
  <c r="J170" i="32"/>
  <c r="I170" i="32"/>
  <c r="H170" i="32"/>
  <c r="G170" i="32"/>
  <c r="M169" i="32"/>
  <c r="L169" i="32"/>
  <c r="K169" i="32"/>
  <c r="J169" i="32"/>
  <c r="I169" i="32"/>
  <c r="H169" i="32"/>
  <c r="G169" i="32"/>
  <c r="M168" i="32"/>
  <c r="L168" i="32"/>
  <c r="K168" i="32"/>
  <c r="J168" i="32"/>
  <c r="I168" i="32"/>
  <c r="H168" i="32"/>
  <c r="G168" i="32"/>
  <c r="M167" i="32"/>
  <c r="L167" i="32"/>
  <c r="K167" i="32"/>
  <c r="J167" i="32"/>
  <c r="I167" i="32"/>
  <c r="H167" i="32"/>
  <c r="G167" i="32"/>
  <c r="M166" i="32"/>
  <c r="L166" i="32"/>
  <c r="K166" i="32"/>
  <c r="J166" i="32"/>
  <c r="I166" i="32"/>
  <c r="H166" i="32"/>
  <c r="G166" i="32"/>
  <c r="M165" i="32"/>
  <c r="L165" i="32"/>
  <c r="K165" i="32"/>
  <c r="J165" i="32"/>
  <c r="I165" i="32"/>
  <c r="H165" i="32"/>
  <c r="G165" i="32"/>
  <c r="M164" i="32"/>
  <c r="L164" i="32"/>
  <c r="K164" i="32"/>
  <c r="J164" i="32"/>
  <c r="I164" i="32"/>
  <c r="H164" i="32"/>
  <c r="G164" i="32"/>
  <c r="M163" i="32"/>
  <c r="L163" i="32"/>
  <c r="K163" i="32"/>
  <c r="J163" i="32"/>
  <c r="I163" i="32"/>
  <c r="H163" i="32"/>
  <c r="G163" i="32"/>
  <c r="M162" i="32"/>
  <c r="L162" i="32"/>
  <c r="K162" i="32"/>
  <c r="J162" i="32"/>
  <c r="I162" i="32"/>
  <c r="H162" i="32"/>
  <c r="G162" i="32"/>
  <c r="M161" i="32"/>
  <c r="L161" i="32"/>
  <c r="K161" i="32"/>
  <c r="J161" i="32"/>
  <c r="I161" i="32"/>
  <c r="H161" i="32"/>
  <c r="G161" i="32"/>
  <c r="M160" i="32"/>
  <c r="L160" i="32"/>
  <c r="K160" i="32"/>
  <c r="J160" i="32"/>
  <c r="I160" i="32"/>
  <c r="H160" i="32"/>
  <c r="G160" i="32"/>
  <c r="M159" i="32"/>
  <c r="L159" i="32"/>
  <c r="K159" i="32"/>
  <c r="J159" i="32"/>
  <c r="I159" i="32"/>
  <c r="H159" i="32"/>
  <c r="G159" i="32"/>
  <c r="M158" i="32"/>
  <c r="L158" i="32"/>
  <c r="K158" i="32"/>
  <c r="J158" i="32"/>
  <c r="I158" i="32"/>
  <c r="H158" i="32"/>
  <c r="G158" i="32"/>
  <c r="M157" i="32"/>
  <c r="L157" i="32"/>
  <c r="K157" i="32"/>
  <c r="J157" i="32"/>
  <c r="I157" i="32"/>
  <c r="H157" i="32"/>
  <c r="G157" i="32"/>
  <c r="M156" i="32"/>
  <c r="L156" i="32"/>
  <c r="K156" i="32"/>
  <c r="J156" i="32"/>
  <c r="I156" i="32"/>
  <c r="H156" i="32"/>
  <c r="G156" i="32"/>
  <c r="M155" i="32"/>
  <c r="L155" i="32"/>
  <c r="K155" i="32"/>
  <c r="J155" i="32"/>
  <c r="I155" i="32"/>
  <c r="H155" i="32"/>
  <c r="G155" i="32"/>
  <c r="M154" i="32"/>
  <c r="L154" i="32"/>
  <c r="K154" i="32"/>
  <c r="J154" i="32"/>
  <c r="I154" i="32"/>
  <c r="H154" i="32"/>
  <c r="G154" i="32"/>
  <c r="M153" i="32"/>
  <c r="L153" i="32"/>
  <c r="K153" i="32"/>
  <c r="J153" i="32"/>
  <c r="I153" i="32"/>
  <c r="H153" i="32"/>
  <c r="G153" i="32"/>
  <c r="M152" i="32"/>
  <c r="L152" i="32"/>
  <c r="K152" i="32"/>
  <c r="J152" i="32"/>
  <c r="I152" i="32"/>
  <c r="H152" i="32"/>
  <c r="G152" i="32"/>
  <c r="M151" i="32"/>
  <c r="L151" i="32"/>
  <c r="K151" i="32"/>
  <c r="J151" i="32"/>
  <c r="I151" i="32"/>
  <c r="H151" i="32"/>
  <c r="G151" i="32"/>
  <c r="M150" i="32"/>
  <c r="L150" i="32"/>
  <c r="K150" i="32"/>
  <c r="J150" i="32"/>
  <c r="I150" i="32"/>
  <c r="H150" i="32"/>
  <c r="G150" i="32"/>
  <c r="M149" i="32"/>
  <c r="L149" i="32"/>
  <c r="K149" i="32"/>
  <c r="J149" i="32"/>
  <c r="I149" i="32"/>
  <c r="H149" i="32"/>
  <c r="G149" i="32"/>
  <c r="M148" i="32"/>
  <c r="L148" i="32"/>
  <c r="K148" i="32"/>
  <c r="J148" i="32"/>
  <c r="I148" i="32"/>
  <c r="H148" i="32"/>
  <c r="G148" i="32"/>
  <c r="M147" i="32"/>
  <c r="L147" i="32"/>
  <c r="K147" i="32"/>
  <c r="J147" i="32"/>
  <c r="I147" i="32"/>
  <c r="H147" i="32"/>
  <c r="G147" i="32"/>
  <c r="M146" i="32"/>
  <c r="L146" i="32"/>
  <c r="K146" i="32"/>
  <c r="J146" i="32"/>
  <c r="I146" i="32"/>
  <c r="H146" i="32"/>
  <c r="G146" i="32"/>
  <c r="M145" i="32"/>
  <c r="L145" i="32"/>
  <c r="K145" i="32"/>
  <c r="J145" i="32"/>
  <c r="I145" i="32"/>
  <c r="H145" i="32"/>
  <c r="G145" i="32"/>
  <c r="M144" i="32"/>
  <c r="L144" i="32"/>
  <c r="K144" i="32"/>
  <c r="J144" i="32"/>
  <c r="I144" i="32"/>
  <c r="H144" i="32"/>
  <c r="G144" i="32"/>
  <c r="M143" i="32"/>
  <c r="L143" i="32"/>
  <c r="K143" i="32"/>
  <c r="J143" i="32"/>
  <c r="I143" i="32"/>
  <c r="H143" i="32"/>
  <c r="G143" i="32"/>
  <c r="M142" i="32"/>
  <c r="L142" i="32"/>
  <c r="K142" i="32"/>
  <c r="J142" i="32"/>
  <c r="I142" i="32"/>
  <c r="H142" i="32"/>
  <c r="G142" i="32"/>
  <c r="M141" i="32"/>
  <c r="L141" i="32"/>
  <c r="K141" i="32"/>
  <c r="J141" i="32"/>
  <c r="I141" i="32"/>
  <c r="H141" i="32"/>
  <c r="G141" i="32"/>
  <c r="M140" i="32"/>
  <c r="L140" i="32"/>
  <c r="K140" i="32"/>
  <c r="J140" i="32"/>
  <c r="I140" i="32"/>
  <c r="H140" i="32"/>
  <c r="G140" i="32"/>
  <c r="M139" i="32"/>
  <c r="L139" i="32"/>
  <c r="K139" i="32"/>
  <c r="J139" i="32"/>
  <c r="I139" i="32"/>
  <c r="H139" i="32"/>
  <c r="G139" i="32"/>
  <c r="M138" i="32"/>
  <c r="L138" i="32"/>
  <c r="K138" i="32"/>
  <c r="J138" i="32"/>
  <c r="I138" i="32"/>
  <c r="H138" i="32"/>
  <c r="G138" i="32"/>
  <c r="M137" i="32"/>
  <c r="L137" i="32"/>
  <c r="K137" i="32"/>
  <c r="J137" i="32"/>
  <c r="I137" i="32"/>
  <c r="H137" i="32"/>
  <c r="G137" i="32"/>
  <c r="M136" i="32"/>
  <c r="L136" i="32"/>
  <c r="K136" i="32"/>
  <c r="J136" i="32"/>
  <c r="I136" i="32"/>
  <c r="H136" i="32"/>
  <c r="G136" i="32"/>
  <c r="M135" i="32"/>
  <c r="L135" i="32"/>
  <c r="K135" i="32"/>
  <c r="J135" i="32"/>
  <c r="I135" i="32"/>
  <c r="H135" i="32"/>
  <c r="G135" i="32"/>
  <c r="M134" i="32"/>
  <c r="L134" i="32"/>
  <c r="K134" i="32"/>
  <c r="J134" i="32"/>
  <c r="I134" i="32"/>
  <c r="H134" i="32"/>
  <c r="G134" i="32"/>
  <c r="M133" i="32"/>
  <c r="L133" i="32"/>
  <c r="K133" i="32"/>
  <c r="J133" i="32"/>
  <c r="I133" i="32"/>
  <c r="H133" i="32"/>
  <c r="G133" i="32"/>
  <c r="M132" i="32"/>
  <c r="L132" i="32"/>
  <c r="K132" i="32"/>
  <c r="J132" i="32"/>
  <c r="I132" i="32"/>
  <c r="H132" i="32"/>
  <c r="G132" i="32"/>
  <c r="M131" i="32"/>
  <c r="L131" i="32"/>
  <c r="K131" i="32"/>
  <c r="J131" i="32"/>
  <c r="I131" i="32"/>
  <c r="H131" i="32"/>
  <c r="G131" i="32"/>
  <c r="M130" i="32"/>
  <c r="L130" i="32"/>
  <c r="K130" i="32"/>
  <c r="J130" i="32"/>
  <c r="I130" i="32"/>
  <c r="H130" i="32"/>
  <c r="G130" i="32"/>
  <c r="M129" i="32"/>
  <c r="L129" i="32"/>
  <c r="K129" i="32"/>
  <c r="J129" i="32"/>
  <c r="I129" i="32"/>
  <c r="H129" i="32"/>
  <c r="G129" i="32"/>
  <c r="M128" i="32"/>
  <c r="L128" i="32"/>
  <c r="K128" i="32"/>
  <c r="J128" i="32"/>
  <c r="I128" i="32"/>
  <c r="H128" i="32"/>
  <c r="G128" i="32"/>
  <c r="M127" i="32"/>
  <c r="L127" i="32"/>
  <c r="K127" i="32"/>
  <c r="J127" i="32"/>
  <c r="I127" i="32"/>
  <c r="H127" i="32"/>
  <c r="G127" i="32"/>
  <c r="M126" i="32"/>
  <c r="L126" i="32"/>
  <c r="K126" i="32"/>
  <c r="J126" i="32"/>
  <c r="I126" i="32"/>
  <c r="H126" i="32"/>
  <c r="G126" i="32"/>
  <c r="M125" i="32"/>
  <c r="L125" i="32"/>
  <c r="K125" i="32"/>
  <c r="J125" i="32"/>
  <c r="I125" i="32"/>
  <c r="H125" i="32"/>
  <c r="G125" i="32"/>
  <c r="M124" i="32"/>
  <c r="L124" i="32"/>
  <c r="K124" i="32"/>
  <c r="J124" i="32"/>
  <c r="I124" i="32"/>
  <c r="H124" i="32"/>
  <c r="G124" i="32"/>
  <c r="M123" i="32"/>
  <c r="L123" i="32"/>
  <c r="K123" i="32"/>
  <c r="J123" i="32"/>
  <c r="I123" i="32"/>
  <c r="H123" i="32"/>
  <c r="G123" i="32"/>
  <c r="M122" i="32"/>
  <c r="L122" i="32"/>
  <c r="K122" i="32"/>
  <c r="J122" i="32"/>
  <c r="I122" i="32"/>
  <c r="H122" i="32"/>
  <c r="G122" i="32"/>
  <c r="M121" i="32"/>
  <c r="L121" i="32"/>
  <c r="K121" i="32"/>
  <c r="J121" i="32"/>
  <c r="I121" i="32"/>
  <c r="H121" i="32"/>
  <c r="G121" i="32"/>
  <c r="M120" i="32"/>
  <c r="L120" i="32"/>
  <c r="K120" i="32"/>
  <c r="J120" i="32"/>
  <c r="I120" i="32"/>
  <c r="H120" i="32"/>
  <c r="G120" i="32"/>
  <c r="M119" i="32"/>
  <c r="L119" i="32"/>
  <c r="K119" i="32"/>
  <c r="J119" i="32"/>
  <c r="I119" i="32"/>
  <c r="H119" i="32"/>
  <c r="G119" i="32"/>
  <c r="M118" i="32"/>
  <c r="L118" i="32"/>
  <c r="K118" i="32"/>
  <c r="J118" i="32"/>
  <c r="I118" i="32"/>
  <c r="H118" i="32"/>
  <c r="G118" i="32"/>
  <c r="M117" i="32"/>
  <c r="L117" i="32"/>
  <c r="K117" i="32"/>
  <c r="J117" i="32"/>
  <c r="I117" i="32"/>
  <c r="H117" i="32"/>
  <c r="G117" i="32"/>
  <c r="M116" i="32"/>
  <c r="L116" i="32"/>
  <c r="K116" i="32"/>
  <c r="J116" i="32"/>
  <c r="I116" i="32"/>
  <c r="H116" i="32"/>
  <c r="G116" i="32"/>
  <c r="M115" i="32"/>
  <c r="L115" i="32"/>
  <c r="K115" i="32"/>
  <c r="J115" i="32"/>
  <c r="I115" i="32"/>
  <c r="H115" i="32"/>
  <c r="G115" i="32"/>
  <c r="M114" i="32"/>
  <c r="L114" i="32"/>
  <c r="K114" i="32"/>
  <c r="J114" i="32"/>
  <c r="I114" i="32"/>
  <c r="H114" i="32"/>
  <c r="G114" i="32"/>
  <c r="M113" i="32"/>
  <c r="L113" i="32"/>
  <c r="K113" i="32"/>
  <c r="J113" i="32"/>
  <c r="I113" i="32"/>
  <c r="H113" i="32"/>
  <c r="G113" i="32"/>
  <c r="M112" i="32"/>
  <c r="L112" i="32"/>
  <c r="K112" i="32"/>
  <c r="J112" i="32"/>
  <c r="I112" i="32"/>
  <c r="H112" i="32"/>
  <c r="G112" i="32"/>
  <c r="M111" i="32"/>
  <c r="L111" i="32"/>
  <c r="K111" i="32"/>
  <c r="J111" i="32"/>
  <c r="I111" i="32"/>
  <c r="H111" i="32"/>
  <c r="G111" i="32"/>
  <c r="M110" i="32"/>
  <c r="L110" i="32"/>
  <c r="K110" i="32"/>
  <c r="J110" i="32"/>
  <c r="I110" i="32"/>
  <c r="H110" i="32"/>
  <c r="G110" i="32"/>
  <c r="M109" i="32"/>
  <c r="L109" i="32"/>
  <c r="K109" i="32"/>
  <c r="J109" i="32"/>
  <c r="I109" i="32"/>
  <c r="H109" i="32"/>
  <c r="G109" i="32"/>
  <c r="M108" i="32"/>
  <c r="L108" i="32"/>
  <c r="K108" i="32"/>
  <c r="J108" i="32"/>
  <c r="I108" i="32"/>
  <c r="H108" i="32"/>
  <c r="G108" i="32"/>
  <c r="M107" i="32"/>
  <c r="L107" i="32"/>
  <c r="K107" i="32"/>
  <c r="J107" i="32"/>
  <c r="I107" i="32"/>
  <c r="H107" i="32"/>
  <c r="G107" i="32"/>
  <c r="M106" i="32"/>
  <c r="L106" i="32"/>
  <c r="K106" i="32"/>
  <c r="J106" i="32"/>
  <c r="I106" i="32"/>
  <c r="H106" i="32"/>
  <c r="G106" i="32"/>
  <c r="M105" i="32"/>
  <c r="L105" i="32"/>
  <c r="K105" i="32"/>
  <c r="J105" i="32"/>
  <c r="I105" i="32"/>
  <c r="H105" i="32"/>
  <c r="G105" i="32"/>
  <c r="M104" i="32"/>
  <c r="L104" i="32"/>
  <c r="K104" i="32"/>
  <c r="J104" i="32"/>
  <c r="I104" i="32"/>
  <c r="H104" i="32"/>
  <c r="G104" i="32"/>
  <c r="M103" i="32"/>
  <c r="L103" i="32"/>
  <c r="K103" i="32"/>
  <c r="J103" i="32"/>
  <c r="I103" i="32"/>
  <c r="H103" i="32"/>
  <c r="G103" i="32"/>
  <c r="M102" i="32"/>
  <c r="L102" i="32"/>
  <c r="K102" i="32"/>
  <c r="J102" i="32"/>
  <c r="I102" i="32"/>
  <c r="H102" i="32"/>
  <c r="G102" i="32"/>
  <c r="M101" i="32"/>
  <c r="L101" i="32"/>
  <c r="K101" i="32"/>
  <c r="J101" i="32"/>
  <c r="I101" i="32"/>
  <c r="H101" i="32"/>
  <c r="G101" i="32"/>
  <c r="M100" i="32"/>
  <c r="L100" i="32"/>
  <c r="K100" i="32"/>
  <c r="J100" i="32"/>
  <c r="I100" i="32"/>
  <c r="H100" i="32"/>
  <c r="G100" i="32"/>
  <c r="M99" i="32"/>
  <c r="L99" i="32"/>
  <c r="K99" i="32"/>
  <c r="J99" i="32"/>
  <c r="I99" i="32"/>
  <c r="H99" i="32"/>
  <c r="G99" i="32"/>
  <c r="M98" i="32"/>
  <c r="L98" i="32"/>
  <c r="K98" i="32"/>
  <c r="J98" i="32"/>
  <c r="I98" i="32"/>
  <c r="H98" i="32"/>
  <c r="G98" i="32"/>
  <c r="M97" i="32"/>
  <c r="L97" i="32"/>
  <c r="K97" i="32"/>
  <c r="J97" i="32"/>
  <c r="I97" i="32"/>
  <c r="H97" i="32"/>
  <c r="G97" i="32"/>
  <c r="M96" i="32"/>
  <c r="L96" i="32"/>
  <c r="K96" i="32"/>
  <c r="J96" i="32"/>
  <c r="I96" i="32"/>
  <c r="H96" i="32"/>
  <c r="G96" i="32"/>
  <c r="M95" i="32"/>
  <c r="L95" i="32"/>
  <c r="K95" i="32"/>
  <c r="J95" i="32"/>
  <c r="I95" i="32"/>
  <c r="H95" i="32"/>
  <c r="G95" i="32"/>
  <c r="M94" i="32"/>
  <c r="L94" i="32"/>
  <c r="K94" i="32"/>
  <c r="J94" i="32"/>
  <c r="I94" i="32"/>
  <c r="H94" i="32"/>
  <c r="G94" i="32"/>
  <c r="M93" i="32"/>
  <c r="L93" i="32"/>
  <c r="K93" i="32"/>
  <c r="J93" i="32"/>
  <c r="I93" i="32"/>
  <c r="H93" i="32"/>
  <c r="G93" i="32"/>
  <c r="M92" i="32"/>
  <c r="L92" i="32"/>
  <c r="K92" i="32"/>
  <c r="J92" i="32"/>
  <c r="I92" i="32"/>
  <c r="H92" i="32"/>
  <c r="G92" i="32"/>
  <c r="M91" i="32"/>
  <c r="L91" i="32"/>
  <c r="K91" i="32"/>
  <c r="J91" i="32"/>
  <c r="I91" i="32"/>
  <c r="H91" i="32"/>
  <c r="G91" i="32"/>
  <c r="M90" i="32"/>
  <c r="L90" i="32"/>
  <c r="K90" i="32"/>
  <c r="J90" i="32"/>
  <c r="I90" i="32"/>
  <c r="H90" i="32"/>
  <c r="G90" i="32"/>
  <c r="M89" i="32"/>
  <c r="L89" i="32"/>
  <c r="K89" i="32"/>
  <c r="J89" i="32"/>
  <c r="I89" i="32"/>
  <c r="H89" i="32"/>
  <c r="G89" i="32"/>
  <c r="M88" i="32"/>
  <c r="L88" i="32"/>
  <c r="K88" i="32"/>
  <c r="J88" i="32"/>
  <c r="I88" i="32"/>
  <c r="H88" i="32"/>
  <c r="G88" i="32"/>
  <c r="M87" i="32"/>
  <c r="L87" i="32"/>
  <c r="K87" i="32"/>
  <c r="J87" i="32"/>
  <c r="I87" i="32"/>
  <c r="H87" i="32"/>
  <c r="G87" i="32"/>
  <c r="M86" i="32"/>
  <c r="L86" i="32"/>
  <c r="K86" i="32"/>
  <c r="J86" i="32"/>
  <c r="I86" i="32"/>
  <c r="H86" i="32"/>
  <c r="G86" i="32"/>
  <c r="M85" i="32"/>
  <c r="L85" i="32"/>
  <c r="K85" i="32"/>
  <c r="J85" i="32"/>
  <c r="I85" i="32"/>
  <c r="H85" i="32"/>
  <c r="G85" i="32"/>
  <c r="M84" i="32"/>
  <c r="L84" i="32"/>
  <c r="K84" i="32"/>
  <c r="J84" i="32"/>
  <c r="I84" i="32"/>
  <c r="H84" i="32"/>
  <c r="G84" i="32"/>
  <c r="M83" i="32"/>
  <c r="L83" i="32"/>
  <c r="K83" i="32"/>
  <c r="J83" i="32"/>
  <c r="I83" i="32"/>
  <c r="H83" i="32"/>
  <c r="G83" i="32"/>
  <c r="M82" i="32"/>
  <c r="L82" i="32"/>
  <c r="K82" i="32"/>
  <c r="J82" i="32"/>
  <c r="I82" i="32"/>
  <c r="H82" i="32"/>
  <c r="G82" i="32"/>
  <c r="M81" i="32"/>
  <c r="L81" i="32"/>
  <c r="K81" i="32"/>
  <c r="J81" i="32"/>
  <c r="I81" i="32"/>
  <c r="H81" i="32"/>
  <c r="G81" i="32"/>
  <c r="M80" i="32"/>
  <c r="L80" i="32"/>
  <c r="K80" i="32"/>
  <c r="J80" i="32"/>
  <c r="I80" i="32"/>
  <c r="H80" i="32"/>
  <c r="G80" i="32"/>
  <c r="M79" i="32"/>
  <c r="L79" i="32"/>
  <c r="K79" i="32"/>
  <c r="J79" i="32"/>
  <c r="I79" i="32"/>
  <c r="H79" i="32"/>
  <c r="G79" i="32"/>
  <c r="M78" i="32"/>
  <c r="L78" i="32"/>
  <c r="K78" i="32"/>
  <c r="J78" i="32"/>
  <c r="I78" i="32"/>
  <c r="H78" i="32"/>
  <c r="G78" i="32"/>
  <c r="M77" i="32"/>
  <c r="L77" i="32"/>
  <c r="K77" i="32"/>
  <c r="J77" i="32"/>
  <c r="I77" i="32"/>
  <c r="H77" i="32"/>
  <c r="G77" i="32"/>
  <c r="M76" i="32"/>
  <c r="L76" i="32"/>
  <c r="K76" i="32"/>
  <c r="J76" i="32"/>
  <c r="I76" i="32"/>
  <c r="H76" i="32"/>
  <c r="G76" i="32"/>
  <c r="M75" i="32"/>
  <c r="L75" i="32"/>
  <c r="K75" i="32"/>
  <c r="J75" i="32"/>
  <c r="I75" i="32"/>
  <c r="H75" i="32"/>
  <c r="G75" i="32"/>
  <c r="M74" i="32"/>
  <c r="L74" i="32"/>
  <c r="K74" i="32"/>
  <c r="J74" i="32"/>
  <c r="I74" i="32"/>
  <c r="H74" i="32"/>
  <c r="G74" i="32"/>
  <c r="M73" i="32"/>
  <c r="L73" i="32"/>
  <c r="K73" i="32"/>
  <c r="J73" i="32"/>
  <c r="I73" i="32"/>
  <c r="H73" i="32"/>
  <c r="G73" i="32"/>
  <c r="M72" i="32"/>
  <c r="L72" i="32"/>
  <c r="K72" i="32"/>
  <c r="J72" i="32"/>
  <c r="I72" i="32"/>
  <c r="H72" i="32"/>
  <c r="G72" i="32"/>
  <c r="M71" i="32"/>
  <c r="L71" i="32"/>
  <c r="K71" i="32"/>
  <c r="J71" i="32"/>
  <c r="I71" i="32"/>
  <c r="H71" i="32"/>
  <c r="G71" i="32"/>
  <c r="M70" i="32"/>
  <c r="L70" i="32"/>
  <c r="K70" i="32"/>
  <c r="J70" i="32"/>
  <c r="I70" i="32"/>
  <c r="H70" i="32"/>
  <c r="G70" i="32"/>
  <c r="M69" i="32"/>
  <c r="L69" i="32"/>
  <c r="K69" i="32"/>
  <c r="J69" i="32"/>
  <c r="I69" i="32"/>
  <c r="H69" i="32"/>
  <c r="G69" i="32"/>
  <c r="M68" i="32"/>
  <c r="L68" i="32"/>
  <c r="K68" i="32"/>
  <c r="J68" i="32"/>
  <c r="I68" i="32"/>
  <c r="H68" i="32"/>
  <c r="G68" i="32"/>
  <c r="M67" i="32"/>
  <c r="L67" i="32"/>
  <c r="K67" i="32"/>
  <c r="J67" i="32"/>
  <c r="I67" i="32"/>
  <c r="H67" i="32"/>
  <c r="G67" i="32"/>
  <c r="M66" i="32"/>
  <c r="L66" i="32"/>
  <c r="K66" i="32"/>
  <c r="J66" i="32"/>
  <c r="I66" i="32"/>
  <c r="H66" i="32"/>
  <c r="G66" i="32"/>
  <c r="M65" i="32"/>
  <c r="L65" i="32"/>
  <c r="K65" i="32"/>
  <c r="J65" i="32"/>
  <c r="I65" i="32"/>
  <c r="H65" i="32"/>
  <c r="G65" i="32"/>
  <c r="M64" i="32"/>
  <c r="L64" i="32"/>
  <c r="K64" i="32"/>
  <c r="J64" i="32"/>
  <c r="I64" i="32"/>
  <c r="H64" i="32"/>
  <c r="G64" i="32"/>
  <c r="M63" i="32"/>
  <c r="L63" i="32"/>
  <c r="K63" i="32"/>
  <c r="J63" i="32"/>
  <c r="I63" i="32"/>
  <c r="H63" i="32"/>
  <c r="G63" i="32"/>
  <c r="M62" i="32"/>
  <c r="L62" i="32"/>
  <c r="K62" i="32"/>
  <c r="J62" i="32"/>
  <c r="I62" i="32"/>
  <c r="H62" i="32"/>
  <c r="G62" i="32"/>
  <c r="M61" i="32"/>
  <c r="L61" i="32"/>
  <c r="K61" i="32"/>
  <c r="J61" i="32"/>
  <c r="I61" i="32"/>
  <c r="H61" i="32"/>
  <c r="G61" i="32"/>
  <c r="M60" i="32"/>
  <c r="L60" i="32"/>
  <c r="K60" i="32"/>
  <c r="J60" i="32"/>
  <c r="I60" i="32"/>
  <c r="H60" i="32"/>
  <c r="G60" i="32"/>
  <c r="M59" i="32"/>
  <c r="L59" i="32"/>
  <c r="K59" i="32"/>
  <c r="J59" i="32"/>
  <c r="I59" i="32"/>
  <c r="H59" i="32"/>
  <c r="G59" i="32"/>
  <c r="M58" i="32"/>
  <c r="L58" i="32"/>
  <c r="K58" i="32"/>
  <c r="J58" i="32"/>
  <c r="I58" i="32"/>
  <c r="H58" i="32"/>
  <c r="G58" i="32"/>
  <c r="M57" i="32"/>
  <c r="L57" i="32"/>
  <c r="K57" i="32"/>
  <c r="J57" i="32"/>
  <c r="I57" i="32"/>
  <c r="H57" i="32"/>
  <c r="G57" i="32"/>
  <c r="M56" i="32"/>
  <c r="L56" i="32"/>
  <c r="K56" i="32"/>
  <c r="J56" i="32"/>
  <c r="I56" i="32"/>
  <c r="H56" i="32"/>
  <c r="G56" i="32"/>
  <c r="M55" i="32"/>
  <c r="L55" i="32"/>
  <c r="K55" i="32"/>
  <c r="J55" i="32"/>
  <c r="I55" i="32"/>
  <c r="H55" i="32"/>
  <c r="G55" i="32"/>
  <c r="M54" i="32"/>
  <c r="L54" i="32"/>
  <c r="K54" i="32"/>
  <c r="J54" i="32"/>
  <c r="I54" i="32"/>
  <c r="H54" i="32"/>
  <c r="G54" i="32"/>
  <c r="M53" i="32"/>
  <c r="L53" i="32"/>
  <c r="K53" i="32"/>
  <c r="J53" i="32"/>
  <c r="I53" i="32"/>
  <c r="H53" i="32"/>
  <c r="G53" i="32"/>
  <c r="M52" i="32"/>
  <c r="L52" i="32"/>
  <c r="K52" i="32"/>
  <c r="J52" i="32"/>
  <c r="I52" i="32"/>
  <c r="H52" i="32"/>
  <c r="G52" i="32"/>
  <c r="M51" i="32"/>
  <c r="L51" i="32"/>
  <c r="K51" i="32"/>
  <c r="J51" i="32"/>
  <c r="I51" i="32"/>
  <c r="H51" i="32"/>
  <c r="G51" i="32"/>
  <c r="M50" i="32"/>
  <c r="L50" i="32"/>
  <c r="K50" i="32"/>
  <c r="J50" i="32"/>
  <c r="I50" i="32"/>
  <c r="H50" i="32"/>
  <c r="G50" i="32"/>
  <c r="M49" i="32"/>
  <c r="L49" i="32"/>
  <c r="K49" i="32"/>
  <c r="J49" i="32"/>
  <c r="I49" i="32"/>
  <c r="H49" i="32"/>
  <c r="G49" i="32"/>
  <c r="M48" i="32"/>
  <c r="L48" i="32"/>
  <c r="K48" i="32"/>
  <c r="J48" i="32"/>
  <c r="I48" i="32"/>
  <c r="H48" i="32"/>
  <c r="G48" i="32"/>
  <c r="M47" i="32"/>
  <c r="L47" i="32"/>
  <c r="K47" i="32"/>
  <c r="J47" i="32"/>
  <c r="I47" i="32"/>
  <c r="H47" i="32"/>
  <c r="G47" i="32"/>
  <c r="M46" i="32"/>
  <c r="L46" i="32"/>
  <c r="K46" i="32"/>
  <c r="J46" i="32"/>
  <c r="I46" i="32"/>
  <c r="H46" i="32"/>
  <c r="G46" i="32"/>
  <c r="M45" i="32"/>
  <c r="L45" i="32"/>
  <c r="K45" i="32"/>
  <c r="J45" i="32"/>
  <c r="I45" i="32"/>
  <c r="H45" i="32"/>
  <c r="G45" i="32"/>
  <c r="M44" i="32"/>
  <c r="L44" i="32"/>
  <c r="K44" i="32"/>
  <c r="J44" i="32"/>
  <c r="I44" i="32"/>
  <c r="H44" i="32"/>
  <c r="G44" i="32"/>
  <c r="M43" i="32"/>
  <c r="L43" i="32"/>
  <c r="K43" i="32"/>
  <c r="J43" i="32"/>
  <c r="I43" i="32"/>
  <c r="H43" i="32"/>
  <c r="G43" i="32"/>
  <c r="M42" i="32"/>
  <c r="L42" i="32"/>
  <c r="K42" i="32"/>
  <c r="J42" i="32"/>
  <c r="I42" i="32"/>
  <c r="H42" i="32"/>
  <c r="G42" i="32"/>
  <c r="M41" i="32"/>
  <c r="L41" i="32"/>
  <c r="K41" i="32"/>
  <c r="J41" i="32"/>
  <c r="I41" i="32"/>
  <c r="H41" i="32"/>
  <c r="G41" i="32"/>
  <c r="M40" i="32"/>
  <c r="L40" i="32"/>
  <c r="K40" i="32"/>
  <c r="J40" i="32"/>
  <c r="I40" i="32"/>
  <c r="H40" i="32"/>
  <c r="G40" i="32"/>
  <c r="M39" i="32"/>
  <c r="L39" i="32"/>
  <c r="K39" i="32"/>
  <c r="J39" i="32"/>
  <c r="I39" i="32"/>
  <c r="H39" i="32"/>
  <c r="G39" i="32"/>
  <c r="M38" i="32"/>
  <c r="L38" i="32"/>
  <c r="K38" i="32"/>
  <c r="J38" i="32"/>
  <c r="I38" i="32"/>
  <c r="H38" i="32"/>
  <c r="G38" i="32"/>
  <c r="M37" i="32"/>
  <c r="L37" i="32"/>
  <c r="K37" i="32"/>
  <c r="J37" i="32"/>
  <c r="I37" i="32"/>
  <c r="H37" i="32"/>
  <c r="G37" i="32"/>
  <c r="M36" i="32"/>
  <c r="L36" i="32"/>
  <c r="K36" i="32"/>
  <c r="J36" i="32"/>
  <c r="I36" i="32"/>
  <c r="H36" i="32"/>
  <c r="G36" i="32"/>
  <c r="M35" i="32"/>
  <c r="L35" i="32"/>
  <c r="K35" i="32"/>
  <c r="J35" i="32"/>
  <c r="I35" i="32"/>
  <c r="H35" i="32"/>
  <c r="G35" i="32"/>
  <c r="M34" i="32"/>
  <c r="L34" i="32"/>
  <c r="K34" i="32"/>
  <c r="J34" i="32"/>
  <c r="I34" i="32"/>
  <c r="H34" i="32"/>
  <c r="G34" i="32"/>
  <c r="M33" i="32"/>
  <c r="L33" i="32"/>
  <c r="K33" i="32"/>
  <c r="J33" i="32"/>
  <c r="I33" i="32"/>
  <c r="H33" i="32"/>
  <c r="G33" i="32"/>
  <c r="M32" i="32"/>
  <c r="L32" i="32"/>
  <c r="K32" i="32"/>
  <c r="J32" i="32"/>
  <c r="I32" i="32"/>
  <c r="H32" i="32"/>
  <c r="G32" i="32"/>
  <c r="M31" i="32"/>
  <c r="L31" i="32"/>
  <c r="K31" i="32"/>
  <c r="J31" i="32"/>
  <c r="I31" i="32"/>
  <c r="H31" i="32"/>
  <c r="G31" i="32"/>
  <c r="M30" i="32"/>
  <c r="L30" i="32"/>
  <c r="K30" i="32"/>
  <c r="J30" i="32"/>
  <c r="I30" i="32"/>
  <c r="H30" i="32"/>
  <c r="G30" i="32"/>
  <c r="M29" i="32"/>
  <c r="L29" i="32"/>
  <c r="K29" i="32"/>
  <c r="J29" i="32"/>
  <c r="I29" i="32"/>
  <c r="H29" i="32"/>
  <c r="G29" i="32"/>
  <c r="M28" i="32"/>
  <c r="L28" i="32"/>
  <c r="K28" i="32"/>
  <c r="J28" i="32"/>
  <c r="I28" i="32"/>
  <c r="H28" i="32"/>
  <c r="G28" i="32"/>
  <c r="M27" i="32"/>
  <c r="L27" i="32"/>
  <c r="K27" i="32"/>
  <c r="J27" i="32"/>
  <c r="I27" i="32"/>
  <c r="H27" i="32"/>
  <c r="G27" i="32"/>
  <c r="M26" i="32"/>
  <c r="L26" i="32"/>
  <c r="K26" i="32"/>
  <c r="J26" i="32"/>
  <c r="I26" i="32"/>
  <c r="H26" i="32"/>
  <c r="G26" i="32"/>
  <c r="M25" i="32"/>
  <c r="L25" i="32"/>
  <c r="K25" i="32"/>
  <c r="J25" i="32"/>
  <c r="I25" i="32"/>
  <c r="H25" i="32"/>
  <c r="G25" i="32"/>
  <c r="H27" i="33"/>
  <c r="H26" i="33"/>
  <c r="H25" i="33"/>
  <c r="M24" i="32"/>
  <c r="L24" i="32"/>
  <c r="K24" i="32"/>
  <c r="J24" i="32"/>
  <c r="I24" i="32"/>
  <c r="H24" i="32"/>
  <c r="G24" i="32"/>
  <c r="J26" i="33" l="1"/>
  <c r="J25" i="33"/>
  <c r="J27" i="33"/>
  <c r="H28" i="33"/>
  <c r="H29" i="33"/>
  <c r="H30" i="33"/>
  <c r="N28" i="33"/>
  <c r="J28" i="33" s="1"/>
  <c r="N29" i="33"/>
  <c r="J29" i="33" s="1"/>
  <c r="N30" i="33"/>
  <c r="J30" i="33" s="1"/>
  <c r="M31" i="33"/>
  <c r="H31" i="33" s="1"/>
  <c r="M32" i="33"/>
  <c r="H32" i="33" s="1"/>
  <c r="M33" i="33"/>
  <c r="H33" i="33" s="1"/>
  <c r="M36" i="33" l="1"/>
  <c r="H36" i="33" s="1"/>
  <c r="N33" i="33"/>
  <c r="J33" i="33" s="1"/>
  <c r="M35" i="33"/>
  <c r="H35" i="33" s="1"/>
  <c r="N32" i="33"/>
  <c r="J32" i="33" s="1"/>
  <c r="M34" i="33"/>
  <c r="H34" i="33" s="1"/>
  <c r="N31" i="33"/>
  <c r="J31" i="33" s="1"/>
  <c r="M39" i="33" l="1"/>
  <c r="H39" i="33" s="1"/>
  <c r="N36" i="33"/>
  <c r="J36" i="33" s="1"/>
  <c r="M37" i="33"/>
  <c r="H37" i="33" s="1"/>
  <c r="N34" i="33"/>
  <c r="J34" i="33" s="1"/>
  <c r="M38" i="33"/>
  <c r="H38" i="33" s="1"/>
  <c r="N35" i="33"/>
  <c r="J35" i="33" s="1"/>
  <c r="M42" i="33" l="1"/>
  <c r="H42" i="33" s="1"/>
  <c r="N39" i="33"/>
  <c r="J39" i="33" s="1"/>
  <c r="M40" i="33"/>
  <c r="H40" i="33" s="1"/>
  <c r="N37" i="33"/>
  <c r="J37" i="33" s="1"/>
  <c r="M41" i="33"/>
  <c r="H41" i="33" s="1"/>
  <c r="N38" i="33"/>
  <c r="J38" i="33" s="1"/>
  <c r="M45" i="33" l="1"/>
  <c r="H45" i="33" s="1"/>
  <c r="N42" i="33"/>
  <c r="J42" i="33" s="1"/>
  <c r="M44" i="33"/>
  <c r="H44" i="33" s="1"/>
  <c r="N41" i="33"/>
  <c r="J41" i="33" s="1"/>
  <c r="M43" i="33"/>
  <c r="H43" i="33" s="1"/>
  <c r="N40" i="33"/>
  <c r="J40" i="33" s="1"/>
  <c r="M46" i="33" l="1"/>
  <c r="H46" i="33" s="1"/>
  <c r="N43" i="33"/>
  <c r="J43" i="33" s="1"/>
  <c r="M47" i="33"/>
  <c r="H47" i="33" s="1"/>
  <c r="N44" i="33"/>
  <c r="J44" i="33" s="1"/>
  <c r="M48" i="33"/>
  <c r="H48" i="33" s="1"/>
  <c r="N45" i="33"/>
  <c r="J45" i="33" s="1"/>
  <c r="M50" i="33" l="1"/>
  <c r="H50" i="33" s="1"/>
  <c r="N47" i="33"/>
  <c r="J47" i="33" s="1"/>
  <c r="M49" i="33"/>
  <c r="H49" i="33" s="1"/>
  <c r="N46" i="33"/>
  <c r="J46" i="33" s="1"/>
  <c r="M51" i="33"/>
  <c r="H51" i="33" s="1"/>
  <c r="N48" i="33"/>
  <c r="J48" i="33" s="1"/>
  <c r="M53" i="33" l="1"/>
  <c r="H53" i="33" s="1"/>
  <c r="N50" i="33"/>
  <c r="J50" i="33" s="1"/>
  <c r="M54" i="33"/>
  <c r="H54" i="33" s="1"/>
  <c r="N51" i="33"/>
  <c r="J51" i="33" s="1"/>
  <c r="M52" i="33"/>
  <c r="H52" i="33" s="1"/>
  <c r="N49" i="33"/>
  <c r="J49" i="33" s="1"/>
  <c r="M55" i="33" l="1"/>
  <c r="H55" i="33" s="1"/>
  <c r="N52" i="33"/>
  <c r="J52" i="33" s="1"/>
  <c r="M57" i="33"/>
  <c r="H57" i="33" s="1"/>
  <c r="N54" i="33"/>
  <c r="J54" i="33" s="1"/>
  <c r="M56" i="33"/>
  <c r="H56" i="33" s="1"/>
  <c r="N53" i="33"/>
  <c r="J53" i="33" s="1"/>
  <c r="M58" i="33" l="1"/>
  <c r="H58" i="33" s="1"/>
  <c r="N55" i="33"/>
  <c r="J55" i="33" s="1"/>
  <c r="M59" i="33"/>
  <c r="H59" i="33" s="1"/>
  <c r="N56" i="33"/>
  <c r="J56" i="33" s="1"/>
  <c r="M60" i="33"/>
  <c r="H60" i="33" s="1"/>
  <c r="N57" i="33"/>
  <c r="J57" i="33" s="1"/>
  <c r="M61" i="33" l="1"/>
  <c r="H61" i="33" s="1"/>
  <c r="N58" i="33"/>
  <c r="J58" i="33" s="1"/>
  <c r="M63" i="33"/>
  <c r="H63" i="33" s="1"/>
  <c r="N60" i="33"/>
  <c r="J60" i="33" s="1"/>
  <c r="M62" i="33"/>
  <c r="H62" i="33" s="1"/>
  <c r="N59" i="33"/>
  <c r="J59" i="33" s="1"/>
  <c r="M65" i="33" l="1"/>
  <c r="H65" i="33" s="1"/>
  <c r="N62" i="33"/>
  <c r="J62" i="33" s="1"/>
  <c r="M64" i="33"/>
  <c r="H64" i="33" s="1"/>
  <c r="N61" i="33"/>
  <c r="J61" i="33" s="1"/>
  <c r="N63" i="33"/>
  <c r="J63" i="33" s="1"/>
  <c r="M66" i="33"/>
  <c r="H66" i="33" s="1"/>
  <c r="M67" i="33" l="1"/>
  <c r="H67" i="33" s="1"/>
  <c r="N64" i="33"/>
  <c r="J64" i="33" s="1"/>
  <c r="M68" i="33"/>
  <c r="H68" i="33" s="1"/>
  <c r="N65" i="33"/>
  <c r="J65" i="33" s="1"/>
  <c r="M69" i="33"/>
  <c r="H69" i="33" s="1"/>
  <c r="N66" i="33"/>
  <c r="J66" i="33" s="1"/>
  <c r="M72" i="33" l="1"/>
  <c r="H72" i="33" s="1"/>
  <c r="N69" i="33"/>
  <c r="J69" i="33" s="1"/>
  <c r="M71" i="33"/>
  <c r="H71" i="33" s="1"/>
  <c r="N68" i="33"/>
  <c r="J68" i="33" s="1"/>
  <c r="M70" i="33"/>
  <c r="H70" i="33" s="1"/>
  <c r="N67" i="33"/>
  <c r="J67" i="33" s="1"/>
  <c r="M73" i="33" l="1"/>
  <c r="H73" i="33" s="1"/>
  <c r="N70" i="33"/>
  <c r="J70" i="33" s="1"/>
  <c r="M74" i="33"/>
  <c r="H74" i="33" s="1"/>
  <c r="N71" i="33"/>
  <c r="J71" i="33" s="1"/>
  <c r="M75" i="33"/>
  <c r="H75" i="33" s="1"/>
  <c r="N72" i="33"/>
  <c r="J72" i="33" s="1"/>
  <c r="M78" i="33" l="1"/>
  <c r="H78" i="33" s="1"/>
  <c r="N75" i="33"/>
  <c r="J75" i="33" s="1"/>
  <c r="M77" i="33"/>
  <c r="H77" i="33" s="1"/>
  <c r="N74" i="33"/>
  <c r="J74" i="33" s="1"/>
  <c r="M76" i="33"/>
  <c r="H76" i="33" s="1"/>
  <c r="N73" i="33"/>
  <c r="J73" i="33" s="1"/>
  <c r="M79" i="33" l="1"/>
  <c r="H79" i="33" s="1"/>
  <c r="N76" i="33"/>
  <c r="J76" i="33" s="1"/>
  <c r="M80" i="33"/>
  <c r="H80" i="33" s="1"/>
  <c r="N77" i="33"/>
  <c r="J77" i="33" s="1"/>
  <c r="M81" i="33"/>
  <c r="H81" i="33" s="1"/>
  <c r="N78" i="33"/>
  <c r="J78" i="33" s="1"/>
  <c r="M84" i="33" l="1"/>
  <c r="H84" i="33" s="1"/>
  <c r="N81" i="33"/>
  <c r="J81" i="33" s="1"/>
  <c r="M83" i="33"/>
  <c r="H83" i="33" s="1"/>
  <c r="N80" i="33"/>
  <c r="J80" i="33" s="1"/>
  <c r="M82" i="33"/>
  <c r="H82" i="33" s="1"/>
  <c r="N79" i="33"/>
  <c r="J79" i="33" s="1"/>
  <c r="M85" i="33" l="1"/>
  <c r="H85" i="33" s="1"/>
  <c r="N82" i="33"/>
  <c r="J82" i="33" s="1"/>
  <c r="M86" i="33"/>
  <c r="H86" i="33" s="1"/>
  <c r="N83" i="33"/>
  <c r="J83" i="33" s="1"/>
  <c r="M87" i="33"/>
  <c r="H87" i="33" s="1"/>
  <c r="N84" i="33"/>
  <c r="J84" i="33" s="1"/>
  <c r="M89" i="33" l="1"/>
  <c r="H89" i="33" s="1"/>
  <c r="N86" i="33"/>
  <c r="J86" i="33" s="1"/>
  <c r="M88" i="33"/>
  <c r="H88" i="33" s="1"/>
  <c r="N85" i="33"/>
  <c r="J85" i="33" s="1"/>
  <c r="M90" i="33"/>
  <c r="H90" i="33" s="1"/>
  <c r="N87" i="33"/>
  <c r="J87" i="33" s="1"/>
  <c r="M93" i="33" l="1"/>
  <c r="H93" i="33" s="1"/>
  <c r="N90" i="33"/>
  <c r="J90" i="33" s="1"/>
  <c r="M91" i="33"/>
  <c r="H91" i="33" s="1"/>
  <c r="N88" i="33"/>
  <c r="J88" i="33" s="1"/>
  <c r="M92" i="33"/>
  <c r="H92" i="33" s="1"/>
  <c r="N89" i="33"/>
  <c r="J89" i="33" s="1"/>
  <c r="M95" i="33" l="1"/>
  <c r="H95" i="33" s="1"/>
  <c r="N92" i="33"/>
  <c r="J92" i="33" s="1"/>
  <c r="M94" i="33"/>
  <c r="H94" i="33" s="1"/>
  <c r="N91" i="33"/>
  <c r="J91" i="33" s="1"/>
  <c r="M96" i="33"/>
  <c r="H96" i="33" s="1"/>
  <c r="N93" i="33"/>
  <c r="J93" i="33" s="1"/>
  <c r="M97" i="33" l="1"/>
  <c r="H97" i="33" s="1"/>
  <c r="N94" i="33"/>
  <c r="J94" i="33" s="1"/>
  <c r="M99" i="33"/>
  <c r="H99" i="33" s="1"/>
  <c r="N96" i="33"/>
  <c r="J96" i="33" s="1"/>
  <c r="M98" i="33"/>
  <c r="H98" i="33" s="1"/>
  <c r="N95" i="33"/>
  <c r="J95" i="33" s="1"/>
  <c r="M100" i="33" l="1"/>
  <c r="H100" i="33" s="1"/>
  <c r="N97" i="33"/>
  <c r="J97" i="33" s="1"/>
  <c r="M101" i="33"/>
  <c r="H101" i="33" s="1"/>
  <c r="N98" i="33"/>
  <c r="J98" i="33" s="1"/>
  <c r="M102" i="33"/>
  <c r="H102" i="33" s="1"/>
  <c r="N99" i="33"/>
  <c r="J99" i="33" s="1"/>
  <c r="M105" i="33" l="1"/>
  <c r="H105" i="33" s="1"/>
  <c r="N102" i="33"/>
  <c r="J102" i="33" s="1"/>
  <c r="M104" i="33"/>
  <c r="H104" i="33" s="1"/>
  <c r="N101" i="33"/>
  <c r="J101" i="33" s="1"/>
  <c r="M103" i="33"/>
  <c r="H103" i="33" s="1"/>
  <c r="N100" i="33"/>
  <c r="J100" i="33" s="1"/>
  <c r="M106" i="33" l="1"/>
  <c r="H106" i="33" s="1"/>
  <c r="N103" i="33"/>
  <c r="J103" i="33" s="1"/>
  <c r="M107" i="33"/>
  <c r="H107" i="33" s="1"/>
  <c r="N104" i="33"/>
  <c r="J104" i="33" s="1"/>
  <c r="M108" i="33"/>
  <c r="H108" i="33" s="1"/>
  <c r="N105" i="33"/>
  <c r="J105" i="33" s="1"/>
  <c r="M111" i="33" l="1"/>
  <c r="H111" i="33" s="1"/>
  <c r="N108" i="33"/>
  <c r="J108" i="33" s="1"/>
  <c r="M110" i="33"/>
  <c r="H110" i="33" s="1"/>
  <c r="N107" i="33"/>
  <c r="J107" i="33" s="1"/>
  <c r="M109" i="33"/>
  <c r="H109" i="33" s="1"/>
  <c r="N106" i="33"/>
  <c r="J106" i="33" s="1"/>
  <c r="M112" i="33" l="1"/>
  <c r="H112" i="33" s="1"/>
  <c r="N109" i="33"/>
  <c r="J109" i="33" s="1"/>
  <c r="M113" i="33"/>
  <c r="H113" i="33" s="1"/>
  <c r="N110" i="33"/>
  <c r="J110" i="33" s="1"/>
  <c r="M114" i="33"/>
  <c r="H114" i="33" s="1"/>
  <c r="N111" i="33"/>
  <c r="J111" i="33" s="1"/>
  <c r="M117" i="33" l="1"/>
  <c r="H117" i="33" s="1"/>
  <c r="N114" i="33"/>
  <c r="J114" i="33" s="1"/>
  <c r="M116" i="33"/>
  <c r="H116" i="33" s="1"/>
  <c r="N113" i="33"/>
  <c r="J113" i="33" s="1"/>
  <c r="M115" i="33"/>
  <c r="H115" i="33" s="1"/>
  <c r="N112" i="33"/>
  <c r="J112" i="33" s="1"/>
  <c r="M118" i="33" l="1"/>
  <c r="H118" i="33" s="1"/>
  <c r="N115" i="33"/>
  <c r="J115" i="33" s="1"/>
  <c r="M119" i="33"/>
  <c r="H119" i="33" s="1"/>
  <c r="N116" i="33"/>
  <c r="J116" i="33" s="1"/>
  <c r="M120" i="33"/>
  <c r="H120" i="33" s="1"/>
  <c r="N117" i="33"/>
  <c r="J117" i="33" s="1"/>
  <c r="M123" i="33" l="1"/>
  <c r="H123" i="33" s="1"/>
  <c r="N120" i="33"/>
  <c r="J120" i="33" s="1"/>
  <c r="M122" i="33"/>
  <c r="H122" i="33" s="1"/>
  <c r="N119" i="33"/>
  <c r="J119" i="33" s="1"/>
  <c r="M121" i="33"/>
  <c r="H121" i="33" s="1"/>
  <c r="N118" i="33"/>
  <c r="J118" i="33" s="1"/>
  <c r="M124" i="33" l="1"/>
  <c r="H124" i="33" s="1"/>
  <c r="N121" i="33"/>
  <c r="J121" i="33" s="1"/>
  <c r="M125" i="33"/>
  <c r="H125" i="33" s="1"/>
  <c r="N122" i="33"/>
  <c r="J122" i="33" s="1"/>
  <c r="M126" i="33"/>
  <c r="H126" i="33" s="1"/>
  <c r="N123" i="33"/>
  <c r="J123" i="33" s="1"/>
  <c r="M129" i="33" l="1"/>
  <c r="H129" i="33" s="1"/>
  <c r="N126" i="33"/>
  <c r="J126" i="33" s="1"/>
  <c r="M128" i="33"/>
  <c r="H128" i="33" s="1"/>
  <c r="N125" i="33"/>
  <c r="J125" i="33" s="1"/>
  <c r="M127" i="33"/>
  <c r="H127" i="33" s="1"/>
  <c r="N124" i="33"/>
  <c r="J124" i="33" s="1"/>
  <c r="M130" i="33" l="1"/>
  <c r="H130" i="33" s="1"/>
  <c r="N127" i="33"/>
  <c r="J127" i="33" s="1"/>
  <c r="M131" i="33"/>
  <c r="H131" i="33" s="1"/>
  <c r="N128" i="33"/>
  <c r="J128" i="33" s="1"/>
  <c r="M132" i="33"/>
  <c r="H132" i="33" s="1"/>
  <c r="N129" i="33"/>
  <c r="J129" i="33" s="1"/>
  <c r="M135" i="33" l="1"/>
  <c r="H135" i="33" s="1"/>
  <c r="N132" i="33"/>
  <c r="J132" i="33" s="1"/>
  <c r="M134" i="33"/>
  <c r="H134" i="33" s="1"/>
  <c r="N131" i="33"/>
  <c r="J131" i="33" s="1"/>
  <c r="M133" i="33"/>
  <c r="H133" i="33" s="1"/>
  <c r="N130" i="33"/>
  <c r="J130" i="33" s="1"/>
  <c r="M136" i="33" l="1"/>
  <c r="H136" i="33" s="1"/>
  <c r="N133" i="33"/>
  <c r="J133" i="33" s="1"/>
  <c r="M137" i="33"/>
  <c r="H137" i="33" s="1"/>
  <c r="N134" i="33"/>
  <c r="J134" i="33" s="1"/>
  <c r="M138" i="33"/>
  <c r="H138" i="33" s="1"/>
  <c r="N135" i="33"/>
  <c r="J135" i="33" s="1"/>
  <c r="M141" i="33" l="1"/>
  <c r="H141" i="33" s="1"/>
  <c r="N138" i="33"/>
  <c r="J138" i="33" s="1"/>
  <c r="M140" i="33"/>
  <c r="H140" i="33" s="1"/>
  <c r="N137" i="33"/>
  <c r="J137" i="33" s="1"/>
  <c r="M139" i="33"/>
  <c r="H139" i="33" s="1"/>
  <c r="N136" i="33"/>
  <c r="J136" i="33" s="1"/>
  <c r="M142" i="33" l="1"/>
  <c r="H142" i="33" s="1"/>
  <c r="N139" i="33"/>
  <c r="J139" i="33" s="1"/>
  <c r="N140" i="33"/>
  <c r="J140" i="33" s="1"/>
  <c r="M143" i="33"/>
  <c r="H143" i="33" s="1"/>
  <c r="N141" i="33"/>
  <c r="J141" i="33" s="1"/>
  <c r="M144" i="33"/>
  <c r="H144" i="33" s="1"/>
  <c r="M147" i="33" l="1"/>
  <c r="H147" i="33" s="1"/>
  <c r="N144" i="33"/>
  <c r="J144" i="33" s="1"/>
  <c r="N143" i="33"/>
  <c r="J143" i="33" s="1"/>
  <c r="M146" i="33"/>
  <c r="H146" i="33" s="1"/>
  <c r="M145" i="33"/>
  <c r="H145" i="33" s="1"/>
  <c r="N142" i="33"/>
  <c r="J142" i="33" s="1"/>
  <c r="M148" i="33" l="1"/>
  <c r="H148" i="33" s="1"/>
  <c r="N145" i="33"/>
  <c r="J145" i="33" s="1"/>
  <c r="M150" i="33"/>
  <c r="H150" i="33" s="1"/>
  <c r="N147" i="33"/>
  <c r="J147" i="33" s="1"/>
  <c r="N146" i="33"/>
  <c r="J146" i="33" s="1"/>
  <c r="M149" i="33"/>
  <c r="H149" i="33" s="1"/>
  <c r="M151" i="33" l="1"/>
  <c r="H151" i="33" s="1"/>
  <c r="N148" i="33"/>
  <c r="J148" i="33" s="1"/>
  <c r="M153" i="33"/>
  <c r="H153" i="33" s="1"/>
  <c r="N150" i="33"/>
  <c r="J150" i="33" s="1"/>
  <c r="M152" i="33"/>
  <c r="H152" i="33" s="1"/>
  <c r="N149" i="33"/>
  <c r="J149" i="33" s="1"/>
  <c r="M155" i="33" l="1"/>
  <c r="H155" i="33" s="1"/>
  <c r="N152" i="33"/>
  <c r="J152" i="33" s="1"/>
  <c r="N151" i="33"/>
  <c r="J151" i="33" s="1"/>
  <c r="M154" i="33"/>
  <c r="H154" i="33" s="1"/>
  <c r="N153" i="33"/>
  <c r="J153" i="33" s="1"/>
  <c r="M156" i="33"/>
  <c r="H156" i="33" s="1"/>
  <c r="M158" i="33" l="1"/>
  <c r="H158" i="33" s="1"/>
  <c r="N155" i="33"/>
  <c r="J155" i="33" s="1"/>
  <c r="M159" i="33"/>
  <c r="H159" i="33" s="1"/>
  <c r="N156" i="33"/>
  <c r="J156" i="33" s="1"/>
  <c r="M157" i="33"/>
  <c r="H157" i="33" s="1"/>
  <c r="N154" i="33"/>
  <c r="J154" i="33" s="1"/>
  <c r="N159" i="33" l="1"/>
  <c r="J159" i="33" s="1"/>
  <c r="M162" i="33"/>
  <c r="H162" i="33" s="1"/>
  <c r="M161" i="33"/>
  <c r="H161" i="33" s="1"/>
  <c r="N158" i="33"/>
  <c r="J158" i="33" s="1"/>
  <c r="N157" i="33"/>
  <c r="J157" i="33" s="1"/>
  <c r="M160" i="33"/>
  <c r="H160" i="33" s="1"/>
  <c r="M163" i="33" l="1"/>
  <c r="H163" i="33" s="1"/>
  <c r="N160" i="33"/>
  <c r="J160" i="33" s="1"/>
  <c r="M164" i="33"/>
  <c r="H164" i="33" s="1"/>
  <c r="N161" i="33"/>
  <c r="J161" i="33" s="1"/>
  <c r="M165" i="33"/>
  <c r="H165" i="33" s="1"/>
  <c r="N162" i="33"/>
  <c r="J162" i="33" s="1"/>
  <c r="N164" i="33" l="1"/>
  <c r="J164" i="33" s="1"/>
  <c r="M167" i="33"/>
  <c r="H167" i="33" s="1"/>
  <c r="M166" i="33"/>
  <c r="H166" i="33" s="1"/>
  <c r="N163" i="33"/>
  <c r="J163" i="33" s="1"/>
  <c r="M168" i="33"/>
  <c r="H168" i="33" s="1"/>
  <c r="N165" i="33"/>
  <c r="J165" i="33" s="1"/>
  <c r="M171" i="33" l="1"/>
  <c r="H171" i="33" s="1"/>
  <c r="N168" i="33"/>
  <c r="J168" i="33" s="1"/>
  <c r="M169" i="33"/>
  <c r="H169" i="33" s="1"/>
  <c r="N166" i="33"/>
  <c r="J166" i="33" s="1"/>
  <c r="M170" i="33"/>
  <c r="H170" i="33" s="1"/>
  <c r="N167" i="33"/>
  <c r="J167" i="33" s="1"/>
  <c r="M172" i="33" l="1"/>
  <c r="H172" i="33" s="1"/>
  <c r="N169" i="33"/>
  <c r="J169" i="33" s="1"/>
  <c r="M174" i="33"/>
  <c r="H174" i="33" s="1"/>
  <c r="N171" i="33"/>
  <c r="J171" i="33" s="1"/>
  <c r="N170" i="33"/>
  <c r="J170" i="33" s="1"/>
  <c r="M173" i="33"/>
  <c r="H173" i="33" s="1"/>
  <c r="M175" i="33" l="1"/>
  <c r="H175" i="33" s="1"/>
  <c r="N172" i="33"/>
  <c r="J172" i="33" s="1"/>
  <c r="M176" i="33"/>
  <c r="H176" i="33" s="1"/>
  <c r="N173" i="33"/>
  <c r="J173" i="33" s="1"/>
  <c r="M177" i="33"/>
  <c r="H177" i="33" s="1"/>
  <c r="N174" i="33"/>
  <c r="J174" i="33" s="1"/>
  <c r="M179" i="33" l="1"/>
  <c r="H179" i="33" s="1"/>
  <c r="N176" i="33"/>
  <c r="J176" i="33" s="1"/>
  <c r="N175" i="33"/>
  <c r="J175" i="33" s="1"/>
  <c r="M178" i="33"/>
  <c r="H178" i="33" s="1"/>
  <c r="N177" i="33"/>
  <c r="J177" i="33" s="1"/>
  <c r="M180" i="33"/>
  <c r="H180" i="33" s="1"/>
  <c r="M182" i="33" l="1"/>
  <c r="H182" i="33" s="1"/>
  <c r="N179" i="33"/>
  <c r="J179" i="33" s="1"/>
  <c r="M181" i="33"/>
  <c r="H181" i="33" s="1"/>
  <c r="N178" i="33"/>
  <c r="J178" i="33" s="1"/>
  <c r="M183" i="33"/>
  <c r="H183" i="33" s="1"/>
  <c r="N180" i="33"/>
  <c r="J180" i="33" s="1"/>
  <c r="N181" i="33" l="1"/>
  <c r="J181" i="33" s="1"/>
  <c r="M184" i="33"/>
  <c r="H184" i="33" s="1"/>
  <c r="M185" i="33"/>
  <c r="H185" i="33" s="1"/>
  <c r="N182" i="33"/>
  <c r="J182" i="33" s="1"/>
  <c r="N183" i="33"/>
  <c r="J183" i="33" s="1"/>
  <c r="M186" i="33"/>
  <c r="H186" i="33" s="1"/>
  <c r="M189" i="33" l="1"/>
  <c r="H189" i="33" s="1"/>
  <c r="N186" i="33"/>
  <c r="J186" i="33" s="1"/>
  <c r="M188" i="33"/>
  <c r="H188" i="33" s="1"/>
  <c r="N185" i="33"/>
  <c r="J185" i="33" s="1"/>
  <c r="M187" i="33"/>
  <c r="H187" i="33" s="1"/>
  <c r="N184" i="33"/>
  <c r="J184" i="33" s="1"/>
  <c r="N188" i="33" l="1"/>
  <c r="J188" i="33" s="1"/>
  <c r="M191" i="33"/>
  <c r="H191" i="33" s="1"/>
  <c r="M192" i="33"/>
  <c r="H192" i="33" s="1"/>
  <c r="N189" i="33"/>
  <c r="J189" i="33" s="1"/>
  <c r="M190" i="33"/>
  <c r="H190" i="33" s="1"/>
  <c r="N187" i="33"/>
  <c r="J187" i="33" s="1"/>
  <c r="M193" i="33" l="1"/>
  <c r="H193" i="33" s="1"/>
  <c r="N190" i="33"/>
  <c r="J190" i="33" s="1"/>
  <c r="M195" i="33"/>
  <c r="H195" i="33" s="1"/>
  <c r="N192" i="33"/>
  <c r="J192" i="33" s="1"/>
  <c r="M194" i="33"/>
  <c r="H194" i="33" s="1"/>
  <c r="N191" i="33"/>
  <c r="J191" i="33" s="1"/>
  <c r="M198" i="33" l="1"/>
  <c r="H198" i="33" s="1"/>
  <c r="N195" i="33"/>
  <c r="J195" i="33" s="1"/>
  <c r="M196" i="33"/>
  <c r="H196" i="33" s="1"/>
  <c r="N193" i="33"/>
  <c r="J193" i="33" s="1"/>
  <c r="N194" i="33"/>
  <c r="J194" i="33" s="1"/>
  <c r="M197" i="33"/>
  <c r="H197" i="33" s="1"/>
  <c r="M201" i="33" l="1"/>
  <c r="H201" i="33" s="1"/>
  <c r="N198" i="33"/>
  <c r="J198" i="33" s="1"/>
  <c r="M200" i="33"/>
  <c r="H200" i="33" s="1"/>
  <c r="N197" i="33"/>
  <c r="J197" i="33" s="1"/>
  <c r="M199" i="33"/>
  <c r="H199" i="33" s="1"/>
  <c r="N196" i="33"/>
  <c r="J196" i="33" s="1"/>
  <c r="M203" i="33" l="1"/>
  <c r="H203" i="33" s="1"/>
  <c r="N200" i="33"/>
  <c r="J200" i="33" s="1"/>
  <c r="N201" i="33"/>
  <c r="J201" i="33" s="1"/>
  <c r="M204" i="33"/>
  <c r="H204" i="33" s="1"/>
  <c r="N199" i="33"/>
  <c r="J199" i="33" s="1"/>
  <c r="M202" i="33"/>
  <c r="H202" i="33" s="1"/>
  <c r="M206" i="33" l="1"/>
  <c r="H206" i="33" s="1"/>
  <c r="N203" i="33"/>
  <c r="J203" i="33" s="1"/>
  <c r="M205" i="33"/>
  <c r="H205" i="33" s="1"/>
  <c r="N202" i="33"/>
  <c r="J202" i="33" s="1"/>
  <c r="M207" i="33"/>
  <c r="H207" i="33" s="1"/>
  <c r="N204" i="33"/>
  <c r="J204" i="33" s="1"/>
  <c r="N205" i="33" l="1"/>
  <c r="J205" i="33" s="1"/>
  <c r="M208" i="33"/>
  <c r="H208" i="33" s="1"/>
  <c r="M209" i="33"/>
  <c r="H209" i="33" s="1"/>
  <c r="N206" i="33"/>
  <c r="J206" i="33" s="1"/>
  <c r="N207" i="33"/>
  <c r="J207" i="33" s="1"/>
  <c r="M210" i="33"/>
  <c r="H210" i="33" s="1"/>
  <c r="M213" i="33" l="1"/>
  <c r="H213" i="33" s="1"/>
  <c r="N210" i="33"/>
  <c r="J210" i="33" s="1"/>
  <c r="M212" i="33"/>
  <c r="H212" i="33" s="1"/>
  <c r="N209" i="33"/>
  <c r="J209" i="33" s="1"/>
  <c r="M211" i="33"/>
  <c r="H211" i="33" s="1"/>
  <c r="N208" i="33"/>
  <c r="J208" i="33" s="1"/>
  <c r="N212" i="33" l="1"/>
  <c r="J212" i="33" s="1"/>
  <c r="M215" i="33"/>
  <c r="H215" i="33" s="1"/>
  <c r="M216" i="33"/>
  <c r="H216" i="33" s="1"/>
  <c r="N213" i="33"/>
  <c r="J213" i="33" s="1"/>
  <c r="M214" i="33"/>
  <c r="H214" i="33" s="1"/>
  <c r="N211" i="33"/>
  <c r="J211" i="33" s="1"/>
  <c r="M217" i="33" l="1"/>
  <c r="H217" i="33" s="1"/>
  <c r="N214" i="33"/>
  <c r="J214" i="33" s="1"/>
  <c r="M219" i="33"/>
  <c r="H219" i="33" s="1"/>
  <c r="N216" i="33"/>
  <c r="J216" i="33" s="1"/>
  <c r="M218" i="33"/>
  <c r="H218" i="33" s="1"/>
  <c r="N215" i="33"/>
  <c r="J215" i="33" s="1"/>
  <c r="M222" i="33" l="1"/>
  <c r="H222" i="33" s="1"/>
  <c r="N219" i="33"/>
  <c r="J219" i="33" s="1"/>
  <c r="M220" i="33"/>
  <c r="H220" i="33" s="1"/>
  <c r="N217" i="33"/>
  <c r="J217" i="33" s="1"/>
  <c r="N218" i="33"/>
  <c r="J218" i="33" s="1"/>
  <c r="M221" i="33"/>
  <c r="H221" i="33" s="1"/>
  <c r="M225" i="33" l="1"/>
  <c r="H225" i="33" s="1"/>
  <c r="N222" i="33"/>
  <c r="J222" i="33" s="1"/>
  <c r="M224" i="33"/>
  <c r="H224" i="33" s="1"/>
  <c r="N221" i="33"/>
  <c r="J221" i="33" s="1"/>
  <c r="M223" i="33"/>
  <c r="H223" i="33" s="1"/>
  <c r="N220" i="33"/>
  <c r="J220" i="33" s="1"/>
  <c r="M227" i="33" l="1"/>
  <c r="H227" i="33" s="1"/>
  <c r="N224" i="33"/>
  <c r="J224" i="33" s="1"/>
  <c r="N225" i="33"/>
  <c r="J225" i="33" s="1"/>
  <c r="M228" i="33"/>
  <c r="H228" i="33" s="1"/>
  <c r="N223" i="33"/>
  <c r="J223" i="33" s="1"/>
  <c r="M226" i="33"/>
  <c r="H226" i="33" s="1"/>
  <c r="M231" i="33" l="1"/>
  <c r="H231" i="33" s="1"/>
  <c r="N228" i="33"/>
  <c r="J228" i="33" s="1"/>
  <c r="M230" i="33"/>
  <c r="H230" i="33" s="1"/>
  <c r="N227" i="33"/>
  <c r="J227" i="33" s="1"/>
  <c r="M229" i="33"/>
  <c r="H229" i="33" s="1"/>
  <c r="N226" i="33"/>
  <c r="J226" i="33" s="1"/>
  <c r="M233" i="33" l="1"/>
  <c r="H233" i="33" s="1"/>
  <c r="N230" i="33"/>
  <c r="J230" i="33" s="1"/>
  <c r="N231" i="33"/>
  <c r="J231" i="33" s="1"/>
  <c r="M234" i="33"/>
  <c r="H234" i="33" s="1"/>
  <c r="N229" i="33"/>
  <c r="J229" i="33" s="1"/>
  <c r="M232" i="33"/>
  <c r="H232" i="33" s="1"/>
  <c r="M236" i="33" l="1"/>
  <c r="H236" i="33" s="1"/>
  <c r="N233" i="33"/>
  <c r="J233" i="33" s="1"/>
  <c r="M235" i="33"/>
  <c r="H235" i="33" s="1"/>
  <c r="N232" i="33"/>
  <c r="J232" i="33" s="1"/>
  <c r="M237" i="33"/>
  <c r="H237" i="33" s="1"/>
  <c r="N234" i="33"/>
  <c r="J234" i="33" s="1"/>
  <c r="M238" i="33" l="1"/>
  <c r="H238" i="33" s="1"/>
  <c r="N235" i="33"/>
  <c r="J235" i="33" s="1"/>
  <c r="N236" i="33"/>
  <c r="J236" i="33" s="1"/>
  <c r="M239" i="33"/>
  <c r="H239" i="33" s="1"/>
  <c r="M240" i="33"/>
  <c r="H240" i="33" s="1"/>
  <c r="N237" i="33"/>
  <c r="J237" i="33" s="1"/>
  <c r="M241" i="33" l="1"/>
  <c r="H241" i="33" s="1"/>
  <c r="N238" i="33"/>
  <c r="J238" i="33" s="1"/>
  <c r="M243" i="33"/>
  <c r="H243" i="33" s="1"/>
  <c r="N240" i="33"/>
  <c r="J240" i="33" s="1"/>
  <c r="M242" i="33"/>
  <c r="H242" i="33" s="1"/>
  <c r="N239" i="33"/>
  <c r="J239" i="33" s="1"/>
  <c r="M246" i="33" l="1"/>
  <c r="H246" i="33" s="1"/>
  <c r="N243" i="33"/>
  <c r="J243" i="33" s="1"/>
  <c r="M244" i="33"/>
  <c r="H244" i="33" s="1"/>
  <c r="N241" i="33"/>
  <c r="J241" i="33" s="1"/>
  <c r="N242" i="33"/>
  <c r="J242" i="33" s="1"/>
  <c r="M245" i="33"/>
  <c r="H245" i="33" s="1"/>
  <c r="M249" i="33" l="1"/>
  <c r="H249" i="33" s="1"/>
  <c r="N246" i="33"/>
  <c r="J246" i="33" s="1"/>
  <c r="M248" i="33"/>
  <c r="H248" i="33" s="1"/>
  <c r="N245" i="33"/>
  <c r="J245" i="33" s="1"/>
  <c r="M247" i="33"/>
  <c r="H247" i="33" s="1"/>
  <c r="N244" i="33"/>
  <c r="J244" i="33" s="1"/>
  <c r="M251" i="33" l="1"/>
  <c r="H251" i="33" s="1"/>
  <c r="N248" i="33"/>
  <c r="J248" i="33" s="1"/>
  <c r="N249" i="33"/>
  <c r="J249" i="33" s="1"/>
  <c r="M252" i="33"/>
  <c r="H252" i="33" s="1"/>
  <c r="N247" i="33"/>
  <c r="J247" i="33" s="1"/>
  <c r="M250" i="33"/>
  <c r="H250" i="33" s="1"/>
  <c r="M254" i="33" l="1"/>
  <c r="H254" i="33" s="1"/>
  <c r="N251" i="33"/>
  <c r="J251" i="33" s="1"/>
  <c r="M253" i="33"/>
  <c r="H253" i="33" s="1"/>
  <c r="N250" i="33"/>
  <c r="J250" i="33" s="1"/>
  <c r="M255" i="33"/>
  <c r="H255" i="33" s="1"/>
  <c r="N252" i="33"/>
  <c r="J252" i="33" s="1"/>
  <c r="N253" i="33" l="1"/>
  <c r="J253" i="33" s="1"/>
  <c r="M256" i="33"/>
  <c r="H256" i="33" s="1"/>
  <c r="M257" i="33"/>
  <c r="H257" i="33" s="1"/>
  <c r="N254" i="33"/>
  <c r="J254" i="33" s="1"/>
  <c r="M258" i="33"/>
  <c r="H258" i="33" s="1"/>
  <c r="N255" i="33"/>
  <c r="J255" i="33" s="1"/>
  <c r="M261" i="33" l="1"/>
  <c r="H261" i="33" s="1"/>
  <c r="N258" i="33"/>
  <c r="J258" i="33" s="1"/>
  <c r="N257" i="33"/>
  <c r="J257" i="33" s="1"/>
  <c r="M260" i="33"/>
  <c r="H260" i="33" s="1"/>
  <c r="N256" i="33"/>
  <c r="J256" i="33" s="1"/>
  <c r="M259" i="33"/>
  <c r="H259" i="33" s="1"/>
  <c r="M264" i="33" l="1"/>
  <c r="H264" i="33" s="1"/>
  <c r="N261" i="33"/>
  <c r="J261" i="33" s="1"/>
  <c r="M262" i="33"/>
  <c r="H262" i="33" s="1"/>
  <c r="N259" i="33"/>
  <c r="J259" i="33" s="1"/>
  <c r="M263" i="33"/>
  <c r="H263" i="33" s="1"/>
  <c r="N260" i="33"/>
  <c r="J260" i="33" s="1"/>
  <c r="M266" i="33" l="1"/>
  <c r="H266" i="33" s="1"/>
  <c r="N263" i="33"/>
  <c r="J263" i="33" s="1"/>
  <c r="N264" i="33"/>
  <c r="J264" i="33" s="1"/>
  <c r="M267" i="33"/>
  <c r="H267" i="33" s="1"/>
  <c r="N262" i="33"/>
  <c r="J262" i="33" s="1"/>
  <c r="M265" i="33"/>
  <c r="H265" i="33" s="1"/>
  <c r="M270" i="33" l="1"/>
  <c r="H270" i="33" s="1"/>
  <c r="N267" i="33"/>
  <c r="J267" i="33" s="1"/>
  <c r="M269" i="33"/>
  <c r="H269" i="33" s="1"/>
  <c r="N266" i="33"/>
  <c r="J266" i="33" s="1"/>
  <c r="M268" i="33"/>
  <c r="H268" i="33" s="1"/>
  <c r="N265" i="33"/>
  <c r="J265" i="33" s="1"/>
  <c r="N269" i="33" l="1"/>
  <c r="J269" i="33" s="1"/>
  <c r="M272" i="33"/>
  <c r="H272" i="33" s="1"/>
  <c r="M273" i="33"/>
  <c r="H273" i="33" s="1"/>
  <c r="N270" i="33"/>
  <c r="J270" i="33" s="1"/>
  <c r="N268" i="33"/>
  <c r="J268" i="33" s="1"/>
  <c r="M271" i="33"/>
  <c r="H271" i="33" s="1"/>
  <c r="M274" i="33" l="1"/>
  <c r="H274" i="33" s="1"/>
  <c r="N271" i="33"/>
  <c r="J271" i="33" s="1"/>
  <c r="M276" i="33"/>
  <c r="H276" i="33" s="1"/>
  <c r="N273" i="33"/>
  <c r="J273" i="33" s="1"/>
  <c r="M275" i="33"/>
  <c r="H275" i="33" s="1"/>
  <c r="N272" i="33"/>
  <c r="J272" i="33" s="1"/>
  <c r="M279" i="33" l="1"/>
  <c r="H279" i="33" s="1"/>
  <c r="N276" i="33"/>
  <c r="J276" i="33" s="1"/>
  <c r="M277" i="33"/>
  <c r="H277" i="33" s="1"/>
  <c r="N274" i="33"/>
  <c r="J274" i="33" s="1"/>
  <c r="N275" i="33"/>
  <c r="J275" i="33" s="1"/>
  <c r="M278" i="33"/>
  <c r="H278" i="33" s="1"/>
  <c r="M282" i="33" l="1"/>
  <c r="H282" i="33" s="1"/>
  <c r="N279" i="33"/>
  <c r="J279" i="33" s="1"/>
  <c r="M281" i="33"/>
  <c r="H281" i="33" s="1"/>
  <c r="N278" i="33"/>
  <c r="J278" i="33" s="1"/>
  <c r="M280" i="33"/>
  <c r="H280" i="33" s="1"/>
  <c r="N277" i="33"/>
  <c r="J277" i="33" s="1"/>
  <c r="M284" i="33" l="1"/>
  <c r="H284" i="33" s="1"/>
  <c r="N281" i="33"/>
  <c r="J281" i="33" s="1"/>
  <c r="N282" i="33"/>
  <c r="J282" i="33" s="1"/>
  <c r="M285" i="33"/>
  <c r="H285" i="33" s="1"/>
  <c r="N280" i="33"/>
  <c r="J280" i="33" s="1"/>
  <c r="M283" i="33"/>
  <c r="H283" i="33" s="1"/>
  <c r="M287" i="33" l="1"/>
  <c r="H287" i="33" s="1"/>
  <c r="N284" i="33"/>
  <c r="J284" i="33" s="1"/>
  <c r="M286" i="33"/>
  <c r="H286" i="33" s="1"/>
  <c r="N283" i="33"/>
  <c r="J283" i="33" s="1"/>
  <c r="M288" i="33"/>
  <c r="H288" i="33" s="1"/>
  <c r="N285" i="33"/>
  <c r="J285" i="33" s="1"/>
  <c r="N286" i="33" l="1"/>
  <c r="J286" i="33" s="1"/>
  <c r="M289" i="33"/>
  <c r="H289" i="33" s="1"/>
  <c r="M290" i="33"/>
  <c r="H290" i="33" s="1"/>
  <c r="N287" i="33"/>
  <c r="J287" i="33" s="1"/>
  <c r="N288" i="33"/>
  <c r="J288" i="33" s="1"/>
  <c r="M291" i="33"/>
  <c r="H291" i="33" s="1"/>
  <c r="M294" i="33" l="1"/>
  <c r="H294" i="33" s="1"/>
  <c r="N291" i="33"/>
  <c r="J291" i="33" s="1"/>
  <c r="M293" i="33"/>
  <c r="H293" i="33" s="1"/>
  <c r="N290" i="33"/>
  <c r="J290" i="33" s="1"/>
  <c r="M292" i="33"/>
  <c r="H292" i="33" s="1"/>
  <c r="N289" i="33"/>
  <c r="J289" i="33" s="1"/>
  <c r="N293" i="33" l="1"/>
  <c r="J293" i="33" s="1"/>
  <c r="M296" i="33"/>
  <c r="H296" i="33" s="1"/>
  <c r="N294" i="33"/>
  <c r="J294" i="33" s="1"/>
  <c r="M297" i="33"/>
  <c r="H297" i="33" s="1"/>
  <c r="M295" i="33"/>
  <c r="H295" i="33" s="1"/>
  <c r="N292" i="33"/>
  <c r="J292" i="33" s="1"/>
  <c r="M298" i="33" l="1"/>
  <c r="H298" i="33" s="1"/>
  <c r="N295" i="33"/>
  <c r="J295" i="33" s="1"/>
  <c r="M300" i="33"/>
  <c r="H300" i="33" s="1"/>
  <c r="N297" i="33"/>
  <c r="J297" i="33" s="1"/>
  <c r="M299" i="33"/>
  <c r="H299" i="33" s="1"/>
  <c r="N296" i="33"/>
  <c r="J296" i="33" s="1"/>
  <c r="M303" i="33" l="1"/>
  <c r="H303" i="33" s="1"/>
  <c r="N300" i="33"/>
  <c r="J300" i="33" s="1"/>
  <c r="M301" i="33"/>
  <c r="H301" i="33" s="1"/>
  <c r="N298" i="33"/>
  <c r="J298" i="33" s="1"/>
  <c r="N299" i="33"/>
  <c r="J299" i="33" s="1"/>
  <c r="M302" i="33"/>
  <c r="H302" i="33" s="1"/>
  <c r="N302" i="33" l="1"/>
  <c r="J302" i="33" s="1"/>
  <c r="M305" i="33"/>
  <c r="H305" i="33" s="1"/>
  <c r="N303" i="33"/>
  <c r="J303" i="33" s="1"/>
  <c r="M306" i="33"/>
  <c r="H306" i="33" s="1"/>
  <c r="N301" i="33"/>
  <c r="J301" i="33" s="1"/>
  <c r="M304" i="33"/>
  <c r="H304" i="33" s="1"/>
  <c r="M308" i="33" l="1"/>
  <c r="H308" i="33" s="1"/>
  <c r="N305" i="33"/>
  <c r="J305" i="33" s="1"/>
  <c r="M307" i="33"/>
  <c r="H307" i="33" s="1"/>
  <c r="N304" i="33"/>
  <c r="J304" i="33" s="1"/>
  <c r="M309" i="33"/>
  <c r="H309" i="33" s="1"/>
  <c r="N306" i="33"/>
  <c r="J306" i="33" s="1"/>
  <c r="N307" i="33" l="1"/>
  <c r="J307" i="33" s="1"/>
  <c r="M310" i="33"/>
  <c r="H310" i="33" s="1"/>
  <c r="M311" i="33"/>
  <c r="H311" i="33" s="1"/>
  <c r="N308" i="33"/>
  <c r="J308" i="33" s="1"/>
  <c r="N309" i="33"/>
  <c r="J309" i="33" s="1"/>
  <c r="M312" i="33"/>
  <c r="H312" i="33" s="1"/>
  <c r="M315" i="33" l="1"/>
  <c r="H315" i="33" s="1"/>
  <c r="N312" i="33"/>
  <c r="J312" i="33" s="1"/>
  <c r="M314" i="33"/>
  <c r="H314" i="33" s="1"/>
  <c r="N311" i="33"/>
  <c r="J311" i="33" s="1"/>
  <c r="M313" i="33"/>
  <c r="H313" i="33" s="1"/>
  <c r="N310" i="33"/>
  <c r="J310" i="33" s="1"/>
  <c r="M317" i="33" l="1"/>
  <c r="H317" i="33" s="1"/>
  <c r="N314" i="33"/>
  <c r="J314" i="33" s="1"/>
  <c r="N315" i="33"/>
  <c r="J315" i="33" s="1"/>
  <c r="M318" i="33"/>
  <c r="H318" i="33" s="1"/>
  <c r="N313" i="33"/>
  <c r="J313" i="33" s="1"/>
  <c r="M316" i="33"/>
  <c r="H316" i="33" s="1"/>
  <c r="M321" i="33" l="1"/>
  <c r="H321" i="33" s="1"/>
  <c r="N318" i="33"/>
  <c r="J318" i="33" s="1"/>
  <c r="M320" i="33"/>
  <c r="H320" i="33" s="1"/>
  <c r="N317" i="33"/>
  <c r="J317" i="33" s="1"/>
  <c r="M319" i="33"/>
  <c r="H319" i="33" s="1"/>
  <c r="N316" i="33"/>
  <c r="J316" i="33" s="1"/>
  <c r="N320" i="33" l="1"/>
  <c r="J320" i="33" s="1"/>
  <c r="M323" i="33"/>
  <c r="H323" i="33" s="1"/>
  <c r="M324" i="33"/>
  <c r="H324" i="33" s="1"/>
  <c r="N321" i="33"/>
  <c r="J321" i="33" s="1"/>
  <c r="M322" i="33"/>
  <c r="H322" i="33" s="1"/>
  <c r="N319" i="33"/>
  <c r="J319" i="33" s="1"/>
  <c r="M325" i="33" l="1"/>
  <c r="H325" i="33" s="1"/>
  <c r="N322" i="33"/>
  <c r="J322" i="33" s="1"/>
  <c r="M327" i="33"/>
  <c r="H327" i="33" s="1"/>
  <c r="N324" i="33"/>
  <c r="J324" i="33" s="1"/>
  <c r="M326" i="33"/>
  <c r="H326" i="33" s="1"/>
  <c r="N323" i="33"/>
  <c r="J323" i="33" s="1"/>
  <c r="M330" i="33" l="1"/>
  <c r="H330" i="33" s="1"/>
  <c r="N327" i="33"/>
  <c r="J327" i="33" s="1"/>
  <c r="M328" i="33"/>
  <c r="H328" i="33" s="1"/>
  <c r="N325" i="33"/>
  <c r="J325" i="33" s="1"/>
  <c r="N326" i="33"/>
  <c r="J326" i="33" s="1"/>
  <c r="M329" i="33"/>
  <c r="H329" i="33" s="1"/>
  <c r="M333" i="33" l="1"/>
  <c r="H333" i="33" s="1"/>
  <c r="N330" i="33"/>
  <c r="J330" i="33" s="1"/>
  <c r="M332" i="33"/>
  <c r="H332" i="33" s="1"/>
  <c r="N329" i="33"/>
  <c r="J329" i="33" s="1"/>
  <c r="M331" i="33"/>
  <c r="H331" i="33" s="1"/>
  <c r="N328" i="33"/>
  <c r="J328" i="33" s="1"/>
  <c r="M335" i="33" l="1"/>
  <c r="H335" i="33" s="1"/>
  <c r="N332" i="33"/>
  <c r="J332" i="33" s="1"/>
  <c r="N333" i="33"/>
  <c r="J333" i="33" s="1"/>
  <c r="M336" i="33"/>
  <c r="H336" i="33" s="1"/>
  <c r="N331" i="33"/>
  <c r="J331" i="33" s="1"/>
  <c r="M334" i="33"/>
  <c r="H334" i="33" s="1"/>
  <c r="M339" i="33" l="1"/>
  <c r="H339" i="33" s="1"/>
  <c r="N336" i="33"/>
  <c r="J336" i="33" s="1"/>
  <c r="M338" i="33"/>
  <c r="H338" i="33" s="1"/>
  <c r="N335" i="33"/>
  <c r="J335" i="33" s="1"/>
  <c r="M337" i="33"/>
  <c r="H337" i="33" s="1"/>
  <c r="N334" i="33"/>
  <c r="J334" i="33" s="1"/>
  <c r="M341" i="33" l="1"/>
  <c r="H341" i="33" s="1"/>
  <c r="N338" i="33"/>
  <c r="J338" i="33" s="1"/>
  <c r="N339" i="33"/>
  <c r="J339" i="33" s="1"/>
  <c r="M342" i="33"/>
  <c r="H342" i="33" s="1"/>
  <c r="N337" i="33"/>
  <c r="J337" i="33" s="1"/>
  <c r="M340" i="33"/>
  <c r="H340" i="33" s="1"/>
  <c r="M345" i="33" l="1"/>
  <c r="H345" i="33" s="1"/>
  <c r="N342" i="33"/>
  <c r="J342" i="33" s="1"/>
  <c r="M344" i="33"/>
  <c r="H344" i="33" s="1"/>
  <c r="N341" i="33"/>
  <c r="J341" i="33" s="1"/>
  <c r="M343" i="33"/>
  <c r="H343" i="33" s="1"/>
  <c r="N340" i="33"/>
  <c r="J340" i="33" s="1"/>
  <c r="N344" i="33" l="1"/>
  <c r="J344" i="33" s="1"/>
  <c r="M347" i="33"/>
  <c r="H347" i="33" s="1"/>
  <c r="M348" i="33"/>
  <c r="H348" i="33" s="1"/>
  <c r="N345" i="33"/>
  <c r="J345" i="33" s="1"/>
  <c r="M346" i="33"/>
  <c r="H346" i="33" s="1"/>
  <c r="N343" i="33"/>
  <c r="J343" i="33" s="1"/>
  <c r="M349" i="33" l="1"/>
  <c r="H349" i="33" s="1"/>
  <c r="N346" i="33"/>
  <c r="J346" i="33" s="1"/>
  <c r="M351" i="33"/>
  <c r="H351" i="33" s="1"/>
  <c r="N348" i="33"/>
  <c r="J348" i="33" s="1"/>
  <c r="M350" i="33"/>
  <c r="H350" i="33" s="1"/>
  <c r="N347" i="33"/>
  <c r="J347" i="33" s="1"/>
  <c r="M354" i="33" l="1"/>
  <c r="H354" i="33" s="1"/>
  <c r="N351" i="33"/>
  <c r="J351" i="33" s="1"/>
  <c r="M352" i="33"/>
  <c r="H352" i="33" s="1"/>
  <c r="N349" i="33"/>
  <c r="J349" i="33" s="1"/>
  <c r="N350" i="33"/>
  <c r="J350" i="33" s="1"/>
  <c r="M353" i="33"/>
  <c r="H353" i="33" s="1"/>
  <c r="M357" i="33" l="1"/>
  <c r="H357" i="33" s="1"/>
  <c r="N354" i="33"/>
  <c r="J354" i="33" s="1"/>
  <c r="M356" i="33"/>
  <c r="H356" i="33" s="1"/>
  <c r="N353" i="33"/>
  <c r="J353" i="33" s="1"/>
  <c r="M355" i="33"/>
  <c r="H355" i="33" s="1"/>
  <c r="N352" i="33"/>
  <c r="J352" i="33" s="1"/>
  <c r="M359" i="33" l="1"/>
  <c r="H359" i="33" s="1"/>
  <c r="N356" i="33"/>
  <c r="J356" i="33" s="1"/>
  <c r="M360" i="33"/>
  <c r="H360" i="33" s="1"/>
  <c r="N357" i="33"/>
  <c r="J357" i="33" s="1"/>
  <c r="M358" i="33"/>
  <c r="H358" i="33" s="1"/>
  <c r="N355" i="33"/>
  <c r="J355" i="33" s="1"/>
  <c r="M361" i="33" l="1"/>
  <c r="H361" i="33" s="1"/>
  <c r="N358" i="33"/>
  <c r="J358" i="33" s="1"/>
  <c r="M363" i="33"/>
  <c r="H363" i="33" s="1"/>
  <c r="N360" i="33"/>
  <c r="J360" i="33" s="1"/>
  <c r="M362" i="33"/>
  <c r="H362" i="33" s="1"/>
  <c r="N359" i="33"/>
  <c r="J359" i="33" s="1"/>
  <c r="M365" i="33" l="1"/>
  <c r="H365" i="33" s="1"/>
  <c r="N362" i="33"/>
  <c r="J362" i="33" s="1"/>
  <c r="M366" i="33"/>
  <c r="H366" i="33" s="1"/>
  <c r="N363" i="33"/>
  <c r="J363" i="33" s="1"/>
  <c r="M364" i="33"/>
  <c r="H364" i="33" s="1"/>
  <c r="N361" i="33"/>
  <c r="J361" i="33" s="1"/>
  <c r="M369" i="33" l="1"/>
  <c r="H369" i="33" s="1"/>
  <c r="N366" i="33"/>
  <c r="J366" i="33" s="1"/>
  <c r="M368" i="33"/>
  <c r="H368" i="33" s="1"/>
  <c r="N365" i="33"/>
  <c r="J365" i="33" s="1"/>
  <c r="M367" i="33"/>
  <c r="H367" i="33" s="1"/>
  <c r="N364" i="33"/>
  <c r="J364" i="33" s="1"/>
  <c r="M370" i="33" l="1"/>
  <c r="H370" i="33" s="1"/>
  <c r="N367" i="33"/>
  <c r="J367" i="33" s="1"/>
  <c r="M371" i="33"/>
  <c r="H371" i="33" s="1"/>
  <c r="N368" i="33"/>
  <c r="J368" i="33" s="1"/>
  <c r="M372" i="33"/>
  <c r="H372" i="33" s="1"/>
  <c r="N369" i="33"/>
  <c r="J369" i="33" s="1"/>
  <c r="M374" i="33" l="1"/>
  <c r="H374" i="33" s="1"/>
  <c r="N371" i="33"/>
  <c r="J371" i="33" s="1"/>
  <c r="M373" i="33"/>
  <c r="H373" i="33" s="1"/>
  <c r="N370" i="33"/>
  <c r="J370" i="33" s="1"/>
  <c r="M375" i="33"/>
  <c r="H375" i="33" s="1"/>
  <c r="N372" i="33"/>
  <c r="J372" i="33" s="1"/>
  <c r="M376" i="33" l="1"/>
  <c r="H376" i="33" s="1"/>
  <c r="N373" i="33"/>
  <c r="J373" i="33" s="1"/>
  <c r="M378" i="33"/>
  <c r="H378" i="33" s="1"/>
  <c r="N375" i="33"/>
  <c r="J375" i="33" s="1"/>
  <c r="M377" i="33"/>
  <c r="H377" i="33" s="1"/>
  <c r="N374" i="33"/>
  <c r="J374" i="33" s="1"/>
  <c r="M381" i="33" l="1"/>
  <c r="H381" i="33" s="1"/>
  <c r="N378" i="33"/>
  <c r="J378" i="33" s="1"/>
  <c r="M379" i="33"/>
  <c r="H379" i="33" s="1"/>
  <c r="N376" i="33"/>
  <c r="J376" i="33" s="1"/>
  <c r="M380" i="33"/>
  <c r="H380" i="33" s="1"/>
  <c r="N377" i="33"/>
  <c r="J377" i="33" s="1"/>
  <c r="M383" i="33" l="1"/>
  <c r="H383" i="33" s="1"/>
  <c r="N380" i="33"/>
  <c r="J380" i="33" s="1"/>
  <c r="M382" i="33"/>
  <c r="H382" i="33" s="1"/>
  <c r="N379" i="33"/>
  <c r="J379" i="33" s="1"/>
  <c r="M384" i="33"/>
  <c r="H384" i="33" s="1"/>
  <c r="N381" i="33"/>
  <c r="J381" i="33" s="1"/>
  <c r="M385" i="33" l="1"/>
  <c r="H385" i="33" s="1"/>
  <c r="N382" i="33"/>
  <c r="J382" i="33" s="1"/>
  <c r="M386" i="33"/>
  <c r="H386" i="33" s="1"/>
  <c r="N383" i="33"/>
  <c r="J383" i="33" s="1"/>
  <c r="M387" i="33"/>
  <c r="H387" i="33" s="1"/>
  <c r="N384" i="33"/>
  <c r="J384" i="33" s="1"/>
  <c r="M390" i="33" l="1"/>
  <c r="H390" i="33" s="1"/>
  <c r="N387" i="33"/>
  <c r="J387" i="33" s="1"/>
  <c r="M389" i="33"/>
  <c r="H389" i="33" s="1"/>
  <c r="N386" i="33"/>
  <c r="J386" i="33" s="1"/>
  <c r="M388" i="33"/>
  <c r="H388" i="33" s="1"/>
  <c r="N385" i="33"/>
  <c r="J385" i="33" s="1"/>
  <c r="M392" i="33" l="1"/>
  <c r="H392" i="33" s="1"/>
  <c r="N389" i="33"/>
  <c r="J389" i="33" s="1"/>
  <c r="M393" i="33"/>
  <c r="H393" i="33" s="1"/>
  <c r="N390" i="33"/>
  <c r="J390" i="33" s="1"/>
  <c r="M391" i="33"/>
  <c r="H391" i="33" s="1"/>
  <c r="N388" i="33"/>
  <c r="J388" i="33" s="1"/>
  <c r="M394" i="33" l="1"/>
  <c r="H394" i="33" s="1"/>
  <c r="N391" i="33"/>
  <c r="J391" i="33" s="1"/>
  <c r="M396" i="33"/>
  <c r="H396" i="33" s="1"/>
  <c r="N393" i="33"/>
  <c r="J393" i="33" s="1"/>
  <c r="M395" i="33"/>
  <c r="H395" i="33" s="1"/>
  <c r="N392" i="33"/>
  <c r="J392" i="33" s="1"/>
  <c r="M399" i="33" l="1"/>
  <c r="H399" i="33" s="1"/>
  <c r="N396" i="33"/>
  <c r="J396" i="33" s="1"/>
  <c r="M397" i="33"/>
  <c r="H397" i="33" s="1"/>
  <c r="N394" i="33"/>
  <c r="J394" i="33" s="1"/>
  <c r="M398" i="33"/>
  <c r="H398" i="33" s="1"/>
  <c r="N395" i="33"/>
  <c r="J395" i="33" s="1"/>
  <c r="M401" i="33" l="1"/>
  <c r="H401" i="33" s="1"/>
  <c r="N398" i="33"/>
  <c r="J398" i="33" s="1"/>
  <c r="M400" i="33"/>
  <c r="H400" i="33" s="1"/>
  <c r="N397" i="33"/>
  <c r="J397" i="33" s="1"/>
  <c r="M402" i="33"/>
  <c r="H402" i="33" s="1"/>
  <c r="N399" i="33"/>
  <c r="J399" i="33" s="1"/>
  <c r="M403" i="33" l="1"/>
  <c r="H403" i="33" s="1"/>
  <c r="N400" i="33"/>
  <c r="J400" i="33" s="1"/>
  <c r="M404" i="33"/>
  <c r="H404" i="33" s="1"/>
  <c r="N401" i="33"/>
  <c r="J401" i="33" s="1"/>
  <c r="M405" i="33"/>
  <c r="H405" i="33" s="1"/>
  <c r="N402" i="33"/>
  <c r="J402" i="33" s="1"/>
  <c r="M408" i="33" l="1"/>
  <c r="H408" i="33" s="1"/>
  <c r="N405" i="33"/>
  <c r="J405" i="33" s="1"/>
  <c r="M407" i="33"/>
  <c r="H407" i="33" s="1"/>
  <c r="N404" i="33"/>
  <c r="J404" i="33" s="1"/>
  <c r="M406" i="33"/>
  <c r="H406" i="33" s="1"/>
  <c r="N403" i="33"/>
  <c r="J403" i="33" s="1"/>
  <c r="M410" i="33" l="1"/>
  <c r="H410" i="33" s="1"/>
  <c r="N407" i="33"/>
  <c r="J407" i="33" s="1"/>
  <c r="M411" i="33"/>
  <c r="H411" i="33" s="1"/>
  <c r="N408" i="33"/>
  <c r="J408" i="33" s="1"/>
  <c r="M409" i="33"/>
  <c r="H409" i="33" s="1"/>
  <c r="N406" i="33"/>
  <c r="J406" i="33" s="1"/>
  <c r="M412" i="33" l="1"/>
  <c r="H412" i="33" s="1"/>
  <c r="N409" i="33"/>
  <c r="J409" i="33" s="1"/>
  <c r="M414" i="33"/>
  <c r="H414" i="33" s="1"/>
  <c r="N411" i="33"/>
  <c r="J411" i="33" s="1"/>
  <c r="M413" i="33"/>
  <c r="H413" i="33" s="1"/>
  <c r="N410" i="33"/>
  <c r="J410" i="33" s="1"/>
  <c r="N414" i="33" l="1"/>
  <c r="J414" i="33" s="1"/>
  <c r="M417" i="33"/>
  <c r="H417" i="33" s="1"/>
  <c r="M415" i="33"/>
  <c r="H415" i="33" s="1"/>
  <c r="N412" i="33"/>
  <c r="J412" i="33" s="1"/>
  <c r="N413" i="33"/>
  <c r="J413" i="33" s="1"/>
  <c r="M416" i="33"/>
  <c r="H416" i="33" s="1"/>
  <c r="M419" i="33" l="1"/>
  <c r="H419" i="33" s="1"/>
  <c r="N416" i="33"/>
  <c r="J416" i="33" s="1"/>
  <c r="N415" i="33"/>
  <c r="J415" i="33" s="1"/>
  <c r="M418" i="33"/>
  <c r="H418" i="33" s="1"/>
  <c r="N417" i="33"/>
  <c r="J417" i="33" s="1"/>
  <c r="M420" i="33"/>
  <c r="H420" i="33" s="1"/>
  <c r="M422" i="33" l="1"/>
  <c r="H422" i="33" s="1"/>
  <c r="N419" i="33"/>
  <c r="J419" i="33" s="1"/>
  <c r="M423" i="33"/>
  <c r="H423" i="33" s="1"/>
  <c r="N420" i="33"/>
  <c r="J420" i="33" s="1"/>
  <c r="M421" i="33"/>
  <c r="H421" i="33" s="1"/>
  <c r="N418" i="33"/>
  <c r="J418" i="33" s="1"/>
  <c r="M424" i="33" l="1"/>
  <c r="H424" i="33" s="1"/>
  <c r="N421" i="33"/>
  <c r="J421" i="33" s="1"/>
  <c r="M425" i="33"/>
  <c r="H425" i="33" s="1"/>
  <c r="N422" i="33"/>
  <c r="J422" i="33" s="1"/>
  <c r="M426" i="33"/>
  <c r="H426" i="33" s="1"/>
  <c r="N423" i="33"/>
  <c r="J423" i="33" s="1"/>
  <c r="M428" i="33" l="1"/>
  <c r="H428" i="33" s="1"/>
  <c r="N425" i="33"/>
  <c r="J425" i="33" s="1"/>
  <c r="N424" i="33"/>
  <c r="J424" i="33" s="1"/>
  <c r="M427" i="33"/>
  <c r="H427" i="33" s="1"/>
  <c r="N426" i="33"/>
  <c r="J426" i="33" s="1"/>
  <c r="M429" i="33"/>
  <c r="H429" i="33" s="1"/>
  <c r="N428" i="33" l="1"/>
  <c r="J428" i="33" s="1"/>
  <c r="M431" i="33"/>
  <c r="H431" i="33" s="1"/>
  <c r="M430" i="33"/>
  <c r="H430" i="33" s="1"/>
  <c r="N427" i="33"/>
  <c r="J427" i="33" s="1"/>
  <c r="M432" i="33"/>
  <c r="H432" i="33" s="1"/>
  <c r="N429" i="33"/>
  <c r="J429" i="33" s="1"/>
  <c r="M435" i="33" l="1"/>
  <c r="H435" i="33" s="1"/>
  <c r="N432" i="33"/>
  <c r="J432" i="33" s="1"/>
  <c r="M433" i="33"/>
  <c r="H433" i="33" s="1"/>
  <c r="N430" i="33"/>
  <c r="J430" i="33" s="1"/>
  <c r="M434" i="33"/>
  <c r="H434" i="33" s="1"/>
  <c r="N431" i="33"/>
  <c r="J431" i="33" s="1"/>
  <c r="N435" i="33" l="1"/>
  <c r="J435" i="33" s="1"/>
  <c r="M438" i="33"/>
  <c r="H438" i="33" s="1"/>
  <c r="M437" i="33"/>
  <c r="H437" i="33" s="1"/>
  <c r="N434" i="33"/>
  <c r="J434" i="33" s="1"/>
  <c r="N433" i="33"/>
  <c r="J433" i="33" s="1"/>
  <c r="M436" i="33"/>
  <c r="H436" i="33" s="1"/>
  <c r="M439" i="33" l="1"/>
  <c r="H439" i="33" s="1"/>
  <c r="N436" i="33"/>
  <c r="J436" i="33" s="1"/>
  <c r="M440" i="33"/>
  <c r="H440" i="33" s="1"/>
  <c r="N437" i="33"/>
  <c r="J437" i="33" s="1"/>
  <c r="M441" i="33"/>
  <c r="H441" i="33" s="1"/>
  <c r="N438" i="33"/>
  <c r="J438" i="33" s="1"/>
  <c r="M442" i="33" l="1"/>
  <c r="H442" i="33" s="1"/>
  <c r="N439" i="33"/>
  <c r="J439" i="33" s="1"/>
  <c r="M444" i="33"/>
  <c r="H444" i="33" s="1"/>
  <c r="N441" i="33"/>
  <c r="J441" i="33" s="1"/>
  <c r="N440" i="33"/>
  <c r="J440" i="33" s="1"/>
  <c r="M443" i="33"/>
  <c r="H443" i="33" s="1"/>
  <c r="M445" i="33" l="1"/>
  <c r="H445" i="33" s="1"/>
  <c r="N442" i="33"/>
  <c r="J442" i="33" s="1"/>
  <c r="M446" i="33"/>
  <c r="H446" i="33" s="1"/>
  <c r="N443" i="33"/>
  <c r="J443" i="33" s="1"/>
  <c r="M447" i="33"/>
  <c r="H447" i="33" s="1"/>
  <c r="N444" i="33"/>
  <c r="J444" i="33" s="1"/>
  <c r="M450" i="33" l="1"/>
  <c r="H450" i="33" s="1"/>
  <c r="N447" i="33"/>
  <c r="J447" i="33" s="1"/>
  <c r="N446" i="33"/>
  <c r="J446" i="33" s="1"/>
  <c r="M449" i="33"/>
  <c r="H449" i="33" s="1"/>
  <c r="M448" i="33"/>
  <c r="H448" i="33" s="1"/>
  <c r="N445" i="33"/>
  <c r="J445" i="33" s="1"/>
  <c r="M453" i="33" l="1"/>
  <c r="H453" i="33" s="1"/>
  <c r="N450" i="33"/>
  <c r="J450" i="33" s="1"/>
  <c r="M451" i="33"/>
  <c r="H451" i="33" s="1"/>
  <c r="N448" i="33"/>
  <c r="J448" i="33" s="1"/>
  <c r="M452" i="33"/>
  <c r="H452" i="33" s="1"/>
  <c r="N449" i="33"/>
  <c r="J449" i="33" s="1"/>
  <c r="M455" i="33" l="1"/>
  <c r="H455" i="33" s="1"/>
  <c r="N452" i="33"/>
  <c r="J452" i="33" s="1"/>
  <c r="N451" i="33"/>
  <c r="J451" i="33" s="1"/>
  <c r="M454" i="33"/>
  <c r="H454" i="33" s="1"/>
  <c r="N453" i="33"/>
  <c r="J453" i="33" s="1"/>
  <c r="M456" i="33"/>
  <c r="H456" i="33" s="1"/>
  <c r="M457" i="33" l="1"/>
  <c r="H457" i="33" s="1"/>
  <c r="N454" i="33"/>
  <c r="J454" i="33" s="1"/>
  <c r="M458" i="33"/>
  <c r="H458" i="33" s="1"/>
  <c r="N455" i="33"/>
  <c r="J455" i="33" s="1"/>
  <c r="M459" i="33"/>
  <c r="H459" i="33" s="1"/>
  <c r="N456" i="33"/>
  <c r="J456" i="33" s="1"/>
  <c r="N459" i="33" l="1"/>
  <c r="J459" i="33" s="1"/>
  <c r="M462" i="33"/>
  <c r="H462" i="33" s="1"/>
  <c r="M461" i="33"/>
  <c r="H461" i="33" s="1"/>
  <c r="N458" i="33"/>
  <c r="J458" i="33" s="1"/>
  <c r="N457" i="33"/>
  <c r="J457" i="33" s="1"/>
  <c r="M460" i="33"/>
  <c r="H460" i="33" s="1"/>
  <c r="M463" i="33" l="1"/>
  <c r="H463" i="33" s="1"/>
  <c r="N460" i="33"/>
  <c r="J460" i="33" s="1"/>
  <c r="M464" i="33"/>
  <c r="H464" i="33" s="1"/>
  <c r="N461" i="33"/>
  <c r="J461" i="33" s="1"/>
  <c r="M465" i="33"/>
  <c r="H465" i="33" s="1"/>
  <c r="N462" i="33"/>
  <c r="J462" i="33" s="1"/>
  <c r="M468" i="33" l="1"/>
  <c r="H468" i="33" s="1"/>
  <c r="N465" i="33"/>
  <c r="J465" i="33" s="1"/>
  <c r="N464" i="33"/>
  <c r="J464" i="33" s="1"/>
  <c r="M467" i="33"/>
  <c r="H467" i="33" s="1"/>
  <c r="M466" i="33"/>
  <c r="H466" i="33" s="1"/>
  <c r="N463" i="33"/>
  <c r="J463" i="33" s="1"/>
  <c r="M469" i="33" l="1"/>
  <c r="H469" i="33" s="1"/>
  <c r="N466" i="33"/>
  <c r="J466" i="33" s="1"/>
  <c r="M470" i="33"/>
  <c r="H470" i="33" s="1"/>
  <c r="N467" i="33"/>
  <c r="J467" i="33" s="1"/>
  <c r="M471" i="33"/>
  <c r="H471" i="33" s="1"/>
  <c r="N468" i="33"/>
  <c r="J468" i="33" s="1"/>
  <c r="M474" i="33" l="1"/>
  <c r="H474" i="33" s="1"/>
  <c r="N471" i="33"/>
  <c r="J471" i="33" s="1"/>
  <c r="N470" i="33"/>
  <c r="J470" i="33" s="1"/>
  <c r="M473" i="33"/>
  <c r="H473" i="33" s="1"/>
  <c r="M472" i="33"/>
  <c r="H472" i="33" s="1"/>
  <c r="N469" i="33"/>
  <c r="J469" i="33" s="1"/>
  <c r="H15" i="33" l="1"/>
  <c r="H18" i="33"/>
  <c r="H20" i="33"/>
  <c r="H17" i="33"/>
  <c r="H13" i="33"/>
  <c r="H22" i="33"/>
  <c r="H12" i="33"/>
  <c r="H19" i="33"/>
  <c r="H21" i="33"/>
  <c r="H16" i="33"/>
  <c r="H14" i="33"/>
  <c r="N474" i="33"/>
  <c r="J474" i="33" s="1"/>
  <c r="N472" i="33"/>
  <c r="J472" i="33" s="1"/>
  <c r="N473" i="33"/>
  <c r="J473" i="33" s="1"/>
  <c r="J18" i="33" l="1"/>
  <c r="J15" i="33"/>
  <c r="J13" i="33"/>
  <c r="J16" i="33"/>
  <c r="J12" i="33"/>
  <c r="J21" i="33"/>
  <c r="J20" i="33"/>
  <c r="J14" i="33"/>
  <c r="J22" i="33"/>
  <c r="J19" i="33"/>
  <c r="J17" i="33"/>
  <c r="H17" i="32"/>
  <c r="H13" i="32"/>
  <c r="H11" i="32"/>
  <c r="H19" i="32"/>
  <c r="H15" i="32"/>
  <c r="L17" i="32"/>
  <c r="L13" i="32"/>
  <c r="L19" i="32"/>
  <c r="L15" i="32"/>
  <c r="L11" i="32"/>
  <c r="I19" i="32"/>
  <c r="I15" i="32"/>
  <c r="I11" i="32"/>
  <c r="I17" i="32"/>
  <c r="I13" i="32"/>
  <c r="J19" i="32"/>
  <c r="J15" i="32"/>
  <c r="J11" i="32"/>
  <c r="J13" i="32"/>
  <c r="J17" i="32"/>
  <c r="M19" i="32"/>
  <c r="M15" i="32"/>
  <c r="M11" i="32"/>
  <c r="M13" i="32"/>
  <c r="M17" i="32"/>
  <c r="G17" i="32"/>
  <c r="G13" i="32"/>
  <c r="G15" i="32"/>
  <c r="G11" i="32"/>
  <c r="G19" i="32"/>
  <c r="K17" i="32"/>
  <c r="K13" i="32"/>
  <c r="K19" i="32"/>
  <c r="K15" i="32"/>
  <c r="K11" i="32"/>
  <c r="K14" i="32" l="1"/>
  <c r="G16" i="32"/>
  <c r="M14" i="32"/>
  <c r="J18" i="32"/>
  <c r="I16" i="32"/>
  <c r="L20" i="32"/>
  <c r="H20" i="32"/>
  <c r="J20" i="32"/>
  <c r="K12" i="32"/>
  <c r="K18" i="32"/>
  <c r="G14" i="32"/>
  <c r="M12" i="32"/>
  <c r="J14" i="32"/>
  <c r="I14" i="32"/>
  <c r="I20" i="32"/>
  <c r="L14" i="32"/>
  <c r="H12" i="32"/>
  <c r="K16" i="32"/>
  <c r="G20" i="32"/>
  <c r="G18" i="32"/>
  <c r="M16" i="32"/>
  <c r="J12" i="32"/>
  <c r="I18" i="32"/>
  <c r="L12" i="32"/>
  <c r="L18" i="32"/>
  <c r="H14" i="32"/>
  <c r="K20" i="32"/>
  <c r="G12" i="32"/>
  <c r="M18" i="32"/>
  <c r="M20" i="32"/>
  <c r="J16" i="32"/>
  <c r="I12" i="32"/>
  <c r="L16" i="32"/>
  <c r="H16" i="32"/>
  <c r="H18" i="32"/>
  <c r="R42" i="1" l="1"/>
  <c r="S42" i="1"/>
  <c r="T42" i="1"/>
  <c r="U42" i="1"/>
  <c r="R46" i="1"/>
  <c r="S46" i="1"/>
  <c r="T46" i="1"/>
  <c r="U46" i="1"/>
  <c r="R49" i="1"/>
  <c r="S49" i="1"/>
  <c r="T49" i="1"/>
  <c r="U49" i="1"/>
  <c r="R53" i="1"/>
  <c r="S53" i="1"/>
  <c r="T53" i="1"/>
  <c r="U53" i="1"/>
  <c r="R54" i="1"/>
  <c r="S54" i="1"/>
  <c r="T54" i="1"/>
  <c r="U54" i="1"/>
  <c r="R57" i="1"/>
  <c r="S57" i="1"/>
  <c r="T57" i="1"/>
  <c r="U57" i="1"/>
  <c r="R58" i="1"/>
  <c r="S58" i="1"/>
  <c r="T58" i="1"/>
  <c r="U58" i="1"/>
  <c r="R59" i="1"/>
  <c r="S59" i="1"/>
  <c r="T59" i="1"/>
  <c r="U59" i="1"/>
  <c r="R60" i="1"/>
  <c r="S60" i="1"/>
  <c r="T60" i="1"/>
  <c r="U60" i="1"/>
  <c r="R62" i="1"/>
  <c r="S62" i="1"/>
  <c r="T62" i="1"/>
  <c r="U62" i="1"/>
  <c r="R63" i="1"/>
  <c r="S63" i="1"/>
  <c r="T63" i="1"/>
  <c r="U63" i="1"/>
  <c r="R65" i="1"/>
  <c r="S65" i="1"/>
  <c r="T65" i="1"/>
  <c r="U65" i="1"/>
  <c r="R66" i="1"/>
  <c r="S66" i="1"/>
  <c r="T66" i="1"/>
  <c r="U66" i="1"/>
  <c r="R67" i="1"/>
  <c r="S67" i="1"/>
  <c r="T67" i="1"/>
  <c r="U67" i="1"/>
  <c r="R69" i="1"/>
  <c r="S69" i="1"/>
  <c r="T69" i="1"/>
  <c r="U69" i="1"/>
  <c r="R70" i="1"/>
  <c r="S70" i="1"/>
  <c r="T70" i="1"/>
  <c r="U70" i="1"/>
  <c r="R71" i="1"/>
  <c r="S71" i="1"/>
  <c r="T71" i="1"/>
  <c r="U71" i="1"/>
  <c r="R72" i="1"/>
  <c r="S72" i="1"/>
  <c r="T72" i="1"/>
  <c r="U72" i="1"/>
  <c r="R74" i="1"/>
  <c r="S74" i="1"/>
  <c r="T74" i="1"/>
  <c r="U74" i="1"/>
  <c r="R75" i="1"/>
  <c r="S75" i="1"/>
  <c r="T75" i="1"/>
  <c r="U75" i="1"/>
  <c r="R76" i="1"/>
  <c r="S76" i="1"/>
  <c r="T76" i="1"/>
  <c r="U76" i="1"/>
  <c r="R77" i="1"/>
  <c r="S77" i="1"/>
  <c r="T77" i="1"/>
  <c r="U77" i="1"/>
  <c r="R78" i="1"/>
  <c r="S78" i="1"/>
  <c r="T78" i="1"/>
  <c r="U78" i="1"/>
  <c r="R79" i="1"/>
  <c r="S79" i="1"/>
  <c r="T79" i="1"/>
  <c r="U79" i="1"/>
  <c r="R80" i="1"/>
  <c r="S80" i="1"/>
  <c r="T80" i="1"/>
  <c r="U80" i="1"/>
  <c r="R81" i="1"/>
  <c r="S81" i="1"/>
  <c r="T81" i="1"/>
  <c r="U81" i="1"/>
  <c r="R82" i="1"/>
  <c r="S82" i="1"/>
  <c r="T82" i="1"/>
  <c r="U82" i="1"/>
  <c r="R83" i="1"/>
  <c r="S83" i="1"/>
  <c r="T83" i="1"/>
  <c r="U83" i="1"/>
  <c r="R84" i="1"/>
  <c r="S84" i="1"/>
  <c r="T84" i="1"/>
  <c r="U84" i="1"/>
  <c r="R85" i="1"/>
  <c r="S85" i="1"/>
  <c r="T85" i="1"/>
  <c r="U85" i="1"/>
  <c r="R86" i="1"/>
  <c r="S86" i="1"/>
  <c r="T86" i="1"/>
  <c r="U86" i="1"/>
  <c r="R87" i="1"/>
  <c r="S87" i="1"/>
  <c r="T87" i="1"/>
  <c r="U87" i="1"/>
  <c r="R88" i="1"/>
  <c r="S88" i="1"/>
  <c r="T88" i="1"/>
  <c r="U88" i="1"/>
  <c r="R89" i="1"/>
  <c r="S89" i="1"/>
  <c r="T89" i="1"/>
  <c r="U89" i="1"/>
  <c r="R90" i="1"/>
  <c r="S90" i="1"/>
  <c r="T90" i="1"/>
  <c r="U90" i="1"/>
  <c r="R91" i="1"/>
  <c r="S91" i="1"/>
  <c r="T91" i="1"/>
  <c r="U91" i="1"/>
  <c r="R92" i="1"/>
  <c r="S92" i="1"/>
  <c r="T92" i="1"/>
  <c r="U92" i="1"/>
  <c r="R93" i="1"/>
  <c r="S93" i="1"/>
  <c r="T93" i="1"/>
  <c r="U93" i="1"/>
  <c r="R94" i="1"/>
  <c r="S94" i="1"/>
  <c r="T94" i="1"/>
  <c r="U94" i="1"/>
  <c r="R95" i="1"/>
  <c r="S95" i="1"/>
  <c r="T95" i="1"/>
  <c r="U95" i="1"/>
  <c r="R96" i="1"/>
  <c r="S96" i="1"/>
  <c r="T96" i="1"/>
  <c r="U96" i="1"/>
  <c r="R97" i="1"/>
  <c r="S97" i="1"/>
  <c r="T97" i="1"/>
  <c r="U97" i="1"/>
  <c r="R98" i="1"/>
  <c r="S98" i="1"/>
  <c r="T98" i="1"/>
  <c r="U98" i="1"/>
  <c r="R99" i="1"/>
  <c r="S99" i="1"/>
  <c r="T99" i="1"/>
  <c r="U99" i="1"/>
  <c r="R100" i="1"/>
  <c r="S100" i="1"/>
  <c r="T100" i="1"/>
  <c r="U100" i="1"/>
  <c r="R101" i="1"/>
  <c r="S101" i="1"/>
  <c r="T101" i="1"/>
  <c r="U101" i="1"/>
  <c r="R102" i="1"/>
  <c r="S102" i="1"/>
  <c r="T102" i="1"/>
  <c r="U102" i="1"/>
  <c r="R103" i="1"/>
  <c r="S103" i="1"/>
  <c r="T103" i="1"/>
  <c r="U103" i="1"/>
  <c r="R104" i="1"/>
  <c r="S104" i="1"/>
  <c r="T104" i="1"/>
  <c r="U104" i="1"/>
  <c r="R105" i="1"/>
  <c r="S105" i="1"/>
  <c r="T105" i="1"/>
  <c r="U105" i="1"/>
  <c r="R106" i="1"/>
  <c r="S106" i="1"/>
  <c r="T106" i="1"/>
  <c r="U106" i="1"/>
  <c r="R107" i="1"/>
  <c r="S107" i="1"/>
  <c r="T107" i="1"/>
  <c r="U107" i="1"/>
  <c r="R108" i="1"/>
  <c r="S108" i="1"/>
  <c r="T108" i="1"/>
  <c r="U108" i="1"/>
  <c r="R109" i="1"/>
  <c r="S109" i="1"/>
  <c r="T109" i="1"/>
  <c r="U109" i="1"/>
  <c r="R110" i="1"/>
  <c r="S110" i="1"/>
  <c r="T110" i="1"/>
  <c r="U110" i="1"/>
  <c r="R111" i="1"/>
  <c r="S111" i="1"/>
  <c r="T111" i="1"/>
  <c r="U111" i="1"/>
  <c r="R112" i="1"/>
  <c r="S112" i="1"/>
  <c r="T112" i="1"/>
  <c r="U112" i="1"/>
  <c r="R113" i="1"/>
  <c r="S113" i="1"/>
  <c r="T113" i="1"/>
  <c r="U113" i="1"/>
  <c r="R114" i="1"/>
  <c r="S114" i="1"/>
  <c r="T114" i="1"/>
  <c r="U114" i="1"/>
  <c r="R115" i="1"/>
  <c r="S115" i="1"/>
  <c r="T115" i="1"/>
  <c r="U115" i="1"/>
  <c r="R116" i="1"/>
  <c r="S116" i="1"/>
  <c r="T116" i="1"/>
  <c r="U116" i="1"/>
  <c r="R117" i="1"/>
  <c r="S117" i="1"/>
  <c r="T117" i="1"/>
  <c r="U117" i="1"/>
  <c r="R118" i="1"/>
  <c r="S118" i="1"/>
  <c r="T118" i="1"/>
  <c r="U118" i="1"/>
  <c r="R119" i="1"/>
  <c r="S119" i="1"/>
  <c r="T119" i="1"/>
  <c r="U119" i="1"/>
  <c r="R120" i="1"/>
  <c r="S120" i="1"/>
  <c r="T120" i="1"/>
  <c r="U120" i="1"/>
  <c r="R121" i="1"/>
  <c r="S121" i="1"/>
  <c r="T121" i="1"/>
  <c r="U121" i="1"/>
  <c r="R122" i="1"/>
  <c r="S122" i="1"/>
  <c r="T122" i="1"/>
  <c r="U122" i="1"/>
  <c r="R123" i="1"/>
  <c r="S123" i="1"/>
  <c r="T123" i="1"/>
  <c r="U123" i="1"/>
  <c r="R124" i="1"/>
  <c r="S124" i="1"/>
  <c r="T124" i="1"/>
  <c r="U124" i="1"/>
  <c r="R125" i="1"/>
  <c r="S125" i="1"/>
  <c r="T125" i="1"/>
  <c r="U125" i="1"/>
  <c r="R126" i="1"/>
  <c r="S126" i="1"/>
  <c r="T126" i="1"/>
  <c r="U126" i="1"/>
  <c r="R127" i="1"/>
  <c r="S127" i="1"/>
  <c r="T127" i="1"/>
  <c r="U127" i="1"/>
  <c r="R128" i="1"/>
  <c r="S128" i="1"/>
  <c r="T128" i="1"/>
  <c r="U128" i="1"/>
  <c r="R129" i="1"/>
  <c r="S129" i="1"/>
  <c r="T129" i="1"/>
  <c r="U129" i="1"/>
  <c r="R130" i="1"/>
  <c r="S130" i="1"/>
  <c r="T130" i="1"/>
  <c r="U130" i="1"/>
  <c r="R131" i="1"/>
  <c r="S131" i="1"/>
  <c r="T131" i="1"/>
  <c r="U131" i="1"/>
  <c r="R132" i="1"/>
  <c r="S132" i="1"/>
  <c r="T132" i="1"/>
  <c r="U132" i="1"/>
  <c r="R133" i="1"/>
  <c r="S133" i="1"/>
  <c r="T133" i="1"/>
  <c r="U133" i="1"/>
  <c r="R134" i="1"/>
  <c r="S134" i="1"/>
  <c r="T134" i="1"/>
  <c r="U134" i="1"/>
  <c r="R135" i="1"/>
  <c r="S135" i="1"/>
  <c r="T135" i="1"/>
  <c r="U135" i="1"/>
  <c r="R136" i="1"/>
  <c r="S136" i="1"/>
  <c r="T136" i="1"/>
  <c r="U136" i="1"/>
  <c r="R137" i="1"/>
  <c r="S137" i="1"/>
  <c r="T137" i="1"/>
  <c r="U137" i="1"/>
  <c r="R138" i="1"/>
  <c r="S138" i="1"/>
  <c r="T138" i="1"/>
  <c r="U138" i="1"/>
  <c r="R139" i="1"/>
  <c r="S139" i="1"/>
  <c r="T139" i="1"/>
  <c r="U139" i="1"/>
  <c r="R140" i="1"/>
  <c r="S140" i="1"/>
  <c r="T140" i="1"/>
  <c r="U140" i="1"/>
  <c r="R141" i="1"/>
  <c r="S141" i="1"/>
  <c r="T141" i="1"/>
  <c r="U141" i="1"/>
  <c r="R142" i="1"/>
  <c r="S142" i="1"/>
  <c r="T142" i="1"/>
  <c r="U142" i="1"/>
  <c r="R143" i="1"/>
  <c r="S143" i="1"/>
  <c r="T143" i="1"/>
  <c r="U143" i="1"/>
  <c r="R144" i="1"/>
  <c r="S144" i="1"/>
  <c r="T144" i="1"/>
  <c r="U144" i="1"/>
  <c r="R145" i="1"/>
  <c r="S145" i="1"/>
  <c r="T145" i="1"/>
  <c r="U145" i="1"/>
  <c r="R146" i="1"/>
  <c r="S146" i="1"/>
  <c r="T146" i="1"/>
  <c r="U146" i="1"/>
  <c r="R147" i="1"/>
  <c r="S147" i="1"/>
  <c r="T147" i="1"/>
  <c r="U147" i="1"/>
  <c r="R148" i="1"/>
  <c r="S148" i="1"/>
  <c r="T148" i="1"/>
  <c r="U148" i="1"/>
  <c r="R149" i="1"/>
  <c r="S149" i="1"/>
  <c r="T149" i="1"/>
  <c r="U149" i="1"/>
  <c r="R150" i="1"/>
  <c r="S150" i="1"/>
  <c r="T150" i="1"/>
  <c r="U150" i="1"/>
  <c r="R151" i="1"/>
  <c r="S151" i="1"/>
  <c r="T151" i="1"/>
  <c r="U151" i="1"/>
  <c r="R152" i="1"/>
  <c r="S152" i="1"/>
  <c r="T152" i="1"/>
  <c r="U152" i="1"/>
  <c r="R153" i="1"/>
  <c r="S153" i="1"/>
  <c r="T153" i="1"/>
  <c r="U153" i="1"/>
  <c r="R154" i="1"/>
  <c r="S154" i="1"/>
  <c r="T154" i="1"/>
  <c r="U154" i="1"/>
  <c r="R155" i="1"/>
  <c r="S155" i="1"/>
  <c r="T155" i="1"/>
  <c r="U155" i="1"/>
  <c r="R156" i="1"/>
  <c r="S156" i="1"/>
  <c r="T156" i="1"/>
  <c r="U156" i="1"/>
  <c r="R157" i="1"/>
  <c r="S157" i="1"/>
  <c r="T157" i="1"/>
  <c r="U157" i="1"/>
  <c r="R158" i="1"/>
  <c r="S158" i="1"/>
  <c r="T158" i="1"/>
  <c r="U158" i="1"/>
  <c r="R159" i="1"/>
  <c r="S159" i="1"/>
  <c r="T159" i="1"/>
  <c r="U159" i="1"/>
  <c r="R160" i="1"/>
  <c r="S160" i="1"/>
  <c r="T160" i="1"/>
  <c r="U160" i="1"/>
  <c r="R161" i="1"/>
  <c r="S161" i="1"/>
  <c r="T161" i="1"/>
  <c r="U161" i="1"/>
  <c r="R162" i="1"/>
  <c r="S162" i="1"/>
  <c r="T162" i="1"/>
  <c r="U162" i="1"/>
  <c r="R163" i="1"/>
  <c r="S163" i="1"/>
  <c r="T163" i="1"/>
  <c r="U163" i="1"/>
  <c r="R164" i="1"/>
  <c r="S164" i="1"/>
  <c r="T164" i="1"/>
  <c r="U164" i="1"/>
  <c r="R165" i="1"/>
  <c r="S165" i="1"/>
  <c r="T165" i="1"/>
  <c r="U165" i="1"/>
  <c r="R166" i="1"/>
  <c r="S166" i="1"/>
  <c r="T166" i="1"/>
  <c r="U166" i="1"/>
  <c r="R167" i="1"/>
  <c r="S167" i="1"/>
  <c r="T167" i="1"/>
  <c r="U167" i="1"/>
  <c r="R168" i="1"/>
  <c r="S168" i="1"/>
  <c r="T168" i="1"/>
  <c r="U168" i="1"/>
  <c r="R169" i="1"/>
  <c r="S169" i="1"/>
  <c r="T169" i="1"/>
  <c r="U169" i="1"/>
  <c r="R170" i="1"/>
  <c r="S170" i="1"/>
  <c r="T170" i="1"/>
  <c r="U170" i="1"/>
  <c r="R171" i="1"/>
  <c r="S171" i="1"/>
  <c r="T171" i="1"/>
  <c r="U171" i="1"/>
  <c r="R172" i="1"/>
  <c r="S172" i="1"/>
  <c r="T172" i="1"/>
  <c r="U172" i="1"/>
  <c r="R173" i="1"/>
  <c r="S173" i="1"/>
  <c r="T173" i="1"/>
  <c r="U173" i="1"/>
  <c r="R174" i="1"/>
  <c r="S174" i="1"/>
  <c r="T174" i="1"/>
  <c r="U174" i="1"/>
  <c r="R175" i="1"/>
  <c r="S175" i="1"/>
  <c r="T175" i="1"/>
  <c r="U175" i="1"/>
  <c r="R176" i="1"/>
  <c r="S176" i="1"/>
  <c r="T176" i="1"/>
  <c r="U176" i="1"/>
  <c r="R177" i="1"/>
  <c r="S177" i="1"/>
  <c r="T177" i="1"/>
  <c r="U177" i="1"/>
  <c r="R178" i="1"/>
  <c r="S178" i="1"/>
  <c r="T178" i="1"/>
  <c r="U178" i="1"/>
  <c r="R179" i="1"/>
  <c r="S179" i="1"/>
  <c r="T179" i="1"/>
  <c r="U179" i="1"/>
  <c r="R180" i="1"/>
  <c r="S180" i="1"/>
  <c r="T180" i="1"/>
  <c r="U180" i="1"/>
  <c r="R181" i="1"/>
  <c r="S181" i="1"/>
  <c r="T181" i="1"/>
  <c r="U181" i="1"/>
  <c r="R182" i="1"/>
  <c r="S182" i="1"/>
  <c r="T182" i="1"/>
  <c r="U182" i="1"/>
  <c r="R183" i="1"/>
  <c r="S183" i="1"/>
  <c r="T183" i="1"/>
  <c r="U183" i="1"/>
  <c r="R184" i="1"/>
  <c r="S184" i="1"/>
  <c r="T184" i="1"/>
  <c r="U184" i="1"/>
  <c r="R185" i="1"/>
  <c r="S185" i="1"/>
  <c r="T185" i="1"/>
  <c r="U185" i="1"/>
  <c r="R186" i="1"/>
  <c r="S186" i="1"/>
  <c r="T186" i="1"/>
  <c r="U186" i="1"/>
  <c r="R187" i="1"/>
  <c r="S187" i="1"/>
  <c r="T187" i="1"/>
  <c r="U187" i="1"/>
  <c r="R188" i="1"/>
  <c r="S188" i="1"/>
  <c r="T188" i="1"/>
  <c r="U188" i="1"/>
  <c r="R189" i="1"/>
  <c r="S189" i="1"/>
  <c r="T189" i="1"/>
  <c r="U189" i="1"/>
  <c r="R190" i="1"/>
  <c r="S190" i="1"/>
  <c r="T190" i="1"/>
  <c r="U190" i="1"/>
  <c r="M42" i="1"/>
  <c r="N42" i="1"/>
  <c r="O42" i="1"/>
  <c r="P42" i="1"/>
  <c r="M46" i="1"/>
  <c r="N46" i="1"/>
  <c r="O46" i="1"/>
  <c r="P46" i="1"/>
  <c r="M49" i="1"/>
  <c r="N49" i="1"/>
  <c r="O49" i="1"/>
  <c r="P49" i="1"/>
  <c r="M53" i="1"/>
  <c r="N53" i="1"/>
  <c r="O53" i="1"/>
  <c r="P53" i="1"/>
  <c r="M54" i="1"/>
  <c r="N54" i="1"/>
  <c r="O54" i="1"/>
  <c r="P54" i="1"/>
  <c r="M57" i="1"/>
  <c r="N57" i="1"/>
  <c r="O57" i="1"/>
  <c r="P57" i="1"/>
  <c r="M58" i="1"/>
  <c r="N58" i="1"/>
  <c r="O58" i="1"/>
  <c r="P58" i="1"/>
  <c r="M59" i="1"/>
  <c r="N59" i="1"/>
  <c r="O59" i="1"/>
  <c r="P59" i="1"/>
  <c r="M60" i="1"/>
  <c r="N60" i="1"/>
  <c r="O60" i="1"/>
  <c r="P60" i="1"/>
  <c r="M62" i="1"/>
  <c r="N62" i="1"/>
  <c r="O62" i="1"/>
  <c r="P62" i="1"/>
  <c r="M63" i="1"/>
  <c r="N63" i="1"/>
  <c r="O63" i="1"/>
  <c r="P63" i="1"/>
  <c r="M65" i="1"/>
  <c r="N65" i="1"/>
  <c r="O65" i="1"/>
  <c r="P65" i="1"/>
  <c r="M66" i="1"/>
  <c r="N66" i="1"/>
  <c r="O66" i="1"/>
  <c r="P66" i="1"/>
  <c r="M67" i="1"/>
  <c r="N67" i="1"/>
  <c r="O67" i="1"/>
  <c r="P67" i="1"/>
  <c r="M69" i="1"/>
  <c r="N69" i="1"/>
  <c r="O69" i="1"/>
  <c r="P69" i="1"/>
  <c r="M70" i="1"/>
  <c r="N70" i="1"/>
  <c r="O70" i="1"/>
  <c r="P70" i="1"/>
  <c r="M71" i="1"/>
  <c r="N71" i="1"/>
  <c r="O71" i="1"/>
  <c r="P71" i="1"/>
  <c r="M72" i="1"/>
  <c r="N72" i="1"/>
  <c r="O72" i="1"/>
  <c r="P72" i="1"/>
  <c r="M74" i="1"/>
  <c r="N74" i="1"/>
  <c r="O74" i="1"/>
  <c r="P74" i="1"/>
  <c r="M75" i="1"/>
  <c r="N75" i="1"/>
  <c r="O75" i="1"/>
  <c r="P75" i="1"/>
  <c r="M76" i="1"/>
  <c r="N76" i="1"/>
  <c r="O76" i="1"/>
  <c r="P76" i="1"/>
  <c r="M77" i="1"/>
  <c r="N77" i="1"/>
  <c r="O77" i="1"/>
  <c r="P77" i="1"/>
  <c r="M78" i="1"/>
  <c r="N78" i="1"/>
  <c r="O78" i="1"/>
  <c r="P78" i="1"/>
  <c r="M79" i="1"/>
  <c r="N79" i="1"/>
  <c r="O79" i="1"/>
  <c r="P79" i="1"/>
  <c r="M80" i="1"/>
  <c r="N80" i="1"/>
  <c r="O80" i="1"/>
  <c r="P80" i="1"/>
  <c r="M81" i="1"/>
  <c r="N81" i="1"/>
  <c r="O81" i="1"/>
  <c r="P81" i="1"/>
  <c r="M82" i="1"/>
  <c r="N82" i="1"/>
  <c r="O82" i="1"/>
  <c r="P82" i="1"/>
  <c r="M83" i="1"/>
  <c r="N83" i="1"/>
  <c r="O83" i="1"/>
  <c r="P83" i="1"/>
  <c r="M84" i="1"/>
  <c r="N84" i="1"/>
  <c r="O84" i="1"/>
  <c r="P84" i="1"/>
  <c r="M85" i="1"/>
  <c r="N85" i="1"/>
  <c r="O85" i="1"/>
  <c r="P85" i="1"/>
  <c r="M86" i="1"/>
  <c r="N86" i="1"/>
  <c r="O86" i="1"/>
  <c r="P86" i="1"/>
  <c r="M87" i="1"/>
  <c r="N87" i="1"/>
  <c r="O87" i="1"/>
  <c r="P87" i="1"/>
  <c r="M88" i="1"/>
  <c r="N88" i="1"/>
  <c r="O88" i="1"/>
  <c r="P88" i="1"/>
  <c r="M89" i="1"/>
  <c r="N89" i="1"/>
  <c r="O89" i="1"/>
  <c r="P89" i="1"/>
  <c r="M90" i="1"/>
  <c r="N90" i="1"/>
  <c r="O90" i="1"/>
  <c r="P90" i="1"/>
  <c r="M91" i="1"/>
  <c r="N91" i="1"/>
  <c r="O91" i="1"/>
  <c r="P91" i="1"/>
  <c r="N92" i="1"/>
  <c r="O92" i="1"/>
  <c r="P92" i="1"/>
  <c r="M93" i="1"/>
  <c r="N93" i="1"/>
  <c r="O93" i="1"/>
  <c r="P93" i="1"/>
  <c r="M94" i="1"/>
  <c r="N94" i="1"/>
  <c r="O94" i="1"/>
  <c r="P94" i="1"/>
  <c r="M95" i="1"/>
  <c r="N95" i="1"/>
  <c r="O95" i="1"/>
  <c r="P95" i="1"/>
  <c r="M96" i="1"/>
  <c r="N96" i="1"/>
  <c r="O96" i="1"/>
  <c r="P96" i="1"/>
  <c r="M97" i="1"/>
  <c r="N97" i="1"/>
  <c r="O97" i="1"/>
  <c r="P97" i="1"/>
  <c r="M98" i="1"/>
  <c r="N98" i="1"/>
  <c r="O98" i="1"/>
  <c r="P98" i="1"/>
  <c r="M99" i="1"/>
  <c r="N99" i="1"/>
  <c r="O99" i="1"/>
  <c r="P99" i="1"/>
  <c r="M100" i="1"/>
  <c r="N100" i="1"/>
  <c r="O100" i="1"/>
  <c r="P100" i="1"/>
  <c r="M101" i="1"/>
  <c r="N101" i="1"/>
  <c r="O101" i="1"/>
  <c r="P101" i="1"/>
  <c r="M102" i="1"/>
  <c r="N102" i="1"/>
  <c r="O102" i="1"/>
  <c r="P102" i="1"/>
  <c r="M103" i="1"/>
  <c r="N103" i="1"/>
  <c r="O103" i="1"/>
  <c r="P103" i="1"/>
  <c r="M104" i="1"/>
  <c r="N104" i="1"/>
  <c r="O104" i="1"/>
  <c r="P104" i="1"/>
  <c r="M105" i="1"/>
  <c r="N105" i="1"/>
  <c r="O105" i="1"/>
  <c r="P105" i="1"/>
  <c r="M106" i="1"/>
  <c r="N106" i="1"/>
  <c r="O106" i="1"/>
  <c r="P106" i="1"/>
  <c r="M107" i="1"/>
  <c r="N107" i="1"/>
  <c r="O107" i="1"/>
  <c r="P107" i="1"/>
  <c r="M108" i="1"/>
  <c r="N108" i="1"/>
  <c r="O108" i="1"/>
  <c r="P108" i="1"/>
  <c r="M109" i="1"/>
  <c r="N109" i="1"/>
  <c r="O109" i="1"/>
  <c r="P109" i="1"/>
  <c r="M110" i="1"/>
  <c r="N110" i="1"/>
  <c r="O110" i="1"/>
  <c r="P110" i="1"/>
  <c r="M111" i="1"/>
  <c r="N111" i="1"/>
  <c r="O111" i="1"/>
  <c r="P111" i="1"/>
  <c r="M112" i="1"/>
  <c r="N112" i="1"/>
  <c r="O112" i="1"/>
  <c r="P112" i="1"/>
  <c r="M113" i="1"/>
  <c r="N113" i="1"/>
  <c r="O113" i="1"/>
  <c r="P113" i="1"/>
  <c r="M114" i="1"/>
  <c r="N114" i="1"/>
  <c r="O114" i="1"/>
  <c r="P114" i="1"/>
  <c r="M115" i="1"/>
  <c r="N115" i="1"/>
  <c r="O115" i="1"/>
  <c r="P115" i="1"/>
  <c r="M116" i="1"/>
  <c r="N116" i="1"/>
  <c r="O116" i="1"/>
  <c r="P116" i="1"/>
  <c r="M117" i="1"/>
  <c r="N117" i="1"/>
  <c r="O117" i="1"/>
  <c r="P117" i="1"/>
  <c r="M118" i="1"/>
  <c r="N118" i="1"/>
  <c r="O118" i="1"/>
  <c r="P118" i="1"/>
  <c r="M119" i="1"/>
  <c r="N119" i="1"/>
  <c r="O119" i="1"/>
  <c r="P119" i="1"/>
  <c r="M120" i="1"/>
  <c r="N120" i="1"/>
  <c r="O120" i="1"/>
  <c r="P120" i="1"/>
  <c r="M121" i="1"/>
  <c r="N121" i="1"/>
  <c r="O121" i="1"/>
  <c r="P121" i="1"/>
  <c r="M122" i="1"/>
  <c r="N122" i="1"/>
  <c r="O122" i="1"/>
  <c r="P122" i="1"/>
  <c r="M123" i="1"/>
  <c r="N123" i="1"/>
  <c r="O123" i="1"/>
  <c r="P123" i="1"/>
  <c r="M124" i="1"/>
  <c r="N124" i="1"/>
  <c r="O124" i="1"/>
  <c r="P124" i="1"/>
  <c r="M125" i="1"/>
  <c r="N125" i="1"/>
  <c r="O125" i="1"/>
  <c r="P125" i="1"/>
  <c r="M126" i="1"/>
  <c r="N126" i="1"/>
  <c r="O126" i="1"/>
  <c r="P126" i="1"/>
  <c r="M127" i="1"/>
  <c r="N127" i="1"/>
  <c r="O127" i="1"/>
  <c r="P127" i="1"/>
  <c r="M128" i="1"/>
  <c r="N128" i="1"/>
  <c r="O128" i="1"/>
  <c r="P128" i="1"/>
  <c r="M129" i="1"/>
  <c r="N129" i="1"/>
  <c r="O129" i="1"/>
  <c r="P129" i="1"/>
  <c r="M130" i="1"/>
  <c r="N130" i="1"/>
  <c r="O130" i="1"/>
  <c r="P130" i="1"/>
  <c r="M131" i="1"/>
  <c r="N131" i="1"/>
  <c r="O131" i="1"/>
  <c r="P131" i="1"/>
  <c r="M132" i="1"/>
  <c r="N132" i="1"/>
  <c r="O132" i="1"/>
  <c r="P132" i="1"/>
  <c r="M133" i="1"/>
  <c r="N133" i="1"/>
  <c r="O133" i="1"/>
  <c r="P133" i="1"/>
  <c r="M134" i="1"/>
  <c r="N134" i="1"/>
  <c r="O134" i="1"/>
  <c r="P134" i="1"/>
  <c r="M135" i="1"/>
  <c r="N135" i="1"/>
  <c r="O135" i="1"/>
  <c r="P135" i="1"/>
  <c r="M136" i="1"/>
  <c r="N136" i="1"/>
  <c r="O136" i="1"/>
  <c r="P136" i="1"/>
  <c r="M137" i="1"/>
  <c r="N137" i="1"/>
  <c r="O137" i="1"/>
  <c r="P137" i="1"/>
  <c r="M138" i="1"/>
  <c r="N138" i="1"/>
  <c r="O138" i="1"/>
  <c r="P138" i="1"/>
  <c r="M139" i="1"/>
  <c r="N139" i="1"/>
  <c r="O139" i="1"/>
  <c r="P139" i="1"/>
  <c r="M140" i="1"/>
  <c r="N140" i="1"/>
  <c r="O140" i="1"/>
  <c r="P140" i="1"/>
  <c r="M141" i="1"/>
  <c r="N141" i="1"/>
  <c r="O141" i="1"/>
  <c r="P141" i="1"/>
  <c r="M142" i="1"/>
  <c r="N142" i="1"/>
  <c r="O142" i="1"/>
  <c r="P142" i="1"/>
  <c r="M143" i="1"/>
  <c r="N143" i="1"/>
  <c r="O143" i="1"/>
  <c r="P143" i="1"/>
  <c r="M144" i="1"/>
  <c r="N144" i="1"/>
  <c r="O144" i="1"/>
  <c r="P144" i="1"/>
  <c r="M145" i="1"/>
  <c r="N145" i="1"/>
  <c r="O145" i="1"/>
  <c r="P145" i="1"/>
  <c r="M146" i="1"/>
  <c r="N146" i="1"/>
  <c r="O146" i="1"/>
  <c r="P146" i="1"/>
  <c r="M147" i="1"/>
  <c r="N147" i="1"/>
  <c r="O147" i="1"/>
  <c r="P147" i="1"/>
  <c r="M148" i="1"/>
  <c r="N148" i="1"/>
  <c r="O148" i="1"/>
  <c r="P148" i="1"/>
  <c r="M149" i="1"/>
  <c r="N149" i="1"/>
  <c r="O149" i="1"/>
  <c r="P149" i="1"/>
  <c r="M150" i="1"/>
  <c r="N150" i="1"/>
  <c r="O150" i="1"/>
  <c r="P150" i="1"/>
  <c r="M151" i="1"/>
  <c r="N151" i="1"/>
  <c r="O151" i="1"/>
  <c r="P151" i="1"/>
  <c r="M152" i="1"/>
  <c r="N152" i="1"/>
  <c r="O152" i="1"/>
  <c r="P152" i="1"/>
  <c r="M153" i="1"/>
  <c r="N153" i="1"/>
  <c r="O153" i="1"/>
  <c r="P153" i="1"/>
  <c r="M154" i="1"/>
  <c r="N154" i="1"/>
  <c r="O154" i="1"/>
  <c r="P154" i="1"/>
  <c r="M155" i="1"/>
  <c r="N155" i="1"/>
  <c r="O155" i="1"/>
  <c r="P155" i="1"/>
  <c r="M156" i="1"/>
  <c r="N156" i="1"/>
  <c r="O156" i="1"/>
  <c r="P156" i="1"/>
  <c r="M157" i="1"/>
  <c r="N157" i="1"/>
  <c r="O157" i="1"/>
  <c r="P157" i="1"/>
  <c r="M158" i="1"/>
  <c r="N158" i="1"/>
  <c r="O158" i="1"/>
  <c r="P158" i="1"/>
  <c r="M159" i="1"/>
  <c r="N159" i="1"/>
  <c r="O159" i="1"/>
  <c r="P159" i="1"/>
  <c r="M160" i="1"/>
  <c r="N160" i="1"/>
  <c r="O160" i="1"/>
  <c r="P160" i="1"/>
  <c r="M161" i="1"/>
  <c r="N161" i="1"/>
  <c r="O161" i="1"/>
  <c r="P161" i="1"/>
  <c r="M162" i="1"/>
  <c r="N162" i="1"/>
  <c r="O162" i="1"/>
  <c r="P162" i="1"/>
  <c r="M163" i="1"/>
  <c r="N163" i="1"/>
  <c r="O163" i="1"/>
  <c r="P163" i="1"/>
  <c r="M164" i="1"/>
  <c r="N164" i="1"/>
  <c r="O164" i="1"/>
  <c r="P164" i="1"/>
  <c r="M165" i="1"/>
  <c r="N165" i="1"/>
  <c r="O165" i="1"/>
  <c r="P165" i="1"/>
  <c r="M166" i="1"/>
  <c r="N166" i="1"/>
  <c r="O166" i="1"/>
  <c r="P166" i="1"/>
  <c r="M167" i="1"/>
  <c r="N167" i="1"/>
  <c r="O167" i="1"/>
  <c r="P167" i="1"/>
  <c r="M168" i="1"/>
  <c r="N168" i="1"/>
  <c r="O168" i="1"/>
  <c r="P168" i="1"/>
  <c r="M169" i="1"/>
  <c r="N169" i="1"/>
  <c r="O169" i="1"/>
  <c r="P169" i="1"/>
  <c r="M170" i="1"/>
  <c r="N170" i="1"/>
  <c r="O170" i="1"/>
  <c r="P170" i="1"/>
  <c r="M171" i="1"/>
  <c r="N171" i="1"/>
  <c r="O171" i="1"/>
  <c r="P171" i="1"/>
  <c r="M172" i="1"/>
  <c r="N172" i="1"/>
  <c r="O172" i="1"/>
  <c r="P172" i="1"/>
  <c r="M173" i="1"/>
  <c r="N173" i="1"/>
  <c r="O173" i="1"/>
  <c r="P173" i="1"/>
  <c r="M174" i="1"/>
  <c r="N174" i="1"/>
  <c r="O174" i="1"/>
  <c r="P174" i="1"/>
  <c r="M175" i="1"/>
  <c r="N175" i="1"/>
  <c r="O175" i="1"/>
  <c r="P175" i="1"/>
  <c r="M176" i="1"/>
  <c r="N176" i="1"/>
  <c r="O176" i="1"/>
  <c r="P176" i="1"/>
  <c r="M177" i="1"/>
  <c r="N177" i="1"/>
  <c r="O177" i="1"/>
  <c r="P177" i="1"/>
  <c r="M178" i="1"/>
  <c r="N178" i="1"/>
  <c r="O178" i="1"/>
  <c r="P178" i="1"/>
  <c r="M179" i="1"/>
  <c r="N179" i="1"/>
  <c r="O179" i="1"/>
  <c r="P179" i="1"/>
  <c r="M180" i="1"/>
  <c r="N180" i="1"/>
  <c r="O180" i="1"/>
  <c r="P180" i="1"/>
  <c r="M181" i="1"/>
  <c r="N181" i="1"/>
  <c r="O181" i="1"/>
  <c r="P181" i="1"/>
  <c r="M182" i="1"/>
  <c r="N182" i="1"/>
  <c r="O182" i="1"/>
  <c r="P182" i="1"/>
  <c r="M183" i="1"/>
  <c r="N183" i="1"/>
  <c r="O183" i="1"/>
  <c r="P183" i="1"/>
  <c r="M184" i="1"/>
  <c r="N184" i="1"/>
  <c r="O184" i="1"/>
  <c r="P184" i="1"/>
  <c r="M185" i="1"/>
  <c r="N185" i="1"/>
  <c r="O185" i="1"/>
  <c r="P185" i="1"/>
  <c r="M186" i="1"/>
  <c r="N186" i="1"/>
  <c r="O186" i="1"/>
  <c r="P186" i="1"/>
  <c r="M187" i="1"/>
  <c r="N187" i="1"/>
  <c r="O187" i="1"/>
  <c r="P187" i="1"/>
  <c r="M188" i="1"/>
  <c r="N188" i="1"/>
  <c r="O188" i="1"/>
  <c r="P188" i="1"/>
  <c r="M189" i="1"/>
  <c r="N189" i="1"/>
  <c r="O189" i="1"/>
  <c r="P189" i="1"/>
  <c r="M190" i="1"/>
  <c r="N190" i="1"/>
  <c r="O190" i="1"/>
  <c r="P190" i="1"/>
  <c r="H42" i="1"/>
  <c r="I42" i="1"/>
  <c r="J42" i="1"/>
  <c r="K42" i="1"/>
  <c r="H46" i="1"/>
  <c r="I46" i="1"/>
  <c r="J46" i="1"/>
  <c r="K46" i="1"/>
  <c r="H49" i="1"/>
  <c r="I49" i="1"/>
  <c r="J49" i="1"/>
  <c r="K49" i="1"/>
  <c r="H53" i="1"/>
  <c r="I53" i="1"/>
  <c r="J53" i="1"/>
  <c r="K53" i="1"/>
  <c r="H54" i="1"/>
  <c r="I54" i="1"/>
  <c r="J54" i="1"/>
  <c r="K54" i="1"/>
  <c r="H57" i="1"/>
  <c r="I57" i="1"/>
  <c r="J57" i="1"/>
  <c r="K57" i="1"/>
  <c r="H58" i="1"/>
  <c r="I58" i="1"/>
  <c r="J58" i="1"/>
  <c r="K58" i="1"/>
  <c r="H59" i="1"/>
  <c r="I59" i="1"/>
  <c r="J59" i="1"/>
  <c r="K59" i="1"/>
  <c r="H60" i="1"/>
  <c r="I60" i="1"/>
  <c r="J60" i="1"/>
  <c r="K60" i="1"/>
  <c r="H62" i="1"/>
  <c r="I62" i="1"/>
  <c r="J62" i="1"/>
  <c r="K62" i="1"/>
  <c r="H63" i="1"/>
  <c r="I63" i="1"/>
  <c r="J63" i="1"/>
  <c r="K63" i="1"/>
  <c r="H65" i="1"/>
  <c r="I65" i="1"/>
  <c r="J65" i="1"/>
  <c r="K65" i="1"/>
  <c r="H66" i="1"/>
  <c r="I66" i="1"/>
  <c r="J66" i="1"/>
  <c r="K66" i="1"/>
  <c r="H67" i="1"/>
  <c r="I67" i="1"/>
  <c r="J67" i="1"/>
  <c r="K67" i="1"/>
  <c r="H69" i="1"/>
  <c r="I69" i="1"/>
  <c r="J69" i="1"/>
  <c r="K69" i="1"/>
  <c r="H70" i="1"/>
  <c r="I70" i="1"/>
  <c r="J70" i="1"/>
  <c r="K70" i="1"/>
  <c r="H71" i="1"/>
  <c r="I71" i="1"/>
  <c r="J71" i="1"/>
  <c r="K71" i="1"/>
  <c r="H72" i="1"/>
  <c r="I72" i="1"/>
  <c r="J72" i="1"/>
  <c r="K72" i="1"/>
  <c r="H74" i="1"/>
  <c r="I74" i="1"/>
  <c r="J74" i="1"/>
  <c r="K74" i="1"/>
  <c r="H75" i="1"/>
  <c r="I75" i="1"/>
  <c r="J75" i="1"/>
  <c r="K75" i="1"/>
  <c r="H76" i="1"/>
  <c r="I76" i="1"/>
  <c r="J76" i="1"/>
  <c r="K76" i="1"/>
  <c r="H77" i="1"/>
  <c r="I77" i="1"/>
  <c r="J77" i="1"/>
  <c r="K77" i="1"/>
  <c r="H78" i="1"/>
  <c r="I78" i="1"/>
  <c r="J78" i="1"/>
  <c r="K78" i="1"/>
  <c r="H79" i="1"/>
  <c r="I79" i="1"/>
  <c r="J79" i="1"/>
  <c r="K79" i="1"/>
  <c r="H80" i="1"/>
  <c r="I80" i="1"/>
  <c r="J80" i="1"/>
  <c r="K80" i="1"/>
  <c r="H81" i="1"/>
  <c r="I81" i="1"/>
  <c r="J81" i="1"/>
  <c r="K81" i="1"/>
  <c r="H82" i="1"/>
  <c r="I82" i="1"/>
  <c r="J82" i="1"/>
  <c r="K82" i="1"/>
  <c r="H83" i="1"/>
  <c r="I83" i="1"/>
  <c r="J83" i="1"/>
  <c r="K83" i="1"/>
  <c r="H84" i="1"/>
  <c r="I84" i="1"/>
  <c r="J84" i="1"/>
  <c r="K84" i="1"/>
  <c r="H85" i="1"/>
  <c r="I85" i="1"/>
  <c r="J85" i="1"/>
  <c r="K85" i="1"/>
  <c r="H86" i="1"/>
  <c r="I86" i="1"/>
  <c r="J86" i="1"/>
  <c r="K86" i="1"/>
  <c r="H87" i="1"/>
  <c r="I87" i="1"/>
  <c r="J87" i="1"/>
  <c r="K87" i="1"/>
  <c r="H88" i="1"/>
  <c r="I88" i="1"/>
  <c r="J88" i="1"/>
  <c r="K88" i="1"/>
  <c r="H89" i="1"/>
  <c r="I89" i="1"/>
  <c r="J89" i="1"/>
  <c r="K89" i="1"/>
  <c r="H90" i="1"/>
  <c r="I90" i="1"/>
  <c r="J90" i="1"/>
  <c r="K90" i="1"/>
  <c r="H91" i="1"/>
  <c r="I91" i="1"/>
  <c r="J91" i="1"/>
  <c r="K91" i="1"/>
  <c r="H92" i="1"/>
  <c r="I92" i="1"/>
  <c r="J92" i="1"/>
  <c r="K92" i="1"/>
  <c r="H93" i="1"/>
  <c r="I93" i="1"/>
  <c r="J93" i="1"/>
  <c r="K93" i="1"/>
  <c r="H94" i="1"/>
  <c r="I94" i="1"/>
  <c r="J94" i="1"/>
  <c r="K94" i="1"/>
  <c r="H95" i="1"/>
  <c r="I95" i="1"/>
  <c r="J95" i="1"/>
  <c r="K95" i="1"/>
  <c r="H96" i="1"/>
  <c r="I96" i="1"/>
  <c r="J96" i="1"/>
  <c r="K96" i="1"/>
  <c r="H97" i="1"/>
  <c r="I97" i="1"/>
  <c r="J97" i="1"/>
  <c r="K97" i="1"/>
  <c r="H98" i="1"/>
  <c r="I98" i="1"/>
  <c r="J98" i="1"/>
  <c r="K98" i="1"/>
  <c r="H99" i="1"/>
  <c r="I99" i="1"/>
  <c r="J99" i="1"/>
  <c r="K99" i="1"/>
  <c r="H100" i="1"/>
  <c r="I100" i="1"/>
  <c r="J100" i="1"/>
  <c r="K100" i="1"/>
  <c r="H101" i="1"/>
  <c r="I101" i="1"/>
  <c r="J101" i="1"/>
  <c r="K101" i="1"/>
  <c r="H102" i="1"/>
  <c r="I102" i="1"/>
  <c r="J102" i="1"/>
  <c r="K102" i="1"/>
  <c r="H103" i="1"/>
  <c r="I103" i="1"/>
  <c r="J103" i="1"/>
  <c r="K103" i="1"/>
  <c r="H104" i="1"/>
  <c r="I104" i="1"/>
  <c r="J104" i="1"/>
  <c r="K104" i="1"/>
  <c r="H105" i="1"/>
  <c r="I105" i="1"/>
  <c r="J105" i="1"/>
  <c r="K105" i="1"/>
  <c r="H106" i="1"/>
  <c r="I106" i="1"/>
  <c r="J106" i="1"/>
  <c r="K106" i="1"/>
  <c r="H107" i="1"/>
  <c r="I107" i="1"/>
  <c r="J107" i="1"/>
  <c r="K107" i="1"/>
  <c r="H108" i="1"/>
  <c r="I108" i="1"/>
  <c r="J108" i="1"/>
  <c r="K108" i="1"/>
  <c r="H109" i="1"/>
  <c r="I109" i="1"/>
  <c r="J109" i="1"/>
  <c r="K109" i="1"/>
  <c r="H110" i="1"/>
  <c r="I110" i="1"/>
  <c r="J110" i="1"/>
  <c r="K110" i="1"/>
  <c r="H111" i="1"/>
  <c r="I111" i="1"/>
  <c r="J111" i="1"/>
  <c r="K111" i="1"/>
  <c r="H112" i="1"/>
  <c r="I112" i="1"/>
  <c r="J112" i="1"/>
  <c r="K112" i="1"/>
  <c r="H113" i="1"/>
  <c r="I113" i="1"/>
  <c r="J113" i="1"/>
  <c r="K113" i="1"/>
  <c r="H114" i="1"/>
  <c r="I114" i="1"/>
  <c r="J114" i="1"/>
  <c r="K114" i="1"/>
  <c r="H115" i="1"/>
  <c r="I115" i="1"/>
  <c r="J115" i="1"/>
  <c r="K115" i="1"/>
  <c r="H116" i="1"/>
  <c r="I116" i="1"/>
  <c r="J116" i="1"/>
  <c r="K116" i="1"/>
  <c r="H117" i="1"/>
  <c r="I117" i="1"/>
  <c r="J117" i="1"/>
  <c r="K117" i="1"/>
  <c r="H118" i="1"/>
  <c r="I118" i="1"/>
  <c r="J118" i="1"/>
  <c r="K118" i="1"/>
  <c r="H119" i="1"/>
  <c r="I119" i="1"/>
  <c r="J119" i="1"/>
  <c r="K119" i="1"/>
  <c r="H120" i="1"/>
  <c r="I120" i="1"/>
  <c r="J120" i="1"/>
  <c r="K120" i="1"/>
  <c r="H121" i="1"/>
  <c r="I121" i="1"/>
  <c r="J121" i="1"/>
  <c r="K121" i="1"/>
  <c r="H122" i="1"/>
  <c r="I122" i="1"/>
  <c r="J122" i="1"/>
  <c r="K122" i="1"/>
  <c r="H123" i="1"/>
  <c r="I123" i="1"/>
  <c r="J123" i="1"/>
  <c r="K123" i="1"/>
  <c r="H124" i="1"/>
  <c r="I124" i="1"/>
  <c r="J124" i="1"/>
  <c r="K124" i="1"/>
  <c r="H125" i="1"/>
  <c r="I125" i="1"/>
  <c r="J125" i="1"/>
  <c r="K125" i="1"/>
  <c r="H126" i="1"/>
  <c r="I126" i="1"/>
  <c r="J126" i="1"/>
  <c r="K126" i="1"/>
  <c r="H127" i="1"/>
  <c r="I127" i="1"/>
  <c r="J127" i="1"/>
  <c r="K127" i="1"/>
  <c r="H128" i="1"/>
  <c r="I128" i="1"/>
  <c r="J128" i="1"/>
  <c r="K128" i="1"/>
  <c r="H129" i="1"/>
  <c r="I129" i="1"/>
  <c r="J129" i="1"/>
  <c r="K129" i="1"/>
  <c r="H130" i="1"/>
  <c r="I130" i="1"/>
  <c r="J130" i="1"/>
  <c r="K130" i="1"/>
  <c r="H131" i="1"/>
  <c r="I131" i="1"/>
  <c r="J131" i="1"/>
  <c r="K131" i="1"/>
  <c r="H132" i="1"/>
  <c r="I132" i="1"/>
  <c r="J132" i="1"/>
  <c r="K132" i="1"/>
  <c r="H133" i="1"/>
  <c r="I133" i="1"/>
  <c r="J133" i="1"/>
  <c r="K133" i="1"/>
  <c r="H134" i="1"/>
  <c r="I134" i="1"/>
  <c r="J134" i="1"/>
  <c r="K134" i="1"/>
  <c r="H135" i="1"/>
  <c r="I135" i="1"/>
  <c r="J135" i="1"/>
  <c r="K135" i="1"/>
  <c r="H136" i="1"/>
  <c r="I136" i="1"/>
  <c r="J136" i="1"/>
  <c r="K136" i="1"/>
  <c r="H137" i="1"/>
  <c r="I137" i="1"/>
  <c r="J137" i="1"/>
  <c r="K137" i="1"/>
  <c r="H138" i="1"/>
  <c r="I138" i="1"/>
  <c r="J138" i="1"/>
  <c r="K138" i="1"/>
  <c r="H139" i="1"/>
  <c r="I139" i="1"/>
  <c r="J139" i="1"/>
  <c r="K139" i="1"/>
  <c r="H140" i="1"/>
  <c r="I140" i="1"/>
  <c r="J140" i="1"/>
  <c r="K140" i="1"/>
  <c r="H141" i="1"/>
  <c r="I141" i="1"/>
  <c r="J141" i="1"/>
  <c r="K141" i="1"/>
  <c r="H142" i="1"/>
  <c r="I142" i="1"/>
  <c r="J142" i="1"/>
  <c r="K142" i="1"/>
  <c r="H143" i="1"/>
  <c r="I143" i="1"/>
  <c r="J143" i="1"/>
  <c r="K143" i="1"/>
  <c r="H144" i="1"/>
  <c r="I144" i="1"/>
  <c r="J144" i="1"/>
  <c r="K144" i="1"/>
  <c r="H145" i="1"/>
  <c r="I145" i="1"/>
  <c r="J145" i="1"/>
  <c r="K145" i="1"/>
  <c r="H146" i="1"/>
  <c r="I146" i="1"/>
  <c r="J146" i="1"/>
  <c r="K146" i="1"/>
  <c r="H147" i="1"/>
  <c r="I147" i="1"/>
  <c r="J147" i="1"/>
  <c r="K147" i="1"/>
  <c r="H148" i="1"/>
  <c r="I148" i="1"/>
  <c r="J148" i="1"/>
  <c r="K148" i="1"/>
  <c r="H149" i="1"/>
  <c r="I149" i="1"/>
  <c r="J149" i="1"/>
  <c r="K149" i="1"/>
  <c r="H150" i="1"/>
  <c r="I150" i="1"/>
  <c r="J150" i="1"/>
  <c r="K150" i="1"/>
  <c r="H151" i="1"/>
  <c r="I151" i="1"/>
  <c r="J151" i="1"/>
  <c r="K151" i="1"/>
  <c r="H152" i="1"/>
  <c r="I152" i="1"/>
  <c r="J152" i="1"/>
  <c r="K152" i="1"/>
  <c r="H153" i="1"/>
  <c r="I153" i="1"/>
  <c r="J153" i="1"/>
  <c r="K153" i="1"/>
  <c r="H154" i="1"/>
  <c r="I154" i="1"/>
  <c r="J154" i="1"/>
  <c r="K154" i="1"/>
  <c r="H155" i="1"/>
  <c r="I155" i="1"/>
  <c r="J155" i="1"/>
  <c r="K155" i="1"/>
  <c r="H156" i="1"/>
  <c r="I156" i="1"/>
  <c r="J156" i="1"/>
  <c r="K156" i="1"/>
  <c r="H157" i="1"/>
  <c r="I157" i="1"/>
  <c r="J157" i="1"/>
  <c r="K157" i="1"/>
  <c r="H158" i="1"/>
  <c r="I158" i="1"/>
  <c r="J158" i="1"/>
  <c r="K158" i="1"/>
  <c r="H159" i="1"/>
  <c r="I159" i="1"/>
  <c r="J159" i="1"/>
  <c r="K159" i="1"/>
  <c r="H160" i="1"/>
  <c r="I160" i="1"/>
  <c r="J160" i="1"/>
  <c r="K160" i="1"/>
  <c r="H161" i="1"/>
  <c r="I161" i="1"/>
  <c r="J161" i="1"/>
  <c r="K161" i="1"/>
  <c r="H162" i="1"/>
  <c r="I162" i="1"/>
  <c r="J162" i="1"/>
  <c r="K162" i="1"/>
  <c r="H163" i="1"/>
  <c r="I163" i="1"/>
  <c r="J163" i="1"/>
  <c r="K163" i="1"/>
  <c r="H164" i="1"/>
  <c r="I164" i="1"/>
  <c r="J164" i="1"/>
  <c r="K164" i="1"/>
  <c r="H165" i="1"/>
  <c r="I165" i="1"/>
  <c r="J165" i="1"/>
  <c r="K165" i="1"/>
  <c r="H166" i="1"/>
  <c r="I166" i="1"/>
  <c r="J166" i="1"/>
  <c r="K166" i="1"/>
  <c r="H167" i="1"/>
  <c r="I167" i="1"/>
  <c r="J167" i="1"/>
  <c r="K167" i="1"/>
  <c r="H168" i="1"/>
  <c r="I168" i="1"/>
  <c r="J168" i="1"/>
  <c r="K168" i="1"/>
  <c r="H169" i="1"/>
  <c r="I169" i="1"/>
  <c r="J169" i="1"/>
  <c r="K169" i="1"/>
  <c r="H170" i="1"/>
  <c r="I170" i="1"/>
  <c r="J170" i="1"/>
  <c r="K170" i="1"/>
  <c r="H171" i="1"/>
  <c r="I171" i="1"/>
  <c r="J171" i="1"/>
  <c r="K171" i="1"/>
  <c r="H172" i="1"/>
  <c r="I172" i="1"/>
  <c r="J172" i="1"/>
  <c r="K172" i="1"/>
  <c r="H173" i="1"/>
  <c r="I173" i="1"/>
  <c r="J173" i="1"/>
  <c r="K173" i="1"/>
  <c r="H174" i="1"/>
  <c r="I174" i="1"/>
  <c r="J174" i="1"/>
  <c r="K174" i="1"/>
  <c r="H175" i="1"/>
  <c r="I175" i="1"/>
  <c r="J175" i="1"/>
  <c r="K175" i="1"/>
  <c r="H176" i="1"/>
  <c r="I176" i="1"/>
  <c r="J176" i="1"/>
  <c r="K176" i="1"/>
  <c r="H177" i="1"/>
  <c r="I177" i="1"/>
  <c r="J177" i="1"/>
  <c r="K177" i="1"/>
  <c r="H178" i="1"/>
  <c r="I178" i="1"/>
  <c r="J178" i="1"/>
  <c r="K178" i="1"/>
  <c r="H179" i="1"/>
  <c r="I179" i="1"/>
  <c r="J179" i="1"/>
  <c r="K179" i="1"/>
  <c r="H180" i="1"/>
  <c r="I180" i="1"/>
  <c r="J180" i="1"/>
  <c r="K180" i="1"/>
  <c r="H181" i="1"/>
  <c r="I181" i="1"/>
  <c r="J181" i="1"/>
  <c r="K181" i="1"/>
  <c r="H182" i="1"/>
  <c r="I182" i="1"/>
  <c r="J182" i="1"/>
  <c r="K182" i="1"/>
  <c r="H183" i="1"/>
  <c r="I183" i="1"/>
  <c r="J183" i="1"/>
  <c r="K183" i="1"/>
  <c r="H184" i="1"/>
  <c r="I184" i="1"/>
  <c r="J184" i="1"/>
  <c r="K184" i="1"/>
  <c r="H185" i="1"/>
  <c r="I185" i="1"/>
  <c r="J185" i="1"/>
  <c r="K185" i="1"/>
  <c r="H186" i="1"/>
  <c r="I186" i="1"/>
  <c r="J186" i="1"/>
  <c r="K186" i="1"/>
  <c r="H187" i="1"/>
  <c r="I187" i="1"/>
  <c r="J187" i="1"/>
  <c r="K187" i="1"/>
  <c r="H188" i="1"/>
  <c r="I188" i="1"/>
  <c r="J188" i="1"/>
  <c r="K188" i="1"/>
  <c r="H189" i="1"/>
  <c r="I189" i="1"/>
  <c r="J189" i="1"/>
  <c r="K189" i="1"/>
  <c r="H190" i="1"/>
  <c r="I190" i="1"/>
  <c r="J190" i="1"/>
  <c r="K190" i="1"/>
  <c r="R42" i="2"/>
  <c r="S42" i="2"/>
  <c r="T42" i="2"/>
  <c r="U42" i="2"/>
  <c r="R46" i="2"/>
  <c r="S46" i="2"/>
  <c r="T46" i="2"/>
  <c r="U46" i="2"/>
  <c r="R49" i="2"/>
  <c r="S49" i="2"/>
  <c r="T49" i="2"/>
  <c r="U49" i="2"/>
  <c r="R53" i="2"/>
  <c r="S53" i="2"/>
  <c r="T53" i="2"/>
  <c r="U53" i="2"/>
  <c r="R54" i="2"/>
  <c r="S54" i="2"/>
  <c r="T54" i="2"/>
  <c r="U54" i="2"/>
  <c r="R57" i="2"/>
  <c r="S57" i="2"/>
  <c r="T57" i="2"/>
  <c r="U57" i="2"/>
  <c r="R58" i="2"/>
  <c r="S58" i="2"/>
  <c r="T58" i="2"/>
  <c r="U58" i="2"/>
  <c r="R59" i="2"/>
  <c r="S59" i="2"/>
  <c r="T59" i="2"/>
  <c r="U59" i="2"/>
  <c r="R60" i="2"/>
  <c r="S60" i="2"/>
  <c r="T60" i="2"/>
  <c r="U60" i="2"/>
  <c r="R62" i="2"/>
  <c r="S62" i="2"/>
  <c r="T62" i="2"/>
  <c r="U62" i="2"/>
  <c r="R63" i="2"/>
  <c r="S63" i="2"/>
  <c r="T63" i="2"/>
  <c r="U63" i="2"/>
  <c r="R65" i="2"/>
  <c r="S65" i="2"/>
  <c r="T65" i="2"/>
  <c r="U65" i="2"/>
  <c r="R66" i="2"/>
  <c r="S66" i="2"/>
  <c r="T66" i="2"/>
  <c r="U66" i="2"/>
  <c r="R67" i="2"/>
  <c r="S67" i="2"/>
  <c r="T67" i="2"/>
  <c r="U67" i="2"/>
  <c r="R69" i="2"/>
  <c r="S69" i="2"/>
  <c r="T69" i="2"/>
  <c r="U69" i="2"/>
  <c r="R70" i="2"/>
  <c r="S70" i="2"/>
  <c r="T70" i="2"/>
  <c r="U70" i="2"/>
  <c r="R71" i="2"/>
  <c r="S71" i="2"/>
  <c r="T71" i="2"/>
  <c r="U71" i="2"/>
  <c r="R72" i="2"/>
  <c r="S72" i="2"/>
  <c r="T72" i="2"/>
  <c r="U72" i="2"/>
  <c r="R74" i="2"/>
  <c r="S74" i="2"/>
  <c r="T74" i="2"/>
  <c r="U74" i="2"/>
  <c r="R75" i="2"/>
  <c r="S75" i="2"/>
  <c r="T75" i="2"/>
  <c r="U75" i="2"/>
  <c r="R76" i="2"/>
  <c r="S76" i="2"/>
  <c r="T76" i="2"/>
  <c r="U76" i="2"/>
  <c r="R77" i="2"/>
  <c r="S77" i="2"/>
  <c r="T77" i="2"/>
  <c r="U77" i="2"/>
  <c r="R78" i="2"/>
  <c r="S78" i="2"/>
  <c r="T78" i="2"/>
  <c r="U78" i="2"/>
  <c r="R79" i="2"/>
  <c r="S79" i="2"/>
  <c r="T79" i="2"/>
  <c r="U79" i="2"/>
  <c r="R80" i="2"/>
  <c r="S80" i="2"/>
  <c r="T80" i="2"/>
  <c r="U80" i="2"/>
  <c r="R81" i="2"/>
  <c r="S81" i="2"/>
  <c r="T81" i="2"/>
  <c r="U81" i="2"/>
  <c r="R82" i="2"/>
  <c r="S82" i="2"/>
  <c r="T82" i="2"/>
  <c r="U82" i="2"/>
  <c r="R83" i="2"/>
  <c r="S83" i="2"/>
  <c r="T83" i="2"/>
  <c r="U83" i="2"/>
  <c r="R84" i="2"/>
  <c r="S84" i="2"/>
  <c r="T84" i="2"/>
  <c r="U84" i="2"/>
  <c r="R85" i="2"/>
  <c r="S85" i="2"/>
  <c r="T85" i="2"/>
  <c r="U85" i="2"/>
  <c r="R86" i="2"/>
  <c r="S86" i="2"/>
  <c r="T86" i="2"/>
  <c r="U86" i="2"/>
  <c r="R87" i="2"/>
  <c r="S87" i="2"/>
  <c r="T87" i="2"/>
  <c r="U87" i="2"/>
  <c r="R88" i="2"/>
  <c r="S88" i="2"/>
  <c r="T88" i="2"/>
  <c r="U88" i="2"/>
  <c r="R89" i="2"/>
  <c r="S89" i="2"/>
  <c r="T89" i="2"/>
  <c r="U89" i="2"/>
  <c r="R90" i="2"/>
  <c r="S90" i="2"/>
  <c r="T90" i="2"/>
  <c r="U90" i="2"/>
  <c r="R91" i="2"/>
  <c r="S91" i="2"/>
  <c r="T91" i="2"/>
  <c r="U91" i="2"/>
  <c r="R92" i="2"/>
  <c r="S92" i="2"/>
  <c r="T92" i="2"/>
  <c r="U92" i="2"/>
  <c r="R93" i="2"/>
  <c r="S93" i="2"/>
  <c r="T93" i="2"/>
  <c r="U93" i="2"/>
  <c r="R94" i="2"/>
  <c r="S94" i="2"/>
  <c r="T94" i="2"/>
  <c r="U94" i="2"/>
  <c r="R95" i="2"/>
  <c r="S95" i="2"/>
  <c r="T95" i="2"/>
  <c r="U95" i="2"/>
  <c r="R96" i="2"/>
  <c r="S96" i="2"/>
  <c r="T96" i="2"/>
  <c r="U96" i="2"/>
  <c r="R97" i="2"/>
  <c r="S97" i="2"/>
  <c r="T97" i="2"/>
  <c r="U97" i="2"/>
  <c r="R98" i="2"/>
  <c r="S98" i="2"/>
  <c r="T98" i="2"/>
  <c r="U98" i="2"/>
  <c r="R99" i="2"/>
  <c r="S99" i="2"/>
  <c r="T99" i="2"/>
  <c r="U99" i="2"/>
  <c r="R100" i="2"/>
  <c r="S100" i="2"/>
  <c r="T100" i="2"/>
  <c r="U100" i="2"/>
  <c r="R101" i="2"/>
  <c r="S101" i="2"/>
  <c r="T101" i="2"/>
  <c r="U101" i="2"/>
  <c r="R102" i="2"/>
  <c r="S102" i="2"/>
  <c r="T102" i="2"/>
  <c r="U102" i="2"/>
  <c r="R103" i="2"/>
  <c r="S103" i="2"/>
  <c r="T103" i="2"/>
  <c r="U103" i="2"/>
  <c r="R104" i="2"/>
  <c r="S104" i="2"/>
  <c r="T104" i="2"/>
  <c r="U104" i="2"/>
  <c r="R105" i="2"/>
  <c r="S105" i="2"/>
  <c r="T105" i="2"/>
  <c r="U105" i="2"/>
  <c r="R106" i="2"/>
  <c r="S106" i="2"/>
  <c r="T106" i="2"/>
  <c r="U106" i="2"/>
  <c r="R107" i="2"/>
  <c r="S107" i="2"/>
  <c r="T107" i="2"/>
  <c r="U107" i="2"/>
  <c r="R108" i="2"/>
  <c r="S108" i="2"/>
  <c r="T108" i="2"/>
  <c r="U108" i="2"/>
  <c r="R109" i="2"/>
  <c r="S109" i="2"/>
  <c r="T109" i="2"/>
  <c r="U109" i="2"/>
  <c r="R110" i="2"/>
  <c r="S110" i="2"/>
  <c r="T110" i="2"/>
  <c r="U110" i="2"/>
  <c r="R111" i="2"/>
  <c r="S111" i="2"/>
  <c r="T111" i="2"/>
  <c r="U111" i="2"/>
  <c r="R112" i="2"/>
  <c r="S112" i="2"/>
  <c r="T112" i="2"/>
  <c r="U112" i="2"/>
  <c r="R113" i="2"/>
  <c r="S113" i="2"/>
  <c r="T113" i="2"/>
  <c r="U113" i="2"/>
  <c r="R114" i="2"/>
  <c r="S114" i="2"/>
  <c r="T114" i="2"/>
  <c r="U114" i="2"/>
  <c r="R115" i="2"/>
  <c r="S115" i="2"/>
  <c r="T115" i="2"/>
  <c r="U115" i="2"/>
  <c r="R116" i="2"/>
  <c r="S116" i="2"/>
  <c r="T116" i="2"/>
  <c r="U116" i="2"/>
  <c r="R117" i="2"/>
  <c r="S117" i="2"/>
  <c r="T117" i="2"/>
  <c r="U117" i="2"/>
  <c r="R118" i="2"/>
  <c r="S118" i="2"/>
  <c r="T118" i="2"/>
  <c r="U118" i="2"/>
  <c r="R119" i="2"/>
  <c r="S119" i="2"/>
  <c r="T119" i="2"/>
  <c r="U119" i="2"/>
  <c r="R120" i="2"/>
  <c r="S120" i="2"/>
  <c r="T120" i="2"/>
  <c r="U120" i="2"/>
  <c r="R121" i="2"/>
  <c r="S121" i="2"/>
  <c r="T121" i="2"/>
  <c r="U121" i="2"/>
  <c r="R122" i="2"/>
  <c r="S122" i="2"/>
  <c r="T122" i="2"/>
  <c r="U122" i="2"/>
  <c r="R123" i="2"/>
  <c r="S123" i="2"/>
  <c r="T123" i="2"/>
  <c r="U123" i="2"/>
  <c r="R124" i="2"/>
  <c r="S124" i="2"/>
  <c r="T124" i="2"/>
  <c r="U124" i="2"/>
  <c r="R125" i="2"/>
  <c r="S125" i="2"/>
  <c r="T125" i="2"/>
  <c r="U125" i="2"/>
  <c r="R126" i="2"/>
  <c r="S126" i="2"/>
  <c r="T126" i="2"/>
  <c r="U126" i="2"/>
  <c r="R127" i="2"/>
  <c r="S127" i="2"/>
  <c r="T127" i="2"/>
  <c r="U127" i="2"/>
  <c r="R128" i="2"/>
  <c r="S128" i="2"/>
  <c r="T128" i="2"/>
  <c r="U128" i="2"/>
  <c r="R129" i="2"/>
  <c r="S129" i="2"/>
  <c r="T129" i="2"/>
  <c r="U129" i="2"/>
  <c r="R130" i="2"/>
  <c r="S130" i="2"/>
  <c r="T130" i="2"/>
  <c r="U130" i="2"/>
  <c r="R131" i="2"/>
  <c r="S131" i="2"/>
  <c r="T131" i="2"/>
  <c r="U131" i="2"/>
  <c r="R132" i="2"/>
  <c r="S132" i="2"/>
  <c r="T132" i="2"/>
  <c r="U132" i="2"/>
  <c r="R133" i="2"/>
  <c r="S133" i="2"/>
  <c r="T133" i="2"/>
  <c r="U133" i="2"/>
  <c r="R134" i="2"/>
  <c r="S134" i="2"/>
  <c r="T134" i="2"/>
  <c r="U134" i="2"/>
  <c r="R135" i="2"/>
  <c r="S135" i="2"/>
  <c r="T135" i="2"/>
  <c r="U135" i="2"/>
  <c r="R136" i="2"/>
  <c r="S136" i="2"/>
  <c r="T136" i="2"/>
  <c r="U136" i="2"/>
  <c r="R137" i="2"/>
  <c r="S137" i="2"/>
  <c r="T137" i="2"/>
  <c r="U137" i="2"/>
  <c r="R138" i="2"/>
  <c r="S138" i="2"/>
  <c r="T138" i="2"/>
  <c r="U138" i="2"/>
  <c r="R139" i="2"/>
  <c r="S139" i="2"/>
  <c r="T139" i="2"/>
  <c r="U139" i="2"/>
  <c r="R140" i="2"/>
  <c r="S140" i="2"/>
  <c r="T140" i="2"/>
  <c r="U140" i="2"/>
  <c r="R141" i="2"/>
  <c r="S141" i="2"/>
  <c r="T141" i="2"/>
  <c r="U141" i="2"/>
  <c r="R142" i="2"/>
  <c r="S142" i="2"/>
  <c r="T142" i="2"/>
  <c r="U142" i="2"/>
  <c r="R143" i="2"/>
  <c r="S143" i="2"/>
  <c r="T143" i="2"/>
  <c r="U143" i="2"/>
  <c r="R144" i="2"/>
  <c r="S144" i="2"/>
  <c r="T144" i="2"/>
  <c r="U144" i="2"/>
  <c r="R145" i="2"/>
  <c r="S145" i="2"/>
  <c r="T145" i="2"/>
  <c r="U145" i="2"/>
  <c r="R146" i="2"/>
  <c r="S146" i="2"/>
  <c r="T146" i="2"/>
  <c r="U146" i="2"/>
  <c r="R147" i="2"/>
  <c r="S147" i="2"/>
  <c r="T147" i="2"/>
  <c r="U147" i="2"/>
  <c r="R148" i="2"/>
  <c r="S148" i="2"/>
  <c r="T148" i="2"/>
  <c r="U148" i="2"/>
  <c r="R149" i="2"/>
  <c r="S149" i="2"/>
  <c r="T149" i="2"/>
  <c r="U149" i="2"/>
  <c r="R150" i="2"/>
  <c r="S150" i="2"/>
  <c r="T150" i="2"/>
  <c r="U150" i="2"/>
  <c r="R151" i="2"/>
  <c r="S151" i="2"/>
  <c r="T151" i="2"/>
  <c r="U151" i="2"/>
  <c r="R152" i="2"/>
  <c r="S152" i="2"/>
  <c r="T152" i="2"/>
  <c r="U152" i="2"/>
  <c r="R153" i="2"/>
  <c r="S153" i="2"/>
  <c r="T153" i="2"/>
  <c r="U153" i="2"/>
  <c r="R154" i="2"/>
  <c r="S154" i="2"/>
  <c r="T154" i="2"/>
  <c r="U154" i="2"/>
  <c r="R155" i="2"/>
  <c r="S155" i="2"/>
  <c r="T155" i="2"/>
  <c r="U155" i="2"/>
  <c r="R156" i="2"/>
  <c r="S156" i="2"/>
  <c r="T156" i="2"/>
  <c r="U156" i="2"/>
  <c r="R157" i="2"/>
  <c r="S157" i="2"/>
  <c r="T157" i="2"/>
  <c r="U157" i="2"/>
  <c r="R158" i="2"/>
  <c r="S158" i="2"/>
  <c r="T158" i="2"/>
  <c r="U158" i="2"/>
  <c r="R159" i="2"/>
  <c r="S159" i="2"/>
  <c r="T159" i="2"/>
  <c r="U159" i="2"/>
  <c r="R160" i="2"/>
  <c r="S160" i="2"/>
  <c r="T160" i="2"/>
  <c r="U160" i="2"/>
  <c r="R161" i="2"/>
  <c r="S161" i="2"/>
  <c r="T161" i="2"/>
  <c r="U161" i="2"/>
  <c r="R162" i="2"/>
  <c r="S162" i="2"/>
  <c r="T162" i="2"/>
  <c r="U162" i="2"/>
  <c r="R163" i="2"/>
  <c r="S163" i="2"/>
  <c r="T163" i="2"/>
  <c r="U163" i="2"/>
  <c r="R164" i="2"/>
  <c r="S164" i="2"/>
  <c r="T164" i="2"/>
  <c r="U164" i="2"/>
  <c r="R165" i="2"/>
  <c r="S165" i="2"/>
  <c r="T165" i="2"/>
  <c r="U165" i="2"/>
  <c r="R166" i="2"/>
  <c r="S166" i="2"/>
  <c r="T166" i="2"/>
  <c r="U166" i="2"/>
  <c r="R167" i="2"/>
  <c r="S167" i="2"/>
  <c r="T167" i="2"/>
  <c r="U167" i="2"/>
  <c r="R168" i="2"/>
  <c r="S168" i="2"/>
  <c r="T168" i="2"/>
  <c r="U168" i="2"/>
  <c r="R169" i="2"/>
  <c r="S169" i="2"/>
  <c r="T169" i="2"/>
  <c r="U169" i="2"/>
  <c r="R170" i="2"/>
  <c r="S170" i="2"/>
  <c r="T170" i="2"/>
  <c r="U170" i="2"/>
  <c r="R171" i="2"/>
  <c r="S171" i="2"/>
  <c r="T171" i="2"/>
  <c r="U171" i="2"/>
  <c r="R172" i="2"/>
  <c r="S172" i="2"/>
  <c r="T172" i="2"/>
  <c r="U172" i="2"/>
  <c r="R173" i="2"/>
  <c r="S173" i="2"/>
  <c r="T173" i="2"/>
  <c r="U173" i="2"/>
  <c r="R174" i="2"/>
  <c r="S174" i="2"/>
  <c r="T174" i="2"/>
  <c r="U174" i="2"/>
  <c r="R175" i="2"/>
  <c r="S175" i="2"/>
  <c r="T175" i="2"/>
  <c r="U175" i="2"/>
  <c r="R176" i="2"/>
  <c r="S176" i="2"/>
  <c r="T176" i="2"/>
  <c r="U176" i="2"/>
  <c r="R177" i="2"/>
  <c r="S177" i="2"/>
  <c r="T177" i="2"/>
  <c r="U177" i="2"/>
  <c r="R178" i="2"/>
  <c r="S178" i="2"/>
  <c r="T178" i="2"/>
  <c r="U178" i="2"/>
  <c r="R179" i="2"/>
  <c r="S179" i="2"/>
  <c r="T179" i="2"/>
  <c r="U179" i="2"/>
  <c r="R180" i="2"/>
  <c r="S180" i="2"/>
  <c r="T180" i="2"/>
  <c r="U180" i="2"/>
  <c r="R181" i="2"/>
  <c r="S181" i="2"/>
  <c r="T181" i="2"/>
  <c r="U181" i="2"/>
  <c r="R182" i="2"/>
  <c r="S182" i="2"/>
  <c r="T182" i="2"/>
  <c r="U182" i="2"/>
  <c r="R183" i="2"/>
  <c r="S183" i="2"/>
  <c r="T183" i="2"/>
  <c r="U183" i="2"/>
  <c r="R184" i="2"/>
  <c r="S184" i="2"/>
  <c r="T184" i="2"/>
  <c r="U184" i="2"/>
  <c r="R185" i="2"/>
  <c r="S185" i="2"/>
  <c r="T185" i="2"/>
  <c r="U185" i="2"/>
  <c r="R186" i="2"/>
  <c r="S186" i="2"/>
  <c r="T186" i="2"/>
  <c r="U186" i="2"/>
  <c r="R187" i="2"/>
  <c r="S187" i="2"/>
  <c r="T187" i="2"/>
  <c r="U187" i="2"/>
  <c r="R188" i="2"/>
  <c r="S188" i="2"/>
  <c r="T188" i="2"/>
  <c r="U188" i="2"/>
  <c r="R189" i="2"/>
  <c r="S189" i="2"/>
  <c r="T189" i="2"/>
  <c r="U189" i="2"/>
  <c r="R190" i="2"/>
  <c r="S190" i="2"/>
  <c r="T190" i="2"/>
  <c r="U190" i="2"/>
  <c r="M42" i="2"/>
  <c r="N42" i="2"/>
  <c r="O42" i="2"/>
  <c r="P42" i="2"/>
  <c r="M46" i="2"/>
  <c r="N46" i="2"/>
  <c r="O46" i="2"/>
  <c r="P46" i="2"/>
  <c r="M49" i="2"/>
  <c r="N49" i="2"/>
  <c r="O49" i="2"/>
  <c r="P49" i="2"/>
  <c r="M53" i="2"/>
  <c r="N53" i="2"/>
  <c r="O53" i="2"/>
  <c r="P53" i="2"/>
  <c r="M54" i="2"/>
  <c r="N54" i="2"/>
  <c r="O54" i="2"/>
  <c r="P54" i="2"/>
  <c r="M57" i="2"/>
  <c r="N57" i="2"/>
  <c r="O57" i="2"/>
  <c r="P57" i="2"/>
  <c r="M58" i="2"/>
  <c r="N58" i="2"/>
  <c r="O58" i="2"/>
  <c r="P58" i="2"/>
  <c r="M59" i="2"/>
  <c r="N59" i="2"/>
  <c r="O59" i="2"/>
  <c r="P59" i="2"/>
  <c r="M60" i="2"/>
  <c r="N60" i="2"/>
  <c r="O60" i="2"/>
  <c r="P60" i="2"/>
  <c r="M62" i="2"/>
  <c r="N62" i="2"/>
  <c r="O62" i="2"/>
  <c r="P62" i="2"/>
  <c r="M63" i="2"/>
  <c r="N63" i="2"/>
  <c r="O63" i="2"/>
  <c r="P63" i="2"/>
  <c r="M65" i="2"/>
  <c r="N65" i="2"/>
  <c r="O65" i="2"/>
  <c r="P65" i="2"/>
  <c r="M66" i="2"/>
  <c r="N66" i="2"/>
  <c r="O66" i="2"/>
  <c r="P66" i="2"/>
  <c r="M67" i="2"/>
  <c r="N67" i="2"/>
  <c r="O67" i="2"/>
  <c r="P67" i="2"/>
  <c r="M69" i="2"/>
  <c r="N69" i="2"/>
  <c r="O69" i="2"/>
  <c r="P69" i="2"/>
  <c r="M70" i="2"/>
  <c r="N70" i="2"/>
  <c r="O70" i="2"/>
  <c r="P70" i="2"/>
  <c r="M71" i="2"/>
  <c r="N71" i="2"/>
  <c r="O71" i="2"/>
  <c r="P71" i="2"/>
  <c r="M72" i="2"/>
  <c r="N72" i="2"/>
  <c r="O72" i="2"/>
  <c r="P72" i="2"/>
  <c r="M74" i="2"/>
  <c r="N74" i="2"/>
  <c r="O74" i="2"/>
  <c r="P74" i="2"/>
  <c r="M75" i="2"/>
  <c r="N75" i="2"/>
  <c r="O75" i="2"/>
  <c r="P75" i="2"/>
  <c r="M76" i="2"/>
  <c r="N76" i="2"/>
  <c r="O76" i="2"/>
  <c r="P76" i="2"/>
  <c r="M77" i="2"/>
  <c r="N77" i="2"/>
  <c r="O77" i="2"/>
  <c r="P77" i="2"/>
  <c r="M78" i="2"/>
  <c r="N78" i="2"/>
  <c r="O78" i="2"/>
  <c r="P78" i="2"/>
  <c r="M79" i="2"/>
  <c r="N79" i="2"/>
  <c r="O79" i="2"/>
  <c r="P79" i="2"/>
  <c r="M80" i="2"/>
  <c r="N80" i="2"/>
  <c r="O80" i="2"/>
  <c r="P80" i="2"/>
  <c r="M81" i="2"/>
  <c r="N81" i="2"/>
  <c r="O81" i="2"/>
  <c r="P81" i="2"/>
  <c r="M82" i="2"/>
  <c r="N82" i="2"/>
  <c r="O82" i="2"/>
  <c r="P82" i="2"/>
  <c r="M83" i="2"/>
  <c r="N83" i="2"/>
  <c r="O83" i="2"/>
  <c r="P83" i="2"/>
  <c r="M84" i="2"/>
  <c r="N84" i="2"/>
  <c r="O84" i="2"/>
  <c r="P84" i="2"/>
  <c r="M85" i="2"/>
  <c r="N85" i="2"/>
  <c r="O85" i="2"/>
  <c r="P85" i="2"/>
  <c r="M86" i="2"/>
  <c r="N86" i="2"/>
  <c r="O86" i="2"/>
  <c r="P86" i="2"/>
  <c r="M87" i="2"/>
  <c r="N87" i="2"/>
  <c r="O87" i="2"/>
  <c r="P87" i="2"/>
  <c r="M88" i="2"/>
  <c r="N88" i="2"/>
  <c r="O88" i="2"/>
  <c r="P88" i="2"/>
  <c r="M89" i="2"/>
  <c r="N89" i="2"/>
  <c r="O89" i="2"/>
  <c r="P89" i="2"/>
  <c r="M90" i="2"/>
  <c r="N90" i="2"/>
  <c r="O90" i="2"/>
  <c r="P90" i="2"/>
  <c r="M91" i="2"/>
  <c r="N91" i="2"/>
  <c r="O91" i="2"/>
  <c r="P91" i="2"/>
  <c r="M92" i="2"/>
  <c r="N92" i="2"/>
  <c r="O92" i="2"/>
  <c r="P92" i="2"/>
  <c r="M93" i="2"/>
  <c r="N93" i="2"/>
  <c r="O93" i="2"/>
  <c r="P93" i="2"/>
  <c r="M94" i="2"/>
  <c r="N94" i="2"/>
  <c r="O94" i="2"/>
  <c r="P94" i="2"/>
  <c r="M95" i="2"/>
  <c r="N95" i="2"/>
  <c r="O95" i="2"/>
  <c r="P95" i="2"/>
  <c r="M96" i="2"/>
  <c r="N96" i="2"/>
  <c r="O96" i="2"/>
  <c r="P96" i="2"/>
  <c r="M97" i="2"/>
  <c r="N97" i="2"/>
  <c r="O97" i="2"/>
  <c r="P97" i="2"/>
  <c r="M98" i="2"/>
  <c r="N98" i="2"/>
  <c r="O98" i="2"/>
  <c r="P98" i="2"/>
  <c r="M99" i="2"/>
  <c r="N99" i="2"/>
  <c r="O99" i="2"/>
  <c r="P99" i="2"/>
  <c r="M100" i="2"/>
  <c r="N100" i="2"/>
  <c r="O100" i="2"/>
  <c r="P100" i="2"/>
  <c r="M101" i="2"/>
  <c r="N101" i="2"/>
  <c r="O101" i="2"/>
  <c r="P101" i="2"/>
  <c r="M102" i="2"/>
  <c r="N102" i="2"/>
  <c r="O102" i="2"/>
  <c r="P102" i="2"/>
  <c r="M103" i="2"/>
  <c r="N103" i="2"/>
  <c r="O103" i="2"/>
  <c r="P103" i="2"/>
  <c r="M104" i="2"/>
  <c r="N104" i="2"/>
  <c r="O104" i="2"/>
  <c r="P104" i="2"/>
  <c r="M105" i="2"/>
  <c r="N105" i="2"/>
  <c r="O105" i="2"/>
  <c r="P105" i="2"/>
  <c r="M106" i="2"/>
  <c r="N106" i="2"/>
  <c r="O106" i="2"/>
  <c r="P106" i="2"/>
  <c r="M107" i="2"/>
  <c r="N107" i="2"/>
  <c r="O107" i="2"/>
  <c r="P107" i="2"/>
  <c r="M108" i="2"/>
  <c r="N108" i="2"/>
  <c r="O108" i="2"/>
  <c r="P108" i="2"/>
  <c r="M109" i="2"/>
  <c r="N109" i="2"/>
  <c r="O109" i="2"/>
  <c r="P109" i="2"/>
  <c r="M110" i="2"/>
  <c r="N110" i="2"/>
  <c r="O110" i="2"/>
  <c r="P110" i="2"/>
  <c r="M111" i="2"/>
  <c r="N111" i="2"/>
  <c r="O111" i="2"/>
  <c r="P111" i="2"/>
  <c r="M112" i="2"/>
  <c r="N112" i="2"/>
  <c r="O112" i="2"/>
  <c r="P112" i="2"/>
  <c r="M113" i="2"/>
  <c r="N113" i="2"/>
  <c r="O113" i="2"/>
  <c r="P113" i="2"/>
  <c r="M114" i="2"/>
  <c r="N114" i="2"/>
  <c r="O114" i="2"/>
  <c r="P114" i="2"/>
  <c r="M115" i="2"/>
  <c r="N115" i="2"/>
  <c r="O115" i="2"/>
  <c r="P115" i="2"/>
  <c r="M116" i="2"/>
  <c r="N116" i="2"/>
  <c r="O116" i="2"/>
  <c r="P116" i="2"/>
  <c r="M117" i="2"/>
  <c r="N117" i="2"/>
  <c r="O117" i="2"/>
  <c r="P117" i="2"/>
  <c r="M118" i="2"/>
  <c r="N118" i="2"/>
  <c r="O118" i="2"/>
  <c r="P118" i="2"/>
  <c r="M119" i="2"/>
  <c r="N119" i="2"/>
  <c r="O119" i="2"/>
  <c r="P119" i="2"/>
  <c r="M120" i="2"/>
  <c r="N120" i="2"/>
  <c r="O120" i="2"/>
  <c r="P120" i="2"/>
  <c r="M121" i="2"/>
  <c r="N121" i="2"/>
  <c r="O121" i="2"/>
  <c r="P121" i="2"/>
  <c r="M122" i="2"/>
  <c r="N122" i="2"/>
  <c r="O122" i="2"/>
  <c r="P122" i="2"/>
  <c r="M123" i="2"/>
  <c r="N123" i="2"/>
  <c r="O123" i="2"/>
  <c r="P123" i="2"/>
  <c r="M124" i="2"/>
  <c r="N124" i="2"/>
  <c r="O124" i="2"/>
  <c r="P124" i="2"/>
  <c r="M125" i="2"/>
  <c r="N125" i="2"/>
  <c r="O125" i="2"/>
  <c r="P125" i="2"/>
  <c r="M126" i="2"/>
  <c r="N126" i="2"/>
  <c r="O126" i="2"/>
  <c r="P126" i="2"/>
  <c r="M127" i="2"/>
  <c r="N127" i="2"/>
  <c r="O127" i="2"/>
  <c r="P127" i="2"/>
  <c r="M128" i="2"/>
  <c r="N128" i="2"/>
  <c r="O128" i="2"/>
  <c r="P128" i="2"/>
  <c r="M129" i="2"/>
  <c r="N129" i="2"/>
  <c r="O129" i="2"/>
  <c r="P129" i="2"/>
  <c r="M130" i="2"/>
  <c r="N130" i="2"/>
  <c r="O130" i="2"/>
  <c r="P130" i="2"/>
  <c r="M131" i="2"/>
  <c r="N131" i="2"/>
  <c r="O131" i="2"/>
  <c r="P131" i="2"/>
  <c r="M132" i="2"/>
  <c r="N132" i="2"/>
  <c r="O132" i="2"/>
  <c r="P132" i="2"/>
  <c r="M133" i="2"/>
  <c r="N133" i="2"/>
  <c r="O133" i="2"/>
  <c r="P133" i="2"/>
  <c r="M134" i="2"/>
  <c r="N134" i="2"/>
  <c r="O134" i="2"/>
  <c r="P134" i="2"/>
  <c r="M135" i="2"/>
  <c r="N135" i="2"/>
  <c r="O135" i="2"/>
  <c r="P135" i="2"/>
  <c r="M136" i="2"/>
  <c r="N136" i="2"/>
  <c r="O136" i="2"/>
  <c r="P136" i="2"/>
  <c r="M137" i="2"/>
  <c r="N137" i="2"/>
  <c r="O137" i="2"/>
  <c r="P137" i="2"/>
  <c r="M138" i="2"/>
  <c r="N138" i="2"/>
  <c r="O138" i="2"/>
  <c r="P138" i="2"/>
  <c r="M139" i="2"/>
  <c r="N139" i="2"/>
  <c r="O139" i="2"/>
  <c r="P139" i="2"/>
  <c r="M140" i="2"/>
  <c r="N140" i="2"/>
  <c r="O140" i="2"/>
  <c r="P140" i="2"/>
  <c r="M141" i="2"/>
  <c r="N141" i="2"/>
  <c r="O141" i="2"/>
  <c r="P141" i="2"/>
  <c r="M142" i="2"/>
  <c r="N142" i="2"/>
  <c r="O142" i="2"/>
  <c r="P142" i="2"/>
  <c r="M143" i="2"/>
  <c r="N143" i="2"/>
  <c r="O143" i="2"/>
  <c r="P143" i="2"/>
  <c r="M144" i="2"/>
  <c r="N144" i="2"/>
  <c r="O144" i="2"/>
  <c r="P144" i="2"/>
  <c r="M145" i="2"/>
  <c r="N145" i="2"/>
  <c r="O145" i="2"/>
  <c r="P145" i="2"/>
  <c r="M146" i="2"/>
  <c r="N146" i="2"/>
  <c r="O146" i="2"/>
  <c r="P146" i="2"/>
  <c r="M147" i="2"/>
  <c r="N147" i="2"/>
  <c r="O147" i="2"/>
  <c r="P147" i="2"/>
  <c r="M148" i="2"/>
  <c r="N148" i="2"/>
  <c r="O148" i="2"/>
  <c r="P148" i="2"/>
  <c r="M149" i="2"/>
  <c r="N149" i="2"/>
  <c r="O149" i="2"/>
  <c r="P149" i="2"/>
  <c r="M150" i="2"/>
  <c r="N150" i="2"/>
  <c r="O150" i="2"/>
  <c r="P150" i="2"/>
  <c r="M151" i="2"/>
  <c r="N151" i="2"/>
  <c r="O151" i="2"/>
  <c r="P151" i="2"/>
  <c r="M152" i="2"/>
  <c r="N152" i="2"/>
  <c r="O152" i="2"/>
  <c r="P152" i="2"/>
  <c r="M153" i="2"/>
  <c r="N153" i="2"/>
  <c r="O153" i="2"/>
  <c r="P153" i="2"/>
  <c r="M154" i="2"/>
  <c r="N154" i="2"/>
  <c r="O154" i="2"/>
  <c r="P154" i="2"/>
  <c r="M155" i="2"/>
  <c r="N155" i="2"/>
  <c r="O155" i="2"/>
  <c r="P155" i="2"/>
  <c r="M156" i="2"/>
  <c r="N156" i="2"/>
  <c r="O156" i="2"/>
  <c r="P156" i="2"/>
  <c r="M157" i="2"/>
  <c r="N157" i="2"/>
  <c r="O157" i="2"/>
  <c r="P157" i="2"/>
  <c r="M158" i="2"/>
  <c r="N158" i="2"/>
  <c r="O158" i="2"/>
  <c r="P158" i="2"/>
  <c r="M159" i="2"/>
  <c r="N159" i="2"/>
  <c r="O159" i="2"/>
  <c r="P159" i="2"/>
  <c r="M160" i="2"/>
  <c r="N160" i="2"/>
  <c r="O160" i="2"/>
  <c r="P160" i="2"/>
  <c r="M161" i="2"/>
  <c r="N161" i="2"/>
  <c r="O161" i="2"/>
  <c r="P161" i="2"/>
  <c r="M162" i="2"/>
  <c r="N162" i="2"/>
  <c r="O162" i="2"/>
  <c r="P162" i="2"/>
  <c r="M163" i="2"/>
  <c r="N163" i="2"/>
  <c r="O163" i="2"/>
  <c r="P163" i="2"/>
  <c r="M164" i="2"/>
  <c r="N164" i="2"/>
  <c r="O164" i="2"/>
  <c r="P164" i="2"/>
  <c r="M165" i="2"/>
  <c r="N165" i="2"/>
  <c r="O165" i="2"/>
  <c r="P165" i="2"/>
  <c r="M166" i="2"/>
  <c r="N166" i="2"/>
  <c r="O166" i="2"/>
  <c r="P166" i="2"/>
  <c r="M167" i="2"/>
  <c r="N167" i="2"/>
  <c r="O167" i="2"/>
  <c r="P167" i="2"/>
  <c r="M168" i="2"/>
  <c r="N168" i="2"/>
  <c r="O168" i="2"/>
  <c r="P168" i="2"/>
  <c r="M169" i="2"/>
  <c r="N169" i="2"/>
  <c r="O169" i="2"/>
  <c r="P169" i="2"/>
  <c r="M170" i="2"/>
  <c r="N170" i="2"/>
  <c r="O170" i="2"/>
  <c r="P170" i="2"/>
  <c r="M171" i="2"/>
  <c r="N171" i="2"/>
  <c r="O171" i="2"/>
  <c r="P171" i="2"/>
  <c r="M172" i="2"/>
  <c r="N172" i="2"/>
  <c r="O172" i="2"/>
  <c r="P172" i="2"/>
  <c r="M173" i="2"/>
  <c r="N173" i="2"/>
  <c r="O173" i="2"/>
  <c r="P173" i="2"/>
  <c r="M174" i="2"/>
  <c r="N174" i="2"/>
  <c r="O174" i="2"/>
  <c r="P174" i="2"/>
  <c r="M175" i="2"/>
  <c r="N175" i="2"/>
  <c r="O175" i="2"/>
  <c r="P175" i="2"/>
  <c r="M176" i="2"/>
  <c r="N176" i="2"/>
  <c r="O176" i="2"/>
  <c r="P176" i="2"/>
  <c r="M177" i="2"/>
  <c r="N177" i="2"/>
  <c r="O177" i="2"/>
  <c r="P177" i="2"/>
  <c r="M178" i="2"/>
  <c r="N178" i="2"/>
  <c r="O178" i="2"/>
  <c r="P178" i="2"/>
  <c r="M179" i="2"/>
  <c r="N179" i="2"/>
  <c r="O179" i="2"/>
  <c r="P179" i="2"/>
  <c r="M180" i="2"/>
  <c r="N180" i="2"/>
  <c r="O180" i="2"/>
  <c r="P180" i="2"/>
  <c r="M181" i="2"/>
  <c r="N181" i="2"/>
  <c r="O181" i="2"/>
  <c r="P181" i="2"/>
  <c r="M182" i="2"/>
  <c r="N182" i="2"/>
  <c r="O182" i="2"/>
  <c r="P182" i="2"/>
  <c r="M183" i="2"/>
  <c r="N183" i="2"/>
  <c r="O183" i="2"/>
  <c r="P183" i="2"/>
  <c r="M184" i="2"/>
  <c r="N184" i="2"/>
  <c r="O184" i="2"/>
  <c r="P184" i="2"/>
  <c r="M185" i="2"/>
  <c r="N185" i="2"/>
  <c r="O185" i="2"/>
  <c r="P185" i="2"/>
  <c r="M186" i="2"/>
  <c r="N186" i="2"/>
  <c r="O186" i="2"/>
  <c r="P186" i="2"/>
  <c r="M187" i="2"/>
  <c r="N187" i="2"/>
  <c r="O187" i="2"/>
  <c r="P187" i="2"/>
  <c r="M188" i="2"/>
  <c r="N188" i="2"/>
  <c r="O188" i="2"/>
  <c r="P188" i="2"/>
  <c r="M189" i="2"/>
  <c r="N189" i="2"/>
  <c r="O189" i="2"/>
  <c r="P189" i="2"/>
  <c r="M190" i="2"/>
  <c r="N190" i="2"/>
  <c r="O190" i="2"/>
  <c r="P190" i="2"/>
  <c r="H42" i="2"/>
  <c r="I42" i="2"/>
  <c r="J42" i="2"/>
  <c r="K42" i="2"/>
  <c r="H46" i="2"/>
  <c r="I46" i="2"/>
  <c r="J46" i="2"/>
  <c r="K46" i="2"/>
  <c r="H49" i="2"/>
  <c r="I49" i="2"/>
  <c r="J49" i="2"/>
  <c r="K49" i="2"/>
  <c r="H53" i="2"/>
  <c r="I53" i="2"/>
  <c r="J53" i="2"/>
  <c r="K53" i="2"/>
  <c r="H54" i="2"/>
  <c r="I54" i="2"/>
  <c r="J54" i="2"/>
  <c r="K54" i="2"/>
  <c r="H57" i="2"/>
  <c r="I57" i="2"/>
  <c r="J57" i="2"/>
  <c r="K57" i="2"/>
  <c r="H58" i="2"/>
  <c r="I58" i="2"/>
  <c r="J58" i="2"/>
  <c r="K58" i="2"/>
  <c r="H59" i="2"/>
  <c r="I59" i="2"/>
  <c r="J59" i="2"/>
  <c r="K59" i="2"/>
  <c r="H60" i="2"/>
  <c r="I60" i="2"/>
  <c r="J60" i="2"/>
  <c r="K60" i="2"/>
  <c r="H62" i="2"/>
  <c r="I62" i="2"/>
  <c r="J62" i="2"/>
  <c r="K62" i="2"/>
  <c r="H63" i="2"/>
  <c r="I63" i="2"/>
  <c r="J63" i="2"/>
  <c r="K63" i="2"/>
  <c r="H65" i="2"/>
  <c r="I65" i="2"/>
  <c r="J65" i="2"/>
  <c r="K65" i="2"/>
  <c r="H66" i="2"/>
  <c r="I66" i="2"/>
  <c r="J66" i="2"/>
  <c r="K66" i="2"/>
  <c r="H67" i="2"/>
  <c r="I67" i="2"/>
  <c r="J67" i="2"/>
  <c r="K67" i="2"/>
  <c r="H69" i="2"/>
  <c r="I69" i="2"/>
  <c r="J69" i="2"/>
  <c r="K69" i="2"/>
  <c r="H70" i="2"/>
  <c r="I70" i="2"/>
  <c r="J70" i="2"/>
  <c r="K70" i="2"/>
  <c r="H71" i="2"/>
  <c r="I71" i="2"/>
  <c r="J71" i="2"/>
  <c r="K71" i="2"/>
  <c r="H72" i="2"/>
  <c r="I72" i="2"/>
  <c r="J72" i="2"/>
  <c r="K72" i="2"/>
  <c r="H74" i="2"/>
  <c r="I74" i="2"/>
  <c r="J74" i="2"/>
  <c r="K74" i="2"/>
  <c r="H75" i="2"/>
  <c r="I75" i="2"/>
  <c r="J75" i="2"/>
  <c r="K75" i="2"/>
  <c r="H76" i="2"/>
  <c r="I76" i="2"/>
  <c r="J76" i="2"/>
  <c r="K76" i="2"/>
  <c r="H77" i="2"/>
  <c r="I77" i="2"/>
  <c r="J77" i="2"/>
  <c r="K77" i="2"/>
  <c r="H78" i="2"/>
  <c r="I78" i="2"/>
  <c r="J78" i="2"/>
  <c r="K78" i="2"/>
  <c r="H79" i="2"/>
  <c r="I79" i="2"/>
  <c r="J79" i="2"/>
  <c r="K79" i="2"/>
  <c r="H80" i="2"/>
  <c r="I80" i="2"/>
  <c r="J80" i="2"/>
  <c r="K80" i="2"/>
  <c r="H81" i="2"/>
  <c r="I81" i="2"/>
  <c r="J81" i="2"/>
  <c r="K81" i="2"/>
  <c r="H82" i="2"/>
  <c r="I82" i="2"/>
  <c r="J82" i="2"/>
  <c r="K82" i="2"/>
  <c r="H83" i="2"/>
  <c r="I83" i="2"/>
  <c r="J83" i="2"/>
  <c r="K83" i="2"/>
  <c r="H84" i="2"/>
  <c r="I84" i="2"/>
  <c r="J84" i="2"/>
  <c r="K84" i="2"/>
  <c r="H85" i="2"/>
  <c r="I85" i="2"/>
  <c r="J85" i="2"/>
  <c r="K85" i="2"/>
  <c r="H86" i="2"/>
  <c r="I86" i="2"/>
  <c r="J86" i="2"/>
  <c r="K86" i="2"/>
  <c r="H87" i="2"/>
  <c r="I87" i="2"/>
  <c r="J87" i="2"/>
  <c r="K87" i="2"/>
  <c r="H88" i="2"/>
  <c r="I88" i="2"/>
  <c r="J88" i="2"/>
  <c r="K88" i="2"/>
  <c r="H89" i="2"/>
  <c r="I89" i="2"/>
  <c r="J89" i="2"/>
  <c r="K89" i="2"/>
  <c r="H90" i="2"/>
  <c r="I90" i="2"/>
  <c r="J90" i="2"/>
  <c r="K90" i="2"/>
  <c r="H91" i="2"/>
  <c r="I91" i="2"/>
  <c r="J91" i="2"/>
  <c r="K91" i="2"/>
  <c r="H92" i="2"/>
  <c r="I92" i="2"/>
  <c r="J92" i="2"/>
  <c r="K92" i="2"/>
  <c r="H93" i="2"/>
  <c r="I93" i="2"/>
  <c r="J93" i="2"/>
  <c r="K93" i="2"/>
  <c r="H94" i="2"/>
  <c r="I94" i="2"/>
  <c r="J94" i="2"/>
  <c r="K94" i="2"/>
  <c r="H95" i="2"/>
  <c r="I95" i="2"/>
  <c r="J95" i="2"/>
  <c r="K95" i="2"/>
  <c r="H96" i="2"/>
  <c r="I96" i="2"/>
  <c r="J96" i="2"/>
  <c r="K96" i="2"/>
  <c r="H97" i="2"/>
  <c r="I97" i="2"/>
  <c r="J97" i="2"/>
  <c r="K97" i="2"/>
  <c r="H98" i="2"/>
  <c r="I98" i="2"/>
  <c r="J98" i="2"/>
  <c r="K98" i="2"/>
  <c r="H99" i="2"/>
  <c r="I99" i="2"/>
  <c r="J99" i="2"/>
  <c r="K99" i="2"/>
  <c r="H100" i="2"/>
  <c r="I100" i="2"/>
  <c r="J100" i="2"/>
  <c r="K100" i="2"/>
  <c r="H101" i="2"/>
  <c r="I101" i="2"/>
  <c r="J101" i="2"/>
  <c r="K101" i="2"/>
  <c r="H102" i="2"/>
  <c r="I102" i="2"/>
  <c r="J102" i="2"/>
  <c r="K102" i="2"/>
  <c r="H103" i="2"/>
  <c r="I103" i="2"/>
  <c r="J103" i="2"/>
  <c r="K103" i="2"/>
  <c r="H104" i="2"/>
  <c r="I104" i="2"/>
  <c r="J104" i="2"/>
  <c r="K104" i="2"/>
  <c r="H105" i="2"/>
  <c r="I105" i="2"/>
  <c r="J105" i="2"/>
  <c r="K105" i="2"/>
  <c r="H106" i="2"/>
  <c r="I106" i="2"/>
  <c r="J106" i="2"/>
  <c r="K106" i="2"/>
  <c r="H107" i="2"/>
  <c r="I107" i="2"/>
  <c r="J107" i="2"/>
  <c r="K107" i="2"/>
  <c r="H108" i="2"/>
  <c r="I108" i="2"/>
  <c r="J108" i="2"/>
  <c r="K108" i="2"/>
  <c r="H109" i="2"/>
  <c r="I109" i="2"/>
  <c r="J109" i="2"/>
  <c r="K109" i="2"/>
  <c r="H110" i="2"/>
  <c r="I110" i="2"/>
  <c r="J110" i="2"/>
  <c r="K110" i="2"/>
  <c r="H111" i="2"/>
  <c r="I111" i="2"/>
  <c r="J111" i="2"/>
  <c r="K111" i="2"/>
  <c r="H112" i="2"/>
  <c r="I112" i="2"/>
  <c r="J112" i="2"/>
  <c r="K112" i="2"/>
  <c r="H113" i="2"/>
  <c r="I113" i="2"/>
  <c r="J113" i="2"/>
  <c r="K113" i="2"/>
  <c r="H114" i="2"/>
  <c r="I114" i="2"/>
  <c r="J114" i="2"/>
  <c r="K114" i="2"/>
  <c r="H115" i="2"/>
  <c r="I115" i="2"/>
  <c r="J115" i="2"/>
  <c r="K115" i="2"/>
  <c r="H116" i="2"/>
  <c r="I116" i="2"/>
  <c r="J116" i="2"/>
  <c r="K116" i="2"/>
  <c r="H117" i="2"/>
  <c r="I117" i="2"/>
  <c r="J117" i="2"/>
  <c r="K117" i="2"/>
  <c r="H118" i="2"/>
  <c r="I118" i="2"/>
  <c r="J118" i="2"/>
  <c r="K118" i="2"/>
  <c r="H119" i="2"/>
  <c r="I119" i="2"/>
  <c r="J119" i="2"/>
  <c r="K119" i="2"/>
  <c r="H120" i="2"/>
  <c r="I120" i="2"/>
  <c r="J120" i="2"/>
  <c r="K120" i="2"/>
  <c r="H121" i="2"/>
  <c r="I121" i="2"/>
  <c r="J121" i="2"/>
  <c r="K121" i="2"/>
  <c r="H122" i="2"/>
  <c r="I122" i="2"/>
  <c r="J122" i="2"/>
  <c r="K122" i="2"/>
  <c r="H123" i="2"/>
  <c r="I123" i="2"/>
  <c r="J123" i="2"/>
  <c r="K123" i="2"/>
  <c r="H124" i="2"/>
  <c r="I124" i="2"/>
  <c r="J124" i="2"/>
  <c r="K124" i="2"/>
  <c r="H125" i="2"/>
  <c r="I125" i="2"/>
  <c r="J125" i="2"/>
  <c r="K125" i="2"/>
  <c r="H126" i="2"/>
  <c r="I126" i="2"/>
  <c r="J126" i="2"/>
  <c r="K126" i="2"/>
  <c r="H127" i="2"/>
  <c r="I127" i="2"/>
  <c r="J127" i="2"/>
  <c r="K127" i="2"/>
  <c r="H128" i="2"/>
  <c r="I128" i="2"/>
  <c r="J128" i="2"/>
  <c r="K128" i="2"/>
  <c r="H129" i="2"/>
  <c r="I129" i="2"/>
  <c r="J129" i="2"/>
  <c r="K129" i="2"/>
  <c r="H130" i="2"/>
  <c r="I130" i="2"/>
  <c r="J130" i="2"/>
  <c r="K130" i="2"/>
  <c r="H131" i="2"/>
  <c r="I131" i="2"/>
  <c r="J131" i="2"/>
  <c r="K131" i="2"/>
  <c r="H132" i="2"/>
  <c r="I132" i="2"/>
  <c r="J132" i="2"/>
  <c r="K132" i="2"/>
  <c r="H133" i="2"/>
  <c r="I133" i="2"/>
  <c r="J133" i="2"/>
  <c r="K133" i="2"/>
  <c r="H134" i="2"/>
  <c r="I134" i="2"/>
  <c r="J134" i="2"/>
  <c r="K134" i="2"/>
  <c r="H135" i="2"/>
  <c r="I135" i="2"/>
  <c r="J135" i="2"/>
  <c r="K135" i="2"/>
  <c r="H136" i="2"/>
  <c r="I136" i="2"/>
  <c r="J136" i="2"/>
  <c r="K136" i="2"/>
  <c r="H137" i="2"/>
  <c r="I137" i="2"/>
  <c r="J137" i="2"/>
  <c r="K137" i="2"/>
  <c r="H138" i="2"/>
  <c r="I138" i="2"/>
  <c r="J138" i="2"/>
  <c r="K138" i="2"/>
  <c r="H139" i="2"/>
  <c r="I139" i="2"/>
  <c r="J139" i="2"/>
  <c r="K139" i="2"/>
  <c r="H140" i="2"/>
  <c r="I140" i="2"/>
  <c r="J140" i="2"/>
  <c r="K140" i="2"/>
  <c r="H141" i="2"/>
  <c r="I141" i="2"/>
  <c r="J141" i="2"/>
  <c r="K141" i="2"/>
  <c r="H142" i="2"/>
  <c r="I142" i="2"/>
  <c r="J142" i="2"/>
  <c r="K142" i="2"/>
  <c r="H143" i="2"/>
  <c r="I143" i="2"/>
  <c r="J143" i="2"/>
  <c r="K143" i="2"/>
  <c r="H144" i="2"/>
  <c r="I144" i="2"/>
  <c r="J144" i="2"/>
  <c r="K144" i="2"/>
  <c r="H145" i="2"/>
  <c r="I145" i="2"/>
  <c r="J145" i="2"/>
  <c r="K145" i="2"/>
  <c r="H146" i="2"/>
  <c r="I146" i="2"/>
  <c r="J146" i="2"/>
  <c r="K146" i="2"/>
  <c r="H147" i="2"/>
  <c r="I147" i="2"/>
  <c r="J147" i="2"/>
  <c r="K147" i="2"/>
  <c r="H148" i="2"/>
  <c r="I148" i="2"/>
  <c r="J148" i="2"/>
  <c r="K148" i="2"/>
  <c r="H149" i="2"/>
  <c r="I149" i="2"/>
  <c r="J149" i="2"/>
  <c r="K149" i="2"/>
  <c r="H150" i="2"/>
  <c r="I150" i="2"/>
  <c r="J150" i="2"/>
  <c r="K150" i="2"/>
  <c r="H151" i="2"/>
  <c r="I151" i="2"/>
  <c r="J151" i="2"/>
  <c r="K151" i="2"/>
  <c r="H152" i="2"/>
  <c r="I152" i="2"/>
  <c r="J152" i="2"/>
  <c r="K152" i="2"/>
  <c r="H153" i="2"/>
  <c r="I153" i="2"/>
  <c r="J153" i="2"/>
  <c r="K153" i="2"/>
  <c r="H154" i="2"/>
  <c r="I154" i="2"/>
  <c r="J154" i="2"/>
  <c r="K154" i="2"/>
  <c r="H155" i="2"/>
  <c r="I155" i="2"/>
  <c r="J155" i="2"/>
  <c r="K155" i="2"/>
  <c r="H156" i="2"/>
  <c r="I156" i="2"/>
  <c r="J156" i="2"/>
  <c r="K156" i="2"/>
  <c r="H157" i="2"/>
  <c r="I157" i="2"/>
  <c r="J157" i="2"/>
  <c r="K157" i="2"/>
  <c r="H158" i="2"/>
  <c r="I158" i="2"/>
  <c r="J158" i="2"/>
  <c r="K158" i="2"/>
  <c r="H159" i="2"/>
  <c r="I159" i="2"/>
  <c r="J159" i="2"/>
  <c r="K159" i="2"/>
  <c r="H160" i="2"/>
  <c r="I160" i="2"/>
  <c r="J160" i="2"/>
  <c r="K160" i="2"/>
  <c r="H161" i="2"/>
  <c r="I161" i="2"/>
  <c r="J161" i="2"/>
  <c r="K161" i="2"/>
  <c r="H162" i="2"/>
  <c r="I162" i="2"/>
  <c r="J162" i="2"/>
  <c r="K162" i="2"/>
  <c r="H163" i="2"/>
  <c r="I163" i="2"/>
  <c r="J163" i="2"/>
  <c r="K163" i="2"/>
  <c r="H164" i="2"/>
  <c r="I164" i="2"/>
  <c r="J164" i="2"/>
  <c r="K164" i="2"/>
  <c r="H165" i="2"/>
  <c r="I165" i="2"/>
  <c r="J165" i="2"/>
  <c r="K165" i="2"/>
  <c r="H166" i="2"/>
  <c r="I166" i="2"/>
  <c r="J166" i="2"/>
  <c r="K166" i="2"/>
  <c r="H167" i="2"/>
  <c r="I167" i="2"/>
  <c r="J167" i="2"/>
  <c r="K167" i="2"/>
  <c r="H168" i="2"/>
  <c r="I168" i="2"/>
  <c r="J168" i="2"/>
  <c r="K168" i="2"/>
  <c r="H169" i="2"/>
  <c r="I169" i="2"/>
  <c r="J169" i="2"/>
  <c r="K169" i="2"/>
  <c r="H170" i="2"/>
  <c r="I170" i="2"/>
  <c r="J170" i="2"/>
  <c r="K170" i="2"/>
  <c r="H171" i="2"/>
  <c r="I171" i="2"/>
  <c r="J171" i="2"/>
  <c r="K171" i="2"/>
  <c r="H172" i="2"/>
  <c r="I172" i="2"/>
  <c r="J172" i="2"/>
  <c r="K172" i="2"/>
  <c r="H173" i="2"/>
  <c r="I173" i="2"/>
  <c r="J173" i="2"/>
  <c r="K173" i="2"/>
  <c r="H174" i="2"/>
  <c r="I174" i="2"/>
  <c r="J174" i="2"/>
  <c r="K174" i="2"/>
  <c r="H175" i="2"/>
  <c r="I175" i="2"/>
  <c r="J175" i="2"/>
  <c r="K175" i="2"/>
  <c r="H176" i="2"/>
  <c r="I176" i="2"/>
  <c r="J176" i="2"/>
  <c r="K176" i="2"/>
  <c r="H177" i="2"/>
  <c r="I177" i="2"/>
  <c r="J177" i="2"/>
  <c r="K177" i="2"/>
  <c r="H178" i="2"/>
  <c r="I178" i="2"/>
  <c r="J178" i="2"/>
  <c r="K178" i="2"/>
  <c r="H179" i="2"/>
  <c r="I179" i="2"/>
  <c r="J179" i="2"/>
  <c r="K179" i="2"/>
  <c r="H180" i="2"/>
  <c r="I180" i="2"/>
  <c r="J180" i="2"/>
  <c r="K180" i="2"/>
  <c r="H181" i="2"/>
  <c r="I181" i="2"/>
  <c r="J181" i="2"/>
  <c r="K181" i="2"/>
  <c r="H182" i="2"/>
  <c r="I182" i="2"/>
  <c r="J182" i="2"/>
  <c r="K182" i="2"/>
  <c r="H183" i="2"/>
  <c r="I183" i="2"/>
  <c r="J183" i="2"/>
  <c r="K183" i="2"/>
  <c r="H184" i="2"/>
  <c r="I184" i="2"/>
  <c r="J184" i="2"/>
  <c r="K184" i="2"/>
  <c r="H185" i="2"/>
  <c r="I185" i="2"/>
  <c r="J185" i="2"/>
  <c r="K185" i="2"/>
  <c r="H186" i="2"/>
  <c r="I186" i="2"/>
  <c r="J186" i="2"/>
  <c r="K186" i="2"/>
  <c r="H187" i="2"/>
  <c r="I187" i="2"/>
  <c r="J187" i="2"/>
  <c r="K187" i="2"/>
  <c r="H188" i="2"/>
  <c r="I188" i="2"/>
  <c r="J188" i="2"/>
  <c r="K188" i="2"/>
  <c r="H189" i="2"/>
  <c r="I189" i="2"/>
  <c r="J189" i="2"/>
  <c r="K189" i="2"/>
  <c r="H190" i="2"/>
  <c r="I190" i="2"/>
  <c r="J190" i="2"/>
  <c r="K190" i="2"/>
  <c r="G42" i="2"/>
  <c r="G42" i="1"/>
  <c r="G46" i="2"/>
  <c r="G46" i="1"/>
  <c r="G49" i="2"/>
  <c r="G49" i="1"/>
  <c r="G53" i="2"/>
  <c r="G53" i="1"/>
  <c r="G54" i="2"/>
  <c r="G54" i="1"/>
  <c r="G57" i="2"/>
  <c r="G57" i="1"/>
  <c r="G58" i="2"/>
  <c r="G58" i="1"/>
  <c r="G59" i="2"/>
  <c r="G59" i="1"/>
  <c r="G60" i="2"/>
  <c r="G60" i="1"/>
  <c r="G62" i="2"/>
  <c r="G62" i="1"/>
  <c r="G63" i="2"/>
  <c r="G63" i="1"/>
  <c r="G65" i="2"/>
  <c r="G65" i="1"/>
  <c r="G66" i="2"/>
  <c r="G66" i="1"/>
  <c r="G67" i="2"/>
  <c r="G67" i="1"/>
  <c r="G69" i="2"/>
  <c r="G69" i="1"/>
  <c r="G70" i="2"/>
  <c r="G70" i="1"/>
  <c r="G71" i="2"/>
  <c r="G71" i="1"/>
  <c r="G72" i="2"/>
  <c r="G72" i="1"/>
  <c r="G74" i="2"/>
  <c r="G74" i="1"/>
  <c r="G75" i="2"/>
  <c r="G75" i="1"/>
  <c r="G76" i="2"/>
  <c r="G76" i="1"/>
  <c r="G77" i="2"/>
  <c r="G77" i="1"/>
  <c r="G78" i="2"/>
  <c r="G78" i="1"/>
  <c r="G79" i="2"/>
  <c r="G79" i="1"/>
  <c r="G80" i="2"/>
  <c r="G80" i="1"/>
  <c r="G81" i="2"/>
  <c r="G81" i="1"/>
  <c r="G82" i="2"/>
  <c r="G82" i="1"/>
  <c r="G83" i="2"/>
  <c r="G83" i="1"/>
  <c r="G84" i="2"/>
  <c r="G84" i="1"/>
  <c r="G85" i="2"/>
  <c r="G85" i="1"/>
  <c r="G86" i="2"/>
  <c r="G86" i="1"/>
  <c r="G87" i="2"/>
  <c r="G87" i="1"/>
  <c r="G88" i="2"/>
  <c r="G88" i="1"/>
  <c r="G89" i="2"/>
  <c r="G89" i="1"/>
  <c r="G90" i="2"/>
  <c r="G90" i="1"/>
  <c r="G91" i="2"/>
  <c r="G91" i="1"/>
  <c r="G92" i="2"/>
  <c r="G92" i="1"/>
  <c r="G93" i="2"/>
  <c r="G93" i="1"/>
  <c r="G94" i="2"/>
  <c r="G94" i="1"/>
  <c r="G95" i="2"/>
  <c r="G95" i="1"/>
  <c r="G96" i="2"/>
  <c r="G96" i="1"/>
  <c r="G97" i="2"/>
  <c r="G97" i="1"/>
  <c r="G98" i="2"/>
  <c r="G98" i="1"/>
  <c r="G99" i="2"/>
  <c r="G99" i="1"/>
  <c r="G100" i="2"/>
  <c r="G100" i="1"/>
  <c r="G101" i="2"/>
  <c r="G101" i="1"/>
  <c r="G102" i="2"/>
  <c r="G102" i="1"/>
  <c r="G103" i="2"/>
  <c r="G103" i="1"/>
  <c r="G104" i="2"/>
  <c r="G104" i="1"/>
  <c r="G105" i="2"/>
  <c r="G105" i="1"/>
  <c r="G106" i="2"/>
  <c r="G106" i="1"/>
  <c r="G107" i="2"/>
  <c r="G107" i="1"/>
  <c r="G108" i="2"/>
  <c r="G108" i="1"/>
  <c r="G109" i="2"/>
  <c r="G109" i="1"/>
  <c r="G110" i="2"/>
  <c r="G110" i="1"/>
  <c r="G111" i="2"/>
  <c r="G111" i="1"/>
  <c r="G112" i="2"/>
  <c r="G112" i="1"/>
  <c r="G113" i="2"/>
  <c r="G113" i="1"/>
  <c r="G114" i="2"/>
  <c r="G114" i="1"/>
  <c r="G115" i="2"/>
  <c r="G115" i="1"/>
  <c r="G116" i="2"/>
  <c r="G116" i="1"/>
  <c r="G117" i="2"/>
  <c r="G117" i="1"/>
  <c r="G118" i="2"/>
  <c r="G118" i="1"/>
  <c r="G119" i="2"/>
  <c r="G119" i="1"/>
  <c r="G120" i="2"/>
  <c r="G120" i="1"/>
  <c r="G121" i="2"/>
  <c r="G121" i="1"/>
  <c r="G122" i="2"/>
  <c r="G122" i="1"/>
  <c r="G123" i="2"/>
  <c r="G123" i="1"/>
  <c r="G124" i="2"/>
  <c r="G124" i="1"/>
  <c r="G125" i="2"/>
  <c r="G125" i="1"/>
  <c r="G126" i="2"/>
  <c r="G126" i="1"/>
  <c r="G127" i="2"/>
  <c r="G127" i="1"/>
  <c r="G128" i="2"/>
  <c r="G128" i="1"/>
  <c r="G129" i="2"/>
  <c r="G129" i="1"/>
  <c r="G130" i="2"/>
  <c r="G130" i="1"/>
  <c r="G131" i="2"/>
  <c r="G131" i="1"/>
  <c r="G132" i="2"/>
  <c r="G132" i="1"/>
  <c r="G133" i="2"/>
  <c r="G133" i="1"/>
  <c r="G134" i="2"/>
  <c r="G134" i="1"/>
  <c r="G135" i="2"/>
  <c r="G135" i="1"/>
  <c r="G136" i="2"/>
  <c r="G136" i="1"/>
  <c r="G137" i="2"/>
  <c r="G137" i="1"/>
  <c r="G138" i="2"/>
  <c r="G138" i="1"/>
  <c r="G139" i="2"/>
  <c r="G139" i="1"/>
  <c r="G140" i="2"/>
  <c r="G140" i="1"/>
  <c r="G141" i="2"/>
  <c r="G141" i="1"/>
  <c r="G142" i="2"/>
  <c r="G142" i="1"/>
  <c r="G143" i="2"/>
  <c r="G143" i="1"/>
  <c r="G144" i="2"/>
  <c r="G144" i="1"/>
  <c r="G145" i="2"/>
  <c r="G145" i="1"/>
  <c r="G146" i="2"/>
  <c r="G146" i="1"/>
  <c r="G147" i="2"/>
  <c r="G147" i="1"/>
  <c r="G148" i="2"/>
  <c r="G148" i="1"/>
  <c r="G149" i="2"/>
  <c r="G149" i="1"/>
  <c r="G150" i="2"/>
  <c r="G150" i="1"/>
  <c r="G151" i="2"/>
  <c r="G151" i="1"/>
  <c r="G152" i="2"/>
  <c r="G152" i="1"/>
  <c r="G153" i="2"/>
  <c r="G153" i="1"/>
  <c r="G154" i="2"/>
  <c r="G154" i="1"/>
  <c r="G155" i="2"/>
  <c r="G155" i="1"/>
  <c r="G156" i="2"/>
  <c r="G156" i="1"/>
  <c r="G157" i="2"/>
  <c r="G157" i="1"/>
  <c r="G158" i="2"/>
  <c r="G158" i="1"/>
  <c r="G159" i="2"/>
  <c r="G159" i="1"/>
  <c r="G160" i="2"/>
  <c r="G160" i="1"/>
  <c r="G161" i="2"/>
  <c r="G161" i="1"/>
  <c r="G162" i="2"/>
  <c r="G162" i="1"/>
  <c r="G163" i="2"/>
  <c r="G163" i="1"/>
  <c r="G164" i="2"/>
  <c r="G164" i="1"/>
  <c r="G165" i="2"/>
  <c r="G165" i="1"/>
  <c r="G166" i="2"/>
  <c r="G166" i="1"/>
  <c r="G167" i="2"/>
  <c r="G167" i="1"/>
  <c r="G168" i="2"/>
  <c r="G168" i="1"/>
  <c r="G169" i="2"/>
  <c r="G169" i="1"/>
  <c r="G170" i="2"/>
  <c r="G170" i="1"/>
  <c r="G171" i="2"/>
  <c r="G171" i="1"/>
  <c r="G172" i="2"/>
  <c r="G172" i="1"/>
  <c r="G173" i="2"/>
  <c r="G173" i="1"/>
  <c r="G174" i="2"/>
  <c r="G174" i="1"/>
  <c r="G175" i="2"/>
  <c r="G175" i="1"/>
  <c r="G176" i="2"/>
  <c r="G176" i="1"/>
  <c r="G177" i="2"/>
  <c r="G177" i="1"/>
  <c r="G178" i="2"/>
  <c r="G178" i="1"/>
  <c r="G179" i="2"/>
  <c r="G179" i="1"/>
  <c r="G180" i="2"/>
  <c r="G180" i="1"/>
  <c r="G181" i="2"/>
  <c r="G181" i="1"/>
  <c r="G182" i="2"/>
  <c r="G182" i="1"/>
  <c r="G183" i="2"/>
  <c r="G183" i="1"/>
  <c r="G184" i="2"/>
  <c r="G184" i="1"/>
  <c r="G185" i="2"/>
  <c r="G185" i="1"/>
  <c r="G186" i="2"/>
  <c r="G186" i="1"/>
  <c r="G187" i="2"/>
  <c r="G187" i="1"/>
  <c r="G188" i="2"/>
  <c r="G188" i="1"/>
  <c r="G189" i="2"/>
  <c r="G189" i="1"/>
  <c r="G190" i="2"/>
  <c r="G190" i="1"/>
  <c r="G73" i="1" l="1"/>
  <c r="V15" i="23"/>
  <c r="G21" i="1" s="1"/>
  <c r="V24" i="23"/>
  <c r="G30" i="1" s="1"/>
  <c r="G61" i="1"/>
  <c r="V27" i="23"/>
  <c r="G33" i="1" s="1"/>
  <c r="G55" i="1"/>
  <c r="V29" i="23"/>
  <c r="G35" i="1" s="1"/>
  <c r="G51" i="1"/>
  <c r="V33" i="23"/>
  <c r="G39" i="1" s="1"/>
  <c r="G47" i="1"/>
  <c r="V16" i="23"/>
  <c r="G22" i="1" s="1"/>
  <c r="V25" i="23"/>
  <c r="G31" i="1" s="1"/>
  <c r="G45" i="1"/>
  <c r="V9" i="23"/>
  <c r="G15" i="1" s="1"/>
  <c r="V17" i="23"/>
  <c r="G23" i="1" s="1"/>
  <c r="V26" i="23"/>
  <c r="G32" i="1" s="1"/>
  <c r="G43" i="1"/>
  <c r="V8" i="23"/>
  <c r="G14" i="1" s="1"/>
  <c r="V14" i="23"/>
  <c r="G20" i="1" s="1"/>
  <c r="V21" i="23"/>
  <c r="G27" i="1" s="1"/>
  <c r="G41" i="1"/>
  <c r="V10" i="23"/>
  <c r="G16" i="1" s="1"/>
  <c r="V18" i="23"/>
  <c r="G24" i="1" s="1"/>
  <c r="V7" i="23"/>
  <c r="G13" i="1" s="1"/>
  <c r="V34" i="23"/>
  <c r="G40" i="1" s="1"/>
  <c r="K73" i="2"/>
  <c r="J15" i="23"/>
  <c r="K21" i="2" s="1"/>
  <c r="J24" i="23"/>
  <c r="K30" i="2" s="1"/>
  <c r="K68" i="2"/>
  <c r="J12" i="23"/>
  <c r="K18" i="2" s="1"/>
  <c r="J22" i="23"/>
  <c r="K28" i="2" s="1"/>
  <c r="K64" i="2"/>
  <c r="J23" i="23"/>
  <c r="K29" i="2" s="1"/>
  <c r="K61" i="2"/>
  <c r="J27" i="23"/>
  <c r="K33" i="2" s="1"/>
  <c r="K56" i="2"/>
  <c r="J28" i="23"/>
  <c r="K34" i="2" s="1"/>
  <c r="K55" i="2"/>
  <c r="J29" i="23"/>
  <c r="K35" i="2" s="1"/>
  <c r="K52" i="2"/>
  <c r="J19" i="23"/>
  <c r="K25" i="2" s="1"/>
  <c r="K51" i="2"/>
  <c r="J33" i="23"/>
  <c r="K39" i="2" s="1"/>
  <c r="K50" i="2"/>
  <c r="J31" i="23"/>
  <c r="K37" i="2" s="1"/>
  <c r="K48" i="2"/>
  <c r="J13" i="23"/>
  <c r="K19" i="2" s="1"/>
  <c r="J32" i="23"/>
  <c r="K38" i="2" s="1"/>
  <c r="K47" i="2"/>
  <c r="J16" i="23"/>
  <c r="K22" i="2" s="1"/>
  <c r="J25" i="23"/>
  <c r="K31" i="2" s="1"/>
  <c r="K45" i="2"/>
  <c r="J9" i="23"/>
  <c r="K15" i="2" s="1"/>
  <c r="J17" i="23"/>
  <c r="K23" i="2" s="1"/>
  <c r="J26" i="23"/>
  <c r="K32" i="2" s="1"/>
  <c r="K44" i="2"/>
  <c r="J11" i="23"/>
  <c r="K17" i="2" s="1"/>
  <c r="J20" i="23"/>
  <c r="K26" i="2" s="1"/>
  <c r="J30" i="23"/>
  <c r="K36" i="2" s="1"/>
  <c r="K43" i="2"/>
  <c r="J8" i="23"/>
  <c r="K14" i="2" s="1"/>
  <c r="J14" i="23"/>
  <c r="K20" i="2" s="1"/>
  <c r="J21" i="23"/>
  <c r="K27" i="2" s="1"/>
  <c r="K41" i="2"/>
  <c r="J10" i="23"/>
  <c r="K16" i="2" s="1"/>
  <c r="J18" i="23"/>
  <c r="K24" i="2" s="1"/>
  <c r="J7" i="23"/>
  <c r="K13" i="2" s="1"/>
  <c r="J34" i="23"/>
  <c r="K40" i="2" s="1"/>
  <c r="P73" i="2"/>
  <c r="O15" i="23"/>
  <c r="P21" i="2" s="1"/>
  <c r="O24" i="23"/>
  <c r="P30" i="2" s="1"/>
  <c r="P68" i="2"/>
  <c r="O22" i="23"/>
  <c r="P28" i="2" s="1"/>
  <c r="O12" i="23"/>
  <c r="P18" i="2" s="1"/>
  <c r="P64" i="2"/>
  <c r="O23" i="23"/>
  <c r="P29" i="2" s="1"/>
  <c r="P61" i="2"/>
  <c r="O27" i="23"/>
  <c r="P33" i="2" s="1"/>
  <c r="P56" i="2"/>
  <c r="O28" i="23"/>
  <c r="P34" i="2" s="1"/>
  <c r="P55" i="2"/>
  <c r="O29" i="23"/>
  <c r="P35" i="2" s="1"/>
  <c r="G68" i="1"/>
  <c r="V12" i="23"/>
  <c r="G18" i="1" s="1"/>
  <c r="V22" i="23"/>
  <c r="G28" i="1" s="1"/>
  <c r="G73" i="2"/>
  <c r="F24" i="23"/>
  <c r="G30" i="2" s="1"/>
  <c r="F15" i="23"/>
  <c r="G21" i="2" s="1"/>
  <c r="G61" i="2"/>
  <c r="F27" i="23"/>
  <c r="G33" i="2" s="1"/>
  <c r="G55" i="2"/>
  <c r="F29" i="23"/>
  <c r="G35" i="2" s="1"/>
  <c r="G51" i="2"/>
  <c r="F33" i="23"/>
  <c r="G39" i="2" s="1"/>
  <c r="G47" i="2"/>
  <c r="F16" i="23"/>
  <c r="G22" i="2" s="1"/>
  <c r="F25" i="23"/>
  <c r="G31" i="2" s="1"/>
  <c r="G45" i="2"/>
  <c r="F17" i="23"/>
  <c r="G23" i="2" s="1"/>
  <c r="F26" i="23"/>
  <c r="G32" i="2" s="1"/>
  <c r="F9" i="23"/>
  <c r="G15" i="2" s="1"/>
  <c r="G43" i="2"/>
  <c r="F8" i="23"/>
  <c r="G14" i="2" s="1"/>
  <c r="F14" i="23"/>
  <c r="G20" i="2" s="1"/>
  <c r="F21" i="23"/>
  <c r="G27" i="2" s="1"/>
  <c r="G41" i="2"/>
  <c r="F34" i="23"/>
  <c r="G40" i="2" s="1"/>
  <c r="F10" i="23"/>
  <c r="G16" i="2" s="1"/>
  <c r="F7" i="23"/>
  <c r="G13" i="2" s="1"/>
  <c r="F18" i="23"/>
  <c r="G24" i="2" s="1"/>
  <c r="J73" i="2"/>
  <c r="I15" i="23"/>
  <c r="J21" i="2" s="1"/>
  <c r="I24" i="23"/>
  <c r="J30" i="2" s="1"/>
  <c r="J68" i="2"/>
  <c r="I12" i="23"/>
  <c r="J18" i="2" s="1"/>
  <c r="I22" i="23"/>
  <c r="J28" i="2" s="1"/>
  <c r="J64" i="2"/>
  <c r="I23" i="23"/>
  <c r="J29" i="2" s="1"/>
  <c r="J61" i="2"/>
  <c r="I27" i="23"/>
  <c r="J33" i="2" s="1"/>
  <c r="J56" i="2"/>
  <c r="I28" i="23"/>
  <c r="J34" i="2" s="1"/>
  <c r="J55" i="2"/>
  <c r="I29" i="23"/>
  <c r="J35" i="2" s="1"/>
  <c r="J52" i="2"/>
  <c r="I19" i="23"/>
  <c r="J25" i="2" s="1"/>
  <c r="J51" i="2"/>
  <c r="I33" i="23"/>
  <c r="J39" i="2" s="1"/>
  <c r="J50" i="2"/>
  <c r="I31" i="23"/>
  <c r="J37" i="2" s="1"/>
  <c r="J48" i="2"/>
  <c r="I13" i="23"/>
  <c r="J19" i="2" s="1"/>
  <c r="I32" i="23"/>
  <c r="J38" i="2" s="1"/>
  <c r="J47" i="2"/>
  <c r="I16" i="23"/>
  <c r="J22" i="2" s="1"/>
  <c r="I25" i="23"/>
  <c r="J31" i="2" s="1"/>
  <c r="J45" i="2"/>
  <c r="I26" i="23"/>
  <c r="J32" i="2" s="1"/>
  <c r="I9" i="23"/>
  <c r="J15" i="2" s="1"/>
  <c r="I17" i="23"/>
  <c r="J23" i="2" s="1"/>
  <c r="J44" i="2"/>
  <c r="I11" i="23"/>
  <c r="J17" i="2" s="1"/>
  <c r="I30" i="23"/>
  <c r="J36" i="2" s="1"/>
  <c r="I20" i="23"/>
  <c r="J26" i="2" s="1"/>
  <c r="J43" i="2"/>
  <c r="I8" i="23"/>
  <c r="J14" i="2" s="1"/>
  <c r="I14" i="23"/>
  <c r="J20" i="2" s="1"/>
  <c r="I21" i="23"/>
  <c r="J27" i="2" s="1"/>
  <c r="J41" i="2"/>
  <c r="I7" i="23"/>
  <c r="J13" i="2" s="1"/>
  <c r="I10" i="23"/>
  <c r="J16" i="2" s="1"/>
  <c r="I18" i="23"/>
  <c r="J24" i="2" s="1"/>
  <c r="I34" i="23"/>
  <c r="J40" i="2" s="1"/>
  <c r="O73" i="2"/>
  <c r="N15" i="23"/>
  <c r="O21" i="2" s="1"/>
  <c r="N24" i="23"/>
  <c r="O30" i="2" s="1"/>
  <c r="O68" i="2"/>
  <c r="N12" i="23"/>
  <c r="O18" i="2" s="1"/>
  <c r="N22" i="23"/>
  <c r="O28" i="2" s="1"/>
  <c r="O64" i="2"/>
  <c r="N23" i="23"/>
  <c r="O29" i="2" s="1"/>
  <c r="O61" i="2"/>
  <c r="N27" i="23"/>
  <c r="O33" i="2" s="1"/>
  <c r="O56" i="2"/>
  <c r="N28" i="23"/>
  <c r="O34" i="2" s="1"/>
  <c r="O55" i="2"/>
  <c r="N29" i="23"/>
  <c r="O35" i="2" s="1"/>
  <c r="G64" i="1"/>
  <c r="V23" i="23"/>
  <c r="G29" i="1" s="1"/>
  <c r="G52" i="1"/>
  <c r="V19" i="23"/>
  <c r="G25" i="1" s="1"/>
  <c r="G44" i="1"/>
  <c r="V11" i="23"/>
  <c r="G17" i="1" s="1"/>
  <c r="V20" i="23"/>
  <c r="G26" i="1" s="1"/>
  <c r="V30" i="23"/>
  <c r="G36" i="1" s="1"/>
  <c r="I73" i="2"/>
  <c r="H15" i="23"/>
  <c r="I21" i="2" s="1"/>
  <c r="H24" i="23"/>
  <c r="I30" i="2" s="1"/>
  <c r="I68" i="2"/>
  <c r="H12" i="23"/>
  <c r="I18" i="2" s="1"/>
  <c r="H22" i="23"/>
  <c r="I28" i="2" s="1"/>
  <c r="I64" i="2"/>
  <c r="H23" i="23"/>
  <c r="I29" i="2" s="1"/>
  <c r="I61" i="2"/>
  <c r="H27" i="23"/>
  <c r="I33" i="2" s="1"/>
  <c r="I56" i="2"/>
  <c r="H28" i="23"/>
  <c r="I34" i="2" s="1"/>
  <c r="I55" i="2"/>
  <c r="H29" i="23"/>
  <c r="I35" i="2" s="1"/>
  <c r="I52" i="2"/>
  <c r="H19" i="23"/>
  <c r="I25" i="2" s="1"/>
  <c r="I51" i="2"/>
  <c r="H33" i="23"/>
  <c r="I39" i="2" s="1"/>
  <c r="I50" i="2"/>
  <c r="H31" i="23"/>
  <c r="I37" i="2" s="1"/>
  <c r="I48" i="2"/>
  <c r="H13" i="23"/>
  <c r="I19" i="2" s="1"/>
  <c r="H32" i="23"/>
  <c r="I38" i="2" s="1"/>
  <c r="I47" i="2"/>
  <c r="H16" i="23"/>
  <c r="I22" i="2" s="1"/>
  <c r="H25" i="23"/>
  <c r="I31" i="2" s="1"/>
  <c r="I45" i="2"/>
  <c r="H9" i="23"/>
  <c r="I15" i="2" s="1"/>
  <c r="H17" i="23"/>
  <c r="I23" i="2" s="1"/>
  <c r="H26" i="23"/>
  <c r="I32" i="2" s="1"/>
  <c r="I44" i="2"/>
  <c r="H11" i="23"/>
  <c r="I17" i="2" s="1"/>
  <c r="H20" i="23"/>
  <c r="I26" i="2" s="1"/>
  <c r="H30" i="23"/>
  <c r="I36" i="2" s="1"/>
  <c r="I43" i="2"/>
  <c r="H8" i="23"/>
  <c r="I14" i="2" s="1"/>
  <c r="H14" i="23"/>
  <c r="I20" i="2" s="1"/>
  <c r="H21" i="23"/>
  <c r="I27" i="2" s="1"/>
  <c r="I41" i="2"/>
  <c r="H10" i="23"/>
  <c r="I16" i="2" s="1"/>
  <c r="H18" i="23"/>
  <c r="I24" i="2" s="1"/>
  <c r="H7" i="23"/>
  <c r="I13" i="2" s="1"/>
  <c r="H34" i="23"/>
  <c r="I40" i="2" s="1"/>
  <c r="N73" i="2"/>
  <c r="M15" i="23"/>
  <c r="N21" i="2" s="1"/>
  <c r="M24" i="23"/>
  <c r="N30" i="2" s="1"/>
  <c r="N68" i="2"/>
  <c r="M12" i="23"/>
  <c r="N18" i="2" s="1"/>
  <c r="M22" i="23"/>
  <c r="N28" i="2" s="1"/>
  <c r="N64" i="2"/>
  <c r="M23" i="23"/>
  <c r="N29" i="2" s="1"/>
  <c r="N61" i="2"/>
  <c r="M27" i="23"/>
  <c r="N33" i="2" s="1"/>
  <c r="N56" i="2"/>
  <c r="M28" i="23"/>
  <c r="N34" i="2" s="1"/>
  <c r="N55" i="2"/>
  <c r="M29" i="23"/>
  <c r="N35" i="2" s="1"/>
  <c r="N52" i="2"/>
  <c r="M19" i="23"/>
  <c r="N25" i="2" s="1"/>
  <c r="N51" i="2"/>
  <c r="M33" i="23"/>
  <c r="N39" i="2" s="1"/>
  <c r="N50" i="2"/>
  <c r="M31" i="23"/>
  <c r="N37" i="2" s="1"/>
  <c r="N48" i="2"/>
  <c r="M13" i="23"/>
  <c r="N19" i="2" s="1"/>
  <c r="M32" i="23"/>
  <c r="N38" i="2" s="1"/>
  <c r="N47" i="2"/>
  <c r="M16" i="23"/>
  <c r="N22" i="2" s="1"/>
  <c r="M25" i="23"/>
  <c r="N31" i="2" s="1"/>
  <c r="N45" i="2"/>
  <c r="M9" i="23"/>
  <c r="N15" i="2" s="1"/>
  <c r="M17" i="23"/>
  <c r="N23" i="2" s="1"/>
  <c r="M26" i="23"/>
  <c r="N32" i="2" s="1"/>
  <c r="N44" i="2"/>
  <c r="M30" i="23"/>
  <c r="N36" i="2" s="1"/>
  <c r="M11" i="23"/>
  <c r="N17" i="2" s="1"/>
  <c r="M20" i="23"/>
  <c r="N26" i="2" s="1"/>
  <c r="N43" i="2"/>
  <c r="M14" i="23"/>
  <c r="N20" i="2" s="1"/>
  <c r="M8" i="23"/>
  <c r="N14" i="2" s="1"/>
  <c r="M21" i="23"/>
  <c r="N27" i="2" s="1"/>
  <c r="N41" i="2"/>
  <c r="M7" i="23"/>
  <c r="N13" i="2" s="1"/>
  <c r="M10" i="23"/>
  <c r="N16" i="2" s="1"/>
  <c r="M18" i="23"/>
  <c r="N24" i="2" s="1"/>
  <c r="M34" i="23"/>
  <c r="N40" i="2" s="1"/>
  <c r="G56" i="1"/>
  <c r="V28" i="23"/>
  <c r="G34" i="1" s="1"/>
  <c r="G50" i="1"/>
  <c r="V31" i="23"/>
  <c r="G37" i="1" s="1"/>
  <c r="G48" i="1"/>
  <c r="V13" i="23"/>
  <c r="G19" i="1" s="1"/>
  <c r="V32" i="23"/>
  <c r="G38" i="1" s="1"/>
  <c r="G68" i="2"/>
  <c r="F12" i="23"/>
  <c r="G18" i="2" s="1"/>
  <c r="F22" i="23"/>
  <c r="G28" i="2" s="1"/>
  <c r="G64" i="2"/>
  <c r="F23" i="23"/>
  <c r="G29" i="2" s="1"/>
  <c r="G56" i="2"/>
  <c r="F28" i="23"/>
  <c r="G34" i="2" s="1"/>
  <c r="G52" i="2"/>
  <c r="F19" i="23"/>
  <c r="G25" i="2" s="1"/>
  <c r="G50" i="2"/>
  <c r="F31" i="23"/>
  <c r="G37" i="2" s="1"/>
  <c r="G48" i="2"/>
  <c r="F32" i="23"/>
  <c r="G38" i="2" s="1"/>
  <c r="F13" i="23"/>
  <c r="G19" i="2" s="1"/>
  <c r="G44" i="2"/>
  <c r="F30" i="23"/>
  <c r="G36" i="2" s="1"/>
  <c r="F20" i="23"/>
  <c r="G26" i="2" s="1"/>
  <c r="F11" i="23"/>
  <c r="G17" i="2" s="1"/>
  <c r="H73" i="2"/>
  <c r="G15" i="23"/>
  <c r="H21" i="2" s="1"/>
  <c r="G24" i="23"/>
  <c r="H30" i="2" s="1"/>
  <c r="H68" i="2"/>
  <c r="G12" i="23"/>
  <c r="H18" i="2" s="1"/>
  <c r="G22" i="23"/>
  <c r="H28" i="2" s="1"/>
  <c r="H64" i="2"/>
  <c r="G23" i="23"/>
  <c r="H29" i="2" s="1"/>
  <c r="H61" i="2"/>
  <c r="G27" i="23"/>
  <c r="H33" i="2" s="1"/>
  <c r="H56" i="2"/>
  <c r="G28" i="23"/>
  <c r="H34" i="2" s="1"/>
  <c r="H55" i="2"/>
  <c r="G29" i="23"/>
  <c r="H35" i="2" s="1"/>
  <c r="H52" i="2"/>
  <c r="G19" i="23"/>
  <c r="H25" i="2" s="1"/>
  <c r="H51" i="2"/>
  <c r="G33" i="23"/>
  <c r="H39" i="2" s="1"/>
  <c r="H50" i="2"/>
  <c r="G31" i="23"/>
  <c r="H37" i="2" s="1"/>
  <c r="H48" i="2"/>
  <c r="G13" i="23"/>
  <c r="H19" i="2" s="1"/>
  <c r="G32" i="23"/>
  <c r="H38" i="2" s="1"/>
  <c r="H47" i="2"/>
  <c r="G25" i="23"/>
  <c r="H31" i="2" s="1"/>
  <c r="G16" i="23"/>
  <c r="H22" i="2" s="1"/>
  <c r="H45" i="2"/>
  <c r="G9" i="23"/>
  <c r="H15" i="2" s="1"/>
  <c r="G17" i="23"/>
  <c r="H23" i="2" s="1"/>
  <c r="G26" i="23"/>
  <c r="H32" i="2" s="1"/>
  <c r="H44" i="2"/>
  <c r="G11" i="23"/>
  <c r="H17" i="2" s="1"/>
  <c r="G30" i="23"/>
  <c r="H36" i="2" s="1"/>
  <c r="G20" i="23"/>
  <c r="H26" i="2" s="1"/>
  <c r="H43" i="2"/>
  <c r="G21" i="23"/>
  <c r="H27" i="2" s="1"/>
  <c r="G14" i="23"/>
  <c r="H20" i="2" s="1"/>
  <c r="G8" i="23"/>
  <c r="H14" i="2" s="1"/>
  <c r="H41" i="2"/>
  <c r="G7" i="23"/>
  <c r="H13" i="2" s="1"/>
  <c r="G10" i="23"/>
  <c r="H16" i="2" s="1"/>
  <c r="G18" i="23"/>
  <c r="H24" i="2" s="1"/>
  <c r="G34" i="23"/>
  <c r="H40" i="2" s="1"/>
  <c r="M73" i="2"/>
  <c r="L15" i="23"/>
  <c r="M21" i="2" s="1"/>
  <c r="L24" i="23"/>
  <c r="M30" i="2" s="1"/>
  <c r="M68" i="2"/>
  <c r="L12" i="23"/>
  <c r="M18" i="2" s="1"/>
  <c r="L22" i="23"/>
  <c r="M28" i="2" s="1"/>
  <c r="M64" i="2"/>
  <c r="L23" i="23"/>
  <c r="M29" i="2" s="1"/>
  <c r="M61" i="2"/>
  <c r="L27" i="23"/>
  <c r="M33" i="2" s="1"/>
  <c r="M56" i="2"/>
  <c r="L28" i="23"/>
  <c r="M34" i="2" s="1"/>
  <c r="M55" i="2"/>
  <c r="L29" i="23"/>
  <c r="M35" i="2" s="1"/>
  <c r="M52" i="2"/>
  <c r="L19" i="23"/>
  <c r="M25" i="2" s="1"/>
  <c r="M51" i="2"/>
  <c r="L33" i="23"/>
  <c r="M39" i="2" s="1"/>
  <c r="M50" i="2"/>
  <c r="L31" i="23"/>
  <c r="M37" i="2" s="1"/>
  <c r="M48" i="2"/>
  <c r="L13" i="23"/>
  <c r="M19" i="2" s="1"/>
  <c r="L32" i="23"/>
  <c r="M38" i="2" s="1"/>
  <c r="M47" i="2"/>
  <c r="L16" i="23"/>
  <c r="M22" i="2" s="1"/>
  <c r="L25" i="23"/>
  <c r="M31" i="2" s="1"/>
  <c r="M45" i="2"/>
  <c r="L9" i="23"/>
  <c r="M15" i="2" s="1"/>
  <c r="L17" i="23"/>
  <c r="M23" i="2" s="1"/>
  <c r="L26" i="23"/>
  <c r="M32" i="2" s="1"/>
  <c r="M44" i="2"/>
  <c r="L11" i="23"/>
  <c r="M17" i="2" s="1"/>
  <c r="L20" i="23"/>
  <c r="M26" i="2" s="1"/>
  <c r="L30" i="23"/>
  <c r="M36" i="2" s="1"/>
  <c r="M43" i="2"/>
  <c r="L8" i="23"/>
  <c r="M14" i="2" s="1"/>
  <c r="L14" i="23"/>
  <c r="M20" i="2" s="1"/>
  <c r="L21" i="23"/>
  <c r="M27" i="2" s="1"/>
  <c r="M41" i="2"/>
  <c r="L10" i="23"/>
  <c r="M16" i="2" s="1"/>
  <c r="L18" i="23"/>
  <c r="M24" i="2" s="1"/>
  <c r="L7" i="23"/>
  <c r="M13" i="2" s="1"/>
  <c r="L34" i="23"/>
  <c r="M40" i="2" s="1"/>
  <c r="R73" i="2"/>
  <c r="Q15" i="23"/>
  <c r="R21" i="2" s="1"/>
  <c r="Q24" i="23"/>
  <c r="R30" i="2" s="1"/>
  <c r="R68" i="2"/>
  <c r="Q12" i="23"/>
  <c r="R18" i="2" s="1"/>
  <c r="Q22" i="23"/>
  <c r="R28" i="2" s="1"/>
  <c r="R64" i="2"/>
  <c r="Q23" i="23"/>
  <c r="R29" i="2" s="1"/>
  <c r="R61" i="2"/>
  <c r="Q27" i="23"/>
  <c r="R33" i="2" s="1"/>
  <c r="R56" i="2"/>
  <c r="Q28" i="23"/>
  <c r="R34" i="2" s="1"/>
  <c r="R55" i="2"/>
  <c r="Q29" i="23"/>
  <c r="R35" i="2" s="1"/>
  <c r="R52" i="2"/>
  <c r="Q19" i="23"/>
  <c r="R25" i="2" s="1"/>
  <c r="R51" i="2"/>
  <c r="Q33" i="23"/>
  <c r="R39" i="2" s="1"/>
  <c r="R50" i="2"/>
  <c r="Q31" i="23"/>
  <c r="R37" i="2" s="1"/>
  <c r="R48" i="2"/>
  <c r="Q32" i="23"/>
  <c r="R38" i="2" s="1"/>
  <c r="Q13" i="23"/>
  <c r="R19" i="2" s="1"/>
  <c r="R47" i="2"/>
  <c r="Q16" i="23"/>
  <c r="R22" i="2" s="1"/>
  <c r="Q25" i="23"/>
  <c r="R31" i="2" s="1"/>
  <c r="R45" i="2"/>
  <c r="Q9" i="23"/>
  <c r="R15" i="2" s="1"/>
  <c r="Q26" i="23"/>
  <c r="R32" i="2" s="1"/>
  <c r="Q17" i="23"/>
  <c r="R23" i="2" s="1"/>
  <c r="R44" i="2"/>
  <c r="Q11" i="23"/>
  <c r="R17" i="2" s="1"/>
  <c r="Q30" i="23"/>
  <c r="R36" i="2" s="1"/>
  <c r="Q20" i="23"/>
  <c r="R26" i="2" s="1"/>
  <c r="R43" i="2"/>
  <c r="Q8" i="23"/>
  <c r="R14" i="2" s="1"/>
  <c r="Q14" i="23"/>
  <c r="R20" i="2" s="1"/>
  <c r="Q21" i="23"/>
  <c r="R27" i="2" s="1"/>
  <c r="R41" i="2"/>
  <c r="Q7" i="23"/>
  <c r="R13" i="2" s="1"/>
  <c r="Q10" i="23"/>
  <c r="R16" i="2" s="1"/>
  <c r="Q34" i="23"/>
  <c r="R40" i="2" s="1"/>
  <c r="Q18" i="23"/>
  <c r="R24" i="2" s="1"/>
  <c r="J73" i="1"/>
  <c r="Y15" i="23"/>
  <c r="J21" i="1" s="1"/>
  <c r="Y24" i="23"/>
  <c r="J30" i="1" s="1"/>
  <c r="J68" i="1"/>
  <c r="Y12" i="23"/>
  <c r="J18" i="1" s="1"/>
  <c r="Y22" i="23"/>
  <c r="J28" i="1" s="1"/>
  <c r="J64" i="1"/>
  <c r="Y23" i="23"/>
  <c r="J29" i="1" s="1"/>
  <c r="J61" i="1"/>
  <c r="Y27" i="23"/>
  <c r="J33" i="1" s="1"/>
  <c r="J56" i="1"/>
  <c r="Y28" i="23"/>
  <c r="J34" i="1" s="1"/>
  <c r="J55" i="1"/>
  <c r="Y29" i="23"/>
  <c r="J35" i="1" s="1"/>
  <c r="J52" i="1"/>
  <c r="Y19" i="23"/>
  <c r="J25" i="1" s="1"/>
  <c r="J51" i="1"/>
  <c r="Y33" i="23"/>
  <c r="J39" i="1" s="1"/>
  <c r="J50" i="1"/>
  <c r="Y31" i="23"/>
  <c r="J37" i="1" s="1"/>
  <c r="J48" i="1"/>
  <c r="Y13" i="23"/>
  <c r="J19" i="1" s="1"/>
  <c r="Y32" i="23"/>
  <c r="J38" i="1" s="1"/>
  <c r="J47" i="1"/>
  <c r="Y16" i="23"/>
  <c r="J22" i="1" s="1"/>
  <c r="Y25" i="23"/>
  <c r="J31" i="1" s="1"/>
  <c r="J45" i="1"/>
  <c r="Y26" i="23"/>
  <c r="J32" i="1" s="1"/>
  <c r="Y9" i="23"/>
  <c r="J15" i="1" s="1"/>
  <c r="Y17" i="23"/>
  <c r="J23" i="1" s="1"/>
  <c r="J44" i="1"/>
  <c r="Y11" i="23"/>
  <c r="J17" i="1" s="1"/>
  <c r="Y30" i="23"/>
  <c r="J36" i="1" s="1"/>
  <c r="Y20" i="23"/>
  <c r="J26" i="1" s="1"/>
  <c r="J43" i="1"/>
  <c r="Y8" i="23"/>
  <c r="J14" i="1" s="1"/>
  <c r="Y14" i="23"/>
  <c r="J20" i="1" s="1"/>
  <c r="Y21" i="23"/>
  <c r="J27" i="1" s="1"/>
  <c r="J41" i="1"/>
  <c r="Y7" i="23"/>
  <c r="J13" i="1" s="1"/>
  <c r="Y10" i="23"/>
  <c r="J16" i="1" s="1"/>
  <c r="Y34" i="23"/>
  <c r="J40" i="1" s="1"/>
  <c r="Y18" i="23"/>
  <c r="J24" i="1" s="1"/>
  <c r="P52" i="2"/>
  <c r="O19" i="23"/>
  <c r="P25" i="2" s="1"/>
  <c r="P51" i="2"/>
  <c r="O33" i="23"/>
  <c r="P39" i="2" s="1"/>
  <c r="P50" i="2"/>
  <c r="O31" i="23"/>
  <c r="P37" i="2" s="1"/>
  <c r="P48" i="2"/>
  <c r="O13" i="23"/>
  <c r="P19" i="2" s="1"/>
  <c r="O32" i="23"/>
  <c r="P38" i="2" s="1"/>
  <c r="P47" i="2"/>
  <c r="O16" i="23"/>
  <c r="P22" i="2" s="1"/>
  <c r="O25" i="23"/>
  <c r="P31" i="2" s="1"/>
  <c r="P45" i="2"/>
  <c r="O9" i="23"/>
  <c r="P15" i="2" s="1"/>
  <c r="O17" i="23"/>
  <c r="P23" i="2" s="1"/>
  <c r="O26" i="23"/>
  <c r="P32" i="2" s="1"/>
  <c r="P44" i="2"/>
  <c r="O11" i="23"/>
  <c r="P17" i="2" s="1"/>
  <c r="O30" i="23"/>
  <c r="P36" i="2" s="1"/>
  <c r="O20" i="23"/>
  <c r="P26" i="2" s="1"/>
  <c r="P43" i="2"/>
  <c r="O8" i="23"/>
  <c r="P14" i="2" s="1"/>
  <c r="O14" i="23"/>
  <c r="P20" i="2" s="1"/>
  <c r="O21" i="23"/>
  <c r="P27" i="2" s="1"/>
  <c r="P41" i="2"/>
  <c r="O7" i="23"/>
  <c r="P13" i="2" s="1"/>
  <c r="O10" i="23"/>
  <c r="P16" i="2" s="1"/>
  <c r="O18" i="23"/>
  <c r="P24" i="2" s="1"/>
  <c r="O34" i="23"/>
  <c r="P40" i="2" s="1"/>
  <c r="U73" i="2"/>
  <c r="T15" i="23"/>
  <c r="U21" i="2" s="1"/>
  <c r="T24" i="23"/>
  <c r="U30" i="2" s="1"/>
  <c r="U68" i="2"/>
  <c r="T12" i="23"/>
  <c r="U18" i="2" s="1"/>
  <c r="T22" i="23"/>
  <c r="U28" i="2" s="1"/>
  <c r="U64" i="2"/>
  <c r="T23" i="23"/>
  <c r="U29" i="2" s="1"/>
  <c r="U61" i="2"/>
  <c r="T27" i="23"/>
  <c r="U33" i="2" s="1"/>
  <c r="U56" i="2"/>
  <c r="T28" i="23"/>
  <c r="U34" i="2" s="1"/>
  <c r="U55" i="2"/>
  <c r="T29" i="23"/>
  <c r="U35" i="2" s="1"/>
  <c r="U52" i="2"/>
  <c r="T19" i="23"/>
  <c r="U25" i="2" s="1"/>
  <c r="U51" i="2"/>
  <c r="T33" i="23"/>
  <c r="U39" i="2" s="1"/>
  <c r="U50" i="2"/>
  <c r="T31" i="23"/>
  <c r="U37" i="2" s="1"/>
  <c r="U48" i="2"/>
  <c r="T13" i="23"/>
  <c r="U19" i="2" s="1"/>
  <c r="T32" i="23"/>
  <c r="U38" i="2" s="1"/>
  <c r="U47" i="2"/>
  <c r="T16" i="23"/>
  <c r="U22" i="2" s="1"/>
  <c r="T25" i="23"/>
  <c r="U31" i="2" s="1"/>
  <c r="U45" i="2"/>
  <c r="T9" i="23"/>
  <c r="U15" i="2" s="1"/>
  <c r="T17" i="23"/>
  <c r="U23" i="2" s="1"/>
  <c r="T26" i="23"/>
  <c r="U32" i="2" s="1"/>
  <c r="U44" i="2"/>
  <c r="T11" i="23"/>
  <c r="U17" i="2" s="1"/>
  <c r="T20" i="23"/>
  <c r="U26" i="2" s="1"/>
  <c r="T30" i="23"/>
  <c r="U36" i="2" s="1"/>
  <c r="U43" i="2"/>
  <c r="T8" i="23"/>
  <c r="U14" i="2" s="1"/>
  <c r="T14" i="23"/>
  <c r="U20" i="2" s="1"/>
  <c r="T21" i="23"/>
  <c r="U27" i="2" s="1"/>
  <c r="U41" i="2"/>
  <c r="T10" i="23"/>
  <c r="U16" i="2" s="1"/>
  <c r="T7" i="23"/>
  <c r="U13" i="2" s="1"/>
  <c r="T18" i="23"/>
  <c r="U24" i="2" s="1"/>
  <c r="T34" i="23"/>
  <c r="U40" i="2" s="1"/>
  <c r="I73" i="1"/>
  <c r="X15" i="23"/>
  <c r="I21" i="1" s="1"/>
  <c r="X24" i="23"/>
  <c r="I30" i="1" s="1"/>
  <c r="I68" i="1"/>
  <c r="X12" i="23"/>
  <c r="I18" i="1" s="1"/>
  <c r="X22" i="23"/>
  <c r="I28" i="1" s="1"/>
  <c r="I64" i="1"/>
  <c r="X23" i="23"/>
  <c r="I29" i="1" s="1"/>
  <c r="I61" i="1"/>
  <c r="X27" i="23"/>
  <c r="I33" i="1" s="1"/>
  <c r="I56" i="1"/>
  <c r="X28" i="23"/>
  <c r="I34" i="1" s="1"/>
  <c r="I55" i="1"/>
  <c r="X29" i="23"/>
  <c r="I35" i="1" s="1"/>
  <c r="I52" i="1"/>
  <c r="X19" i="23"/>
  <c r="I25" i="1" s="1"/>
  <c r="I51" i="1"/>
  <c r="X33" i="23"/>
  <c r="I39" i="1" s="1"/>
  <c r="I50" i="1"/>
  <c r="X31" i="23"/>
  <c r="I37" i="1" s="1"/>
  <c r="I48" i="1"/>
  <c r="X13" i="23"/>
  <c r="I19" i="1" s="1"/>
  <c r="X32" i="23"/>
  <c r="I38" i="1" s="1"/>
  <c r="I47" i="1"/>
  <c r="X16" i="23"/>
  <c r="I22" i="1" s="1"/>
  <c r="X25" i="23"/>
  <c r="I31" i="1" s="1"/>
  <c r="I45" i="1"/>
  <c r="X9" i="23"/>
  <c r="I15" i="1" s="1"/>
  <c r="X17" i="23"/>
  <c r="I23" i="1" s="1"/>
  <c r="X26" i="23"/>
  <c r="I32" i="1" s="1"/>
  <c r="I44" i="1"/>
  <c r="X11" i="23"/>
  <c r="I17" i="1" s="1"/>
  <c r="X20" i="23"/>
  <c r="I26" i="1" s="1"/>
  <c r="X30" i="23"/>
  <c r="I36" i="1" s="1"/>
  <c r="I43" i="1"/>
  <c r="X8" i="23"/>
  <c r="I14" i="1" s="1"/>
  <c r="X14" i="23"/>
  <c r="I20" i="1" s="1"/>
  <c r="X21" i="23"/>
  <c r="I27" i="1" s="1"/>
  <c r="I41" i="1"/>
  <c r="X10" i="23"/>
  <c r="I16" i="1" s="1"/>
  <c r="X7" i="23"/>
  <c r="I13" i="1" s="1"/>
  <c r="X18" i="23"/>
  <c r="I24" i="1" s="1"/>
  <c r="X34" i="23"/>
  <c r="I40" i="1" s="1"/>
  <c r="O52" i="2"/>
  <c r="N19" i="23"/>
  <c r="O25" i="2" s="1"/>
  <c r="O51" i="2"/>
  <c r="N33" i="23"/>
  <c r="O39" i="2" s="1"/>
  <c r="O50" i="2"/>
  <c r="N31" i="23"/>
  <c r="O37" i="2" s="1"/>
  <c r="O48" i="2"/>
  <c r="N13" i="23"/>
  <c r="O19" i="2" s="1"/>
  <c r="N32" i="23"/>
  <c r="O38" i="2" s="1"/>
  <c r="O47" i="2"/>
  <c r="N16" i="23"/>
  <c r="O22" i="2" s="1"/>
  <c r="N25" i="23"/>
  <c r="O31" i="2" s="1"/>
  <c r="O45" i="2"/>
  <c r="N9" i="23"/>
  <c r="O15" i="2" s="1"/>
  <c r="N17" i="23"/>
  <c r="O23" i="2" s="1"/>
  <c r="N26" i="23"/>
  <c r="O32" i="2" s="1"/>
  <c r="O44" i="2"/>
  <c r="N11" i="23"/>
  <c r="O17" i="2" s="1"/>
  <c r="N20" i="23"/>
  <c r="O26" i="2" s="1"/>
  <c r="N30" i="23"/>
  <c r="O36" i="2" s="1"/>
  <c r="O43" i="2"/>
  <c r="N8" i="23"/>
  <c r="O14" i="2" s="1"/>
  <c r="N14" i="23"/>
  <c r="O20" i="2" s="1"/>
  <c r="N21" i="23"/>
  <c r="O27" i="2" s="1"/>
  <c r="O41" i="2"/>
  <c r="N10" i="23"/>
  <c r="O16" i="2" s="1"/>
  <c r="N18" i="23"/>
  <c r="O24" i="2" s="1"/>
  <c r="N7" i="23"/>
  <c r="O13" i="2" s="1"/>
  <c r="N34" i="23"/>
  <c r="O40" i="2" s="1"/>
  <c r="T73" i="2"/>
  <c r="S15" i="23"/>
  <c r="T21" i="2" s="1"/>
  <c r="S24" i="23"/>
  <c r="T30" i="2" s="1"/>
  <c r="T68" i="2"/>
  <c r="S12" i="23"/>
  <c r="T18" i="2" s="1"/>
  <c r="S22" i="23"/>
  <c r="T28" i="2" s="1"/>
  <c r="T64" i="2"/>
  <c r="S23" i="23"/>
  <c r="T29" i="2" s="1"/>
  <c r="T61" i="2"/>
  <c r="S27" i="23"/>
  <c r="T33" i="2" s="1"/>
  <c r="T56" i="2"/>
  <c r="S28" i="23"/>
  <c r="T34" i="2" s="1"/>
  <c r="T55" i="2"/>
  <c r="S29" i="23"/>
  <c r="T35" i="2" s="1"/>
  <c r="T52" i="2"/>
  <c r="S19" i="23"/>
  <c r="T25" i="2" s="1"/>
  <c r="T51" i="2"/>
  <c r="S33" i="23"/>
  <c r="T39" i="2" s="1"/>
  <c r="T50" i="2"/>
  <c r="S31" i="23"/>
  <c r="T37" i="2" s="1"/>
  <c r="T48" i="2"/>
  <c r="S13" i="23"/>
  <c r="T19" i="2" s="1"/>
  <c r="S32" i="23"/>
  <c r="T38" i="2" s="1"/>
  <c r="T47" i="2"/>
  <c r="S16" i="23"/>
  <c r="T22" i="2" s="1"/>
  <c r="S25" i="23"/>
  <c r="T31" i="2" s="1"/>
  <c r="T45" i="2"/>
  <c r="S9" i="23"/>
  <c r="T15" i="2" s="1"/>
  <c r="S17" i="23"/>
  <c r="T23" i="2" s="1"/>
  <c r="S26" i="23"/>
  <c r="T32" i="2" s="1"/>
  <c r="T44" i="2"/>
  <c r="S11" i="23"/>
  <c r="T17" i="2" s="1"/>
  <c r="S20" i="23"/>
  <c r="T26" i="2" s="1"/>
  <c r="S30" i="23"/>
  <c r="T36" i="2" s="1"/>
  <c r="T43" i="2"/>
  <c r="S8" i="23"/>
  <c r="T14" i="2" s="1"/>
  <c r="S14" i="23"/>
  <c r="T20" i="2" s="1"/>
  <c r="S21" i="23"/>
  <c r="T27" i="2" s="1"/>
  <c r="T41" i="2"/>
  <c r="S7" i="23"/>
  <c r="T13" i="2" s="1"/>
  <c r="S34" i="23"/>
  <c r="T40" i="2" s="1"/>
  <c r="S10" i="23"/>
  <c r="T16" i="2" s="1"/>
  <c r="S18" i="23"/>
  <c r="T24" i="2" s="1"/>
  <c r="H73" i="1"/>
  <c r="W15" i="23"/>
  <c r="H21" i="1" s="1"/>
  <c r="W24" i="23"/>
  <c r="H30" i="1" s="1"/>
  <c r="H68" i="1"/>
  <c r="W22" i="23"/>
  <c r="H28" i="1" s="1"/>
  <c r="W12" i="23"/>
  <c r="H18" i="1" s="1"/>
  <c r="H64" i="1"/>
  <c r="W23" i="23"/>
  <c r="H29" i="1" s="1"/>
  <c r="H61" i="1"/>
  <c r="W27" i="23"/>
  <c r="H33" i="1" s="1"/>
  <c r="H56" i="1"/>
  <c r="W28" i="23"/>
  <c r="H34" i="1" s="1"/>
  <c r="H55" i="1"/>
  <c r="W29" i="23"/>
  <c r="H35" i="1" s="1"/>
  <c r="H52" i="1"/>
  <c r="W19" i="23"/>
  <c r="H25" i="1" s="1"/>
  <c r="H51" i="1"/>
  <c r="W33" i="23"/>
  <c r="H39" i="1" s="1"/>
  <c r="H50" i="1"/>
  <c r="W31" i="23"/>
  <c r="H37" i="1" s="1"/>
  <c r="H48" i="1"/>
  <c r="W13" i="23"/>
  <c r="H19" i="1" s="1"/>
  <c r="W32" i="23"/>
  <c r="H38" i="1" s="1"/>
  <c r="H47" i="1"/>
  <c r="W16" i="23"/>
  <c r="H22" i="1" s="1"/>
  <c r="W25" i="23"/>
  <c r="H31" i="1" s="1"/>
  <c r="H45" i="1"/>
  <c r="W9" i="23"/>
  <c r="H15" i="1" s="1"/>
  <c r="W17" i="23"/>
  <c r="H23" i="1" s="1"/>
  <c r="W26" i="23"/>
  <c r="H32" i="1" s="1"/>
  <c r="H44" i="1"/>
  <c r="W11" i="23"/>
  <c r="H17" i="1" s="1"/>
  <c r="W30" i="23"/>
  <c r="H36" i="1" s="1"/>
  <c r="W20" i="23"/>
  <c r="H26" i="1" s="1"/>
  <c r="H43" i="1"/>
  <c r="W14" i="23"/>
  <c r="H20" i="1" s="1"/>
  <c r="W8" i="23"/>
  <c r="H14" i="1" s="1"/>
  <c r="W21" i="23"/>
  <c r="H27" i="1" s="1"/>
  <c r="H41" i="1"/>
  <c r="W7" i="23"/>
  <c r="H13" i="1" s="1"/>
  <c r="W18" i="23"/>
  <c r="H24" i="1" s="1"/>
  <c r="W34" i="23"/>
  <c r="H40" i="1" s="1"/>
  <c r="W10" i="23"/>
  <c r="H16" i="1" s="1"/>
  <c r="S73" i="2"/>
  <c r="R15" i="23"/>
  <c r="S21" i="2" s="1"/>
  <c r="R24" i="23"/>
  <c r="S30" i="2" s="1"/>
  <c r="S68" i="2"/>
  <c r="R12" i="23"/>
  <c r="S18" i="2" s="1"/>
  <c r="R22" i="23"/>
  <c r="S28" i="2" s="1"/>
  <c r="S64" i="2"/>
  <c r="R23" i="23"/>
  <c r="S29" i="2" s="1"/>
  <c r="S61" i="2"/>
  <c r="R27" i="23"/>
  <c r="S33" i="2" s="1"/>
  <c r="S56" i="2"/>
  <c r="R28" i="23"/>
  <c r="S34" i="2" s="1"/>
  <c r="S55" i="2"/>
  <c r="R29" i="23"/>
  <c r="S35" i="2" s="1"/>
  <c r="S52" i="2"/>
  <c r="R19" i="23"/>
  <c r="S25" i="2" s="1"/>
  <c r="S51" i="2"/>
  <c r="R33" i="23"/>
  <c r="S39" i="2" s="1"/>
  <c r="S50" i="2"/>
  <c r="R31" i="23"/>
  <c r="S37" i="2" s="1"/>
  <c r="S48" i="2"/>
  <c r="R13" i="23"/>
  <c r="S19" i="2" s="1"/>
  <c r="R32" i="23"/>
  <c r="S38" i="2" s="1"/>
  <c r="S47" i="2"/>
  <c r="R16" i="23"/>
  <c r="S22" i="2" s="1"/>
  <c r="R25" i="23"/>
  <c r="S31" i="2" s="1"/>
  <c r="S45" i="2"/>
  <c r="R9" i="23"/>
  <c r="S15" i="2" s="1"/>
  <c r="R17" i="23"/>
  <c r="S23" i="2" s="1"/>
  <c r="R26" i="23"/>
  <c r="S32" i="2" s="1"/>
  <c r="S44" i="2"/>
  <c r="R11" i="23"/>
  <c r="S17" i="2" s="1"/>
  <c r="R20" i="23"/>
  <c r="S26" i="2" s="1"/>
  <c r="R30" i="23"/>
  <c r="S36" i="2" s="1"/>
  <c r="S43" i="2"/>
  <c r="R8" i="23"/>
  <c r="S14" i="2" s="1"/>
  <c r="R14" i="23"/>
  <c r="S20" i="2" s="1"/>
  <c r="R21" i="23"/>
  <c r="S27" i="2" s="1"/>
  <c r="S41" i="2"/>
  <c r="R10" i="23"/>
  <c r="S16" i="2" s="1"/>
  <c r="R18" i="23"/>
  <c r="S24" i="2" s="1"/>
  <c r="R7" i="23"/>
  <c r="S13" i="2" s="1"/>
  <c r="R34" i="23"/>
  <c r="S40" i="2" s="1"/>
  <c r="K73" i="1"/>
  <c r="Z15" i="23"/>
  <c r="K21" i="1" s="1"/>
  <c r="Z24" i="23"/>
  <c r="K30" i="1" s="1"/>
  <c r="K68" i="1"/>
  <c r="Z12" i="23"/>
  <c r="K18" i="1" s="1"/>
  <c r="Z22" i="23"/>
  <c r="K28" i="1" s="1"/>
  <c r="K64" i="1"/>
  <c r="Z23" i="23"/>
  <c r="K29" i="1" s="1"/>
  <c r="K61" i="1"/>
  <c r="Z27" i="23"/>
  <c r="K33" i="1" s="1"/>
  <c r="K56" i="1"/>
  <c r="Z28" i="23"/>
  <c r="K34" i="1" s="1"/>
  <c r="K55" i="1"/>
  <c r="Z29" i="23"/>
  <c r="K35" i="1" s="1"/>
  <c r="K52" i="1"/>
  <c r="Z19" i="23"/>
  <c r="K25" i="1" s="1"/>
  <c r="K51" i="1"/>
  <c r="Z33" i="23"/>
  <c r="K39" i="1" s="1"/>
  <c r="K50" i="1"/>
  <c r="Z31" i="23"/>
  <c r="K37" i="1" s="1"/>
  <c r="K48" i="1"/>
  <c r="Z13" i="23"/>
  <c r="K19" i="1" s="1"/>
  <c r="Z32" i="23"/>
  <c r="K38" i="1" s="1"/>
  <c r="K47" i="1"/>
  <c r="Z16" i="23"/>
  <c r="K22" i="1" s="1"/>
  <c r="Z25" i="23"/>
  <c r="K31" i="1" s="1"/>
  <c r="K45" i="1"/>
  <c r="Z9" i="23"/>
  <c r="K15" i="1" s="1"/>
  <c r="Z17" i="23"/>
  <c r="K23" i="1" s="1"/>
  <c r="Z26" i="23"/>
  <c r="K32" i="1" s="1"/>
  <c r="K44" i="1"/>
  <c r="Z11" i="23"/>
  <c r="K17" i="1" s="1"/>
  <c r="Z20" i="23"/>
  <c r="K26" i="1" s="1"/>
  <c r="Z30" i="23"/>
  <c r="K36" i="1" s="1"/>
  <c r="K43" i="1"/>
  <c r="Z8" i="23"/>
  <c r="K14" i="1" s="1"/>
  <c r="Z14" i="23"/>
  <c r="K20" i="1" s="1"/>
  <c r="Z21" i="23"/>
  <c r="K27" i="1" s="1"/>
  <c r="K41" i="1"/>
  <c r="Z10" i="23"/>
  <c r="K16" i="1" s="1"/>
  <c r="Z18" i="23"/>
  <c r="K24" i="1" s="1"/>
  <c r="Z7" i="23"/>
  <c r="K13" i="1" s="1"/>
  <c r="Z34" i="23"/>
  <c r="K40" i="1" s="1"/>
  <c r="M73" i="1"/>
  <c r="AB15" i="23"/>
  <c r="M21" i="1" s="1"/>
  <c r="AB24" i="23"/>
  <c r="M30" i="1" s="1"/>
  <c r="M68" i="1"/>
  <c r="AB12" i="23"/>
  <c r="M18" i="1" s="1"/>
  <c r="AB22" i="23"/>
  <c r="M28" i="1" s="1"/>
  <c r="M64" i="1"/>
  <c r="AB23" i="23"/>
  <c r="M29" i="1" s="1"/>
  <c r="M61" i="1"/>
  <c r="AB27" i="23"/>
  <c r="M33" i="1" s="1"/>
  <c r="M56" i="1"/>
  <c r="AB28" i="23"/>
  <c r="M34" i="1" s="1"/>
  <c r="M55" i="1"/>
  <c r="AB29" i="23"/>
  <c r="M35" i="1" s="1"/>
  <c r="M52" i="1"/>
  <c r="AB19" i="23"/>
  <c r="M25" i="1" s="1"/>
  <c r="M51" i="1"/>
  <c r="AB33" i="23"/>
  <c r="M39" i="1" s="1"/>
  <c r="M50" i="1"/>
  <c r="AB31" i="23"/>
  <c r="M37" i="1" s="1"/>
  <c r="M48" i="1"/>
  <c r="AB13" i="23"/>
  <c r="M19" i="1" s="1"/>
  <c r="AB32" i="23"/>
  <c r="M38" i="1" s="1"/>
  <c r="M47" i="1"/>
  <c r="AB16" i="23"/>
  <c r="M22" i="1" s="1"/>
  <c r="AB25" i="23"/>
  <c r="M31" i="1" s="1"/>
  <c r="M45" i="1"/>
  <c r="AB9" i="23"/>
  <c r="M15" i="1" s="1"/>
  <c r="AB17" i="23"/>
  <c r="M23" i="1" s="1"/>
  <c r="AB26" i="23"/>
  <c r="M32" i="1" s="1"/>
  <c r="M44" i="1"/>
  <c r="AB11" i="23"/>
  <c r="M17" i="1" s="1"/>
  <c r="AB20" i="23"/>
  <c r="M26" i="1" s="1"/>
  <c r="AB30" i="23"/>
  <c r="M36" i="1" s="1"/>
  <c r="M43" i="1"/>
  <c r="AB8" i="23"/>
  <c r="M14" i="1" s="1"/>
  <c r="AB14" i="23"/>
  <c r="M20" i="1" s="1"/>
  <c r="AB21" i="23"/>
  <c r="M27" i="1" s="1"/>
  <c r="M41" i="1"/>
  <c r="AB10" i="23"/>
  <c r="M16" i="1" s="1"/>
  <c r="AB7" i="23"/>
  <c r="M13" i="1" s="1"/>
  <c r="AB18" i="23"/>
  <c r="M24" i="1" s="1"/>
  <c r="AB34" i="23"/>
  <c r="M40" i="1" s="1"/>
  <c r="U73" i="1"/>
  <c r="AJ15" i="23"/>
  <c r="U21" i="1" s="1"/>
  <c r="AJ24" i="23"/>
  <c r="U30" i="1" s="1"/>
  <c r="U68" i="1"/>
  <c r="AJ12" i="23"/>
  <c r="U18" i="1" s="1"/>
  <c r="AJ22" i="23"/>
  <c r="U28" i="1" s="1"/>
  <c r="U64" i="1"/>
  <c r="AJ23" i="23"/>
  <c r="U29" i="1" s="1"/>
  <c r="U61" i="1"/>
  <c r="AJ27" i="23"/>
  <c r="U33" i="1" s="1"/>
  <c r="U56" i="1"/>
  <c r="AJ28" i="23"/>
  <c r="U34" i="1" s="1"/>
  <c r="U55" i="1"/>
  <c r="AJ29" i="23"/>
  <c r="U35" i="1" s="1"/>
  <c r="U52" i="1"/>
  <c r="AJ19" i="23"/>
  <c r="U25" i="1" s="1"/>
  <c r="U51" i="1"/>
  <c r="AJ33" i="23"/>
  <c r="U39" i="1" s="1"/>
  <c r="U50" i="1"/>
  <c r="AJ31" i="23"/>
  <c r="U37" i="1" s="1"/>
  <c r="U48" i="1"/>
  <c r="AJ13" i="23"/>
  <c r="U19" i="1" s="1"/>
  <c r="AJ32" i="23"/>
  <c r="U38" i="1" s="1"/>
  <c r="U47" i="1"/>
  <c r="AJ16" i="23"/>
  <c r="U22" i="1" s="1"/>
  <c r="AJ25" i="23"/>
  <c r="U31" i="1" s="1"/>
  <c r="U45" i="1"/>
  <c r="AJ9" i="23"/>
  <c r="U15" i="1" s="1"/>
  <c r="AJ17" i="23"/>
  <c r="U23" i="1" s="1"/>
  <c r="AJ26" i="23"/>
  <c r="U32" i="1" s="1"/>
  <c r="U44" i="1"/>
  <c r="AJ11" i="23"/>
  <c r="U17" i="1" s="1"/>
  <c r="AJ20" i="23"/>
  <c r="U26" i="1" s="1"/>
  <c r="AJ30" i="23"/>
  <c r="U36" i="1" s="1"/>
  <c r="U43" i="1"/>
  <c r="AJ8" i="23"/>
  <c r="U14" i="1" s="1"/>
  <c r="AJ14" i="23"/>
  <c r="U20" i="1" s="1"/>
  <c r="AJ21" i="23"/>
  <c r="U27" i="1" s="1"/>
  <c r="U41" i="1"/>
  <c r="AJ10" i="23"/>
  <c r="U16" i="1" s="1"/>
  <c r="AJ7" i="23"/>
  <c r="U13" i="1" s="1"/>
  <c r="AJ18" i="23"/>
  <c r="U24" i="1" s="1"/>
  <c r="AJ34" i="23"/>
  <c r="U40" i="1" s="1"/>
  <c r="P73" i="1"/>
  <c r="AE15" i="23"/>
  <c r="P21" i="1" s="1"/>
  <c r="AE24" i="23"/>
  <c r="P30" i="1" s="1"/>
  <c r="P68" i="1"/>
  <c r="AE22" i="23"/>
  <c r="P28" i="1" s="1"/>
  <c r="AE12" i="23"/>
  <c r="P18" i="1" s="1"/>
  <c r="P64" i="1"/>
  <c r="AE23" i="23"/>
  <c r="P29" i="1" s="1"/>
  <c r="P61" i="1"/>
  <c r="AE27" i="23"/>
  <c r="P33" i="1" s="1"/>
  <c r="P56" i="1"/>
  <c r="AE28" i="23"/>
  <c r="P34" i="1" s="1"/>
  <c r="P55" i="1"/>
  <c r="AE29" i="23"/>
  <c r="P35" i="1" s="1"/>
  <c r="P52" i="1"/>
  <c r="AE19" i="23"/>
  <c r="P25" i="1" s="1"/>
  <c r="P51" i="1"/>
  <c r="AE33" i="23"/>
  <c r="P39" i="1" s="1"/>
  <c r="P50" i="1"/>
  <c r="AE31" i="23"/>
  <c r="P37" i="1" s="1"/>
  <c r="P48" i="1"/>
  <c r="AE13" i="23"/>
  <c r="P19" i="1" s="1"/>
  <c r="AE32" i="23"/>
  <c r="P38" i="1" s="1"/>
  <c r="P47" i="1"/>
  <c r="AE16" i="23"/>
  <c r="P22" i="1" s="1"/>
  <c r="AE25" i="23"/>
  <c r="P31" i="1" s="1"/>
  <c r="P45" i="1"/>
  <c r="AE9" i="23"/>
  <c r="P15" i="1" s="1"/>
  <c r="AE17" i="23"/>
  <c r="P23" i="1" s="1"/>
  <c r="AE26" i="23"/>
  <c r="P32" i="1" s="1"/>
  <c r="P44" i="1"/>
  <c r="AE11" i="23"/>
  <c r="P17" i="1" s="1"/>
  <c r="AE30" i="23"/>
  <c r="P36" i="1" s="1"/>
  <c r="AE20" i="23"/>
  <c r="P26" i="1" s="1"/>
  <c r="P43" i="1"/>
  <c r="AE8" i="23"/>
  <c r="P14" i="1" s="1"/>
  <c r="AE14" i="23"/>
  <c r="P20" i="1" s="1"/>
  <c r="AE21" i="23"/>
  <c r="P27" i="1" s="1"/>
  <c r="P41" i="1"/>
  <c r="AE7" i="23"/>
  <c r="P13" i="1" s="1"/>
  <c r="AE10" i="23"/>
  <c r="P16" i="1" s="1"/>
  <c r="AE18" i="23"/>
  <c r="P24" i="1" s="1"/>
  <c r="AE34" i="23"/>
  <c r="P40" i="1" s="1"/>
  <c r="T73" i="1"/>
  <c r="AI15" i="23"/>
  <c r="T21" i="1" s="1"/>
  <c r="AI24" i="23"/>
  <c r="T30" i="1" s="1"/>
  <c r="T68" i="1"/>
  <c r="AI12" i="23"/>
  <c r="T18" i="1" s="1"/>
  <c r="AI22" i="23"/>
  <c r="T28" i="1" s="1"/>
  <c r="T64" i="1"/>
  <c r="AI23" i="23"/>
  <c r="T29" i="1" s="1"/>
  <c r="T61" i="1"/>
  <c r="AI27" i="23"/>
  <c r="T33" i="1" s="1"/>
  <c r="T56" i="1"/>
  <c r="AI28" i="23"/>
  <c r="T34" i="1" s="1"/>
  <c r="T55" i="1"/>
  <c r="AI29" i="23"/>
  <c r="T35" i="1" s="1"/>
  <c r="T52" i="1"/>
  <c r="AI19" i="23"/>
  <c r="T25" i="1" s="1"/>
  <c r="T51" i="1"/>
  <c r="AI33" i="23"/>
  <c r="T39" i="1" s="1"/>
  <c r="T50" i="1"/>
  <c r="AI31" i="23"/>
  <c r="T37" i="1" s="1"/>
  <c r="T48" i="1"/>
  <c r="AI13" i="23"/>
  <c r="T19" i="1" s="1"/>
  <c r="AI32" i="23"/>
  <c r="T38" i="1" s="1"/>
  <c r="T47" i="1"/>
  <c r="AI16" i="23"/>
  <c r="T22" i="1" s="1"/>
  <c r="AI25" i="23"/>
  <c r="T31" i="1" s="1"/>
  <c r="T45" i="1"/>
  <c r="AI9" i="23"/>
  <c r="T15" i="1" s="1"/>
  <c r="AI17" i="23"/>
  <c r="T23" i="1" s="1"/>
  <c r="AI26" i="23"/>
  <c r="T32" i="1" s="1"/>
  <c r="T44" i="1"/>
  <c r="AI11" i="23"/>
  <c r="T17" i="1" s="1"/>
  <c r="AI20" i="23"/>
  <c r="T26" i="1" s="1"/>
  <c r="AI30" i="23"/>
  <c r="T36" i="1" s="1"/>
  <c r="T43" i="1"/>
  <c r="AI8" i="23"/>
  <c r="T14" i="1" s="1"/>
  <c r="AI14" i="23"/>
  <c r="T20" i="1" s="1"/>
  <c r="AI21" i="23"/>
  <c r="T27" i="1" s="1"/>
  <c r="T41" i="1"/>
  <c r="AI7" i="23"/>
  <c r="T13" i="1" s="1"/>
  <c r="AI34" i="23"/>
  <c r="T40" i="1" s="1"/>
  <c r="AI10" i="23"/>
  <c r="T16" i="1" s="1"/>
  <c r="AI18" i="23"/>
  <c r="T24" i="1" s="1"/>
  <c r="O73" i="1"/>
  <c r="AD15" i="23"/>
  <c r="O21" i="1" s="1"/>
  <c r="AD24" i="23"/>
  <c r="O30" i="1" s="1"/>
  <c r="O68" i="1"/>
  <c r="AD12" i="23"/>
  <c r="O18" i="1" s="1"/>
  <c r="AD22" i="23"/>
  <c r="O28" i="1" s="1"/>
  <c r="O64" i="1"/>
  <c r="AD23" i="23"/>
  <c r="O29" i="1" s="1"/>
  <c r="O61" i="1"/>
  <c r="AD27" i="23"/>
  <c r="O33" i="1" s="1"/>
  <c r="O56" i="1"/>
  <c r="AD28" i="23"/>
  <c r="O34" i="1" s="1"/>
  <c r="O55" i="1"/>
  <c r="AD29" i="23"/>
  <c r="O35" i="1" s="1"/>
  <c r="O52" i="1"/>
  <c r="AD19" i="23"/>
  <c r="O25" i="1" s="1"/>
  <c r="O51" i="1"/>
  <c r="AD33" i="23"/>
  <c r="O39" i="1" s="1"/>
  <c r="O50" i="1"/>
  <c r="AD31" i="23"/>
  <c r="O37" i="1" s="1"/>
  <c r="O48" i="1"/>
  <c r="AD13" i="23"/>
  <c r="O19" i="1" s="1"/>
  <c r="AD32" i="23"/>
  <c r="O38" i="1" s="1"/>
  <c r="O47" i="1"/>
  <c r="AD16" i="23"/>
  <c r="O22" i="1" s="1"/>
  <c r="AD25" i="23"/>
  <c r="O31" i="1" s="1"/>
  <c r="O45" i="1"/>
  <c r="AD9" i="23"/>
  <c r="O15" i="1" s="1"/>
  <c r="AD17" i="23"/>
  <c r="O23" i="1" s="1"/>
  <c r="AD26" i="23"/>
  <c r="O32" i="1" s="1"/>
  <c r="O44" i="1"/>
  <c r="AD11" i="23"/>
  <c r="O17" i="1" s="1"/>
  <c r="AD20" i="23"/>
  <c r="O26" i="1" s="1"/>
  <c r="AD30" i="23"/>
  <c r="O36" i="1" s="1"/>
  <c r="O43" i="1"/>
  <c r="AD8" i="23"/>
  <c r="O14" i="1" s="1"/>
  <c r="AD14" i="23"/>
  <c r="O20" i="1" s="1"/>
  <c r="AD21" i="23"/>
  <c r="O27" i="1" s="1"/>
  <c r="O41" i="1"/>
  <c r="AD10" i="23"/>
  <c r="O16" i="1" s="1"/>
  <c r="AD18" i="23"/>
  <c r="O24" i="1" s="1"/>
  <c r="AD7" i="23"/>
  <c r="O13" i="1" s="1"/>
  <c r="AD34" i="23"/>
  <c r="O40" i="1" s="1"/>
  <c r="S73" i="1"/>
  <c r="AH15" i="23"/>
  <c r="S21" i="1" s="1"/>
  <c r="AH24" i="23"/>
  <c r="S30" i="1" s="1"/>
  <c r="S68" i="1"/>
  <c r="AH12" i="23"/>
  <c r="S18" i="1" s="1"/>
  <c r="AH22" i="23"/>
  <c r="S28" i="1" s="1"/>
  <c r="S64" i="1"/>
  <c r="AH23" i="23"/>
  <c r="S29" i="1" s="1"/>
  <c r="S61" i="1"/>
  <c r="AH27" i="23"/>
  <c r="S33" i="1" s="1"/>
  <c r="S56" i="1"/>
  <c r="AH28" i="23"/>
  <c r="S34" i="1" s="1"/>
  <c r="S55" i="1"/>
  <c r="AH29" i="23"/>
  <c r="S35" i="1" s="1"/>
  <c r="S52" i="1"/>
  <c r="AH19" i="23"/>
  <c r="S25" i="1" s="1"/>
  <c r="S51" i="1"/>
  <c r="AH33" i="23"/>
  <c r="S39" i="1" s="1"/>
  <c r="S50" i="1"/>
  <c r="AH31" i="23"/>
  <c r="S37" i="1" s="1"/>
  <c r="S48" i="1"/>
  <c r="AH13" i="23"/>
  <c r="S19" i="1" s="1"/>
  <c r="AH32" i="23"/>
  <c r="S38" i="1" s="1"/>
  <c r="S47" i="1"/>
  <c r="AH16" i="23"/>
  <c r="S22" i="1" s="1"/>
  <c r="AH25" i="23"/>
  <c r="S31" i="1" s="1"/>
  <c r="S45" i="1"/>
  <c r="AH9" i="23"/>
  <c r="S15" i="1" s="1"/>
  <c r="AH17" i="23"/>
  <c r="S23" i="1" s="1"/>
  <c r="AH26" i="23"/>
  <c r="S32" i="1" s="1"/>
  <c r="S44" i="1"/>
  <c r="AH11" i="23"/>
  <c r="S17" i="1" s="1"/>
  <c r="AH20" i="23"/>
  <c r="S26" i="1" s="1"/>
  <c r="AH30" i="23"/>
  <c r="S36" i="1" s="1"/>
  <c r="S43" i="1"/>
  <c r="AH8" i="23"/>
  <c r="S14" i="1" s="1"/>
  <c r="AH14" i="23"/>
  <c r="S20" i="1" s="1"/>
  <c r="AH21" i="23"/>
  <c r="S27" i="1" s="1"/>
  <c r="S41" i="1"/>
  <c r="AH10" i="23"/>
  <c r="S16" i="1" s="1"/>
  <c r="AH18" i="23"/>
  <c r="S24" i="1" s="1"/>
  <c r="AH7" i="23"/>
  <c r="S13" i="1" s="1"/>
  <c r="AH34" i="23"/>
  <c r="S40" i="1" s="1"/>
  <c r="N73" i="1"/>
  <c r="AC24" i="23"/>
  <c r="N30" i="1" s="1"/>
  <c r="AC15" i="23"/>
  <c r="N21" i="1" s="1"/>
  <c r="N68" i="1"/>
  <c r="AC12" i="23"/>
  <c r="N18" i="1" s="1"/>
  <c r="AC22" i="23"/>
  <c r="N28" i="1" s="1"/>
  <c r="N64" i="1"/>
  <c r="AC23" i="23"/>
  <c r="N29" i="1" s="1"/>
  <c r="N61" i="1"/>
  <c r="AC27" i="23"/>
  <c r="N33" i="1" s="1"/>
  <c r="N56" i="1"/>
  <c r="AC28" i="23"/>
  <c r="N34" i="1" s="1"/>
  <c r="N55" i="1"/>
  <c r="AC29" i="23"/>
  <c r="N35" i="1" s="1"/>
  <c r="N52" i="1"/>
  <c r="AC19" i="23"/>
  <c r="N25" i="1" s="1"/>
  <c r="N51" i="1"/>
  <c r="AC33" i="23"/>
  <c r="N39" i="1" s="1"/>
  <c r="N50" i="1"/>
  <c r="AC31" i="23"/>
  <c r="N37" i="1" s="1"/>
  <c r="N48" i="1"/>
  <c r="AC13" i="23"/>
  <c r="N19" i="1" s="1"/>
  <c r="AC32" i="23"/>
  <c r="N38" i="1" s="1"/>
  <c r="N47" i="1"/>
  <c r="AC16" i="23"/>
  <c r="N22" i="1" s="1"/>
  <c r="AC25" i="23"/>
  <c r="N31" i="1" s="1"/>
  <c r="N45" i="1"/>
  <c r="AC9" i="23"/>
  <c r="N15" i="1" s="1"/>
  <c r="AC17" i="23"/>
  <c r="N23" i="1" s="1"/>
  <c r="AC26" i="23"/>
  <c r="N32" i="1" s="1"/>
  <c r="N44" i="1"/>
  <c r="AC30" i="23"/>
  <c r="N36" i="1" s="1"/>
  <c r="AC11" i="23"/>
  <c r="N17" i="1" s="1"/>
  <c r="AC20" i="23"/>
  <c r="N26" i="1" s="1"/>
  <c r="N43" i="1"/>
  <c r="AC14" i="23"/>
  <c r="N20" i="1" s="1"/>
  <c r="AC8" i="23"/>
  <c r="N14" i="1" s="1"/>
  <c r="AC21" i="23"/>
  <c r="N27" i="1" s="1"/>
  <c r="N41" i="1"/>
  <c r="AC7" i="23"/>
  <c r="N13" i="1" s="1"/>
  <c r="AC10" i="23"/>
  <c r="N16" i="1" s="1"/>
  <c r="AC34" i="23"/>
  <c r="N40" i="1" s="1"/>
  <c r="AC18" i="23"/>
  <c r="N24" i="1" s="1"/>
  <c r="R73" i="1"/>
  <c r="AG15" i="23"/>
  <c r="R21" i="1" s="1"/>
  <c r="AG24" i="23"/>
  <c r="R30" i="1" s="1"/>
  <c r="R68" i="1"/>
  <c r="AG12" i="23"/>
  <c r="R18" i="1" s="1"/>
  <c r="AG22" i="23"/>
  <c r="R28" i="1" s="1"/>
  <c r="R64" i="1"/>
  <c r="AG23" i="23"/>
  <c r="R29" i="1" s="1"/>
  <c r="R61" i="1"/>
  <c r="AG27" i="23"/>
  <c r="R33" i="1" s="1"/>
  <c r="R56" i="1"/>
  <c r="AG28" i="23"/>
  <c r="R34" i="1" s="1"/>
  <c r="R55" i="1"/>
  <c r="AG29" i="23"/>
  <c r="R35" i="1" s="1"/>
  <c r="R52" i="1"/>
  <c r="AG19" i="23"/>
  <c r="R25" i="1" s="1"/>
  <c r="R51" i="1"/>
  <c r="AG33" i="23"/>
  <c r="R39" i="1" s="1"/>
  <c r="R50" i="1"/>
  <c r="AG31" i="23"/>
  <c r="R37" i="1" s="1"/>
  <c r="R48" i="1"/>
  <c r="AG32" i="23"/>
  <c r="R38" i="1" s="1"/>
  <c r="AG13" i="23"/>
  <c r="R19" i="1" s="1"/>
  <c r="R47" i="1"/>
  <c r="AG16" i="23"/>
  <c r="R22" i="1" s="1"/>
  <c r="AG25" i="23"/>
  <c r="R31" i="1" s="1"/>
  <c r="R45" i="1"/>
  <c r="AG9" i="23"/>
  <c r="R15" i="1" s="1"/>
  <c r="AG26" i="23"/>
  <c r="R32" i="1" s="1"/>
  <c r="AG17" i="23"/>
  <c r="R23" i="1" s="1"/>
  <c r="R44" i="1"/>
  <c r="AG11" i="23"/>
  <c r="R17" i="1" s="1"/>
  <c r="AG30" i="23"/>
  <c r="R36" i="1" s="1"/>
  <c r="AG20" i="23"/>
  <c r="R26" i="1" s="1"/>
  <c r="R43" i="1"/>
  <c r="AG8" i="23"/>
  <c r="R14" i="1" s="1"/>
  <c r="AG14" i="23"/>
  <c r="R20" i="1" s="1"/>
  <c r="AG21" i="23"/>
  <c r="R27" i="1" s="1"/>
  <c r="R41" i="1"/>
  <c r="AG7" i="23"/>
  <c r="R13" i="1" s="1"/>
  <c r="AG10" i="23"/>
  <c r="R16" i="1" s="1"/>
  <c r="AG34" i="23"/>
  <c r="R40" i="1" s="1"/>
  <c r="AG18" i="23"/>
  <c r="R24" i="1" s="1"/>
  <c r="AF86" i="23"/>
  <c r="Q92" i="1" s="1"/>
  <c r="M92" i="1"/>
  <c r="K183" i="23"/>
  <c r="L189" i="2" s="1"/>
  <c r="K167" i="23"/>
  <c r="L173" i="2" s="1"/>
  <c r="K151" i="23"/>
  <c r="L157" i="2" s="1"/>
  <c r="K133" i="23"/>
  <c r="L139" i="2" s="1"/>
  <c r="K101" i="23"/>
  <c r="L107" i="2" s="1"/>
  <c r="K37" i="23"/>
  <c r="P152" i="23"/>
  <c r="Q158" i="2" s="1"/>
  <c r="P120" i="23"/>
  <c r="Q126" i="2" s="1"/>
  <c r="P88" i="23"/>
  <c r="Q94" i="2" s="1"/>
  <c r="P56" i="23"/>
  <c r="Q62" i="2" s="1"/>
  <c r="U170" i="23"/>
  <c r="V176" i="2" s="1"/>
  <c r="U138" i="23"/>
  <c r="V144" i="2" s="1"/>
  <c r="U106" i="23"/>
  <c r="V112" i="2" s="1"/>
  <c r="U74" i="23"/>
  <c r="V80" i="2" s="1"/>
  <c r="U38" i="23"/>
  <c r="K175" i="23"/>
  <c r="L181" i="2" s="1"/>
  <c r="K159" i="23"/>
  <c r="L165" i="2" s="1"/>
  <c r="K143" i="23"/>
  <c r="L149" i="2" s="1"/>
  <c r="K118" i="23"/>
  <c r="L124" i="2" s="1"/>
  <c r="K69" i="23"/>
  <c r="L75" i="2" s="1"/>
  <c r="P184" i="23"/>
  <c r="Q190" i="2" s="1"/>
  <c r="AF113" i="23"/>
  <c r="Q119" i="1" s="1"/>
  <c r="AF54" i="23"/>
  <c r="Q60" i="1" s="1"/>
  <c r="AK184" i="23"/>
  <c r="V190" i="1" s="1"/>
  <c r="AK183" i="23"/>
  <c r="V189" i="1" s="1"/>
  <c r="AK182" i="23"/>
  <c r="V188" i="1" s="1"/>
  <c r="AK181" i="23"/>
  <c r="V187" i="1" s="1"/>
  <c r="AK180" i="23"/>
  <c r="V186" i="1" s="1"/>
  <c r="AK179" i="23"/>
  <c r="V185" i="1" s="1"/>
  <c r="AK135" i="23"/>
  <c r="V141" i="1" s="1"/>
  <c r="AK71" i="23"/>
  <c r="V77" i="1" s="1"/>
  <c r="AA175" i="23"/>
  <c r="L181" i="1" s="1"/>
  <c r="AA126" i="23"/>
  <c r="L132" i="1" s="1"/>
  <c r="AA62" i="23"/>
  <c r="AF184" i="23"/>
  <c r="Q190" i="1" s="1"/>
  <c r="AF183" i="23"/>
  <c r="Q189" i="1" s="1"/>
  <c r="AF182" i="23"/>
  <c r="Q188" i="1" s="1"/>
  <c r="AF181" i="23"/>
  <c r="Q187" i="1" s="1"/>
  <c r="AF180" i="23"/>
  <c r="Q186" i="1" s="1"/>
  <c r="AF179" i="23"/>
  <c r="Q185" i="1" s="1"/>
  <c r="AF178" i="23"/>
  <c r="Q184" i="1" s="1"/>
  <c r="AF177" i="23"/>
  <c r="Q183" i="1" s="1"/>
  <c r="AF176" i="23"/>
  <c r="Q182" i="1" s="1"/>
  <c r="AF175" i="23"/>
  <c r="Q181" i="1" s="1"/>
  <c r="AF132" i="23"/>
  <c r="Q138" i="1" s="1"/>
  <c r="AF131" i="23"/>
  <c r="Q137" i="1" s="1"/>
  <c r="AF130" i="23"/>
  <c r="Q136" i="1" s="1"/>
  <c r="AF129" i="23"/>
  <c r="Q135" i="1" s="1"/>
  <c r="AF123" i="23"/>
  <c r="Q129" i="1" s="1"/>
  <c r="AF102" i="23"/>
  <c r="Q108" i="1" s="1"/>
  <c r="AF70" i="23"/>
  <c r="Q76" i="1" s="1"/>
  <c r="AF38" i="23"/>
  <c r="AK178" i="23"/>
  <c r="V184" i="1" s="1"/>
  <c r="AK177" i="23"/>
  <c r="V183" i="1" s="1"/>
  <c r="AK176" i="23"/>
  <c r="V182" i="1" s="1"/>
  <c r="AK175" i="23"/>
  <c r="V181" i="1" s="1"/>
  <c r="AK174" i="23"/>
  <c r="V180" i="1" s="1"/>
  <c r="AK173" i="23"/>
  <c r="V179" i="1" s="1"/>
  <c r="AK172" i="23"/>
  <c r="V178" i="1" s="1"/>
  <c r="AK171" i="23"/>
  <c r="V177" i="1" s="1"/>
  <c r="AK170" i="23"/>
  <c r="V176" i="1" s="1"/>
  <c r="AK169" i="23"/>
  <c r="V175" i="1" s="1"/>
  <c r="AK168" i="23"/>
  <c r="V174" i="1" s="1"/>
  <c r="AK167" i="23"/>
  <c r="V173" i="1" s="1"/>
  <c r="AK166" i="23"/>
  <c r="V172" i="1" s="1"/>
  <c r="AK165" i="23"/>
  <c r="V171" i="1" s="1"/>
  <c r="AK164" i="23"/>
  <c r="V170" i="1" s="1"/>
  <c r="AK163" i="23"/>
  <c r="V169" i="1" s="1"/>
  <c r="AK162" i="23"/>
  <c r="V168" i="1" s="1"/>
  <c r="AK161" i="23"/>
  <c r="V167" i="1" s="1"/>
  <c r="AK160" i="23"/>
  <c r="V166" i="1" s="1"/>
  <c r="AK159" i="23"/>
  <c r="V165" i="1" s="1"/>
  <c r="AK158" i="23"/>
  <c r="V164" i="1" s="1"/>
  <c r="AK157" i="23"/>
  <c r="V163" i="1" s="1"/>
  <c r="AK156" i="23"/>
  <c r="V162" i="1" s="1"/>
  <c r="AK155" i="23"/>
  <c r="V161" i="1" s="1"/>
  <c r="AK154" i="23"/>
  <c r="V160" i="1" s="1"/>
  <c r="AK153" i="23"/>
  <c r="V159" i="1" s="1"/>
  <c r="AK152" i="23"/>
  <c r="V158" i="1" s="1"/>
  <c r="AK151" i="23"/>
  <c r="V157" i="1" s="1"/>
  <c r="AK150" i="23"/>
  <c r="V156" i="1" s="1"/>
  <c r="AK149" i="23"/>
  <c r="V155" i="1" s="1"/>
  <c r="AK148" i="23"/>
  <c r="V154" i="1" s="1"/>
  <c r="AK147" i="23"/>
  <c r="V153" i="1" s="1"/>
  <c r="AK146" i="23"/>
  <c r="V152" i="1" s="1"/>
  <c r="AK145" i="23"/>
  <c r="V151" i="1" s="1"/>
  <c r="AK144" i="23"/>
  <c r="V150" i="1" s="1"/>
  <c r="AK143" i="23"/>
  <c r="V149" i="1" s="1"/>
  <c r="AK142" i="23"/>
  <c r="V148" i="1" s="1"/>
  <c r="AK141" i="23"/>
  <c r="V147" i="1" s="1"/>
  <c r="AK140" i="23"/>
  <c r="V146" i="1" s="1"/>
  <c r="AK139" i="23"/>
  <c r="V145" i="1" s="1"/>
  <c r="AK138" i="23"/>
  <c r="V144" i="1" s="1"/>
  <c r="AK137" i="23"/>
  <c r="V143" i="1" s="1"/>
  <c r="AK136" i="23"/>
  <c r="V142" i="1" s="1"/>
  <c r="AK134" i="23"/>
  <c r="V140" i="1" s="1"/>
  <c r="AK133" i="23"/>
  <c r="V139" i="1" s="1"/>
  <c r="AK132" i="23"/>
  <c r="V138" i="1" s="1"/>
  <c r="AK131" i="23"/>
  <c r="V137" i="1" s="1"/>
  <c r="AK130" i="23"/>
  <c r="V136" i="1" s="1"/>
  <c r="AK129" i="23"/>
  <c r="V135" i="1" s="1"/>
  <c r="AK128" i="23"/>
  <c r="V134" i="1" s="1"/>
  <c r="AK127" i="23"/>
  <c r="V133" i="1" s="1"/>
  <c r="AK126" i="23"/>
  <c r="V132" i="1" s="1"/>
  <c r="AK125" i="23"/>
  <c r="V131" i="1" s="1"/>
  <c r="AK124" i="23"/>
  <c r="V130" i="1" s="1"/>
  <c r="AK123" i="23"/>
  <c r="V129" i="1" s="1"/>
  <c r="AK122" i="23"/>
  <c r="V128" i="1" s="1"/>
  <c r="AK121" i="23"/>
  <c r="V127" i="1" s="1"/>
  <c r="AK120" i="23"/>
  <c r="V126" i="1" s="1"/>
  <c r="AK119" i="23"/>
  <c r="V125" i="1" s="1"/>
  <c r="AK118" i="23"/>
  <c r="V124" i="1" s="1"/>
  <c r="AK117" i="23"/>
  <c r="V123" i="1" s="1"/>
  <c r="AK116" i="23"/>
  <c r="V122" i="1" s="1"/>
  <c r="AK115" i="23"/>
  <c r="V121" i="1" s="1"/>
  <c r="AK114" i="23"/>
  <c r="V120" i="1" s="1"/>
  <c r="AK113" i="23"/>
  <c r="V119" i="1" s="1"/>
  <c r="AK112" i="23"/>
  <c r="V118" i="1" s="1"/>
  <c r="AK111" i="23"/>
  <c r="V117" i="1" s="1"/>
  <c r="AK110" i="23"/>
  <c r="V116" i="1" s="1"/>
  <c r="AK109" i="23"/>
  <c r="V115" i="1" s="1"/>
  <c r="AK108" i="23"/>
  <c r="V114" i="1" s="1"/>
  <c r="AK107" i="23"/>
  <c r="V113" i="1" s="1"/>
  <c r="AK106" i="23"/>
  <c r="V112" i="1" s="1"/>
  <c r="AK105" i="23"/>
  <c r="V111" i="1" s="1"/>
  <c r="AK104" i="23"/>
  <c r="V110" i="1" s="1"/>
  <c r="AK103" i="23"/>
  <c r="V109" i="1" s="1"/>
  <c r="AK102" i="23"/>
  <c r="V108" i="1" s="1"/>
  <c r="AK101" i="23"/>
  <c r="V107" i="1" s="1"/>
  <c r="AK100" i="23"/>
  <c r="V106" i="1" s="1"/>
  <c r="AK99" i="23"/>
  <c r="V105" i="1" s="1"/>
  <c r="AK98" i="23"/>
  <c r="V104" i="1" s="1"/>
  <c r="AK97" i="23"/>
  <c r="V103" i="1" s="1"/>
  <c r="AK96" i="23"/>
  <c r="V102" i="1" s="1"/>
  <c r="AK95" i="23"/>
  <c r="V101" i="1" s="1"/>
  <c r="AK94" i="23"/>
  <c r="V100" i="1" s="1"/>
  <c r="AK93" i="23"/>
  <c r="V99" i="1" s="1"/>
  <c r="AK92" i="23"/>
  <c r="V98" i="1" s="1"/>
  <c r="AK91" i="23"/>
  <c r="V97" i="1" s="1"/>
  <c r="AK90" i="23"/>
  <c r="V96" i="1" s="1"/>
  <c r="AK89" i="23"/>
  <c r="V95" i="1" s="1"/>
  <c r="AK88" i="23"/>
  <c r="V94" i="1" s="1"/>
  <c r="AK87" i="23"/>
  <c r="V93" i="1" s="1"/>
  <c r="AK86" i="23"/>
  <c r="V92" i="1" s="1"/>
  <c r="AK85" i="23"/>
  <c r="V91" i="1" s="1"/>
  <c r="AK84" i="23"/>
  <c r="V90" i="1" s="1"/>
  <c r="AK83" i="23"/>
  <c r="V89" i="1" s="1"/>
  <c r="AK82" i="23"/>
  <c r="V88" i="1" s="1"/>
  <c r="AK81" i="23"/>
  <c r="V87" i="1" s="1"/>
  <c r="AK80" i="23"/>
  <c r="V86" i="1" s="1"/>
  <c r="AK79" i="23"/>
  <c r="V85" i="1" s="1"/>
  <c r="AK78" i="23"/>
  <c r="V84" i="1" s="1"/>
  <c r="AK77" i="23"/>
  <c r="V83" i="1" s="1"/>
  <c r="AK76" i="23"/>
  <c r="V82" i="1" s="1"/>
  <c r="AK75" i="23"/>
  <c r="V81" i="1" s="1"/>
  <c r="AK74" i="23"/>
  <c r="V80" i="1" s="1"/>
  <c r="AK73" i="23"/>
  <c r="V79" i="1" s="1"/>
  <c r="AK72" i="23"/>
  <c r="V78" i="1" s="1"/>
  <c r="AK70" i="23"/>
  <c r="V76" i="1" s="1"/>
  <c r="AK69" i="23"/>
  <c r="V75" i="1" s="1"/>
  <c r="AK68" i="23"/>
  <c r="V74" i="1" s="1"/>
  <c r="AK67" i="23"/>
  <c r="AK66" i="23"/>
  <c r="V72" i="1" s="1"/>
  <c r="AK65" i="23"/>
  <c r="V71" i="1" s="1"/>
  <c r="AK64" i="23"/>
  <c r="V70" i="1" s="1"/>
  <c r="AK63" i="23"/>
  <c r="V69" i="1" s="1"/>
  <c r="AK62" i="23"/>
  <c r="AK61" i="23"/>
  <c r="V67" i="1" s="1"/>
  <c r="AK60" i="23"/>
  <c r="V66" i="1" s="1"/>
  <c r="AK59" i="23"/>
  <c r="V65" i="1" s="1"/>
  <c r="AK58" i="23"/>
  <c r="AK57" i="23"/>
  <c r="V63" i="1" s="1"/>
  <c r="AK56" i="23"/>
  <c r="V62" i="1" s="1"/>
  <c r="AK55" i="23"/>
  <c r="AK54" i="23"/>
  <c r="V60" i="1" s="1"/>
  <c r="AK53" i="23"/>
  <c r="V59" i="1" s="1"/>
  <c r="AK52" i="23"/>
  <c r="V58" i="1" s="1"/>
  <c r="AK51" i="23"/>
  <c r="V57" i="1" s="1"/>
  <c r="AK50" i="23"/>
  <c r="AK49" i="23"/>
  <c r="AK48" i="23"/>
  <c r="V54" i="1" s="1"/>
  <c r="AK47" i="23"/>
  <c r="V53" i="1" s="1"/>
  <c r="AK46" i="23"/>
  <c r="AK45" i="23"/>
  <c r="AK44" i="23"/>
  <c r="AK43" i="23"/>
  <c r="V49" i="1" s="1"/>
  <c r="AK42" i="23"/>
  <c r="AK41" i="23"/>
  <c r="AK40" i="23"/>
  <c r="V46" i="1" s="1"/>
  <c r="AK39" i="23"/>
  <c r="AK38" i="23"/>
  <c r="AK37" i="23"/>
  <c r="AK36" i="23"/>
  <c r="V42" i="1" s="1"/>
  <c r="AK35" i="23"/>
  <c r="K184" i="23"/>
  <c r="L190" i="2" s="1"/>
  <c r="K182" i="23"/>
  <c r="L188" i="2" s="1"/>
  <c r="K181" i="23"/>
  <c r="L187" i="2" s="1"/>
  <c r="K180" i="23"/>
  <c r="L186" i="2" s="1"/>
  <c r="K179" i="23"/>
  <c r="L185" i="2" s="1"/>
  <c r="K178" i="23"/>
  <c r="L184" i="2" s="1"/>
  <c r="K177" i="23"/>
  <c r="L183" i="2" s="1"/>
  <c r="K176" i="23"/>
  <c r="L182" i="2" s="1"/>
  <c r="K174" i="23"/>
  <c r="L180" i="2" s="1"/>
  <c r="K173" i="23"/>
  <c r="L179" i="2" s="1"/>
  <c r="K172" i="23"/>
  <c r="L178" i="2" s="1"/>
  <c r="K171" i="23"/>
  <c r="L177" i="2" s="1"/>
  <c r="K170" i="23"/>
  <c r="L176" i="2" s="1"/>
  <c r="K169" i="23"/>
  <c r="L175" i="2" s="1"/>
  <c r="K168" i="23"/>
  <c r="L174" i="2" s="1"/>
  <c r="K166" i="23"/>
  <c r="L172" i="2" s="1"/>
  <c r="K165" i="23"/>
  <c r="L171" i="2" s="1"/>
  <c r="K164" i="23"/>
  <c r="L170" i="2" s="1"/>
  <c r="K163" i="23"/>
  <c r="L169" i="2" s="1"/>
  <c r="K162" i="23"/>
  <c r="L168" i="2" s="1"/>
  <c r="K161" i="23"/>
  <c r="L167" i="2" s="1"/>
  <c r="K160" i="23"/>
  <c r="L166" i="2" s="1"/>
  <c r="K158" i="23"/>
  <c r="L164" i="2" s="1"/>
  <c r="K157" i="23"/>
  <c r="L163" i="2" s="1"/>
  <c r="K156" i="23"/>
  <c r="L162" i="2" s="1"/>
  <c r="K155" i="23"/>
  <c r="L161" i="2" s="1"/>
  <c r="K154" i="23"/>
  <c r="L160" i="2" s="1"/>
  <c r="K153" i="23"/>
  <c r="L159" i="2" s="1"/>
  <c r="K152" i="23"/>
  <c r="L158" i="2" s="1"/>
  <c r="K150" i="23"/>
  <c r="L156" i="2" s="1"/>
  <c r="K149" i="23"/>
  <c r="L155" i="2" s="1"/>
  <c r="K148" i="23"/>
  <c r="L154" i="2" s="1"/>
  <c r="K147" i="23"/>
  <c r="L153" i="2" s="1"/>
  <c r="K146" i="23"/>
  <c r="L152" i="2" s="1"/>
  <c r="K145" i="23"/>
  <c r="L151" i="2" s="1"/>
  <c r="K144" i="23"/>
  <c r="L150" i="2" s="1"/>
  <c r="K142" i="23"/>
  <c r="L148" i="2" s="1"/>
  <c r="K141" i="23"/>
  <c r="L147" i="2" s="1"/>
  <c r="K140" i="23"/>
  <c r="L146" i="2" s="1"/>
  <c r="K139" i="23"/>
  <c r="L145" i="2" s="1"/>
  <c r="K138" i="23"/>
  <c r="L144" i="2" s="1"/>
  <c r="K137" i="23"/>
  <c r="L143" i="2" s="1"/>
  <c r="K136" i="23"/>
  <c r="L142" i="2" s="1"/>
  <c r="K135" i="23"/>
  <c r="L141" i="2" s="1"/>
  <c r="K134" i="23"/>
  <c r="L140" i="2" s="1"/>
  <c r="K132" i="23"/>
  <c r="L138" i="2" s="1"/>
  <c r="K131" i="23"/>
  <c r="L137" i="2" s="1"/>
  <c r="K130" i="23"/>
  <c r="L136" i="2" s="1"/>
  <c r="K129" i="23"/>
  <c r="L135" i="2" s="1"/>
  <c r="K128" i="23"/>
  <c r="L134" i="2" s="1"/>
  <c r="K127" i="23"/>
  <c r="L133" i="2" s="1"/>
  <c r="K126" i="23"/>
  <c r="L132" i="2" s="1"/>
  <c r="K125" i="23"/>
  <c r="L131" i="2" s="1"/>
  <c r="K124" i="23"/>
  <c r="L130" i="2" s="1"/>
  <c r="K123" i="23"/>
  <c r="L129" i="2" s="1"/>
  <c r="K122" i="23"/>
  <c r="L128" i="2" s="1"/>
  <c r="K121" i="23"/>
  <c r="L127" i="2" s="1"/>
  <c r="K120" i="23"/>
  <c r="L126" i="2" s="1"/>
  <c r="K119" i="23"/>
  <c r="L125" i="2" s="1"/>
  <c r="K117" i="23"/>
  <c r="L123" i="2" s="1"/>
  <c r="K116" i="23"/>
  <c r="L122" i="2" s="1"/>
  <c r="K115" i="23"/>
  <c r="L121" i="2" s="1"/>
  <c r="K114" i="23"/>
  <c r="L120" i="2" s="1"/>
  <c r="K113" i="23"/>
  <c r="L119" i="2" s="1"/>
  <c r="K112" i="23"/>
  <c r="L118" i="2" s="1"/>
  <c r="K111" i="23"/>
  <c r="L117" i="2" s="1"/>
  <c r="K110" i="23"/>
  <c r="L116" i="2" s="1"/>
  <c r="K109" i="23"/>
  <c r="L115" i="2" s="1"/>
  <c r="K108" i="23"/>
  <c r="L114" i="2" s="1"/>
  <c r="K107" i="23"/>
  <c r="L113" i="2" s="1"/>
  <c r="K106" i="23"/>
  <c r="L112" i="2" s="1"/>
  <c r="K105" i="23"/>
  <c r="L111" i="2" s="1"/>
  <c r="K104" i="23"/>
  <c r="L110" i="2" s="1"/>
  <c r="K103" i="23"/>
  <c r="L109" i="2" s="1"/>
  <c r="K102" i="23"/>
  <c r="L108" i="2" s="1"/>
  <c r="K100" i="23"/>
  <c r="L106" i="2" s="1"/>
  <c r="K99" i="23"/>
  <c r="L105" i="2" s="1"/>
  <c r="K98" i="23"/>
  <c r="L104" i="2" s="1"/>
  <c r="K97" i="23"/>
  <c r="L103" i="2" s="1"/>
  <c r="K96" i="23"/>
  <c r="L102" i="2" s="1"/>
  <c r="K95" i="23"/>
  <c r="L101" i="2" s="1"/>
  <c r="K94" i="23"/>
  <c r="L100" i="2" s="1"/>
  <c r="K93" i="23"/>
  <c r="L99" i="2" s="1"/>
  <c r="K92" i="23"/>
  <c r="L98" i="2" s="1"/>
  <c r="K91" i="23"/>
  <c r="L97" i="2" s="1"/>
  <c r="K90" i="23"/>
  <c r="L96" i="2" s="1"/>
  <c r="K89" i="23"/>
  <c r="L95" i="2" s="1"/>
  <c r="K88" i="23"/>
  <c r="L94" i="2" s="1"/>
  <c r="K87" i="23"/>
  <c r="L93" i="2" s="1"/>
  <c r="K86" i="23"/>
  <c r="L92" i="2" s="1"/>
  <c r="K85" i="23"/>
  <c r="L91" i="2" s="1"/>
  <c r="K84" i="23"/>
  <c r="L90" i="2" s="1"/>
  <c r="K83" i="23"/>
  <c r="L89" i="2" s="1"/>
  <c r="K82" i="23"/>
  <c r="L88" i="2" s="1"/>
  <c r="K81" i="23"/>
  <c r="L87" i="2" s="1"/>
  <c r="K80" i="23"/>
  <c r="L86" i="2" s="1"/>
  <c r="K79" i="23"/>
  <c r="L85" i="2" s="1"/>
  <c r="K78" i="23"/>
  <c r="L84" i="2" s="1"/>
  <c r="K77" i="23"/>
  <c r="L83" i="2" s="1"/>
  <c r="K76" i="23"/>
  <c r="L82" i="2" s="1"/>
  <c r="K75" i="23"/>
  <c r="L81" i="2" s="1"/>
  <c r="K74" i="23"/>
  <c r="L80" i="2" s="1"/>
  <c r="K73" i="23"/>
  <c r="L79" i="2" s="1"/>
  <c r="K72" i="23"/>
  <c r="L78" i="2" s="1"/>
  <c r="K71" i="23"/>
  <c r="L77" i="2" s="1"/>
  <c r="K70" i="23"/>
  <c r="L76" i="2" s="1"/>
  <c r="K68" i="23"/>
  <c r="L74" i="2" s="1"/>
  <c r="K67" i="23"/>
  <c r="K66" i="23"/>
  <c r="L72" i="2" s="1"/>
  <c r="K65" i="23"/>
  <c r="L71" i="2" s="1"/>
  <c r="K64" i="23"/>
  <c r="L70" i="2" s="1"/>
  <c r="K63" i="23"/>
  <c r="L69" i="2" s="1"/>
  <c r="K62" i="23"/>
  <c r="K61" i="23"/>
  <c r="L67" i="2" s="1"/>
  <c r="K60" i="23"/>
  <c r="L66" i="2" s="1"/>
  <c r="K59" i="23"/>
  <c r="L65" i="2" s="1"/>
  <c r="K58" i="23"/>
  <c r="K57" i="23"/>
  <c r="L63" i="2" s="1"/>
  <c r="K56" i="23"/>
  <c r="L62" i="2" s="1"/>
  <c r="K55" i="23"/>
  <c r="K54" i="23"/>
  <c r="L60" i="2" s="1"/>
  <c r="K53" i="23"/>
  <c r="L59" i="2" s="1"/>
  <c r="K52" i="23"/>
  <c r="L58" i="2" s="1"/>
  <c r="K51" i="23"/>
  <c r="L57" i="2" s="1"/>
  <c r="K50" i="23"/>
  <c r="K49" i="23"/>
  <c r="K48" i="23"/>
  <c r="L54" i="2" s="1"/>
  <c r="K47" i="23"/>
  <c r="L53" i="2" s="1"/>
  <c r="K46" i="23"/>
  <c r="K45" i="23"/>
  <c r="K44" i="23"/>
  <c r="K43" i="23"/>
  <c r="L49" i="2" s="1"/>
  <c r="K42" i="23"/>
  <c r="K41" i="23"/>
  <c r="K40" i="23"/>
  <c r="L46" i="2" s="1"/>
  <c r="K39" i="23"/>
  <c r="K38" i="23"/>
  <c r="K36" i="23"/>
  <c r="L42" i="2" s="1"/>
  <c r="K35" i="23"/>
  <c r="P183" i="23"/>
  <c r="Q189" i="2" s="1"/>
  <c r="P182" i="23"/>
  <c r="Q188" i="2" s="1"/>
  <c r="P181" i="23"/>
  <c r="Q187" i="2" s="1"/>
  <c r="P180" i="23"/>
  <c r="Q186" i="2" s="1"/>
  <c r="P168" i="23"/>
  <c r="Q174" i="2" s="1"/>
  <c r="P136" i="23"/>
  <c r="Q142" i="2" s="1"/>
  <c r="P104" i="23"/>
  <c r="Q110" i="2" s="1"/>
  <c r="P72" i="23"/>
  <c r="Q78" i="2" s="1"/>
  <c r="P40" i="23"/>
  <c r="Q46" i="2" s="1"/>
  <c r="U154" i="23"/>
  <c r="V160" i="2" s="1"/>
  <c r="U122" i="23"/>
  <c r="V128" i="2" s="1"/>
  <c r="U90" i="23"/>
  <c r="V96" i="2" s="1"/>
  <c r="U58" i="23"/>
  <c r="AA154" i="23"/>
  <c r="L160" i="1" s="1"/>
  <c r="AA94" i="23"/>
  <c r="L100" i="1" s="1"/>
  <c r="AF174" i="23"/>
  <c r="Q180" i="1" s="1"/>
  <c r="AF173" i="23"/>
  <c r="Q179" i="1" s="1"/>
  <c r="AF172" i="23"/>
  <c r="Q178" i="1" s="1"/>
  <c r="AF171" i="23"/>
  <c r="Q177" i="1" s="1"/>
  <c r="AF170" i="23"/>
  <c r="Q176" i="1" s="1"/>
  <c r="AF169" i="23"/>
  <c r="Q175" i="1" s="1"/>
  <c r="AF168" i="23"/>
  <c r="Q174" i="1" s="1"/>
  <c r="AF167" i="23"/>
  <c r="Q173" i="1" s="1"/>
  <c r="AF166" i="23"/>
  <c r="Q172" i="1" s="1"/>
  <c r="AF165" i="23"/>
  <c r="Q171" i="1" s="1"/>
  <c r="AF164" i="23"/>
  <c r="Q170" i="1" s="1"/>
  <c r="AF163" i="23"/>
  <c r="Q169" i="1" s="1"/>
  <c r="AF162" i="23"/>
  <c r="Q168" i="1" s="1"/>
  <c r="AF161" i="23"/>
  <c r="Q167" i="1" s="1"/>
  <c r="AF160" i="23"/>
  <c r="Q166" i="1" s="1"/>
  <c r="AF159" i="23"/>
  <c r="Q165" i="1" s="1"/>
  <c r="AF158" i="23"/>
  <c r="Q164" i="1" s="1"/>
  <c r="AF157" i="23"/>
  <c r="Q163" i="1" s="1"/>
  <c r="AF156" i="23"/>
  <c r="Q162" i="1" s="1"/>
  <c r="AF155" i="23"/>
  <c r="Q161" i="1" s="1"/>
  <c r="AF154" i="23"/>
  <c r="Q160" i="1" s="1"/>
  <c r="AF153" i="23"/>
  <c r="Q159" i="1" s="1"/>
  <c r="AF152" i="23"/>
  <c r="Q158" i="1" s="1"/>
  <c r="AF151" i="23"/>
  <c r="Q157" i="1" s="1"/>
  <c r="AF150" i="23"/>
  <c r="Q156" i="1" s="1"/>
  <c r="AF149" i="23"/>
  <c r="Q155" i="1" s="1"/>
  <c r="AF148" i="23"/>
  <c r="Q154" i="1" s="1"/>
  <c r="AF147" i="23"/>
  <c r="Q153" i="1" s="1"/>
  <c r="AF146" i="23"/>
  <c r="Q152" i="1" s="1"/>
  <c r="AF145" i="23"/>
  <c r="Q151" i="1" s="1"/>
  <c r="AF144" i="23"/>
  <c r="Q150" i="1" s="1"/>
  <c r="AF143" i="23"/>
  <c r="Q149" i="1" s="1"/>
  <c r="AF142" i="23"/>
  <c r="Q148" i="1" s="1"/>
  <c r="AF141" i="23"/>
  <c r="Q147" i="1" s="1"/>
  <c r="AF140" i="23"/>
  <c r="Q146" i="1" s="1"/>
  <c r="AF139" i="23"/>
  <c r="Q145" i="1" s="1"/>
  <c r="AF138" i="23"/>
  <c r="Q144" i="1" s="1"/>
  <c r="AF137" i="23"/>
  <c r="Q143" i="1" s="1"/>
  <c r="AF136" i="23"/>
  <c r="Q142" i="1" s="1"/>
  <c r="AF135" i="23"/>
  <c r="Q141" i="1" s="1"/>
  <c r="AF134" i="23"/>
  <c r="Q140" i="1" s="1"/>
  <c r="AF133" i="23"/>
  <c r="Q139" i="1" s="1"/>
  <c r="AA184" i="23"/>
  <c r="L190" i="1" s="1"/>
  <c r="AA183" i="23"/>
  <c r="L189" i="1" s="1"/>
  <c r="AA182" i="23"/>
  <c r="L188" i="1" s="1"/>
  <c r="AA181" i="23"/>
  <c r="L187" i="1" s="1"/>
  <c r="AA180" i="23"/>
  <c r="L186" i="1" s="1"/>
  <c r="AA179" i="23"/>
  <c r="L185" i="1" s="1"/>
  <c r="AA178" i="23"/>
  <c r="L184" i="1" s="1"/>
  <c r="AA177" i="23"/>
  <c r="L183" i="1" s="1"/>
  <c r="AA176" i="23"/>
  <c r="L182" i="1" s="1"/>
  <c r="AA174" i="23"/>
  <c r="L180" i="1" s="1"/>
  <c r="AA173" i="23"/>
  <c r="L179" i="1" s="1"/>
  <c r="AA172" i="23"/>
  <c r="L178" i="1" s="1"/>
  <c r="AA171" i="23"/>
  <c r="L177" i="1" s="1"/>
  <c r="AA170" i="23"/>
  <c r="L176" i="1" s="1"/>
  <c r="AA169" i="23"/>
  <c r="L175" i="1" s="1"/>
  <c r="AA168" i="23"/>
  <c r="L174" i="1" s="1"/>
  <c r="AA167" i="23"/>
  <c r="L173" i="1" s="1"/>
  <c r="AA166" i="23"/>
  <c r="L172" i="1" s="1"/>
  <c r="AA165" i="23"/>
  <c r="L171" i="1" s="1"/>
  <c r="AA164" i="23"/>
  <c r="L170" i="1" s="1"/>
  <c r="AA163" i="23"/>
  <c r="L169" i="1" s="1"/>
  <c r="AA162" i="23"/>
  <c r="L168" i="1" s="1"/>
  <c r="AA161" i="23"/>
  <c r="L167" i="1" s="1"/>
  <c r="AA160" i="23"/>
  <c r="L166" i="1" s="1"/>
  <c r="AA142" i="23"/>
  <c r="L148" i="1" s="1"/>
  <c r="AA110" i="23"/>
  <c r="L116" i="1" s="1"/>
  <c r="AA78" i="23"/>
  <c r="L84" i="1" s="1"/>
  <c r="AA46" i="23"/>
  <c r="P179" i="23"/>
  <c r="Q185" i="2" s="1"/>
  <c r="P178" i="23"/>
  <c r="Q184" i="2" s="1"/>
  <c r="P177" i="23"/>
  <c r="Q183" i="2" s="1"/>
  <c r="P176" i="23"/>
  <c r="Q182" i="2" s="1"/>
  <c r="P175" i="23"/>
  <c r="Q181" i="2" s="1"/>
  <c r="P174" i="23"/>
  <c r="Q180" i="2" s="1"/>
  <c r="P173" i="23"/>
  <c r="Q179" i="2" s="1"/>
  <c r="P172" i="23"/>
  <c r="Q178" i="2" s="1"/>
  <c r="P171" i="23"/>
  <c r="Q177" i="2" s="1"/>
  <c r="P170" i="23"/>
  <c r="Q176" i="2" s="1"/>
  <c r="P169" i="23"/>
  <c r="Q175" i="2" s="1"/>
  <c r="P167" i="23"/>
  <c r="Q173" i="2" s="1"/>
  <c r="P166" i="23"/>
  <c r="Q172" i="2" s="1"/>
  <c r="P165" i="23"/>
  <c r="Q171" i="2" s="1"/>
  <c r="P164" i="23"/>
  <c r="Q170" i="2" s="1"/>
  <c r="P163" i="23"/>
  <c r="Q169" i="2" s="1"/>
  <c r="P162" i="23"/>
  <c r="Q168" i="2" s="1"/>
  <c r="P161" i="23"/>
  <c r="Q167" i="2" s="1"/>
  <c r="P160" i="23"/>
  <c r="Q166" i="2" s="1"/>
  <c r="P159" i="23"/>
  <c r="Q165" i="2" s="1"/>
  <c r="P158" i="23"/>
  <c r="Q164" i="2" s="1"/>
  <c r="P157" i="23"/>
  <c r="Q163" i="2" s="1"/>
  <c r="P156" i="23"/>
  <c r="Q162" i="2" s="1"/>
  <c r="P155" i="23"/>
  <c r="Q161" i="2" s="1"/>
  <c r="P154" i="23"/>
  <c r="Q160" i="2" s="1"/>
  <c r="P153" i="23"/>
  <c r="Q159" i="2" s="1"/>
  <c r="P151" i="23"/>
  <c r="Q157" i="2" s="1"/>
  <c r="P150" i="23"/>
  <c r="Q156" i="2" s="1"/>
  <c r="P149" i="23"/>
  <c r="Q155" i="2" s="1"/>
  <c r="P148" i="23"/>
  <c r="Q154" i="2" s="1"/>
  <c r="P147" i="23"/>
  <c r="Q153" i="2" s="1"/>
  <c r="P146" i="23"/>
  <c r="Q152" i="2" s="1"/>
  <c r="P145" i="23"/>
  <c r="Q151" i="2" s="1"/>
  <c r="P144" i="23"/>
  <c r="Q150" i="2" s="1"/>
  <c r="P143" i="23"/>
  <c r="Q149" i="2" s="1"/>
  <c r="P142" i="23"/>
  <c r="Q148" i="2" s="1"/>
  <c r="P141" i="23"/>
  <c r="Q147" i="2" s="1"/>
  <c r="P140" i="23"/>
  <c r="Q146" i="2" s="1"/>
  <c r="P139" i="23"/>
  <c r="Q145" i="2" s="1"/>
  <c r="P138" i="23"/>
  <c r="Q144" i="2" s="1"/>
  <c r="P137" i="23"/>
  <c r="Q143" i="2" s="1"/>
  <c r="P135" i="23"/>
  <c r="Q141" i="2" s="1"/>
  <c r="P134" i="23"/>
  <c r="Q140" i="2" s="1"/>
  <c r="P133" i="23"/>
  <c r="Q139" i="2" s="1"/>
  <c r="P132" i="23"/>
  <c r="Q138" i="2" s="1"/>
  <c r="P131" i="23"/>
  <c r="Q137" i="2" s="1"/>
  <c r="P130" i="23"/>
  <c r="Q136" i="2" s="1"/>
  <c r="P129" i="23"/>
  <c r="Q135" i="2" s="1"/>
  <c r="P128" i="23"/>
  <c r="Q134" i="2" s="1"/>
  <c r="P127" i="23"/>
  <c r="Q133" i="2" s="1"/>
  <c r="P126" i="23"/>
  <c r="Q132" i="2" s="1"/>
  <c r="P125" i="23"/>
  <c r="Q131" i="2" s="1"/>
  <c r="P124" i="23"/>
  <c r="Q130" i="2" s="1"/>
  <c r="P123" i="23"/>
  <c r="Q129" i="2" s="1"/>
  <c r="P122" i="23"/>
  <c r="Q128" i="2" s="1"/>
  <c r="P121" i="23"/>
  <c r="Q127" i="2" s="1"/>
  <c r="P119" i="23"/>
  <c r="Q125" i="2" s="1"/>
  <c r="P118" i="23"/>
  <c r="Q124" i="2" s="1"/>
  <c r="P117" i="23"/>
  <c r="Q123" i="2" s="1"/>
  <c r="P116" i="23"/>
  <c r="Q122" i="2" s="1"/>
  <c r="P115" i="23"/>
  <c r="Q121" i="2" s="1"/>
  <c r="P114" i="23"/>
  <c r="Q120" i="2" s="1"/>
  <c r="P113" i="23"/>
  <c r="Q119" i="2" s="1"/>
  <c r="P112" i="23"/>
  <c r="Q118" i="2" s="1"/>
  <c r="P111" i="23"/>
  <c r="Q117" i="2" s="1"/>
  <c r="P110" i="23"/>
  <c r="Q116" i="2" s="1"/>
  <c r="P109" i="23"/>
  <c r="Q115" i="2" s="1"/>
  <c r="P108" i="23"/>
  <c r="Q114" i="2" s="1"/>
  <c r="P107" i="23"/>
  <c r="Q113" i="2" s="1"/>
  <c r="P106" i="23"/>
  <c r="Q112" i="2" s="1"/>
  <c r="P105" i="23"/>
  <c r="Q111" i="2" s="1"/>
  <c r="P103" i="23"/>
  <c r="Q109" i="2" s="1"/>
  <c r="P102" i="23"/>
  <c r="Q108" i="2" s="1"/>
  <c r="P101" i="23"/>
  <c r="Q107" i="2" s="1"/>
  <c r="P100" i="23"/>
  <c r="Q106" i="2" s="1"/>
  <c r="P99" i="23"/>
  <c r="Q105" i="2" s="1"/>
  <c r="P98" i="23"/>
  <c r="Q104" i="2" s="1"/>
  <c r="P97" i="23"/>
  <c r="Q103" i="2" s="1"/>
  <c r="P96" i="23"/>
  <c r="Q102" i="2" s="1"/>
  <c r="P95" i="23"/>
  <c r="Q101" i="2" s="1"/>
  <c r="P94" i="23"/>
  <c r="Q100" i="2" s="1"/>
  <c r="P93" i="23"/>
  <c r="Q99" i="2" s="1"/>
  <c r="P92" i="23"/>
  <c r="Q98" i="2" s="1"/>
  <c r="P91" i="23"/>
  <c r="Q97" i="2" s="1"/>
  <c r="P90" i="23"/>
  <c r="Q96" i="2" s="1"/>
  <c r="P89" i="23"/>
  <c r="Q95" i="2" s="1"/>
  <c r="P87" i="23"/>
  <c r="Q93" i="2" s="1"/>
  <c r="P86" i="23"/>
  <c r="Q92" i="2" s="1"/>
  <c r="P85" i="23"/>
  <c r="Q91" i="2" s="1"/>
  <c r="P84" i="23"/>
  <c r="Q90" i="2" s="1"/>
  <c r="P83" i="23"/>
  <c r="Q89" i="2" s="1"/>
  <c r="P82" i="23"/>
  <c r="Q88" i="2" s="1"/>
  <c r="P81" i="23"/>
  <c r="Q87" i="2" s="1"/>
  <c r="P80" i="23"/>
  <c r="Q86" i="2" s="1"/>
  <c r="P79" i="23"/>
  <c r="Q85" i="2" s="1"/>
  <c r="P78" i="23"/>
  <c r="Q84" i="2" s="1"/>
  <c r="P77" i="23"/>
  <c r="Q83" i="2" s="1"/>
  <c r="P76" i="23"/>
  <c r="Q82" i="2" s="1"/>
  <c r="P75" i="23"/>
  <c r="Q81" i="2" s="1"/>
  <c r="P74" i="23"/>
  <c r="Q80" i="2" s="1"/>
  <c r="P73" i="23"/>
  <c r="Q79" i="2" s="1"/>
  <c r="P71" i="23"/>
  <c r="Q77" i="2" s="1"/>
  <c r="P70" i="23"/>
  <c r="Q76" i="2" s="1"/>
  <c r="P69" i="23"/>
  <c r="Q75" i="2" s="1"/>
  <c r="P68" i="23"/>
  <c r="Q74" i="2" s="1"/>
  <c r="P67" i="23"/>
  <c r="P66" i="23"/>
  <c r="Q72" i="2" s="1"/>
  <c r="P65" i="23"/>
  <c r="Q71" i="2" s="1"/>
  <c r="P64" i="23"/>
  <c r="Q70" i="2" s="1"/>
  <c r="P63" i="23"/>
  <c r="Q69" i="2" s="1"/>
  <c r="P62" i="23"/>
  <c r="P61" i="23"/>
  <c r="Q67" i="2" s="1"/>
  <c r="P60" i="23"/>
  <c r="Q66" i="2" s="1"/>
  <c r="P59" i="23"/>
  <c r="Q65" i="2" s="1"/>
  <c r="P58" i="23"/>
  <c r="P57" i="23"/>
  <c r="Q63" i="2" s="1"/>
  <c r="P55" i="23"/>
  <c r="P54" i="23"/>
  <c r="Q60" i="2" s="1"/>
  <c r="P53" i="23"/>
  <c r="Q59" i="2" s="1"/>
  <c r="P52" i="23"/>
  <c r="Q58" i="2" s="1"/>
  <c r="P51" i="23"/>
  <c r="Q57" i="2" s="1"/>
  <c r="P50" i="23"/>
  <c r="P49" i="23"/>
  <c r="P48" i="23"/>
  <c r="Q54" i="2" s="1"/>
  <c r="P47" i="23"/>
  <c r="Q53" i="2" s="1"/>
  <c r="P46" i="23"/>
  <c r="P45" i="23"/>
  <c r="P44" i="23"/>
  <c r="P43" i="23"/>
  <c r="Q49" i="2" s="1"/>
  <c r="P42" i="23"/>
  <c r="P41" i="23"/>
  <c r="P39" i="23"/>
  <c r="P38" i="23"/>
  <c r="P37" i="23"/>
  <c r="P36" i="23"/>
  <c r="Q42" i="2" s="1"/>
  <c r="P35" i="23"/>
  <c r="U184" i="23"/>
  <c r="V190" i="2" s="1"/>
  <c r="U183" i="23"/>
  <c r="V189" i="2" s="1"/>
  <c r="U182" i="23"/>
  <c r="V188" i="2" s="1"/>
  <c r="U181" i="23"/>
  <c r="V187" i="2" s="1"/>
  <c r="U180" i="23"/>
  <c r="V186" i="2" s="1"/>
  <c r="U179" i="23"/>
  <c r="V185" i="2" s="1"/>
  <c r="U178" i="23"/>
  <c r="V184" i="2" s="1"/>
  <c r="U177" i="23"/>
  <c r="V183" i="2" s="1"/>
  <c r="U176" i="23"/>
  <c r="V182" i="2" s="1"/>
  <c r="U175" i="23"/>
  <c r="V181" i="2" s="1"/>
  <c r="U174" i="23"/>
  <c r="V180" i="2" s="1"/>
  <c r="U173" i="23"/>
  <c r="V179" i="2" s="1"/>
  <c r="U172" i="23"/>
  <c r="V178" i="2" s="1"/>
  <c r="U171" i="23"/>
  <c r="V177" i="2" s="1"/>
  <c r="U169" i="23"/>
  <c r="V175" i="2" s="1"/>
  <c r="U168" i="23"/>
  <c r="V174" i="2" s="1"/>
  <c r="U167" i="23"/>
  <c r="V173" i="2" s="1"/>
  <c r="U166" i="23"/>
  <c r="V172" i="2" s="1"/>
  <c r="U165" i="23"/>
  <c r="V171" i="2" s="1"/>
  <c r="U164" i="23"/>
  <c r="V170" i="2" s="1"/>
  <c r="U163" i="23"/>
  <c r="V169" i="2" s="1"/>
  <c r="U162" i="23"/>
  <c r="V168" i="2" s="1"/>
  <c r="U161" i="23"/>
  <c r="V167" i="2" s="1"/>
  <c r="U160" i="23"/>
  <c r="V166" i="2" s="1"/>
  <c r="U159" i="23"/>
  <c r="V165" i="2" s="1"/>
  <c r="U158" i="23"/>
  <c r="V164" i="2" s="1"/>
  <c r="U157" i="23"/>
  <c r="V163" i="2" s="1"/>
  <c r="U156" i="23"/>
  <c r="V162" i="2" s="1"/>
  <c r="U155" i="23"/>
  <c r="V161" i="2" s="1"/>
  <c r="U153" i="23"/>
  <c r="V159" i="2" s="1"/>
  <c r="U152" i="23"/>
  <c r="V158" i="2" s="1"/>
  <c r="U151" i="23"/>
  <c r="V157" i="2" s="1"/>
  <c r="U150" i="23"/>
  <c r="V156" i="2" s="1"/>
  <c r="U149" i="23"/>
  <c r="V155" i="2" s="1"/>
  <c r="U148" i="23"/>
  <c r="V154" i="2" s="1"/>
  <c r="U147" i="23"/>
  <c r="V153" i="2" s="1"/>
  <c r="U146" i="23"/>
  <c r="V152" i="2" s="1"/>
  <c r="U145" i="23"/>
  <c r="V151" i="2" s="1"/>
  <c r="U144" i="23"/>
  <c r="V150" i="2" s="1"/>
  <c r="U143" i="23"/>
  <c r="V149" i="2" s="1"/>
  <c r="U142" i="23"/>
  <c r="V148" i="2" s="1"/>
  <c r="U141" i="23"/>
  <c r="V147" i="2" s="1"/>
  <c r="U140" i="23"/>
  <c r="V146" i="2" s="1"/>
  <c r="U139" i="23"/>
  <c r="V145" i="2" s="1"/>
  <c r="U137" i="23"/>
  <c r="V143" i="2" s="1"/>
  <c r="U136" i="23"/>
  <c r="V142" i="2" s="1"/>
  <c r="U135" i="23"/>
  <c r="V141" i="2" s="1"/>
  <c r="U134" i="23"/>
  <c r="V140" i="2" s="1"/>
  <c r="U133" i="23"/>
  <c r="V139" i="2" s="1"/>
  <c r="U132" i="23"/>
  <c r="V138" i="2" s="1"/>
  <c r="U131" i="23"/>
  <c r="V137" i="2" s="1"/>
  <c r="U130" i="23"/>
  <c r="V136" i="2" s="1"/>
  <c r="U129" i="23"/>
  <c r="V135" i="2" s="1"/>
  <c r="U128" i="23"/>
  <c r="V134" i="2" s="1"/>
  <c r="U127" i="23"/>
  <c r="V133" i="2" s="1"/>
  <c r="U126" i="23"/>
  <c r="V132" i="2" s="1"/>
  <c r="U125" i="23"/>
  <c r="V131" i="2" s="1"/>
  <c r="U124" i="23"/>
  <c r="V130" i="2" s="1"/>
  <c r="U123" i="23"/>
  <c r="V129" i="2" s="1"/>
  <c r="U121" i="23"/>
  <c r="V127" i="2" s="1"/>
  <c r="U120" i="23"/>
  <c r="V126" i="2" s="1"/>
  <c r="U119" i="23"/>
  <c r="V125" i="2" s="1"/>
  <c r="U118" i="23"/>
  <c r="V124" i="2" s="1"/>
  <c r="U117" i="23"/>
  <c r="V123" i="2" s="1"/>
  <c r="U116" i="23"/>
  <c r="V122" i="2" s="1"/>
  <c r="U115" i="23"/>
  <c r="V121" i="2" s="1"/>
  <c r="U114" i="23"/>
  <c r="V120" i="2" s="1"/>
  <c r="U113" i="23"/>
  <c r="V119" i="2" s="1"/>
  <c r="U112" i="23"/>
  <c r="V118" i="2" s="1"/>
  <c r="U111" i="23"/>
  <c r="V117" i="2" s="1"/>
  <c r="U110" i="23"/>
  <c r="V116" i="2" s="1"/>
  <c r="U109" i="23"/>
  <c r="V115" i="2" s="1"/>
  <c r="U108" i="23"/>
  <c r="V114" i="2" s="1"/>
  <c r="U107" i="23"/>
  <c r="V113" i="2" s="1"/>
  <c r="U105" i="23"/>
  <c r="V111" i="2" s="1"/>
  <c r="U104" i="23"/>
  <c r="V110" i="2" s="1"/>
  <c r="U103" i="23"/>
  <c r="V109" i="2" s="1"/>
  <c r="U102" i="23"/>
  <c r="V108" i="2" s="1"/>
  <c r="U101" i="23"/>
  <c r="V107" i="2" s="1"/>
  <c r="U100" i="23"/>
  <c r="V106" i="2" s="1"/>
  <c r="U99" i="23"/>
  <c r="V105" i="2" s="1"/>
  <c r="U98" i="23"/>
  <c r="V104" i="2" s="1"/>
  <c r="U97" i="23"/>
  <c r="V103" i="2" s="1"/>
  <c r="U96" i="23"/>
  <c r="V102" i="2" s="1"/>
  <c r="U95" i="23"/>
  <c r="V101" i="2" s="1"/>
  <c r="U94" i="23"/>
  <c r="V100" i="2" s="1"/>
  <c r="U93" i="23"/>
  <c r="V99" i="2" s="1"/>
  <c r="U92" i="23"/>
  <c r="V98" i="2" s="1"/>
  <c r="U91" i="23"/>
  <c r="V97" i="2" s="1"/>
  <c r="U89" i="23"/>
  <c r="V95" i="2" s="1"/>
  <c r="U88" i="23"/>
  <c r="V94" i="2" s="1"/>
  <c r="U87" i="23"/>
  <c r="V93" i="2" s="1"/>
  <c r="U86" i="23"/>
  <c r="V92" i="2" s="1"/>
  <c r="U85" i="23"/>
  <c r="V91" i="2" s="1"/>
  <c r="U84" i="23"/>
  <c r="V90" i="2" s="1"/>
  <c r="U83" i="23"/>
  <c r="V89" i="2" s="1"/>
  <c r="U82" i="23"/>
  <c r="V88" i="2" s="1"/>
  <c r="U81" i="23"/>
  <c r="V87" i="2" s="1"/>
  <c r="U80" i="23"/>
  <c r="V86" i="2" s="1"/>
  <c r="U79" i="23"/>
  <c r="V85" i="2" s="1"/>
  <c r="U78" i="23"/>
  <c r="V84" i="2" s="1"/>
  <c r="U77" i="23"/>
  <c r="V83" i="2" s="1"/>
  <c r="U76" i="23"/>
  <c r="V82" i="2" s="1"/>
  <c r="U75" i="23"/>
  <c r="V81" i="2" s="1"/>
  <c r="U73" i="23"/>
  <c r="V79" i="2" s="1"/>
  <c r="U72" i="23"/>
  <c r="V78" i="2" s="1"/>
  <c r="U71" i="23"/>
  <c r="V77" i="2" s="1"/>
  <c r="U70" i="23"/>
  <c r="V76" i="2" s="1"/>
  <c r="U69" i="23"/>
  <c r="V75" i="2" s="1"/>
  <c r="U68" i="23"/>
  <c r="V74" i="2" s="1"/>
  <c r="U67" i="23"/>
  <c r="U66" i="23"/>
  <c r="V72" i="2" s="1"/>
  <c r="U65" i="23"/>
  <c r="V71" i="2" s="1"/>
  <c r="U64" i="23"/>
  <c r="V70" i="2" s="1"/>
  <c r="U63" i="23"/>
  <c r="V69" i="2" s="1"/>
  <c r="U62" i="23"/>
  <c r="U61" i="23"/>
  <c r="V67" i="2" s="1"/>
  <c r="U60" i="23"/>
  <c r="V66" i="2" s="1"/>
  <c r="U59" i="23"/>
  <c r="V65" i="2" s="1"/>
  <c r="U57" i="23"/>
  <c r="V63" i="2" s="1"/>
  <c r="U56" i="23"/>
  <c r="V62" i="2" s="1"/>
  <c r="U55" i="23"/>
  <c r="U54" i="23"/>
  <c r="V60" i="2" s="1"/>
  <c r="U53" i="23"/>
  <c r="V59" i="2" s="1"/>
  <c r="U52" i="23"/>
  <c r="V58" i="2" s="1"/>
  <c r="U51" i="23"/>
  <c r="V57" i="2" s="1"/>
  <c r="U50" i="23"/>
  <c r="U49" i="23"/>
  <c r="U48" i="23"/>
  <c r="V54" i="2" s="1"/>
  <c r="U47" i="23"/>
  <c r="V53" i="2" s="1"/>
  <c r="U46" i="23"/>
  <c r="U45" i="23"/>
  <c r="U44" i="23"/>
  <c r="U43" i="23"/>
  <c r="V49" i="2" s="1"/>
  <c r="U42" i="23"/>
  <c r="U41" i="23"/>
  <c r="U40" i="23"/>
  <c r="V46" i="2" s="1"/>
  <c r="U39" i="23"/>
  <c r="U37" i="23"/>
  <c r="U36" i="23"/>
  <c r="V42" i="2" s="1"/>
  <c r="U35" i="23"/>
  <c r="AA159" i="23"/>
  <c r="L165" i="1" s="1"/>
  <c r="AA158" i="23"/>
  <c r="L164" i="1" s="1"/>
  <c r="AA157" i="23"/>
  <c r="L163" i="1" s="1"/>
  <c r="AA156" i="23"/>
  <c r="L162" i="1" s="1"/>
  <c r="AA155" i="23"/>
  <c r="L161" i="1" s="1"/>
  <c r="AA153" i="23"/>
  <c r="L159" i="1" s="1"/>
  <c r="AA152" i="23"/>
  <c r="L158" i="1" s="1"/>
  <c r="AA151" i="23"/>
  <c r="L157" i="1" s="1"/>
  <c r="AA150" i="23"/>
  <c r="L156" i="1" s="1"/>
  <c r="AA149" i="23"/>
  <c r="L155" i="1" s="1"/>
  <c r="AA148" i="23"/>
  <c r="L154" i="1" s="1"/>
  <c r="AA147" i="23"/>
  <c r="L153" i="1" s="1"/>
  <c r="AA146" i="23"/>
  <c r="L152" i="1" s="1"/>
  <c r="AA145" i="23"/>
  <c r="L151" i="1" s="1"/>
  <c r="AA144" i="23"/>
  <c r="L150" i="1" s="1"/>
  <c r="AA143" i="23"/>
  <c r="L149" i="1" s="1"/>
  <c r="AA141" i="23"/>
  <c r="L147" i="1" s="1"/>
  <c r="AA140" i="23"/>
  <c r="L146" i="1" s="1"/>
  <c r="AA139" i="23"/>
  <c r="L145" i="1" s="1"/>
  <c r="AA138" i="23"/>
  <c r="L144" i="1" s="1"/>
  <c r="AA137" i="23"/>
  <c r="L143" i="1" s="1"/>
  <c r="AA136" i="23"/>
  <c r="L142" i="1" s="1"/>
  <c r="AA135" i="23"/>
  <c r="L141" i="1" s="1"/>
  <c r="AA134" i="23"/>
  <c r="L140" i="1" s="1"/>
  <c r="AA133" i="23"/>
  <c r="L139" i="1" s="1"/>
  <c r="AA132" i="23"/>
  <c r="L138" i="1" s="1"/>
  <c r="AA131" i="23"/>
  <c r="L137" i="1" s="1"/>
  <c r="AA130" i="23"/>
  <c r="L136" i="1" s="1"/>
  <c r="AA129" i="23"/>
  <c r="L135" i="1" s="1"/>
  <c r="AA128" i="23"/>
  <c r="L134" i="1" s="1"/>
  <c r="AA127" i="23"/>
  <c r="L133" i="1" s="1"/>
  <c r="AA125" i="23"/>
  <c r="L131" i="1" s="1"/>
  <c r="AA124" i="23"/>
  <c r="L130" i="1" s="1"/>
  <c r="AA123" i="23"/>
  <c r="L129" i="1" s="1"/>
  <c r="AA122" i="23"/>
  <c r="L128" i="1" s="1"/>
  <c r="AA121" i="23"/>
  <c r="L127" i="1" s="1"/>
  <c r="AA120" i="23"/>
  <c r="L126" i="1" s="1"/>
  <c r="AA119" i="23"/>
  <c r="L125" i="1" s="1"/>
  <c r="AA118" i="23"/>
  <c r="L124" i="1" s="1"/>
  <c r="AA117" i="23"/>
  <c r="L123" i="1" s="1"/>
  <c r="AA116" i="23"/>
  <c r="L122" i="1" s="1"/>
  <c r="AA115" i="23"/>
  <c r="L121" i="1" s="1"/>
  <c r="AA114" i="23"/>
  <c r="L120" i="1" s="1"/>
  <c r="AA113" i="23"/>
  <c r="L119" i="1" s="1"/>
  <c r="AA112" i="23"/>
  <c r="L118" i="1" s="1"/>
  <c r="AA111" i="23"/>
  <c r="L117" i="1" s="1"/>
  <c r="AA109" i="23"/>
  <c r="L115" i="1" s="1"/>
  <c r="AA108" i="23"/>
  <c r="L114" i="1" s="1"/>
  <c r="AA107" i="23"/>
  <c r="L113" i="1" s="1"/>
  <c r="AA106" i="23"/>
  <c r="L112" i="1" s="1"/>
  <c r="AA105" i="23"/>
  <c r="L111" i="1" s="1"/>
  <c r="AA104" i="23"/>
  <c r="L110" i="1" s="1"/>
  <c r="AA103" i="23"/>
  <c r="L109" i="1" s="1"/>
  <c r="AA102" i="23"/>
  <c r="L108" i="1" s="1"/>
  <c r="AA101" i="23"/>
  <c r="L107" i="1" s="1"/>
  <c r="AA100" i="23"/>
  <c r="L106" i="1" s="1"/>
  <c r="AA99" i="23"/>
  <c r="L105" i="1" s="1"/>
  <c r="AA98" i="23"/>
  <c r="L104" i="1" s="1"/>
  <c r="AA97" i="23"/>
  <c r="L103" i="1" s="1"/>
  <c r="AA96" i="23"/>
  <c r="L102" i="1" s="1"/>
  <c r="AA95" i="23"/>
  <c r="L101" i="1" s="1"/>
  <c r="AA93" i="23"/>
  <c r="L99" i="1" s="1"/>
  <c r="AA92" i="23"/>
  <c r="L98" i="1" s="1"/>
  <c r="AA91" i="23"/>
  <c r="L97" i="1" s="1"/>
  <c r="AA90" i="23"/>
  <c r="L96" i="1" s="1"/>
  <c r="AA89" i="23"/>
  <c r="L95" i="1" s="1"/>
  <c r="AA88" i="23"/>
  <c r="L94" i="1" s="1"/>
  <c r="AA87" i="23"/>
  <c r="L93" i="1" s="1"/>
  <c r="AA86" i="23"/>
  <c r="L92" i="1" s="1"/>
  <c r="AA85" i="23"/>
  <c r="L91" i="1" s="1"/>
  <c r="AA84" i="23"/>
  <c r="L90" i="1" s="1"/>
  <c r="AA83" i="23"/>
  <c r="L89" i="1" s="1"/>
  <c r="AA82" i="23"/>
  <c r="L88" i="1" s="1"/>
  <c r="AA81" i="23"/>
  <c r="L87" i="1" s="1"/>
  <c r="AA80" i="23"/>
  <c r="L86" i="1" s="1"/>
  <c r="AA79" i="23"/>
  <c r="L85" i="1" s="1"/>
  <c r="AA77" i="23"/>
  <c r="L83" i="1" s="1"/>
  <c r="AA76" i="23"/>
  <c r="L82" i="1" s="1"/>
  <c r="AA75" i="23"/>
  <c r="L81" i="1" s="1"/>
  <c r="AA74" i="23"/>
  <c r="L80" i="1" s="1"/>
  <c r="AA73" i="23"/>
  <c r="L79" i="1" s="1"/>
  <c r="AA72" i="23"/>
  <c r="L78" i="1" s="1"/>
  <c r="AA71" i="23"/>
  <c r="L77" i="1" s="1"/>
  <c r="AA70" i="23"/>
  <c r="L76" i="1" s="1"/>
  <c r="AA69" i="23"/>
  <c r="L75" i="1" s="1"/>
  <c r="AA68" i="23"/>
  <c r="L74" i="1" s="1"/>
  <c r="AA67" i="23"/>
  <c r="AA66" i="23"/>
  <c r="L72" i="1" s="1"/>
  <c r="AA65" i="23"/>
  <c r="L71" i="1" s="1"/>
  <c r="AA64" i="23"/>
  <c r="L70" i="1" s="1"/>
  <c r="AA63" i="23"/>
  <c r="L69" i="1" s="1"/>
  <c r="AA61" i="23"/>
  <c r="L67" i="1" s="1"/>
  <c r="AA60" i="23"/>
  <c r="L66" i="1" s="1"/>
  <c r="AA59" i="23"/>
  <c r="L65" i="1" s="1"/>
  <c r="AA58" i="23"/>
  <c r="AA57" i="23"/>
  <c r="L63" i="1" s="1"/>
  <c r="AA56" i="23"/>
  <c r="L62" i="1" s="1"/>
  <c r="AA55" i="23"/>
  <c r="AA54" i="23"/>
  <c r="L60" i="1" s="1"/>
  <c r="AA53" i="23"/>
  <c r="L59" i="1" s="1"/>
  <c r="AA52" i="23"/>
  <c r="L58" i="1" s="1"/>
  <c r="AA51" i="23"/>
  <c r="L57" i="1" s="1"/>
  <c r="AA50" i="23"/>
  <c r="AA49" i="23"/>
  <c r="AA48" i="23"/>
  <c r="L54" i="1" s="1"/>
  <c r="AA47" i="23"/>
  <c r="L53" i="1" s="1"/>
  <c r="AA45" i="23"/>
  <c r="AA44" i="23"/>
  <c r="AA43" i="23"/>
  <c r="L49" i="1" s="1"/>
  <c r="AA42" i="23"/>
  <c r="AA41" i="23"/>
  <c r="AA40" i="23"/>
  <c r="L46" i="1" s="1"/>
  <c r="AA39" i="23"/>
  <c r="AA38" i="23"/>
  <c r="AA37" i="23"/>
  <c r="AA36" i="23"/>
  <c r="L42" i="1" s="1"/>
  <c r="AA35" i="23"/>
  <c r="AF128" i="23"/>
  <c r="Q134" i="1" s="1"/>
  <c r="AF127" i="23"/>
  <c r="Q133" i="1" s="1"/>
  <c r="AF126" i="23"/>
  <c r="Q132" i="1" s="1"/>
  <c r="AF125" i="23"/>
  <c r="Q131" i="1" s="1"/>
  <c r="AF124" i="23"/>
  <c r="Q130" i="1" s="1"/>
  <c r="AF122" i="23"/>
  <c r="Q128" i="1" s="1"/>
  <c r="AF121" i="23"/>
  <c r="Q127" i="1" s="1"/>
  <c r="AF120" i="23"/>
  <c r="Q126" i="1" s="1"/>
  <c r="AF119" i="23"/>
  <c r="Q125" i="1" s="1"/>
  <c r="AF118" i="23"/>
  <c r="Q124" i="1" s="1"/>
  <c r="AF117" i="23"/>
  <c r="Q123" i="1" s="1"/>
  <c r="AF116" i="23"/>
  <c r="Q122" i="1" s="1"/>
  <c r="AF115" i="23"/>
  <c r="Q121" i="1" s="1"/>
  <c r="AF114" i="23"/>
  <c r="Q120" i="1" s="1"/>
  <c r="AF112" i="23"/>
  <c r="Q118" i="1" s="1"/>
  <c r="AF111" i="23"/>
  <c r="Q117" i="1" s="1"/>
  <c r="AF110" i="23"/>
  <c r="Q116" i="1" s="1"/>
  <c r="AF109" i="23"/>
  <c r="Q115" i="1" s="1"/>
  <c r="AF108" i="23"/>
  <c r="Q114" i="1" s="1"/>
  <c r="AF107" i="23"/>
  <c r="Q113" i="1" s="1"/>
  <c r="AF106" i="23"/>
  <c r="Q112" i="1" s="1"/>
  <c r="AF105" i="23"/>
  <c r="Q111" i="1" s="1"/>
  <c r="AF104" i="23"/>
  <c r="Q110" i="1" s="1"/>
  <c r="AF103" i="23"/>
  <c r="Q109" i="1" s="1"/>
  <c r="AF101" i="23"/>
  <c r="Q107" i="1" s="1"/>
  <c r="AF100" i="23"/>
  <c r="Q106" i="1" s="1"/>
  <c r="AF99" i="23"/>
  <c r="Q105" i="1" s="1"/>
  <c r="AF98" i="23"/>
  <c r="Q104" i="1" s="1"/>
  <c r="AF97" i="23"/>
  <c r="Q103" i="1" s="1"/>
  <c r="AF96" i="23"/>
  <c r="Q102" i="1" s="1"/>
  <c r="AF95" i="23"/>
  <c r="Q101" i="1" s="1"/>
  <c r="AF94" i="23"/>
  <c r="Q100" i="1" s="1"/>
  <c r="AF93" i="23"/>
  <c r="Q99" i="1" s="1"/>
  <c r="AF92" i="23"/>
  <c r="Q98" i="1" s="1"/>
  <c r="AF91" i="23"/>
  <c r="Q97" i="1" s="1"/>
  <c r="AF90" i="23"/>
  <c r="Q96" i="1" s="1"/>
  <c r="AF89" i="23"/>
  <c r="Q95" i="1" s="1"/>
  <c r="AF88" i="23"/>
  <c r="Q94" i="1" s="1"/>
  <c r="AF87" i="23"/>
  <c r="Q93" i="1" s="1"/>
  <c r="AF85" i="23"/>
  <c r="Q91" i="1" s="1"/>
  <c r="AF84" i="23"/>
  <c r="Q90" i="1" s="1"/>
  <c r="AF83" i="23"/>
  <c r="Q89" i="1" s="1"/>
  <c r="AF82" i="23"/>
  <c r="Q88" i="1" s="1"/>
  <c r="AF81" i="23"/>
  <c r="Q87" i="1" s="1"/>
  <c r="AF80" i="23"/>
  <c r="Q86" i="1" s="1"/>
  <c r="AF79" i="23"/>
  <c r="Q85" i="1" s="1"/>
  <c r="AF78" i="23"/>
  <c r="Q84" i="1" s="1"/>
  <c r="AF77" i="23"/>
  <c r="Q83" i="1" s="1"/>
  <c r="AF76" i="23"/>
  <c r="Q82" i="1" s="1"/>
  <c r="AF75" i="23"/>
  <c r="Q81" i="1" s="1"/>
  <c r="AF74" i="23"/>
  <c r="Q80" i="1" s="1"/>
  <c r="AF73" i="23"/>
  <c r="Q79" i="1" s="1"/>
  <c r="AF72" i="23"/>
  <c r="Q78" i="1" s="1"/>
  <c r="AF71" i="23"/>
  <c r="Q77" i="1" s="1"/>
  <c r="AF69" i="23"/>
  <c r="Q75" i="1" s="1"/>
  <c r="AF68" i="23"/>
  <c r="Q74" i="1" s="1"/>
  <c r="AF67" i="23"/>
  <c r="AF66" i="23"/>
  <c r="Q72" i="1" s="1"/>
  <c r="AF65" i="23"/>
  <c r="Q71" i="1" s="1"/>
  <c r="AF64" i="23"/>
  <c r="Q70" i="1" s="1"/>
  <c r="AF63" i="23"/>
  <c r="Q69" i="1" s="1"/>
  <c r="AF62" i="23"/>
  <c r="AF61" i="23"/>
  <c r="Q67" i="1" s="1"/>
  <c r="AF60" i="23"/>
  <c r="Q66" i="1" s="1"/>
  <c r="AF59" i="23"/>
  <c r="Q65" i="1" s="1"/>
  <c r="AF58" i="23"/>
  <c r="AF57" i="23"/>
  <c r="Q63" i="1" s="1"/>
  <c r="AF56" i="23"/>
  <c r="Q62" i="1" s="1"/>
  <c r="AF55" i="23"/>
  <c r="AF53" i="23"/>
  <c r="Q59" i="1" s="1"/>
  <c r="AF52" i="23"/>
  <c r="Q58" i="1" s="1"/>
  <c r="AF51" i="23"/>
  <c r="Q57" i="1" s="1"/>
  <c r="AF50" i="23"/>
  <c r="AF49" i="23"/>
  <c r="AF48" i="23"/>
  <c r="Q54" i="1" s="1"/>
  <c r="AF47" i="23"/>
  <c r="Q53" i="1" s="1"/>
  <c r="AF46" i="23"/>
  <c r="AF45" i="23"/>
  <c r="AF44" i="23"/>
  <c r="AF43" i="23"/>
  <c r="Q49" i="1" s="1"/>
  <c r="AF42" i="23"/>
  <c r="AF41" i="23"/>
  <c r="AF40" i="23"/>
  <c r="Q46" i="1" s="1"/>
  <c r="AF39" i="23"/>
  <c r="AF37" i="23"/>
  <c r="AF36" i="23"/>
  <c r="Q42" i="1" s="1"/>
  <c r="AF35" i="23"/>
  <c r="Q47" i="1" l="1"/>
  <c r="AF16" i="23"/>
  <c r="Q22" i="1" s="1"/>
  <c r="AF25" i="23"/>
  <c r="Q31" i="1" s="1"/>
  <c r="Q51" i="1"/>
  <c r="AF33" i="23"/>
  <c r="Q39" i="1" s="1"/>
  <c r="Q55" i="1"/>
  <c r="AF29" i="23"/>
  <c r="Q35" i="1" s="1"/>
  <c r="Q64" i="1"/>
  <c r="AF23" i="23"/>
  <c r="Q29" i="1" s="1"/>
  <c r="Q68" i="1"/>
  <c r="AF12" i="23"/>
  <c r="Q18" i="1" s="1"/>
  <c r="AF22" i="23"/>
  <c r="Q28" i="1" s="1"/>
  <c r="L50" i="1"/>
  <c r="AA31" i="23"/>
  <c r="L37" i="1" s="1"/>
  <c r="L55" i="1"/>
  <c r="AA29" i="23"/>
  <c r="L35" i="1" s="1"/>
  <c r="V43" i="2"/>
  <c r="U14" i="23"/>
  <c r="V20" i="2" s="1"/>
  <c r="U8" i="23"/>
  <c r="V14" i="2" s="1"/>
  <c r="U21" i="23"/>
  <c r="V27" i="2" s="1"/>
  <c r="V48" i="2"/>
  <c r="U13" i="23"/>
  <c r="V19" i="2" s="1"/>
  <c r="U32" i="23"/>
  <c r="V38" i="2" s="1"/>
  <c r="V52" i="2"/>
  <c r="U19" i="23"/>
  <c r="V25" i="2" s="1"/>
  <c r="V56" i="2"/>
  <c r="U28" i="23"/>
  <c r="V34" i="2" s="1"/>
  <c r="V73" i="2"/>
  <c r="U15" i="23"/>
  <c r="V21" i="2" s="1"/>
  <c r="U24" i="23"/>
  <c r="V30" i="2" s="1"/>
  <c r="Q41" i="2"/>
  <c r="P10" i="23"/>
  <c r="Q16" i="2" s="1"/>
  <c r="P7" i="23"/>
  <c r="Q13" i="2" s="1"/>
  <c r="P18" i="23"/>
  <c r="Q24" i="2" s="1"/>
  <c r="P34" i="23"/>
  <c r="Q40" i="2" s="1"/>
  <c r="Q45" i="2"/>
  <c r="P9" i="23"/>
  <c r="Q15" i="2" s="1"/>
  <c r="P17" i="23"/>
  <c r="Q23" i="2" s="1"/>
  <c r="P26" i="23"/>
  <c r="Q32" i="2" s="1"/>
  <c r="Q50" i="2"/>
  <c r="P31" i="23"/>
  <c r="Q37" i="2" s="1"/>
  <c r="V64" i="2"/>
  <c r="U23" i="23"/>
  <c r="V29" i="2" s="1"/>
  <c r="L45" i="2"/>
  <c r="K9" i="23"/>
  <c r="L15" i="2" s="1"/>
  <c r="K17" i="23"/>
  <c r="L23" i="2" s="1"/>
  <c r="K26" i="23"/>
  <c r="L32" i="2" s="1"/>
  <c r="L61" i="2"/>
  <c r="K27" i="23"/>
  <c r="L33" i="2" s="1"/>
  <c r="L73" i="2"/>
  <c r="K15" i="23"/>
  <c r="L21" i="2" s="1"/>
  <c r="K24" i="23"/>
  <c r="L30" i="2" s="1"/>
  <c r="V50" i="1"/>
  <c r="AK31" i="23"/>
  <c r="V37" i="1" s="1"/>
  <c r="V44" i="2"/>
  <c r="U11" i="23"/>
  <c r="V17" i="2" s="1"/>
  <c r="U30" i="23"/>
  <c r="V36" i="2" s="1"/>
  <c r="U20" i="23"/>
  <c r="V26" i="2" s="1"/>
  <c r="Q43" i="1"/>
  <c r="AF8" i="23"/>
  <c r="Q14" i="1" s="1"/>
  <c r="AF14" i="23"/>
  <c r="Q20" i="1" s="1"/>
  <c r="AF21" i="23"/>
  <c r="Q27" i="1" s="1"/>
  <c r="Q48" i="1"/>
  <c r="AF13" i="23"/>
  <c r="Q19" i="1" s="1"/>
  <c r="AF32" i="23"/>
  <c r="Q38" i="1" s="1"/>
  <c r="Q52" i="1"/>
  <c r="AF19" i="23"/>
  <c r="Q25" i="1" s="1"/>
  <c r="Q56" i="1"/>
  <c r="AF28" i="23"/>
  <c r="Q34" i="1" s="1"/>
  <c r="Q61" i="1"/>
  <c r="AF27" i="23"/>
  <c r="Q33" i="1" s="1"/>
  <c r="Q73" i="1"/>
  <c r="AF15" i="23"/>
  <c r="Q21" i="1" s="1"/>
  <c r="AF24" i="23"/>
  <c r="Q30" i="1" s="1"/>
  <c r="L43" i="1"/>
  <c r="AA8" i="23"/>
  <c r="L14" i="1" s="1"/>
  <c r="AA21" i="23"/>
  <c r="L27" i="1" s="1"/>
  <c r="AA14" i="23"/>
  <c r="L20" i="1" s="1"/>
  <c r="L47" i="1"/>
  <c r="AA16" i="23"/>
  <c r="L22" i="1" s="1"/>
  <c r="AA25" i="23"/>
  <c r="L31" i="1" s="1"/>
  <c r="L51" i="1"/>
  <c r="AA33" i="23"/>
  <c r="L39" i="1" s="1"/>
  <c r="L56" i="1"/>
  <c r="AA28" i="23"/>
  <c r="L34" i="1" s="1"/>
  <c r="L64" i="1"/>
  <c r="AA23" i="23"/>
  <c r="L29" i="1" s="1"/>
  <c r="L73" i="1"/>
  <c r="AA15" i="23"/>
  <c r="L21" i="1" s="1"/>
  <c r="AA24" i="23"/>
  <c r="L30" i="1" s="1"/>
  <c r="V45" i="2"/>
  <c r="U9" i="23"/>
  <c r="V15" i="2" s="1"/>
  <c r="U17" i="23"/>
  <c r="V23" i="2" s="1"/>
  <c r="U26" i="23"/>
  <c r="V32" i="2" s="1"/>
  <c r="V61" i="2"/>
  <c r="U27" i="23"/>
  <c r="V33" i="2" s="1"/>
  <c r="Q47" i="2"/>
  <c r="P16" i="23"/>
  <c r="Q22" i="2" s="1"/>
  <c r="P25" i="23"/>
  <c r="Q31" i="2" s="1"/>
  <c r="Q51" i="2"/>
  <c r="P33" i="23"/>
  <c r="Q39" i="2" s="1"/>
  <c r="Q55" i="2"/>
  <c r="P29" i="23"/>
  <c r="Q35" i="2" s="1"/>
  <c r="Q64" i="2"/>
  <c r="P23" i="23"/>
  <c r="Q29" i="2" s="1"/>
  <c r="Q68" i="2"/>
  <c r="P12" i="23"/>
  <c r="Q18" i="2" s="1"/>
  <c r="P22" i="23"/>
  <c r="Q28" i="2" s="1"/>
  <c r="L52" i="1"/>
  <c r="AA19" i="23"/>
  <c r="L25" i="1" s="1"/>
  <c r="L41" i="2"/>
  <c r="K7" i="23"/>
  <c r="L13" i="2" s="1"/>
  <c r="K34" i="23"/>
  <c r="L40" i="2" s="1"/>
  <c r="K10" i="23"/>
  <c r="L16" i="2" s="1"/>
  <c r="K18" i="23"/>
  <c r="L24" i="2" s="1"/>
  <c r="L50" i="2"/>
  <c r="K31" i="23"/>
  <c r="L37" i="2" s="1"/>
  <c r="V43" i="1"/>
  <c r="AK14" i="23"/>
  <c r="V20" i="1" s="1"/>
  <c r="AK8" i="23"/>
  <c r="V14" i="1" s="1"/>
  <c r="AK21" i="23"/>
  <c r="V27" i="1" s="1"/>
  <c r="V47" i="1"/>
  <c r="AK16" i="23"/>
  <c r="V22" i="1" s="1"/>
  <c r="AK25" i="23"/>
  <c r="V31" i="1" s="1"/>
  <c r="V51" i="1"/>
  <c r="AK33" i="23"/>
  <c r="V39" i="1" s="1"/>
  <c r="V55" i="1"/>
  <c r="AK29" i="23"/>
  <c r="V35" i="1" s="1"/>
  <c r="L68" i="1"/>
  <c r="AA12" i="23"/>
  <c r="L18" i="1" s="1"/>
  <c r="AA22" i="23"/>
  <c r="L28" i="1" s="1"/>
  <c r="Q45" i="1"/>
  <c r="AF9" i="23"/>
  <c r="Q15" i="1" s="1"/>
  <c r="AF17" i="23"/>
  <c r="Q23" i="1" s="1"/>
  <c r="AF26" i="23"/>
  <c r="Q32" i="1" s="1"/>
  <c r="L44" i="1"/>
  <c r="AA11" i="23"/>
  <c r="L17" i="1" s="1"/>
  <c r="AA20" i="23"/>
  <c r="L26" i="1" s="1"/>
  <c r="AA30" i="23"/>
  <c r="L36" i="1" s="1"/>
  <c r="L48" i="1"/>
  <c r="AA13" i="23"/>
  <c r="L19" i="1" s="1"/>
  <c r="AA32" i="23"/>
  <c r="L38" i="1" s="1"/>
  <c r="L61" i="1"/>
  <c r="AA27" i="23"/>
  <c r="L33" i="1" s="1"/>
  <c r="V41" i="2"/>
  <c r="U7" i="23"/>
  <c r="V13" i="2" s="1"/>
  <c r="U10" i="23"/>
  <c r="V16" i="2" s="1"/>
  <c r="U34" i="23"/>
  <c r="V40" i="2" s="1"/>
  <c r="U18" i="23"/>
  <c r="V24" i="2" s="1"/>
  <c r="V50" i="2"/>
  <c r="U31" i="23"/>
  <c r="V37" i="2" s="1"/>
  <c r="Q43" i="2"/>
  <c r="P8" i="23"/>
  <c r="Q14" i="2" s="1"/>
  <c r="P14" i="23"/>
  <c r="Q20" i="2" s="1"/>
  <c r="P21" i="23"/>
  <c r="Q27" i="2" s="1"/>
  <c r="Q48" i="2"/>
  <c r="P13" i="23"/>
  <c r="Q19" i="2" s="1"/>
  <c r="P32" i="23"/>
  <c r="Q38" i="2" s="1"/>
  <c r="Q52" i="2"/>
  <c r="P19" i="23"/>
  <c r="Q25" i="2" s="1"/>
  <c r="Q56" i="2"/>
  <c r="P28" i="23"/>
  <c r="Q34" i="2" s="1"/>
  <c r="Q73" i="2"/>
  <c r="P15" i="23"/>
  <c r="Q21" i="2" s="1"/>
  <c r="P24" i="23"/>
  <c r="Q30" i="2" s="1"/>
  <c r="L47" i="2"/>
  <c r="K16" i="23"/>
  <c r="L22" i="2" s="1"/>
  <c r="K25" i="23"/>
  <c r="L31" i="2" s="1"/>
  <c r="L51" i="2"/>
  <c r="K33" i="23"/>
  <c r="L39" i="2" s="1"/>
  <c r="L55" i="2"/>
  <c r="K29" i="23"/>
  <c r="L35" i="2" s="1"/>
  <c r="V44" i="1"/>
  <c r="AK11" i="23"/>
  <c r="V17" i="1" s="1"/>
  <c r="AK30" i="23"/>
  <c r="V36" i="1" s="1"/>
  <c r="AK20" i="23"/>
  <c r="V26" i="1" s="1"/>
  <c r="V48" i="1"/>
  <c r="AK13" i="23"/>
  <c r="V19" i="1" s="1"/>
  <c r="AK32" i="23"/>
  <c r="V38" i="1" s="1"/>
  <c r="V52" i="1"/>
  <c r="AK19" i="23"/>
  <c r="V25" i="1" s="1"/>
  <c r="V56" i="1"/>
  <c r="AK28" i="23"/>
  <c r="V34" i="1" s="1"/>
  <c r="V64" i="1"/>
  <c r="AK23" i="23"/>
  <c r="V29" i="1" s="1"/>
  <c r="V68" i="1"/>
  <c r="AK12" i="23"/>
  <c r="V18" i="1" s="1"/>
  <c r="AK22" i="23"/>
  <c r="V28" i="1" s="1"/>
  <c r="Q44" i="1"/>
  <c r="AF11" i="23"/>
  <c r="Q17" i="1" s="1"/>
  <c r="AF20" i="23"/>
  <c r="Q26" i="1" s="1"/>
  <c r="AF30" i="23"/>
  <c r="Q36" i="1" s="1"/>
  <c r="L43" i="2"/>
  <c r="K8" i="23"/>
  <c r="L14" i="2" s="1"/>
  <c r="K21" i="23"/>
  <c r="L27" i="2" s="1"/>
  <c r="K14" i="23"/>
  <c r="L20" i="2" s="1"/>
  <c r="Q41" i="1"/>
  <c r="AF10" i="23"/>
  <c r="Q16" i="1" s="1"/>
  <c r="AF7" i="23"/>
  <c r="Q13" i="1" s="1"/>
  <c r="AF18" i="23"/>
  <c r="Q24" i="1" s="1"/>
  <c r="AF34" i="23"/>
  <c r="Q40" i="1" s="1"/>
  <c r="Q50" i="1"/>
  <c r="AF31" i="23"/>
  <c r="Q37" i="1" s="1"/>
  <c r="L41" i="1"/>
  <c r="AA7" i="23"/>
  <c r="L13" i="1" s="1"/>
  <c r="AA34" i="23"/>
  <c r="L40" i="1" s="1"/>
  <c r="AA18" i="23"/>
  <c r="L24" i="1" s="1"/>
  <c r="AA10" i="23"/>
  <c r="L16" i="1" s="1"/>
  <c r="L45" i="1"/>
  <c r="AA9" i="23"/>
  <c r="L15" i="1" s="1"/>
  <c r="AA17" i="23"/>
  <c r="L23" i="1" s="1"/>
  <c r="AA26" i="23"/>
  <c r="L32" i="1" s="1"/>
  <c r="V47" i="2"/>
  <c r="U16" i="23"/>
  <c r="V22" i="2" s="1"/>
  <c r="U25" i="23"/>
  <c r="V31" i="2" s="1"/>
  <c r="V51" i="2"/>
  <c r="U33" i="23"/>
  <c r="V39" i="2" s="1"/>
  <c r="V55" i="2"/>
  <c r="U29" i="23"/>
  <c r="V35" i="2" s="1"/>
  <c r="V68" i="2"/>
  <c r="U12" i="23"/>
  <c r="V18" i="2" s="1"/>
  <c r="U22" i="23"/>
  <c r="V28" i="2" s="1"/>
  <c r="Q44" i="2"/>
  <c r="P11" i="23"/>
  <c r="Q17" i="2" s="1"/>
  <c r="P20" i="23"/>
  <c r="Q26" i="2" s="1"/>
  <c r="P30" i="23"/>
  <c r="Q36" i="2" s="1"/>
  <c r="Q61" i="2"/>
  <c r="P27" i="23"/>
  <c r="Q33" i="2" s="1"/>
  <c r="L44" i="2"/>
  <c r="K11" i="23"/>
  <c r="L17" i="2" s="1"/>
  <c r="K20" i="23"/>
  <c r="L26" i="2" s="1"/>
  <c r="K30" i="23"/>
  <c r="L36" i="2" s="1"/>
  <c r="L48" i="2"/>
  <c r="K13" i="23"/>
  <c r="L19" i="2" s="1"/>
  <c r="K32" i="23"/>
  <c r="L38" i="2" s="1"/>
  <c r="L52" i="2"/>
  <c r="K19" i="23"/>
  <c r="L25" i="2" s="1"/>
  <c r="L56" i="2"/>
  <c r="K28" i="23"/>
  <c r="L34" i="2" s="1"/>
  <c r="L64" i="2"/>
  <c r="K23" i="23"/>
  <c r="L29" i="2" s="1"/>
  <c r="L68" i="2"/>
  <c r="K12" i="23"/>
  <c r="L18" i="2" s="1"/>
  <c r="K22" i="23"/>
  <c r="L28" i="2" s="1"/>
  <c r="V41" i="1"/>
  <c r="AK7" i="23"/>
  <c r="V13" i="1" s="1"/>
  <c r="AK10" i="23"/>
  <c r="V16" i="1" s="1"/>
  <c r="AK34" i="23"/>
  <c r="V40" i="1" s="1"/>
  <c r="AK18" i="23"/>
  <c r="V24" i="1" s="1"/>
  <c r="V45" i="1"/>
  <c r="AK9" i="23"/>
  <c r="V15" i="1" s="1"/>
  <c r="AK17" i="23"/>
  <c r="V23" i="1" s="1"/>
  <c r="AK26" i="23"/>
  <c r="V32" i="1" s="1"/>
  <c r="V61" i="1"/>
  <c r="AK27" i="23"/>
  <c r="V33" i="1" s="1"/>
  <c r="V73" i="1"/>
  <c r="AK15" i="23"/>
  <c r="V21" i="1" s="1"/>
  <c r="AK24" i="23"/>
  <c r="V30" i="1" s="1"/>
  <c r="M14" i="4" l="1"/>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90" i="5"/>
  <c r="M189" i="5"/>
  <c r="M186" i="5"/>
  <c r="M185" i="5"/>
  <c r="M183" i="5"/>
  <c r="M182" i="5"/>
  <c r="M179" i="5"/>
  <c r="M178" i="5"/>
  <c r="M176" i="5"/>
  <c r="M175" i="5"/>
  <c r="M174" i="5"/>
  <c r="M172" i="5"/>
  <c r="M171" i="5"/>
  <c r="M169" i="5"/>
  <c r="M168" i="5"/>
  <c r="M167" i="5"/>
  <c r="M165" i="5"/>
  <c r="M164" i="5"/>
  <c r="M162" i="5"/>
  <c r="M161" i="5"/>
  <c r="M160" i="5"/>
  <c r="M158" i="5"/>
  <c r="M157" i="5"/>
  <c r="M155" i="5"/>
  <c r="M154" i="5"/>
  <c r="M153" i="5"/>
  <c r="M151" i="5"/>
  <c r="M150" i="5"/>
  <c r="M147" i="5"/>
  <c r="M146" i="5"/>
  <c r="M144" i="5"/>
  <c r="M143" i="5"/>
  <c r="M141" i="5"/>
  <c r="M140" i="5"/>
  <c r="M139" i="5"/>
  <c r="M137" i="5"/>
  <c r="M136" i="5"/>
  <c r="M133" i="5"/>
  <c r="M132" i="5"/>
  <c r="M130" i="5"/>
  <c r="M129" i="5"/>
  <c r="M126" i="5"/>
  <c r="M125" i="5"/>
  <c r="M123" i="5"/>
  <c r="M122" i="5"/>
  <c r="M121" i="5"/>
  <c r="M119" i="5"/>
  <c r="M118" i="5"/>
  <c r="M116" i="5"/>
  <c r="M115" i="5"/>
  <c r="M114" i="5"/>
  <c r="M112" i="5"/>
  <c r="M111" i="5"/>
  <c r="M109" i="5"/>
  <c r="M108" i="5"/>
  <c r="M107" i="5"/>
  <c r="M105" i="5"/>
  <c r="M104" i="5"/>
  <c r="M102" i="5"/>
  <c r="M101" i="5"/>
  <c r="M98" i="5"/>
  <c r="M97" i="5"/>
  <c r="M95" i="5"/>
  <c r="M94" i="5"/>
  <c r="M93" i="5"/>
  <c r="M91" i="5"/>
  <c r="M90" i="5"/>
  <c r="M88" i="5"/>
  <c r="M87" i="5"/>
  <c r="M86" i="5"/>
  <c r="M84" i="5"/>
  <c r="M83" i="5"/>
  <c r="M81" i="5"/>
  <c r="M80" i="5"/>
  <c r="M79" i="5"/>
  <c r="M77" i="5"/>
  <c r="M76" i="5"/>
  <c r="M74" i="5"/>
  <c r="M73" i="5"/>
  <c r="M72" i="5"/>
  <c r="M70" i="5"/>
  <c r="M69" i="5"/>
  <c r="M67" i="5"/>
  <c r="M66" i="5"/>
  <c r="M63" i="5"/>
  <c r="M62" i="5"/>
  <c r="M60" i="5"/>
  <c r="M59" i="5"/>
  <c r="M57" i="5"/>
  <c r="M56" i="5"/>
  <c r="M55" i="5"/>
  <c r="M53" i="5"/>
  <c r="M52" i="5"/>
  <c r="M50" i="5"/>
  <c r="M49" i="5"/>
  <c r="M48" i="5"/>
  <c r="M46" i="5"/>
  <c r="M45" i="5"/>
  <c r="M44" i="5"/>
  <c r="M42" i="5"/>
  <c r="M41" i="5"/>
  <c r="M39" i="5"/>
  <c r="M38" i="5"/>
  <c r="M37" i="5"/>
  <c r="M35" i="5"/>
  <c r="M34" i="5"/>
  <c r="M31" i="5"/>
  <c r="M30" i="5"/>
  <c r="M28" i="5"/>
  <c r="M27" i="5"/>
  <c r="M26" i="5"/>
  <c r="M24" i="5"/>
  <c r="M23" i="5"/>
  <c r="M21" i="5"/>
  <c r="M19" i="5"/>
  <c r="M18" i="5"/>
  <c r="M17" i="5"/>
  <c r="M16" i="5"/>
  <c r="M15" i="5"/>
  <c r="M14" i="5"/>
  <c r="M191" i="5"/>
  <c r="M188" i="5"/>
  <c r="M187" i="5"/>
  <c r="M184" i="5"/>
  <c r="M181" i="5"/>
  <c r="M180" i="5"/>
  <c r="M177" i="5"/>
  <c r="M173" i="5"/>
  <c r="M170" i="5"/>
  <c r="M166" i="5"/>
  <c r="M163" i="5"/>
  <c r="M159" i="5"/>
  <c r="M156" i="5"/>
  <c r="M152" i="5"/>
  <c r="M149" i="5"/>
  <c r="M148" i="5"/>
  <c r="M145" i="5"/>
  <c r="M142" i="5"/>
  <c r="M138" i="5"/>
  <c r="M135" i="5"/>
  <c r="M134" i="5"/>
  <c r="M131" i="5"/>
  <c r="M128" i="5"/>
  <c r="M127" i="5"/>
  <c r="M124" i="5"/>
  <c r="M120" i="5"/>
  <c r="M117" i="5"/>
  <c r="M113" i="5"/>
  <c r="M110" i="5"/>
  <c r="M106" i="5"/>
  <c r="M103" i="5"/>
  <c r="M100" i="5"/>
  <c r="M99" i="5"/>
  <c r="M96" i="5"/>
  <c r="M92" i="5"/>
  <c r="M89" i="5"/>
  <c r="M85" i="5"/>
  <c r="M82" i="5"/>
  <c r="M78" i="5"/>
  <c r="M75" i="5"/>
  <c r="M71" i="5"/>
  <c r="M68" i="5"/>
  <c r="M65" i="5"/>
  <c r="M64" i="5"/>
  <c r="M61" i="5"/>
  <c r="M58" i="5"/>
  <c r="M54" i="5"/>
  <c r="M51" i="5"/>
  <c r="M47" i="5"/>
  <c r="M43" i="5"/>
  <c r="M40" i="5"/>
  <c r="M36" i="5"/>
  <c r="M33" i="5"/>
  <c r="M32" i="5"/>
  <c r="M29" i="5"/>
  <c r="M25" i="5"/>
  <c r="M22" i="5"/>
  <c r="M20" i="5"/>
  <c r="G21" i="21"/>
  <c r="H21" i="21"/>
  <c r="I21" i="21"/>
  <c r="J21" i="21"/>
  <c r="K21" i="21"/>
  <c r="L21" i="21"/>
  <c r="M21" i="21"/>
  <c r="N21" i="21"/>
  <c r="O21" i="21"/>
  <c r="P21" i="21"/>
  <c r="Q21" i="21"/>
  <c r="R21" i="21"/>
  <c r="G22" i="21"/>
  <c r="H22" i="21"/>
  <c r="I22" i="21"/>
  <c r="J22" i="21"/>
  <c r="K22" i="21"/>
  <c r="L22" i="21"/>
  <c r="M22" i="21"/>
  <c r="N22" i="21"/>
  <c r="O22" i="21"/>
  <c r="P22" i="21"/>
  <c r="Q22" i="21"/>
  <c r="R22" i="21"/>
  <c r="G23" i="21"/>
  <c r="H23" i="21"/>
  <c r="I23" i="21"/>
  <c r="J23" i="21"/>
  <c r="K23" i="21"/>
  <c r="L23" i="21"/>
  <c r="M23" i="21"/>
  <c r="N23" i="21"/>
  <c r="O23" i="21"/>
  <c r="P23" i="21"/>
  <c r="Q23" i="21"/>
  <c r="R23" i="21"/>
  <c r="G24" i="21"/>
  <c r="H24" i="21"/>
  <c r="I24" i="21"/>
  <c r="J24" i="21"/>
  <c r="K24" i="21"/>
  <c r="L24" i="21"/>
  <c r="M24" i="21"/>
  <c r="N24" i="21"/>
  <c r="O24" i="21"/>
  <c r="P24" i="21"/>
  <c r="Q24" i="21"/>
  <c r="R24" i="21"/>
  <c r="G25" i="21"/>
  <c r="H25" i="21"/>
  <c r="I25" i="21"/>
  <c r="J25" i="21"/>
  <c r="K25" i="21"/>
  <c r="L25" i="21"/>
  <c r="M25" i="21"/>
  <c r="N25" i="21"/>
  <c r="O25" i="21"/>
  <c r="P25" i="21"/>
  <c r="Q25" i="21"/>
  <c r="R25" i="21"/>
  <c r="G26" i="21"/>
  <c r="H26" i="21"/>
  <c r="I26" i="21"/>
  <c r="J26" i="21"/>
  <c r="K26" i="21"/>
  <c r="L26" i="21"/>
  <c r="M26" i="21"/>
  <c r="N26" i="21"/>
  <c r="O26" i="21"/>
  <c r="P26" i="21"/>
  <c r="Q26" i="21"/>
  <c r="R26" i="21"/>
  <c r="G27" i="21"/>
  <c r="H27" i="21"/>
  <c r="I27" i="21"/>
  <c r="J27" i="21"/>
  <c r="K27" i="21"/>
  <c r="L27" i="21"/>
  <c r="M27" i="21"/>
  <c r="N27" i="21"/>
  <c r="O27" i="21"/>
  <c r="P27" i="21"/>
  <c r="Q27" i="21"/>
  <c r="R27" i="21"/>
  <c r="G28" i="21"/>
  <c r="H28" i="21"/>
  <c r="I28" i="21"/>
  <c r="J28" i="21"/>
  <c r="K28" i="21"/>
  <c r="L28" i="21"/>
  <c r="M28" i="21"/>
  <c r="N28" i="21"/>
  <c r="O28" i="21"/>
  <c r="P28" i="21"/>
  <c r="Q28" i="21"/>
  <c r="R28" i="21"/>
  <c r="G29" i="21"/>
  <c r="H29" i="21"/>
  <c r="I29" i="21"/>
  <c r="J29" i="21"/>
  <c r="K29" i="21"/>
  <c r="L29" i="21"/>
  <c r="M29" i="21"/>
  <c r="N29" i="21"/>
  <c r="O29" i="21"/>
  <c r="P29" i="21"/>
  <c r="Q29" i="21"/>
  <c r="R29" i="21"/>
  <c r="G30" i="21"/>
  <c r="H30" i="21"/>
  <c r="I30" i="21"/>
  <c r="J30" i="21"/>
  <c r="K30" i="21"/>
  <c r="L30" i="21"/>
  <c r="M30" i="21"/>
  <c r="N30" i="21"/>
  <c r="O30" i="21"/>
  <c r="P30" i="21"/>
  <c r="Q30" i="21"/>
  <c r="R30" i="21"/>
  <c r="G31" i="21"/>
  <c r="H31" i="21"/>
  <c r="I31" i="21"/>
  <c r="J31" i="21"/>
  <c r="K31" i="21"/>
  <c r="L31" i="21"/>
  <c r="M31" i="21"/>
  <c r="N31" i="21"/>
  <c r="O31" i="21"/>
  <c r="P31" i="21"/>
  <c r="Q31" i="21"/>
  <c r="R31" i="21"/>
  <c r="G32" i="21"/>
  <c r="H32" i="21"/>
  <c r="I32" i="21"/>
  <c r="J32" i="21"/>
  <c r="K32" i="21"/>
  <c r="L32" i="21"/>
  <c r="M32" i="21"/>
  <c r="N32" i="21"/>
  <c r="O32" i="21"/>
  <c r="P32" i="21"/>
  <c r="Q32" i="21"/>
  <c r="R32" i="21"/>
  <c r="G33" i="21"/>
  <c r="H33" i="21"/>
  <c r="I33" i="21"/>
  <c r="J33" i="21"/>
  <c r="K33" i="21"/>
  <c r="L33" i="21"/>
  <c r="M33" i="21"/>
  <c r="N33" i="21"/>
  <c r="O33" i="21"/>
  <c r="P33" i="21"/>
  <c r="Q33" i="21"/>
  <c r="R33" i="21"/>
  <c r="G34" i="21"/>
  <c r="H34" i="21"/>
  <c r="I34" i="21"/>
  <c r="J34" i="21"/>
  <c r="K34" i="21"/>
  <c r="L34" i="21"/>
  <c r="M34" i="21"/>
  <c r="N34" i="21"/>
  <c r="O34" i="21"/>
  <c r="P34" i="21"/>
  <c r="Q34" i="21"/>
  <c r="R34" i="21"/>
  <c r="G35" i="21"/>
  <c r="H35" i="21"/>
  <c r="I35" i="21"/>
  <c r="J35" i="21"/>
  <c r="K35" i="21"/>
  <c r="L35" i="21"/>
  <c r="M35" i="21"/>
  <c r="N35" i="21"/>
  <c r="O35" i="21"/>
  <c r="P35" i="21"/>
  <c r="Q35" i="21"/>
  <c r="R35" i="21"/>
  <c r="G36" i="21"/>
  <c r="H36" i="21"/>
  <c r="I36" i="21"/>
  <c r="J36" i="21"/>
  <c r="K36" i="21"/>
  <c r="L36" i="21"/>
  <c r="M36" i="21"/>
  <c r="N36" i="21"/>
  <c r="O36" i="21"/>
  <c r="P36" i="21"/>
  <c r="Q36" i="21"/>
  <c r="R36" i="21"/>
  <c r="G37" i="21"/>
  <c r="H37" i="21"/>
  <c r="I37" i="21"/>
  <c r="J37" i="21"/>
  <c r="K37" i="21"/>
  <c r="L37" i="21"/>
  <c r="M37" i="21"/>
  <c r="N37" i="21"/>
  <c r="O37" i="21"/>
  <c r="P37" i="21"/>
  <c r="Q37" i="21"/>
  <c r="R37" i="21"/>
  <c r="G38" i="21"/>
  <c r="H38" i="21"/>
  <c r="I38" i="21"/>
  <c r="J38" i="21"/>
  <c r="K38" i="21"/>
  <c r="L38" i="21"/>
  <c r="M38" i="21"/>
  <c r="N38" i="21"/>
  <c r="O38" i="21"/>
  <c r="P38" i="21"/>
  <c r="Q38" i="21"/>
  <c r="R38" i="21"/>
  <c r="G39" i="21"/>
  <c r="H39" i="21"/>
  <c r="I39" i="21"/>
  <c r="J39" i="21"/>
  <c r="K39" i="21"/>
  <c r="L39" i="21"/>
  <c r="M39" i="21"/>
  <c r="N39" i="21"/>
  <c r="O39" i="21"/>
  <c r="P39" i="21"/>
  <c r="Q39" i="21"/>
  <c r="R39" i="21"/>
  <c r="G40" i="21"/>
  <c r="H40" i="21"/>
  <c r="I40" i="21"/>
  <c r="J40" i="21"/>
  <c r="K40" i="21"/>
  <c r="L40" i="21"/>
  <c r="M40" i="21"/>
  <c r="N40" i="21"/>
  <c r="O40" i="21"/>
  <c r="P40" i="21"/>
  <c r="Q40" i="21"/>
  <c r="R40" i="21"/>
  <c r="G41" i="21"/>
  <c r="H41" i="21"/>
  <c r="I41" i="21"/>
  <c r="J41" i="21"/>
  <c r="K41" i="21"/>
  <c r="L41" i="21"/>
  <c r="M41" i="21"/>
  <c r="N41" i="21"/>
  <c r="O41" i="21"/>
  <c r="P41" i="21"/>
  <c r="Q41" i="21"/>
  <c r="R41" i="21"/>
  <c r="G42" i="21"/>
  <c r="H42" i="21"/>
  <c r="I42" i="21"/>
  <c r="J42" i="21"/>
  <c r="K42" i="21"/>
  <c r="L42" i="21"/>
  <c r="M42" i="21"/>
  <c r="N42" i="21"/>
  <c r="O42" i="21"/>
  <c r="P42" i="21"/>
  <c r="Q42" i="21"/>
  <c r="R42" i="21"/>
  <c r="G43" i="21"/>
  <c r="H43" i="21"/>
  <c r="I43" i="21"/>
  <c r="J43" i="21"/>
  <c r="K43" i="21"/>
  <c r="L43" i="21"/>
  <c r="M43" i="21"/>
  <c r="N43" i="21"/>
  <c r="O43" i="21"/>
  <c r="P43" i="21"/>
  <c r="Q43" i="21"/>
  <c r="R43" i="21"/>
  <c r="G44" i="21"/>
  <c r="H44" i="21"/>
  <c r="I44" i="21"/>
  <c r="J44" i="21"/>
  <c r="K44" i="21"/>
  <c r="L44" i="21"/>
  <c r="M44" i="21"/>
  <c r="N44" i="21"/>
  <c r="O44" i="21"/>
  <c r="P44" i="21"/>
  <c r="Q44" i="21"/>
  <c r="R44" i="21"/>
  <c r="G45" i="21"/>
  <c r="H45" i="21"/>
  <c r="I45" i="21"/>
  <c r="J45" i="21"/>
  <c r="K45" i="21"/>
  <c r="L45" i="21"/>
  <c r="M45" i="21"/>
  <c r="N45" i="21"/>
  <c r="O45" i="21"/>
  <c r="P45" i="21"/>
  <c r="Q45" i="21"/>
  <c r="R45" i="21"/>
  <c r="G46" i="21"/>
  <c r="H46" i="21"/>
  <c r="I46" i="21"/>
  <c r="J46" i="21"/>
  <c r="K46" i="21"/>
  <c r="L46" i="21"/>
  <c r="M46" i="21"/>
  <c r="N46" i="21"/>
  <c r="O46" i="21"/>
  <c r="P46" i="21"/>
  <c r="Q46" i="21"/>
  <c r="R46" i="21"/>
  <c r="G47" i="21"/>
  <c r="H47" i="21"/>
  <c r="I47" i="21"/>
  <c r="J47" i="21"/>
  <c r="K47" i="21"/>
  <c r="L47" i="21"/>
  <c r="M47" i="21"/>
  <c r="N47" i="21"/>
  <c r="O47" i="21"/>
  <c r="P47" i="21"/>
  <c r="Q47" i="21"/>
  <c r="R47" i="21"/>
  <c r="G48" i="21"/>
  <c r="H48" i="21"/>
  <c r="I48" i="21"/>
  <c r="J48" i="21"/>
  <c r="K48" i="21"/>
  <c r="L48" i="21"/>
  <c r="M48" i="21"/>
  <c r="N48" i="21"/>
  <c r="O48" i="21"/>
  <c r="P48" i="21"/>
  <c r="Q48" i="21"/>
  <c r="R48" i="21"/>
  <c r="G49" i="21"/>
  <c r="H49" i="21"/>
  <c r="I49" i="21"/>
  <c r="J49" i="21"/>
  <c r="K49" i="21"/>
  <c r="L49" i="21"/>
  <c r="M49" i="21"/>
  <c r="N49" i="21"/>
  <c r="O49" i="21"/>
  <c r="P49" i="21"/>
  <c r="Q49" i="21"/>
  <c r="R49" i="21"/>
  <c r="G50" i="21"/>
  <c r="H50" i="21"/>
  <c r="I50" i="21"/>
  <c r="J50" i="21"/>
  <c r="K50" i="21"/>
  <c r="L50" i="21"/>
  <c r="M50" i="21"/>
  <c r="N50" i="21"/>
  <c r="O50" i="21"/>
  <c r="P50" i="21"/>
  <c r="Q50" i="21"/>
  <c r="R50" i="21"/>
  <c r="G51" i="21"/>
  <c r="H51" i="21"/>
  <c r="I51" i="21"/>
  <c r="J51" i="21"/>
  <c r="K51" i="21"/>
  <c r="L51" i="21"/>
  <c r="M51" i="21"/>
  <c r="N51" i="21"/>
  <c r="O51" i="21"/>
  <c r="P51" i="21"/>
  <c r="Q51" i="21"/>
  <c r="R51" i="21"/>
  <c r="G52" i="21"/>
  <c r="H52" i="21"/>
  <c r="I52" i="21"/>
  <c r="J52" i="21"/>
  <c r="K52" i="21"/>
  <c r="L52" i="21"/>
  <c r="M52" i="21"/>
  <c r="N52" i="21"/>
  <c r="O52" i="21"/>
  <c r="P52" i="21"/>
  <c r="Q52" i="21"/>
  <c r="R52" i="21"/>
  <c r="G53" i="21"/>
  <c r="H53" i="21"/>
  <c r="I53" i="21"/>
  <c r="J53" i="21"/>
  <c r="K53" i="21"/>
  <c r="L53" i="21"/>
  <c r="M53" i="21"/>
  <c r="N53" i="21"/>
  <c r="O53" i="21"/>
  <c r="P53" i="21"/>
  <c r="Q53" i="21"/>
  <c r="R53" i="21"/>
  <c r="G54" i="21"/>
  <c r="H54" i="21"/>
  <c r="I54" i="21"/>
  <c r="J54" i="21"/>
  <c r="K54" i="21"/>
  <c r="L54" i="21"/>
  <c r="M54" i="21"/>
  <c r="N54" i="21"/>
  <c r="O54" i="21"/>
  <c r="P54" i="21"/>
  <c r="Q54" i="21"/>
  <c r="R54" i="21"/>
  <c r="G55" i="21"/>
  <c r="H55" i="21"/>
  <c r="I55" i="21"/>
  <c r="J55" i="21"/>
  <c r="K55" i="21"/>
  <c r="L55" i="21"/>
  <c r="M55" i="21"/>
  <c r="N55" i="21"/>
  <c r="O55" i="21"/>
  <c r="P55" i="21"/>
  <c r="Q55" i="21"/>
  <c r="R55" i="21"/>
  <c r="G56" i="21"/>
  <c r="H56" i="21"/>
  <c r="I56" i="21"/>
  <c r="J56" i="21"/>
  <c r="K56" i="21"/>
  <c r="L56" i="21"/>
  <c r="M56" i="21"/>
  <c r="N56" i="21"/>
  <c r="O56" i="21"/>
  <c r="P56" i="21"/>
  <c r="Q56" i="21"/>
  <c r="R56" i="21"/>
  <c r="G57" i="21"/>
  <c r="H57" i="21"/>
  <c r="I57" i="21"/>
  <c r="J57" i="21"/>
  <c r="K57" i="21"/>
  <c r="L57" i="21"/>
  <c r="M57" i="21"/>
  <c r="N57" i="21"/>
  <c r="O57" i="21"/>
  <c r="P57" i="21"/>
  <c r="Q57" i="21"/>
  <c r="R57" i="21"/>
  <c r="G58" i="21"/>
  <c r="H58" i="21"/>
  <c r="I58" i="21"/>
  <c r="J58" i="21"/>
  <c r="K58" i="21"/>
  <c r="L58" i="21"/>
  <c r="M58" i="21"/>
  <c r="N58" i="21"/>
  <c r="O58" i="21"/>
  <c r="P58" i="21"/>
  <c r="Q58" i="21"/>
  <c r="R58" i="21"/>
  <c r="G59" i="21"/>
  <c r="H59" i="21"/>
  <c r="I59" i="21"/>
  <c r="J59" i="21"/>
  <c r="K59" i="21"/>
  <c r="L59" i="21"/>
  <c r="M59" i="21"/>
  <c r="N59" i="21"/>
  <c r="O59" i="21"/>
  <c r="P59" i="21"/>
  <c r="Q59" i="21"/>
  <c r="R59" i="21"/>
  <c r="G60" i="21"/>
  <c r="H60" i="21"/>
  <c r="I60" i="21"/>
  <c r="J60" i="21"/>
  <c r="K60" i="21"/>
  <c r="L60" i="21"/>
  <c r="M60" i="21"/>
  <c r="N60" i="21"/>
  <c r="O60" i="21"/>
  <c r="P60" i="21"/>
  <c r="Q60" i="21"/>
  <c r="R60" i="21"/>
  <c r="G61" i="21"/>
  <c r="H61" i="21"/>
  <c r="I61" i="21"/>
  <c r="J61" i="21"/>
  <c r="K61" i="21"/>
  <c r="L61" i="21"/>
  <c r="M61" i="21"/>
  <c r="N61" i="21"/>
  <c r="O61" i="21"/>
  <c r="P61" i="21"/>
  <c r="Q61" i="21"/>
  <c r="R61" i="21"/>
  <c r="G62" i="21"/>
  <c r="H62" i="21"/>
  <c r="I62" i="21"/>
  <c r="J62" i="21"/>
  <c r="K62" i="21"/>
  <c r="L62" i="21"/>
  <c r="M62" i="21"/>
  <c r="N62" i="21"/>
  <c r="O62" i="21"/>
  <c r="P62" i="21"/>
  <c r="Q62" i="21"/>
  <c r="R62" i="21"/>
  <c r="G63" i="21"/>
  <c r="H63" i="21"/>
  <c r="I63" i="21"/>
  <c r="J63" i="21"/>
  <c r="K63" i="21"/>
  <c r="L63" i="21"/>
  <c r="M63" i="21"/>
  <c r="N63" i="21"/>
  <c r="O63" i="21"/>
  <c r="P63" i="21"/>
  <c r="Q63" i="21"/>
  <c r="R63" i="21"/>
  <c r="G64" i="21"/>
  <c r="H64" i="21"/>
  <c r="I64" i="21"/>
  <c r="J64" i="21"/>
  <c r="K64" i="21"/>
  <c r="L64" i="21"/>
  <c r="M64" i="21"/>
  <c r="N64" i="21"/>
  <c r="O64" i="21"/>
  <c r="P64" i="21"/>
  <c r="Q64" i="21"/>
  <c r="R64" i="21"/>
  <c r="G65" i="21"/>
  <c r="H65" i="21"/>
  <c r="I65" i="21"/>
  <c r="J65" i="21"/>
  <c r="K65" i="21"/>
  <c r="L65" i="21"/>
  <c r="M65" i="21"/>
  <c r="N65" i="21"/>
  <c r="O65" i="21"/>
  <c r="P65" i="21"/>
  <c r="Q65" i="21"/>
  <c r="R65" i="21"/>
  <c r="G66" i="21"/>
  <c r="H66" i="21"/>
  <c r="I66" i="21"/>
  <c r="J66" i="21"/>
  <c r="K66" i="21"/>
  <c r="L66" i="21"/>
  <c r="M66" i="21"/>
  <c r="N66" i="21"/>
  <c r="O66" i="21"/>
  <c r="P66" i="21"/>
  <c r="Q66" i="21"/>
  <c r="R66" i="21"/>
  <c r="G67" i="21"/>
  <c r="H67" i="21"/>
  <c r="I67" i="21"/>
  <c r="J67" i="21"/>
  <c r="K67" i="21"/>
  <c r="L67" i="21"/>
  <c r="M67" i="21"/>
  <c r="N67" i="21"/>
  <c r="O67" i="21"/>
  <c r="P67" i="21"/>
  <c r="Q67" i="21"/>
  <c r="R67" i="21"/>
  <c r="G68" i="21"/>
  <c r="H68" i="21"/>
  <c r="I68" i="21"/>
  <c r="J68" i="21"/>
  <c r="K68" i="21"/>
  <c r="L68" i="21"/>
  <c r="M68" i="21"/>
  <c r="N68" i="21"/>
  <c r="O68" i="21"/>
  <c r="P68" i="21"/>
  <c r="Q68" i="21"/>
  <c r="R68" i="21"/>
  <c r="G69" i="21"/>
  <c r="H69" i="21"/>
  <c r="I69" i="21"/>
  <c r="J69" i="21"/>
  <c r="K69" i="21"/>
  <c r="L69" i="21"/>
  <c r="M69" i="21"/>
  <c r="N69" i="21"/>
  <c r="O69" i="21"/>
  <c r="P69" i="21"/>
  <c r="Q69" i="21"/>
  <c r="R69" i="21"/>
  <c r="G70" i="21"/>
  <c r="H70" i="21"/>
  <c r="I70" i="21"/>
  <c r="J70" i="21"/>
  <c r="K70" i="21"/>
  <c r="L70" i="21"/>
  <c r="M70" i="21"/>
  <c r="N70" i="21"/>
  <c r="O70" i="21"/>
  <c r="P70" i="21"/>
  <c r="Q70" i="21"/>
  <c r="R70" i="21"/>
  <c r="G71" i="21"/>
  <c r="H71" i="21"/>
  <c r="I71" i="21"/>
  <c r="J71" i="21"/>
  <c r="K71" i="21"/>
  <c r="L71" i="21"/>
  <c r="M71" i="21"/>
  <c r="N71" i="21"/>
  <c r="O71" i="21"/>
  <c r="P71" i="21"/>
  <c r="Q71" i="21"/>
  <c r="R71" i="21"/>
  <c r="G72" i="21"/>
  <c r="H72" i="21"/>
  <c r="I72" i="21"/>
  <c r="J72" i="21"/>
  <c r="K72" i="21"/>
  <c r="L72" i="21"/>
  <c r="M72" i="21"/>
  <c r="N72" i="21"/>
  <c r="O72" i="21"/>
  <c r="P72" i="21"/>
  <c r="Q72" i="21"/>
  <c r="R72" i="21"/>
  <c r="G73" i="21"/>
  <c r="H73" i="21"/>
  <c r="I73" i="21"/>
  <c r="J73" i="21"/>
  <c r="K73" i="21"/>
  <c r="L73" i="21"/>
  <c r="M73" i="21"/>
  <c r="N73" i="21"/>
  <c r="O73" i="21"/>
  <c r="P73" i="21"/>
  <c r="Q73" i="21"/>
  <c r="R73" i="21"/>
  <c r="G74" i="21"/>
  <c r="H74" i="21"/>
  <c r="I74" i="21"/>
  <c r="J74" i="21"/>
  <c r="K74" i="21"/>
  <c r="L74" i="21"/>
  <c r="M74" i="21"/>
  <c r="N74" i="21"/>
  <c r="O74" i="21"/>
  <c r="P74" i="21"/>
  <c r="Q74" i="21"/>
  <c r="R74" i="21"/>
  <c r="G75" i="21"/>
  <c r="H75" i="21"/>
  <c r="I75" i="21"/>
  <c r="J75" i="21"/>
  <c r="K75" i="21"/>
  <c r="L75" i="21"/>
  <c r="M75" i="21"/>
  <c r="N75" i="21"/>
  <c r="O75" i="21"/>
  <c r="P75" i="21"/>
  <c r="Q75" i="21"/>
  <c r="R75" i="21"/>
  <c r="G76" i="21"/>
  <c r="H76" i="21"/>
  <c r="I76" i="21"/>
  <c r="J76" i="21"/>
  <c r="K76" i="21"/>
  <c r="L76" i="21"/>
  <c r="M76" i="21"/>
  <c r="N76" i="21"/>
  <c r="O76" i="21"/>
  <c r="P76" i="21"/>
  <c r="Q76" i="21"/>
  <c r="R76" i="21"/>
  <c r="G77" i="21"/>
  <c r="H77" i="21"/>
  <c r="I77" i="21"/>
  <c r="J77" i="21"/>
  <c r="K77" i="21"/>
  <c r="L77" i="21"/>
  <c r="M77" i="21"/>
  <c r="N77" i="21"/>
  <c r="O77" i="21"/>
  <c r="P77" i="21"/>
  <c r="Q77" i="21"/>
  <c r="R77" i="21"/>
  <c r="G78" i="21"/>
  <c r="H78" i="21"/>
  <c r="I78" i="21"/>
  <c r="J78" i="21"/>
  <c r="K78" i="21"/>
  <c r="L78" i="21"/>
  <c r="M78" i="21"/>
  <c r="N78" i="21"/>
  <c r="O78" i="21"/>
  <c r="P78" i="21"/>
  <c r="Q78" i="21"/>
  <c r="R78" i="21"/>
  <c r="G79" i="21"/>
  <c r="H79" i="21"/>
  <c r="I79" i="21"/>
  <c r="J79" i="21"/>
  <c r="K79" i="21"/>
  <c r="L79" i="21"/>
  <c r="M79" i="21"/>
  <c r="N79" i="21"/>
  <c r="O79" i="21"/>
  <c r="P79" i="21"/>
  <c r="Q79" i="21"/>
  <c r="R79" i="21"/>
  <c r="G80" i="21"/>
  <c r="H80" i="21"/>
  <c r="I80" i="21"/>
  <c r="J80" i="21"/>
  <c r="K80" i="21"/>
  <c r="L80" i="21"/>
  <c r="M80" i="21"/>
  <c r="N80" i="21"/>
  <c r="O80" i="21"/>
  <c r="P80" i="21"/>
  <c r="Q80" i="21"/>
  <c r="R80" i="21"/>
  <c r="G81" i="21"/>
  <c r="H81" i="21"/>
  <c r="I81" i="21"/>
  <c r="J81" i="21"/>
  <c r="K81" i="21"/>
  <c r="L81" i="21"/>
  <c r="M81" i="21"/>
  <c r="N81" i="21"/>
  <c r="O81" i="21"/>
  <c r="P81" i="21"/>
  <c r="Q81" i="21"/>
  <c r="R81" i="21"/>
  <c r="G82" i="21"/>
  <c r="H82" i="21"/>
  <c r="I82" i="21"/>
  <c r="J82" i="21"/>
  <c r="K82" i="21"/>
  <c r="L82" i="21"/>
  <c r="M82" i="21"/>
  <c r="N82" i="21"/>
  <c r="O82" i="21"/>
  <c r="P82" i="21"/>
  <c r="Q82" i="21"/>
  <c r="R82" i="21"/>
  <c r="G83" i="21"/>
  <c r="H83" i="21"/>
  <c r="I83" i="21"/>
  <c r="J83" i="21"/>
  <c r="K83" i="21"/>
  <c r="L83" i="21"/>
  <c r="M83" i="21"/>
  <c r="N83" i="21"/>
  <c r="O83" i="21"/>
  <c r="P83" i="21"/>
  <c r="Q83" i="21"/>
  <c r="R83" i="21"/>
  <c r="G84" i="21"/>
  <c r="H84" i="21"/>
  <c r="I84" i="21"/>
  <c r="J84" i="21"/>
  <c r="K84" i="21"/>
  <c r="L84" i="21"/>
  <c r="M84" i="21"/>
  <c r="N84" i="21"/>
  <c r="O84" i="21"/>
  <c r="P84" i="21"/>
  <c r="Q84" i="21"/>
  <c r="R84" i="21"/>
  <c r="G85" i="21"/>
  <c r="H85" i="21"/>
  <c r="I85" i="21"/>
  <c r="J85" i="21"/>
  <c r="K85" i="21"/>
  <c r="L85" i="21"/>
  <c r="M85" i="21"/>
  <c r="N85" i="21"/>
  <c r="O85" i="21"/>
  <c r="P85" i="21"/>
  <c r="Q85" i="21"/>
  <c r="R85" i="21"/>
  <c r="G86" i="21"/>
  <c r="H86" i="21"/>
  <c r="I86" i="21"/>
  <c r="J86" i="21"/>
  <c r="K86" i="21"/>
  <c r="L86" i="21"/>
  <c r="M86" i="21"/>
  <c r="N86" i="21"/>
  <c r="O86" i="21"/>
  <c r="P86" i="21"/>
  <c r="Q86" i="21"/>
  <c r="R86" i="21"/>
  <c r="G87" i="21"/>
  <c r="H87" i="21"/>
  <c r="I87" i="21"/>
  <c r="J87" i="21"/>
  <c r="K87" i="21"/>
  <c r="L87" i="21"/>
  <c r="M87" i="21"/>
  <c r="N87" i="21"/>
  <c r="O87" i="21"/>
  <c r="P87" i="21"/>
  <c r="Q87" i="21"/>
  <c r="R87" i="21"/>
  <c r="G88" i="21"/>
  <c r="H88" i="21"/>
  <c r="I88" i="21"/>
  <c r="J88" i="21"/>
  <c r="K88" i="21"/>
  <c r="L88" i="21"/>
  <c r="M88" i="21"/>
  <c r="N88" i="21"/>
  <c r="O88" i="21"/>
  <c r="P88" i="21"/>
  <c r="Q88" i="21"/>
  <c r="R88" i="21"/>
  <c r="G89" i="21"/>
  <c r="H89" i="21"/>
  <c r="I89" i="21"/>
  <c r="J89" i="21"/>
  <c r="K89" i="21"/>
  <c r="L89" i="21"/>
  <c r="M89" i="21"/>
  <c r="N89" i="21"/>
  <c r="O89" i="21"/>
  <c r="P89" i="21"/>
  <c r="Q89" i="21"/>
  <c r="R89" i="21"/>
  <c r="G90" i="21"/>
  <c r="H90" i="21"/>
  <c r="I90" i="21"/>
  <c r="J90" i="21"/>
  <c r="K90" i="21"/>
  <c r="L90" i="21"/>
  <c r="M90" i="21"/>
  <c r="N90" i="21"/>
  <c r="O90" i="21"/>
  <c r="P90" i="21"/>
  <c r="Q90" i="21"/>
  <c r="R90" i="21"/>
  <c r="G91" i="21"/>
  <c r="H91" i="21"/>
  <c r="I91" i="21"/>
  <c r="J91" i="21"/>
  <c r="K91" i="21"/>
  <c r="L91" i="21"/>
  <c r="M91" i="21"/>
  <c r="N91" i="21"/>
  <c r="O91" i="21"/>
  <c r="P91" i="21"/>
  <c r="Q91" i="21"/>
  <c r="R91" i="21"/>
  <c r="G92" i="21"/>
  <c r="H92" i="21"/>
  <c r="I92" i="21"/>
  <c r="J92" i="21"/>
  <c r="K92" i="21"/>
  <c r="L92" i="21"/>
  <c r="M92" i="21"/>
  <c r="N92" i="21"/>
  <c r="O92" i="21"/>
  <c r="P92" i="21"/>
  <c r="Q92" i="21"/>
  <c r="R92" i="21"/>
  <c r="G93" i="21"/>
  <c r="H93" i="21"/>
  <c r="I93" i="21"/>
  <c r="J93" i="21"/>
  <c r="K93" i="21"/>
  <c r="L93" i="21"/>
  <c r="M93" i="21"/>
  <c r="N93" i="21"/>
  <c r="O93" i="21"/>
  <c r="P93" i="21"/>
  <c r="Q93" i="21"/>
  <c r="R93" i="21"/>
  <c r="G94" i="21"/>
  <c r="H94" i="21"/>
  <c r="I94" i="21"/>
  <c r="J94" i="21"/>
  <c r="K94" i="21"/>
  <c r="L94" i="21"/>
  <c r="M94" i="21"/>
  <c r="N94" i="21"/>
  <c r="O94" i="21"/>
  <c r="P94" i="21"/>
  <c r="Q94" i="21"/>
  <c r="R94" i="21"/>
  <c r="G95" i="21"/>
  <c r="H95" i="21"/>
  <c r="I95" i="21"/>
  <c r="J95" i="21"/>
  <c r="K95" i="21"/>
  <c r="L95" i="21"/>
  <c r="M95" i="21"/>
  <c r="N95" i="21"/>
  <c r="O95" i="21"/>
  <c r="P95" i="21"/>
  <c r="Q95" i="21"/>
  <c r="R95" i="21"/>
  <c r="G96" i="21"/>
  <c r="H96" i="21"/>
  <c r="I96" i="21"/>
  <c r="J96" i="21"/>
  <c r="K96" i="21"/>
  <c r="L96" i="21"/>
  <c r="M96" i="21"/>
  <c r="N96" i="21"/>
  <c r="O96" i="21"/>
  <c r="P96" i="21"/>
  <c r="Q96" i="21"/>
  <c r="R96" i="21"/>
  <c r="G97" i="21"/>
  <c r="H97" i="21"/>
  <c r="I97" i="21"/>
  <c r="J97" i="21"/>
  <c r="K97" i="21"/>
  <c r="L97" i="21"/>
  <c r="M97" i="21"/>
  <c r="N97" i="21"/>
  <c r="O97" i="21"/>
  <c r="P97" i="21"/>
  <c r="Q97" i="21"/>
  <c r="R97" i="21"/>
  <c r="G98" i="21"/>
  <c r="H98" i="21"/>
  <c r="I98" i="21"/>
  <c r="J98" i="21"/>
  <c r="K98" i="21"/>
  <c r="L98" i="21"/>
  <c r="M98" i="21"/>
  <c r="N98" i="21"/>
  <c r="O98" i="21"/>
  <c r="P98" i="21"/>
  <c r="Q98" i="21"/>
  <c r="R98" i="21"/>
  <c r="G99" i="21"/>
  <c r="H99" i="21"/>
  <c r="I99" i="21"/>
  <c r="J99" i="21"/>
  <c r="K99" i="21"/>
  <c r="L99" i="21"/>
  <c r="M99" i="21"/>
  <c r="N99" i="21"/>
  <c r="O99" i="21"/>
  <c r="P99" i="21"/>
  <c r="Q99" i="21"/>
  <c r="R99" i="21"/>
  <c r="G100" i="21"/>
  <c r="H100" i="21"/>
  <c r="I100" i="21"/>
  <c r="J100" i="21"/>
  <c r="K100" i="21"/>
  <c r="L100" i="21"/>
  <c r="M100" i="21"/>
  <c r="N100" i="21"/>
  <c r="O100" i="21"/>
  <c r="P100" i="21"/>
  <c r="Q100" i="21"/>
  <c r="R100" i="21"/>
  <c r="G101" i="21"/>
  <c r="H101" i="21"/>
  <c r="I101" i="21"/>
  <c r="J101" i="21"/>
  <c r="K101" i="21"/>
  <c r="L101" i="21"/>
  <c r="M101" i="21"/>
  <c r="N101" i="21"/>
  <c r="O101" i="21"/>
  <c r="P101" i="21"/>
  <c r="Q101" i="21"/>
  <c r="R101" i="21"/>
  <c r="G102" i="21"/>
  <c r="H102" i="21"/>
  <c r="I102" i="21"/>
  <c r="J102" i="21"/>
  <c r="K102" i="21"/>
  <c r="L102" i="21"/>
  <c r="M102" i="21"/>
  <c r="N102" i="21"/>
  <c r="O102" i="21"/>
  <c r="P102" i="21"/>
  <c r="Q102" i="21"/>
  <c r="R102" i="21"/>
  <c r="G103" i="21"/>
  <c r="H103" i="21"/>
  <c r="I103" i="21"/>
  <c r="J103" i="21"/>
  <c r="K103" i="21"/>
  <c r="L103" i="21"/>
  <c r="M103" i="21"/>
  <c r="N103" i="21"/>
  <c r="O103" i="21"/>
  <c r="P103" i="21"/>
  <c r="Q103" i="21"/>
  <c r="R103" i="21"/>
  <c r="G104" i="21"/>
  <c r="H104" i="21"/>
  <c r="I104" i="21"/>
  <c r="J104" i="21"/>
  <c r="K104" i="21"/>
  <c r="L104" i="21"/>
  <c r="M104" i="21"/>
  <c r="N104" i="21"/>
  <c r="O104" i="21"/>
  <c r="P104" i="21"/>
  <c r="Q104" i="21"/>
  <c r="R104" i="21"/>
  <c r="G105" i="21"/>
  <c r="H105" i="21"/>
  <c r="I105" i="21"/>
  <c r="J105" i="21"/>
  <c r="K105" i="21"/>
  <c r="L105" i="21"/>
  <c r="M105" i="21"/>
  <c r="N105" i="21"/>
  <c r="O105" i="21"/>
  <c r="P105" i="21"/>
  <c r="Q105" i="21"/>
  <c r="R105" i="21"/>
  <c r="G106" i="21"/>
  <c r="H106" i="21"/>
  <c r="I106" i="21"/>
  <c r="J106" i="21"/>
  <c r="K106" i="21"/>
  <c r="L106" i="21"/>
  <c r="M106" i="21"/>
  <c r="N106" i="21"/>
  <c r="O106" i="21"/>
  <c r="P106" i="21"/>
  <c r="Q106" i="21"/>
  <c r="R106" i="21"/>
  <c r="G107" i="21"/>
  <c r="H107" i="21"/>
  <c r="I107" i="21"/>
  <c r="J107" i="21"/>
  <c r="K107" i="21"/>
  <c r="L107" i="21"/>
  <c r="M107" i="21"/>
  <c r="N107" i="21"/>
  <c r="O107" i="21"/>
  <c r="P107" i="21"/>
  <c r="Q107" i="21"/>
  <c r="R107" i="21"/>
  <c r="G108" i="21"/>
  <c r="H108" i="21"/>
  <c r="I108" i="21"/>
  <c r="J108" i="21"/>
  <c r="K108" i="21"/>
  <c r="L108" i="21"/>
  <c r="M108" i="21"/>
  <c r="N108" i="21"/>
  <c r="O108" i="21"/>
  <c r="P108" i="21"/>
  <c r="Q108" i="21"/>
  <c r="R108" i="21"/>
  <c r="G109" i="21"/>
  <c r="H109" i="21"/>
  <c r="I109" i="21"/>
  <c r="J109" i="21"/>
  <c r="K109" i="21"/>
  <c r="L109" i="21"/>
  <c r="M109" i="21"/>
  <c r="N109" i="21"/>
  <c r="O109" i="21"/>
  <c r="P109" i="21"/>
  <c r="Q109" i="21"/>
  <c r="R109" i="21"/>
  <c r="G110" i="21"/>
  <c r="H110" i="21"/>
  <c r="I110" i="21"/>
  <c r="J110" i="21"/>
  <c r="K110" i="21"/>
  <c r="L110" i="21"/>
  <c r="M110" i="21"/>
  <c r="N110" i="21"/>
  <c r="O110" i="21"/>
  <c r="P110" i="21"/>
  <c r="Q110" i="21"/>
  <c r="R110" i="21"/>
  <c r="G111" i="21"/>
  <c r="H111" i="21"/>
  <c r="I111" i="21"/>
  <c r="J111" i="21"/>
  <c r="K111" i="21"/>
  <c r="L111" i="21"/>
  <c r="M111" i="21"/>
  <c r="N111" i="21"/>
  <c r="O111" i="21"/>
  <c r="P111" i="21"/>
  <c r="Q111" i="21"/>
  <c r="R111" i="21"/>
  <c r="G112" i="21"/>
  <c r="H112" i="21"/>
  <c r="I112" i="21"/>
  <c r="J112" i="21"/>
  <c r="K112" i="21"/>
  <c r="L112" i="21"/>
  <c r="M112" i="21"/>
  <c r="N112" i="21"/>
  <c r="O112" i="21"/>
  <c r="P112" i="21"/>
  <c r="Q112" i="21"/>
  <c r="R112" i="21"/>
  <c r="G113" i="21"/>
  <c r="H113" i="21"/>
  <c r="I113" i="21"/>
  <c r="J113" i="21"/>
  <c r="K113" i="21"/>
  <c r="L113" i="21"/>
  <c r="M113" i="21"/>
  <c r="N113" i="21"/>
  <c r="O113" i="21"/>
  <c r="P113" i="21"/>
  <c r="Q113" i="21"/>
  <c r="R113" i="21"/>
  <c r="G114" i="21"/>
  <c r="H114" i="21"/>
  <c r="I114" i="21"/>
  <c r="J114" i="21"/>
  <c r="K114" i="21"/>
  <c r="L114" i="21"/>
  <c r="M114" i="21"/>
  <c r="N114" i="21"/>
  <c r="O114" i="21"/>
  <c r="P114" i="21"/>
  <c r="Q114" i="21"/>
  <c r="R114" i="21"/>
  <c r="G115" i="21"/>
  <c r="H115" i="21"/>
  <c r="I115" i="21"/>
  <c r="J115" i="21"/>
  <c r="K115" i="21"/>
  <c r="L115" i="21"/>
  <c r="M115" i="21"/>
  <c r="N115" i="21"/>
  <c r="O115" i="21"/>
  <c r="P115" i="21"/>
  <c r="Q115" i="21"/>
  <c r="R115" i="21"/>
  <c r="G116" i="21"/>
  <c r="H116" i="21"/>
  <c r="I116" i="21"/>
  <c r="J116" i="21"/>
  <c r="K116" i="21"/>
  <c r="L116" i="21"/>
  <c r="M116" i="21"/>
  <c r="N116" i="21"/>
  <c r="O116" i="21"/>
  <c r="P116" i="21"/>
  <c r="Q116" i="21"/>
  <c r="R116" i="21"/>
  <c r="G117" i="21"/>
  <c r="H117" i="21"/>
  <c r="I117" i="21"/>
  <c r="J117" i="21"/>
  <c r="K117" i="21"/>
  <c r="L117" i="21"/>
  <c r="M117" i="21"/>
  <c r="N117" i="21"/>
  <c r="O117" i="21"/>
  <c r="P117" i="21"/>
  <c r="Q117" i="21"/>
  <c r="R117" i="21"/>
  <c r="G118" i="21"/>
  <c r="H118" i="21"/>
  <c r="I118" i="21"/>
  <c r="J118" i="21"/>
  <c r="K118" i="21"/>
  <c r="L118" i="21"/>
  <c r="M118" i="21"/>
  <c r="N118" i="21"/>
  <c r="O118" i="21"/>
  <c r="P118" i="21"/>
  <c r="Q118" i="21"/>
  <c r="R118" i="21"/>
  <c r="G119" i="21"/>
  <c r="H119" i="21"/>
  <c r="I119" i="21"/>
  <c r="J119" i="21"/>
  <c r="K119" i="21"/>
  <c r="L119" i="21"/>
  <c r="M119" i="21"/>
  <c r="N119" i="21"/>
  <c r="O119" i="21"/>
  <c r="P119" i="21"/>
  <c r="Q119" i="21"/>
  <c r="R119" i="21"/>
  <c r="G120" i="21"/>
  <c r="H120" i="21"/>
  <c r="I120" i="21"/>
  <c r="J120" i="21"/>
  <c r="K120" i="21"/>
  <c r="L120" i="21"/>
  <c r="M120" i="21"/>
  <c r="N120" i="21"/>
  <c r="O120" i="21"/>
  <c r="P120" i="21"/>
  <c r="Q120" i="21"/>
  <c r="R120" i="21"/>
  <c r="G121" i="21"/>
  <c r="H121" i="21"/>
  <c r="I121" i="21"/>
  <c r="J121" i="21"/>
  <c r="K121" i="21"/>
  <c r="L121" i="21"/>
  <c r="M121" i="21"/>
  <c r="N121" i="21"/>
  <c r="O121" i="21"/>
  <c r="P121" i="21"/>
  <c r="Q121" i="21"/>
  <c r="R121" i="21"/>
  <c r="G122" i="21"/>
  <c r="H122" i="21"/>
  <c r="I122" i="21"/>
  <c r="J122" i="21"/>
  <c r="K122" i="21"/>
  <c r="L122" i="21"/>
  <c r="M122" i="21"/>
  <c r="N122" i="21"/>
  <c r="O122" i="21"/>
  <c r="P122" i="21"/>
  <c r="Q122" i="21"/>
  <c r="R122" i="21"/>
  <c r="G123" i="21"/>
  <c r="H123" i="21"/>
  <c r="I123" i="21"/>
  <c r="J123" i="21"/>
  <c r="K123" i="21"/>
  <c r="L123" i="21"/>
  <c r="M123" i="21"/>
  <c r="N123" i="21"/>
  <c r="O123" i="21"/>
  <c r="P123" i="21"/>
  <c r="Q123" i="21"/>
  <c r="R123" i="21"/>
  <c r="G124" i="21"/>
  <c r="H124" i="21"/>
  <c r="I124" i="21"/>
  <c r="J124" i="21"/>
  <c r="K124" i="21"/>
  <c r="L124" i="21"/>
  <c r="M124" i="21"/>
  <c r="N124" i="21"/>
  <c r="O124" i="21"/>
  <c r="P124" i="21"/>
  <c r="Q124" i="21"/>
  <c r="R124" i="21"/>
  <c r="G125" i="21"/>
  <c r="H125" i="21"/>
  <c r="I125" i="21"/>
  <c r="J125" i="21"/>
  <c r="K125" i="21"/>
  <c r="L125" i="21"/>
  <c r="M125" i="21"/>
  <c r="N125" i="21"/>
  <c r="O125" i="21"/>
  <c r="P125" i="21"/>
  <c r="Q125" i="21"/>
  <c r="R125" i="21"/>
  <c r="G126" i="21"/>
  <c r="H126" i="21"/>
  <c r="I126" i="21"/>
  <c r="J126" i="21"/>
  <c r="K126" i="21"/>
  <c r="L126" i="21"/>
  <c r="M126" i="21"/>
  <c r="N126" i="21"/>
  <c r="O126" i="21"/>
  <c r="P126" i="21"/>
  <c r="Q126" i="21"/>
  <c r="R126" i="21"/>
  <c r="G127" i="21"/>
  <c r="H127" i="21"/>
  <c r="I127" i="21"/>
  <c r="J127" i="21"/>
  <c r="K127" i="21"/>
  <c r="L127" i="21"/>
  <c r="M127" i="21"/>
  <c r="N127" i="21"/>
  <c r="O127" i="21"/>
  <c r="P127" i="21"/>
  <c r="Q127" i="21"/>
  <c r="R127" i="21"/>
  <c r="G128" i="21"/>
  <c r="H128" i="21"/>
  <c r="I128" i="21"/>
  <c r="J128" i="21"/>
  <c r="K128" i="21"/>
  <c r="L128" i="21"/>
  <c r="M128" i="21"/>
  <c r="N128" i="21"/>
  <c r="O128" i="21"/>
  <c r="P128" i="21"/>
  <c r="Q128" i="21"/>
  <c r="R128" i="21"/>
  <c r="G129" i="21"/>
  <c r="H129" i="21"/>
  <c r="I129" i="21"/>
  <c r="J129" i="21"/>
  <c r="K129" i="21"/>
  <c r="L129" i="21"/>
  <c r="M129" i="21"/>
  <c r="N129" i="21"/>
  <c r="O129" i="21"/>
  <c r="P129" i="21"/>
  <c r="Q129" i="21"/>
  <c r="R129" i="21"/>
  <c r="G130" i="21"/>
  <c r="H130" i="21"/>
  <c r="I130" i="21"/>
  <c r="J130" i="21"/>
  <c r="K130" i="21"/>
  <c r="L130" i="21"/>
  <c r="M130" i="21"/>
  <c r="N130" i="21"/>
  <c r="O130" i="21"/>
  <c r="P130" i="21"/>
  <c r="Q130" i="21"/>
  <c r="R130" i="21"/>
  <c r="G131" i="21"/>
  <c r="H131" i="21"/>
  <c r="I131" i="21"/>
  <c r="J131" i="21"/>
  <c r="K131" i="21"/>
  <c r="L131" i="21"/>
  <c r="M131" i="21"/>
  <c r="N131" i="21"/>
  <c r="O131" i="21"/>
  <c r="P131" i="21"/>
  <c r="Q131" i="21"/>
  <c r="R131" i="21"/>
  <c r="G132" i="21"/>
  <c r="H132" i="21"/>
  <c r="I132" i="21"/>
  <c r="J132" i="21"/>
  <c r="K132" i="21"/>
  <c r="L132" i="21"/>
  <c r="M132" i="21"/>
  <c r="N132" i="21"/>
  <c r="O132" i="21"/>
  <c r="P132" i="21"/>
  <c r="Q132" i="21"/>
  <c r="R132" i="21"/>
  <c r="G133" i="21"/>
  <c r="H133" i="21"/>
  <c r="I133" i="21"/>
  <c r="J133" i="21"/>
  <c r="K133" i="21"/>
  <c r="L133" i="21"/>
  <c r="M133" i="21"/>
  <c r="N133" i="21"/>
  <c r="O133" i="21"/>
  <c r="P133" i="21"/>
  <c r="Q133" i="21"/>
  <c r="R133" i="21"/>
  <c r="G134" i="21"/>
  <c r="H134" i="21"/>
  <c r="I134" i="21"/>
  <c r="J134" i="21"/>
  <c r="K134" i="21"/>
  <c r="L134" i="21"/>
  <c r="M134" i="21"/>
  <c r="N134" i="21"/>
  <c r="O134" i="21"/>
  <c r="P134" i="21"/>
  <c r="Q134" i="21"/>
  <c r="R134" i="21"/>
  <c r="G135" i="21"/>
  <c r="H135" i="21"/>
  <c r="I135" i="21"/>
  <c r="J135" i="21"/>
  <c r="K135" i="21"/>
  <c r="L135" i="21"/>
  <c r="M135" i="21"/>
  <c r="N135" i="21"/>
  <c r="O135" i="21"/>
  <c r="P135" i="21"/>
  <c r="Q135" i="21"/>
  <c r="R135" i="21"/>
  <c r="G136" i="21"/>
  <c r="H136" i="21"/>
  <c r="I136" i="21"/>
  <c r="J136" i="21"/>
  <c r="K136" i="21"/>
  <c r="L136" i="21"/>
  <c r="M136" i="21"/>
  <c r="N136" i="21"/>
  <c r="O136" i="21"/>
  <c r="P136" i="21"/>
  <c r="Q136" i="21"/>
  <c r="R136" i="21"/>
  <c r="G137" i="21"/>
  <c r="H137" i="21"/>
  <c r="I137" i="21"/>
  <c r="J137" i="21"/>
  <c r="K137" i="21"/>
  <c r="L137" i="21"/>
  <c r="M137" i="21"/>
  <c r="N137" i="21"/>
  <c r="O137" i="21"/>
  <c r="P137" i="21"/>
  <c r="Q137" i="21"/>
  <c r="R137" i="21"/>
  <c r="G138" i="21"/>
  <c r="H138" i="21"/>
  <c r="I138" i="21"/>
  <c r="J138" i="21"/>
  <c r="K138" i="21"/>
  <c r="L138" i="21"/>
  <c r="M138" i="21"/>
  <c r="N138" i="21"/>
  <c r="O138" i="21"/>
  <c r="P138" i="21"/>
  <c r="Q138" i="21"/>
  <c r="R138" i="21"/>
  <c r="G139" i="21"/>
  <c r="H139" i="21"/>
  <c r="I139" i="21"/>
  <c r="J139" i="21"/>
  <c r="K139" i="21"/>
  <c r="L139" i="21"/>
  <c r="M139" i="21"/>
  <c r="N139" i="21"/>
  <c r="O139" i="21"/>
  <c r="P139" i="21"/>
  <c r="Q139" i="21"/>
  <c r="R139" i="21"/>
  <c r="G140" i="21"/>
  <c r="H140" i="21"/>
  <c r="I140" i="21"/>
  <c r="J140" i="21"/>
  <c r="K140" i="21"/>
  <c r="L140" i="21"/>
  <c r="M140" i="21"/>
  <c r="N140" i="21"/>
  <c r="O140" i="21"/>
  <c r="P140" i="21"/>
  <c r="Q140" i="21"/>
  <c r="R140" i="21"/>
  <c r="G141" i="21"/>
  <c r="H141" i="21"/>
  <c r="I141" i="21"/>
  <c r="J141" i="21"/>
  <c r="K141" i="21"/>
  <c r="L141" i="21"/>
  <c r="M141" i="21"/>
  <c r="N141" i="21"/>
  <c r="O141" i="21"/>
  <c r="P141" i="21"/>
  <c r="Q141" i="21"/>
  <c r="R141" i="21"/>
  <c r="G142" i="21"/>
  <c r="H142" i="21"/>
  <c r="I142" i="21"/>
  <c r="J142" i="21"/>
  <c r="K142" i="21"/>
  <c r="L142" i="21"/>
  <c r="M142" i="21"/>
  <c r="N142" i="21"/>
  <c r="O142" i="21"/>
  <c r="P142" i="21"/>
  <c r="Q142" i="21"/>
  <c r="R142" i="21"/>
  <c r="G143" i="21"/>
  <c r="H143" i="21"/>
  <c r="I143" i="21"/>
  <c r="J143" i="21"/>
  <c r="K143" i="21"/>
  <c r="L143" i="21"/>
  <c r="M143" i="21"/>
  <c r="N143" i="21"/>
  <c r="O143" i="21"/>
  <c r="P143" i="21"/>
  <c r="Q143" i="21"/>
  <c r="R143" i="21"/>
  <c r="G144" i="21"/>
  <c r="H144" i="21"/>
  <c r="I144" i="21"/>
  <c r="J144" i="21"/>
  <c r="K144" i="21"/>
  <c r="L144" i="21"/>
  <c r="M144" i="21"/>
  <c r="N144" i="21"/>
  <c r="O144" i="21"/>
  <c r="P144" i="21"/>
  <c r="Q144" i="21"/>
  <c r="R144" i="21"/>
  <c r="G145" i="21"/>
  <c r="H145" i="21"/>
  <c r="I145" i="21"/>
  <c r="J145" i="21"/>
  <c r="K145" i="21"/>
  <c r="L145" i="21"/>
  <c r="M145" i="21"/>
  <c r="N145" i="21"/>
  <c r="O145" i="21"/>
  <c r="P145" i="21"/>
  <c r="Q145" i="21"/>
  <c r="R145" i="21"/>
  <c r="G146" i="21"/>
  <c r="H146" i="21"/>
  <c r="I146" i="21"/>
  <c r="J146" i="21"/>
  <c r="K146" i="21"/>
  <c r="L146" i="21"/>
  <c r="M146" i="21"/>
  <c r="N146" i="21"/>
  <c r="O146" i="21"/>
  <c r="P146" i="21"/>
  <c r="Q146" i="21"/>
  <c r="R146" i="21"/>
  <c r="G147" i="21"/>
  <c r="H147" i="21"/>
  <c r="I147" i="21"/>
  <c r="J147" i="21"/>
  <c r="K147" i="21"/>
  <c r="L147" i="21"/>
  <c r="M147" i="21"/>
  <c r="N147" i="21"/>
  <c r="O147" i="21"/>
  <c r="P147" i="21"/>
  <c r="Q147" i="21"/>
  <c r="R147" i="21"/>
  <c r="G148" i="21"/>
  <c r="H148" i="21"/>
  <c r="I148" i="21"/>
  <c r="J148" i="21"/>
  <c r="K148" i="21"/>
  <c r="L148" i="21"/>
  <c r="M148" i="21"/>
  <c r="N148" i="21"/>
  <c r="O148" i="21"/>
  <c r="P148" i="21"/>
  <c r="Q148" i="21"/>
  <c r="R148" i="21"/>
  <c r="G149" i="21"/>
  <c r="H149" i="21"/>
  <c r="I149" i="21"/>
  <c r="J149" i="21"/>
  <c r="K149" i="21"/>
  <c r="L149" i="21"/>
  <c r="M149" i="21"/>
  <c r="N149" i="21"/>
  <c r="O149" i="21"/>
  <c r="P149" i="21"/>
  <c r="Q149" i="21"/>
  <c r="R149" i="21"/>
  <c r="G150" i="21"/>
  <c r="H150" i="21"/>
  <c r="I150" i="21"/>
  <c r="J150" i="21"/>
  <c r="K150" i="21"/>
  <c r="L150" i="21"/>
  <c r="M150" i="21"/>
  <c r="N150" i="21"/>
  <c r="O150" i="21"/>
  <c r="P150" i="21"/>
  <c r="Q150" i="21"/>
  <c r="R150" i="21"/>
  <c r="G151" i="21"/>
  <c r="H151" i="21"/>
  <c r="I151" i="21"/>
  <c r="J151" i="21"/>
  <c r="K151" i="21"/>
  <c r="L151" i="21"/>
  <c r="M151" i="21"/>
  <c r="N151" i="21"/>
  <c r="O151" i="21"/>
  <c r="P151" i="21"/>
  <c r="Q151" i="21"/>
  <c r="R151" i="21"/>
  <c r="G152" i="21"/>
  <c r="H152" i="21"/>
  <c r="I152" i="21"/>
  <c r="J152" i="21"/>
  <c r="K152" i="21"/>
  <c r="L152" i="21"/>
  <c r="M152" i="21"/>
  <c r="N152" i="21"/>
  <c r="O152" i="21"/>
  <c r="P152" i="21"/>
  <c r="Q152" i="21"/>
  <c r="R152" i="21"/>
  <c r="G153" i="21"/>
  <c r="H153" i="21"/>
  <c r="I153" i="21"/>
  <c r="J153" i="21"/>
  <c r="K153" i="21"/>
  <c r="L153" i="21"/>
  <c r="M153" i="21"/>
  <c r="N153" i="21"/>
  <c r="O153" i="21"/>
  <c r="P153" i="21"/>
  <c r="Q153" i="21"/>
  <c r="R153" i="21"/>
  <c r="G154" i="21"/>
  <c r="H154" i="21"/>
  <c r="I154" i="21"/>
  <c r="J154" i="21"/>
  <c r="K154" i="21"/>
  <c r="L154" i="21"/>
  <c r="M154" i="21"/>
  <c r="N154" i="21"/>
  <c r="O154" i="21"/>
  <c r="P154" i="21"/>
  <c r="Q154" i="21"/>
  <c r="R154" i="21"/>
  <c r="G155" i="21"/>
  <c r="H155" i="21"/>
  <c r="I155" i="21"/>
  <c r="J155" i="21"/>
  <c r="K155" i="21"/>
  <c r="L155" i="21"/>
  <c r="M155" i="21"/>
  <c r="N155" i="21"/>
  <c r="O155" i="21"/>
  <c r="P155" i="21"/>
  <c r="Q155" i="21"/>
  <c r="R155" i="21"/>
  <c r="G156" i="21"/>
  <c r="H156" i="21"/>
  <c r="I156" i="21"/>
  <c r="J156" i="21"/>
  <c r="K156" i="21"/>
  <c r="L156" i="21"/>
  <c r="M156" i="21"/>
  <c r="N156" i="21"/>
  <c r="O156" i="21"/>
  <c r="P156" i="21"/>
  <c r="Q156" i="21"/>
  <c r="R156" i="21"/>
  <c r="G157" i="21"/>
  <c r="H157" i="21"/>
  <c r="I157" i="21"/>
  <c r="J157" i="21"/>
  <c r="K157" i="21"/>
  <c r="L157" i="21"/>
  <c r="M157" i="21"/>
  <c r="N157" i="21"/>
  <c r="O157" i="21"/>
  <c r="P157" i="21"/>
  <c r="Q157" i="21"/>
  <c r="R157" i="21"/>
  <c r="G158" i="21"/>
  <c r="H158" i="21"/>
  <c r="I158" i="21"/>
  <c r="J158" i="21"/>
  <c r="K158" i="21"/>
  <c r="L158" i="21"/>
  <c r="M158" i="21"/>
  <c r="N158" i="21"/>
  <c r="O158" i="21"/>
  <c r="P158" i="21"/>
  <c r="Q158" i="21"/>
  <c r="R158" i="21"/>
  <c r="G159" i="21"/>
  <c r="H159" i="21"/>
  <c r="I159" i="21"/>
  <c r="J159" i="21"/>
  <c r="K159" i="21"/>
  <c r="L159" i="21"/>
  <c r="M159" i="21"/>
  <c r="N159" i="21"/>
  <c r="O159" i="21"/>
  <c r="P159" i="21"/>
  <c r="Q159" i="21"/>
  <c r="R159" i="21"/>
  <c r="G160" i="21"/>
  <c r="H160" i="21"/>
  <c r="I160" i="21"/>
  <c r="J160" i="21"/>
  <c r="K160" i="21"/>
  <c r="L160" i="21"/>
  <c r="M160" i="21"/>
  <c r="N160" i="21"/>
  <c r="O160" i="21"/>
  <c r="P160" i="21"/>
  <c r="Q160" i="21"/>
  <c r="R160" i="21"/>
  <c r="G161" i="21"/>
  <c r="H161" i="21"/>
  <c r="I161" i="21"/>
  <c r="J161" i="21"/>
  <c r="K161" i="21"/>
  <c r="L161" i="21"/>
  <c r="M161" i="21"/>
  <c r="N161" i="21"/>
  <c r="O161" i="21"/>
  <c r="P161" i="21"/>
  <c r="Q161" i="21"/>
  <c r="R161" i="21"/>
  <c r="G162" i="21"/>
  <c r="H162" i="21"/>
  <c r="I162" i="21"/>
  <c r="J162" i="21"/>
  <c r="K162" i="21"/>
  <c r="L162" i="21"/>
  <c r="M162" i="21"/>
  <c r="N162" i="21"/>
  <c r="O162" i="21"/>
  <c r="P162" i="21"/>
  <c r="Q162" i="21"/>
  <c r="R162" i="21"/>
  <c r="G163" i="21"/>
  <c r="H163" i="21"/>
  <c r="I163" i="21"/>
  <c r="J163" i="21"/>
  <c r="K163" i="21"/>
  <c r="L163" i="21"/>
  <c r="M163" i="21"/>
  <c r="N163" i="21"/>
  <c r="O163" i="21"/>
  <c r="P163" i="21"/>
  <c r="Q163" i="21"/>
  <c r="R163" i="21"/>
  <c r="G164" i="21"/>
  <c r="H164" i="21"/>
  <c r="I164" i="21"/>
  <c r="J164" i="21"/>
  <c r="K164" i="21"/>
  <c r="L164" i="21"/>
  <c r="M164" i="21"/>
  <c r="N164" i="21"/>
  <c r="O164" i="21"/>
  <c r="P164" i="21"/>
  <c r="Q164" i="21"/>
  <c r="R164" i="21"/>
  <c r="G165" i="21"/>
  <c r="H165" i="21"/>
  <c r="I165" i="21"/>
  <c r="J165" i="21"/>
  <c r="K165" i="21"/>
  <c r="L165" i="21"/>
  <c r="M165" i="21"/>
  <c r="N165" i="21"/>
  <c r="O165" i="21"/>
  <c r="P165" i="21"/>
  <c r="Q165" i="21"/>
  <c r="R165" i="21"/>
  <c r="G166" i="21"/>
  <c r="H166" i="21"/>
  <c r="I166" i="21"/>
  <c r="J166" i="21"/>
  <c r="K166" i="21"/>
  <c r="L166" i="21"/>
  <c r="M166" i="21"/>
  <c r="N166" i="21"/>
  <c r="O166" i="21"/>
  <c r="P166" i="21"/>
  <c r="Q166" i="21"/>
  <c r="R166" i="21"/>
  <c r="G167" i="21"/>
  <c r="H167" i="21"/>
  <c r="I167" i="21"/>
  <c r="J167" i="21"/>
  <c r="K167" i="21"/>
  <c r="L167" i="21"/>
  <c r="M167" i="21"/>
  <c r="N167" i="21"/>
  <c r="O167" i="21"/>
  <c r="P167" i="21"/>
  <c r="Q167" i="21"/>
  <c r="R167" i="21"/>
  <c r="G168" i="21"/>
  <c r="H168" i="21"/>
  <c r="I168" i="21"/>
  <c r="J168" i="21"/>
  <c r="K168" i="21"/>
  <c r="L168" i="21"/>
  <c r="M168" i="21"/>
  <c r="N168" i="21"/>
  <c r="O168" i="21"/>
  <c r="P168" i="21"/>
  <c r="Q168" i="21"/>
  <c r="R168" i="21"/>
  <c r="G169" i="21"/>
  <c r="H169" i="21"/>
  <c r="I169" i="21"/>
  <c r="J169" i="21"/>
  <c r="K169" i="21"/>
  <c r="L169" i="21"/>
  <c r="M169" i="21"/>
  <c r="N169" i="21"/>
  <c r="O169" i="21"/>
  <c r="P169" i="21"/>
  <c r="Q169" i="21"/>
  <c r="R169" i="21"/>
  <c r="H20" i="21"/>
  <c r="I20" i="21"/>
  <c r="J20" i="21"/>
  <c r="K20" i="21"/>
  <c r="L20" i="21"/>
  <c r="M20" i="21"/>
  <c r="N20" i="21"/>
  <c r="O20" i="21"/>
  <c r="P20" i="21"/>
  <c r="Q20" i="21"/>
  <c r="R20" i="21"/>
  <c r="G20" i="21"/>
  <c r="N98" i="5"/>
  <c r="O98" i="5" s="1"/>
  <c r="K98" i="5"/>
  <c r="H98" i="5"/>
  <c r="AB15" i="14" l="1"/>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B134" i="14"/>
  <c r="AB135" i="14"/>
  <c r="AB136" i="14"/>
  <c r="AB137" i="14"/>
  <c r="AB138" i="14"/>
  <c r="AB139" i="14"/>
  <c r="AB140" i="14"/>
  <c r="AB141" i="14"/>
  <c r="AB142" i="14"/>
  <c r="AB143" i="14"/>
  <c r="AB144" i="14"/>
  <c r="AB145" i="14"/>
  <c r="AB146" i="14"/>
  <c r="AB147" i="14"/>
  <c r="AB148" i="14"/>
  <c r="AB149" i="14"/>
  <c r="AB150" i="14"/>
  <c r="AB151" i="14"/>
  <c r="AB152" i="14"/>
  <c r="AB153" i="14"/>
  <c r="AB154" i="14"/>
  <c r="AB155" i="14"/>
  <c r="AB156" i="14"/>
  <c r="AB157" i="14"/>
  <c r="AB158" i="14"/>
  <c r="AB159" i="14"/>
  <c r="AB160" i="14"/>
  <c r="AB161" i="14"/>
  <c r="AB162" i="14"/>
  <c r="AB163" i="14"/>
  <c r="AB164" i="14"/>
  <c r="AB165" i="14"/>
  <c r="AB166" i="14"/>
  <c r="AB167" i="14"/>
  <c r="AB168" i="14"/>
  <c r="AB169" i="14"/>
  <c r="AB170" i="14"/>
  <c r="AB171" i="14"/>
  <c r="AB172" i="14"/>
  <c r="AB173" i="14"/>
  <c r="AB174" i="14"/>
  <c r="AB175" i="14"/>
  <c r="AB176" i="14"/>
  <c r="AB177" i="14"/>
  <c r="AB178" i="14"/>
  <c r="AB179" i="14"/>
  <c r="AB180" i="14"/>
  <c r="AB181" i="14"/>
  <c r="AB182" i="14"/>
  <c r="AB183" i="14"/>
  <c r="AB184" i="14"/>
  <c r="AB185" i="14"/>
  <c r="AB186" i="14"/>
  <c r="AB187" i="14"/>
  <c r="AB188" i="14"/>
  <c r="AB189" i="14"/>
  <c r="AB190" i="14"/>
  <c r="AB191" i="14"/>
  <c r="AB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4" i="14"/>
  <c r="AN14" i="14"/>
  <c r="G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K15" i="14"/>
  <c r="AK16" i="14"/>
  <c r="AK17" i="14"/>
  <c r="AK18" i="14"/>
  <c r="AK19" i="14"/>
  <c r="AK20" i="14"/>
  <c r="AK21" i="14"/>
  <c r="AK22" i="14"/>
  <c r="AK23" i="14"/>
  <c r="AK24" i="14"/>
  <c r="AK25" i="14"/>
  <c r="AK26" i="14"/>
  <c r="AK27" i="14"/>
  <c r="AK28" i="14"/>
  <c r="AK29" i="14"/>
  <c r="AK30" i="14"/>
  <c r="AK31" i="14"/>
  <c r="AK32" i="14"/>
  <c r="AK33" i="14"/>
  <c r="AK34" i="14"/>
  <c r="AK35" i="14"/>
  <c r="AK36" i="14"/>
  <c r="AK37" i="14"/>
  <c r="AK38" i="14"/>
  <c r="AK39" i="14"/>
  <c r="AK40" i="14"/>
  <c r="AK41" i="14"/>
  <c r="AK42" i="14"/>
  <c r="AK43" i="14"/>
  <c r="AK44" i="14"/>
  <c r="AK45" i="14"/>
  <c r="AK46" i="14"/>
  <c r="AK47" i="14"/>
  <c r="AK48" i="14"/>
  <c r="AK49" i="14"/>
  <c r="AK50" i="14"/>
  <c r="AK51" i="14"/>
  <c r="AK52" i="14"/>
  <c r="AK53" i="14"/>
  <c r="AK54" i="14"/>
  <c r="AK55" i="14"/>
  <c r="AK56" i="14"/>
  <c r="AK57" i="14"/>
  <c r="AK58" i="14"/>
  <c r="AK59" i="14"/>
  <c r="AK60" i="14"/>
  <c r="AK61" i="14"/>
  <c r="AK62" i="14"/>
  <c r="AK63" i="14"/>
  <c r="AK64" i="14"/>
  <c r="AK65" i="14"/>
  <c r="AK66" i="14"/>
  <c r="AK67" i="14"/>
  <c r="AK68" i="14"/>
  <c r="AK69" i="14"/>
  <c r="AK70" i="14"/>
  <c r="AK71" i="14"/>
  <c r="AK72" i="14"/>
  <c r="AK73" i="14"/>
  <c r="AK74" i="14"/>
  <c r="AK75" i="14"/>
  <c r="AK76" i="14"/>
  <c r="AK77" i="14"/>
  <c r="AK78" i="14"/>
  <c r="AK79" i="14"/>
  <c r="AK80" i="14"/>
  <c r="AK81" i="14"/>
  <c r="AK82" i="14"/>
  <c r="AK83" i="14"/>
  <c r="AK84" i="14"/>
  <c r="AK85" i="14"/>
  <c r="AK86" i="14"/>
  <c r="AK87" i="14"/>
  <c r="AK88" i="14"/>
  <c r="AK89" i="14"/>
  <c r="AK90" i="14"/>
  <c r="AK91" i="14"/>
  <c r="AK92" i="14"/>
  <c r="AK93" i="14"/>
  <c r="AK94" i="14"/>
  <c r="AK95" i="14"/>
  <c r="AK96" i="14"/>
  <c r="AK97" i="14"/>
  <c r="AK98" i="14"/>
  <c r="AK99" i="14"/>
  <c r="AK100" i="14"/>
  <c r="AK101" i="14"/>
  <c r="AK102" i="14"/>
  <c r="AK103" i="14"/>
  <c r="AK104" i="14"/>
  <c r="AK105" i="14"/>
  <c r="AK106" i="14"/>
  <c r="AK107" i="14"/>
  <c r="AK108" i="14"/>
  <c r="AK109" i="14"/>
  <c r="AK110" i="14"/>
  <c r="AK111" i="14"/>
  <c r="AK112" i="14"/>
  <c r="AK113" i="14"/>
  <c r="AK114" i="14"/>
  <c r="AK115" i="14"/>
  <c r="AK116" i="14"/>
  <c r="AK117" i="14"/>
  <c r="AK118" i="14"/>
  <c r="AK119" i="14"/>
  <c r="AK120" i="14"/>
  <c r="AK121" i="14"/>
  <c r="AK122" i="14"/>
  <c r="AK123" i="14"/>
  <c r="AK124" i="14"/>
  <c r="AK125" i="14"/>
  <c r="AK126" i="14"/>
  <c r="AK127" i="14"/>
  <c r="AK128" i="14"/>
  <c r="AK129" i="14"/>
  <c r="AK130" i="14"/>
  <c r="AK131" i="14"/>
  <c r="AK132" i="14"/>
  <c r="AK133" i="14"/>
  <c r="AK134" i="14"/>
  <c r="AK135" i="14"/>
  <c r="AK136" i="14"/>
  <c r="AK137" i="14"/>
  <c r="AK138" i="14"/>
  <c r="AK139" i="14"/>
  <c r="AK140" i="14"/>
  <c r="AK141" i="14"/>
  <c r="AK142" i="14"/>
  <c r="AK143" i="14"/>
  <c r="AK144" i="14"/>
  <c r="AK145" i="14"/>
  <c r="AK146" i="14"/>
  <c r="AK147" i="14"/>
  <c r="AK148" i="14"/>
  <c r="AK149" i="14"/>
  <c r="AK150" i="14"/>
  <c r="AK151" i="14"/>
  <c r="AK152" i="14"/>
  <c r="AK153" i="14"/>
  <c r="AK154" i="14"/>
  <c r="AK155" i="14"/>
  <c r="AK156" i="14"/>
  <c r="AK157" i="14"/>
  <c r="AK158" i="14"/>
  <c r="AK159" i="14"/>
  <c r="AK160" i="14"/>
  <c r="AK161" i="14"/>
  <c r="AK162" i="14"/>
  <c r="AK163" i="14"/>
  <c r="AK164" i="14"/>
  <c r="AK165" i="14"/>
  <c r="AK166" i="14"/>
  <c r="AK167" i="14"/>
  <c r="AK168" i="14"/>
  <c r="AK169" i="14"/>
  <c r="AK170" i="14"/>
  <c r="AK171" i="14"/>
  <c r="AK172" i="14"/>
  <c r="AK173" i="14"/>
  <c r="AK174" i="14"/>
  <c r="AK175" i="14"/>
  <c r="AK176" i="14"/>
  <c r="AK177" i="14"/>
  <c r="AK178" i="14"/>
  <c r="AK179" i="14"/>
  <c r="AK180" i="14"/>
  <c r="AK181" i="14"/>
  <c r="AK182" i="14"/>
  <c r="AK183" i="14"/>
  <c r="AK184" i="14"/>
  <c r="AK185" i="14"/>
  <c r="AK186" i="14"/>
  <c r="AK187" i="14"/>
  <c r="AK188" i="14"/>
  <c r="AK189" i="14"/>
  <c r="AK190" i="14"/>
  <c r="AK191" i="14"/>
  <c r="AK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8" i="14"/>
  <c r="AH39" i="14"/>
  <c r="AH40" i="14"/>
  <c r="AH41" i="14"/>
  <c r="AH42" i="14"/>
  <c r="AH43" i="14"/>
  <c r="AH44" i="14"/>
  <c r="AH45" i="14"/>
  <c r="AH46" i="14"/>
  <c r="AH47" i="14"/>
  <c r="AH48" i="14"/>
  <c r="AH49" i="14"/>
  <c r="AH50" i="14"/>
  <c r="AH51" i="14"/>
  <c r="AH52" i="14"/>
  <c r="AH53" i="14"/>
  <c r="AH54" i="14"/>
  <c r="AH55" i="14"/>
  <c r="AH56" i="14"/>
  <c r="AH57" i="14"/>
  <c r="AH58" i="14"/>
  <c r="AH59" i="14"/>
  <c r="AH60" i="14"/>
  <c r="AH61" i="14"/>
  <c r="AH62" i="14"/>
  <c r="AH63" i="14"/>
  <c r="AH64" i="14"/>
  <c r="AH65" i="14"/>
  <c r="AH66" i="14"/>
  <c r="AH67" i="14"/>
  <c r="AH68" i="14"/>
  <c r="AH69" i="14"/>
  <c r="AH70" i="14"/>
  <c r="AH71" i="14"/>
  <c r="AH72" i="14"/>
  <c r="AH73" i="14"/>
  <c r="AH74" i="14"/>
  <c r="AH75" i="14"/>
  <c r="AH76" i="14"/>
  <c r="AH77" i="14"/>
  <c r="AH78" i="14"/>
  <c r="AH79" i="14"/>
  <c r="AH80" i="14"/>
  <c r="AH81" i="14"/>
  <c r="AH82" i="14"/>
  <c r="AH83" i="14"/>
  <c r="AH84" i="14"/>
  <c r="AH85" i="14"/>
  <c r="AH86" i="14"/>
  <c r="AH87" i="14"/>
  <c r="AH88" i="14"/>
  <c r="AH89" i="14"/>
  <c r="AH90" i="14"/>
  <c r="AH91" i="14"/>
  <c r="AH92" i="14"/>
  <c r="AH93" i="14"/>
  <c r="AH94" i="14"/>
  <c r="AH95" i="14"/>
  <c r="AH96" i="14"/>
  <c r="AH97" i="14"/>
  <c r="AH98" i="14"/>
  <c r="AH99" i="14"/>
  <c r="AH100" i="14"/>
  <c r="AH101" i="14"/>
  <c r="AH102" i="14"/>
  <c r="AH103" i="14"/>
  <c r="AH104" i="14"/>
  <c r="AH105" i="14"/>
  <c r="AH106" i="14"/>
  <c r="AH107" i="14"/>
  <c r="AH108" i="14"/>
  <c r="AH109" i="14"/>
  <c r="AH110" i="14"/>
  <c r="AH111" i="14"/>
  <c r="AH112" i="14"/>
  <c r="AH113" i="14"/>
  <c r="AH114" i="14"/>
  <c r="AH115" i="14"/>
  <c r="AH116" i="14"/>
  <c r="AH117" i="14"/>
  <c r="AH118" i="14"/>
  <c r="AH119" i="14"/>
  <c r="AH120" i="14"/>
  <c r="AH121" i="14"/>
  <c r="AH122" i="14"/>
  <c r="AH123" i="14"/>
  <c r="AH124" i="14"/>
  <c r="AH125" i="14"/>
  <c r="AH126" i="14"/>
  <c r="AH127" i="14"/>
  <c r="AH128" i="14"/>
  <c r="AH129" i="14"/>
  <c r="AH130" i="14"/>
  <c r="AH131" i="14"/>
  <c r="AH132" i="14"/>
  <c r="AH133" i="14"/>
  <c r="AH134" i="14"/>
  <c r="AH135" i="14"/>
  <c r="AH136" i="14"/>
  <c r="AH137" i="14"/>
  <c r="AH138" i="14"/>
  <c r="AH139" i="14"/>
  <c r="AH140" i="14"/>
  <c r="AH141" i="14"/>
  <c r="AH142" i="14"/>
  <c r="AH143" i="14"/>
  <c r="AH144" i="14"/>
  <c r="AH145" i="14"/>
  <c r="AH146" i="14"/>
  <c r="AH147" i="14"/>
  <c r="AH148" i="14"/>
  <c r="AH149" i="14"/>
  <c r="AH150" i="14"/>
  <c r="AH151" i="14"/>
  <c r="AH152" i="14"/>
  <c r="AH153" i="14"/>
  <c r="AH154" i="14"/>
  <c r="AH155" i="14"/>
  <c r="AH156" i="14"/>
  <c r="AH157" i="14"/>
  <c r="AH158" i="14"/>
  <c r="AH159" i="14"/>
  <c r="AH160" i="14"/>
  <c r="AH161" i="14"/>
  <c r="AH162" i="14"/>
  <c r="AH163" i="14"/>
  <c r="AH164" i="14"/>
  <c r="AH165" i="14"/>
  <c r="AH166" i="14"/>
  <c r="AH167" i="14"/>
  <c r="AH168" i="14"/>
  <c r="AH169" i="14"/>
  <c r="AH170" i="14"/>
  <c r="AH171" i="14"/>
  <c r="AH172" i="14"/>
  <c r="AH173" i="14"/>
  <c r="AH174" i="14"/>
  <c r="AH175" i="14"/>
  <c r="AH176" i="14"/>
  <c r="AH177" i="14"/>
  <c r="AH178" i="14"/>
  <c r="AH179" i="14"/>
  <c r="AH180" i="14"/>
  <c r="AH181" i="14"/>
  <c r="AH182" i="14"/>
  <c r="AH183" i="14"/>
  <c r="AH184" i="14"/>
  <c r="AH185" i="14"/>
  <c r="AH186" i="14"/>
  <c r="AH187" i="14"/>
  <c r="AH188" i="14"/>
  <c r="AH189" i="14"/>
  <c r="AH190" i="14"/>
  <c r="AH191" i="14"/>
  <c r="AH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L98" i="5" s="1"/>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I98" i="5" s="1"/>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4" i="5"/>
  <c r="R19" i="21" l="1"/>
  <c r="Q19" i="21"/>
  <c r="P19" i="21"/>
  <c r="O19" i="21"/>
  <c r="N19" i="21"/>
  <c r="M19" i="21"/>
  <c r="L19" i="21"/>
  <c r="K19" i="21"/>
  <c r="J19" i="21"/>
  <c r="I19" i="21"/>
  <c r="H19" i="21"/>
  <c r="G19" i="21"/>
  <c r="R15" i="21"/>
  <c r="Q15" i="21"/>
  <c r="P15" i="21"/>
  <c r="O15" i="21"/>
  <c r="N15" i="21"/>
  <c r="M15" i="21"/>
  <c r="L15" i="21"/>
  <c r="K15" i="21"/>
  <c r="J15" i="21"/>
  <c r="I15" i="21"/>
  <c r="H15" i="21"/>
  <c r="G15" i="21"/>
  <c r="R13" i="21"/>
  <c r="R12" i="21" s="1"/>
  <c r="Q13" i="21"/>
  <c r="Q12" i="21" s="1"/>
  <c r="P13" i="21"/>
  <c r="P12" i="21" s="1"/>
  <c r="O13" i="21"/>
  <c r="O12" i="21" s="1"/>
  <c r="N13" i="21"/>
  <c r="N12" i="21" s="1"/>
  <c r="M13" i="21"/>
  <c r="M12" i="21" s="1"/>
  <c r="L13" i="21"/>
  <c r="K13" i="21"/>
  <c r="K12" i="21" s="1"/>
  <c r="J13" i="21"/>
  <c r="J12" i="21" s="1"/>
  <c r="I13" i="21"/>
  <c r="H13" i="21"/>
  <c r="H12" i="21" s="1"/>
  <c r="G13" i="21"/>
  <c r="G12" i="21" s="1"/>
  <c r="I12" i="21" l="1"/>
  <c r="I16" i="21" s="1"/>
  <c r="L12" i="21"/>
  <c r="L16" i="21" s="1"/>
  <c r="G14" i="21"/>
  <c r="K14" i="21"/>
  <c r="O14" i="21"/>
  <c r="G16" i="21"/>
  <c r="K16" i="21"/>
  <c r="O16" i="21"/>
  <c r="H14" i="21"/>
  <c r="P14" i="21"/>
  <c r="H16" i="21"/>
  <c r="P16" i="21"/>
  <c r="M14" i="21"/>
  <c r="Q14" i="21"/>
  <c r="M16" i="21"/>
  <c r="Q16" i="21"/>
  <c r="J14" i="21"/>
  <c r="N14" i="21"/>
  <c r="R14" i="21"/>
  <c r="J16" i="21"/>
  <c r="N16" i="21"/>
  <c r="R16" i="21"/>
  <c r="I14" i="21" l="1"/>
  <c r="L14" i="21"/>
  <c r="H11" i="17" l="1"/>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0" i="17"/>
  <c r="G11" i="17" l="1"/>
  <c r="I11" i="17"/>
  <c r="G12" i="17"/>
  <c r="I12" i="17"/>
  <c r="G13" i="17"/>
  <c r="I13" i="17"/>
  <c r="G14" i="17"/>
  <c r="I14" i="17"/>
  <c r="G15" i="17"/>
  <c r="I15" i="17"/>
  <c r="G16" i="17"/>
  <c r="I16" i="17"/>
  <c r="G17" i="17"/>
  <c r="I17" i="17"/>
  <c r="G18" i="17"/>
  <c r="I18" i="17"/>
  <c r="G19" i="17"/>
  <c r="I19" i="17"/>
  <c r="G20" i="17"/>
  <c r="I20" i="17"/>
  <c r="G21" i="17"/>
  <c r="I21" i="17"/>
  <c r="G22" i="17"/>
  <c r="I22" i="17"/>
  <c r="G23" i="17"/>
  <c r="I23" i="17"/>
  <c r="G24" i="17"/>
  <c r="I24" i="17"/>
  <c r="G25" i="17"/>
  <c r="I25" i="17"/>
  <c r="G26" i="17"/>
  <c r="I26" i="17"/>
  <c r="G27" i="17"/>
  <c r="I27" i="17"/>
  <c r="G28" i="17"/>
  <c r="I28" i="17"/>
  <c r="G29" i="17"/>
  <c r="I29" i="17"/>
  <c r="G30" i="17"/>
  <c r="I30" i="17"/>
  <c r="G31" i="17"/>
  <c r="I31" i="17"/>
  <c r="G32" i="17"/>
  <c r="I32" i="17"/>
  <c r="G33" i="17"/>
  <c r="I33" i="17"/>
  <c r="G34" i="17"/>
  <c r="I34" i="17"/>
  <c r="G35" i="17"/>
  <c r="I35" i="17"/>
  <c r="G36" i="17"/>
  <c r="I36" i="17"/>
  <c r="G37" i="17"/>
  <c r="I37" i="17"/>
  <c r="G38" i="17"/>
  <c r="I38" i="17"/>
  <c r="G39" i="17"/>
  <c r="I39" i="17"/>
  <c r="G40" i="17"/>
  <c r="I40" i="17"/>
  <c r="G41" i="17"/>
  <c r="I41" i="17"/>
  <c r="G42" i="17"/>
  <c r="I42" i="17"/>
  <c r="G43" i="17"/>
  <c r="I43" i="17"/>
  <c r="G44" i="17"/>
  <c r="I44" i="17"/>
  <c r="G45" i="17"/>
  <c r="I45" i="17"/>
  <c r="G46" i="17"/>
  <c r="I46" i="17"/>
  <c r="G47" i="17"/>
  <c r="I47" i="17"/>
  <c r="G48" i="17"/>
  <c r="I48" i="17"/>
  <c r="G49" i="17"/>
  <c r="I49" i="17"/>
  <c r="G50" i="17"/>
  <c r="I50" i="17"/>
  <c r="G51" i="17"/>
  <c r="I51" i="17"/>
  <c r="G52" i="17"/>
  <c r="I52" i="17"/>
  <c r="G53" i="17"/>
  <c r="I53" i="17"/>
  <c r="G54" i="17"/>
  <c r="I54" i="17"/>
  <c r="G55" i="17"/>
  <c r="I55" i="17"/>
  <c r="G56" i="17"/>
  <c r="I56" i="17"/>
  <c r="G57" i="17"/>
  <c r="I57" i="17"/>
  <c r="G58" i="17"/>
  <c r="I58" i="17"/>
  <c r="G59" i="17"/>
  <c r="I59" i="17"/>
  <c r="G60" i="17"/>
  <c r="I60" i="17"/>
  <c r="G61" i="17"/>
  <c r="I61" i="17"/>
  <c r="G62" i="17"/>
  <c r="I62" i="17"/>
  <c r="G63" i="17"/>
  <c r="I63" i="17"/>
  <c r="G64" i="17"/>
  <c r="I64" i="17"/>
  <c r="G65" i="17"/>
  <c r="I65" i="17"/>
  <c r="G66" i="17"/>
  <c r="I66" i="17"/>
  <c r="G67" i="17"/>
  <c r="I67" i="17"/>
  <c r="G68" i="17"/>
  <c r="I68" i="17"/>
  <c r="G69" i="17"/>
  <c r="I69" i="17"/>
  <c r="G70" i="17"/>
  <c r="I70" i="17"/>
  <c r="G71" i="17"/>
  <c r="I71" i="17"/>
  <c r="G72" i="17"/>
  <c r="I72" i="17"/>
  <c r="G73" i="17"/>
  <c r="I73" i="17"/>
  <c r="G74" i="17"/>
  <c r="I74" i="17"/>
  <c r="G75" i="17"/>
  <c r="I75" i="17"/>
  <c r="G76" i="17"/>
  <c r="I76" i="17"/>
  <c r="G77" i="17"/>
  <c r="I77" i="17"/>
  <c r="G78" i="17"/>
  <c r="I78" i="17"/>
  <c r="G79" i="17"/>
  <c r="I79" i="17"/>
  <c r="G80" i="17"/>
  <c r="I80" i="17"/>
  <c r="G81" i="17"/>
  <c r="I81" i="17"/>
  <c r="G82" i="17"/>
  <c r="I82" i="17"/>
  <c r="G83" i="17"/>
  <c r="I83" i="17"/>
  <c r="G84" i="17"/>
  <c r="I84" i="17"/>
  <c r="G85" i="17"/>
  <c r="I85" i="17"/>
  <c r="G86" i="17"/>
  <c r="I86" i="17"/>
  <c r="G87" i="17"/>
  <c r="I87" i="17"/>
  <c r="G88" i="17"/>
  <c r="I88" i="17"/>
  <c r="G89" i="17"/>
  <c r="I89" i="17"/>
  <c r="G90" i="17"/>
  <c r="I90" i="17"/>
  <c r="G91" i="17"/>
  <c r="I91" i="17"/>
  <c r="G92" i="17"/>
  <c r="I92" i="17"/>
  <c r="G93" i="17"/>
  <c r="I93" i="17"/>
  <c r="G94" i="17"/>
  <c r="I94" i="17"/>
  <c r="G95" i="17"/>
  <c r="I95" i="17"/>
  <c r="G96" i="17"/>
  <c r="I96" i="17"/>
  <c r="G97" i="17"/>
  <c r="I97" i="17"/>
  <c r="G98" i="17"/>
  <c r="I98" i="17"/>
  <c r="G99" i="17"/>
  <c r="I99" i="17"/>
  <c r="G100" i="17"/>
  <c r="I100" i="17"/>
  <c r="G101" i="17"/>
  <c r="I101" i="17"/>
  <c r="G102" i="17"/>
  <c r="I102" i="17"/>
  <c r="G103" i="17"/>
  <c r="I103" i="17"/>
  <c r="G104" i="17"/>
  <c r="I104" i="17"/>
  <c r="G105" i="17"/>
  <c r="I105" i="17"/>
  <c r="G106" i="17"/>
  <c r="I106" i="17"/>
  <c r="G107" i="17"/>
  <c r="I107" i="17"/>
  <c r="G108" i="17"/>
  <c r="I108" i="17"/>
  <c r="G109" i="17"/>
  <c r="I109" i="17"/>
  <c r="G110" i="17"/>
  <c r="I110" i="17"/>
  <c r="G111" i="17"/>
  <c r="I111" i="17"/>
  <c r="G112" i="17"/>
  <c r="I112" i="17"/>
  <c r="G113" i="17"/>
  <c r="I113" i="17"/>
  <c r="G114" i="17"/>
  <c r="I114" i="17"/>
  <c r="G115" i="17"/>
  <c r="I115" i="17"/>
  <c r="G116" i="17"/>
  <c r="I116" i="17"/>
  <c r="G117" i="17"/>
  <c r="I117" i="17"/>
  <c r="G118" i="17"/>
  <c r="I118" i="17"/>
  <c r="G119" i="17"/>
  <c r="I119" i="17"/>
  <c r="G120" i="17"/>
  <c r="I120" i="17"/>
  <c r="G121" i="17"/>
  <c r="I121" i="17"/>
  <c r="G122" i="17"/>
  <c r="I122" i="17"/>
  <c r="G123" i="17"/>
  <c r="I123" i="17"/>
  <c r="G124" i="17"/>
  <c r="I124" i="17"/>
  <c r="G125" i="17"/>
  <c r="I125" i="17"/>
  <c r="G126" i="17"/>
  <c r="I126" i="17"/>
  <c r="G127" i="17"/>
  <c r="I127" i="17"/>
  <c r="G128" i="17"/>
  <c r="I128" i="17"/>
  <c r="G129" i="17"/>
  <c r="I129" i="17"/>
  <c r="G130" i="17"/>
  <c r="I130" i="17"/>
  <c r="G131" i="17"/>
  <c r="I131" i="17"/>
  <c r="G132" i="17"/>
  <c r="I132" i="17"/>
  <c r="G133" i="17"/>
  <c r="I133" i="17"/>
  <c r="G134" i="17"/>
  <c r="I134" i="17"/>
  <c r="G135" i="17"/>
  <c r="I135" i="17"/>
  <c r="G136" i="17"/>
  <c r="I136" i="17"/>
  <c r="G137" i="17"/>
  <c r="I137" i="17"/>
  <c r="G138" i="17"/>
  <c r="I138" i="17"/>
  <c r="G139" i="17"/>
  <c r="I139" i="17"/>
  <c r="G140" i="17"/>
  <c r="I140" i="17"/>
  <c r="G141" i="17"/>
  <c r="I141" i="17"/>
  <c r="G142" i="17"/>
  <c r="I142" i="17"/>
  <c r="G143" i="17"/>
  <c r="I143" i="17"/>
  <c r="G144" i="17"/>
  <c r="I144" i="17"/>
  <c r="G145" i="17"/>
  <c r="I145" i="17"/>
  <c r="G146" i="17"/>
  <c r="I146" i="17"/>
  <c r="G147" i="17"/>
  <c r="I147" i="17"/>
  <c r="G148" i="17"/>
  <c r="I148" i="17"/>
  <c r="G149" i="17"/>
  <c r="I149" i="17"/>
  <c r="G150" i="17"/>
  <c r="I150" i="17"/>
  <c r="G151" i="17"/>
  <c r="I151" i="17"/>
  <c r="G152" i="17"/>
  <c r="I152" i="17"/>
  <c r="G153" i="17"/>
  <c r="I153" i="17"/>
  <c r="G154" i="17"/>
  <c r="I154" i="17"/>
  <c r="G155" i="17"/>
  <c r="I155" i="17"/>
  <c r="G156" i="17"/>
  <c r="I156" i="17"/>
  <c r="G157" i="17"/>
  <c r="I157" i="17"/>
  <c r="G158" i="17"/>
  <c r="I158" i="17"/>
  <c r="G159" i="17"/>
  <c r="I159" i="17"/>
  <c r="G160" i="17"/>
  <c r="I160" i="17"/>
  <c r="G161" i="17"/>
  <c r="I161" i="17"/>
  <c r="G162" i="17"/>
  <c r="I162" i="17"/>
  <c r="G163" i="17"/>
  <c r="I163" i="17"/>
  <c r="G164" i="17"/>
  <c r="I164" i="17"/>
  <c r="G165" i="17"/>
  <c r="I165" i="17"/>
  <c r="G166" i="17"/>
  <c r="I166" i="17"/>
  <c r="G167" i="17"/>
  <c r="I167" i="17"/>
  <c r="G168" i="17"/>
  <c r="I168" i="17"/>
  <c r="G169" i="17"/>
  <c r="I169" i="17"/>
  <c r="G170" i="17"/>
  <c r="I170" i="17"/>
  <c r="G171" i="17"/>
  <c r="I171" i="17"/>
  <c r="G172" i="17"/>
  <c r="I172" i="17"/>
  <c r="G173" i="17"/>
  <c r="I173" i="17"/>
  <c r="G174" i="17"/>
  <c r="I174" i="17"/>
  <c r="G175" i="17"/>
  <c r="I175" i="17"/>
  <c r="G176" i="17"/>
  <c r="I176" i="17"/>
  <c r="G177" i="17"/>
  <c r="I177" i="17"/>
  <c r="G178" i="17"/>
  <c r="I178" i="17"/>
  <c r="G179" i="17"/>
  <c r="I179" i="17"/>
  <c r="G180" i="17"/>
  <c r="I180" i="17"/>
  <c r="G181" i="17"/>
  <c r="I181" i="17"/>
  <c r="G182" i="17"/>
  <c r="I182" i="17"/>
  <c r="G183" i="17"/>
  <c r="I183" i="17"/>
  <c r="G184" i="17"/>
  <c r="I184" i="17"/>
  <c r="G185" i="17"/>
  <c r="I185" i="17"/>
  <c r="G186" i="17"/>
  <c r="I186" i="17"/>
  <c r="G187" i="17"/>
  <c r="I187" i="17"/>
  <c r="I10" i="17"/>
  <c r="G10" i="17"/>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0" i="15"/>
  <c r="I10" i="16"/>
  <c r="J10" i="16"/>
  <c r="I11" i="16"/>
  <c r="J11" i="16"/>
  <c r="I12" i="16"/>
  <c r="J12" i="16"/>
  <c r="I13" i="16"/>
  <c r="J13" i="16"/>
  <c r="I14" i="16"/>
  <c r="J14" i="16"/>
  <c r="I15" i="16"/>
  <c r="J15" i="16"/>
  <c r="I16" i="16"/>
  <c r="J16" i="16"/>
  <c r="I17" i="16"/>
  <c r="J17" i="16"/>
  <c r="I18" i="16"/>
  <c r="J18" i="16"/>
  <c r="I19" i="16"/>
  <c r="J19" i="16"/>
  <c r="I20" i="16"/>
  <c r="J20" i="16"/>
  <c r="I21" i="16"/>
  <c r="J21" i="16"/>
  <c r="I22" i="16"/>
  <c r="J22" i="16"/>
  <c r="I23" i="16"/>
  <c r="J23" i="16"/>
  <c r="I24" i="16"/>
  <c r="J24" i="16"/>
  <c r="I25" i="16"/>
  <c r="J25" i="16"/>
  <c r="I26" i="16"/>
  <c r="J26" i="16"/>
  <c r="I27" i="16"/>
  <c r="J27" i="16"/>
  <c r="I28" i="16"/>
  <c r="J28" i="16"/>
  <c r="I29" i="16"/>
  <c r="J29" i="16"/>
  <c r="I30"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I44" i="16"/>
  <c r="J44" i="16"/>
  <c r="I45" i="16"/>
  <c r="J45" i="16"/>
  <c r="I46" i="16"/>
  <c r="J46" i="16"/>
  <c r="I47" i="16"/>
  <c r="J47" i="16"/>
  <c r="I48" i="16"/>
  <c r="J48" i="16"/>
  <c r="I49" i="16"/>
  <c r="J49" i="16"/>
  <c r="I50" i="16"/>
  <c r="J50" i="16"/>
  <c r="I51" i="16"/>
  <c r="J51" i="16"/>
  <c r="I52" i="16"/>
  <c r="J52" i="16"/>
  <c r="I53" i="16"/>
  <c r="J53" i="16"/>
  <c r="I54" i="16"/>
  <c r="J54" i="16"/>
  <c r="I55" i="16"/>
  <c r="J55" i="16"/>
  <c r="I56" i="16"/>
  <c r="J56" i="16"/>
  <c r="I57" i="16"/>
  <c r="J57" i="16"/>
  <c r="I58" i="16"/>
  <c r="J58" i="16"/>
  <c r="I59" i="16"/>
  <c r="J59" i="16"/>
  <c r="I60" i="16"/>
  <c r="J60" i="16"/>
  <c r="I61"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I89" i="16"/>
  <c r="J89" i="16"/>
  <c r="I90" i="16"/>
  <c r="J90" i="16"/>
  <c r="I91" i="16"/>
  <c r="J91" i="16"/>
  <c r="I92" i="16"/>
  <c r="J92" i="16"/>
  <c r="I93" i="16"/>
  <c r="J93" i="16"/>
  <c r="I94" i="16"/>
  <c r="J94" i="16"/>
  <c r="I95" i="16"/>
  <c r="J95" i="16"/>
  <c r="I96" i="16"/>
  <c r="J96" i="16"/>
  <c r="I97" i="16"/>
  <c r="J97" i="16"/>
  <c r="I98" i="16"/>
  <c r="J98" i="16"/>
  <c r="I99" i="16"/>
  <c r="J99" i="16"/>
  <c r="I100" i="16"/>
  <c r="J100" i="16"/>
  <c r="I101" i="16"/>
  <c r="J101" i="16"/>
  <c r="I102" i="16"/>
  <c r="J102" i="16"/>
  <c r="I103" i="16"/>
  <c r="J103" i="16"/>
  <c r="I104" i="16"/>
  <c r="J104" i="16"/>
  <c r="I105" i="16"/>
  <c r="J105" i="16"/>
  <c r="I106" i="16"/>
  <c r="J106" i="16"/>
  <c r="I107" i="16"/>
  <c r="J107" i="16"/>
  <c r="I108" i="16"/>
  <c r="J108" i="16"/>
  <c r="I109" i="16"/>
  <c r="J109" i="16"/>
  <c r="I110" i="16"/>
  <c r="J110" i="16"/>
  <c r="I111" i="16"/>
  <c r="J111" i="16"/>
  <c r="I112" i="16"/>
  <c r="J112" i="16"/>
  <c r="I113" i="16"/>
  <c r="J113" i="16"/>
  <c r="I114" i="16"/>
  <c r="J114" i="16"/>
  <c r="I115" i="16"/>
  <c r="J115" i="16"/>
  <c r="I116" i="16"/>
  <c r="J116" i="16"/>
  <c r="I117" i="16"/>
  <c r="J117" i="16"/>
  <c r="I118" i="16"/>
  <c r="J118" i="16"/>
  <c r="I119" i="16"/>
  <c r="J119" i="16"/>
  <c r="I120" i="16"/>
  <c r="J120" i="16"/>
  <c r="I121" i="16"/>
  <c r="J121" i="16"/>
  <c r="I122" i="16"/>
  <c r="J122" i="16"/>
  <c r="I123" i="16"/>
  <c r="J123" i="16"/>
  <c r="I124" i="16"/>
  <c r="J124" i="16"/>
  <c r="I125" i="16"/>
  <c r="J125" i="16"/>
  <c r="I126" i="16"/>
  <c r="J126" i="16"/>
  <c r="I127" i="16"/>
  <c r="J127" i="16"/>
  <c r="I128" i="16"/>
  <c r="J128" i="16"/>
  <c r="I129" i="16"/>
  <c r="J129" i="16"/>
  <c r="I130" i="16"/>
  <c r="J130" i="16"/>
  <c r="I131" i="16"/>
  <c r="J131" i="16"/>
  <c r="I132" i="16"/>
  <c r="J132" i="16"/>
  <c r="I133" i="16"/>
  <c r="J133" i="16"/>
  <c r="I134" i="16"/>
  <c r="J134" i="16"/>
  <c r="I135" i="16"/>
  <c r="J135" i="16"/>
  <c r="I136" i="16"/>
  <c r="J136" i="16"/>
  <c r="I137" i="16"/>
  <c r="J137" i="16"/>
  <c r="I138" i="16"/>
  <c r="J138" i="16"/>
  <c r="I139" i="16"/>
  <c r="J139" i="16"/>
  <c r="I140" i="16"/>
  <c r="J140" i="16"/>
  <c r="I141" i="16"/>
  <c r="J141" i="16"/>
  <c r="I142" i="16"/>
  <c r="J142" i="16"/>
  <c r="I143" i="16"/>
  <c r="J143" i="16"/>
  <c r="I144" i="16"/>
  <c r="J144" i="16"/>
  <c r="I145" i="16"/>
  <c r="J145" i="16"/>
  <c r="I146" i="16"/>
  <c r="J146" i="16"/>
  <c r="I147" i="16"/>
  <c r="J147" i="16"/>
  <c r="I148" i="16"/>
  <c r="J148" i="16"/>
  <c r="I149" i="16"/>
  <c r="J149" i="16"/>
  <c r="I150" i="16"/>
  <c r="J150" i="16"/>
  <c r="I151" i="16"/>
  <c r="J151" i="16"/>
  <c r="I152" i="16"/>
  <c r="J152" i="16"/>
  <c r="I153" i="16"/>
  <c r="J153" i="16"/>
  <c r="I154" i="16"/>
  <c r="J154" i="16"/>
  <c r="I155" i="16"/>
  <c r="J155" i="16"/>
  <c r="I156" i="16"/>
  <c r="J156" i="16"/>
  <c r="I157" i="16"/>
  <c r="J157" i="16"/>
  <c r="I158" i="16"/>
  <c r="J158" i="16"/>
  <c r="I159" i="16"/>
  <c r="J159" i="16"/>
  <c r="I160" i="16"/>
  <c r="J160" i="16"/>
  <c r="I161" i="16"/>
  <c r="J161" i="16"/>
  <c r="I162" i="16"/>
  <c r="J162" i="16"/>
  <c r="I163" i="16"/>
  <c r="J163" i="16"/>
  <c r="I164" i="16"/>
  <c r="J164" i="16"/>
  <c r="I165" i="16"/>
  <c r="J165" i="16"/>
  <c r="I166" i="16"/>
  <c r="J166" i="16"/>
  <c r="I167" i="16"/>
  <c r="J167" i="16"/>
  <c r="I168" i="16"/>
  <c r="J168" i="16"/>
  <c r="I169" i="16"/>
  <c r="J169" i="16"/>
  <c r="I170" i="16"/>
  <c r="J170" i="16"/>
  <c r="I171" i="16"/>
  <c r="J171" i="16"/>
  <c r="I172" i="16"/>
  <c r="J172" i="16"/>
  <c r="I173" i="16"/>
  <c r="J173" i="16"/>
  <c r="I174" i="16"/>
  <c r="J174" i="16"/>
  <c r="I175" i="16"/>
  <c r="J175" i="16"/>
  <c r="I176" i="16"/>
  <c r="J176" i="16"/>
  <c r="I177" i="16"/>
  <c r="J177" i="16"/>
  <c r="I178" i="16"/>
  <c r="J178" i="16"/>
  <c r="I179" i="16"/>
  <c r="J179" i="16"/>
  <c r="I180" i="16"/>
  <c r="J180" i="16"/>
  <c r="I181" i="16"/>
  <c r="J181" i="16"/>
  <c r="I182" i="16"/>
  <c r="J182" i="16"/>
  <c r="I183" i="16"/>
  <c r="J183" i="16"/>
  <c r="I184" i="16"/>
  <c r="J184" i="16"/>
  <c r="I185" i="16"/>
  <c r="J185" i="16"/>
  <c r="I186" i="16"/>
  <c r="J186" i="16"/>
  <c r="I9" i="16"/>
  <c r="J9" i="16"/>
  <c r="I10" i="15"/>
  <c r="H9" i="16"/>
  <c r="I11" i="15"/>
  <c r="H10" i="16"/>
  <c r="I12" i="15"/>
  <c r="H11" i="16"/>
  <c r="I13" i="15"/>
  <c r="H12" i="16"/>
  <c r="I14" i="15"/>
  <c r="H13" i="16"/>
  <c r="I15" i="15"/>
  <c r="H14" i="16"/>
  <c r="I16" i="15"/>
  <c r="H15" i="16"/>
  <c r="I17" i="15"/>
  <c r="H16" i="16"/>
  <c r="I18" i="15"/>
  <c r="H17" i="16"/>
  <c r="I19" i="15"/>
  <c r="H18" i="16"/>
  <c r="I20" i="15"/>
  <c r="H19" i="16"/>
  <c r="I21" i="15"/>
  <c r="H20" i="16"/>
  <c r="I22" i="15"/>
  <c r="H21" i="16"/>
  <c r="I23" i="15"/>
  <c r="H22" i="16"/>
  <c r="I24" i="15"/>
  <c r="H23" i="16"/>
  <c r="I25" i="15"/>
  <c r="H24" i="16"/>
  <c r="I26" i="15"/>
  <c r="H25" i="16"/>
  <c r="I27" i="15"/>
  <c r="H26" i="16"/>
  <c r="I28" i="15"/>
  <c r="H27" i="16"/>
  <c r="I29" i="15"/>
  <c r="H28" i="16"/>
  <c r="I30" i="15"/>
  <c r="H29" i="16"/>
  <c r="I31" i="15"/>
  <c r="H30" i="16"/>
  <c r="I32" i="15"/>
  <c r="H31" i="16"/>
  <c r="I33" i="15"/>
  <c r="H32" i="16"/>
  <c r="I34" i="15"/>
  <c r="H33" i="16"/>
  <c r="I35" i="15"/>
  <c r="H34" i="16"/>
  <c r="I36" i="15"/>
  <c r="H35" i="16"/>
  <c r="I37" i="15"/>
  <c r="H36" i="16"/>
  <c r="I38" i="15"/>
  <c r="H37" i="16"/>
  <c r="I39" i="15"/>
  <c r="H38" i="16"/>
  <c r="I40" i="15"/>
  <c r="H39" i="16"/>
  <c r="I41" i="15"/>
  <c r="H40" i="16"/>
  <c r="I42" i="15"/>
  <c r="H41" i="16"/>
  <c r="I43" i="15"/>
  <c r="H42" i="16"/>
  <c r="I44" i="15"/>
  <c r="H43" i="16"/>
  <c r="I45" i="15"/>
  <c r="H44" i="16"/>
  <c r="I46" i="15"/>
  <c r="H45" i="16"/>
  <c r="I47" i="15"/>
  <c r="H46" i="16"/>
  <c r="I48" i="15"/>
  <c r="H47" i="16"/>
  <c r="I49" i="15"/>
  <c r="H48" i="16"/>
  <c r="I50" i="15"/>
  <c r="H49" i="16"/>
  <c r="I51" i="15"/>
  <c r="H50" i="16"/>
  <c r="I52" i="15"/>
  <c r="H51" i="16"/>
  <c r="I53" i="15"/>
  <c r="H52" i="16"/>
  <c r="I54" i="15"/>
  <c r="H53" i="16"/>
  <c r="I55" i="15"/>
  <c r="H54" i="16"/>
  <c r="I56" i="15"/>
  <c r="H55" i="16"/>
  <c r="I57" i="15"/>
  <c r="H56" i="16"/>
  <c r="I58" i="15"/>
  <c r="H57" i="16"/>
  <c r="I59" i="15"/>
  <c r="H58" i="16"/>
  <c r="I60" i="15"/>
  <c r="H59" i="16"/>
  <c r="I61" i="15"/>
  <c r="H60" i="16"/>
  <c r="I62" i="15"/>
  <c r="H61" i="16"/>
  <c r="I63" i="15"/>
  <c r="H62" i="16"/>
  <c r="I64" i="15"/>
  <c r="H63" i="16"/>
  <c r="I65" i="15"/>
  <c r="H64" i="16"/>
  <c r="I66" i="15"/>
  <c r="H65" i="16"/>
  <c r="I67" i="15"/>
  <c r="H66" i="16"/>
  <c r="I68" i="15"/>
  <c r="H67" i="16"/>
  <c r="I69" i="15"/>
  <c r="H68" i="16"/>
  <c r="I70" i="15"/>
  <c r="H69" i="16"/>
  <c r="I71" i="15"/>
  <c r="H70" i="16"/>
  <c r="I72" i="15"/>
  <c r="H71" i="16"/>
  <c r="I73" i="15"/>
  <c r="H72" i="16"/>
  <c r="I74" i="15"/>
  <c r="H73" i="16"/>
  <c r="I75" i="15"/>
  <c r="H74" i="16"/>
  <c r="I76" i="15"/>
  <c r="H75" i="16"/>
  <c r="I77" i="15"/>
  <c r="H76" i="16"/>
  <c r="I78" i="15"/>
  <c r="H77" i="16"/>
  <c r="I79" i="15"/>
  <c r="H78" i="16"/>
  <c r="I80" i="15"/>
  <c r="H79" i="16"/>
  <c r="I81" i="15"/>
  <c r="H80" i="16"/>
  <c r="I82" i="15"/>
  <c r="H81" i="16"/>
  <c r="I83" i="15"/>
  <c r="H82" i="16"/>
  <c r="I84" i="15"/>
  <c r="H83" i="16"/>
  <c r="I85" i="15"/>
  <c r="H84" i="16"/>
  <c r="I86" i="15"/>
  <c r="H85" i="16"/>
  <c r="I87" i="15"/>
  <c r="H86" i="16"/>
  <c r="I88" i="15"/>
  <c r="H87" i="16"/>
  <c r="I89" i="15"/>
  <c r="H88" i="16"/>
  <c r="I90" i="15"/>
  <c r="H89" i="16"/>
  <c r="I91" i="15"/>
  <c r="H90" i="16"/>
  <c r="I92" i="15"/>
  <c r="H91" i="16"/>
  <c r="I93" i="15"/>
  <c r="H92" i="16"/>
  <c r="I94" i="15"/>
  <c r="H93" i="16"/>
  <c r="I95" i="15"/>
  <c r="H94" i="16"/>
  <c r="I96" i="15"/>
  <c r="H95" i="16"/>
  <c r="I97" i="15"/>
  <c r="H96" i="16"/>
  <c r="I98" i="15"/>
  <c r="H97" i="16"/>
  <c r="I99" i="15"/>
  <c r="H98" i="16"/>
  <c r="I100" i="15"/>
  <c r="H99" i="16"/>
  <c r="I101" i="15"/>
  <c r="H100" i="16"/>
  <c r="I102" i="15"/>
  <c r="H101" i="16"/>
  <c r="I103" i="15"/>
  <c r="H102" i="16"/>
  <c r="I104" i="15"/>
  <c r="H103" i="16"/>
  <c r="I105" i="15"/>
  <c r="H104" i="16"/>
  <c r="I106" i="15"/>
  <c r="H105" i="16"/>
  <c r="I107" i="15"/>
  <c r="H106" i="16"/>
  <c r="I108" i="15"/>
  <c r="H107" i="16"/>
  <c r="I109" i="15"/>
  <c r="H108" i="16"/>
  <c r="I110" i="15"/>
  <c r="H109" i="16"/>
  <c r="I111" i="15"/>
  <c r="H110" i="16"/>
  <c r="I112" i="15"/>
  <c r="H111" i="16"/>
  <c r="I113" i="15"/>
  <c r="H112" i="16"/>
  <c r="I114" i="15"/>
  <c r="H113" i="16"/>
  <c r="I115" i="15"/>
  <c r="H114" i="16"/>
  <c r="I116" i="15"/>
  <c r="H115" i="16"/>
  <c r="I117" i="15"/>
  <c r="H116" i="16"/>
  <c r="I118" i="15"/>
  <c r="H117" i="16"/>
  <c r="I119" i="15"/>
  <c r="H118" i="16"/>
  <c r="I120" i="15"/>
  <c r="H119" i="16"/>
  <c r="I121" i="15"/>
  <c r="H120" i="16"/>
  <c r="I122" i="15"/>
  <c r="H121" i="16"/>
  <c r="I123" i="15"/>
  <c r="H122" i="16"/>
  <c r="I124" i="15"/>
  <c r="H123" i="16"/>
  <c r="I125" i="15"/>
  <c r="H124" i="16"/>
  <c r="I126" i="15"/>
  <c r="H125" i="16"/>
  <c r="I127" i="15"/>
  <c r="H126" i="16"/>
  <c r="I128" i="15"/>
  <c r="H127" i="16"/>
  <c r="I129" i="15"/>
  <c r="H128" i="16"/>
  <c r="I130" i="15"/>
  <c r="H129" i="16"/>
  <c r="I131" i="15"/>
  <c r="H130" i="16"/>
  <c r="I132" i="15"/>
  <c r="H131" i="16"/>
  <c r="I133" i="15"/>
  <c r="H132" i="16"/>
  <c r="I134" i="15"/>
  <c r="H133" i="16"/>
  <c r="I135" i="15"/>
  <c r="H134" i="16"/>
  <c r="I136" i="15"/>
  <c r="H135" i="16"/>
  <c r="I137" i="15"/>
  <c r="H136" i="16"/>
  <c r="I138" i="15"/>
  <c r="H137" i="16"/>
  <c r="I139" i="15"/>
  <c r="H138" i="16"/>
  <c r="I140" i="15"/>
  <c r="H139" i="16"/>
  <c r="I141" i="15"/>
  <c r="H140" i="16"/>
  <c r="I142" i="15"/>
  <c r="H141" i="16"/>
  <c r="I143" i="15"/>
  <c r="H142" i="16"/>
  <c r="I144" i="15"/>
  <c r="H143" i="16"/>
  <c r="I145" i="15"/>
  <c r="H144" i="16"/>
  <c r="I146" i="15"/>
  <c r="H145" i="16"/>
  <c r="I147" i="15"/>
  <c r="H146" i="16"/>
  <c r="I148" i="15"/>
  <c r="H147" i="16"/>
  <c r="I149" i="15"/>
  <c r="H148" i="16"/>
  <c r="I150" i="15"/>
  <c r="H149" i="16"/>
  <c r="I151" i="15"/>
  <c r="H150" i="16"/>
  <c r="I152" i="15"/>
  <c r="H151" i="16"/>
  <c r="I153" i="15"/>
  <c r="H152" i="16"/>
  <c r="I154" i="15"/>
  <c r="H153" i="16"/>
  <c r="I155" i="15"/>
  <c r="H154" i="16"/>
  <c r="I156" i="15"/>
  <c r="H155" i="16"/>
  <c r="I157" i="15"/>
  <c r="H156" i="16"/>
  <c r="I158" i="15"/>
  <c r="H157" i="16"/>
  <c r="I159" i="15"/>
  <c r="H158" i="16"/>
  <c r="I160" i="15"/>
  <c r="H159" i="16"/>
  <c r="I161" i="15"/>
  <c r="H160" i="16"/>
  <c r="I162" i="15"/>
  <c r="H161" i="16"/>
  <c r="I163" i="15"/>
  <c r="H162" i="16"/>
  <c r="I164" i="15"/>
  <c r="H163" i="16"/>
  <c r="I165" i="15"/>
  <c r="H164" i="16"/>
  <c r="I166" i="15"/>
  <c r="H165" i="16"/>
  <c r="I167" i="15"/>
  <c r="H166" i="16"/>
  <c r="I168" i="15"/>
  <c r="H167" i="16"/>
  <c r="I169" i="15"/>
  <c r="H168" i="16"/>
  <c r="I170" i="15"/>
  <c r="H169" i="16"/>
  <c r="I171" i="15"/>
  <c r="H170" i="16"/>
  <c r="I172" i="15"/>
  <c r="H171" i="16"/>
  <c r="I173" i="15"/>
  <c r="H172" i="16"/>
  <c r="I174" i="15"/>
  <c r="H173" i="16"/>
  <c r="I175" i="15"/>
  <c r="H174" i="16"/>
  <c r="I176" i="15"/>
  <c r="H175" i="16"/>
  <c r="I177" i="15"/>
  <c r="H176" i="16"/>
  <c r="I178" i="15"/>
  <c r="H177" i="16"/>
  <c r="I179" i="15"/>
  <c r="H178" i="16"/>
  <c r="I180" i="15"/>
  <c r="H179" i="16"/>
  <c r="I181" i="15"/>
  <c r="H180" i="16"/>
  <c r="I182" i="15"/>
  <c r="H181" i="16"/>
  <c r="I183" i="15"/>
  <c r="H182" i="16"/>
  <c r="I184" i="15"/>
  <c r="H183" i="16"/>
  <c r="I185" i="15"/>
  <c r="H184" i="16"/>
  <c r="I186" i="15"/>
  <c r="H185" i="16"/>
  <c r="I187" i="15"/>
  <c r="H186" i="16"/>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0" i="15"/>
  <c r="AB15" i="13"/>
  <c r="AB16" i="13"/>
  <c r="AB17" i="13"/>
  <c r="AB18" i="13"/>
  <c r="AB19" i="13"/>
  <c r="AB20" i="13"/>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Y121" i="13"/>
  <c r="Y122" i="13"/>
  <c r="Y123" i="13"/>
  <c r="Y124" i="13"/>
  <c r="Y125" i="13"/>
  <c r="Y126" i="13"/>
  <c r="Y127" i="13"/>
  <c r="Y128" i="13"/>
  <c r="Y129" i="13"/>
  <c r="Y130" i="13"/>
  <c r="Y131" i="13"/>
  <c r="Y132" i="13"/>
  <c r="Y133" i="13"/>
  <c r="Y134" i="13"/>
  <c r="Y135" i="13"/>
  <c r="Y136" i="13"/>
  <c r="Y137" i="13"/>
  <c r="Y138" i="13"/>
  <c r="Y139" i="13"/>
  <c r="Y140" i="13"/>
  <c r="Y141" i="13"/>
  <c r="Y142" i="13"/>
  <c r="Y143" i="13"/>
  <c r="Y144" i="13"/>
  <c r="Y145" i="13"/>
  <c r="Y146" i="13"/>
  <c r="Y147" i="13"/>
  <c r="Y148" i="13"/>
  <c r="Y149" i="13"/>
  <c r="Y150" i="13"/>
  <c r="Y151" i="13"/>
  <c r="Y152" i="13"/>
  <c r="Y153" i="13"/>
  <c r="Y154" i="13"/>
  <c r="Y155" i="13"/>
  <c r="Y156" i="13"/>
  <c r="Y157" i="13"/>
  <c r="Y158" i="13"/>
  <c r="Y159" i="13"/>
  <c r="Y160" i="13"/>
  <c r="Y161" i="13"/>
  <c r="Y162" i="13"/>
  <c r="Y163" i="13"/>
  <c r="Y164" i="13"/>
  <c r="Y165" i="13"/>
  <c r="Y166" i="13"/>
  <c r="Y167" i="13"/>
  <c r="Y168" i="13"/>
  <c r="Y169" i="13"/>
  <c r="Y170" i="13"/>
  <c r="Y171" i="13"/>
  <c r="Y172" i="13"/>
  <c r="Y173" i="13"/>
  <c r="Y174" i="13"/>
  <c r="Y175" i="13"/>
  <c r="Y176" i="13"/>
  <c r="Y177" i="13"/>
  <c r="Y178" i="13"/>
  <c r="Y179" i="13"/>
  <c r="Y180" i="13"/>
  <c r="Y181" i="13"/>
  <c r="Y182" i="13"/>
  <c r="Y183" i="13"/>
  <c r="Y184" i="13"/>
  <c r="Y185" i="13"/>
  <c r="Y186" i="13"/>
  <c r="Y187" i="13"/>
  <c r="Y188" i="13"/>
  <c r="Y189" i="13"/>
  <c r="Y190" i="13"/>
  <c r="Y191" i="13"/>
  <c r="V15" i="13"/>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100" i="13"/>
  <c r="V101" i="13"/>
  <c r="V102" i="13"/>
  <c r="V103" i="13"/>
  <c r="V104" i="13"/>
  <c r="V105"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V158" i="13"/>
  <c r="V159" i="13"/>
  <c r="V160" i="13"/>
  <c r="V161" i="13"/>
  <c r="V162" i="13"/>
  <c r="V163" i="13"/>
  <c r="V164" i="13"/>
  <c r="V165" i="13"/>
  <c r="V166" i="13"/>
  <c r="V167" i="13"/>
  <c r="V168" i="13"/>
  <c r="V169" i="13"/>
  <c r="V170" i="13"/>
  <c r="V171" i="13"/>
  <c r="V172" i="13"/>
  <c r="V173" i="13"/>
  <c r="V174" i="13"/>
  <c r="V175" i="13"/>
  <c r="V176" i="13"/>
  <c r="V177" i="13"/>
  <c r="V178" i="13"/>
  <c r="V179" i="13"/>
  <c r="V180" i="13"/>
  <c r="V181" i="13"/>
  <c r="V182" i="13"/>
  <c r="V183" i="13"/>
  <c r="V184" i="13"/>
  <c r="V185" i="13"/>
  <c r="V186" i="13"/>
  <c r="V187" i="13"/>
  <c r="V188" i="13"/>
  <c r="V189" i="13"/>
  <c r="V190" i="13"/>
  <c r="V191"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19" i="13"/>
  <c r="S120" i="13"/>
  <c r="S121"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3" i="13"/>
  <c r="S174" i="13"/>
  <c r="S175" i="13"/>
  <c r="S176" i="13"/>
  <c r="S177" i="13"/>
  <c r="S178" i="13"/>
  <c r="S179" i="13"/>
  <c r="S180" i="13"/>
  <c r="S181" i="13"/>
  <c r="S182" i="13"/>
  <c r="S183" i="13"/>
  <c r="S184" i="13"/>
  <c r="S185" i="13"/>
  <c r="S186" i="13"/>
  <c r="S187" i="13"/>
  <c r="S188" i="13"/>
  <c r="S189" i="13"/>
  <c r="S190" i="13"/>
  <c r="S191" i="13"/>
  <c r="AB14" i="13"/>
  <c r="Y14" i="13"/>
  <c r="V14" i="13"/>
  <c r="S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88" i="13"/>
  <c r="AK89" i="13"/>
  <c r="AK90" i="13"/>
  <c r="AK91" i="13"/>
  <c r="AK92" i="13"/>
  <c r="AK93" i="13"/>
  <c r="AK94" i="13"/>
  <c r="AK95" i="13"/>
  <c r="AK96" i="13"/>
  <c r="AK97" i="13"/>
  <c r="AK98" i="13"/>
  <c r="AK99" i="13"/>
  <c r="AK100" i="13"/>
  <c r="AK101" i="13"/>
  <c r="AK102" i="13"/>
  <c r="AK103" i="13"/>
  <c r="AK104" i="13"/>
  <c r="AK105" i="13"/>
  <c r="AK106" i="13"/>
  <c r="AK107" i="13"/>
  <c r="AK108" i="13"/>
  <c r="AK109" i="13"/>
  <c r="AK110" i="13"/>
  <c r="AK111" i="13"/>
  <c r="AK112" i="13"/>
  <c r="AK113" i="13"/>
  <c r="AK114" i="13"/>
  <c r="AK115" i="13"/>
  <c r="AK116" i="13"/>
  <c r="AK117" i="13"/>
  <c r="AK118" i="13"/>
  <c r="AK119" i="13"/>
  <c r="AK120" i="13"/>
  <c r="AK121" i="13"/>
  <c r="AK122" i="13"/>
  <c r="AK123" i="13"/>
  <c r="AK124" i="13"/>
  <c r="AK125" i="13"/>
  <c r="AK126" i="13"/>
  <c r="AK127" i="13"/>
  <c r="AK128" i="13"/>
  <c r="AK129" i="13"/>
  <c r="AK130" i="13"/>
  <c r="AK131" i="13"/>
  <c r="AK132" i="13"/>
  <c r="AK133" i="13"/>
  <c r="AK134" i="13"/>
  <c r="AK135" i="13"/>
  <c r="AK136" i="13"/>
  <c r="AK137" i="13"/>
  <c r="AK138" i="13"/>
  <c r="AK139" i="13"/>
  <c r="AK140" i="13"/>
  <c r="AK141" i="13"/>
  <c r="AK142" i="13"/>
  <c r="AK143" i="13"/>
  <c r="AK144" i="13"/>
  <c r="AK145" i="13"/>
  <c r="AK146" i="13"/>
  <c r="AK147" i="13"/>
  <c r="AK148" i="13"/>
  <c r="AK149" i="13"/>
  <c r="AK150" i="13"/>
  <c r="AK151" i="13"/>
  <c r="AK152" i="13"/>
  <c r="AK153" i="13"/>
  <c r="AK154" i="13"/>
  <c r="AK155" i="13"/>
  <c r="AK156" i="13"/>
  <c r="AK157" i="13"/>
  <c r="AK158" i="13"/>
  <c r="AK159" i="13"/>
  <c r="AK160" i="13"/>
  <c r="AK161" i="13"/>
  <c r="AK162" i="13"/>
  <c r="AK163" i="13"/>
  <c r="AK164" i="13"/>
  <c r="AK165" i="13"/>
  <c r="AK166" i="13"/>
  <c r="AK167" i="13"/>
  <c r="AK168" i="13"/>
  <c r="AK169" i="13"/>
  <c r="AK170" i="13"/>
  <c r="AK171" i="13"/>
  <c r="AK172" i="13"/>
  <c r="AK173" i="13"/>
  <c r="AK174" i="13"/>
  <c r="AK175" i="13"/>
  <c r="AK176" i="13"/>
  <c r="AK177" i="13"/>
  <c r="AK178" i="13"/>
  <c r="AK179" i="13"/>
  <c r="AK180" i="13"/>
  <c r="AK181" i="13"/>
  <c r="AK182" i="13"/>
  <c r="AK183" i="13"/>
  <c r="AK184" i="13"/>
  <c r="AK185" i="13"/>
  <c r="AK186" i="13"/>
  <c r="AK187" i="13"/>
  <c r="AK188" i="13"/>
  <c r="AK189" i="13"/>
  <c r="AK190" i="13"/>
  <c r="AK191" i="13"/>
  <c r="AH15" i="13"/>
  <c r="AH16" i="13"/>
  <c r="AH17" i="13"/>
  <c r="AH18" i="13"/>
  <c r="AH19" i="13"/>
  <c r="AH20" i="13"/>
  <c r="AH21" i="13"/>
  <c r="AH22" i="13"/>
  <c r="AH23" i="13"/>
  <c r="AH24" i="13"/>
  <c r="AH25" i="13"/>
  <c r="AH26" i="13"/>
  <c r="AH27" i="13"/>
  <c r="AH28" i="13"/>
  <c r="AH29" i="13"/>
  <c r="AH30" i="13"/>
  <c r="AH31" i="13"/>
  <c r="AH32" i="13"/>
  <c r="AH33" i="13"/>
  <c r="AH34" i="13"/>
  <c r="AH35" i="13"/>
  <c r="AH36" i="13"/>
  <c r="AH37" i="13"/>
  <c r="AH38" i="13"/>
  <c r="AH39" i="13"/>
  <c r="AH40" i="13"/>
  <c r="AH41" i="13"/>
  <c r="AH42" i="13"/>
  <c r="AH43" i="13"/>
  <c r="AH44" i="13"/>
  <c r="AH45" i="13"/>
  <c r="AH46" i="13"/>
  <c r="AH47" i="13"/>
  <c r="AH48" i="13"/>
  <c r="AH49" i="13"/>
  <c r="AH50" i="13"/>
  <c r="AH51" i="13"/>
  <c r="AH52" i="13"/>
  <c r="AH53" i="13"/>
  <c r="AH54" i="13"/>
  <c r="AH55" i="13"/>
  <c r="AH56" i="13"/>
  <c r="AH57" i="13"/>
  <c r="AH58" i="13"/>
  <c r="AH59" i="13"/>
  <c r="AH60" i="13"/>
  <c r="AH61" i="13"/>
  <c r="AH62" i="13"/>
  <c r="AH63" i="13"/>
  <c r="AH64" i="13"/>
  <c r="AH65" i="13"/>
  <c r="AH66" i="13"/>
  <c r="AH67" i="13"/>
  <c r="AH68" i="13"/>
  <c r="AH69" i="13"/>
  <c r="AH70" i="13"/>
  <c r="AH71" i="13"/>
  <c r="AH72" i="13"/>
  <c r="AH73" i="13"/>
  <c r="AH74" i="13"/>
  <c r="AH75" i="13"/>
  <c r="AH76" i="13"/>
  <c r="AH77" i="13"/>
  <c r="AH78" i="13"/>
  <c r="AH79" i="13"/>
  <c r="AH80" i="13"/>
  <c r="AH81" i="13"/>
  <c r="AH82" i="13"/>
  <c r="AH83" i="13"/>
  <c r="AH84" i="13"/>
  <c r="AH85" i="13"/>
  <c r="AH86" i="13"/>
  <c r="AH87" i="13"/>
  <c r="AH88" i="13"/>
  <c r="AH89" i="13"/>
  <c r="AH90" i="13"/>
  <c r="AH91" i="13"/>
  <c r="AH92" i="13"/>
  <c r="AH93" i="13"/>
  <c r="AH94" i="13"/>
  <c r="AH95" i="13"/>
  <c r="AH96" i="13"/>
  <c r="AH97" i="13"/>
  <c r="AH98" i="13"/>
  <c r="AH99" i="13"/>
  <c r="AH100" i="13"/>
  <c r="AH101" i="13"/>
  <c r="AH102" i="13"/>
  <c r="AH103" i="13"/>
  <c r="AH104" i="13"/>
  <c r="AH105" i="13"/>
  <c r="AH106" i="13"/>
  <c r="AH107" i="13"/>
  <c r="AH108" i="13"/>
  <c r="AH109" i="13"/>
  <c r="AH110" i="13"/>
  <c r="AH111" i="13"/>
  <c r="AH112" i="13"/>
  <c r="AH113" i="13"/>
  <c r="AH114" i="13"/>
  <c r="AH115" i="13"/>
  <c r="AH116" i="13"/>
  <c r="AH117" i="13"/>
  <c r="AH118" i="13"/>
  <c r="AH119" i="13"/>
  <c r="AH120" i="13"/>
  <c r="AH121" i="13"/>
  <c r="AH122" i="13"/>
  <c r="AH123" i="13"/>
  <c r="AH124" i="13"/>
  <c r="AH125" i="13"/>
  <c r="AH126" i="13"/>
  <c r="AH127" i="13"/>
  <c r="AH128" i="13"/>
  <c r="AH129" i="13"/>
  <c r="AH130" i="13"/>
  <c r="AH131" i="13"/>
  <c r="AH132" i="13"/>
  <c r="AH133" i="13"/>
  <c r="AH134" i="13"/>
  <c r="AH135" i="13"/>
  <c r="AH136" i="13"/>
  <c r="AH137" i="13"/>
  <c r="AH138" i="13"/>
  <c r="AH139" i="13"/>
  <c r="AH140" i="13"/>
  <c r="AH141" i="13"/>
  <c r="AH142" i="13"/>
  <c r="AH143" i="13"/>
  <c r="AH144" i="13"/>
  <c r="AH145" i="13"/>
  <c r="AH146" i="13"/>
  <c r="AH147" i="13"/>
  <c r="AH148" i="13"/>
  <c r="AH149" i="13"/>
  <c r="AH150" i="13"/>
  <c r="AH151" i="13"/>
  <c r="AH152" i="13"/>
  <c r="AH153" i="13"/>
  <c r="AH154" i="13"/>
  <c r="AH155" i="13"/>
  <c r="AH156" i="13"/>
  <c r="AH157" i="13"/>
  <c r="AH158" i="13"/>
  <c r="AH159" i="13"/>
  <c r="AH160" i="13"/>
  <c r="AH161" i="13"/>
  <c r="AH162" i="13"/>
  <c r="AH163" i="13"/>
  <c r="AH164" i="13"/>
  <c r="AH165" i="13"/>
  <c r="AH166" i="13"/>
  <c r="AH167" i="13"/>
  <c r="AH168" i="13"/>
  <c r="AH169" i="13"/>
  <c r="AH170" i="13"/>
  <c r="AH171" i="13"/>
  <c r="AH172" i="13"/>
  <c r="AH173" i="13"/>
  <c r="AH174" i="13"/>
  <c r="AH175" i="13"/>
  <c r="AH176" i="13"/>
  <c r="AH177" i="13"/>
  <c r="AH178" i="13"/>
  <c r="AH179" i="13"/>
  <c r="AH180" i="13"/>
  <c r="AH181" i="13"/>
  <c r="AH182" i="13"/>
  <c r="AH183" i="13"/>
  <c r="AH184" i="13"/>
  <c r="AH185" i="13"/>
  <c r="AH186" i="13"/>
  <c r="AH187" i="13"/>
  <c r="AH188" i="13"/>
  <c r="AH189" i="13"/>
  <c r="AH190" i="13"/>
  <c r="AH191"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AN14" i="13"/>
  <c r="AK14" i="13"/>
  <c r="AH14" i="13"/>
  <c r="AE14" i="13"/>
  <c r="P14" i="13"/>
  <c r="M14" i="13"/>
  <c r="J14" i="13"/>
  <c r="G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72" i="13"/>
  <c r="AO73" i="13"/>
  <c r="AO74" i="13"/>
  <c r="AO75" i="13"/>
  <c r="AO76" i="13"/>
  <c r="AO77" i="13"/>
  <c r="AO78" i="13"/>
  <c r="AO79" i="13"/>
  <c r="AO80" i="13"/>
  <c r="AO81" i="13"/>
  <c r="AO82" i="13"/>
  <c r="AO83" i="13"/>
  <c r="AO84" i="13"/>
  <c r="AO85" i="13"/>
  <c r="AO86" i="13"/>
  <c r="AO87" i="13"/>
  <c r="AO88" i="13"/>
  <c r="AO89" i="13"/>
  <c r="AO90" i="13"/>
  <c r="AO91" i="13"/>
  <c r="AO92" i="13"/>
  <c r="AO93" i="13"/>
  <c r="AO94" i="13"/>
  <c r="AO95" i="13"/>
  <c r="AO96" i="13"/>
  <c r="AO97" i="13"/>
  <c r="AO98" i="13"/>
  <c r="AO99" i="13"/>
  <c r="AO100" i="13"/>
  <c r="AO101" i="13"/>
  <c r="AO102" i="13"/>
  <c r="AO103" i="13"/>
  <c r="AO104" i="13"/>
  <c r="AO105" i="13"/>
  <c r="AO106" i="13"/>
  <c r="AO107" i="13"/>
  <c r="AO108" i="13"/>
  <c r="AO109" i="13"/>
  <c r="AO110" i="13"/>
  <c r="AO111" i="13"/>
  <c r="AO112" i="13"/>
  <c r="AO113" i="13"/>
  <c r="AO114" i="13"/>
  <c r="AO115" i="13"/>
  <c r="AO116" i="13"/>
  <c r="AO117" i="13"/>
  <c r="AO118" i="13"/>
  <c r="AO119" i="13"/>
  <c r="AO120" i="13"/>
  <c r="AO121" i="13"/>
  <c r="AO122" i="13"/>
  <c r="AO123" i="13"/>
  <c r="AO124" i="13"/>
  <c r="AO125" i="13"/>
  <c r="AO126" i="13"/>
  <c r="AO127" i="13"/>
  <c r="AO128" i="13"/>
  <c r="AO129" i="13"/>
  <c r="AO130" i="13"/>
  <c r="AO131" i="13"/>
  <c r="AO132" i="13"/>
  <c r="AO133" i="13"/>
  <c r="AO134" i="13"/>
  <c r="AO135" i="13"/>
  <c r="AO136" i="13"/>
  <c r="AO137" i="13"/>
  <c r="AO138" i="13"/>
  <c r="AO139" i="13"/>
  <c r="AO140" i="13"/>
  <c r="AO141" i="13"/>
  <c r="AO142" i="13"/>
  <c r="AO143" i="13"/>
  <c r="AO144" i="13"/>
  <c r="AO145" i="13"/>
  <c r="AO146" i="13"/>
  <c r="AO147" i="13"/>
  <c r="AO148" i="13"/>
  <c r="AO149" i="13"/>
  <c r="AO150" i="13"/>
  <c r="AO151" i="13"/>
  <c r="AO152" i="13"/>
  <c r="AO153" i="13"/>
  <c r="AO154" i="13"/>
  <c r="AO155" i="13"/>
  <c r="AO156" i="13"/>
  <c r="AO157" i="13"/>
  <c r="AO158" i="13"/>
  <c r="AO159" i="13"/>
  <c r="AO160" i="13"/>
  <c r="AO161" i="13"/>
  <c r="AO162" i="13"/>
  <c r="AO163" i="13"/>
  <c r="AO164" i="13"/>
  <c r="AO165" i="13"/>
  <c r="AO166" i="13"/>
  <c r="AO167" i="13"/>
  <c r="AO168" i="13"/>
  <c r="AO169" i="13"/>
  <c r="AO170" i="13"/>
  <c r="AO171" i="13"/>
  <c r="AO172" i="13"/>
  <c r="AO173" i="13"/>
  <c r="AO174" i="13"/>
  <c r="AO175" i="13"/>
  <c r="AO176" i="13"/>
  <c r="AO177" i="13"/>
  <c r="AO178" i="13"/>
  <c r="AO179" i="13"/>
  <c r="AO180" i="13"/>
  <c r="AO181" i="13"/>
  <c r="AO182" i="13"/>
  <c r="AO183" i="13"/>
  <c r="AO184" i="13"/>
  <c r="AO185" i="13"/>
  <c r="AO186" i="13"/>
  <c r="AO187" i="13"/>
  <c r="AO188" i="13"/>
  <c r="AO189" i="13"/>
  <c r="AO190" i="13"/>
  <c r="AO191" i="13"/>
  <c r="AO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4" i="13"/>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4" i="13"/>
  <c r="AC15" i="13"/>
  <c r="AC16" i="13"/>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4" i="13"/>
  <c r="AC135" i="13"/>
  <c r="AC136" i="13"/>
  <c r="AC137" i="13"/>
  <c r="AC138" i="13"/>
  <c r="AC139" i="13"/>
  <c r="AC140" i="13"/>
  <c r="AC141" i="13"/>
  <c r="AC142" i="13"/>
  <c r="AC143" i="13"/>
  <c r="AC144" i="13"/>
  <c r="AC145" i="13"/>
  <c r="AC146" i="13"/>
  <c r="AC147" i="13"/>
  <c r="AC148" i="13"/>
  <c r="AC149" i="13"/>
  <c r="AC150" i="13"/>
  <c r="AC151" i="13"/>
  <c r="AC152" i="13"/>
  <c r="AC153"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AC181" i="13"/>
  <c r="AC182" i="13"/>
  <c r="AC183" i="13"/>
  <c r="AC184" i="13"/>
  <c r="AC185" i="13"/>
  <c r="AC186" i="13"/>
  <c r="AC187" i="13"/>
  <c r="AC188" i="13"/>
  <c r="AC189" i="13"/>
  <c r="AC190" i="13"/>
  <c r="AC191" i="13"/>
  <c r="AC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0" i="13"/>
  <c r="Z51" i="13"/>
  <c r="Z52" i="13"/>
  <c r="Z53" i="13"/>
  <c r="Z54" i="13"/>
  <c r="Z55" i="13"/>
  <c r="Z56" i="13"/>
  <c r="Z57" i="13"/>
  <c r="Z58" i="13"/>
  <c r="Z59" i="13"/>
  <c r="Z60" i="13"/>
  <c r="Z61" i="13"/>
  <c r="Z62" i="13"/>
  <c r="Z63" i="13"/>
  <c r="Z64" i="13"/>
  <c r="Z65" i="13"/>
  <c r="Z66" i="13"/>
  <c r="Z67" i="13"/>
  <c r="Z68" i="13"/>
  <c r="Z69" i="13"/>
  <c r="Z70" i="13"/>
  <c r="Z71" i="13"/>
  <c r="Z72" i="13"/>
  <c r="Z73" i="13"/>
  <c r="Z74" i="13"/>
  <c r="Z75" i="13"/>
  <c r="Z76" i="13"/>
  <c r="Z77" i="13"/>
  <c r="Z78" i="13"/>
  <c r="Z79" i="13"/>
  <c r="Z80" i="13"/>
  <c r="Z81" i="13"/>
  <c r="Z82" i="13"/>
  <c r="Z83" i="13"/>
  <c r="Z84" i="13"/>
  <c r="Z85" i="13"/>
  <c r="Z86" i="13"/>
  <c r="Z87" i="13"/>
  <c r="Z88" i="13"/>
  <c r="Z89" i="13"/>
  <c r="Z90" i="13"/>
  <c r="Z91" i="13"/>
  <c r="Z92"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151" i="13"/>
  <c r="Z152" i="13"/>
  <c r="Z153" i="13"/>
  <c r="Z154" i="13"/>
  <c r="Z155" i="13"/>
  <c r="Z156" i="13"/>
  <c r="Z157" i="13"/>
  <c r="Z158" i="13"/>
  <c r="Z159" i="13"/>
  <c r="Z160" i="13"/>
  <c r="Z161" i="13"/>
  <c r="Z162" i="13"/>
  <c r="Z163" i="13"/>
  <c r="Z164" i="13"/>
  <c r="Z165" i="13"/>
  <c r="Z166" i="13"/>
  <c r="Z167" i="13"/>
  <c r="Z168" i="13"/>
  <c r="Z169" i="13"/>
  <c r="Z170" i="13"/>
  <c r="Z171" i="13"/>
  <c r="Z172" i="13"/>
  <c r="Z173" i="13"/>
  <c r="Z174" i="13"/>
  <c r="Z175" i="13"/>
  <c r="Z176" i="13"/>
  <c r="Z177" i="13"/>
  <c r="Z178" i="13"/>
  <c r="Z179" i="13"/>
  <c r="Z180" i="13"/>
  <c r="Z181" i="13"/>
  <c r="Z182" i="13"/>
  <c r="Z183" i="13"/>
  <c r="Z184" i="13"/>
  <c r="Z185" i="13"/>
  <c r="Z186" i="13"/>
  <c r="Z187" i="13"/>
  <c r="Z188" i="13"/>
  <c r="Z189" i="13"/>
  <c r="Z190" i="13"/>
  <c r="Z191" i="13"/>
  <c r="Z14" i="13"/>
  <c r="W15" i="13"/>
  <c r="W16" i="13"/>
  <c r="W17" i="13"/>
  <c r="W18" i="13"/>
  <c r="W19" i="13"/>
  <c r="W20" i="13"/>
  <c r="W21" i="13"/>
  <c r="W22" i="13"/>
  <c r="W23" i="13"/>
  <c r="W24" i="13"/>
  <c r="W25" i="13"/>
  <c r="W26" i="13"/>
  <c r="W27" i="13"/>
  <c r="W28" i="13"/>
  <c r="W29" i="13"/>
  <c r="W30" i="13"/>
  <c r="W31" i="13"/>
  <c r="W32" i="13"/>
  <c r="W33" i="13"/>
  <c r="W34" i="13"/>
  <c r="W35" i="13"/>
  <c r="W36" i="13"/>
  <c r="W37" i="13"/>
  <c r="W38" i="13"/>
  <c r="W39" i="13"/>
  <c r="W40" i="13"/>
  <c r="W41" i="13"/>
  <c r="W42" i="13"/>
  <c r="W43" i="13"/>
  <c r="W44" i="13"/>
  <c r="W45" i="13"/>
  <c r="W46" i="13"/>
  <c r="W47" i="13"/>
  <c r="W48" i="13"/>
  <c r="W49" i="13"/>
  <c r="W50" i="13"/>
  <c r="W51" i="13"/>
  <c r="W52" i="13"/>
  <c r="W53" i="13"/>
  <c r="W54" i="13"/>
  <c r="W55" i="13"/>
  <c r="W56" i="13"/>
  <c r="W57" i="13"/>
  <c r="W58" i="13"/>
  <c r="W59" i="13"/>
  <c r="W60" i="13"/>
  <c r="W61" i="13"/>
  <c r="W62" i="13"/>
  <c r="W63" i="13"/>
  <c r="W64" i="13"/>
  <c r="W65" i="13"/>
  <c r="W66" i="13"/>
  <c r="W67" i="13"/>
  <c r="W68" i="13"/>
  <c r="W69" i="13"/>
  <c r="W70" i="13"/>
  <c r="W71" i="13"/>
  <c r="W72" i="13"/>
  <c r="W73" i="13"/>
  <c r="W74" i="13"/>
  <c r="W75" i="13"/>
  <c r="W76" i="13"/>
  <c r="W77" i="13"/>
  <c r="W78" i="13"/>
  <c r="W79" i="13"/>
  <c r="W80" i="13"/>
  <c r="W81" i="13"/>
  <c r="W82" i="13"/>
  <c r="W83" i="13"/>
  <c r="W84" i="13"/>
  <c r="W85" i="13"/>
  <c r="W86" i="13"/>
  <c r="W87" i="13"/>
  <c r="W88" i="13"/>
  <c r="W89" i="13"/>
  <c r="W90" i="13"/>
  <c r="W91" i="13"/>
  <c r="W92" i="13"/>
  <c r="W93" i="13"/>
  <c r="W94" i="13"/>
  <c r="W95" i="13"/>
  <c r="W96" i="13"/>
  <c r="W97" i="13"/>
  <c r="W98" i="13"/>
  <c r="W99" i="13"/>
  <c r="W100" i="13"/>
  <c r="W101" i="13"/>
  <c r="W102" i="13"/>
  <c r="W103" i="13"/>
  <c r="W104" i="13"/>
  <c r="W105" i="13"/>
  <c r="W106" i="13"/>
  <c r="W107" i="13"/>
  <c r="W108" i="13"/>
  <c r="W109" i="13"/>
  <c r="W110" i="13"/>
  <c r="W111" i="13"/>
  <c r="W112" i="13"/>
  <c r="W113" i="13"/>
  <c r="W114" i="13"/>
  <c r="W115" i="13"/>
  <c r="W116" i="13"/>
  <c r="W117" i="13"/>
  <c r="W118" i="13"/>
  <c r="W119" i="13"/>
  <c r="W120" i="13"/>
  <c r="W121" i="13"/>
  <c r="W122" i="13"/>
  <c r="W123" i="13"/>
  <c r="W124" i="13"/>
  <c r="W125" i="13"/>
  <c r="W126" i="13"/>
  <c r="W127" i="13"/>
  <c r="W128" i="13"/>
  <c r="W129" i="13"/>
  <c r="W130" i="13"/>
  <c r="W131" i="13"/>
  <c r="W132" i="13"/>
  <c r="W133" i="13"/>
  <c r="W134" i="13"/>
  <c r="W135" i="13"/>
  <c r="W136" i="13"/>
  <c r="W137" i="13"/>
  <c r="W138" i="13"/>
  <c r="W139" i="13"/>
  <c r="W140" i="13"/>
  <c r="W141" i="13"/>
  <c r="W142" i="13"/>
  <c r="W143" i="13"/>
  <c r="W144" i="13"/>
  <c r="W145" i="13"/>
  <c r="W146" i="13"/>
  <c r="W147" i="13"/>
  <c r="W148" i="13"/>
  <c r="W149" i="13"/>
  <c r="W150" i="13"/>
  <c r="W151" i="13"/>
  <c r="W152" i="13"/>
  <c r="W153" i="13"/>
  <c r="W154" i="13"/>
  <c r="W155" i="13"/>
  <c r="W156" i="13"/>
  <c r="W157" i="13"/>
  <c r="W158" i="13"/>
  <c r="W159" i="13"/>
  <c r="W160" i="13"/>
  <c r="W161" i="13"/>
  <c r="W162" i="13"/>
  <c r="W163" i="13"/>
  <c r="W164" i="13"/>
  <c r="W165" i="13"/>
  <c r="W166" i="13"/>
  <c r="W167" i="13"/>
  <c r="W168" i="13"/>
  <c r="W169" i="13"/>
  <c r="W170" i="13"/>
  <c r="W171" i="13"/>
  <c r="W172" i="13"/>
  <c r="W173" i="13"/>
  <c r="W174" i="13"/>
  <c r="W175" i="13"/>
  <c r="W176" i="13"/>
  <c r="W177" i="13"/>
  <c r="W178" i="13"/>
  <c r="W179" i="13"/>
  <c r="W180" i="13"/>
  <c r="W181" i="13"/>
  <c r="W182" i="13"/>
  <c r="W183" i="13"/>
  <c r="W184" i="13"/>
  <c r="W185" i="13"/>
  <c r="W186" i="13"/>
  <c r="W187" i="13"/>
  <c r="W188" i="13"/>
  <c r="W189" i="13"/>
  <c r="W190" i="13"/>
  <c r="W191" i="13"/>
  <c r="W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186" i="13"/>
  <c r="T187" i="13"/>
  <c r="T188" i="13"/>
  <c r="T189" i="13"/>
  <c r="T190" i="13"/>
  <c r="T191" i="13"/>
  <c r="T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4" i="13"/>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4" i="4"/>
  <c r="N44" i="4"/>
  <c r="O44" i="4" s="1"/>
  <c r="K44" i="4"/>
  <c r="L44" i="4" s="1"/>
  <c r="H4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4" i="4"/>
  <c r="H14" i="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P54" i="14" s="1"/>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M54" i="14" s="1"/>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J54" i="14" s="1"/>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G54" i="14" s="1"/>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4" i="14"/>
  <c r="AC15" i="14"/>
  <c r="AC16" i="14"/>
  <c r="AC17" i="14"/>
  <c r="AC18" i="14"/>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D54" i="14" s="1"/>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89" i="14"/>
  <c r="AC90" i="14"/>
  <c r="AC91"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C134" i="14"/>
  <c r="AC135" i="14"/>
  <c r="AC136" i="14"/>
  <c r="AC137" i="14"/>
  <c r="AC138" i="14"/>
  <c r="AC139" i="14"/>
  <c r="AC140" i="14"/>
  <c r="AC141" i="14"/>
  <c r="AC142" i="14"/>
  <c r="AC143" i="14"/>
  <c r="AC144" i="14"/>
  <c r="AC145" i="14"/>
  <c r="AC146" i="14"/>
  <c r="AC147" i="14"/>
  <c r="AC148" i="14"/>
  <c r="AC149" i="14"/>
  <c r="AC150" i="14"/>
  <c r="AC151" i="14"/>
  <c r="AC152" i="14"/>
  <c r="AC153" i="14"/>
  <c r="AC154" i="14"/>
  <c r="AC155" i="14"/>
  <c r="AC156" i="14"/>
  <c r="AC157" i="14"/>
  <c r="AC158" i="14"/>
  <c r="AC159" i="14"/>
  <c r="AC160" i="14"/>
  <c r="AC161" i="14"/>
  <c r="AC162" i="14"/>
  <c r="AC163" i="14"/>
  <c r="AC164" i="14"/>
  <c r="AC165" i="14"/>
  <c r="AC166" i="14"/>
  <c r="AC167" i="14"/>
  <c r="AC168" i="14"/>
  <c r="AC169" i="14"/>
  <c r="AC170" i="14"/>
  <c r="AC171" i="14"/>
  <c r="AC172" i="14"/>
  <c r="AC173" i="14"/>
  <c r="AC174" i="14"/>
  <c r="AC175" i="14"/>
  <c r="AC176" i="14"/>
  <c r="AC177" i="14"/>
  <c r="AC178" i="14"/>
  <c r="AC179" i="14"/>
  <c r="AC180" i="14"/>
  <c r="AC181" i="14"/>
  <c r="AC182" i="14"/>
  <c r="AC183" i="14"/>
  <c r="AC184" i="14"/>
  <c r="AC185" i="14"/>
  <c r="AC186" i="14"/>
  <c r="AC187" i="14"/>
  <c r="AC188" i="14"/>
  <c r="AC189" i="14"/>
  <c r="AC190" i="14"/>
  <c r="AC191" i="14"/>
  <c r="AC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AA54" i="14" s="1"/>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X54" i="14" s="1"/>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U54" i="14" s="1"/>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R54" i="14" s="1"/>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O54" i="14" s="1"/>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L54" i="14" s="1"/>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I54" i="14" s="1"/>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4" i="14"/>
  <c r="O50" i="13" l="1"/>
  <c r="AA50" i="13"/>
  <c r="AJ50" i="13"/>
  <c r="I44" i="4"/>
  <c r="U50" i="13"/>
  <c r="R50" i="13"/>
  <c r="I50" i="13"/>
  <c r="AM50" i="13"/>
  <c r="AP50" i="13"/>
  <c r="AG50" i="13"/>
  <c r="AD50" i="13"/>
  <c r="X50" i="13"/>
  <c r="L50" i="13"/>
  <c r="I10" i="18" l="1"/>
  <c r="J10" i="18"/>
  <c r="I11" i="18"/>
  <c r="J11" i="18"/>
  <c r="I12" i="18"/>
  <c r="J12" i="18"/>
  <c r="I13" i="18"/>
  <c r="J13" i="18"/>
  <c r="I14" i="18"/>
  <c r="J14" i="18"/>
  <c r="I15" i="18"/>
  <c r="J15" i="18"/>
  <c r="I16" i="18"/>
  <c r="J16" i="18"/>
  <c r="I17" i="18"/>
  <c r="J17" i="18"/>
  <c r="I18" i="18"/>
  <c r="J18" i="18"/>
  <c r="I19" i="18"/>
  <c r="J19" i="18"/>
  <c r="I20" i="18"/>
  <c r="J20" i="18"/>
  <c r="I21" i="18"/>
  <c r="J21" i="18"/>
  <c r="I22" i="18"/>
  <c r="J22" i="18"/>
  <c r="I23" i="18"/>
  <c r="J23" i="18"/>
  <c r="I24" i="18"/>
  <c r="J24" i="18"/>
  <c r="I25" i="18"/>
  <c r="J25" i="18"/>
  <c r="I26" i="18"/>
  <c r="J26" i="18"/>
  <c r="I27" i="18"/>
  <c r="J27" i="18"/>
  <c r="I28" i="18"/>
  <c r="J28" i="18"/>
  <c r="I29" i="18"/>
  <c r="J29" i="18"/>
  <c r="I30" i="18"/>
  <c r="J30" i="18"/>
  <c r="I31" i="18"/>
  <c r="J31" i="18"/>
  <c r="I32" i="18"/>
  <c r="J32" i="18"/>
  <c r="I33" i="18"/>
  <c r="J33" i="18"/>
  <c r="I34" i="18"/>
  <c r="J34" i="18"/>
  <c r="I35" i="18"/>
  <c r="J35" i="18"/>
  <c r="I36" i="18"/>
  <c r="J36" i="18"/>
  <c r="I37" i="18"/>
  <c r="J37" i="18"/>
  <c r="I38" i="18"/>
  <c r="J38" i="18"/>
  <c r="I39" i="18"/>
  <c r="J39" i="18"/>
  <c r="I40" i="18"/>
  <c r="J40" i="18"/>
  <c r="I41" i="18"/>
  <c r="J41" i="18"/>
  <c r="I42" i="18"/>
  <c r="J42" i="18"/>
  <c r="I43" i="18"/>
  <c r="J43" i="18"/>
  <c r="I44" i="18"/>
  <c r="J44" i="18"/>
  <c r="I45" i="18"/>
  <c r="J45" i="18"/>
  <c r="I46" i="18"/>
  <c r="J46" i="18"/>
  <c r="I47" i="18"/>
  <c r="J47" i="18"/>
  <c r="I48" i="18"/>
  <c r="J48" i="18"/>
  <c r="I49" i="18"/>
  <c r="J49" i="18"/>
  <c r="I50" i="18"/>
  <c r="J50" i="18"/>
  <c r="I51" i="18"/>
  <c r="J51" i="18"/>
  <c r="I52" i="18"/>
  <c r="J52" i="18"/>
  <c r="I53" i="18"/>
  <c r="J53" i="18"/>
  <c r="I54" i="18"/>
  <c r="J54" i="18"/>
  <c r="I55" i="18"/>
  <c r="J55" i="18"/>
  <c r="I56" i="18"/>
  <c r="J56" i="18"/>
  <c r="I57" i="18"/>
  <c r="J57" i="18"/>
  <c r="I58" i="18"/>
  <c r="J58" i="18"/>
  <c r="I59" i="18"/>
  <c r="J59" i="18"/>
  <c r="I60" i="18"/>
  <c r="J60" i="18"/>
  <c r="I61" i="18"/>
  <c r="J61" i="18"/>
  <c r="I62" i="18"/>
  <c r="J62" i="18"/>
  <c r="I63" i="18"/>
  <c r="J63" i="18"/>
  <c r="I64" i="18"/>
  <c r="J64" i="18"/>
  <c r="I65" i="18"/>
  <c r="J65" i="18"/>
  <c r="I66" i="18"/>
  <c r="J66" i="18"/>
  <c r="I67" i="18"/>
  <c r="J67" i="18"/>
  <c r="I68" i="18"/>
  <c r="J68" i="18"/>
  <c r="I69" i="18"/>
  <c r="J69" i="18"/>
  <c r="I70" i="18"/>
  <c r="J70" i="18"/>
  <c r="I71" i="18"/>
  <c r="J71" i="18"/>
  <c r="I72" i="18"/>
  <c r="J72" i="18"/>
  <c r="I73" i="18"/>
  <c r="J73" i="18"/>
  <c r="I74" i="18"/>
  <c r="J74" i="18"/>
  <c r="I75" i="18"/>
  <c r="J75" i="18"/>
  <c r="I76" i="18"/>
  <c r="J76" i="18"/>
  <c r="I77" i="18"/>
  <c r="J77" i="18"/>
  <c r="I78" i="18"/>
  <c r="J78" i="18"/>
  <c r="I79" i="18"/>
  <c r="J79" i="18"/>
  <c r="I80" i="18"/>
  <c r="J80" i="18"/>
  <c r="I81" i="18"/>
  <c r="J81" i="18"/>
  <c r="I82" i="18"/>
  <c r="J82" i="18"/>
  <c r="I83" i="18"/>
  <c r="J83" i="18"/>
  <c r="I84" i="18"/>
  <c r="J84" i="18"/>
  <c r="I85" i="18"/>
  <c r="J85" i="18"/>
  <c r="I86" i="18"/>
  <c r="J86" i="18"/>
  <c r="I87" i="18"/>
  <c r="J87" i="18"/>
  <c r="I88" i="18"/>
  <c r="J88" i="18"/>
  <c r="I89" i="18"/>
  <c r="J89" i="18"/>
  <c r="I90" i="18"/>
  <c r="J90" i="18"/>
  <c r="I91" i="18"/>
  <c r="J91" i="18"/>
  <c r="I92" i="18"/>
  <c r="J92" i="18"/>
  <c r="I93" i="18"/>
  <c r="J93" i="18"/>
  <c r="I94" i="18"/>
  <c r="J94" i="18"/>
  <c r="I95" i="18"/>
  <c r="J95" i="18"/>
  <c r="I96" i="18"/>
  <c r="J96" i="18"/>
  <c r="I97" i="18"/>
  <c r="J97" i="18"/>
  <c r="I98" i="18"/>
  <c r="J98" i="18"/>
  <c r="I99" i="18"/>
  <c r="J99" i="18"/>
  <c r="I100" i="18"/>
  <c r="J100" i="18"/>
  <c r="I101" i="18"/>
  <c r="J101" i="18"/>
  <c r="I102" i="18"/>
  <c r="J102" i="18"/>
  <c r="I103" i="18"/>
  <c r="J103" i="18"/>
  <c r="I104" i="18"/>
  <c r="J104" i="18"/>
  <c r="I105" i="18"/>
  <c r="J105" i="18"/>
  <c r="I106" i="18"/>
  <c r="J106" i="18"/>
  <c r="I107" i="18"/>
  <c r="J107" i="18"/>
  <c r="I108" i="18"/>
  <c r="J108" i="18"/>
  <c r="I109" i="18"/>
  <c r="J109" i="18"/>
  <c r="I110" i="18"/>
  <c r="J110" i="18"/>
  <c r="I111" i="18"/>
  <c r="J111" i="18"/>
  <c r="I112" i="18"/>
  <c r="J112" i="18"/>
  <c r="I113" i="18"/>
  <c r="J113" i="18"/>
  <c r="I114" i="18"/>
  <c r="J114" i="18"/>
  <c r="I115" i="18"/>
  <c r="J115" i="18"/>
  <c r="I116" i="18"/>
  <c r="J116" i="18"/>
  <c r="I117" i="18"/>
  <c r="J117" i="18"/>
  <c r="I118" i="18"/>
  <c r="J118" i="18"/>
  <c r="I119" i="18"/>
  <c r="J119" i="18"/>
  <c r="I120" i="18"/>
  <c r="J120" i="18"/>
  <c r="I121" i="18"/>
  <c r="J121" i="18"/>
  <c r="I122" i="18"/>
  <c r="J122" i="18"/>
  <c r="I123" i="18"/>
  <c r="J123" i="18"/>
  <c r="I124" i="18"/>
  <c r="J124" i="18"/>
  <c r="I125" i="18"/>
  <c r="J125" i="18"/>
  <c r="I126" i="18"/>
  <c r="J126" i="18"/>
  <c r="I127" i="18"/>
  <c r="J127" i="18"/>
  <c r="I128" i="18"/>
  <c r="J128" i="18"/>
  <c r="I129" i="18"/>
  <c r="J129" i="18"/>
  <c r="I130" i="18"/>
  <c r="J130" i="18"/>
  <c r="I131" i="18"/>
  <c r="J131" i="18"/>
  <c r="I132" i="18"/>
  <c r="J132" i="18"/>
  <c r="I133" i="18"/>
  <c r="J133" i="18"/>
  <c r="I134" i="18"/>
  <c r="J134" i="18"/>
  <c r="I135" i="18"/>
  <c r="J135" i="18"/>
  <c r="I136" i="18"/>
  <c r="J136" i="18"/>
  <c r="I137" i="18"/>
  <c r="J137" i="18"/>
  <c r="I138" i="18"/>
  <c r="J138" i="18"/>
  <c r="I139" i="18"/>
  <c r="J139" i="18"/>
  <c r="I140" i="18"/>
  <c r="J140" i="18"/>
  <c r="I141" i="18"/>
  <c r="J141" i="18"/>
  <c r="I142" i="18"/>
  <c r="J142" i="18"/>
  <c r="I143" i="18"/>
  <c r="J143" i="18"/>
  <c r="I144" i="18"/>
  <c r="J144" i="18"/>
  <c r="I145" i="18"/>
  <c r="J145" i="18"/>
  <c r="I146" i="18"/>
  <c r="J146" i="18"/>
  <c r="I147" i="18"/>
  <c r="J147" i="18"/>
  <c r="I148" i="18"/>
  <c r="J148" i="18"/>
  <c r="I149" i="18"/>
  <c r="J149" i="18"/>
  <c r="I150" i="18"/>
  <c r="J150" i="18"/>
  <c r="I151" i="18"/>
  <c r="J151" i="18"/>
  <c r="I152" i="18"/>
  <c r="J152" i="18"/>
  <c r="I153" i="18"/>
  <c r="J153" i="18"/>
  <c r="I154" i="18"/>
  <c r="J154" i="18"/>
  <c r="I155" i="18"/>
  <c r="J155" i="18"/>
  <c r="I156" i="18"/>
  <c r="J156" i="18"/>
  <c r="I157" i="18"/>
  <c r="J157" i="18"/>
  <c r="I158" i="18"/>
  <c r="J158" i="18"/>
  <c r="I159" i="18"/>
  <c r="J159" i="18"/>
  <c r="I160" i="18"/>
  <c r="J160" i="18"/>
  <c r="I161" i="18"/>
  <c r="J161" i="18"/>
  <c r="I162" i="18"/>
  <c r="J162" i="18"/>
  <c r="I163" i="18"/>
  <c r="J163" i="18"/>
  <c r="I164" i="18"/>
  <c r="J164" i="18"/>
  <c r="I165" i="18"/>
  <c r="J165" i="18"/>
  <c r="I166" i="18"/>
  <c r="J166" i="18"/>
  <c r="I167" i="18"/>
  <c r="J167" i="18"/>
  <c r="I168" i="18"/>
  <c r="J168" i="18"/>
  <c r="I169" i="18"/>
  <c r="J169" i="18"/>
  <c r="I170" i="18"/>
  <c r="J170" i="18"/>
  <c r="I171" i="18"/>
  <c r="J171" i="18"/>
  <c r="I172" i="18"/>
  <c r="J172" i="18"/>
  <c r="I173" i="18"/>
  <c r="J173" i="18"/>
  <c r="I174" i="18"/>
  <c r="J174" i="18"/>
  <c r="I175" i="18"/>
  <c r="J175" i="18"/>
  <c r="I176" i="18"/>
  <c r="J176" i="18"/>
  <c r="I177" i="18"/>
  <c r="J177" i="18"/>
  <c r="I178" i="18"/>
  <c r="J178" i="18"/>
  <c r="I179" i="18"/>
  <c r="J179" i="18"/>
  <c r="I180" i="18"/>
  <c r="J180" i="18"/>
  <c r="I181" i="18"/>
  <c r="J181" i="18"/>
  <c r="I182" i="18"/>
  <c r="J182" i="18"/>
  <c r="I183" i="18"/>
  <c r="J183" i="18"/>
  <c r="I184" i="18"/>
  <c r="J184" i="18"/>
  <c r="I185" i="18"/>
  <c r="J185" i="18"/>
  <c r="I186" i="18"/>
  <c r="J186" i="18"/>
  <c r="J9" i="18"/>
  <c r="I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9" i="18"/>
  <c r="AG191" i="14" l="1"/>
  <c r="U191" i="14"/>
  <c r="R191" i="14"/>
  <c r="O191" i="14"/>
  <c r="L191" i="14"/>
  <c r="I191" i="14"/>
  <c r="AJ190" i="14"/>
  <c r="AG190" i="14"/>
  <c r="AD190" i="14"/>
  <c r="X190" i="14"/>
  <c r="U190" i="14"/>
  <c r="R190" i="14"/>
  <c r="AP189" i="14"/>
  <c r="AJ189" i="14"/>
  <c r="AG189" i="14"/>
  <c r="X189" i="14"/>
  <c r="U189" i="14"/>
  <c r="R189" i="14"/>
  <c r="L189" i="14"/>
  <c r="I189" i="14"/>
  <c r="AP188" i="14"/>
  <c r="AJ188" i="14"/>
  <c r="AD188" i="14"/>
  <c r="X188" i="14"/>
  <c r="O188" i="14"/>
  <c r="L188" i="14"/>
  <c r="I188" i="14"/>
  <c r="AD187" i="14"/>
  <c r="U187" i="14"/>
  <c r="R187" i="14"/>
  <c r="O187" i="14"/>
  <c r="I187" i="14"/>
  <c r="AG186" i="14"/>
  <c r="U186" i="14"/>
  <c r="R186" i="14"/>
  <c r="AP185" i="14"/>
  <c r="AJ185" i="14"/>
  <c r="AG185" i="14"/>
  <c r="X185" i="14"/>
  <c r="U185" i="14"/>
  <c r="R185" i="14"/>
  <c r="L185" i="14"/>
  <c r="I185" i="14"/>
  <c r="AP184" i="14"/>
  <c r="AD184" i="14"/>
  <c r="U184" i="14"/>
  <c r="I184" i="14"/>
  <c r="AD183" i="14"/>
  <c r="U183" i="14"/>
  <c r="L183" i="14"/>
  <c r="I183" i="14"/>
  <c r="AJ182" i="14"/>
  <c r="R182" i="14"/>
  <c r="I182" i="14"/>
  <c r="AG181" i="14"/>
  <c r="X181" i="14"/>
  <c r="AP180" i="14"/>
  <c r="AG180" i="14"/>
  <c r="U180" i="14"/>
  <c r="L180" i="14"/>
  <c r="AM179" i="14"/>
  <c r="AA179" i="14"/>
  <c r="R179" i="14"/>
  <c r="AM178" i="14"/>
  <c r="AA178" i="14"/>
  <c r="AG177" i="14"/>
  <c r="AD177" i="14"/>
  <c r="AA177" i="14"/>
  <c r="AM176" i="14"/>
  <c r="U176" i="14"/>
  <c r="O176" i="14"/>
  <c r="L176" i="14"/>
  <c r="I176" i="14"/>
  <c r="AM175" i="14"/>
  <c r="AJ175" i="14"/>
  <c r="AG175" i="14"/>
  <c r="AA175" i="14"/>
  <c r="I175" i="14"/>
  <c r="AM174" i="14"/>
  <c r="AJ174" i="14"/>
  <c r="X174" i="14"/>
  <c r="L174" i="14"/>
  <c r="AJ173" i="14"/>
  <c r="AG173" i="14"/>
  <c r="U173" i="14"/>
  <c r="L173" i="14"/>
  <c r="AG172" i="14"/>
  <c r="U172" i="14"/>
  <c r="L172" i="14"/>
  <c r="AG171" i="14"/>
  <c r="X171" i="14"/>
  <c r="L171" i="14"/>
  <c r="AJ170" i="14"/>
  <c r="AA170" i="14"/>
  <c r="X170" i="14"/>
  <c r="I170" i="14"/>
  <c r="AJ169" i="14"/>
  <c r="X169" i="14"/>
  <c r="U169" i="14"/>
  <c r="L169" i="14"/>
  <c r="I169" i="14"/>
  <c r="AJ168" i="14"/>
  <c r="X168" i="14"/>
  <c r="O168" i="14"/>
  <c r="I168" i="14"/>
  <c r="AJ167" i="14"/>
  <c r="AA167" i="14"/>
  <c r="X167" i="14"/>
  <c r="U167" i="14"/>
  <c r="L167" i="14"/>
  <c r="I167" i="14"/>
  <c r="AP166" i="14"/>
  <c r="AJ166" i="14"/>
  <c r="R166" i="14"/>
  <c r="I166" i="14"/>
  <c r="AD165" i="14"/>
  <c r="X165" i="14"/>
  <c r="AM164" i="14"/>
  <c r="AJ164" i="14"/>
  <c r="R164" i="14"/>
  <c r="I164" i="14"/>
  <c r="AD163" i="14"/>
  <c r="X163" i="14"/>
  <c r="U163" i="14"/>
  <c r="R163" i="14"/>
  <c r="L163" i="14"/>
  <c r="I163" i="14"/>
  <c r="AP162" i="14"/>
  <c r="AJ162" i="14"/>
  <c r="R162" i="14"/>
  <c r="L162" i="14"/>
  <c r="I162" i="14"/>
  <c r="AD161" i="14"/>
  <c r="AA161" i="14"/>
  <c r="X161" i="14"/>
  <c r="U161" i="14"/>
  <c r="I161" i="14"/>
  <c r="R160" i="14"/>
  <c r="O160" i="14"/>
  <c r="L160" i="14"/>
  <c r="AD159" i="14"/>
  <c r="X159" i="14"/>
  <c r="U159" i="14"/>
  <c r="I159" i="14"/>
  <c r="AM158" i="14"/>
  <c r="AG158" i="14"/>
  <c r="U158" i="14"/>
  <c r="O158" i="14"/>
  <c r="L158" i="14"/>
  <c r="AP156" i="14"/>
  <c r="AJ156" i="14"/>
  <c r="AG156" i="14"/>
  <c r="AD156" i="14"/>
  <c r="X156" i="14"/>
  <c r="U156" i="14"/>
  <c r="R156" i="14"/>
  <c r="L156" i="14"/>
  <c r="AP155" i="14"/>
  <c r="AJ155" i="14"/>
  <c r="AD155" i="14"/>
  <c r="AP154" i="14"/>
  <c r="AJ154" i="14"/>
  <c r="AG154" i="14"/>
  <c r="U154" i="14"/>
  <c r="AD153" i="14"/>
  <c r="AA153" i="14"/>
  <c r="U153" i="14"/>
  <c r="I153" i="14"/>
  <c r="AM152" i="14"/>
  <c r="AJ152" i="14"/>
  <c r="R152" i="14"/>
  <c r="I152" i="14"/>
  <c r="AD151" i="14"/>
  <c r="AA151" i="14"/>
  <c r="U151" i="14"/>
  <c r="I151" i="14"/>
  <c r="AM150" i="14"/>
  <c r="AJ150" i="14"/>
  <c r="R150" i="14"/>
  <c r="L150" i="14"/>
  <c r="I150" i="14"/>
  <c r="AP149" i="14"/>
  <c r="AJ149" i="14"/>
  <c r="AD149" i="14"/>
  <c r="X149" i="14"/>
  <c r="U149" i="14"/>
  <c r="AJ148" i="14"/>
  <c r="AG148" i="14"/>
  <c r="U148" i="14"/>
  <c r="R148" i="14"/>
  <c r="I148" i="14"/>
  <c r="AG147" i="14"/>
  <c r="AD147" i="14"/>
  <c r="U147" i="14"/>
  <c r="I147" i="14"/>
  <c r="AG146" i="14"/>
  <c r="R146" i="14"/>
  <c r="AD145" i="14"/>
  <c r="R145" i="14"/>
  <c r="L145" i="14"/>
  <c r="I145" i="14"/>
  <c r="AP144" i="14"/>
  <c r="AD144" i="14"/>
  <c r="U144" i="14"/>
  <c r="I144" i="14"/>
  <c r="AP143" i="14"/>
  <c r="AG143" i="14"/>
  <c r="X143" i="14"/>
  <c r="U143" i="14"/>
  <c r="R143" i="14"/>
  <c r="AP142" i="14"/>
  <c r="AD142" i="14"/>
  <c r="U142" i="14"/>
  <c r="R142" i="14"/>
  <c r="I142" i="14"/>
  <c r="AP141" i="14"/>
  <c r="AG141" i="14"/>
  <c r="U141" i="14"/>
  <c r="I141" i="14"/>
  <c r="U140" i="14"/>
  <c r="L140" i="14"/>
  <c r="AJ139" i="14"/>
  <c r="U139" i="14"/>
  <c r="R139" i="14"/>
  <c r="L139" i="14"/>
  <c r="AP138" i="14"/>
  <c r="AJ138" i="14"/>
  <c r="U138" i="14"/>
  <c r="I138" i="14"/>
  <c r="AP137" i="14"/>
  <c r="AG137" i="14"/>
  <c r="AA137" i="14"/>
  <c r="X137" i="14"/>
  <c r="U137" i="14"/>
  <c r="R137" i="14"/>
  <c r="L137" i="14"/>
  <c r="I137" i="14"/>
  <c r="AJ136" i="14"/>
  <c r="AG136" i="14"/>
  <c r="AD136" i="14"/>
  <c r="L136" i="14"/>
  <c r="I136" i="14"/>
  <c r="AG135" i="14"/>
  <c r="AD135" i="14"/>
  <c r="AA135" i="14"/>
  <c r="I135" i="14"/>
  <c r="AP134" i="14"/>
  <c r="AD134" i="14"/>
  <c r="X134" i="14"/>
  <c r="U134" i="14"/>
  <c r="L134" i="14"/>
  <c r="AP133" i="14"/>
  <c r="AG133" i="14"/>
  <c r="U133" i="14"/>
  <c r="R133" i="14"/>
  <c r="AJ132" i="14"/>
  <c r="AG132" i="14"/>
  <c r="AD132" i="14"/>
  <c r="U132" i="14"/>
  <c r="O132" i="14"/>
  <c r="I132" i="14"/>
  <c r="AG131" i="14"/>
  <c r="AD131" i="14"/>
  <c r="AA131" i="14"/>
  <c r="U131" i="14"/>
  <c r="I131" i="14"/>
  <c r="AP130" i="14"/>
  <c r="U130" i="14"/>
  <c r="O130" i="14"/>
  <c r="L130" i="14"/>
  <c r="I130" i="14"/>
  <c r="AP129" i="14"/>
  <c r="AJ129" i="14"/>
  <c r="AG129" i="14"/>
  <c r="X129" i="14"/>
  <c r="U129" i="14"/>
  <c r="I129" i="14"/>
  <c r="AM128" i="14"/>
  <c r="AJ128" i="14"/>
  <c r="AG128" i="14"/>
  <c r="X128" i="14"/>
  <c r="R128" i="14"/>
  <c r="O128" i="14"/>
  <c r="L128" i="14"/>
  <c r="AA127" i="14"/>
  <c r="X127" i="14"/>
  <c r="U127" i="14"/>
  <c r="O127" i="14"/>
  <c r="L127" i="14"/>
  <c r="AP126" i="14"/>
  <c r="AM126" i="14"/>
  <c r="AJ126" i="14"/>
  <c r="AG126" i="14"/>
  <c r="AD126" i="14"/>
  <c r="AA126" i="14"/>
  <c r="X126" i="14"/>
  <c r="O126" i="14"/>
  <c r="AJ125" i="14"/>
  <c r="AG125" i="14"/>
  <c r="AD125" i="14"/>
  <c r="AA125" i="14"/>
  <c r="U125" i="14"/>
  <c r="O125" i="14"/>
  <c r="L125" i="14"/>
  <c r="AJ124" i="14"/>
  <c r="AD124" i="14"/>
  <c r="AA124" i="14"/>
  <c r="X124" i="14"/>
  <c r="U124" i="14"/>
  <c r="O124" i="14"/>
  <c r="AM123" i="14"/>
  <c r="AJ123" i="14"/>
  <c r="O123" i="14"/>
  <c r="L123" i="14"/>
  <c r="I123" i="14"/>
  <c r="AP122" i="14"/>
  <c r="AM122" i="14"/>
  <c r="AJ122" i="14"/>
  <c r="AA122" i="14"/>
  <c r="L122" i="14"/>
  <c r="AP121" i="14"/>
  <c r="AM121" i="14"/>
  <c r="AJ121" i="14"/>
  <c r="AD121" i="14"/>
  <c r="X121" i="14"/>
  <c r="O121" i="14"/>
  <c r="I121" i="14"/>
  <c r="AP120" i="14"/>
  <c r="AM120" i="14"/>
  <c r="AJ120" i="14"/>
  <c r="O120" i="14"/>
  <c r="L120" i="14"/>
  <c r="AA119" i="14"/>
  <c r="X119" i="14"/>
  <c r="AM118" i="14"/>
  <c r="X118" i="14"/>
  <c r="U118" i="14"/>
  <c r="R118" i="14"/>
  <c r="O118" i="14"/>
  <c r="L118" i="14"/>
  <c r="I118" i="14"/>
  <c r="AM117" i="14"/>
  <c r="AJ117" i="14"/>
  <c r="AA117" i="14"/>
  <c r="X117" i="14"/>
  <c r="U117" i="14"/>
  <c r="R117" i="14"/>
  <c r="O117" i="14"/>
  <c r="L117" i="14"/>
  <c r="AM116" i="14"/>
  <c r="AJ116" i="14"/>
  <c r="AD116" i="14"/>
  <c r="AA116" i="14"/>
  <c r="X116" i="14"/>
  <c r="U116" i="14"/>
  <c r="L116" i="14"/>
  <c r="AM115" i="14"/>
  <c r="AJ115" i="14"/>
  <c r="AA115" i="14"/>
  <c r="L115" i="14"/>
  <c r="I115" i="14"/>
  <c r="AM114" i="14"/>
  <c r="AJ114" i="14"/>
  <c r="AA114" i="14"/>
  <c r="AM113" i="14"/>
  <c r="AJ113" i="14"/>
  <c r="X113" i="14"/>
  <c r="R113" i="14"/>
  <c r="O113" i="14"/>
  <c r="AM112" i="14"/>
  <c r="AJ112" i="14"/>
  <c r="AG112" i="14"/>
  <c r="AA112" i="14"/>
  <c r="O112" i="14"/>
  <c r="L112" i="14"/>
  <c r="AM111" i="14"/>
  <c r="AA111" i="14"/>
  <c r="X111" i="14"/>
  <c r="AP110" i="14"/>
  <c r="AM110" i="14"/>
  <c r="AJ110" i="14"/>
  <c r="AG110" i="14"/>
  <c r="AD110" i="14"/>
  <c r="X110" i="14"/>
  <c r="U110" i="14"/>
  <c r="R110" i="14"/>
  <c r="O110" i="14"/>
  <c r="L110" i="14"/>
  <c r="AJ109" i="14"/>
  <c r="AG109" i="14"/>
  <c r="AD109" i="14"/>
  <c r="AA109" i="14"/>
  <c r="U109" i="14"/>
  <c r="O109" i="14"/>
  <c r="L109" i="14"/>
  <c r="AM108" i="14"/>
  <c r="AA108" i="14"/>
  <c r="X108" i="14"/>
  <c r="O108" i="14"/>
  <c r="AM107" i="14"/>
  <c r="AJ107" i="14"/>
  <c r="AG107" i="14"/>
  <c r="AA107" i="14"/>
  <c r="X107" i="14"/>
  <c r="O107" i="14"/>
  <c r="I107" i="14"/>
  <c r="AP106" i="14"/>
  <c r="AM106" i="14"/>
  <c r="AJ106" i="14"/>
  <c r="O106" i="14"/>
  <c r="L106" i="14"/>
  <c r="AA105" i="14"/>
  <c r="X105" i="14"/>
  <c r="AM104" i="14"/>
  <c r="AG104" i="14"/>
  <c r="AA104" i="14"/>
  <c r="X104" i="14"/>
  <c r="O104" i="14"/>
  <c r="L104" i="14"/>
  <c r="I104" i="14"/>
  <c r="AM103" i="14"/>
  <c r="AJ103" i="14"/>
  <c r="AA103" i="14"/>
  <c r="L103" i="14"/>
  <c r="AM102" i="14"/>
  <c r="AJ102" i="14"/>
  <c r="AD102" i="14"/>
  <c r="AA102" i="14"/>
  <c r="X102" i="14"/>
  <c r="U102" i="14"/>
  <c r="L102" i="14"/>
  <c r="AP101" i="14"/>
  <c r="AM101" i="14"/>
  <c r="AJ101" i="14"/>
  <c r="AG101" i="14"/>
  <c r="X101" i="14"/>
  <c r="R101" i="14"/>
  <c r="O101" i="14"/>
  <c r="L101" i="14"/>
  <c r="AJ100" i="14"/>
  <c r="AD100" i="14"/>
  <c r="AA100" i="14"/>
  <c r="L100" i="14"/>
  <c r="I100" i="14"/>
  <c r="AM99" i="14"/>
  <c r="AJ99" i="14"/>
  <c r="AG99" i="14"/>
  <c r="AD99" i="14"/>
  <c r="AA99" i="14"/>
  <c r="X99" i="14"/>
  <c r="O99" i="14"/>
  <c r="AM98" i="14"/>
  <c r="AJ98" i="14"/>
  <c r="O98" i="14"/>
  <c r="L98" i="14"/>
  <c r="I98" i="14"/>
  <c r="AM97" i="14"/>
  <c r="AJ97" i="14"/>
  <c r="AD97" i="14"/>
  <c r="AA97" i="14"/>
  <c r="X97" i="14"/>
  <c r="AM96" i="14"/>
  <c r="X96" i="14"/>
  <c r="R96" i="14"/>
  <c r="O96" i="14"/>
  <c r="I96" i="14"/>
  <c r="AM95" i="14"/>
  <c r="AJ95" i="14"/>
  <c r="O95" i="14"/>
  <c r="I95" i="14"/>
  <c r="AD94" i="14"/>
  <c r="AA94" i="14"/>
  <c r="X94" i="14"/>
  <c r="R94" i="14"/>
  <c r="O94" i="14"/>
  <c r="L94" i="14"/>
  <c r="AP93" i="14"/>
  <c r="R93" i="14"/>
  <c r="O93" i="14"/>
  <c r="AP92" i="14"/>
  <c r="AM92" i="14"/>
  <c r="L92" i="14"/>
  <c r="AJ91" i="14"/>
  <c r="AG91" i="14"/>
  <c r="AD91" i="14"/>
  <c r="AA91" i="14"/>
  <c r="AJ90" i="14"/>
  <c r="AD90" i="14"/>
  <c r="AA90" i="14"/>
  <c r="X90" i="14"/>
  <c r="R90" i="14"/>
  <c r="O90" i="14"/>
  <c r="AP89" i="14"/>
  <c r="AJ89" i="14"/>
  <c r="AG89" i="14"/>
  <c r="AD89" i="14"/>
  <c r="X89" i="14"/>
  <c r="R89" i="14"/>
  <c r="O89" i="14"/>
  <c r="L89" i="14"/>
  <c r="AM88" i="14"/>
  <c r="AJ88" i="14"/>
  <c r="U88" i="14"/>
  <c r="AP87" i="14"/>
  <c r="AM87" i="14"/>
  <c r="AD87" i="14"/>
  <c r="X87" i="14"/>
  <c r="U87" i="14"/>
  <c r="R87" i="14"/>
  <c r="L87" i="14"/>
  <c r="I87" i="14"/>
  <c r="AP86" i="14"/>
  <c r="AJ86" i="14"/>
  <c r="L86" i="14"/>
  <c r="AG85" i="14"/>
  <c r="R85" i="14"/>
  <c r="O85" i="14"/>
  <c r="AP84" i="14"/>
  <c r="AJ84" i="14"/>
  <c r="AG84" i="14"/>
  <c r="AD84" i="14"/>
  <c r="X84" i="14"/>
  <c r="U84" i="14"/>
  <c r="R84" i="14"/>
  <c r="L84" i="14"/>
  <c r="X83" i="14"/>
  <c r="I83" i="14"/>
  <c r="AJ82" i="14"/>
  <c r="AD82" i="14"/>
  <c r="U82" i="14"/>
  <c r="AD81" i="14"/>
  <c r="X81" i="14"/>
  <c r="R81" i="14"/>
  <c r="O81" i="14"/>
  <c r="L81" i="14"/>
  <c r="AP80" i="14"/>
  <c r="AD80" i="14"/>
  <c r="L80" i="14"/>
  <c r="I80" i="14"/>
  <c r="AG79" i="14"/>
  <c r="AA79" i="14"/>
  <c r="X79" i="14"/>
  <c r="O79" i="14"/>
  <c r="AP78" i="14"/>
  <c r="AM78" i="14"/>
  <c r="AG78" i="14"/>
  <c r="U78" i="14"/>
  <c r="AP77" i="14"/>
  <c r="X77" i="14"/>
  <c r="U77" i="14"/>
  <c r="I77" i="14"/>
  <c r="AJ76" i="14"/>
  <c r="R76" i="14"/>
  <c r="O76" i="14"/>
  <c r="L76" i="14"/>
  <c r="I76" i="14"/>
  <c r="AP75" i="14"/>
  <c r="AJ75" i="14"/>
  <c r="AG75" i="14"/>
  <c r="AD75" i="14"/>
  <c r="R75" i="14"/>
  <c r="AG74" i="14"/>
  <c r="R74" i="14"/>
  <c r="O74" i="14"/>
  <c r="L74" i="14"/>
  <c r="I74" i="14"/>
  <c r="AP73" i="14"/>
  <c r="AJ73" i="14"/>
  <c r="AG73" i="14"/>
  <c r="AD73" i="14"/>
  <c r="AJ72" i="14"/>
  <c r="AG72" i="14"/>
  <c r="U72" i="14"/>
  <c r="AP71" i="14"/>
  <c r="AM71" i="14"/>
  <c r="AD71" i="14"/>
  <c r="AA71" i="14"/>
  <c r="U71" i="14"/>
  <c r="I71" i="14"/>
  <c r="AM70" i="14"/>
  <c r="AJ70" i="14"/>
  <c r="AG70" i="14"/>
  <c r="U70" i="14"/>
  <c r="L70" i="14"/>
  <c r="AG69" i="14"/>
  <c r="X69" i="14"/>
  <c r="R69" i="14"/>
  <c r="I69" i="14"/>
  <c r="AJ68" i="14"/>
  <c r="AD68" i="14"/>
  <c r="X68" i="14"/>
  <c r="U68" i="14"/>
  <c r="L68" i="14"/>
  <c r="AM67" i="14"/>
  <c r="AG67" i="14"/>
  <c r="AD67" i="14"/>
  <c r="X67" i="14"/>
  <c r="U67" i="14"/>
  <c r="I67" i="14"/>
  <c r="AG66" i="14"/>
  <c r="AD66" i="14"/>
  <c r="U66" i="14"/>
  <c r="R66" i="14"/>
  <c r="I66" i="14"/>
  <c r="AJ65" i="14"/>
  <c r="U65" i="14"/>
  <c r="R65" i="14"/>
  <c r="O65" i="14"/>
  <c r="I65" i="14"/>
  <c r="AP64" i="14"/>
  <c r="AJ64" i="14"/>
  <c r="AG64" i="14"/>
  <c r="AD64" i="14"/>
  <c r="X64" i="14"/>
  <c r="U64" i="14"/>
  <c r="L64" i="14"/>
  <c r="AP63" i="14"/>
  <c r="AJ63" i="14"/>
  <c r="AG63" i="14"/>
  <c r="X63" i="14"/>
  <c r="U63" i="14"/>
  <c r="R63" i="14"/>
  <c r="L63" i="14"/>
  <c r="AP62" i="14"/>
  <c r="AG62" i="14"/>
  <c r="AD62" i="14"/>
  <c r="R62" i="14"/>
  <c r="AA61" i="14"/>
  <c r="O61" i="14"/>
  <c r="AP60" i="14"/>
  <c r="X60" i="14"/>
  <c r="U60" i="14"/>
  <c r="O60" i="14"/>
  <c r="AP59" i="14"/>
  <c r="AJ59" i="14"/>
  <c r="AD59" i="14"/>
  <c r="AP58" i="14"/>
  <c r="X58" i="14"/>
  <c r="R58" i="14"/>
  <c r="O58" i="14"/>
  <c r="L58" i="14"/>
  <c r="AM57" i="14"/>
  <c r="AJ57" i="14"/>
  <c r="AG57" i="14"/>
  <c r="AD57" i="14"/>
  <c r="AA57" i="14"/>
  <c r="O57" i="14"/>
  <c r="I57" i="14"/>
  <c r="AM56" i="14"/>
  <c r="AA56" i="14"/>
  <c r="U56" i="14"/>
  <c r="R56" i="14"/>
  <c r="L55" i="14"/>
  <c r="R53" i="14"/>
  <c r="AA52" i="14"/>
  <c r="O52" i="14"/>
  <c r="I52" i="14"/>
  <c r="AP51" i="14"/>
  <c r="X51" i="14"/>
  <c r="U51" i="14"/>
  <c r="O51" i="14"/>
  <c r="AJ50" i="14"/>
  <c r="AD50" i="14"/>
  <c r="AA50" i="14"/>
  <c r="O50" i="14"/>
  <c r="X49" i="14"/>
  <c r="R49" i="14"/>
  <c r="L49" i="14"/>
  <c r="AP48" i="14"/>
  <c r="AM48" i="14"/>
  <c r="AJ48" i="14"/>
  <c r="X48" i="14"/>
  <c r="O48" i="14"/>
  <c r="AM47" i="14"/>
  <c r="AA47" i="14"/>
  <c r="X47" i="14"/>
  <c r="U47" i="14"/>
  <c r="O47" i="14"/>
  <c r="I47" i="14"/>
  <c r="AP46" i="14"/>
  <c r="AM46" i="14"/>
  <c r="AJ46" i="14"/>
  <c r="L46" i="14"/>
  <c r="AP45" i="14"/>
  <c r="AM45" i="14"/>
  <c r="AJ45" i="14"/>
  <c r="AD45" i="14"/>
  <c r="X45" i="14"/>
  <c r="R45" i="14"/>
  <c r="O45" i="14"/>
  <c r="AM44" i="14"/>
  <c r="X44" i="14"/>
  <c r="R44" i="14"/>
  <c r="AP43" i="14"/>
  <c r="AM43" i="14"/>
  <c r="AJ43" i="14"/>
  <c r="AD43" i="14"/>
  <c r="AA43" i="14"/>
  <c r="X43" i="14"/>
  <c r="L43" i="14"/>
  <c r="AA42" i="14"/>
  <c r="O42" i="14"/>
  <c r="L42" i="14"/>
  <c r="AJ41" i="14"/>
  <c r="AG41" i="14"/>
  <c r="AD41" i="14"/>
  <c r="U41" i="14"/>
  <c r="L41" i="14"/>
  <c r="AP40" i="14"/>
  <c r="AM40" i="14"/>
  <c r="AJ40" i="14"/>
  <c r="AG40" i="14"/>
  <c r="X40" i="14"/>
  <c r="I40" i="14"/>
  <c r="AJ39" i="14"/>
  <c r="AA39" i="14"/>
  <c r="X39" i="14"/>
  <c r="U39" i="14"/>
  <c r="I39" i="14"/>
  <c r="AG38" i="14"/>
  <c r="L38" i="14"/>
  <c r="AJ37" i="14"/>
  <c r="AD37" i="14"/>
  <c r="AA37" i="14"/>
  <c r="X37" i="14"/>
  <c r="U37" i="14"/>
  <c r="R37" i="14"/>
  <c r="L37" i="14"/>
  <c r="AP36" i="14"/>
  <c r="AM36" i="14"/>
  <c r="AJ36" i="14"/>
  <c r="AA36" i="14"/>
  <c r="X36" i="14"/>
  <c r="I36" i="14"/>
  <c r="AJ35" i="14"/>
  <c r="AD35" i="14"/>
  <c r="AA35" i="14"/>
  <c r="X35" i="14"/>
  <c r="U35" i="14"/>
  <c r="L35" i="14"/>
  <c r="AG34" i="14"/>
  <c r="X34" i="14"/>
  <c r="L34" i="14"/>
  <c r="AM33" i="14"/>
  <c r="AJ33" i="14"/>
  <c r="AD33" i="14"/>
  <c r="AA33" i="14"/>
  <c r="X33" i="14"/>
  <c r="U33" i="14"/>
  <c r="R33" i="14"/>
  <c r="L33" i="14"/>
  <c r="AM32" i="14"/>
  <c r="AJ32" i="14"/>
  <c r="U32" i="14"/>
  <c r="I32" i="14"/>
  <c r="X31" i="14"/>
  <c r="L31" i="14"/>
  <c r="AP30" i="14"/>
  <c r="AM30" i="14"/>
  <c r="AJ30" i="14"/>
  <c r="AG30" i="14"/>
  <c r="AD30" i="14"/>
  <c r="X30" i="14"/>
  <c r="R30" i="14"/>
  <c r="O30" i="14"/>
  <c r="L30" i="14"/>
  <c r="AM29" i="14"/>
  <c r="AJ29" i="14"/>
  <c r="U29" i="14"/>
  <c r="L29" i="14"/>
  <c r="AP28" i="14"/>
  <c r="AM28" i="14"/>
  <c r="AJ28" i="14"/>
  <c r="AG28" i="14"/>
  <c r="X28" i="14"/>
  <c r="R28" i="14"/>
  <c r="O28" i="14"/>
  <c r="L28" i="14"/>
  <c r="I28" i="14"/>
  <c r="AP27" i="14"/>
  <c r="AJ27" i="14"/>
  <c r="AA27" i="14"/>
  <c r="X27" i="14"/>
  <c r="I27" i="14"/>
  <c r="AG26" i="14"/>
  <c r="L26" i="14"/>
  <c r="AJ25" i="14"/>
  <c r="AD25" i="14"/>
  <c r="AA25" i="14"/>
  <c r="X25" i="14"/>
  <c r="U25" i="14"/>
  <c r="R25" i="14"/>
  <c r="L25" i="14"/>
  <c r="AP24" i="14"/>
  <c r="AM24" i="14"/>
  <c r="AJ24" i="14"/>
  <c r="AA24" i="14"/>
  <c r="X24" i="14"/>
  <c r="I24" i="14"/>
  <c r="AJ23" i="14"/>
  <c r="AD23" i="14"/>
  <c r="AA23" i="14"/>
  <c r="X23" i="14"/>
  <c r="U23" i="14"/>
  <c r="L23" i="14"/>
  <c r="AP22" i="14"/>
  <c r="AM22" i="14"/>
  <c r="AJ22" i="14"/>
  <c r="AG22" i="14"/>
  <c r="AD22" i="14"/>
  <c r="X22" i="14"/>
  <c r="O22" i="14"/>
  <c r="L22" i="14"/>
  <c r="AG21" i="14"/>
  <c r="U21" i="14"/>
  <c r="AJ20" i="14"/>
  <c r="X20" i="14"/>
  <c r="R20" i="14"/>
  <c r="O20" i="14"/>
  <c r="L20" i="14"/>
  <c r="I20" i="14"/>
  <c r="AP19" i="14"/>
  <c r="AJ19" i="14"/>
  <c r="AD19" i="14"/>
  <c r="AA19" i="14"/>
  <c r="X19" i="14"/>
  <c r="O19" i="14"/>
  <c r="L19" i="14"/>
  <c r="AM18" i="14"/>
  <c r="AJ18" i="14"/>
  <c r="U18" i="14"/>
  <c r="AJ17" i="14"/>
  <c r="X17" i="14"/>
  <c r="R17" i="14"/>
  <c r="O17" i="14"/>
  <c r="L17" i="14"/>
  <c r="I17" i="14"/>
  <c r="AP16" i="14"/>
  <c r="AJ16" i="14"/>
  <c r="AD16" i="14"/>
  <c r="AA16" i="14"/>
  <c r="X16" i="14"/>
  <c r="O16" i="14"/>
  <c r="L16" i="14"/>
  <c r="AG15" i="14"/>
  <c r="L15" i="14"/>
  <c r="AJ14" i="14"/>
  <c r="AD14" i="14"/>
  <c r="AA14" i="14"/>
  <c r="X14" i="14"/>
  <c r="U14" i="14"/>
  <c r="R14" i="14"/>
  <c r="L14" i="14"/>
  <c r="R15" i="14" l="1"/>
  <c r="X15" i="14"/>
  <c r="AD15" i="14"/>
  <c r="AJ15" i="14"/>
  <c r="AP15" i="14"/>
  <c r="AA17" i="14"/>
  <c r="AM17" i="14"/>
  <c r="AA18" i="14"/>
  <c r="AP20" i="14"/>
  <c r="L21" i="14"/>
  <c r="R21" i="14"/>
  <c r="X21" i="14"/>
  <c r="AD21" i="14"/>
  <c r="AJ21" i="14"/>
  <c r="O24" i="14"/>
  <c r="R26" i="14"/>
  <c r="X26" i="14"/>
  <c r="AD26" i="14"/>
  <c r="AJ26" i="14"/>
  <c r="AP26" i="14"/>
  <c r="L27" i="14"/>
  <c r="AA29" i="14"/>
  <c r="AD31" i="14"/>
  <c r="AJ31" i="14"/>
  <c r="AP31" i="14"/>
  <c r="L32" i="14"/>
  <c r="R32" i="14"/>
  <c r="X32" i="14"/>
  <c r="O34" i="14"/>
  <c r="AM34" i="14"/>
  <c r="R36" i="14"/>
  <c r="AM37" i="14"/>
  <c r="O38" i="14"/>
  <c r="R40" i="14"/>
  <c r="AM41" i="14"/>
  <c r="I42" i="14"/>
  <c r="R42" i="14"/>
  <c r="X42" i="14"/>
  <c r="AD42" i="14"/>
  <c r="AJ42" i="14"/>
  <c r="AP42" i="14"/>
  <c r="U44" i="14"/>
  <c r="AA44" i="14"/>
  <c r="AG50" i="14"/>
  <c r="L52" i="14"/>
  <c r="R52" i="14"/>
  <c r="X52" i="14"/>
  <c r="AD52" i="14"/>
  <c r="AJ52" i="14"/>
  <c r="X53" i="14"/>
  <c r="AD53" i="14"/>
  <c r="AJ53" i="14"/>
  <c r="AP53" i="14"/>
  <c r="R55" i="14"/>
  <c r="X55" i="14"/>
  <c r="AD55" i="14"/>
  <c r="AP55" i="14"/>
  <c r="X56" i="14"/>
  <c r="AD56" i="14"/>
  <c r="AJ56" i="14"/>
  <c r="AP56" i="14"/>
  <c r="L57" i="14"/>
  <c r="L61" i="14"/>
  <c r="R61" i="14"/>
  <c r="X61" i="14"/>
  <c r="AD61" i="14"/>
  <c r="AJ61" i="14"/>
  <c r="AA68" i="14"/>
  <c r="AA77" i="14"/>
  <c r="AM77" i="14"/>
  <c r="AD79" i="14"/>
  <c r="AJ79" i="14"/>
  <c r="AP79" i="14"/>
  <c r="AA81" i="14"/>
  <c r="AM81" i="14"/>
  <c r="L83" i="14"/>
  <c r="R83" i="14"/>
  <c r="AD96" i="14"/>
  <c r="AJ96" i="14"/>
  <c r="AP96" i="14"/>
  <c r="L97" i="14"/>
  <c r="AM14" i="14"/>
  <c r="O15" i="14"/>
  <c r="AM15" i="14"/>
  <c r="AP17" i="14"/>
  <c r="L18" i="14"/>
  <c r="R18" i="14"/>
  <c r="X18" i="14"/>
  <c r="AD18" i="14"/>
  <c r="AA20" i="14"/>
  <c r="AM20" i="14"/>
  <c r="AM21" i="14"/>
  <c r="R24" i="14"/>
  <c r="AM25" i="14"/>
  <c r="O26" i="14"/>
  <c r="O27" i="14"/>
  <c r="AD29" i="14"/>
  <c r="O31" i="14"/>
  <c r="AA31" i="14"/>
  <c r="AA32" i="14"/>
  <c r="AD34" i="14"/>
  <c r="AJ34" i="14"/>
  <c r="AP34" i="14"/>
  <c r="O36" i="14"/>
  <c r="R38" i="14"/>
  <c r="X38" i="14"/>
  <c r="AD38" i="14"/>
  <c r="AJ38" i="14"/>
  <c r="AP38" i="14"/>
  <c r="L39" i="14"/>
  <c r="O40" i="14"/>
  <c r="U43" i="14"/>
  <c r="AD44" i="14"/>
  <c r="AJ44" i="14"/>
  <c r="U48" i="14"/>
  <c r="AA48" i="14"/>
  <c r="AG48" i="14"/>
  <c r="AD49" i="14"/>
  <c r="AJ49" i="14"/>
  <c r="AP49" i="14"/>
  <c r="R50" i="14"/>
  <c r="X50" i="14"/>
  <c r="AM63" i="14"/>
  <c r="AD65" i="14"/>
  <c r="AP65" i="14"/>
  <c r="X66" i="14"/>
  <c r="L72" i="14"/>
  <c r="R72" i="14"/>
  <c r="X72" i="14"/>
  <c r="AD72" i="14"/>
  <c r="AA74" i="14"/>
  <c r="O75" i="14"/>
  <c r="AP76" i="14"/>
  <c r="L77" i="14"/>
  <c r="R77" i="14"/>
  <c r="AA83" i="14"/>
  <c r="AM83" i="14"/>
  <c r="O84" i="14"/>
  <c r="AD85" i="14"/>
  <c r="AJ85" i="14"/>
  <c r="AP85" i="14"/>
  <c r="O92" i="14"/>
  <c r="U92" i="14"/>
  <c r="I46" i="14"/>
  <c r="AD47" i="14"/>
  <c r="AJ47" i="14"/>
  <c r="AP47" i="14"/>
  <c r="L48" i="14"/>
  <c r="R48" i="14"/>
  <c r="AD48" i="14"/>
  <c r="L51" i="14"/>
  <c r="R51" i="14"/>
  <c r="R59" i="14"/>
  <c r="X59" i="14"/>
  <c r="I61" i="14"/>
  <c r="U62" i="14"/>
  <c r="AA62" i="14"/>
  <c r="AG65" i="14"/>
  <c r="AM65" i="14"/>
  <c r="AA66" i="14"/>
  <c r="R67" i="14"/>
  <c r="AP70" i="14"/>
  <c r="AM72" i="14"/>
  <c r="O73" i="14"/>
  <c r="AJ74" i="14"/>
  <c r="AP74" i="14"/>
  <c r="AA76" i="14"/>
  <c r="AM76" i="14"/>
  <c r="R78" i="14"/>
  <c r="X78" i="14"/>
  <c r="AD78" i="14"/>
  <c r="AJ78" i="14"/>
  <c r="O80" i="14"/>
  <c r="AA80" i="14"/>
  <c r="AJ81" i="14"/>
  <c r="AP81" i="14"/>
  <c r="L82" i="14"/>
  <c r="R82" i="14"/>
  <c r="X82" i="14"/>
  <c r="AM82" i="14"/>
  <c r="O86" i="14"/>
  <c r="AA86" i="14"/>
  <c r="AM86" i="14"/>
  <c r="R88" i="14"/>
  <c r="X88" i="14"/>
  <c r="AD88" i="14"/>
  <c r="AM90" i="14"/>
  <c r="I91" i="14"/>
  <c r="R92" i="14"/>
  <c r="X92" i="14"/>
  <c r="AD92" i="14"/>
  <c r="I93" i="14"/>
  <c r="AA93" i="14"/>
  <c r="AG93" i="14"/>
  <c r="R95" i="14"/>
  <c r="X95" i="14"/>
  <c r="AA95" i="14"/>
  <c r="AG95" i="14"/>
  <c r="AP95" i="14"/>
  <c r="AA96" i="14"/>
  <c r="AG96" i="14"/>
  <c r="U97" i="14"/>
  <c r="R98" i="14"/>
  <c r="X98" i="14"/>
  <c r="I99" i="14"/>
  <c r="U99" i="14"/>
  <c r="AP99" i="14"/>
  <c r="O100" i="14"/>
  <c r="U100" i="14"/>
  <c r="O103" i="14"/>
  <c r="U103" i="14"/>
  <c r="AG103" i="14"/>
  <c r="R104" i="14"/>
  <c r="O105" i="14"/>
  <c r="U105" i="14"/>
  <c r="AD105" i="14"/>
  <c r="AJ105" i="14"/>
  <c r="AG106" i="14"/>
  <c r="R107" i="14"/>
  <c r="U108" i="14"/>
  <c r="AM109" i="14"/>
  <c r="I110" i="14"/>
  <c r="L111" i="14"/>
  <c r="AP112" i="14"/>
  <c r="AA113" i="14"/>
  <c r="AG113" i="14"/>
  <c r="AP113" i="14"/>
  <c r="L114" i="14"/>
  <c r="R114" i="14"/>
  <c r="X114" i="14"/>
  <c r="AD114" i="14"/>
  <c r="O115" i="14"/>
  <c r="I117" i="14"/>
  <c r="AD117" i="14"/>
  <c r="AA118" i="14"/>
  <c r="AG118" i="14"/>
  <c r="U119" i="14"/>
  <c r="AD119" i="14"/>
  <c r="AJ119" i="14"/>
  <c r="AA120" i="14"/>
  <c r="AG120" i="14"/>
  <c r="R121" i="14"/>
  <c r="O122" i="14"/>
  <c r="U122" i="14"/>
  <c r="AG122" i="14"/>
  <c r="R123" i="14"/>
  <c r="X123" i="14"/>
  <c r="AP128" i="14"/>
  <c r="L129" i="14"/>
  <c r="R129" i="14"/>
  <c r="AM130" i="14"/>
  <c r="AJ133" i="14"/>
  <c r="AG134" i="14"/>
  <c r="AM134" i="14"/>
  <c r="AG142" i="14"/>
  <c r="AJ143" i="14"/>
  <c r="L152" i="14"/>
  <c r="O164" i="14"/>
  <c r="AJ165" i="14"/>
  <c r="AP165" i="14"/>
  <c r="L166" i="14"/>
  <c r="AJ176" i="14"/>
  <c r="I178" i="14"/>
  <c r="O178" i="14"/>
  <c r="I179" i="14"/>
  <c r="AJ181" i="14"/>
  <c r="AA98" i="14"/>
  <c r="AG98" i="14"/>
  <c r="AP98" i="14"/>
  <c r="R99" i="14"/>
  <c r="R100" i="14"/>
  <c r="X100" i="14"/>
  <c r="AM100" i="14"/>
  <c r="I101" i="14"/>
  <c r="R103" i="14"/>
  <c r="X103" i="14"/>
  <c r="AD103" i="14"/>
  <c r="AP104" i="14"/>
  <c r="L105" i="14"/>
  <c r="I106" i="14"/>
  <c r="R106" i="14"/>
  <c r="X106" i="14"/>
  <c r="AP107" i="14"/>
  <c r="L108" i="14"/>
  <c r="I109" i="14"/>
  <c r="O111" i="14"/>
  <c r="U111" i="14"/>
  <c r="AD111" i="14"/>
  <c r="AJ111" i="14"/>
  <c r="I113" i="14"/>
  <c r="I114" i="14"/>
  <c r="U114" i="14"/>
  <c r="AG114" i="14"/>
  <c r="AP118" i="14"/>
  <c r="L119" i="14"/>
  <c r="AM119" i="14"/>
  <c r="I120" i="14"/>
  <c r="R120" i="14"/>
  <c r="X120" i="14"/>
  <c r="L124" i="14"/>
  <c r="AM125" i="14"/>
  <c r="I126" i="14"/>
  <c r="U126" i="14"/>
  <c r="AD127" i="14"/>
  <c r="AJ127" i="14"/>
  <c r="L131" i="14"/>
  <c r="R131" i="14"/>
  <c r="L132" i="14"/>
  <c r="L138" i="14"/>
  <c r="R138" i="14"/>
  <c r="X138" i="14"/>
  <c r="X142" i="14"/>
  <c r="AM156" i="14"/>
  <c r="O170" i="14"/>
  <c r="AJ171" i="14"/>
  <c r="X172" i="14"/>
  <c r="AJ172" i="14"/>
  <c r="AM189" i="14"/>
  <c r="I190" i="14"/>
  <c r="AA121" i="14"/>
  <c r="AG121" i="14"/>
  <c r="R122" i="14"/>
  <c r="X122" i="14"/>
  <c r="AD122" i="14"/>
  <c r="AA123" i="14"/>
  <c r="AG123" i="14"/>
  <c r="AP123" i="14"/>
  <c r="I125" i="14"/>
  <c r="AP125" i="14"/>
  <c r="R126" i="14"/>
  <c r="I128" i="14"/>
  <c r="X130" i="14"/>
  <c r="AD130" i="14"/>
  <c r="X133" i="14"/>
  <c r="I134" i="14"/>
  <c r="O134" i="14"/>
  <c r="L135" i="14"/>
  <c r="R135" i="14"/>
  <c r="AJ135" i="14"/>
  <c r="AP135" i="14"/>
  <c r="AM138" i="14"/>
  <c r="I139" i="14"/>
  <c r="X140" i="14"/>
  <c r="AD140" i="14"/>
  <c r="L141" i="14"/>
  <c r="X141" i="14"/>
  <c r="L144" i="14"/>
  <c r="AG144" i="14"/>
  <c r="AJ146" i="14"/>
  <c r="L153" i="14"/>
  <c r="R153" i="14"/>
  <c r="X153" i="14"/>
  <c r="AM154" i="14"/>
  <c r="AA159" i="14"/>
  <c r="X160" i="14"/>
  <c r="AD160" i="14"/>
  <c r="AJ160" i="14"/>
  <c r="AP160" i="14"/>
  <c r="L161" i="14"/>
  <c r="R161" i="14"/>
  <c r="O162" i="14"/>
  <c r="L164" i="14"/>
  <c r="AA165" i="14"/>
  <c r="O166" i="14"/>
  <c r="AA168" i="14"/>
  <c r="L170" i="14"/>
  <c r="O171" i="14"/>
  <c r="AP174" i="14"/>
  <c r="I177" i="14"/>
  <c r="AP178" i="14"/>
  <c r="AD179" i="14"/>
  <c r="AP179" i="14"/>
  <c r="L184" i="14"/>
  <c r="X184" i="14"/>
  <c r="L190" i="14"/>
  <c r="X144" i="14"/>
  <c r="U145" i="14"/>
  <c r="AG145" i="14"/>
  <c r="I146" i="14"/>
  <c r="U146" i="14"/>
  <c r="AA146" i="14"/>
  <c r="L147" i="14"/>
  <c r="R147" i="14"/>
  <c r="AA149" i="14"/>
  <c r="L151" i="14"/>
  <c r="R151" i="14"/>
  <c r="X151" i="14"/>
  <c r="L154" i="14"/>
  <c r="R154" i="14"/>
  <c r="X154" i="14"/>
  <c r="AD154" i="14"/>
  <c r="AD157" i="14"/>
  <c r="AJ157" i="14"/>
  <c r="AP157" i="14"/>
  <c r="R158" i="14"/>
  <c r="X158" i="14"/>
  <c r="AD158" i="14"/>
  <c r="AJ158" i="14"/>
  <c r="AP158" i="14"/>
  <c r="L159" i="14"/>
  <c r="R159" i="14"/>
  <c r="AM162" i="14"/>
  <c r="AA163" i="14"/>
  <c r="AP164" i="14"/>
  <c r="L165" i="14"/>
  <c r="R165" i="14"/>
  <c r="L168" i="14"/>
  <c r="AA169" i="14"/>
  <c r="AM173" i="14"/>
  <c r="I174" i="14"/>
  <c r="O174" i="14"/>
  <c r="U174" i="14"/>
  <c r="AD175" i="14"/>
  <c r="R176" i="14"/>
  <c r="L187" i="14"/>
  <c r="AA188" i="14"/>
  <c r="AG188" i="14"/>
  <c r="X191" i="14"/>
  <c r="AD191" i="14"/>
  <c r="AJ191" i="14"/>
  <c r="AP191" i="14"/>
  <c r="U20" i="14"/>
  <c r="I22" i="14"/>
  <c r="AG25" i="14"/>
  <c r="U27" i="14"/>
  <c r="AG32" i="14"/>
  <c r="AG37" i="14"/>
  <c r="AM52" i="14"/>
  <c r="AM55" i="14"/>
  <c r="U16" i="14"/>
  <c r="AG17" i="14"/>
  <c r="I19" i="14"/>
  <c r="AG20" i="14"/>
  <c r="AG29" i="14"/>
  <c r="U31" i="14"/>
  <c r="I38" i="14"/>
  <c r="O44" i="14"/>
  <c r="L107" i="14"/>
  <c r="AM127" i="14"/>
  <c r="AG14" i="14"/>
  <c r="I16" i="14"/>
  <c r="U17" i="14"/>
  <c r="AG18" i="14"/>
  <c r="I31" i="14"/>
  <c r="I15" i="14"/>
  <c r="U24" i="14"/>
  <c r="I26" i="14"/>
  <c r="I14" i="14"/>
  <c r="O14" i="14"/>
  <c r="AP14" i="14"/>
  <c r="U15" i="14"/>
  <c r="AA15" i="14"/>
  <c r="R16" i="14"/>
  <c r="AG16" i="14"/>
  <c r="AM16" i="14"/>
  <c r="AD17" i="14"/>
  <c r="I18" i="14"/>
  <c r="O18" i="14"/>
  <c r="AP18" i="14"/>
  <c r="U19" i="14"/>
  <c r="AA21" i="14"/>
  <c r="R22" i="14"/>
  <c r="I23" i="14"/>
  <c r="O23" i="14"/>
  <c r="AP23" i="14"/>
  <c r="L24" i="14"/>
  <c r="AG24" i="14"/>
  <c r="AM26" i="14"/>
  <c r="AD27" i="14"/>
  <c r="U28" i="14"/>
  <c r="AA28" i="14"/>
  <c r="R29" i="14"/>
  <c r="X29" i="14"/>
  <c r="I30" i="14"/>
  <c r="O32" i="14"/>
  <c r="AP32" i="14"/>
  <c r="AG33" i="14"/>
  <c r="I34" i="14"/>
  <c r="U36" i="14"/>
  <c r="O39" i="14"/>
  <c r="AP39" i="14"/>
  <c r="L40" i="14"/>
  <c r="AA41" i="14"/>
  <c r="AM42" i="14"/>
  <c r="I43" i="14"/>
  <c r="O43" i="14"/>
  <c r="R46" i="14"/>
  <c r="X46" i="14"/>
  <c r="AD46" i="14"/>
  <c r="AP50" i="14"/>
  <c r="AA51" i="14"/>
  <c r="AM51" i="14"/>
  <c r="AP57" i="14"/>
  <c r="AM61" i="14"/>
  <c r="I62" i="14"/>
  <c r="O67" i="14"/>
  <c r="R68" i="14"/>
  <c r="AP68" i="14"/>
  <c r="AM73" i="14"/>
  <c r="X74" i="14"/>
  <c r="AD74" i="14"/>
  <c r="I81" i="14"/>
  <c r="U81" i="14"/>
  <c r="U83" i="14"/>
  <c r="I86" i="14"/>
  <c r="AG88" i="14"/>
  <c r="U104" i="14"/>
  <c r="R34" i="14"/>
  <c r="I35" i="14"/>
  <c r="O35" i="14"/>
  <c r="AP35" i="14"/>
  <c r="L36" i="14"/>
  <c r="AG36" i="14"/>
  <c r="AM38" i="14"/>
  <c r="AD39" i="14"/>
  <c r="U40" i="14"/>
  <c r="AA40" i="14"/>
  <c r="R41" i="14"/>
  <c r="X41" i="14"/>
  <c r="R43" i="14"/>
  <c r="O46" i="14"/>
  <c r="O49" i="14"/>
  <c r="U49" i="14"/>
  <c r="L50" i="14"/>
  <c r="AG52" i="14"/>
  <c r="L53" i="14"/>
  <c r="AA53" i="14"/>
  <c r="AM53" i="14"/>
  <c r="I55" i="14"/>
  <c r="AJ55" i="14"/>
  <c r="O56" i="14"/>
  <c r="AD58" i="14"/>
  <c r="AJ58" i="14"/>
  <c r="O59" i="14"/>
  <c r="AA59" i="14"/>
  <c r="AG59" i="14"/>
  <c r="L60" i="14"/>
  <c r="R60" i="14"/>
  <c r="AA60" i="14"/>
  <c r="AM60" i="14"/>
  <c r="X62" i="14"/>
  <c r="I63" i="14"/>
  <c r="AD63" i="14"/>
  <c r="I64" i="14"/>
  <c r="L65" i="14"/>
  <c r="L66" i="14"/>
  <c r="L67" i="14"/>
  <c r="I70" i="14"/>
  <c r="O70" i="14"/>
  <c r="AA70" i="14"/>
  <c r="L71" i="14"/>
  <c r="R71" i="14"/>
  <c r="X71" i="14"/>
  <c r="AG71" i="14"/>
  <c r="L73" i="14"/>
  <c r="R73" i="14"/>
  <c r="X73" i="14"/>
  <c r="AM74" i="14"/>
  <c r="X75" i="14"/>
  <c r="L78" i="14"/>
  <c r="AJ80" i="14"/>
  <c r="AA82" i="14"/>
  <c r="AP82" i="14"/>
  <c r="AM84" i="14"/>
  <c r="X85" i="14"/>
  <c r="AA87" i="14"/>
  <c r="L88" i="14"/>
  <c r="AM89" i="14"/>
  <c r="AP90" i="14"/>
  <c r="L91" i="14"/>
  <c r="R91" i="14"/>
  <c r="X91" i="14"/>
  <c r="L95" i="14"/>
  <c r="U96" i="14"/>
  <c r="O97" i="14"/>
  <c r="L99" i="14"/>
  <c r="AP100" i="14"/>
  <c r="I103" i="14"/>
  <c r="AM105" i="14"/>
  <c r="AA106" i="14"/>
  <c r="R109" i="14"/>
  <c r="X109" i="14"/>
  <c r="U113" i="14"/>
  <c r="AP114" i="14"/>
  <c r="AG117" i="14"/>
  <c r="O119" i="14"/>
  <c r="R130" i="14"/>
  <c r="I133" i="14"/>
  <c r="O136" i="14"/>
  <c r="U136" i="14"/>
  <c r="AG139" i="14"/>
  <c r="R140" i="14"/>
  <c r="U58" i="14"/>
  <c r="L59" i="14"/>
  <c r="AG61" i="14"/>
  <c r="AJ62" i="14"/>
  <c r="AA64" i="14"/>
  <c r="X65" i="14"/>
  <c r="AJ67" i="14"/>
  <c r="AP67" i="14"/>
  <c r="O69" i="14"/>
  <c r="AD69" i="14"/>
  <c r="AJ69" i="14"/>
  <c r="AP69" i="14"/>
  <c r="L93" i="14"/>
  <c r="U94" i="14"/>
  <c r="AM94" i="14"/>
  <c r="L96" i="14"/>
  <c r="AG100" i="14"/>
  <c r="AA101" i="14"/>
  <c r="O102" i="14"/>
  <c r="AP103" i="14"/>
  <c r="AD104" i="14"/>
  <c r="AJ104" i="14"/>
  <c r="U107" i="14"/>
  <c r="AD108" i="14"/>
  <c r="AJ108" i="14"/>
  <c r="L113" i="14"/>
  <c r="R115" i="14"/>
  <c r="X115" i="14"/>
  <c r="O116" i="14"/>
  <c r="L121" i="14"/>
  <c r="AA128" i="14"/>
  <c r="L142" i="14"/>
  <c r="I143" i="14"/>
  <c r="I75" i="14"/>
  <c r="U76" i="14"/>
  <c r="AG76" i="14"/>
  <c r="AG77" i="14"/>
  <c r="I79" i="14"/>
  <c r="U79" i="14"/>
  <c r="U80" i="14"/>
  <c r="AG82" i="14"/>
  <c r="AG83" i="14"/>
  <c r="I84" i="14"/>
  <c r="I85" i="14"/>
  <c r="U86" i="14"/>
  <c r="AG86" i="14"/>
  <c r="AG87" i="14"/>
  <c r="AM91" i="14"/>
  <c r="AM93" i="14"/>
  <c r="I165" i="14"/>
  <c r="U165" i="14"/>
  <c r="R19" i="14"/>
  <c r="AG19" i="14"/>
  <c r="AM19" i="14"/>
  <c r="AD20" i="14"/>
  <c r="I21" i="14"/>
  <c r="O21" i="14"/>
  <c r="AP21" i="14"/>
  <c r="U22" i="14"/>
  <c r="AA22" i="14"/>
  <c r="R23" i="14"/>
  <c r="AG23" i="14"/>
  <c r="AM23" i="14"/>
  <c r="AD24" i="14"/>
  <c r="I25" i="14"/>
  <c r="O25" i="14"/>
  <c r="AP25" i="14"/>
  <c r="U26" i="14"/>
  <c r="AA26" i="14"/>
  <c r="R27" i="14"/>
  <c r="AG27" i="14"/>
  <c r="AM27" i="14"/>
  <c r="AD28" i="14"/>
  <c r="I29" i="14"/>
  <c r="O29" i="14"/>
  <c r="AP29" i="14"/>
  <c r="U30" i="14"/>
  <c r="AA30" i="14"/>
  <c r="R31" i="14"/>
  <c r="AG31" i="14"/>
  <c r="AM31" i="14"/>
  <c r="AD32" i="14"/>
  <c r="I33" i="14"/>
  <c r="O33" i="14"/>
  <c r="AP33" i="14"/>
  <c r="U34" i="14"/>
  <c r="AA34" i="14"/>
  <c r="R35" i="14"/>
  <c r="AG35" i="14"/>
  <c r="AM35" i="14"/>
  <c r="AD36" i="14"/>
  <c r="I37" i="14"/>
  <c r="O37" i="14"/>
  <c r="AP37" i="14"/>
  <c r="U38" i="14"/>
  <c r="AA38" i="14"/>
  <c r="R39" i="14"/>
  <c r="AG39" i="14"/>
  <c r="AM39" i="14"/>
  <c r="AD40" i="14"/>
  <c r="I41" i="14"/>
  <c r="O41" i="14"/>
  <c r="AP41" i="14"/>
  <c r="L44" i="14"/>
  <c r="AG44" i="14"/>
  <c r="AP44" i="14"/>
  <c r="L45" i="14"/>
  <c r="AA45" i="14"/>
  <c r="AG45" i="14"/>
  <c r="AA46" i="14"/>
  <c r="L47" i="14"/>
  <c r="R47" i="14"/>
  <c r="AA49" i="14"/>
  <c r="AM49" i="14"/>
  <c r="I50" i="14"/>
  <c r="AM50" i="14"/>
  <c r="AD51" i="14"/>
  <c r="AJ51" i="14"/>
  <c r="AP52" i="14"/>
  <c r="O53" i="14"/>
  <c r="U53" i="14"/>
  <c r="O55" i="14"/>
  <c r="AA55" i="14"/>
  <c r="AG55" i="14"/>
  <c r="L56" i="14"/>
  <c r="R57" i="14"/>
  <c r="X57" i="14"/>
  <c r="AA58" i="14"/>
  <c r="AM58" i="14"/>
  <c r="I59" i="14"/>
  <c r="AM59" i="14"/>
  <c r="AD60" i="14"/>
  <c r="AJ60" i="14"/>
  <c r="AP61" i="14"/>
  <c r="L62" i="14"/>
  <c r="O63" i="14"/>
  <c r="AJ66" i="14"/>
  <c r="AP66" i="14"/>
  <c r="I68" i="14"/>
  <c r="AG68" i="14"/>
  <c r="L69" i="14"/>
  <c r="U69" i="14"/>
  <c r="AA69" i="14"/>
  <c r="AM69" i="14"/>
  <c r="R70" i="14"/>
  <c r="X70" i="14"/>
  <c r="AD70" i="14"/>
  <c r="O71" i="14"/>
  <c r="AJ71" i="14"/>
  <c r="I72" i="14"/>
  <c r="O72" i="14"/>
  <c r="AA72" i="14"/>
  <c r="AP72" i="14"/>
  <c r="I73" i="14"/>
  <c r="U73" i="14"/>
  <c r="AA73" i="14"/>
  <c r="U74" i="14"/>
  <c r="L75" i="14"/>
  <c r="U75" i="14"/>
  <c r="AA75" i="14"/>
  <c r="AM75" i="14"/>
  <c r="X76" i="14"/>
  <c r="AD76" i="14"/>
  <c r="O77" i="14"/>
  <c r="AD77" i="14"/>
  <c r="AJ77" i="14"/>
  <c r="I78" i="14"/>
  <c r="O78" i="14"/>
  <c r="AA78" i="14"/>
  <c r="L79" i="14"/>
  <c r="R79" i="14"/>
  <c r="AM79" i="14"/>
  <c r="R80" i="14"/>
  <c r="X80" i="14"/>
  <c r="AG80" i="14"/>
  <c r="AM80" i="14"/>
  <c r="AG81" i="14"/>
  <c r="I82" i="14"/>
  <c r="O82" i="14"/>
  <c r="O83" i="14"/>
  <c r="AD83" i="14"/>
  <c r="AJ83" i="14"/>
  <c r="AP83" i="14"/>
  <c r="AA84" i="14"/>
  <c r="L85" i="14"/>
  <c r="U85" i="14"/>
  <c r="AA85" i="14"/>
  <c r="AM85" i="14"/>
  <c r="R86" i="14"/>
  <c r="X86" i="14"/>
  <c r="AD86" i="14"/>
  <c r="O87" i="14"/>
  <c r="AJ87" i="14"/>
  <c r="I88" i="14"/>
  <c r="O88" i="14"/>
  <c r="AA88" i="14"/>
  <c r="AP88" i="14"/>
  <c r="I89" i="14"/>
  <c r="U89" i="14"/>
  <c r="AA89" i="14"/>
  <c r="U90" i="14"/>
  <c r="O91" i="14"/>
  <c r="AP91" i="14"/>
  <c r="AA92" i="14"/>
  <c r="X93" i="14"/>
  <c r="AD93" i="14"/>
  <c r="AJ93" i="14"/>
  <c r="AJ94" i="14"/>
  <c r="AP94" i="14"/>
  <c r="U95" i="14"/>
  <c r="AD95" i="14"/>
  <c r="I97" i="14"/>
  <c r="R97" i="14"/>
  <c r="AG97" i="14"/>
  <c r="AP97" i="14"/>
  <c r="U98" i="14"/>
  <c r="AD98" i="14"/>
  <c r="U101" i="14"/>
  <c r="AD101" i="14"/>
  <c r="I102" i="14"/>
  <c r="R102" i="14"/>
  <c r="AG102" i="14"/>
  <c r="AP102" i="14"/>
  <c r="I105" i="14"/>
  <c r="R105" i="14"/>
  <c r="AG105" i="14"/>
  <c r="AP105" i="14"/>
  <c r="U106" i="14"/>
  <c r="AD106" i="14"/>
  <c r="AP109" i="14"/>
  <c r="AA110" i="14"/>
  <c r="I112" i="14"/>
  <c r="R112" i="14"/>
  <c r="X112" i="14"/>
  <c r="AD113" i="14"/>
  <c r="O114" i="14"/>
  <c r="AG115" i="14"/>
  <c r="AP115" i="14"/>
  <c r="AP117" i="14"/>
  <c r="AD118" i="14"/>
  <c r="AJ118" i="14"/>
  <c r="U121" i="14"/>
  <c r="I122" i="14"/>
  <c r="AM124" i="14"/>
  <c r="R125" i="14"/>
  <c r="X125" i="14"/>
  <c r="L126" i="14"/>
  <c r="AG130" i="14"/>
  <c r="AJ131" i="14"/>
  <c r="AP131" i="14"/>
  <c r="R134" i="14"/>
  <c r="U135" i="14"/>
  <c r="AG138" i="14"/>
  <c r="AG140" i="14"/>
  <c r="AD129" i="14"/>
  <c r="AP132" i="14"/>
  <c r="AD133" i="14"/>
  <c r="AP136" i="14"/>
  <c r="X139" i="14"/>
  <c r="AD139" i="14"/>
  <c r="I140" i="14"/>
  <c r="O140" i="14"/>
  <c r="AJ142" i="14"/>
  <c r="AJ144" i="14"/>
  <c r="L149" i="14"/>
  <c r="AG155" i="14"/>
  <c r="AG157" i="14"/>
  <c r="AJ161" i="14"/>
  <c r="AP161" i="14"/>
  <c r="O169" i="14"/>
  <c r="I171" i="14"/>
  <c r="AD107" i="14"/>
  <c r="I108" i="14"/>
  <c r="R108" i="14"/>
  <c r="AG108" i="14"/>
  <c r="AP108" i="14"/>
  <c r="I111" i="14"/>
  <c r="R111" i="14"/>
  <c r="AG111" i="14"/>
  <c r="AP111" i="14"/>
  <c r="U112" i="14"/>
  <c r="AD112" i="14"/>
  <c r="U115" i="14"/>
  <c r="AD115" i="14"/>
  <c r="I116" i="14"/>
  <c r="R116" i="14"/>
  <c r="AG116" i="14"/>
  <c r="AP116" i="14"/>
  <c r="I119" i="14"/>
  <c r="R119" i="14"/>
  <c r="AG119" i="14"/>
  <c r="AP119" i="14"/>
  <c r="U120" i="14"/>
  <c r="AD120" i="14"/>
  <c r="U123" i="14"/>
  <c r="AD123" i="14"/>
  <c r="I124" i="14"/>
  <c r="R124" i="14"/>
  <c r="AG124" i="14"/>
  <c r="AP124" i="14"/>
  <c r="I127" i="14"/>
  <c r="R127" i="14"/>
  <c r="AG127" i="14"/>
  <c r="AP127" i="14"/>
  <c r="U128" i="14"/>
  <c r="AD128" i="14"/>
  <c r="AA129" i="14"/>
  <c r="AJ130" i="14"/>
  <c r="X131" i="14"/>
  <c r="R132" i="14"/>
  <c r="X132" i="14"/>
  <c r="AM132" i="14"/>
  <c r="L133" i="14"/>
  <c r="AA133" i="14"/>
  <c r="AJ134" i="14"/>
  <c r="X135" i="14"/>
  <c r="R136" i="14"/>
  <c r="X136" i="14"/>
  <c r="AM136" i="14"/>
  <c r="AD137" i="14"/>
  <c r="AJ137" i="14"/>
  <c r="AJ140" i="14"/>
  <c r="AP140" i="14"/>
  <c r="AA141" i="14"/>
  <c r="AM143" i="14"/>
  <c r="AA144" i="14"/>
  <c r="AJ145" i="14"/>
  <c r="AP145" i="14"/>
  <c r="X146" i="14"/>
  <c r="AD146" i="14"/>
  <c r="AJ147" i="14"/>
  <c r="AP147" i="14"/>
  <c r="X148" i="14"/>
  <c r="AD148" i="14"/>
  <c r="O150" i="14"/>
  <c r="AP150" i="14"/>
  <c r="O152" i="14"/>
  <c r="AP152" i="14"/>
  <c r="L155" i="14"/>
  <c r="R155" i="14"/>
  <c r="X155" i="14"/>
  <c r="L157" i="14"/>
  <c r="R157" i="14"/>
  <c r="X157" i="14"/>
  <c r="AJ159" i="14"/>
  <c r="AP159" i="14"/>
  <c r="O167" i="14"/>
  <c r="AM172" i="14"/>
  <c r="X173" i="14"/>
  <c r="L177" i="14"/>
  <c r="X177" i="14"/>
  <c r="AM177" i="14"/>
  <c r="AD143" i="14"/>
  <c r="R144" i="14"/>
  <c r="U150" i="14"/>
  <c r="AG150" i="14"/>
  <c r="AG151" i="14"/>
  <c r="U152" i="14"/>
  <c r="AG152" i="14"/>
  <c r="AG153" i="14"/>
  <c r="I158" i="14"/>
  <c r="AA184" i="14"/>
  <c r="AG184" i="14"/>
  <c r="X186" i="14"/>
  <c r="AD186" i="14"/>
  <c r="AJ186" i="14"/>
  <c r="U188" i="14"/>
  <c r="AA189" i="14"/>
  <c r="AD141" i="14"/>
  <c r="AJ141" i="14"/>
  <c r="L143" i="14"/>
  <c r="X145" i="14"/>
  <c r="L146" i="14"/>
  <c r="AP146" i="14"/>
  <c r="X147" i="14"/>
  <c r="L148" i="14"/>
  <c r="AP148" i="14"/>
  <c r="I149" i="14"/>
  <c r="AG149" i="14"/>
  <c r="X150" i="14"/>
  <c r="AD150" i="14"/>
  <c r="AJ151" i="14"/>
  <c r="AP151" i="14"/>
  <c r="X152" i="14"/>
  <c r="AD152" i="14"/>
  <c r="AJ153" i="14"/>
  <c r="AP153" i="14"/>
  <c r="I154" i="14"/>
  <c r="O154" i="14"/>
  <c r="I155" i="14"/>
  <c r="U155" i="14"/>
  <c r="AA155" i="14"/>
  <c r="I156" i="14"/>
  <c r="O156" i="14"/>
  <c r="I157" i="14"/>
  <c r="U157" i="14"/>
  <c r="AA157" i="14"/>
  <c r="I160" i="14"/>
  <c r="U168" i="14"/>
  <c r="U170" i="14"/>
  <c r="L175" i="14"/>
  <c r="X175" i="14"/>
  <c r="R178" i="14"/>
  <c r="X178" i="14"/>
  <c r="AD178" i="14"/>
  <c r="X180" i="14"/>
  <c r="AM185" i="14"/>
  <c r="I186" i="14"/>
  <c r="AJ187" i="14"/>
  <c r="AP187" i="14"/>
  <c r="AM190" i="14"/>
  <c r="U162" i="14"/>
  <c r="AG162" i="14"/>
  <c r="AG163" i="14"/>
  <c r="U164" i="14"/>
  <c r="AG164" i="14"/>
  <c r="U166" i="14"/>
  <c r="AG166" i="14"/>
  <c r="AM166" i="14"/>
  <c r="AG167" i="14"/>
  <c r="AM167" i="14"/>
  <c r="AG168" i="14"/>
  <c r="AM168" i="14"/>
  <c r="AG169" i="14"/>
  <c r="AM169" i="14"/>
  <c r="AG170" i="14"/>
  <c r="AM170" i="14"/>
  <c r="U171" i="14"/>
  <c r="AA171" i="14"/>
  <c r="I172" i="14"/>
  <c r="O172" i="14"/>
  <c r="I173" i="14"/>
  <c r="O173" i="14"/>
  <c r="AA174" i="14"/>
  <c r="AG174" i="14"/>
  <c r="O175" i="14"/>
  <c r="U175" i="14"/>
  <c r="X176" i="14"/>
  <c r="AP176" i="14"/>
  <c r="O177" i="14"/>
  <c r="U177" i="14"/>
  <c r="AJ177" i="14"/>
  <c r="U178" i="14"/>
  <c r="O179" i="14"/>
  <c r="U179" i="14"/>
  <c r="I180" i="14"/>
  <c r="O180" i="14"/>
  <c r="AD180" i="14"/>
  <c r="AJ180" i="14"/>
  <c r="I181" i="14"/>
  <c r="U181" i="14"/>
  <c r="AA181" i="14"/>
  <c r="AP181" i="14"/>
  <c r="L182" i="14"/>
  <c r="U182" i="14"/>
  <c r="AG182" i="14"/>
  <c r="AM182" i="14"/>
  <c r="R183" i="14"/>
  <c r="X183" i="14"/>
  <c r="AG183" i="14"/>
  <c r="AG159" i="14"/>
  <c r="U160" i="14"/>
  <c r="AG160" i="14"/>
  <c r="AM160" i="14"/>
  <c r="AG161" i="14"/>
  <c r="X162" i="14"/>
  <c r="AD162" i="14"/>
  <c r="AJ163" i="14"/>
  <c r="AP163" i="14"/>
  <c r="X164" i="14"/>
  <c r="AD164" i="14"/>
  <c r="AG165" i="14"/>
  <c r="X166" i="14"/>
  <c r="AD166" i="14"/>
  <c r="AM171" i="14"/>
  <c r="AA172" i="14"/>
  <c r="AA173" i="14"/>
  <c r="R174" i="14"/>
  <c r="AA176" i="14"/>
  <c r="AG176" i="14"/>
  <c r="L178" i="14"/>
  <c r="AG178" i="14"/>
  <c r="AG179" i="14"/>
  <c r="AA180" i="14"/>
  <c r="L181" i="14"/>
  <c r="R181" i="14"/>
  <c r="AM181" i="14"/>
  <c r="X182" i="14"/>
  <c r="AD182" i="14"/>
  <c r="O183" i="14"/>
  <c r="AJ183" i="14"/>
  <c r="AP183" i="14"/>
  <c r="O184" i="14"/>
  <c r="AJ184" i="14"/>
  <c r="AA185" i="14"/>
  <c r="L186" i="14"/>
  <c r="AM186" i="14"/>
  <c r="X187" i="14"/>
  <c r="AG187" i="14"/>
  <c r="AG42" i="14"/>
  <c r="I44" i="14"/>
  <c r="U45" i="14"/>
  <c r="AG46" i="14"/>
  <c r="I48" i="14"/>
  <c r="U42" i="14"/>
  <c r="AG43" i="14"/>
  <c r="I45" i="14"/>
  <c r="U46" i="14"/>
  <c r="AG47" i="14"/>
  <c r="I49" i="14"/>
  <c r="AG49" i="14"/>
  <c r="U50" i="14"/>
  <c r="I51" i="14"/>
  <c r="AG51" i="14"/>
  <c r="U52" i="14"/>
  <c r="I53" i="14"/>
  <c r="AG53" i="14"/>
  <c r="U55" i="14"/>
  <c r="I56" i="14"/>
  <c r="AG56" i="14"/>
  <c r="U57" i="14"/>
  <c r="I58" i="14"/>
  <c r="AG58" i="14"/>
  <c r="U59" i="14"/>
  <c r="I60" i="14"/>
  <c r="AG60" i="14"/>
  <c r="U61" i="14"/>
  <c r="R64" i="14"/>
  <c r="AM62" i="14"/>
  <c r="O64" i="14"/>
  <c r="AA65" i="14"/>
  <c r="AM66" i="14"/>
  <c r="O68" i="14"/>
  <c r="AJ92" i="14"/>
  <c r="O62" i="14"/>
  <c r="AA63" i="14"/>
  <c r="AM64" i="14"/>
  <c r="O66" i="14"/>
  <c r="AA67" i="14"/>
  <c r="AM68" i="14"/>
  <c r="L90" i="14"/>
  <c r="AG90" i="14"/>
  <c r="I92" i="14"/>
  <c r="U93" i="14"/>
  <c r="AG94" i="14"/>
  <c r="AM141" i="14"/>
  <c r="I90" i="14"/>
  <c r="U91" i="14"/>
  <c r="AG92" i="14"/>
  <c r="I94" i="14"/>
  <c r="O147" i="14"/>
  <c r="AD138" i="14"/>
  <c r="O139" i="14"/>
  <c r="R141" i="14"/>
  <c r="O143" i="14"/>
  <c r="AM145" i="14"/>
  <c r="AA148" i="14"/>
  <c r="R149" i="14"/>
  <c r="O129" i="14"/>
  <c r="AM129" i="14"/>
  <c r="AA130" i="14"/>
  <c r="O131" i="14"/>
  <c r="AM131" i="14"/>
  <c r="AA132" i="14"/>
  <c r="O133" i="14"/>
  <c r="AM133" i="14"/>
  <c r="AA134" i="14"/>
  <c r="O135" i="14"/>
  <c r="AM135" i="14"/>
  <c r="AA136" i="14"/>
  <c r="O137" i="14"/>
  <c r="AM137" i="14"/>
  <c r="AP139" i="14"/>
  <c r="AA140" i="14"/>
  <c r="AA142" i="14"/>
  <c r="O145" i="14"/>
  <c r="AM147" i="14"/>
  <c r="AA138" i="14"/>
  <c r="AM139" i="14"/>
  <c r="O141" i="14"/>
  <c r="O142" i="14"/>
  <c r="AM142" i="14"/>
  <c r="AA143" i="14"/>
  <c r="O144" i="14"/>
  <c r="AM144" i="14"/>
  <c r="AA145" i="14"/>
  <c r="O146" i="14"/>
  <c r="AM146" i="14"/>
  <c r="AA147" i="14"/>
  <c r="O148" i="14"/>
  <c r="AM148" i="14"/>
  <c r="O138" i="14"/>
  <c r="AA139" i="14"/>
  <c r="AM140" i="14"/>
  <c r="O149" i="14"/>
  <c r="AM149" i="14"/>
  <c r="AA150" i="14"/>
  <c r="O151" i="14"/>
  <c r="AM151" i="14"/>
  <c r="AA152" i="14"/>
  <c r="O153" i="14"/>
  <c r="AM153" i="14"/>
  <c r="AA154" i="14"/>
  <c r="O155" i="14"/>
  <c r="AM155" i="14"/>
  <c r="AA156" i="14"/>
  <c r="O157" i="14"/>
  <c r="AM157" i="14"/>
  <c r="AA158" i="14"/>
  <c r="O159" i="14"/>
  <c r="AM159" i="14"/>
  <c r="AA160" i="14"/>
  <c r="O161" i="14"/>
  <c r="AM161" i="14"/>
  <c r="AA162" i="14"/>
  <c r="O163" i="14"/>
  <c r="AM163" i="14"/>
  <c r="AA164" i="14"/>
  <c r="O165" i="14"/>
  <c r="AM165" i="14"/>
  <c r="AA166" i="14"/>
  <c r="R167" i="14"/>
  <c r="AP167" i="14"/>
  <c r="AD168" i="14"/>
  <c r="R169" i="14"/>
  <c r="AP169" i="14"/>
  <c r="AD170" i="14"/>
  <c r="R171" i="14"/>
  <c r="AP171" i="14"/>
  <c r="AD172" i="14"/>
  <c r="R173" i="14"/>
  <c r="AP173" i="14"/>
  <c r="AD167" i="14"/>
  <c r="R168" i="14"/>
  <c r="AP168" i="14"/>
  <c r="AD169" i="14"/>
  <c r="R170" i="14"/>
  <c r="AP170" i="14"/>
  <c r="AD171" i="14"/>
  <c r="R172" i="14"/>
  <c r="AP172" i="14"/>
  <c r="AD173" i="14"/>
  <c r="AD174" i="14"/>
  <c r="R175" i="14"/>
  <c r="AP175" i="14"/>
  <c r="AD176" i="14"/>
  <c r="R177" i="14"/>
  <c r="AP177" i="14"/>
  <c r="AJ178" i="14"/>
  <c r="X179" i="14"/>
  <c r="R180" i="14"/>
  <c r="AD181" i="14"/>
  <c r="O182" i="14"/>
  <c r="AP182" i="14"/>
  <c r="AA183" i="14"/>
  <c r="AM184" i="14"/>
  <c r="R188" i="14"/>
  <c r="AD189" i="14"/>
  <c r="O190" i="14"/>
  <c r="AP190" i="14"/>
  <c r="AA191" i="14"/>
  <c r="L179" i="14"/>
  <c r="AJ179" i="14"/>
  <c r="AM180" i="14"/>
  <c r="R184" i="14"/>
  <c r="AD185" i="14"/>
  <c r="O186" i="14"/>
  <c r="AP186" i="14"/>
  <c r="AA187" i="14"/>
  <c r="AM188" i="14"/>
  <c r="O181" i="14"/>
  <c r="AA182" i="14"/>
  <c r="AM183" i="14"/>
  <c r="O185" i="14"/>
  <c r="AA186" i="14"/>
  <c r="AM187" i="14"/>
  <c r="O189" i="14"/>
  <c r="AA190" i="14"/>
  <c r="AM191" i="14"/>
  <c r="AM116" i="13" l="1"/>
  <c r="AM111" i="13"/>
  <c r="X180" i="13"/>
  <c r="X176" i="13"/>
  <c r="X172" i="13"/>
  <c r="X166" i="13"/>
  <c r="X98" i="13"/>
  <c r="AG156" i="13"/>
  <c r="AG76" i="13"/>
  <c r="AG68" i="13"/>
  <c r="AJ148" i="13"/>
  <c r="AM140" i="13"/>
  <c r="AG87" i="13"/>
  <c r="AG51" i="13"/>
  <c r="AG42" i="13"/>
  <c r="AM103" i="13"/>
  <c r="AP191" i="13"/>
  <c r="AP189" i="13"/>
  <c r="AP187" i="13"/>
  <c r="AP185" i="13"/>
  <c r="AP183" i="13"/>
  <c r="AP171" i="13"/>
  <c r="AP135" i="13"/>
  <c r="AG188" i="13"/>
  <c r="AG178" i="13"/>
  <c r="AG176" i="13"/>
  <c r="AG172" i="13"/>
  <c r="AG140" i="13"/>
  <c r="AG124" i="13"/>
  <c r="AG122" i="13"/>
  <c r="AG118" i="13"/>
  <c r="AG114" i="13"/>
  <c r="AG112" i="13"/>
  <c r="AG92" i="13"/>
  <c r="AG90" i="13"/>
  <c r="AJ132" i="13"/>
  <c r="AJ116" i="13"/>
  <c r="AJ114" i="13"/>
  <c r="AJ112" i="13"/>
  <c r="AJ100" i="13"/>
  <c r="AJ84" i="13"/>
  <c r="AJ68" i="13"/>
  <c r="AJ47" i="13"/>
  <c r="AJ19" i="13"/>
  <c r="AJ15" i="13"/>
  <c r="AM180" i="13"/>
  <c r="AM174" i="13"/>
  <c r="AM168" i="13"/>
  <c r="AM100" i="13"/>
  <c r="AP150" i="13"/>
  <c r="AP146" i="13"/>
  <c r="AP142" i="13"/>
  <c r="AP138" i="13"/>
  <c r="AG187" i="13"/>
  <c r="AG163" i="13"/>
  <c r="AG135" i="13"/>
  <c r="AG133" i="13"/>
  <c r="AG131" i="13"/>
  <c r="AG129" i="13"/>
  <c r="AG127" i="13"/>
  <c r="AG125" i="13"/>
  <c r="AG18" i="13"/>
  <c r="AM191" i="13"/>
  <c r="AM175" i="13"/>
  <c r="AM46" i="13"/>
  <c r="AM38" i="13"/>
  <c r="AD183" i="13"/>
  <c r="AM22" i="13"/>
  <c r="O183" i="13"/>
  <c r="O44" i="13"/>
  <c r="R161" i="13"/>
  <c r="R149" i="13"/>
  <c r="R85" i="13"/>
  <c r="R32" i="13"/>
  <c r="R20" i="13"/>
  <c r="AP115" i="13"/>
  <c r="AP83" i="13"/>
  <c r="AP51" i="13"/>
  <c r="AP26" i="13"/>
  <c r="AM156" i="13"/>
  <c r="AM92" i="13"/>
  <c r="AM76" i="13"/>
  <c r="AM35" i="13"/>
  <c r="L14" i="13"/>
  <c r="AP80" i="13"/>
  <c r="AP64" i="13"/>
  <c r="AP39" i="13"/>
  <c r="AM167" i="13"/>
  <c r="L171" i="13"/>
  <c r="L163" i="13"/>
  <c r="L34" i="13"/>
  <c r="U190" i="13"/>
  <c r="U186" i="13"/>
  <c r="U158" i="13"/>
  <c r="U154" i="13"/>
  <c r="U94" i="13"/>
  <c r="U90" i="13"/>
  <c r="U62" i="13"/>
  <c r="U58" i="13"/>
  <c r="U33" i="13"/>
  <c r="U29" i="13"/>
  <c r="X183" i="13"/>
  <c r="X18" i="13"/>
  <c r="AA115" i="13"/>
  <c r="AA71" i="13"/>
  <c r="AA42" i="13"/>
  <c r="AA22" i="13"/>
  <c r="AP188" i="13"/>
  <c r="AP79" i="13"/>
  <c r="AP75" i="13"/>
  <c r="AP73" i="13"/>
  <c r="AP71" i="13"/>
  <c r="AP69" i="13"/>
  <c r="AP67" i="13"/>
  <c r="AP65" i="13"/>
  <c r="AG180" i="13"/>
  <c r="AG151" i="13"/>
  <c r="AG149" i="13"/>
  <c r="AG107" i="13"/>
  <c r="AG60" i="13"/>
  <c r="AG49" i="13"/>
  <c r="AG47" i="13"/>
  <c r="AG27" i="13"/>
  <c r="AG25" i="13"/>
  <c r="AG21" i="13"/>
  <c r="AJ188" i="13"/>
  <c r="AJ180" i="13"/>
  <c r="AJ139" i="13"/>
  <c r="AJ135" i="13"/>
  <c r="AJ133" i="13"/>
  <c r="AJ131" i="13"/>
  <c r="AJ115" i="13"/>
  <c r="AJ99" i="13"/>
  <c r="AM62" i="13"/>
  <c r="AM56" i="13"/>
  <c r="AM52" i="13"/>
  <c r="AP167" i="13"/>
  <c r="AP139" i="13"/>
  <c r="AP134" i="13"/>
  <c r="AP132" i="13"/>
  <c r="AP118" i="13"/>
  <c r="AP116" i="13"/>
  <c r="AP112" i="13"/>
  <c r="AP110" i="13"/>
  <c r="AP106" i="13"/>
  <c r="AP96" i="13"/>
  <c r="AP94" i="13"/>
  <c r="AP90" i="13"/>
  <c r="AP86" i="13"/>
  <c r="AP84" i="13"/>
  <c r="AP31" i="13"/>
  <c r="AP29" i="13"/>
  <c r="AP21" i="13"/>
  <c r="AP19" i="13"/>
  <c r="AP15" i="13"/>
  <c r="AG191" i="13"/>
  <c r="AG179" i="13"/>
  <c r="AG171" i="13"/>
  <c r="AG162" i="13"/>
  <c r="AG160" i="13"/>
  <c r="AG67" i="13"/>
  <c r="AJ75" i="13"/>
  <c r="AJ71" i="13"/>
  <c r="AJ69" i="13"/>
  <c r="AJ67" i="13"/>
  <c r="AJ63" i="13"/>
  <c r="AJ38" i="13"/>
  <c r="AM163" i="13"/>
  <c r="AM161" i="13"/>
  <c r="AM159" i="13"/>
  <c r="AM143" i="13"/>
  <c r="AM127" i="13"/>
  <c r="AM119" i="13"/>
  <c r="AM110" i="13"/>
  <c r="AM104" i="13"/>
  <c r="AM99" i="13"/>
  <c r="AM97" i="13"/>
  <c r="AM95" i="13"/>
  <c r="AM79" i="13"/>
  <c r="O172" i="13"/>
  <c r="AG86" i="13"/>
  <c r="AG82" i="13"/>
  <c r="AG80" i="13"/>
  <c r="AM164" i="13"/>
  <c r="AP128" i="13"/>
  <c r="AP120" i="13"/>
  <c r="AP59" i="13"/>
  <c r="AP57" i="13"/>
  <c r="AP55" i="13"/>
  <c r="AP53" i="13"/>
  <c r="AP42" i="13"/>
  <c r="AG63" i="13"/>
  <c r="AM63" i="13"/>
  <c r="AG17" i="13"/>
  <c r="AG15" i="13"/>
  <c r="AJ172" i="13"/>
  <c r="AJ162" i="13"/>
  <c r="AJ123" i="13"/>
  <c r="AJ119" i="13"/>
  <c r="AJ96" i="13"/>
  <c r="AJ55" i="13"/>
  <c r="AJ51" i="13"/>
  <c r="AM184" i="13"/>
  <c r="AM132" i="13"/>
  <c r="AM128" i="13"/>
  <c r="AM55" i="13"/>
  <c r="AM45" i="13"/>
  <c r="AM34" i="13"/>
  <c r="AM32" i="13"/>
  <c r="AM30" i="13"/>
  <c r="AM26" i="13"/>
  <c r="AM24" i="13"/>
  <c r="AP182" i="13"/>
  <c r="AP178" i="13"/>
  <c r="AP174" i="13"/>
  <c r="AP165" i="13"/>
  <c r="AP163" i="13"/>
  <c r="AP161" i="13"/>
  <c r="AP159" i="13"/>
  <c r="AP157" i="13"/>
  <c r="AP155" i="13"/>
  <c r="AP153" i="13"/>
  <c r="AP151" i="13"/>
  <c r="AP149" i="13"/>
  <c r="AP147" i="13"/>
  <c r="AP145" i="13"/>
  <c r="AP143" i="13"/>
  <c r="AP141" i="13"/>
  <c r="AP78" i="13"/>
  <c r="AP74" i="13"/>
  <c r="AP70" i="13"/>
  <c r="AP68" i="13"/>
  <c r="AP22" i="13"/>
  <c r="AP20" i="13"/>
  <c r="AG177" i="13"/>
  <c r="AG175" i="13"/>
  <c r="AG173" i="13"/>
  <c r="AG154" i="13"/>
  <c r="AG150" i="13"/>
  <c r="AG103" i="13"/>
  <c r="AG101" i="13"/>
  <c r="AG99" i="13"/>
  <c r="AG97" i="13"/>
  <c r="AG66" i="13"/>
  <c r="AG64" i="13"/>
  <c r="AG59" i="13"/>
  <c r="AG55" i="13"/>
  <c r="AG53" i="13"/>
  <c r="AG34" i="13"/>
  <c r="AG32" i="13"/>
  <c r="AJ146" i="13"/>
  <c r="AJ144" i="13"/>
  <c r="AJ107" i="13"/>
  <c r="AJ103" i="13"/>
  <c r="AJ101" i="13"/>
  <c r="AJ82" i="13"/>
  <c r="AJ80" i="13"/>
  <c r="AJ52" i="13"/>
  <c r="AJ42" i="13"/>
  <c r="AJ40" i="13"/>
  <c r="AJ30" i="13"/>
  <c r="AJ26" i="13"/>
  <c r="AJ24" i="13"/>
  <c r="AM151" i="13"/>
  <c r="AM126" i="13"/>
  <c r="AM120" i="13"/>
  <c r="AM68" i="13"/>
  <c r="AM64" i="13"/>
  <c r="AM27" i="13"/>
  <c r="AJ170" i="13"/>
  <c r="AJ166" i="13"/>
  <c r="AJ160" i="13"/>
  <c r="AJ117" i="13"/>
  <c r="AJ98" i="13"/>
  <c r="AJ48" i="13"/>
  <c r="AM190" i="13"/>
  <c r="AM39" i="13"/>
  <c r="L156" i="13"/>
  <c r="L148" i="13"/>
  <c r="L124" i="13"/>
  <c r="L116" i="13"/>
  <c r="U185" i="13"/>
  <c r="U165" i="13"/>
  <c r="U153" i="13"/>
  <c r="U117" i="13"/>
  <c r="U101" i="13"/>
  <c r="U89" i="13"/>
  <c r="U57" i="13"/>
  <c r="U38" i="13"/>
  <c r="U26" i="13"/>
  <c r="AP170" i="13"/>
  <c r="AP164" i="13"/>
  <c r="AP156" i="13"/>
  <c r="AP133" i="13"/>
  <c r="AP131" i="13"/>
  <c r="AP129" i="13"/>
  <c r="AP123" i="13"/>
  <c r="AP121" i="13"/>
  <c r="AP119" i="13"/>
  <c r="AP117" i="13"/>
  <c r="AP107" i="13"/>
  <c r="AP105" i="13"/>
  <c r="AP91" i="13"/>
  <c r="AP89" i="13"/>
  <c r="AP87" i="13"/>
  <c r="AP85" i="13"/>
  <c r="AP63" i="13"/>
  <c r="AP58" i="13"/>
  <c r="AP54" i="13"/>
  <c r="AP52" i="13"/>
  <c r="AP47" i="13"/>
  <c r="AP45" i="13"/>
  <c r="AP23" i="13"/>
  <c r="AG186" i="13"/>
  <c r="AG164" i="13"/>
  <c r="AG161" i="13"/>
  <c r="AG159" i="13"/>
  <c r="AG147" i="13"/>
  <c r="AG138" i="13"/>
  <c r="AG134" i="13"/>
  <c r="AG130" i="13"/>
  <c r="AG128" i="13"/>
  <c r="AG100" i="13"/>
  <c r="AG52" i="13"/>
  <c r="AG35" i="13"/>
  <c r="AJ183" i="13"/>
  <c r="AJ181" i="13"/>
  <c r="AJ179" i="13"/>
  <c r="AJ177" i="13"/>
  <c r="AJ155" i="13"/>
  <c r="AJ151" i="13"/>
  <c r="AJ149" i="13"/>
  <c r="AJ147" i="13"/>
  <c r="AJ130" i="13"/>
  <c r="AJ128" i="13"/>
  <c r="AJ91" i="13"/>
  <c r="AJ87" i="13"/>
  <c r="AJ85" i="13"/>
  <c r="AJ83" i="13"/>
  <c r="AJ64" i="13"/>
  <c r="AJ43" i="13"/>
  <c r="AJ27" i="13"/>
  <c r="AM183" i="13"/>
  <c r="AM87" i="13"/>
  <c r="L107" i="13"/>
  <c r="L75" i="13"/>
  <c r="L67" i="13"/>
  <c r="L42" i="13"/>
  <c r="AD182" i="13"/>
  <c r="AD170" i="13"/>
  <c r="AD166" i="13"/>
  <c r="AD162" i="13"/>
  <c r="AD128" i="13"/>
  <c r="AD104" i="13"/>
  <c r="AD74" i="13"/>
  <c r="AD70" i="13"/>
  <c r="AD66" i="13"/>
  <c r="AD31" i="13"/>
  <c r="AP179" i="13"/>
  <c r="AP177" i="13"/>
  <c r="AP173" i="13"/>
  <c r="O165" i="13"/>
  <c r="O163" i="13"/>
  <c r="O157" i="13"/>
  <c r="O155" i="13"/>
  <c r="O153" i="13"/>
  <c r="O149" i="13"/>
  <c r="O147" i="13"/>
  <c r="O141" i="13"/>
  <c r="O133" i="13"/>
  <c r="O131" i="13"/>
  <c r="O125" i="13"/>
  <c r="O123" i="13"/>
  <c r="O121" i="13"/>
  <c r="O101" i="13"/>
  <c r="O99" i="13"/>
  <c r="O93" i="13"/>
  <c r="O91" i="13"/>
  <c r="O89" i="13"/>
  <c r="R16" i="13"/>
  <c r="X179" i="13"/>
  <c r="X177" i="13"/>
  <c r="X171" i="13"/>
  <c r="X169" i="13"/>
  <c r="X147" i="13"/>
  <c r="X99" i="13"/>
  <c r="AP190" i="13"/>
  <c r="AP127" i="13"/>
  <c r="AP103" i="13"/>
  <c r="AP101" i="13"/>
  <c r="AP99" i="13"/>
  <c r="AP97" i="13"/>
  <c r="AP95" i="13"/>
  <c r="AD168" i="13"/>
  <c r="AD160" i="13"/>
  <c r="AD134" i="13"/>
  <c r="AD130" i="13"/>
  <c r="AD106" i="13"/>
  <c r="AD72" i="13"/>
  <c r="AD64" i="13"/>
  <c r="AD37" i="13"/>
  <c r="AD33" i="13"/>
  <c r="AP181" i="13"/>
  <c r="AP175" i="13"/>
  <c r="AP166" i="13"/>
  <c r="AP162" i="13"/>
  <c r="AP158" i="13"/>
  <c r="AP18" i="13"/>
  <c r="AG183" i="13"/>
  <c r="L106" i="13"/>
  <c r="L104" i="13"/>
  <c r="L102" i="13"/>
  <c r="L74" i="13"/>
  <c r="L72" i="13"/>
  <c r="L70" i="13"/>
  <c r="AA140" i="13"/>
  <c r="AA132" i="13"/>
  <c r="AP104" i="13"/>
  <c r="AA68" i="13"/>
  <c r="AA35" i="13"/>
  <c r="AD190" i="13"/>
  <c r="AD175" i="13"/>
  <c r="AD173" i="13"/>
  <c r="AD165" i="13"/>
  <c r="AD133" i="13"/>
  <c r="AD131" i="13"/>
  <c r="AD111" i="13"/>
  <c r="AD109" i="13"/>
  <c r="AD79" i="13"/>
  <c r="AD77" i="13"/>
  <c r="AD69" i="13"/>
  <c r="AD67" i="13"/>
  <c r="AD55" i="13"/>
  <c r="AD36" i="13"/>
  <c r="AD30" i="13"/>
  <c r="AP186" i="13"/>
  <c r="AP180" i="13"/>
  <c r="AP172" i="13"/>
  <c r="AP169" i="13"/>
  <c r="AP154" i="13"/>
  <c r="AP148" i="13"/>
  <c r="AP140" i="13"/>
  <c r="AP137" i="13"/>
  <c r="AP126" i="13"/>
  <c r="AP122" i="13"/>
  <c r="AP113" i="13"/>
  <c r="AP102" i="13"/>
  <c r="AP100" i="13"/>
  <c r="AP88" i="13"/>
  <c r="AP81" i="13"/>
  <c r="AP62" i="13"/>
  <c r="AP56" i="13"/>
  <c r="AP48" i="13"/>
  <c r="AP41" i="13"/>
  <c r="AP37" i="13"/>
  <c r="AP35" i="13"/>
  <c r="AP24" i="13"/>
  <c r="AJ14" i="13"/>
  <c r="AG181" i="13"/>
  <c r="AG170" i="13"/>
  <c r="AG166" i="13"/>
  <c r="AG157" i="13"/>
  <c r="AG146" i="13"/>
  <c r="AG144" i="13"/>
  <c r="AG132" i="13"/>
  <c r="AG123" i="13"/>
  <c r="AG119" i="13"/>
  <c r="AG117" i="13"/>
  <c r="AG115" i="13"/>
  <c r="AG113" i="13"/>
  <c r="AG111" i="13"/>
  <c r="AG95" i="13"/>
  <c r="AG93" i="13"/>
  <c r="AG43" i="13"/>
  <c r="AG41" i="13"/>
  <c r="AG37" i="13"/>
  <c r="AJ175" i="13"/>
  <c r="AJ173" i="13"/>
  <c r="AJ140" i="13"/>
  <c r="AJ108" i="13"/>
  <c r="AJ76" i="13"/>
  <c r="AJ46" i="13"/>
  <c r="AJ35" i="13"/>
  <c r="AJ31" i="13"/>
  <c r="AM188" i="13"/>
  <c r="AM135" i="13"/>
  <c r="AM84" i="13"/>
  <c r="AM80" i="13"/>
  <c r="AM60" i="13"/>
  <c r="AP72" i="13"/>
  <c r="AP40" i="13"/>
  <c r="AP38" i="13"/>
  <c r="AP36" i="13"/>
  <c r="AP34" i="13"/>
  <c r="AP32" i="13"/>
  <c r="AP30" i="13"/>
  <c r="AP25" i="13"/>
  <c r="AP16" i="13"/>
  <c r="AG189" i="13"/>
  <c r="AG182" i="13"/>
  <c r="AG167" i="13"/>
  <c r="AG165" i="13"/>
  <c r="AG148" i="13"/>
  <c r="AG145" i="13"/>
  <c r="AG143" i="13"/>
  <c r="AG141" i="13"/>
  <c r="AG108" i="13"/>
  <c r="AG106" i="13"/>
  <c r="AG84" i="13"/>
  <c r="AG71" i="13"/>
  <c r="AG69" i="13"/>
  <c r="AG30" i="13"/>
  <c r="AG28" i="13"/>
  <c r="AJ156" i="13"/>
  <c r="AJ124" i="13"/>
  <c r="AJ92" i="13"/>
  <c r="AJ60" i="13"/>
  <c r="AJ56" i="13"/>
  <c r="AJ22" i="13"/>
  <c r="AM148" i="13"/>
  <c r="AM144" i="13"/>
  <c r="AM124" i="13"/>
  <c r="AM71" i="13"/>
  <c r="AM19" i="13"/>
  <c r="AM15" i="13"/>
  <c r="AG109" i="13"/>
  <c r="AG102" i="13"/>
  <c r="AG98" i="13"/>
  <c r="AG96" i="13"/>
  <c r="AG74" i="13"/>
  <c r="AG65" i="13"/>
  <c r="AG58" i="13"/>
  <c r="AG48" i="13"/>
  <c r="AG46" i="13"/>
  <c r="AG44" i="13"/>
  <c r="AG33" i="13"/>
  <c r="AG31" i="13"/>
  <c r="AG22" i="13"/>
  <c r="AG20" i="13"/>
  <c r="AJ186" i="13"/>
  <c r="AJ182" i="13"/>
  <c r="AJ178" i="13"/>
  <c r="AJ176" i="13"/>
  <c r="AJ171" i="13"/>
  <c r="AJ167" i="13"/>
  <c r="AJ165" i="13"/>
  <c r="AJ163" i="13"/>
  <c r="AJ161" i="13"/>
  <c r="AJ159" i="13"/>
  <c r="AJ157" i="13"/>
  <c r="AJ154" i="13"/>
  <c r="AJ152" i="13"/>
  <c r="AJ143" i="13"/>
  <c r="AJ141" i="13"/>
  <c r="AJ138" i="13"/>
  <c r="AJ136" i="13"/>
  <c r="AJ127" i="13"/>
  <c r="AJ125" i="13"/>
  <c r="AJ122" i="13"/>
  <c r="AJ120" i="13"/>
  <c r="AJ111" i="13"/>
  <c r="AJ109" i="13"/>
  <c r="AJ106" i="13"/>
  <c r="AJ104" i="13"/>
  <c r="AJ95" i="13"/>
  <c r="AJ93" i="13"/>
  <c r="AJ90" i="13"/>
  <c r="AJ88" i="13"/>
  <c r="AJ79" i="13"/>
  <c r="AJ77" i="13"/>
  <c r="AJ74" i="13"/>
  <c r="AJ72" i="13"/>
  <c r="AJ54" i="13"/>
  <c r="AJ29" i="13"/>
  <c r="AJ23" i="13"/>
  <c r="AJ18" i="13"/>
  <c r="AJ16" i="13"/>
  <c r="AM160" i="13"/>
  <c r="AM142" i="13"/>
  <c r="AM136" i="13"/>
  <c r="AM131" i="13"/>
  <c r="AM129" i="13"/>
  <c r="AM96" i="13"/>
  <c r="AM78" i="13"/>
  <c r="AM72" i="13"/>
  <c r="AM67" i="13"/>
  <c r="AM65" i="13"/>
  <c r="AM40" i="13"/>
  <c r="AM31" i="13"/>
  <c r="AG139" i="13"/>
  <c r="AG116" i="13"/>
  <c r="AG85" i="13"/>
  <c r="AG83" i="13"/>
  <c r="AG81" i="13"/>
  <c r="AG79" i="13"/>
  <c r="AG77" i="13"/>
  <c r="AG75" i="13"/>
  <c r="AG70" i="13"/>
  <c r="AG61" i="13"/>
  <c r="AG54" i="13"/>
  <c r="AG38" i="13"/>
  <c r="AG36" i="13"/>
  <c r="AG19" i="13"/>
  <c r="AG16" i="13"/>
  <c r="AJ191" i="13"/>
  <c r="AJ189" i="13"/>
  <c r="AJ187" i="13"/>
  <c r="AJ164" i="13"/>
  <c r="AJ45" i="13"/>
  <c r="AJ39" i="13"/>
  <c r="AM176" i="13"/>
  <c r="AM172" i="13"/>
  <c r="AM158" i="13"/>
  <c r="AM152" i="13"/>
  <c r="AM112" i="13"/>
  <c r="AM108" i="13"/>
  <c r="AM94" i="13"/>
  <c r="AM88" i="13"/>
  <c r="AM47" i="13"/>
  <c r="AM43" i="13"/>
  <c r="AM29" i="13"/>
  <c r="AM23" i="13"/>
  <c r="L170" i="13"/>
  <c r="L168" i="13"/>
  <c r="L166" i="13"/>
  <c r="L138" i="13"/>
  <c r="L136" i="13"/>
  <c r="L134" i="13"/>
  <c r="L92" i="13"/>
  <c r="L84" i="13"/>
  <c r="L60" i="13"/>
  <c r="L52" i="13"/>
  <c r="O177" i="13"/>
  <c r="O48" i="13"/>
  <c r="O35" i="13"/>
  <c r="U149" i="13"/>
  <c r="U145" i="13"/>
  <c r="U143" i="13"/>
  <c r="U141" i="13"/>
  <c r="U139" i="13"/>
  <c r="U22" i="13"/>
  <c r="U18" i="13"/>
  <c r="U16" i="13"/>
  <c r="AD14" i="13"/>
  <c r="X140" i="13"/>
  <c r="X136" i="13"/>
  <c r="X132" i="13"/>
  <c r="X124" i="13"/>
  <c r="X120" i="13"/>
  <c r="X116" i="13"/>
  <c r="X108" i="13"/>
  <c r="X104" i="13"/>
  <c r="X100" i="13"/>
  <c r="X76" i="13"/>
  <c r="X72" i="13"/>
  <c r="X68" i="13"/>
  <c r="X60" i="13"/>
  <c r="X56" i="13"/>
  <c r="X52" i="13"/>
  <c r="X43" i="13"/>
  <c r="X39" i="13"/>
  <c r="X35" i="13"/>
  <c r="X27" i="13"/>
  <c r="X25" i="13"/>
  <c r="X21" i="13"/>
  <c r="AA163" i="13"/>
  <c r="AA161" i="13"/>
  <c r="AA63" i="13"/>
  <c r="AA61" i="13"/>
  <c r="AA59" i="13"/>
  <c r="AA57" i="13"/>
  <c r="AA55" i="13"/>
  <c r="AA53" i="13"/>
  <c r="AP176" i="13"/>
  <c r="AP160" i="13"/>
  <c r="AP144" i="13"/>
  <c r="AP46" i="13"/>
  <c r="AG91" i="13"/>
  <c r="L188" i="13"/>
  <c r="L180" i="13"/>
  <c r="L139" i="13"/>
  <c r="L131" i="13"/>
  <c r="L99" i="13"/>
  <c r="L41" i="13"/>
  <c r="L39" i="13"/>
  <c r="L37" i="13"/>
  <c r="L17" i="13"/>
  <c r="L15" i="13"/>
  <c r="O158" i="13"/>
  <c r="O150" i="13"/>
  <c r="O142" i="13"/>
  <c r="O134" i="13"/>
  <c r="O110" i="13"/>
  <c r="O102" i="13"/>
  <c r="O78" i="13"/>
  <c r="O70" i="13"/>
  <c r="O42" i="13"/>
  <c r="O36" i="13"/>
  <c r="O34" i="13"/>
  <c r="O28" i="13"/>
  <c r="O26" i="13"/>
  <c r="O20" i="13"/>
  <c r="O16" i="13"/>
  <c r="R189" i="13"/>
  <c r="R177" i="13"/>
  <c r="R173" i="13"/>
  <c r="R171" i="13"/>
  <c r="R145" i="13"/>
  <c r="R141" i="13"/>
  <c r="R139" i="13"/>
  <c r="R133" i="13"/>
  <c r="R129" i="13"/>
  <c r="R125" i="13"/>
  <c r="R123" i="13"/>
  <c r="R113" i="13"/>
  <c r="R109" i="13"/>
  <c r="R107" i="13"/>
  <c r="R97" i="13"/>
  <c r="R93" i="13"/>
  <c r="R91" i="13"/>
  <c r="R81" i="13"/>
  <c r="R77" i="13"/>
  <c r="R75" i="13"/>
  <c r="R69" i="13"/>
  <c r="R65" i="13"/>
  <c r="R61" i="13"/>
  <c r="R59" i="13"/>
  <c r="R48" i="13"/>
  <c r="R44" i="13"/>
  <c r="R42" i="13"/>
  <c r="U148" i="13"/>
  <c r="U136" i="13"/>
  <c r="U19" i="13"/>
  <c r="X127" i="13"/>
  <c r="X63" i="13"/>
  <c r="X30" i="13"/>
  <c r="X15" i="13"/>
  <c r="AA188" i="13"/>
  <c r="AA184" i="13"/>
  <c r="AA180" i="13"/>
  <c r="AA172" i="13"/>
  <c r="AA168" i="13"/>
  <c r="AA164" i="13"/>
  <c r="AA148" i="13"/>
  <c r="AA62" i="13"/>
  <c r="AA58" i="13"/>
  <c r="AA54" i="13"/>
  <c r="AP184" i="13"/>
  <c r="AP168" i="13"/>
  <c r="AP152" i="13"/>
  <c r="AP136" i="13"/>
  <c r="AP111" i="13"/>
  <c r="AG155" i="13"/>
  <c r="AG26" i="13"/>
  <c r="AA43" i="13"/>
  <c r="AD150" i="13"/>
  <c r="AD102" i="13"/>
  <c r="AD94" i="13"/>
  <c r="AD86" i="13"/>
  <c r="AD54" i="13"/>
  <c r="AP130" i="13"/>
  <c r="AP125" i="13"/>
  <c r="AP108" i="13"/>
  <c r="AP98" i="13"/>
  <c r="AP93" i="13"/>
  <c r="AP76" i="13"/>
  <c r="AP66" i="13"/>
  <c r="AP61" i="13"/>
  <c r="AP43" i="13"/>
  <c r="AP33" i="13"/>
  <c r="AP28" i="13"/>
  <c r="AG14" i="13"/>
  <c r="AM14" i="13"/>
  <c r="AG184" i="13"/>
  <c r="AG174" i="13"/>
  <c r="AG169" i="13"/>
  <c r="AG152" i="13"/>
  <c r="AG142" i="13"/>
  <c r="AG137" i="13"/>
  <c r="AG120" i="13"/>
  <c r="AG110" i="13"/>
  <c r="AG105" i="13"/>
  <c r="AG88" i="13"/>
  <c r="AG78" i="13"/>
  <c r="AG73" i="13"/>
  <c r="AG56" i="13"/>
  <c r="AG45" i="13"/>
  <c r="AG40" i="13"/>
  <c r="AG23" i="13"/>
  <c r="AJ190" i="13"/>
  <c r="AJ185" i="13"/>
  <c r="AJ168" i="13"/>
  <c r="AJ34" i="13"/>
  <c r="AJ32" i="13"/>
  <c r="AM147" i="13"/>
  <c r="AM145" i="13"/>
  <c r="AM83" i="13"/>
  <c r="AM81" i="13"/>
  <c r="AM18" i="13"/>
  <c r="AM16" i="13"/>
  <c r="AD135" i="13"/>
  <c r="AD119" i="13"/>
  <c r="AD38" i="13"/>
  <c r="AD22" i="13"/>
  <c r="AP124" i="13"/>
  <c r="AP114" i="13"/>
  <c r="AP109" i="13"/>
  <c r="AP92" i="13"/>
  <c r="AP82" i="13"/>
  <c r="AP77" i="13"/>
  <c r="AP60" i="13"/>
  <c r="AP49" i="13"/>
  <c r="AP44" i="13"/>
  <c r="AP27" i="13"/>
  <c r="AP17" i="13"/>
  <c r="AG190" i="13"/>
  <c r="AG185" i="13"/>
  <c r="AG168" i="13"/>
  <c r="AG158" i="13"/>
  <c r="AG153" i="13"/>
  <c r="AG136" i="13"/>
  <c r="AG126" i="13"/>
  <c r="AG121" i="13"/>
  <c r="AG104" i="13"/>
  <c r="AG94" i="13"/>
  <c r="AG89" i="13"/>
  <c r="AG72" i="13"/>
  <c r="AG62" i="13"/>
  <c r="AG57" i="13"/>
  <c r="AG39" i="13"/>
  <c r="AG29" i="13"/>
  <c r="AG24" i="13"/>
  <c r="AJ184" i="13"/>
  <c r="AJ174" i="13"/>
  <c r="AJ169" i="13"/>
  <c r="AJ59" i="13"/>
  <c r="AJ57" i="13"/>
  <c r="AM179" i="13"/>
  <c r="AM177" i="13"/>
  <c r="AM115" i="13"/>
  <c r="AM113" i="13"/>
  <c r="AM51" i="13"/>
  <c r="AM48" i="13"/>
  <c r="AJ158" i="13"/>
  <c r="AJ153" i="13"/>
  <c r="AJ150" i="13"/>
  <c r="AJ145" i="13"/>
  <c r="AJ142" i="13"/>
  <c r="AJ137" i="13"/>
  <c r="AJ134" i="13"/>
  <c r="AJ129" i="13"/>
  <c r="AJ126" i="13"/>
  <c r="AJ121" i="13"/>
  <c r="AJ118" i="13"/>
  <c r="AJ113" i="13"/>
  <c r="AJ110" i="13"/>
  <c r="AJ105" i="13"/>
  <c r="AJ102" i="13"/>
  <c r="AJ97" i="13"/>
  <c r="AJ94" i="13"/>
  <c r="AJ89" i="13"/>
  <c r="AJ86" i="13"/>
  <c r="AJ81" i="13"/>
  <c r="AJ78" i="13"/>
  <c r="AJ73" i="13"/>
  <c r="AJ70" i="13"/>
  <c r="AJ65" i="13"/>
  <c r="AJ62" i="13"/>
  <c r="AJ37" i="13"/>
  <c r="AJ21" i="13"/>
  <c r="AM182" i="13"/>
  <c r="AM166" i="13"/>
  <c r="AM150" i="13"/>
  <c r="AM134" i="13"/>
  <c r="AM118" i="13"/>
  <c r="AM102" i="13"/>
  <c r="AM86" i="13"/>
  <c r="AM70" i="13"/>
  <c r="AM54" i="13"/>
  <c r="AM37" i="13"/>
  <c r="AM21" i="13"/>
  <c r="AM187" i="13"/>
  <c r="AM185" i="13"/>
  <c r="AM171" i="13"/>
  <c r="AM169" i="13"/>
  <c r="AM155" i="13"/>
  <c r="AM153" i="13"/>
  <c r="AM139" i="13"/>
  <c r="AM137" i="13"/>
  <c r="AM123" i="13"/>
  <c r="AM121" i="13"/>
  <c r="AM107" i="13"/>
  <c r="AM105" i="13"/>
  <c r="AM91" i="13"/>
  <c r="AM89" i="13"/>
  <c r="AM75" i="13"/>
  <c r="AM73" i="13"/>
  <c r="AM59" i="13"/>
  <c r="AM57" i="13"/>
  <c r="AM42" i="13"/>
  <c r="AJ66" i="13"/>
  <c r="AJ61" i="13"/>
  <c r="AJ58" i="13"/>
  <c r="AJ53" i="13"/>
  <c r="AJ49" i="13"/>
  <c r="AJ44" i="13"/>
  <c r="AJ41" i="13"/>
  <c r="AJ36" i="13"/>
  <c r="AJ33" i="13"/>
  <c r="AJ28" i="13"/>
  <c r="AJ25" i="13"/>
  <c r="AJ20" i="13"/>
  <c r="AJ17" i="13"/>
  <c r="AM189" i="13"/>
  <c r="AM186" i="13"/>
  <c r="AM181" i="13"/>
  <c r="AM178" i="13"/>
  <c r="AM173" i="13"/>
  <c r="AM170" i="13"/>
  <c r="AM165" i="13"/>
  <c r="AM162" i="13"/>
  <c r="AM157" i="13"/>
  <c r="AM154" i="13"/>
  <c r="AM149" i="13"/>
  <c r="AM146" i="13"/>
  <c r="AM141" i="13"/>
  <c r="AM138" i="13"/>
  <c r="AM133" i="13"/>
  <c r="AM130" i="13"/>
  <c r="AM125" i="13"/>
  <c r="AM122" i="13"/>
  <c r="AM117" i="13"/>
  <c r="AM114" i="13"/>
  <c r="AM109" i="13"/>
  <c r="AM106" i="13"/>
  <c r="AM101" i="13"/>
  <c r="AM98" i="13"/>
  <c r="AM93" i="13"/>
  <c r="AM90" i="13"/>
  <c r="AM85" i="13"/>
  <c r="AM82" i="13"/>
  <c r="AM77" i="13"/>
  <c r="AM74" i="13"/>
  <c r="AM69" i="13"/>
  <c r="AM66" i="13"/>
  <c r="AM61" i="13"/>
  <c r="AM58" i="13"/>
  <c r="AM53" i="13"/>
  <c r="AM49" i="13"/>
  <c r="AM44" i="13"/>
  <c r="AM41" i="13"/>
  <c r="AM36" i="13"/>
  <c r="AM33" i="13"/>
  <c r="AM28" i="13"/>
  <c r="AM25" i="13"/>
  <c r="AM20" i="13"/>
  <c r="AM17" i="13"/>
  <c r="L191" i="13"/>
  <c r="L189" i="13"/>
  <c r="L187" i="13"/>
  <c r="L185" i="13"/>
  <c r="L183" i="13"/>
  <c r="L181" i="13"/>
  <c r="L179" i="13"/>
  <c r="L146" i="13"/>
  <c r="L144" i="13"/>
  <c r="L142" i="13"/>
  <c r="L129" i="13"/>
  <c r="L127" i="13"/>
  <c r="L125" i="13"/>
  <c r="L123" i="13"/>
  <c r="L121" i="13"/>
  <c r="L119" i="13"/>
  <c r="L117" i="13"/>
  <c r="L115" i="13"/>
  <c r="L82" i="13"/>
  <c r="L80" i="13"/>
  <c r="L78" i="13"/>
  <c r="L65" i="13"/>
  <c r="L63" i="13"/>
  <c r="L61" i="13"/>
  <c r="L59" i="13"/>
  <c r="L57" i="13"/>
  <c r="L55" i="13"/>
  <c r="L53" i="13"/>
  <c r="L51" i="13"/>
  <c r="O69" i="13"/>
  <c r="O67" i="13"/>
  <c r="O61" i="13"/>
  <c r="O59" i="13"/>
  <c r="O57" i="13"/>
  <c r="O55" i="13"/>
  <c r="O53" i="13"/>
  <c r="R181" i="13"/>
  <c r="X188" i="13"/>
  <c r="X83" i="13"/>
  <c r="AD151" i="13"/>
  <c r="I138" i="13"/>
  <c r="L178" i="13"/>
  <c r="L176" i="13"/>
  <c r="L174" i="13"/>
  <c r="L161" i="13"/>
  <c r="L159" i="13"/>
  <c r="L157" i="13"/>
  <c r="L155" i="13"/>
  <c r="L153" i="13"/>
  <c r="L151" i="13"/>
  <c r="L149" i="13"/>
  <c r="L147" i="13"/>
  <c r="L114" i="13"/>
  <c r="L112" i="13"/>
  <c r="L110" i="13"/>
  <c r="L97" i="13"/>
  <c r="L95" i="13"/>
  <c r="L93" i="13"/>
  <c r="L91" i="13"/>
  <c r="L89" i="13"/>
  <c r="L87" i="13"/>
  <c r="L85" i="13"/>
  <c r="L83" i="13"/>
  <c r="L49" i="13"/>
  <c r="L47" i="13"/>
  <c r="L45" i="13"/>
  <c r="L32" i="13"/>
  <c r="L30" i="13"/>
  <c r="L28" i="13"/>
  <c r="L26" i="13"/>
  <c r="L24" i="13"/>
  <c r="L22" i="13"/>
  <c r="L20" i="13"/>
  <c r="L18" i="13"/>
  <c r="O132" i="13"/>
  <c r="O124" i="13"/>
  <c r="O100" i="13"/>
  <c r="O92" i="13"/>
  <c r="L27" i="13"/>
  <c r="L19" i="13"/>
  <c r="O117" i="13"/>
  <c r="O113" i="13"/>
  <c r="O81" i="13"/>
  <c r="O68" i="13"/>
  <c r="O60" i="13"/>
  <c r="O52" i="13"/>
  <c r="R157" i="13"/>
  <c r="R155" i="13"/>
  <c r="R117" i="13"/>
  <c r="R28" i="13"/>
  <c r="R26" i="13"/>
  <c r="U180" i="13"/>
  <c r="U168" i="13"/>
  <c r="U126" i="13"/>
  <c r="U122" i="13"/>
  <c r="U113" i="13"/>
  <c r="U111" i="13"/>
  <c r="U109" i="13"/>
  <c r="U107" i="13"/>
  <c r="U85" i="13"/>
  <c r="U81" i="13"/>
  <c r="U79" i="13"/>
  <c r="U77" i="13"/>
  <c r="U75" i="13"/>
  <c r="U69" i="13"/>
  <c r="U55" i="13"/>
  <c r="U51" i="13"/>
  <c r="U48" i="13"/>
  <c r="U46" i="13"/>
  <c r="U44" i="13"/>
  <c r="X187" i="13"/>
  <c r="X185" i="13"/>
  <c r="X163" i="13"/>
  <c r="X151" i="13"/>
  <c r="X146" i="13"/>
  <c r="X130" i="13"/>
  <c r="X114" i="13"/>
  <c r="X92" i="13"/>
  <c r="X88" i="13"/>
  <c r="X84" i="13"/>
  <c r="X67" i="13"/>
  <c r="X51" i="13"/>
  <c r="X34" i="13"/>
  <c r="AA183" i="13"/>
  <c r="AA176" i="13"/>
  <c r="AA156" i="13"/>
  <c r="AA127" i="13"/>
  <c r="AA125" i="13"/>
  <c r="AA123" i="13"/>
  <c r="AA121" i="13"/>
  <c r="AA119" i="13"/>
  <c r="AA117" i="13"/>
  <c r="AA103" i="13"/>
  <c r="AA101" i="13"/>
  <c r="AA95" i="13"/>
  <c r="AA93" i="13"/>
  <c r="AA91" i="13"/>
  <c r="AA89" i="13"/>
  <c r="AA87" i="13"/>
  <c r="AA85" i="13"/>
  <c r="AA29" i="13"/>
  <c r="AA23" i="13"/>
  <c r="AA19" i="13"/>
  <c r="AA15" i="13"/>
  <c r="AD158" i="13"/>
  <c r="AD143" i="13"/>
  <c r="AD141" i="13"/>
  <c r="AD118" i="13"/>
  <c r="AD101" i="13"/>
  <c r="AD95" i="13"/>
  <c r="AD87" i="13"/>
  <c r="AD71" i="13"/>
  <c r="AD41" i="13"/>
  <c r="AD39" i="13"/>
  <c r="AD29" i="13"/>
  <c r="R53" i="13"/>
  <c r="U181" i="13"/>
  <c r="U177" i="13"/>
  <c r="U175" i="13"/>
  <c r="U173" i="13"/>
  <c r="U171" i="13"/>
  <c r="U121" i="13"/>
  <c r="U116" i="13"/>
  <c r="U104" i="13"/>
  <c r="U84" i="13"/>
  <c r="U72" i="13"/>
  <c r="U52" i="13"/>
  <c r="U39" i="13"/>
  <c r="X191" i="13"/>
  <c r="X184" i="13"/>
  <c r="X156" i="13"/>
  <c r="X152" i="13"/>
  <c r="X131" i="13"/>
  <c r="X115" i="13"/>
  <c r="X95" i="13"/>
  <c r="X82" i="13"/>
  <c r="X66" i="13"/>
  <c r="X49" i="13"/>
  <c r="X33" i="13"/>
  <c r="AA179" i="13"/>
  <c r="AA177" i="13"/>
  <c r="AA167" i="13"/>
  <c r="AA147" i="13"/>
  <c r="AA138" i="13"/>
  <c r="AA136" i="13"/>
  <c r="AA126" i="13"/>
  <c r="AA122" i="13"/>
  <c r="AA118" i="13"/>
  <c r="AA108" i="13"/>
  <c r="AA100" i="13"/>
  <c r="AA94" i="13"/>
  <c r="AA90" i="13"/>
  <c r="AA86" i="13"/>
  <c r="AA76" i="13"/>
  <c r="AA74" i="13"/>
  <c r="AA72" i="13"/>
  <c r="AA38" i="13"/>
  <c r="AA36" i="13"/>
  <c r="AA30" i="13"/>
  <c r="AA28" i="13"/>
  <c r="AA26" i="13"/>
  <c r="AA24" i="13"/>
  <c r="AA18" i="13"/>
  <c r="AA16" i="13"/>
  <c r="AD159" i="13"/>
  <c r="AD138" i="13"/>
  <c r="AD136" i="13"/>
  <c r="AD126" i="13"/>
  <c r="AD103" i="13"/>
  <c r="AD98" i="13"/>
  <c r="AD96" i="13"/>
  <c r="AD62" i="13"/>
  <c r="AD46" i="13"/>
  <c r="AD44" i="13"/>
  <c r="L190" i="13"/>
  <c r="L175" i="13"/>
  <c r="L162" i="13"/>
  <c r="L158" i="13"/>
  <c r="L143" i="13"/>
  <c r="L130" i="13"/>
  <c r="L126" i="13"/>
  <c r="L111" i="13"/>
  <c r="L98" i="13"/>
  <c r="L94" i="13"/>
  <c r="L79" i="13"/>
  <c r="L66" i="13"/>
  <c r="L62" i="13"/>
  <c r="L46" i="13"/>
  <c r="L33" i="13"/>
  <c r="L29" i="13"/>
  <c r="O191" i="13"/>
  <c r="O187" i="13"/>
  <c r="O85" i="13"/>
  <c r="R36" i="13"/>
  <c r="L186" i="13"/>
  <c r="L184" i="13"/>
  <c r="L182" i="13"/>
  <c r="L172" i="13"/>
  <c r="L169" i="13"/>
  <c r="L167" i="13"/>
  <c r="L165" i="13"/>
  <c r="L154" i="13"/>
  <c r="L152" i="13"/>
  <c r="L150" i="13"/>
  <c r="L140" i="13"/>
  <c r="L137" i="13"/>
  <c r="L135" i="13"/>
  <c r="L133" i="13"/>
  <c r="L122" i="13"/>
  <c r="L120" i="13"/>
  <c r="L118" i="13"/>
  <c r="L108" i="13"/>
  <c r="L105" i="13"/>
  <c r="L103" i="13"/>
  <c r="L101" i="13"/>
  <c r="L90" i="13"/>
  <c r="L88" i="13"/>
  <c r="L86" i="13"/>
  <c r="L76" i="13"/>
  <c r="L73" i="13"/>
  <c r="L71" i="13"/>
  <c r="L69" i="13"/>
  <c r="L58" i="13"/>
  <c r="L56" i="13"/>
  <c r="L54" i="13"/>
  <c r="L43" i="13"/>
  <c r="L40" i="13"/>
  <c r="L38" i="13"/>
  <c r="L36" i="13"/>
  <c r="L25" i="13"/>
  <c r="L23" i="13"/>
  <c r="L21" i="13"/>
  <c r="O181" i="13"/>
  <c r="O179" i="13"/>
  <c r="O145" i="13"/>
  <c r="U133" i="13"/>
  <c r="L177" i="13"/>
  <c r="L173" i="13"/>
  <c r="L160" i="13"/>
  <c r="L145" i="13"/>
  <c r="L141" i="13"/>
  <c r="L128" i="13"/>
  <c r="L113" i="13"/>
  <c r="L109" i="13"/>
  <c r="L96" i="13"/>
  <c r="L81" i="13"/>
  <c r="L77" i="13"/>
  <c r="L64" i="13"/>
  <c r="L48" i="13"/>
  <c r="L44" i="13"/>
  <c r="L31" i="13"/>
  <c r="L16" i="13"/>
  <c r="O189" i="13"/>
  <c r="O185" i="13"/>
  <c r="O164" i="13"/>
  <c r="O156" i="13"/>
  <c r="R165" i="13"/>
  <c r="R101" i="13"/>
  <c r="L164" i="13"/>
  <c r="L132" i="13"/>
  <c r="L100" i="13"/>
  <c r="L68" i="13"/>
  <c r="L35" i="13"/>
  <c r="O174" i="13"/>
  <c r="O166" i="13"/>
  <c r="O173" i="13"/>
  <c r="O171" i="13"/>
  <c r="O169" i="13"/>
  <c r="O161" i="13"/>
  <c r="O148" i="13"/>
  <c r="O140" i="13"/>
  <c r="O126" i="13"/>
  <c r="O118" i="13"/>
  <c r="O115" i="13"/>
  <c r="O109" i="13"/>
  <c r="O107" i="13"/>
  <c r="O105" i="13"/>
  <c r="O97" i="13"/>
  <c r="O84" i="13"/>
  <c r="O76" i="13"/>
  <c r="O62" i="13"/>
  <c r="O54" i="13"/>
  <c r="O32" i="13"/>
  <c r="O19" i="13"/>
  <c r="R190" i="13"/>
  <c r="R186" i="13"/>
  <c r="R182" i="13"/>
  <c r="R164" i="13"/>
  <c r="R158" i="13"/>
  <c r="R154" i="13"/>
  <c r="R150" i="13"/>
  <c r="R132" i="13"/>
  <c r="R126" i="13"/>
  <c r="R122" i="13"/>
  <c r="R118" i="13"/>
  <c r="R100" i="13"/>
  <c r="R94" i="13"/>
  <c r="R90" i="13"/>
  <c r="R86" i="13"/>
  <c r="R68" i="13"/>
  <c r="R62" i="13"/>
  <c r="R58" i="13"/>
  <c r="R54" i="13"/>
  <c r="R35" i="13"/>
  <c r="R29" i="13"/>
  <c r="R25" i="13"/>
  <c r="R21" i="13"/>
  <c r="U184" i="13"/>
  <c r="U174" i="13"/>
  <c r="U170" i="13"/>
  <c r="U161" i="13"/>
  <c r="U159" i="13"/>
  <c r="U157" i="13"/>
  <c r="U155" i="13"/>
  <c r="U137" i="13"/>
  <c r="U132" i="13"/>
  <c r="U120" i="13"/>
  <c r="U110" i="13"/>
  <c r="U106" i="13"/>
  <c r="U97" i="13"/>
  <c r="U95" i="13"/>
  <c r="U93" i="13"/>
  <c r="U91" i="13"/>
  <c r="U73" i="13"/>
  <c r="U68" i="13"/>
  <c r="U56" i="13"/>
  <c r="U49" i="13"/>
  <c r="X143" i="13"/>
  <c r="X79" i="13"/>
  <c r="AA191" i="13"/>
  <c r="AA159" i="13"/>
  <c r="AA107" i="13"/>
  <c r="AA51" i="13"/>
  <c r="AD191" i="13"/>
  <c r="AD63" i="13"/>
  <c r="O139" i="13"/>
  <c r="O137" i="13"/>
  <c r="O129" i="13"/>
  <c r="O116" i="13"/>
  <c r="O108" i="13"/>
  <c r="O94" i="13"/>
  <c r="O86" i="13"/>
  <c r="O83" i="13"/>
  <c r="O77" i="13"/>
  <c r="O75" i="13"/>
  <c r="O73" i="13"/>
  <c r="O65" i="13"/>
  <c r="O47" i="13"/>
  <c r="O41" i="13"/>
  <c r="O37" i="13"/>
  <c r="O29" i="13"/>
  <c r="O25" i="13"/>
  <c r="O21" i="13"/>
  <c r="R180" i="13"/>
  <c r="R174" i="13"/>
  <c r="R170" i="13"/>
  <c r="R166" i="13"/>
  <c r="R148" i="13"/>
  <c r="R142" i="13"/>
  <c r="R138" i="13"/>
  <c r="R134" i="13"/>
  <c r="R116" i="13"/>
  <c r="R110" i="13"/>
  <c r="R106" i="13"/>
  <c r="R102" i="13"/>
  <c r="R84" i="13"/>
  <c r="R78" i="13"/>
  <c r="R74" i="13"/>
  <c r="R70" i="13"/>
  <c r="R52" i="13"/>
  <c r="R45" i="13"/>
  <c r="R41" i="13"/>
  <c r="R37" i="13"/>
  <c r="R19" i="13"/>
  <c r="U191" i="13"/>
  <c r="U189" i="13"/>
  <c r="U187" i="13"/>
  <c r="U169" i="13"/>
  <c r="U164" i="13"/>
  <c r="U152" i="13"/>
  <c r="U142" i="13"/>
  <c r="U138" i="13"/>
  <c r="U129" i="13"/>
  <c r="U127" i="13"/>
  <c r="U125" i="13"/>
  <c r="U123" i="13"/>
  <c r="U105" i="13"/>
  <c r="U100" i="13"/>
  <c r="U88" i="13"/>
  <c r="U78" i="13"/>
  <c r="U74" i="13"/>
  <c r="U65" i="13"/>
  <c r="U63" i="13"/>
  <c r="U61" i="13"/>
  <c r="U59" i="13"/>
  <c r="U42" i="13"/>
  <c r="U35" i="13"/>
  <c r="U23" i="13"/>
  <c r="U17" i="13"/>
  <c r="X175" i="13"/>
  <c r="X111" i="13"/>
  <c r="X46" i="13"/>
  <c r="AA175" i="13"/>
  <c r="AA135" i="13"/>
  <c r="AA83" i="13"/>
  <c r="AD167" i="13"/>
  <c r="AD127" i="13"/>
  <c r="AD21" i="13"/>
  <c r="U45" i="13"/>
  <c r="U34" i="13"/>
  <c r="U32" i="13"/>
  <c r="U30" i="13"/>
  <c r="U28" i="13"/>
  <c r="X167" i="13"/>
  <c r="X162" i="13"/>
  <c r="X150" i="13"/>
  <c r="X139" i="13"/>
  <c r="X137" i="13"/>
  <c r="X107" i="13"/>
  <c r="X105" i="13"/>
  <c r="X75" i="13"/>
  <c r="X73" i="13"/>
  <c r="X42" i="13"/>
  <c r="X40" i="13"/>
  <c r="AA157" i="13"/>
  <c r="AA155" i="13"/>
  <c r="AA153" i="13"/>
  <c r="AA151" i="13"/>
  <c r="AA149" i="13"/>
  <c r="AA146" i="13"/>
  <c r="AA133" i="13"/>
  <c r="AA114" i="13"/>
  <c r="AA98" i="13"/>
  <c r="AA96" i="13"/>
  <c r="AA92" i="13"/>
  <c r="AA84" i="13"/>
  <c r="AA81" i="13"/>
  <c r="AA79" i="13"/>
  <c r="AA77" i="13"/>
  <c r="AA75" i="13"/>
  <c r="AA70" i="13"/>
  <c r="AA66" i="13"/>
  <c r="AA64" i="13"/>
  <c r="AA60" i="13"/>
  <c r="AA52" i="13"/>
  <c r="AA48" i="13"/>
  <c r="AA46" i="13"/>
  <c r="AA44" i="13"/>
  <c r="AA41" i="13"/>
  <c r="AA39" i="13"/>
  <c r="AD189" i="13"/>
  <c r="AD178" i="13"/>
  <c r="AD176" i="13"/>
  <c r="AD174" i="13"/>
  <c r="AD154" i="13"/>
  <c r="AD152" i="13"/>
  <c r="AD149" i="13"/>
  <c r="AD125" i="13"/>
  <c r="AD114" i="13"/>
  <c r="AD112" i="13"/>
  <c r="AD110" i="13"/>
  <c r="AD90" i="13"/>
  <c r="AD88" i="13"/>
  <c r="AD85" i="13"/>
  <c r="AD61" i="13"/>
  <c r="AD49" i="13"/>
  <c r="AD47" i="13"/>
  <c r="AD45" i="13"/>
  <c r="AD25" i="13"/>
  <c r="AD23" i="13"/>
  <c r="AD20" i="13"/>
  <c r="X168" i="13"/>
  <c r="X159" i="13"/>
  <c r="X157" i="13"/>
  <c r="X155" i="13"/>
  <c r="X153" i="13"/>
  <c r="X123" i="13"/>
  <c r="X121" i="13"/>
  <c r="X91" i="13"/>
  <c r="X89" i="13"/>
  <c r="X59" i="13"/>
  <c r="X57" i="13"/>
  <c r="X26" i="13"/>
  <c r="X24" i="13"/>
  <c r="AA158" i="13"/>
  <c r="AA154" i="13"/>
  <c r="AA143" i="13"/>
  <c r="AA141" i="13"/>
  <c r="AA139" i="13"/>
  <c r="AA134" i="13"/>
  <c r="AA130" i="13"/>
  <c r="AA124" i="13"/>
  <c r="AA116" i="13"/>
  <c r="AA111" i="13"/>
  <c r="AA109" i="13"/>
  <c r="AA106" i="13"/>
  <c r="AA104" i="13"/>
  <c r="AA82" i="13"/>
  <c r="AA69" i="13"/>
  <c r="AA49" i="13"/>
  <c r="AA33" i="13"/>
  <c r="AA31" i="13"/>
  <c r="AA27" i="13"/>
  <c r="AD186" i="13"/>
  <c r="AD184" i="13"/>
  <c r="AD181" i="13"/>
  <c r="AD157" i="13"/>
  <c r="AD146" i="13"/>
  <c r="AD144" i="13"/>
  <c r="AD142" i="13"/>
  <c r="AD122" i="13"/>
  <c r="AD120" i="13"/>
  <c r="AD117" i="13"/>
  <c r="AD93" i="13"/>
  <c r="AD82" i="13"/>
  <c r="AD80" i="13"/>
  <c r="AD78" i="13"/>
  <c r="AD58" i="13"/>
  <c r="AD56" i="13"/>
  <c r="AD53" i="13"/>
  <c r="AD28" i="13"/>
  <c r="AD17" i="13"/>
  <c r="AD15" i="13"/>
  <c r="O190" i="13"/>
  <c r="O186" i="13"/>
  <c r="O176" i="13"/>
  <c r="O170" i="13"/>
  <c r="O167" i="13"/>
  <c r="O160" i="13"/>
  <c r="O154" i="13"/>
  <c r="O151" i="13"/>
  <c r="O144" i="13"/>
  <c r="O138" i="13"/>
  <c r="O135" i="13"/>
  <c r="O128" i="13"/>
  <c r="O122" i="13"/>
  <c r="O119" i="13"/>
  <c r="O112" i="13"/>
  <c r="O106" i="13"/>
  <c r="O103" i="13"/>
  <c r="O96" i="13"/>
  <c r="O90" i="13"/>
  <c r="O87" i="13"/>
  <c r="O80" i="13"/>
  <c r="O74" i="13"/>
  <c r="O71" i="13"/>
  <c r="O64" i="13"/>
  <c r="O58" i="13"/>
  <c r="O51" i="13"/>
  <c r="O43" i="13"/>
  <c r="O24" i="13"/>
  <c r="O22" i="13"/>
  <c r="O15" i="13"/>
  <c r="R169" i="13"/>
  <c r="R167" i="13"/>
  <c r="R160" i="13"/>
  <c r="R137" i="13"/>
  <c r="R135" i="13"/>
  <c r="R128" i="13"/>
  <c r="R105" i="13"/>
  <c r="R103" i="13"/>
  <c r="R96" i="13"/>
  <c r="R73" i="13"/>
  <c r="R71" i="13"/>
  <c r="R64" i="13"/>
  <c r="R40" i="13"/>
  <c r="R38" i="13"/>
  <c r="R31" i="13"/>
  <c r="U178" i="13"/>
  <c r="U146" i="13"/>
  <c r="U114" i="13"/>
  <c r="U82" i="13"/>
  <c r="U54" i="13"/>
  <c r="U21" i="13"/>
  <c r="X190" i="13"/>
  <c r="X174" i="13"/>
  <c r="X135" i="13"/>
  <c r="X133" i="13"/>
  <c r="X126" i="13"/>
  <c r="X103" i="13"/>
  <c r="X101" i="13"/>
  <c r="X94" i="13"/>
  <c r="X71" i="13"/>
  <c r="X69" i="13"/>
  <c r="X62" i="13"/>
  <c r="X38" i="13"/>
  <c r="X36" i="13"/>
  <c r="X29" i="13"/>
  <c r="AA182" i="13"/>
  <c r="AA166" i="13"/>
  <c r="AA144" i="13"/>
  <c r="AA34" i="13"/>
  <c r="AA32" i="13"/>
  <c r="AD147" i="13"/>
  <c r="AD83" i="13"/>
  <c r="AD18" i="13"/>
  <c r="O184" i="13"/>
  <c r="O182" i="13"/>
  <c r="O178" i="13"/>
  <c r="O175" i="13"/>
  <c r="O168" i="13"/>
  <c r="O162" i="13"/>
  <c r="O159" i="13"/>
  <c r="O152" i="13"/>
  <c r="O146" i="13"/>
  <c r="O143" i="13"/>
  <c r="O136" i="13"/>
  <c r="O130" i="13"/>
  <c r="O127" i="13"/>
  <c r="O120" i="13"/>
  <c r="O114" i="13"/>
  <c r="O111" i="13"/>
  <c r="O104" i="13"/>
  <c r="O98" i="13"/>
  <c r="O95" i="13"/>
  <c r="O88" i="13"/>
  <c r="O82" i="13"/>
  <c r="O79" i="13"/>
  <c r="O72" i="13"/>
  <c r="O66" i="13"/>
  <c r="O45" i="13"/>
  <c r="O40" i="13"/>
  <c r="O38" i="13"/>
  <c r="O31" i="13"/>
  <c r="R187" i="13"/>
  <c r="R185" i="13"/>
  <c r="R183" i="13"/>
  <c r="R153" i="13"/>
  <c r="R151" i="13"/>
  <c r="R144" i="13"/>
  <c r="R121" i="13"/>
  <c r="R119" i="13"/>
  <c r="R112" i="13"/>
  <c r="R89" i="13"/>
  <c r="R87" i="13"/>
  <c r="R80" i="13"/>
  <c r="R57" i="13"/>
  <c r="R55" i="13"/>
  <c r="R47" i="13"/>
  <c r="R24" i="13"/>
  <c r="R22" i="13"/>
  <c r="R15" i="13"/>
  <c r="U162" i="13"/>
  <c r="U130" i="13"/>
  <c r="U98" i="13"/>
  <c r="U66" i="13"/>
  <c r="U37" i="13"/>
  <c r="X182" i="13"/>
  <c r="X160" i="13"/>
  <c r="AA99" i="13"/>
  <c r="AA97" i="13"/>
  <c r="AA80" i="13"/>
  <c r="O27" i="13"/>
  <c r="O18" i="13"/>
  <c r="R188" i="13"/>
  <c r="R179" i="13"/>
  <c r="R172" i="13"/>
  <c r="R163" i="13"/>
  <c r="R156" i="13"/>
  <c r="R147" i="13"/>
  <c r="R140" i="13"/>
  <c r="R131" i="13"/>
  <c r="R124" i="13"/>
  <c r="R115" i="13"/>
  <c r="R108" i="13"/>
  <c r="R99" i="13"/>
  <c r="R92" i="13"/>
  <c r="R83" i="13"/>
  <c r="R76" i="13"/>
  <c r="R67" i="13"/>
  <c r="R60" i="13"/>
  <c r="R51" i="13"/>
  <c r="R43" i="13"/>
  <c r="R34" i="13"/>
  <c r="R27" i="13"/>
  <c r="R18" i="13"/>
  <c r="U183" i="13"/>
  <c r="U176" i="13"/>
  <c r="U167" i="13"/>
  <c r="U160" i="13"/>
  <c r="U151" i="13"/>
  <c r="U144" i="13"/>
  <c r="U135" i="13"/>
  <c r="U128" i="13"/>
  <c r="U119" i="13"/>
  <c r="U112" i="13"/>
  <c r="U103" i="13"/>
  <c r="U96" i="13"/>
  <c r="U87" i="13"/>
  <c r="U80" i="13"/>
  <c r="U71" i="13"/>
  <c r="U64" i="13"/>
  <c r="U47" i="13"/>
  <c r="U40" i="13"/>
  <c r="U31" i="13"/>
  <c r="U24" i="13"/>
  <c r="U15" i="13"/>
  <c r="AA14" i="13"/>
  <c r="X165" i="13"/>
  <c r="X158" i="13"/>
  <c r="X149" i="13"/>
  <c r="X142" i="13"/>
  <c r="AA187" i="13"/>
  <c r="AA185" i="13"/>
  <c r="AA171" i="13"/>
  <c r="AA169" i="13"/>
  <c r="AA102" i="13"/>
  <c r="AA37" i="13"/>
  <c r="AD163" i="13"/>
  <c r="AD99" i="13"/>
  <c r="AD34" i="13"/>
  <c r="O63" i="13"/>
  <c r="O56" i="13"/>
  <c r="O49" i="13"/>
  <c r="O46" i="13"/>
  <c r="O39" i="13"/>
  <c r="O33" i="13"/>
  <c r="O30" i="13"/>
  <c r="O23" i="13"/>
  <c r="O17" i="13"/>
  <c r="R191" i="13"/>
  <c r="R184" i="13"/>
  <c r="R178" i="13"/>
  <c r="R175" i="13"/>
  <c r="R168" i="13"/>
  <c r="R162" i="13"/>
  <c r="R159" i="13"/>
  <c r="R152" i="13"/>
  <c r="R146" i="13"/>
  <c r="R143" i="13"/>
  <c r="R136" i="13"/>
  <c r="R130" i="13"/>
  <c r="R127" i="13"/>
  <c r="R120" i="13"/>
  <c r="R114" i="13"/>
  <c r="R111" i="13"/>
  <c r="R104" i="13"/>
  <c r="R98" i="13"/>
  <c r="R95" i="13"/>
  <c r="R88" i="13"/>
  <c r="R82" i="13"/>
  <c r="R79" i="13"/>
  <c r="R72" i="13"/>
  <c r="R66" i="13"/>
  <c r="R63" i="13"/>
  <c r="R56" i="13"/>
  <c r="R49" i="13"/>
  <c r="R46" i="13"/>
  <c r="R39" i="13"/>
  <c r="R33" i="13"/>
  <c r="R30" i="13"/>
  <c r="R23" i="13"/>
  <c r="R17" i="13"/>
  <c r="U188" i="13"/>
  <c r="U182" i="13"/>
  <c r="U179" i="13"/>
  <c r="U172" i="13"/>
  <c r="U166" i="13"/>
  <c r="U163" i="13"/>
  <c r="U156" i="13"/>
  <c r="U150" i="13"/>
  <c r="U147" i="13"/>
  <c r="U140" i="13"/>
  <c r="U134" i="13"/>
  <c r="U131" i="13"/>
  <c r="U124" i="13"/>
  <c r="U118" i="13"/>
  <c r="U115" i="13"/>
  <c r="U108" i="13"/>
  <c r="U102" i="13"/>
  <c r="U99" i="13"/>
  <c r="U92" i="13"/>
  <c r="U86" i="13"/>
  <c r="U83" i="13"/>
  <c r="U76" i="13"/>
  <c r="U70" i="13"/>
  <c r="U67" i="13"/>
  <c r="U60" i="13"/>
  <c r="U53" i="13"/>
  <c r="U43" i="13"/>
  <c r="U41" i="13"/>
  <c r="U36" i="13"/>
  <c r="U27" i="13"/>
  <c r="U25" i="13"/>
  <c r="U20" i="13"/>
  <c r="X14" i="13"/>
  <c r="X189" i="13"/>
  <c r="X186" i="13"/>
  <c r="X181" i="13"/>
  <c r="X178" i="13"/>
  <c r="X173" i="13"/>
  <c r="X170" i="13"/>
  <c r="X164" i="13"/>
  <c r="X161" i="13"/>
  <c r="X154" i="13"/>
  <c r="X148" i="13"/>
  <c r="X145" i="13"/>
  <c r="X119" i="13"/>
  <c r="X117" i="13"/>
  <c r="X110" i="13"/>
  <c r="X87" i="13"/>
  <c r="X85" i="13"/>
  <c r="X78" i="13"/>
  <c r="X55" i="13"/>
  <c r="X53" i="13"/>
  <c r="X45" i="13"/>
  <c r="X22" i="13"/>
  <c r="X20" i="13"/>
  <c r="AA190" i="13"/>
  <c r="AA174" i="13"/>
  <c r="AA131" i="13"/>
  <c r="AA129" i="13"/>
  <c r="AA112" i="13"/>
  <c r="AA67" i="13"/>
  <c r="AA65" i="13"/>
  <c r="AA47" i="13"/>
  <c r="AD179" i="13"/>
  <c r="AD115" i="13"/>
  <c r="AD51" i="13"/>
  <c r="X138" i="13"/>
  <c r="X129" i="13"/>
  <c r="X122" i="13"/>
  <c r="X113" i="13"/>
  <c r="X106" i="13"/>
  <c r="X97" i="13"/>
  <c r="X90" i="13"/>
  <c r="X81" i="13"/>
  <c r="X74" i="13"/>
  <c r="X65" i="13"/>
  <c r="X58" i="13"/>
  <c r="X48" i="13"/>
  <c r="X41" i="13"/>
  <c r="X32" i="13"/>
  <c r="X23" i="13"/>
  <c r="X16" i="13"/>
  <c r="AA152" i="13"/>
  <c r="AA142" i="13"/>
  <c r="AA137" i="13"/>
  <c r="AA120" i="13"/>
  <c r="AA110" i="13"/>
  <c r="AA105" i="13"/>
  <c r="AA88" i="13"/>
  <c r="AA78" i="13"/>
  <c r="AA73" i="13"/>
  <c r="AA56" i="13"/>
  <c r="AA45" i="13"/>
  <c r="AA40" i="13"/>
  <c r="AA21" i="13"/>
  <c r="X144" i="13"/>
  <c r="X141" i="13"/>
  <c r="X134" i="13"/>
  <c r="X128" i="13"/>
  <c r="X125" i="13"/>
  <c r="X118" i="13"/>
  <c r="X112" i="13"/>
  <c r="X109" i="13"/>
  <c r="X102" i="13"/>
  <c r="X96" i="13"/>
  <c r="X93" i="13"/>
  <c r="X86" i="13"/>
  <c r="X80" i="13"/>
  <c r="X77" i="13"/>
  <c r="X70" i="13"/>
  <c r="X64" i="13"/>
  <c r="X61" i="13"/>
  <c r="X54" i="13"/>
  <c r="X47" i="13"/>
  <c r="X44" i="13"/>
  <c r="X37" i="13"/>
  <c r="X31" i="13"/>
  <c r="X28" i="13"/>
  <c r="X19" i="13"/>
  <c r="X17" i="13"/>
  <c r="AA189" i="13"/>
  <c r="AA186" i="13"/>
  <c r="AA181" i="13"/>
  <c r="AA178" i="13"/>
  <c r="AA173" i="13"/>
  <c r="AA170" i="13"/>
  <c r="AA165" i="13"/>
  <c r="AA162" i="13"/>
  <c r="AA160" i="13"/>
  <c r="AA150" i="13"/>
  <c r="AA145" i="13"/>
  <c r="AA128" i="13"/>
  <c r="AA113" i="13"/>
  <c r="AD187" i="13"/>
  <c r="AD171" i="13"/>
  <c r="AD155" i="13"/>
  <c r="AD139" i="13"/>
  <c r="AD123" i="13"/>
  <c r="AD107" i="13"/>
  <c r="AD91" i="13"/>
  <c r="AD75" i="13"/>
  <c r="AD59" i="13"/>
  <c r="AD42" i="13"/>
  <c r="AD26" i="13"/>
  <c r="AD188" i="13"/>
  <c r="AD185" i="13"/>
  <c r="AD180" i="13"/>
  <c r="AD177" i="13"/>
  <c r="AD172" i="13"/>
  <c r="AD169" i="13"/>
  <c r="AD164" i="13"/>
  <c r="AD161" i="13"/>
  <c r="AD156" i="13"/>
  <c r="AD153" i="13"/>
  <c r="AD148" i="13"/>
  <c r="AD145" i="13"/>
  <c r="AD140" i="13"/>
  <c r="AD137" i="13"/>
  <c r="AD132" i="13"/>
  <c r="AD129" i="13"/>
  <c r="AD124" i="13"/>
  <c r="AD121" i="13"/>
  <c r="AD116" i="13"/>
  <c r="AD113" i="13"/>
  <c r="AD108" i="13"/>
  <c r="AD105" i="13"/>
  <c r="AD100" i="13"/>
  <c r="AD97" i="13"/>
  <c r="AD92" i="13"/>
  <c r="AD89" i="13"/>
  <c r="AD84" i="13"/>
  <c r="AD81" i="13"/>
  <c r="AD76" i="13"/>
  <c r="AD73" i="13"/>
  <c r="AD68" i="13"/>
  <c r="AD65" i="13"/>
  <c r="AD60" i="13"/>
  <c r="AD57" i="13"/>
  <c r="AD52" i="13"/>
  <c r="AD48" i="13"/>
  <c r="AD43" i="13"/>
  <c r="AD40" i="13"/>
  <c r="AD35" i="13"/>
  <c r="AD32" i="13"/>
  <c r="AD27" i="13"/>
  <c r="AD24" i="13"/>
  <c r="AD19" i="13"/>
  <c r="AD16" i="13"/>
  <c r="AA25" i="13"/>
  <c r="AA20" i="13"/>
  <c r="AA17" i="13"/>
  <c r="R176" i="13"/>
  <c r="O188" i="13"/>
  <c r="O180" i="13"/>
  <c r="R14" i="13"/>
  <c r="O14" i="13"/>
  <c r="I133" i="13"/>
  <c r="I147" i="13"/>
  <c r="I181" i="13"/>
  <c r="I39" i="13"/>
  <c r="I43" i="13"/>
  <c r="I90" i="13"/>
  <c r="I102" i="13"/>
  <c r="I34" i="13"/>
  <c r="I46" i="13"/>
  <c r="I51" i="13"/>
  <c r="I113" i="13"/>
  <c r="I117" i="13"/>
  <c r="I14" i="13"/>
  <c r="I30" i="13"/>
  <c r="I61" i="13"/>
  <c r="I109" i="13"/>
  <c r="I125" i="13"/>
  <c r="I186" i="13"/>
  <c r="I19" i="13"/>
  <c r="I66" i="13"/>
  <c r="I108" i="13"/>
  <c r="I124" i="13"/>
  <c r="I126" i="13"/>
  <c r="I185" i="13"/>
  <c r="I18" i="13"/>
  <c r="I36" i="13"/>
  <c r="I56" i="13"/>
  <c r="I60" i="13"/>
  <c r="I64" i="13"/>
  <c r="I84" i="13"/>
  <c r="I123" i="13"/>
  <c r="I141" i="13"/>
  <c r="I149" i="13"/>
  <c r="I153" i="13"/>
  <c r="I157" i="13"/>
  <c r="I161" i="13"/>
  <c r="I165" i="13"/>
  <c r="I190" i="13"/>
  <c r="I15" i="13"/>
  <c r="I23" i="13"/>
  <c r="I27" i="13"/>
  <c r="I35" i="13"/>
  <c r="I67" i="13"/>
  <c r="I71" i="13"/>
  <c r="I77" i="13"/>
  <c r="I81" i="13"/>
  <c r="I131" i="13"/>
  <c r="I140" i="13"/>
  <c r="I150" i="13"/>
  <c r="I154" i="13"/>
  <c r="I158" i="13"/>
  <c r="I162" i="13"/>
  <c r="I178" i="13"/>
  <c r="I22" i="13"/>
  <c r="I59" i="13"/>
  <c r="I26" i="13"/>
  <c r="I31" i="13"/>
  <c r="I37" i="13"/>
  <c r="I54" i="13"/>
  <c r="I63" i="13"/>
  <c r="I73" i="13"/>
  <c r="I88" i="13"/>
  <c r="I93" i="13"/>
  <c r="I97" i="13"/>
  <c r="I101" i="13"/>
  <c r="I104" i="13"/>
  <c r="I112" i="13"/>
  <c r="I114" i="13"/>
  <c r="I116" i="13"/>
  <c r="I121" i="13"/>
  <c r="I129" i="13"/>
  <c r="I134" i="13"/>
  <c r="I145" i="13"/>
  <c r="I169" i="13"/>
  <c r="I173" i="13"/>
  <c r="I38" i="13"/>
  <c r="I42" i="13"/>
  <c r="I47" i="13"/>
  <c r="I52" i="13"/>
  <c r="I55" i="13"/>
  <c r="I68" i="13"/>
  <c r="I72" i="13"/>
  <c r="I76" i="13"/>
  <c r="I80" i="13"/>
  <c r="I85" i="13"/>
  <c r="I89" i="13"/>
  <c r="I20" i="13"/>
  <c r="I25" i="13"/>
  <c r="I83" i="13"/>
  <c r="I166" i="13"/>
  <c r="I168" i="13"/>
  <c r="I177" i="13"/>
  <c r="I182" i="13"/>
  <c r="I189" i="13"/>
  <c r="I94" i="13"/>
  <c r="I96" i="13"/>
  <c r="I105" i="13"/>
  <c r="I110" i="13"/>
  <c r="I118" i="13"/>
  <c r="I128" i="13"/>
  <c r="I137" i="13"/>
  <c r="I146" i="13"/>
  <c r="I148" i="13"/>
  <c r="I170" i="13"/>
  <c r="I174" i="13"/>
  <c r="I41" i="13"/>
  <c r="I74" i="13"/>
  <c r="I79" i="13"/>
  <c r="I82" i="13"/>
  <c r="I122" i="13"/>
  <c r="I130" i="13"/>
  <c r="I136" i="13"/>
  <c r="I139" i="13"/>
  <c r="I152" i="13"/>
  <c r="I21" i="13"/>
  <c r="I57" i="13"/>
  <c r="I69" i="13"/>
  <c r="I87" i="13"/>
  <c r="I92" i="13"/>
  <c r="I160" i="13"/>
  <c r="I180" i="13"/>
  <c r="I188" i="13"/>
  <c r="U14" i="13"/>
  <c r="I28" i="13"/>
  <c r="I29" i="13"/>
  <c r="I33" i="13"/>
  <c r="I70" i="13"/>
  <c r="I75" i="13"/>
  <c r="I144" i="13"/>
  <c r="I179" i="13"/>
  <c r="I184" i="13"/>
  <c r="AP14" i="13"/>
  <c r="I17" i="13"/>
  <c r="I44" i="13"/>
  <c r="I45" i="13"/>
  <c r="I58" i="13"/>
  <c r="I62" i="13"/>
  <c r="I106" i="13"/>
  <c r="I156" i="13"/>
  <c r="I172" i="13"/>
  <c r="I49" i="13"/>
  <c r="I53" i="13"/>
  <c r="I65" i="13"/>
  <c r="I86" i="13"/>
  <c r="I98" i="13"/>
  <c r="I100" i="13"/>
  <c r="I115" i="13"/>
  <c r="I120" i="13"/>
  <c r="I132" i="13"/>
  <c r="I163" i="13"/>
  <c r="I164" i="13"/>
  <c r="I176" i="13"/>
  <c r="I16" i="13"/>
  <c r="I24" i="13"/>
  <c r="I32" i="13"/>
  <c r="I40" i="13"/>
  <c r="I48" i="13"/>
  <c r="I78" i="13"/>
  <c r="I99" i="13"/>
  <c r="I107" i="13"/>
  <c r="I91" i="13"/>
  <c r="I142" i="13"/>
  <c r="I95" i="13"/>
  <c r="I111" i="13"/>
  <c r="I103" i="13"/>
  <c r="I119" i="13"/>
  <c r="I135" i="13"/>
  <c r="I171" i="13"/>
  <c r="I127" i="13"/>
  <c r="I143" i="13"/>
  <c r="I155" i="13"/>
  <c r="I187" i="13"/>
  <c r="I151" i="13"/>
  <c r="I159" i="13"/>
  <c r="I167" i="13"/>
  <c r="I175" i="13"/>
  <c r="I183" i="13"/>
  <c r="I191" i="13"/>
  <c r="O71" i="4" l="1"/>
  <c r="O135" i="4"/>
  <c r="I14" i="4"/>
  <c r="I189" i="4" l="1"/>
  <c r="I185" i="4"/>
  <c r="I181" i="4"/>
  <c r="I177" i="4"/>
  <c r="I173" i="4"/>
  <c r="I169" i="4"/>
  <c r="I165" i="4"/>
  <c r="I161" i="4"/>
  <c r="I157" i="4"/>
  <c r="I153" i="4"/>
  <c r="I149" i="4"/>
  <c r="I145" i="4"/>
  <c r="I141" i="4"/>
  <c r="I137" i="4"/>
  <c r="I133" i="4"/>
  <c r="I129" i="4"/>
  <c r="I125" i="4"/>
  <c r="I121" i="4"/>
  <c r="I113" i="4"/>
  <c r="I105" i="4"/>
  <c r="I97" i="4"/>
  <c r="I73" i="4"/>
  <c r="I40" i="4"/>
  <c r="O175" i="4"/>
  <c r="O167" i="4"/>
  <c r="O143" i="4"/>
  <c r="O111" i="4"/>
  <c r="O103" i="4"/>
  <c r="O79" i="4"/>
  <c r="O47" i="4"/>
  <c r="O38" i="4"/>
  <c r="I184" i="4"/>
  <c r="I176" i="4"/>
  <c r="I168" i="4"/>
  <c r="I160" i="4"/>
  <c r="I152" i="4"/>
  <c r="I144" i="4"/>
  <c r="I136" i="4"/>
  <c r="I128" i="4"/>
  <c r="I120" i="4"/>
  <c r="I108" i="4"/>
  <c r="I84" i="4"/>
  <c r="I187" i="4"/>
  <c r="I179" i="4"/>
  <c r="I171" i="4"/>
  <c r="I163" i="4"/>
  <c r="I155" i="4"/>
  <c r="I143" i="4"/>
  <c r="I135" i="4"/>
  <c r="I127" i="4"/>
  <c r="I119" i="4"/>
  <c r="I111" i="4"/>
  <c r="I103" i="4"/>
  <c r="I95" i="4"/>
  <c r="I87" i="4"/>
  <c r="I79" i="4"/>
  <c r="I75" i="4"/>
  <c r="I67" i="4"/>
  <c r="I63" i="4"/>
  <c r="I59" i="4"/>
  <c r="I55" i="4"/>
  <c r="I51" i="4"/>
  <c r="I47" i="4"/>
  <c r="I42" i="4"/>
  <c r="I38" i="4"/>
  <c r="I34" i="4"/>
  <c r="I30" i="4"/>
  <c r="I26" i="4"/>
  <c r="I22" i="4"/>
  <c r="I18" i="4"/>
  <c r="L177" i="4"/>
  <c r="L169" i="4"/>
  <c r="L153" i="4"/>
  <c r="L145" i="4"/>
  <c r="L137" i="4"/>
  <c r="L129" i="4"/>
  <c r="L121" i="4"/>
  <c r="L113" i="4"/>
  <c r="L105" i="4"/>
  <c r="L89" i="4"/>
  <c r="L81" i="4"/>
  <c r="L73" i="4"/>
  <c r="L57" i="4"/>
  <c r="L49" i="4"/>
  <c r="L40" i="4"/>
  <c r="O191" i="4"/>
  <c r="O183" i="4"/>
  <c r="O159" i="4"/>
  <c r="O151" i="4"/>
  <c r="O131" i="4"/>
  <c r="O127" i="4"/>
  <c r="O123" i="4"/>
  <c r="O119" i="4"/>
  <c r="O115" i="4"/>
  <c r="O107" i="4"/>
  <c r="O99" i="4"/>
  <c r="O95" i="4"/>
  <c r="O91" i="4"/>
  <c r="O87" i="4"/>
  <c r="O83" i="4"/>
  <c r="O75" i="4"/>
  <c r="O67" i="4"/>
  <c r="O63" i="4"/>
  <c r="O59" i="4"/>
  <c r="O55" i="4"/>
  <c r="O51" i="4"/>
  <c r="O42" i="4"/>
  <c r="O34" i="4"/>
  <c r="O30" i="4"/>
  <c r="O26" i="4"/>
  <c r="O22" i="4"/>
  <c r="O18" i="4"/>
  <c r="I188" i="4"/>
  <c r="I180" i="4"/>
  <c r="I172" i="4"/>
  <c r="I164" i="4"/>
  <c r="I156" i="4"/>
  <c r="I148" i="4"/>
  <c r="I140" i="4"/>
  <c r="I132" i="4"/>
  <c r="I124" i="4"/>
  <c r="I116" i="4"/>
  <c r="I112" i="4"/>
  <c r="I104" i="4"/>
  <c r="I100" i="4"/>
  <c r="I96" i="4"/>
  <c r="I92" i="4"/>
  <c r="I88" i="4"/>
  <c r="I80" i="4"/>
  <c r="I76" i="4"/>
  <c r="I72" i="4"/>
  <c r="I68" i="4"/>
  <c r="I64" i="4"/>
  <c r="I60" i="4"/>
  <c r="I56" i="4"/>
  <c r="I52" i="4"/>
  <c r="I48" i="4"/>
  <c r="I43" i="4"/>
  <c r="I39" i="4"/>
  <c r="I35" i="4"/>
  <c r="I31" i="4"/>
  <c r="I27" i="4"/>
  <c r="I23" i="4"/>
  <c r="I19" i="4"/>
  <c r="I15" i="4"/>
  <c r="I191" i="4"/>
  <c r="I183" i="4"/>
  <c r="I175" i="4"/>
  <c r="I167" i="4"/>
  <c r="I159" i="4"/>
  <c r="I151" i="4"/>
  <c r="I147" i="4"/>
  <c r="I139" i="4"/>
  <c r="I131" i="4"/>
  <c r="I123" i="4"/>
  <c r="I115" i="4"/>
  <c r="I107" i="4"/>
  <c r="I99" i="4"/>
  <c r="I91" i="4"/>
  <c r="I83" i="4"/>
  <c r="I71" i="4"/>
  <c r="L182" i="4"/>
  <c r="L86" i="4"/>
  <c r="L54" i="4"/>
  <c r="I89" i="4"/>
  <c r="I81" i="4"/>
  <c r="I65" i="4"/>
  <c r="I57" i="4"/>
  <c r="I49" i="4"/>
  <c r="I32" i="4"/>
  <c r="I24" i="4"/>
  <c r="I16" i="4"/>
  <c r="I114" i="4"/>
  <c r="I110" i="4"/>
  <c r="I106" i="4"/>
  <c r="I102" i="4"/>
  <c r="I98" i="4"/>
  <c r="I94" i="4"/>
  <c r="I90" i="4"/>
  <c r="I86" i="4"/>
  <c r="I82" i="4"/>
  <c r="I78" i="4"/>
  <c r="I74" i="4"/>
  <c r="I70" i="4"/>
  <c r="I66" i="4"/>
  <c r="I62" i="4"/>
  <c r="I58" i="4"/>
  <c r="I54" i="4"/>
  <c r="I50" i="4"/>
  <c r="I46" i="4"/>
  <c r="I41" i="4"/>
  <c r="I37" i="4"/>
  <c r="I33" i="4"/>
  <c r="I29" i="4"/>
  <c r="I25" i="4"/>
  <c r="I21" i="4"/>
  <c r="I17" i="4"/>
  <c r="L188" i="4"/>
  <c r="L184" i="4"/>
  <c r="L176" i="4"/>
  <c r="L164" i="4"/>
  <c r="L152" i="4"/>
  <c r="L132" i="4"/>
  <c r="L124" i="4"/>
  <c r="L100" i="4"/>
  <c r="L88" i="4"/>
  <c r="L64" i="4"/>
  <c r="L60" i="4"/>
  <c r="L52" i="4"/>
  <c r="L39" i="4"/>
  <c r="L31" i="4"/>
  <c r="L27" i="4"/>
  <c r="L19" i="4"/>
  <c r="L15" i="4"/>
  <c r="L172" i="4"/>
  <c r="L43" i="4"/>
  <c r="I117" i="4"/>
  <c r="I109" i="4"/>
  <c r="I101" i="4"/>
  <c r="I93" i="4"/>
  <c r="I85" i="4"/>
  <c r="I77" i="4"/>
  <c r="I69" i="4"/>
  <c r="I61" i="4"/>
  <c r="I53" i="4"/>
  <c r="I45" i="4"/>
  <c r="I36" i="4"/>
  <c r="I28" i="4"/>
  <c r="I20" i="4"/>
  <c r="L189" i="4"/>
  <c r="L185" i="4"/>
  <c r="L181" i="4"/>
  <c r="L173" i="4"/>
  <c r="L165" i="4"/>
  <c r="L157" i="4"/>
  <c r="L149" i="4"/>
  <c r="L141" i="4"/>
  <c r="L133" i="4"/>
  <c r="L125" i="4"/>
  <c r="L117" i="4"/>
  <c r="L109" i="4"/>
  <c r="L101" i="4"/>
  <c r="L93" i="4"/>
  <c r="L85" i="4"/>
  <c r="L77" i="4"/>
  <c r="L69" i="4"/>
  <c r="L61" i="4"/>
  <c r="L53" i="4"/>
  <c r="L45" i="4"/>
  <c r="L36" i="4"/>
  <c r="L140" i="4"/>
  <c r="L97" i="4"/>
  <c r="L160" i="4"/>
  <c r="L148" i="4"/>
  <c r="L136" i="4"/>
  <c r="L120" i="4"/>
  <c r="L112" i="4"/>
  <c r="L96" i="4"/>
  <c r="L84" i="4"/>
  <c r="L72" i="4"/>
  <c r="L161" i="4"/>
  <c r="L118" i="4"/>
  <c r="L76" i="4"/>
  <c r="L32" i="4"/>
  <c r="O187" i="4"/>
  <c r="O179" i="4"/>
  <c r="O171" i="4"/>
  <c r="O163" i="4"/>
  <c r="O155" i="4"/>
  <c r="O147" i="4"/>
  <c r="O139" i="4"/>
  <c r="L180" i="4"/>
  <c r="L168" i="4"/>
  <c r="L156" i="4"/>
  <c r="L144" i="4"/>
  <c r="L128" i="4"/>
  <c r="L116" i="4"/>
  <c r="L104" i="4"/>
  <c r="L92" i="4"/>
  <c r="L80" i="4"/>
  <c r="L68" i="4"/>
  <c r="L56" i="4"/>
  <c r="L48" i="4"/>
  <c r="L35" i="4"/>
  <c r="L23" i="4"/>
  <c r="I190" i="4"/>
  <c r="I186" i="4"/>
  <c r="I182" i="4"/>
  <c r="I178" i="4"/>
  <c r="I174" i="4"/>
  <c r="I170" i="4"/>
  <c r="I166" i="4"/>
  <c r="I162" i="4"/>
  <c r="I158" i="4"/>
  <c r="I154" i="4"/>
  <c r="I150" i="4"/>
  <c r="I146" i="4"/>
  <c r="I142" i="4"/>
  <c r="I138" i="4"/>
  <c r="I134" i="4"/>
  <c r="I130" i="4"/>
  <c r="I126" i="4"/>
  <c r="I122" i="4"/>
  <c r="I118" i="4"/>
  <c r="L186" i="4"/>
  <c r="L178" i="4"/>
  <c r="L174" i="4"/>
  <c r="L170" i="4"/>
  <c r="L166" i="4"/>
  <c r="L162" i="4"/>
  <c r="L158" i="4"/>
  <c r="L154" i="4"/>
  <c r="L146" i="4"/>
  <c r="L142" i="4"/>
  <c r="L138" i="4"/>
  <c r="L134" i="4"/>
  <c r="L130" i="4"/>
  <c r="L126" i="4"/>
  <c r="L122" i="4"/>
  <c r="L114" i="4"/>
  <c r="L110" i="4"/>
  <c r="L106" i="4"/>
  <c r="L102" i="4"/>
  <c r="L98" i="4"/>
  <c r="L94" i="4"/>
  <c r="L90" i="4"/>
  <c r="L82" i="4"/>
  <c r="L78" i="4"/>
  <c r="L74" i="4"/>
  <c r="L70" i="4"/>
  <c r="L66" i="4"/>
  <c r="L62" i="4"/>
  <c r="L58" i="4"/>
  <c r="L50" i="4"/>
  <c r="L46" i="4"/>
  <c r="L41" i="4"/>
  <c r="L37" i="4"/>
  <c r="L33" i="4"/>
  <c r="L29" i="4"/>
  <c r="L25" i="4"/>
  <c r="L21" i="4"/>
  <c r="L190" i="4"/>
  <c r="L150" i="4"/>
  <c r="L108" i="4"/>
  <c r="L65" i="4"/>
  <c r="L17" i="4"/>
  <c r="O189" i="4"/>
  <c r="O185" i="4"/>
  <c r="O181" i="4"/>
  <c r="O177" i="4"/>
  <c r="O173" i="4"/>
  <c r="O169" i="4"/>
  <c r="O165" i="4"/>
  <c r="O161" i="4"/>
  <c r="O157" i="4"/>
  <c r="O153" i="4"/>
  <c r="O149" i="4"/>
  <c r="O145" i="4"/>
  <c r="O141" i="4"/>
  <c r="O137" i="4"/>
  <c r="O133" i="4"/>
  <c r="O129" i="4"/>
  <c r="O125" i="4"/>
  <c r="O121" i="4"/>
  <c r="O117" i="4"/>
  <c r="O113" i="4"/>
  <c r="O109" i="4"/>
  <c r="O105" i="4"/>
  <c r="O101" i="4"/>
  <c r="O97" i="4"/>
  <c r="O93" i="4"/>
  <c r="O89" i="4"/>
  <c r="O85" i="4"/>
  <c r="O81" i="4"/>
  <c r="O77" i="4"/>
  <c r="O73" i="4"/>
  <c r="O69" i="4"/>
  <c r="O65" i="4"/>
  <c r="O61" i="4"/>
  <c r="O57" i="4"/>
  <c r="O53" i="4"/>
  <c r="O49" i="4"/>
  <c r="O45" i="4"/>
  <c r="O40" i="4"/>
  <c r="O36" i="4"/>
  <c r="O32" i="4"/>
  <c r="O28" i="4"/>
  <c r="O24" i="4"/>
  <c r="O20" i="4"/>
  <c r="O16" i="4"/>
  <c r="O190" i="4"/>
  <c r="O186" i="4"/>
  <c r="O182" i="4"/>
  <c r="O178" i="4"/>
  <c r="O174" i="4"/>
  <c r="O170" i="4"/>
  <c r="O166" i="4"/>
  <c r="O162" i="4"/>
  <c r="O158" i="4"/>
  <c r="O154" i="4"/>
  <c r="O150" i="4"/>
  <c r="O146" i="4"/>
  <c r="O142" i="4"/>
  <c r="O138" i="4"/>
  <c r="O134" i="4"/>
  <c r="O130" i="4"/>
  <c r="O126" i="4"/>
  <c r="O122" i="4"/>
  <c r="O118" i="4"/>
  <c r="O114" i="4"/>
  <c r="O110" i="4"/>
  <c r="O106" i="4"/>
  <c r="O102" i="4"/>
  <c r="O98" i="4"/>
  <c r="O94" i="4"/>
  <c r="O90" i="4"/>
  <c r="O86" i="4"/>
  <c r="O82" i="4"/>
  <c r="O78" i="4"/>
  <c r="O74" i="4"/>
  <c r="O70" i="4"/>
  <c r="O66" i="4"/>
  <c r="O62" i="4"/>
  <c r="O58" i="4"/>
  <c r="O54" i="4"/>
  <c r="O50" i="4"/>
  <c r="O46" i="4"/>
  <c r="O41" i="4"/>
  <c r="O37" i="4"/>
  <c r="O33" i="4"/>
  <c r="O29" i="4"/>
  <c r="O25" i="4"/>
  <c r="O21" i="4"/>
  <c r="O17" i="4"/>
  <c r="O14" i="4"/>
  <c r="O188" i="4"/>
  <c r="O184" i="4"/>
  <c r="O180" i="4"/>
  <c r="O176" i="4"/>
  <c r="O172" i="4"/>
  <c r="O168" i="4"/>
  <c r="O164" i="4"/>
  <c r="O160" i="4"/>
  <c r="O156" i="4"/>
  <c r="O152" i="4"/>
  <c r="O148" i="4"/>
  <c r="O144" i="4"/>
  <c r="O140" i="4"/>
  <c r="O136" i="4"/>
  <c r="O132" i="4"/>
  <c r="O128" i="4"/>
  <c r="O124" i="4"/>
  <c r="O120" i="4"/>
  <c r="O116" i="4"/>
  <c r="O112" i="4"/>
  <c r="O108" i="4"/>
  <c r="O104" i="4"/>
  <c r="O100" i="4"/>
  <c r="O96" i="4"/>
  <c r="O92" i="4"/>
  <c r="O88" i="4"/>
  <c r="O84" i="4"/>
  <c r="O80" i="4"/>
  <c r="O76" i="4"/>
  <c r="O72" i="4"/>
  <c r="O68" i="4"/>
  <c r="O64" i="4"/>
  <c r="O60" i="4"/>
  <c r="O56" i="4"/>
  <c r="O52" i="4"/>
  <c r="O48" i="4"/>
  <c r="O43" i="4"/>
  <c r="O39" i="4"/>
  <c r="O35" i="4"/>
  <c r="O31" i="4"/>
  <c r="O27" i="4"/>
  <c r="O23" i="4"/>
  <c r="O19" i="4"/>
  <c r="O15" i="4"/>
  <c r="L14" i="4"/>
  <c r="L191" i="4"/>
  <c r="L187" i="4"/>
  <c r="L183" i="4"/>
  <c r="L179" i="4"/>
  <c r="L175" i="4"/>
  <c r="L171" i="4"/>
  <c r="L167" i="4"/>
  <c r="L163" i="4"/>
  <c r="L159" i="4"/>
  <c r="L155" i="4"/>
  <c r="L151" i="4"/>
  <c r="L147" i="4"/>
  <c r="L143" i="4"/>
  <c r="L139" i="4"/>
  <c r="L135" i="4"/>
  <c r="L131" i="4"/>
  <c r="L127" i="4"/>
  <c r="L123" i="4"/>
  <c r="L119" i="4"/>
  <c r="L115" i="4"/>
  <c r="L111" i="4"/>
  <c r="L107" i="4"/>
  <c r="L103" i="4"/>
  <c r="L99" i="4"/>
  <c r="L95" i="4"/>
  <c r="L91" i="4"/>
  <c r="L87" i="4"/>
  <c r="L83" i="4"/>
  <c r="L79" i="4"/>
  <c r="L75" i="4"/>
  <c r="L71" i="4"/>
  <c r="L67" i="4"/>
  <c r="L63" i="4"/>
  <c r="L59" i="4"/>
  <c r="L55" i="4"/>
  <c r="L51" i="4"/>
  <c r="L47" i="4"/>
  <c r="L42" i="4"/>
  <c r="L38" i="4"/>
  <c r="L34" i="4"/>
  <c r="L30" i="4"/>
  <c r="L26" i="4"/>
  <c r="L22" i="4"/>
  <c r="L18" i="4"/>
  <c r="L28" i="4"/>
  <c r="L24" i="4"/>
  <c r="L20" i="4"/>
  <c r="L16" i="4"/>
  <c r="N15" i="5" l="1"/>
  <c r="O15" i="5" s="1"/>
  <c r="N16" i="5"/>
  <c r="O16" i="5" s="1"/>
  <c r="N17" i="5"/>
  <c r="O17" i="5" s="1"/>
  <c r="N18" i="5"/>
  <c r="O18" i="5" s="1"/>
  <c r="N19" i="5"/>
  <c r="O19" i="5" s="1"/>
  <c r="N20" i="5"/>
  <c r="O20" i="5" s="1"/>
  <c r="N21" i="5"/>
  <c r="O21" i="5" s="1"/>
  <c r="N22" i="5"/>
  <c r="O22" i="5" s="1"/>
  <c r="N23" i="5"/>
  <c r="O23" i="5" s="1"/>
  <c r="N24" i="5"/>
  <c r="O24" i="5" s="1"/>
  <c r="N25" i="5"/>
  <c r="O25" i="5" s="1"/>
  <c r="N26" i="5"/>
  <c r="O26" i="5" s="1"/>
  <c r="N27" i="5"/>
  <c r="O27" i="5" s="1"/>
  <c r="N28" i="5"/>
  <c r="O28" i="5" s="1"/>
  <c r="N29" i="5"/>
  <c r="O29" i="5" s="1"/>
  <c r="N30" i="5"/>
  <c r="O30" i="5" s="1"/>
  <c r="N31" i="5"/>
  <c r="O31" i="5" s="1"/>
  <c r="N32" i="5"/>
  <c r="O32" i="5" s="1"/>
  <c r="N33" i="5"/>
  <c r="O33" i="5" s="1"/>
  <c r="N34" i="5"/>
  <c r="O34" i="5" s="1"/>
  <c r="N35" i="5"/>
  <c r="O35" i="5" s="1"/>
  <c r="N36" i="5"/>
  <c r="O36" i="5" s="1"/>
  <c r="N37" i="5"/>
  <c r="O37" i="5" s="1"/>
  <c r="N38" i="5"/>
  <c r="O38" i="5" s="1"/>
  <c r="N39" i="5"/>
  <c r="O39" i="5" s="1"/>
  <c r="N40" i="5"/>
  <c r="O40" i="5" s="1"/>
  <c r="N41" i="5"/>
  <c r="O41" i="5" s="1"/>
  <c r="N42" i="5"/>
  <c r="O42" i="5" s="1"/>
  <c r="N43" i="5"/>
  <c r="O43" i="5" s="1"/>
  <c r="N44" i="5"/>
  <c r="O44" i="5" s="1"/>
  <c r="N45" i="5"/>
  <c r="O45" i="5" s="1"/>
  <c r="N46" i="5"/>
  <c r="O46" i="5" s="1"/>
  <c r="N47" i="5"/>
  <c r="O47" i="5" s="1"/>
  <c r="N48" i="5"/>
  <c r="O48" i="5" s="1"/>
  <c r="N49" i="5"/>
  <c r="O49" i="5" s="1"/>
  <c r="N50" i="5"/>
  <c r="O50" i="5" s="1"/>
  <c r="N51" i="5"/>
  <c r="O51" i="5" s="1"/>
  <c r="N52" i="5"/>
  <c r="O52" i="5" s="1"/>
  <c r="N53" i="5"/>
  <c r="O53" i="5" s="1"/>
  <c r="N54" i="5"/>
  <c r="O54" i="5" s="1"/>
  <c r="N55" i="5"/>
  <c r="O55" i="5" s="1"/>
  <c r="N56" i="5"/>
  <c r="O56" i="5" s="1"/>
  <c r="N57" i="5"/>
  <c r="O57" i="5" s="1"/>
  <c r="N58" i="5"/>
  <c r="O58" i="5" s="1"/>
  <c r="N59" i="5"/>
  <c r="O59" i="5" s="1"/>
  <c r="N60" i="5"/>
  <c r="O60" i="5" s="1"/>
  <c r="N61" i="5"/>
  <c r="O61" i="5" s="1"/>
  <c r="N62" i="5"/>
  <c r="O62" i="5" s="1"/>
  <c r="N63" i="5"/>
  <c r="O63" i="5" s="1"/>
  <c r="N64" i="5"/>
  <c r="O64" i="5" s="1"/>
  <c r="N65" i="5"/>
  <c r="O65" i="5" s="1"/>
  <c r="N66" i="5"/>
  <c r="O66" i="5" s="1"/>
  <c r="N67" i="5"/>
  <c r="O67" i="5" s="1"/>
  <c r="N68" i="5"/>
  <c r="O68" i="5" s="1"/>
  <c r="N69" i="5"/>
  <c r="O69" i="5" s="1"/>
  <c r="N70" i="5"/>
  <c r="O70" i="5" s="1"/>
  <c r="N71" i="5"/>
  <c r="O71" i="5" s="1"/>
  <c r="N72" i="5"/>
  <c r="O72" i="5" s="1"/>
  <c r="N73" i="5"/>
  <c r="O73" i="5" s="1"/>
  <c r="N74" i="5"/>
  <c r="O74" i="5" s="1"/>
  <c r="N75" i="5"/>
  <c r="O75" i="5" s="1"/>
  <c r="N76" i="5"/>
  <c r="O76" i="5" s="1"/>
  <c r="N77" i="5"/>
  <c r="O77" i="5" s="1"/>
  <c r="N78" i="5"/>
  <c r="O78" i="5" s="1"/>
  <c r="N79" i="5"/>
  <c r="O79" i="5" s="1"/>
  <c r="N80" i="5"/>
  <c r="O80" i="5" s="1"/>
  <c r="N81" i="5"/>
  <c r="O81" i="5" s="1"/>
  <c r="N82" i="5"/>
  <c r="O82" i="5" s="1"/>
  <c r="N83" i="5"/>
  <c r="O83" i="5" s="1"/>
  <c r="N84" i="5"/>
  <c r="O84" i="5" s="1"/>
  <c r="N85" i="5"/>
  <c r="O85" i="5" s="1"/>
  <c r="N86" i="5"/>
  <c r="O86" i="5" s="1"/>
  <c r="N87" i="5"/>
  <c r="O87" i="5" s="1"/>
  <c r="N88" i="5"/>
  <c r="O88" i="5" s="1"/>
  <c r="N89" i="5"/>
  <c r="O89" i="5" s="1"/>
  <c r="N90" i="5"/>
  <c r="O90" i="5" s="1"/>
  <c r="N91" i="5"/>
  <c r="O91" i="5" s="1"/>
  <c r="N92" i="5"/>
  <c r="O92" i="5" s="1"/>
  <c r="N93" i="5"/>
  <c r="O93" i="5" s="1"/>
  <c r="N94" i="5"/>
  <c r="O94" i="5" s="1"/>
  <c r="N95" i="5"/>
  <c r="O95" i="5" s="1"/>
  <c r="N96" i="5"/>
  <c r="O96" i="5" s="1"/>
  <c r="N97" i="5"/>
  <c r="O97" i="5" s="1"/>
  <c r="N99" i="5"/>
  <c r="O99" i="5" s="1"/>
  <c r="N100" i="5"/>
  <c r="O100" i="5" s="1"/>
  <c r="N101" i="5"/>
  <c r="O101" i="5" s="1"/>
  <c r="N102" i="5"/>
  <c r="O102" i="5" s="1"/>
  <c r="N103" i="5"/>
  <c r="O103" i="5" s="1"/>
  <c r="N104" i="5"/>
  <c r="O104" i="5" s="1"/>
  <c r="N105" i="5"/>
  <c r="O105" i="5" s="1"/>
  <c r="N106" i="5"/>
  <c r="O106" i="5" s="1"/>
  <c r="N107" i="5"/>
  <c r="O107" i="5" s="1"/>
  <c r="N108" i="5"/>
  <c r="O108" i="5" s="1"/>
  <c r="N109" i="5"/>
  <c r="O109" i="5" s="1"/>
  <c r="N110" i="5"/>
  <c r="O110" i="5" s="1"/>
  <c r="N111" i="5"/>
  <c r="O111" i="5" s="1"/>
  <c r="N112" i="5"/>
  <c r="O112" i="5" s="1"/>
  <c r="N113" i="5"/>
  <c r="O113" i="5" s="1"/>
  <c r="N114" i="5"/>
  <c r="O114" i="5" s="1"/>
  <c r="N115" i="5"/>
  <c r="O115" i="5" s="1"/>
  <c r="N116" i="5"/>
  <c r="O116" i="5" s="1"/>
  <c r="N117" i="5"/>
  <c r="O117" i="5" s="1"/>
  <c r="N118" i="5"/>
  <c r="O118" i="5" s="1"/>
  <c r="N119" i="5"/>
  <c r="O119" i="5" s="1"/>
  <c r="N120" i="5"/>
  <c r="O120" i="5" s="1"/>
  <c r="N121" i="5"/>
  <c r="O121" i="5" s="1"/>
  <c r="N122" i="5"/>
  <c r="O122" i="5" s="1"/>
  <c r="N123" i="5"/>
  <c r="O123" i="5" s="1"/>
  <c r="N124" i="5"/>
  <c r="O124" i="5" s="1"/>
  <c r="N125" i="5"/>
  <c r="O125" i="5" s="1"/>
  <c r="N126" i="5"/>
  <c r="O126" i="5" s="1"/>
  <c r="N127" i="5"/>
  <c r="O127" i="5" s="1"/>
  <c r="N128" i="5"/>
  <c r="O128" i="5" s="1"/>
  <c r="N129" i="5"/>
  <c r="O129" i="5" s="1"/>
  <c r="N130" i="5"/>
  <c r="O130" i="5" s="1"/>
  <c r="N131" i="5"/>
  <c r="O131" i="5" s="1"/>
  <c r="N132" i="5"/>
  <c r="O132" i="5" s="1"/>
  <c r="N133" i="5"/>
  <c r="O133" i="5" s="1"/>
  <c r="N134" i="5"/>
  <c r="O134" i="5" s="1"/>
  <c r="N135" i="5"/>
  <c r="O135" i="5" s="1"/>
  <c r="N136" i="5"/>
  <c r="O136" i="5" s="1"/>
  <c r="N137" i="5"/>
  <c r="O137" i="5" s="1"/>
  <c r="N138" i="5"/>
  <c r="O138" i="5" s="1"/>
  <c r="N139" i="5"/>
  <c r="O139" i="5" s="1"/>
  <c r="N140" i="5"/>
  <c r="O140" i="5" s="1"/>
  <c r="N141" i="5"/>
  <c r="O141" i="5" s="1"/>
  <c r="N142" i="5"/>
  <c r="O142" i="5" s="1"/>
  <c r="N143" i="5"/>
  <c r="O143" i="5" s="1"/>
  <c r="N144" i="5"/>
  <c r="O144" i="5" s="1"/>
  <c r="N145" i="5"/>
  <c r="O145" i="5" s="1"/>
  <c r="N146" i="5"/>
  <c r="O146" i="5" s="1"/>
  <c r="N147" i="5"/>
  <c r="O147" i="5" s="1"/>
  <c r="N148" i="5"/>
  <c r="O148" i="5" s="1"/>
  <c r="N149" i="5"/>
  <c r="O149" i="5" s="1"/>
  <c r="N150" i="5"/>
  <c r="O150" i="5" s="1"/>
  <c r="N151" i="5"/>
  <c r="O151" i="5" s="1"/>
  <c r="N152" i="5"/>
  <c r="O152" i="5" s="1"/>
  <c r="N153" i="5"/>
  <c r="O153" i="5" s="1"/>
  <c r="N154" i="5"/>
  <c r="O154" i="5" s="1"/>
  <c r="N155" i="5"/>
  <c r="O155" i="5" s="1"/>
  <c r="N156" i="5"/>
  <c r="O156" i="5" s="1"/>
  <c r="N157" i="5"/>
  <c r="O157" i="5" s="1"/>
  <c r="N158" i="5"/>
  <c r="O158" i="5" s="1"/>
  <c r="N159" i="5"/>
  <c r="O159" i="5" s="1"/>
  <c r="N160" i="5"/>
  <c r="O160" i="5" s="1"/>
  <c r="N161" i="5"/>
  <c r="O161" i="5" s="1"/>
  <c r="N162" i="5"/>
  <c r="O162" i="5" s="1"/>
  <c r="N163" i="5"/>
  <c r="O163" i="5" s="1"/>
  <c r="N164" i="5"/>
  <c r="O164" i="5" s="1"/>
  <c r="N165" i="5"/>
  <c r="O165" i="5" s="1"/>
  <c r="N166" i="5"/>
  <c r="O166" i="5" s="1"/>
  <c r="N167" i="5"/>
  <c r="O167" i="5" s="1"/>
  <c r="N168" i="5"/>
  <c r="O168" i="5" s="1"/>
  <c r="N169" i="5"/>
  <c r="O169" i="5" s="1"/>
  <c r="N170" i="5"/>
  <c r="O170" i="5" s="1"/>
  <c r="N171" i="5"/>
  <c r="O171" i="5" s="1"/>
  <c r="N172" i="5"/>
  <c r="O172" i="5" s="1"/>
  <c r="N173" i="5"/>
  <c r="O173" i="5" s="1"/>
  <c r="N174" i="5"/>
  <c r="O174" i="5" s="1"/>
  <c r="N175" i="5"/>
  <c r="O175" i="5" s="1"/>
  <c r="N176" i="5"/>
  <c r="O176" i="5" s="1"/>
  <c r="N177" i="5"/>
  <c r="O177" i="5" s="1"/>
  <c r="N178" i="5"/>
  <c r="O178" i="5" s="1"/>
  <c r="N179" i="5"/>
  <c r="O179" i="5" s="1"/>
  <c r="N180" i="5"/>
  <c r="O180" i="5" s="1"/>
  <c r="N181" i="5"/>
  <c r="O181" i="5" s="1"/>
  <c r="N182" i="5"/>
  <c r="O182" i="5" s="1"/>
  <c r="N183" i="5"/>
  <c r="O183" i="5" s="1"/>
  <c r="N184" i="5"/>
  <c r="O184" i="5" s="1"/>
  <c r="N185" i="5"/>
  <c r="O185" i="5" s="1"/>
  <c r="N186" i="5"/>
  <c r="O186" i="5" s="1"/>
  <c r="N187" i="5"/>
  <c r="O187" i="5" s="1"/>
  <c r="N188" i="5"/>
  <c r="O188" i="5" s="1"/>
  <c r="N189" i="5"/>
  <c r="O189" i="5" s="1"/>
  <c r="N190" i="5"/>
  <c r="O190" i="5" s="1"/>
  <c r="N191" i="5"/>
  <c r="O191" i="5" s="1"/>
  <c r="N14" i="5"/>
  <c r="O14" i="5" s="1"/>
  <c r="H15" i="5"/>
  <c r="I15" i="5" s="1"/>
  <c r="H16" i="5"/>
  <c r="I16" i="5" s="1"/>
  <c r="H17" i="5"/>
  <c r="I17" i="5" s="1"/>
  <c r="H18" i="5"/>
  <c r="I18" i="5" s="1"/>
  <c r="H19" i="5"/>
  <c r="I19" i="5" s="1"/>
  <c r="H20" i="5"/>
  <c r="I20" i="5" s="1"/>
  <c r="H21" i="5"/>
  <c r="I21" i="5" s="1"/>
  <c r="H22" i="5"/>
  <c r="I22" i="5" s="1"/>
  <c r="H23" i="5"/>
  <c r="I23" i="5" s="1"/>
  <c r="H24" i="5"/>
  <c r="I24" i="5" s="1"/>
  <c r="H25" i="5"/>
  <c r="I25" i="5" s="1"/>
  <c r="H26" i="5"/>
  <c r="I26" i="5" s="1"/>
  <c r="H27" i="5"/>
  <c r="I27" i="5" s="1"/>
  <c r="H28" i="5"/>
  <c r="I28" i="5" s="1"/>
  <c r="H29" i="5"/>
  <c r="I29" i="5" s="1"/>
  <c r="H30" i="5"/>
  <c r="I30" i="5" s="1"/>
  <c r="H31" i="5"/>
  <c r="I31" i="5" s="1"/>
  <c r="H32" i="5"/>
  <c r="I32" i="5" s="1"/>
  <c r="H33" i="5"/>
  <c r="I33" i="5" s="1"/>
  <c r="H34" i="5"/>
  <c r="I34" i="5" s="1"/>
  <c r="H35" i="5"/>
  <c r="H36" i="5"/>
  <c r="I36" i="5" s="1"/>
  <c r="H37" i="5"/>
  <c r="I37" i="5" s="1"/>
  <c r="H38" i="5"/>
  <c r="I38" i="5" s="1"/>
  <c r="H39" i="5"/>
  <c r="I39" i="5" s="1"/>
  <c r="H40" i="5"/>
  <c r="I40" i="5" s="1"/>
  <c r="H41" i="5"/>
  <c r="I41" i="5" s="1"/>
  <c r="H42" i="5"/>
  <c r="I42" i="5" s="1"/>
  <c r="H43" i="5"/>
  <c r="I43" i="5" s="1"/>
  <c r="H44" i="5"/>
  <c r="I44" i="5" s="1"/>
  <c r="H45" i="5"/>
  <c r="I45" i="5" s="1"/>
  <c r="H46" i="5"/>
  <c r="I46" i="5" s="1"/>
  <c r="H47" i="5"/>
  <c r="I47" i="5" s="1"/>
  <c r="H48" i="5"/>
  <c r="I48" i="5" s="1"/>
  <c r="H49" i="5"/>
  <c r="I49" i="5" s="1"/>
  <c r="H50" i="5"/>
  <c r="I50" i="5" s="1"/>
  <c r="H51" i="5"/>
  <c r="I51" i="5" s="1"/>
  <c r="H52" i="5"/>
  <c r="I52" i="5" s="1"/>
  <c r="H53" i="5"/>
  <c r="I53" i="5" s="1"/>
  <c r="H54" i="5"/>
  <c r="I54" i="5" s="1"/>
  <c r="H55" i="5"/>
  <c r="I55" i="5" s="1"/>
  <c r="H56" i="5"/>
  <c r="I56" i="5" s="1"/>
  <c r="H57" i="5"/>
  <c r="I57" i="5" s="1"/>
  <c r="H58" i="5"/>
  <c r="I58" i="5" s="1"/>
  <c r="H59" i="5"/>
  <c r="I59" i="5" s="1"/>
  <c r="H60" i="5"/>
  <c r="I60" i="5" s="1"/>
  <c r="H61" i="5"/>
  <c r="I61" i="5" s="1"/>
  <c r="H62" i="5"/>
  <c r="I62" i="5" s="1"/>
  <c r="H63" i="5"/>
  <c r="I63" i="5" s="1"/>
  <c r="H64" i="5"/>
  <c r="I64" i="5" s="1"/>
  <c r="H65" i="5"/>
  <c r="I65" i="5" s="1"/>
  <c r="H66" i="5"/>
  <c r="I66" i="5" s="1"/>
  <c r="H67" i="5"/>
  <c r="I67" i="5" s="1"/>
  <c r="H68" i="5"/>
  <c r="I68" i="5" s="1"/>
  <c r="H69" i="5"/>
  <c r="I69" i="5" s="1"/>
  <c r="H70" i="5"/>
  <c r="I70" i="5" s="1"/>
  <c r="H71" i="5"/>
  <c r="I71" i="5" s="1"/>
  <c r="H72" i="5"/>
  <c r="I72" i="5" s="1"/>
  <c r="H73" i="5"/>
  <c r="I73" i="5" s="1"/>
  <c r="H74" i="5"/>
  <c r="I74" i="5" s="1"/>
  <c r="H75" i="5"/>
  <c r="I75" i="5" s="1"/>
  <c r="H76" i="5"/>
  <c r="I76" i="5" s="1"/>
  <c r="H77" i="5"/>
  <c r="I77" i="5" s="1"/>
  <c r="H78" i="5"/>
  <c r="I78" i="5" s="1"/>
  <c r="H79" i="5"/>
  <c r="I79" i="5" s="1"/>
  <c r="H80" i="5"/>
  <c r="I80" i="5" s="1"/>
  <c r="H81" i="5"/>
  <c r="I81" i="5" s="1"/>
  <c r="H82" i="5"/>
  <c r="I82" i="5" s="1"/>
  <c r="H83" i="5"/>
  <c r="I83" i="5" s="1"/>
  <c r="H84" i="5"/>
  <c r="I84" i="5" s="1"/>
  <c r="H85" i="5"/>
  <c r="I85" i="5" s="1"/>
  <c r="H86" i="5"/>
  <c r="I86" i="5" s="1"/>
  <c r="H87" i="5"/>
  <c r="I87" i="5" s="1"/>
  <c r="H88" i="5"/>
  <c r="I88" i="5" s="1"/>
  <c r="H89" i="5"/>
  <c r="I89" i="5" s="1"/>
  <c r="H90" i="5"/>
  <c r="I90" i="5" s="1"/>
  <c r="H91" i="5"/>
  <c r="I91" i="5" s="1"/>
  <c r="H92" i="5"/>
  <c r="I92" i="5" s="1"/>
  <c r="H93" i="5"/>
  <c r="I93" i="5" s="1"/>
  <c r="H94" i="5"/>
  <c r="I94" i="5" s="1"/>
  <c r="H95" i="5"/>
  <c r="I95" i="5" s="1"/>
  <c r="H96" i="5"/>
  <c r="I96" i="5" s="1"/>
  <c r="H97" i="5"/>
  <c r="I97" i="5" s="1"/>
  <c r="H99" i="5"/>
  <c r="I99" i="5" s="1"/>
  <c r="H100" i="5"/>
  <c r="I100" i="5" s="1"/>
  <c r="H101" i="5"/>
  <c r="I101" i="5" s="1"/>
  <c r="H102" i="5"/>
  <c r="I102" i="5" s="1"/>
  <c r="H103" i="5"/>
  <c r="I103" i="5" s="1"/>
  <c r="H104" i="5"/>
  <c r="I104" i="5" s="1"/>
  <c r="H105" i="5"/>
  <c r="I105" i="5" s="1"/>
  <c r="H106" i="5"/>
  <c r="I106" i="5" s="1"/>
  <c r="H107" i="5"/>
  <c r="I107" i="5" s="1"/>
  <c r="H108" i="5"/>
  <c r="I108" i="5" s="1"/>
  <c r="H109" i="5"/>
  <c r="I109" i="5" s="1"/>
  <c r="H110" i="5"/>
  <c r="I110" i="5" s="1"/>
  <c r="H111" i="5"/>
  <c r="I111" i="5" s="1"/>
  <c r="H112" i="5"/>
  <c r="I112" i="5" s="1"/>
  <c r="H113" i="5"/>
  <c r="I113" i="5" s="1"/>
  <c r="H114" i="5"/>
  <c r="I114" i="5" s="1"/>
  <c r="H115" i="5"/>
  <c r="I115" i="5" s="1"/>
  <c r="H116" i="5"/>
  <c r="I116" i="5" s="1"/>
  <c r="H117" i="5"/>
  <c r="I117" i="5" s="1"/>
  <c r="H118" i="5"/>
  <c r="I118" i="5" s="1"/>
  <c r="H119" i="5"/>
  <c r="I119" i="5" s="1"/>
  <c r="H120" i="5"/>
  <c r="I120" i="5" s="1"/>
  <c r="H121" i="5"/>
  <c r="I121" i="5" s="1"/>
  <c r="H122" i="5"/>
  <c r="I122" i="5" s="1"/>
  <c r="H123" i="5"/>
  <c r="I123" i="5" s="1"/>
  <c r="H124" i="5"/>
  <c r="I124" i="5" s="1"/>
  <c r="H125" i="5"/>
  <c r="I125" i="5" s="1"/>
  <c r="H126" i="5"/>
  <c r="I126" i="5" s="1"/>
  <c r="H127" i="5"/>
  <c r="I127" i="5" s="1"/>
  <c r="H128" i="5"/>
  <c r="I128" i="5" s="1"/>
  <c r="H129" i="5"/>
  <c r="I129" i="5" s="1"/>
  <c r="H130" i="5"/>
  <c r="I130" i="5" s="1"/>
  <c r="H131" i="5"/>
  <c r="I131" i="5" s="1"/>
  <c r="H132" i="5"/>
  <c r="I132" i="5" s="1"/>
  <c r="H133" i="5"/>
  <c r="I133" i="5" s="1"/>
  <c r="H134" i="5"/>
  <c r="I134" i="5" s="1"/>
  <c r="H135" i="5"/>
  <c r="I135" i="5" s="1"/>
  <c r="H136" i="5"/>
  <c r="I136" i="5" s="1"/>
  <c r="H137" i="5"/>
  <c r="I137" i="5" s="1"/>
  <c r="H138" i="5"/>
  <c r="I138" i="5" s="1"/>
  <c r="H139" i="5"/>
  <c r="I139" i="5" s="1"/>
  <c r="H140" i="5"/>
  <c r="I140" i="5" s="1"/>
  <c r="H141" i="5"/>
  <c r="I141" i="5" s="1"/>
  <c r="H142" i="5"/>
  <c r="I142" i="5" s="1"/>
  <c r="H143" i="5"/>
  <c r="I143" i="5" s="1"/>
  <c r="H144" i="5"/>
  <c r="I144" i="5" s="1"/>
  <c r="H145" i="5"/>
  <c r="I145" i="5" s="1"/>
  <c r="H146" i="5"/>
  <c r="I146" i="5" s="1"/>
  <c r="H147" i="5"/>
  <c r="I147" i="5" s="1"/>
  <c r="H148" i="5"/>
  <c r="I148" i="5" s="1"/>
  <c r="H149" i="5"/>
  <c r="I149" i="5" s="1"/>
  <c r="H150" i="5"/>
  <c r="I150" i="5" s="1"/>
  <c r="H151" i="5"/>
  <c r="I151" i="5" s="1"/>
  <c r="H152" i="5"/>
  <c r="I152" i="5" s="1"/>
  <c r="H153" i="5"/>
  <c r="I153" i="5" s="1"/>
  <c r="H154" i="5"/>
  <c r="I154" i="5" s="1"/>
  <c r="H155" i="5"/>
  <c r="I155" i="5" s="1"/>
  <c r="H156" i="5"/>
  <c r="I156" i="5" s="1"/>
  <c r="H157" i="5"/>
  <c r="I157" i="5" s="1"/>
  <c r="H158" i="5"/>
  <c r="I158" i="5" s="1"/>
  <c r="H159" i="5"/>
  <c r="I159" i="5" s="1"/>
  <c r="H160" i="5"/>
  <c r="I160" i="5" s="1"/>
  <c r="H161" i="5"/>
  <c r="I161" i="5" s="1"/>
  <c r="H162" i="5"/>
  <c r="I162" i="5" s="1"/>
  <c r="H163" i="5"/>
  <c r="I163" i="5" s="1"/>
  <c r="H164" i="5"/>
  <c r="I164" i="5" s="1"/>
  <c r="H165" i="5"/>
  <c r="I165" i="5" s="1"/>
  <c r="H166" i="5"/>
  <c r="I166" i="5" s="1"/>
  <c r="H167" i="5"/>
  <c r="I167" i="5" s="1"/>
  <c r="H168" i="5"/>
  <c r="I168" i="5" s="1"/>
  <c r="H169" i="5"/>
  <c r="I169" i="5" s="1"/>
  <c r="H170" i="5"/>
  <c r="I170" i="5" s="1"/>
  <c r="H171" i="5"/>
  <c r="I171" i="5" s="1"/>
  <c r="H172" i="5"/>
  <c r="I172" i="5" s="1"/>
  <c r="H173" i="5"/>
  <c r="I173" i="5" s="1"/>
  <c r="H174" i="5"/>
  <c r="I174" i="5" s="1"/>
  <c r="H175" i="5"/>
  <c r="I175" i="5" s="1"/>
  <c r="H176" i="5"/>
  <c r="I176" i="5" s="1"/>
  <c r="H177" i="5"/>
  <c r="I177" i="5" s="1"/>
  <c r="H178" i="5"/>
  <c r="I178" i="5" s="1"/>
  <c r="H179" i="5"/>
  <c r="I179" i="5" s="1"/>
  <c r="H180" i="5"/>
  <c r="I180" i="5" s="1"/>
  <c r="H181" i="5"/>
  <c r="I181" i="5" s="1"/>
  <c r="H182" i="5"/>
  <c r="I182" i="5" s="1"/>
  <c r="H183" i="5"/>
  <c r="I183" i="5" s="1"/>
  <c r="H184" i="5"/>
  <c r="I184" i="5" s="1"/>
  <c r="H185" i="5"/>
  <c r="I185" i="5" s="1"/>
  <c r="H186" i="5"/>
  <c r="I186" i="5" s="1"/>
  <c r="H187" i="5"/>
  <c r="I187" i="5" s="1"/>
  <c r="H188" i="5"/>
  <c r="I188" i="5" s="1"/>
  <c r="H189" i="5"/>
  <c r="I189" i="5" s="1"/>
  <c r="H190" i="5"/>
  <c r="I190" i="5" s="1"/>
  <c r="H191" i="5"/>
  <c r="I191" i="5" s="1"/>
  <c r="H14" i="5"/>
  <c r="I14" i="5" s="1"/>
  <c r="K15" i="5"/>
  <c r="L15" i="5" s="1"/>
  <c r="K16" i="5"/>
  <c r="L16" i="5" s="1"/>
  <c r="K17" i="5"/>
  <c r="L17" i="5" s="1"/>
  <c r="K18" i="5"/>
  <c r="L18" i="5" s="1"/>
  <c r="K19" i="5"/>
  <c r="L19" i="5" s="1"/>
  <c r="K20" i="5"/>
  <c r="L20" i="5" s="1"/>
  <c r="K21" i="5"/>
  <c r="L21" i="5" s="1"/>
  <c r="K22" i="5"/>
  <c r="L22" i="5" s="1"/>
  <c r="K23" i="5"/>
  <c r="L23" i="5" s="1"/>
  <c r="K24" i="5"/>
  <c r="L24" i="5" s="1"/>
  <c r="K25" i="5"/>
  <c r="L25" i="5" s="1"/>
  <c r="K26" i="5"/>
  <c r="L26" i="5" s="1"/>
  <c r="K27" i="5"/>
  <c r="L27" i="5" s="1"/>
  <c r="K28" i="5"/>
  <c r="L28" i="5" s="1"/>
  <c r="K29" i="5"/>
  <c r="L29" i="5" s="1"/>
  <c r="K30" i="5"/>
  <c r="L30" i="5" s="1"/>
  <c r="K31" i="5"/>
  <c r="L31" i="5" s="1"/>
  <c r="K32" i="5"/>
  <c r="L32" i="5" s="1"/>
  <c r="K33" i="5"/>
  <c r="L33" i="5" s="1"/>
  <c r="K34" i="5"/>
  <c r="L34" i="5" s="1"/>
  <c r="K35" i="5"/>
  <c r="L35" i="5" s="1"/>
  <c r="K36" i="5"/>
  <c r="L36" i="5" s="1"/>
  <c r="K37" i="5"/>
  <c r="L37" i="5" s="1"/>
  <c r="K38" i="5"/>
  <c r="L38" i="5" s="1"/>
  <c r="K39" i="5"/>
  <c r="L39" i="5" s="1"/>
  <c r="K40" i="5"/>
  <c r="L40" i="5" s="1"/>
  <c r="K41" i="5"/>
  <c r="L41" i="5" s="1"/>
  <c r="K42" i="5"/>
  <c r="L42" i="5" s="1"/>
  <c r="K43" i="5"/>
  <c r="L43" i="5" s="1"/>
  <c r="K44" i="5"/>
  <c r="L44" i="5" s="1"/>
  <c r="K45" i="5"/>
  <c r="L45" i="5" s="1"/>
  <c r="K46" i="5"/>
  <c r="L46" i="5" s="1"/>
  <c r="K47" i="5"/>
  <c r="L47" i="5" s="1"/>
  <c r="K48" i="5"/>
  <c r="L48" i="5" s="1"/>
  <c r="K49" i="5"/>
  <c r="L49" i="5" s="1"/>
  <c r="K50" i="5"/>
  <c r="L50" i="5" s="1"/>
  <c r="K51" i="5"/>
  <c r="L51" i="5" s="1"/>
  <c r="K52" i="5"/>
  <c r="L52" i="5" s="1"/>
  <c r="K53" i="5"/>
  <c r="L53" i="5" s="1"/>
  <c r="K54" i="5"/>
  <c r="L54" i="5" s="1"/>
  <c r="K55" i="5"/>
  <c r="L55" i="5" s="1"/>
  <c r="K56" i="5"/>
  <c r="L56" i="5" s="1"/>
  <c r="K57" i="5"/>
  <c r="L57" i="5" s="1"/>
  <c r="K58" i="5"/>
  <c r="L58" i="5" s="1"/>
  <c r="K59" i="5"/>
  <c r="L59" i="5" s="1"/>
  <c r="K60" i="5"/>
  <c r="L60" i="5" s="1"/>
  <c r="K61" i="5"/>
  <c r="L61" i="5" s="1"/>
  <c r="K62" i="5"/>
  <c r="L62" i="5" s="1"/>
  <c r="K63" i="5"/>
  <c r="L63" i="5" s="1"/>
  <c r="K64" i="5"/>
  <c r="L64" i="5" s="1"/>
  <c r="K65" i="5"/>
  <c r="L65" i="5" s="1"/>
  <c r="K66" i="5"/>
  <c r="L66" i="5" s="1"/>
  <c r="K67" i="5"/>
  <c r="L67" i="5" s="1"/>
  <c r="K68" i="5"/>
  <c r="L68" i="5" s="1"/>
  <c r="K69" i="5"/>
  <c r="L69" i="5" s="1"/>
  <c r="K70" i="5"/>
  <c r="L70" i="5" s="1"/>
  <c r="K71" i="5"/>
  <c r="L71" i="5" s="1"/>
  <c r="K72" i="5"/>
  <c r="L72" i="5" s="1"/>
  <c r="K73" i="5"/>
  <c r="L73" i="5" s="1"/>
  <c r="K74" i="5"/>
  <c r="L74" i="5" s="1"/>
  <c r="K75" i="5"/>
  <c r="L75" i="5" s="1"/>
  <c r="K76" i="5"/>
  <c r="L76" i="5" s="1"/>
  <c r="K77" i="5"/>
  <c r="L77" i="5" s="1"/>
  <c r="K78" i="5"/>
  <c r="L78" i="5" s="1"/>
  <c r="K79" i="5"/>
  <c r="L79" i="5" s="1"/>
  <c r="K80" i="5"/>
  <c r="L80" i="5" s="1"/>
  <c r="K81" i="5"/>
  <c r="L81" i="5" s="1"/>
  <c r="K82" i="5"/>
  <c r="L82" i="5" s="1"/>
  <c r="K83" i="5"/>
  <c r="L83" i="5" s="1"/>
  <c r="K84" i="5"/>
  <c r="L84" i="5" s="1"/>
  <c r="K85" i="5"/>
  <c r="L85" i="5" s="1"/>
  <c r="K86" i="5"/>
  <c r="L86" i="5" s="1"/>
  <c r="K87" i="5"/>
  <c r="L87" i="5" s="1"/>
  <c r="K88" i="5"/>
  <c r="L88" i="5" s="1"/>
  <c r="K89" i="5"/>
  <c r="L89" i="5" s="1"/>
  <c r="K90" i="5"/>
  <c r="L90" i="5" s="1"/>
  <c r="K91" i="5"/>
  <c r="L91" i="5" s="1"/>
  <c r="K92" i="5"/>
  <c r="L92" i="5" s="1"/>
  <c r="K93" i="5"/>
  <c r="L93" i="5" s="1"/>
  <c r="K94" i="5"/>
  <c r="L94" i="5" s="1"/>
  <c r="K95" i="5"/>
  <c r="L95" i="5" s="1"/>
  <c r="K96" i="5"/>
  <c r="L96" i="5" s="1"/>
  <c r="K97" i="5"/>
  <c r="L97" i="5" s="1"/>
  <c r="K99" i="5"/>
  <c r="L99" i="5" s="1"/>
  <c r="K100" i="5"/>
  <c r="L100" i="5" s="1"/>
  <c r="K101" i="5"/>
  <c r="L101" i="5" s="1"/>
  <c r="K102" i="5"/>
  <c r="L102" i="5" s="1"/>
  <c r="K103" i="5"/>
  <c r="L103" i="5" s="1"/>
  <c r="K104" i="5"/>
  <c r="L104" i="5" s="1"/>
  <c r="K105" i="5"/>
  <c r="L105" i="5" s="1"/>
  <c r="K106" i="5"/>
  <c r="L106" i="5" s="1"/>
  <c r="K107" i="5"/>
  <c r="L107" i="5" s="1"/>
  <c r="K108" i="5"/>
  <c r="L108" i="5" s="1"/>
  <c r="K109" i="5"/>
  <c r="L109" i="5" s="1"/>
  <c r="K110" i="5"/>
  <c r="L110" i="5" s="1"/>
  <c r="K111" i="5"/>
  <c r="L111" i="5" s="1"/>
  <c r="K112" i="5"/>
  <c r="L112" i="5" s="1"/>
  <c r="K113" i="5"/>
  <c r="L113" i="5" s="1"/>
  <c r="K114" i="5"/>
  <c r="L114" i="5" s="1"/>
  <c r="K115" i="5"/>
  <c r="L115" i="5" s="1"/>
  <c r="K116" i="5"/>
  <c r="L116" i="5" s="1"/>
  <c r="K117" i="5"/>
  <c r="L117" i="5" s="1"/>
  <c r="K118" i="5"/>
  <c r="L118" i="5" s="1"/>
  <c r="K119" i="5"/>
  <c r="L119" i="5" s="1"/>
  <c r="K120" i="5"/>
  <c r="L120" i="5" s="1"/>
  <c r="K121" i="5"/>
  <c r="L121" i="5" s="1"/>
  <c r="K122" i="5"/>
  <c r="L122" i="5" s="1"/>
  <c r="K123" i="5"/>
  <c r="L123" i="5" s="1"/>
  <c r="K124" i="5"/>
  <c r="L124" i="5" s="1"/>
  <c r="K125" i="5"/>
  <c r="L125" i="5" s="1"/>
  <c r="K126" i="5"/>
  <c r="L126" i="5" s="1"/>
  <c r="K127" i="5"/>
  <c r="L127" i="5" s="1"/>
  <c r="K128" i="5"/>
  <c r="L128" i="5" s="1"/>
  <c r="K129" i="5"/>
  <c r="L129" i="5" s="1"/>
  <c r="K130" i="5"/>
  <c r="L130" i="5" s="1"/>
  <c r="K131" i="5"/>
  <c r="L131" i="5" s="1"/>
  <c r="K132" i="5"/>
  <c r="L132" i="5" s="1"/>
  <c r="K133" i="5"/>
  <c r="L133" i="5" s="1"/>
  <c r="K134" i="5"/>
  <c r="L134" i="5" s="1"/>
  <c r="K135" i="5"/>
  <c r="L135" i="5" s="1"/>
  <c r="K136" i="5"/>
  <c r="L136" i="5" s="1"/>
  <c r="K137" i="5"/>
  <c r="L137" i="5" s="1"/>
  <c r="K138" i="5"/>
  <c r="L138" i="5" s="1"/>
  <c r="K139" i="5"/>
  <c r="L139" i="5" s="1"/>
  <c r="K140" i="5"/>
  <c r="L140" i="5" s="1"/>
  <c r="K141" i="5"/>
  <c r="L141" i="5" s="1"/>
  <c r="K142" i="5"/>
  <c r="L142" i="5" s="1"/>
  <c r="K143" i="5"/>
  <c r="L143" i="5" s="1"/>
  <c r="K144" i="5"/>
  <c r="L144" i="5" s="1"/>
  <c r="K145" i="5"/>
  <c r="L145" i="5" s="1"/>
  <c r="K146" i="5"/>
  <c r="L146" i="5" s="1"/>
  <c r="K147" i="5"/>
  <c r="L147" i="5" s="1"/>
  <c r="K148" i="5"/>
  <c r="L148" i="5" s="1"/>
  <c r="K149" i="5"/>
  <c r="L149" i="5" s="1"/>
  <c r="K150" i="5"/>
  <c r="L150" i="5" s="1"/>
  <c r="K151" i="5"/>
  <c r="L151" i="5" s="1"/>
  <c r="K152" i="5"/>
  <c r="L152" i="5" s="1"/>
  <c r="K153" i="5"/>
  <c r="L153" i="5" s="1"/>
  <c r="K154" i="5"/>
  <c r="L154" i="5" s="1"/>
  <c r="K155" i="5"/>
  <c r="L155" i="5" s="1"/>
  <c r="K156" i="5"/>
  <c r="L156" i="5" s="1"/>
  <c r="K157" i="5"/>
  <c r="L157" i="5" s="1"/>
  <c r="K158" i="5"/>
  <c r="L158" i="5" s="1"/>
  <c r="K159" i="5"/>
  <c r="L159" i="5" s="1"/>
  <c r="K160" i="5"/>
  <c r="L160" i="5" s="1"/>
  <c r="K161" i="5"/>
  <c r="L161" i="5" s="1"/>
  <c r="K162" i="5"/>
  <c r="L162" i="5" s="1"/>
  <c r="K163" i="5"/>
  <c r="L163" i="5" s="1"/>
  <c r="K164" i="5"/>
  <c r="L164" i="5" s="1"/>
  <c r="K165" i="5"/>
  <c r="L165" i="5" s="1"/>
  <c r="K166" i="5"/>
  <c r="L166" i="5" s="1"/>
  <c r="K167" i="5"/>
  <c r="L167" i="5" s="1"/>
  <c r="K168" i="5"/>
  <c r="L168" i="5" s="1"/>
  <c r="K169" i="5"/>
  <c r="L169" i="5" s="1"/>
  <c r="K170" i="5"/>
  <c r="L170" i="5" s="1"/>
  <c r="K171" i="5"/>
  <c r="L171" i="5" s="1"/>
  <c r="K172" i="5"/>
  <c r="L172" i="5" s="1"/>
  <c r="K173" i="5"/>
  <c r="L173" i="5" s="1"/>
  <c r="K174" i="5"/>
  <c r="L174" i="5" s="1"/>
  <c r="K175" i="5"/>
  <c r="L175" i="5" s="1"/>
  <c r="K176" i="5"/>
  <c r="L176" i="5" s="1"/>
  <c r="K177" i="5"/>
  <c r="L177" i="5" s="1"/>
  <c r="K178" i="5"/>
  <c r="L178" i="5" s="1"/>
  <c r="K179" i="5"/>
  <c r="L179" i="5" s="1"/>
  <c r="K180" i="5"/>
  <c r="L180" i="5" s="1"/>
  <c r="K181" i="5"/>
  <c r="L181" i="5" s="1"/>
  <c r="K182" i="5"/>
  <c r="L182" i="5" s="1"/>
  <c r="K183" i="5"/>
  <c r="L183" i="5" s="1"/>
  <c r="K184" i="5"/>
  <c r="L184" i="5" s="1"/>
  <c r="K185" i="5"/>
  <c r="L185" i="5" s="1"/>
  <c r="K186" i="5"/>
  <c r="L186" i="5" s="1"/>
  <c r="K187" i="5"/>
  <c r="L187" i="5" s="1"/>
  <c r="K188" i="5"/>
  <c r="L188" i="5" s="1"/>
  <c r="K189" i="5"/>
  <c r="L189" i="5" s="1"/>
  <c r="K190" i="5"/>
  <c r="L190" i="5" s="1"/>
  <c r="K191" i="5"/>
  <c r="L191" i="5" s="1"/>
  <c r="K14" i="5"/>
  <c r="L14" i="5" s="1"/>
  <c r="I35" i="5"/>
  <c r="K9" i="18" l="1"/>
</calcChain>
</file>

<file path=xl/sharedStrings.xml><?xml version="1.0" encoding="utf-8"?>
<sst xmlns="http://schemas.openxmlformats.org/spreadsheetml/2006/main" count="26936" uniqueCount="2318">
  <si>
    <t>Expenditure</t>
  </si>
  <si>
    <t>HWB</t>
  </si>
  <si>
    <t xml:space="preserve">Non Elective Summary - </t>
  </si>
  <si>
    <t>Health and Wellbeing Board</t>
  </si>
  <si>
    <t>Planned Pooled Fund</t>
  </si>
  <si>
    <t>Planned Expenditure (from Q1 return)</t>
  </si>
  <si>
    <t>Forecasted Expenditure (from Q4 return)</t>
  </si>
  <si>
    <t>Actual Expenditure (from Q4 return)</t>
  </si>
  <si>
    <t>Code</t>
  </si>
  <si>
    <t>Name</t>
  </si>
  <si>
    <t>Q1 15/16</t>
  </si>
  <si>
    <t>Q2 15/16</t>
  </si>
  <si>
    <t>Q3 15/16</t>
  </si>
  <si>
    <t>Q4 15/16</t>
  </si>
  <si>
    <t>Annual Total</t>
  </si>
  <si>
    <t>Y54</t>
  </si>
  <si>
    <t>North of England Commissioning Region</t>
  </si>
  <si>
    <t>Y55</t>
  </si>
  <si>
    <t>Midlands and East of England Commissioning Region</t>
  </si>
  <si>
    <t>Y56</t>
  </si>
  <si>
    <t>London Commissioning Region</t>
  </si>
  <si>
    <t>Y57</t>
  </si>
  <si>
    <t>South of England Commissioning Region</t>
  </si>
  <si>
    <t>E12000001</t>
  </si>
  <si>
    <t>North East GOR</t>
  </si>
  <si>
    <t>E12000002</t>
  </si>
  <si>
    <t>North West GOR</t>
  </si>
  <si>
    <t>E12000003</t>
  </si>
  <si>
    <t>Yorkshire and The Humber GOR</t>
  </si>
  <si>
    <t>E12000004</t>
  </si>
  <si>
    <t>East Midlands GOR</t>
  </si>
  <si>
    <t>E12000005</t>
  </si>
  <si>
    <t>West Midlands GOR</t>
  </si>
  <si>
    <t>E12000006</t>
  </si>
  <si>
    <t>East of England GOR</t>
  </si>
  <si>
    <t>E12000007</t>
  </si>
  <si>
    <t>London GOR</t>
  </si>
  <si>
    <t>E12000008</t>
  </si>
  <si>
    <t>South East GOR</t>
  </si>
  <si>
    <t>E12000009</t>
  </si>
  <si>
    <t>South West GOR</t>
  </si>
  <si>
    <t>Q72</t>
  </si>
  <si>
    <t>NHS England North (Yorkshire And Humber)</t>
  </si>
  <si>
    <t>Q74</t>
  </si>
  <si>
    <t>NHS England North (Cumbria And North East)</t>
  </si>
  <si>
    <t>Q75</t>
  </si>
  <si>
    <t>NHS England North (Cheshire And Merseyside)</t>
  </si>
  <si>
    <t>Q76</t>
  </si>
  <si>
    <t>NHS England Midlands And East (North Midlands)</t>
  </si>
  <si>
    <t>Q77</t>
  </si>
  <si>
    <t>NHS England Midlands And East (West Midlands)</t>
  </si>
  <si>
    <t>Q78</t>
  </si>
  <si>
    <t>NHS England Midlands And East (Central Midlands)</t>
  </si>
  <si>
    <t>Q79</t>
  </si>
  <si>
    <t>NHS England Midlands And East (East)</t>
  </si>
  <si>
    <t>Q80</t>
  </si>
  <si>
    <t>NHS England South (South West)</t>
  </si>
  <si>
    <t>Q81</t>
  </si>
  <si>
    <t>NHS England South (South East)</t>
  </si>
  <si>
    <t>Q82</t>
  </si>
  <si>
    <t>NHS England South (South Central)</t>
  </si>
  <si>
    <t>Q70</t>
  </si>
  <si>
    <t>NHS England South (Wessex)</t>
  </si>
  <si>
    <t>Q71</t>
  </si>
  <si>
    <t>NHS England London</t>
  </si>
  <si>
    <t>E09000002</t>
  </si>
  <si>
    <t>Barking and Dagenham</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</si>
  <si>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</si>
  <si>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</si>
  <si>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</si>
  <si>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</si>
  <si>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</si>
  <si>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</si>
  <si>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</si>
  <si>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</si>
  <si>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</si>
  <si>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</si>
  <si>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</si>
  <si>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</si>
  <si>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</si>
  <si>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</si>
  <si>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</si>
  <si>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</si>
  <si>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</si>
  <si>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</si>
  <si>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E06000028 &amp; E06000029</t>
  </si>
  <si>
    <t>Bournemouth &amp; Poole</t>
  </si>
  <si>
    <t>E06000036</t>
  </si>
  <si>
    <t>Bracknell Forest</t>
  </si>
  <si>
    <t>E08000032</t>
  </si>
  <si>
    <t>Bradford</t>
  </si>
  <si>
    <t>E09000005</t>
  </si>
  <si>
    <t>Brent</t>
  </si>
  <si>
    <t>E06000043</t>
  </si>
  <si>
    <t>Brighton and Hove</t>
  </si>
  <si>
    <t>E06000023</t>
  </si>
  <si>
    <t>Bristol, City of</t>
  </si>
  <si>
    <t>E09000006</t>
  </si>
  <si>
    <t>Bromley</t>
  </si>
  <si>
    <t>E10000002</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</si>
  <si>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</si>
  <si>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</si>
  <si>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</si>
  <si>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</si>
  <si>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</si>
  <si>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</si>
  <si>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</si>
  <si>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</si>
  <si>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</si>
  <si>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</si>
  <si>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</si>
  <si>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</si>
  <si>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</si>
  <si>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</si>
  <si>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</si>
  <si>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</si>
  <si>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</si>
  <si>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</si>
  <si>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 &amp; Scilly</t>
  </si>
  <si>
    <t>E06000047</t>
  </si>
  <si>
    <t>County Durham</t>
  </si>
  <si>
    <t>E08000026</t>
  </si>
  <si>
    <t>Coventry</t>
  </si>
  <si>
    <t>E09000008</t>
  </si>
  <si>
    <t>Croydon</t>
  </si>
  <si>
    <t>E10000006</t>
  </si>
  <si>
    <t>Cumbria</t>
  </si>
  <si>
    <t>E06000005</t>
  </si>
  <si>
    <t>Darlington</t>
  </si>
  <si>
    <t>E06000015</t>
  </si>
  <si>
    <t>Derby</t>
  </si>
  <si>
    <t>E10000007</t>
  </si>
  <si>
    <t>Derbyshire</t>
  </si>
  <si>
    <t>E10000008</t>
  </si>
  <si>
    <t>Devon</t>
  </si>
  <si>
    <t>E08000017</t>
  </si>
  <si>
    <t>Doncaster</t>
  </si>
  <si>
    <t>E10000009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</si>
  <si>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</si>
  <si>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</si>
  <si>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</si>
  <si>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</si>
  <si>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</si>
  <si>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</si>
  <si>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</si>
  <si>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</si>
  <si>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</si>
  <si>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</si>
  <si>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</si>
  <si>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</si>
  <si>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</si>
  <si>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</si>
  <si>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</si>
  <si>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</si>
  <si>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</si>
  <si>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</si>
  <si>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</si>
  <si>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</si>
  <si>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</si>
  <si>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</si>
  <si>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</si>
  <si>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</si>
  <si>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</si>
  <si>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</si>
  <si>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</si>
  <si>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</si>
  <si>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</si>
  <si>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</si>
  <si>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</si>
  <si>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</si>
  <si>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</si>
  <si>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</si>
  <si>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</si>
  <si>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</si>
  <si>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</si>
  <si>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</si>
  <si>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</si>
  <si>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</si>
  <si>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</si>
  <si>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</si>
  <si>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</si>
  <si>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</si>
  <si>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</si>
  <si>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</si>
  <si>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</si>
  <si>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</si>
  <si>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</si>
  <si>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</si>
  <si>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</si>
  <si>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</si>
  <si>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 City of</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</si>
  <si>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</si>
  <si>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</si>
  <si>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</si>
  <si>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</si>
  <si>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</si>
  <si>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</si>
  <si>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</si>
  <si>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</si>
  <si>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</si>
  <si>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</si>
  <si>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</si>
  <si>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</si>
  <si>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</si>
  <si>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</si>
  <si>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</si>
  <si>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</si>
  <si>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</si>
  <si>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</si>
  <si>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</si>
  <si>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</si>
  <si>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</si>
  <si>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</si>
  <si>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</si>
  <si>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</si>
  <si>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</si>
  <si>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</si>
  <si>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</si>
  <si>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</si>
  <si>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</si>
  <si>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</si>
  <si>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</si>
  <si>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</si>
  <si>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</si>
  <si>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</si>
  <si>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</si>
  <si>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</si>
  <si>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</si>
  <si>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</si>
  <si>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</si>
  <si>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</si>
  <si>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</si>
  <si>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</si>
  <si>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</si>
  <si>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</si>
  <si>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</si>
  <si>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</si>
  <si>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</si>
  <si>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</si>
  <si>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</si>
  <si>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</si>
  <si>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</si>
  <si>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</si>
  <si>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</si>
  <si>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</si>
  <si>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E06000018</t>
  </si>
  <si>
    <t>Nottingham</t>
  </si>
  <si>
    <t>E10000024</t>
  </si>
  <si>
    <t>Nottinghamshire</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</si>
  <si>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</si>
  <si>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</si>
  <si>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</si>
  <si>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</si>
  <si>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</si>
  <si>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</si>
  <si>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</si>
  <si>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</si>
  <si>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</si>
  <si>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</si>
  <si>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</si>
  <si>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</si>
  <si>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</si>
  <si>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</si>
  <si>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</si>
  <si>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</si>
  <si>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</si>
  <si>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</si>
  <si>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</si>
  <si>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</si>
  <si>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</si>
  <si>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</si>
  <si>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</si>
  <si>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</si>
  <si>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</si>
  <si>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</si>
  <si>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</si>
  <si>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</si>
  <si>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</si>
  <si>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</si>
  <si>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</si>
  <si>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</si>
  <si>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</si>
  <si>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</si>
  <si>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</si>
  <si>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</si>
  <si>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</si>
  <si>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</si>
  <si>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E10000027</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</si>
  <si>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</si>
  <si>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</si>
  <si>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</si>
  <si>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</si>
  <si>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</si>
  <si>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</si>
  <si>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</si>
  <si>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</si>
  <si>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</si>
  <si>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</si>
  <si>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</si>
  <si>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</si>
  <si>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</si>
  <si>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</si>
  <si>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</si>
  <si>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</si>
  <si>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</si>
  <si>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</si>
  <si>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</si>
  <si>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</si>
  <si>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</si>
  <si>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</si>
  <si>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</si>
  <si>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</si>
  <si>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</si>
  <si>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</si>
  <si>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</si>
  <si>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</si>
  <si>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</si>
  <si>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</si>
  <si>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</si>
  <si>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</si>
  <si>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</si>
  <si>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</si>
  <si>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</si>
  <si>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</si>
  <si>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</si>
  <si>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</si>
  <si>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</si>
  <si>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</si>
  <si>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</si>
  <si>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</si>
  <si>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</si>
  <si>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</si>
  <si>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</si>
  <si>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</si>
  <si>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</si>
  <si>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</si>
  <si>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</si>
  <si>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</si>
  <si>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</si>
  <si>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</si>
  <si>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</si>
  <si>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</si>
  <si>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</si>
  <si>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</si>
  <si>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</si>
  <si>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E10000032</t>
  </si>
  <si>
    <t>West Sussex</t>
  </si>
  <si>
    <t>E09000033</t>
  </si>
  <si>
    <t>Westminster</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</si>
  <si>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</si>
  <si>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</si>
  <si>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</si>
  <si>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</si>
  <si>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</si>
  <si>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</si>
  <si>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</si>
  <si>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</si>
  <si>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</si>
  <si>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</si>
  <si>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</si>
  <si>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</si>
  <si>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</si>
  <si>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</si>
  <si>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</si>
  <si>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</si>
  <si>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 xml:space="preserve">Footnotes </t>
  </si>
  <si>
    <t>Expenditure is defined as the aggregate contributions paid into the pooled funds by all partners in accordance with their agreed Better Care Fund plan</t>
  </si>
  <si>
    <t>The pooled fund data has been taken from the Better Care Fund plans NELCSU meta-analysis live file 18th February 2015.</t>
  </si>
  <si>
    <t>Income</t>
  </si>
  <si>
    <t>Planned Income (from Q1 return)</t>
  </si>
  <si>
    <t>Forecasted Income (from Q4 return)</t>
  </si>
  <si>
    <t>Actual Income (from Q4 return)</t>
  </si>
  <si>
    <t>Income is defined as the aggregate contributions paid into the pooled funds by all partners in accordance with their agreed Better Care Fund plan</t>
  </si>
  <si>
    <t>Variance from plan/forecast shows the actual income compared to the planned/forecast income, i.e. a variance of -£1,000 means the HWB has received £1,000 less than they were planning/forecasting to receive, similarly a variance of £1,000 means the HWB has received £1,000 more than they were planning/forecasting to receive.</t>
  </si>
  <si>
    <t xml:space="preserve">Delayed Transfers of Care Summary - </t>
  </si>
  <si>
    <t>Delayed Transfers Of Care numerator data for Baseline and Current Performance has been sourced from the monthly DTOC return found here http://www.england.nhs.uk/statistics/statistical-work-areas/delayed-transfers-of-care/</t>
  </si>
  <si>
    <t>Please note that the Delayed Transfers Of Care (delayed days) from hospital per 100,000 population (aged 18+) population projections are based on a calendar year. Therefore any step change in performance for Q4 may need to be treated with caution.</t>
  </si>
  <si>
    <t>Population figures for Cornwall and Isles of Scilly and Bournemouth and Poole has been combined to form Cornwall &amp; Scilly and Bournemouth &amp; Poole respectively to create a DTOC rate for these two Health and Well-Being Boards. Isles of Scilly is a HWB in its own right but has a combined Better Care Fund plan with Cornwall HWB, against which performance is reported jointly.</t>
  </si>
  <si>
    <t>Annual 15/16</t>
  </si>
  <si>
    <t>Delayed Transfers Of Care (delayed days) from hospital per 100,000 population (aged 18+) is the metric as specified in the technical guidance and calculated in the BCF metrics analytical tool.  Population projections are based on  mid-2014 Subnational Population projections.</t>
  </si>
  <si>
    <t>Data source used - baselines, plans and Q4 actual performance has been taken from the Better Care Fund Revised Non-Elective targets - Q4 Playback and Final Re-Validation of Baseline and Plans Collection returned by HWB's in July 2015. The Q1 15/16 actual performance has been taken from the Q1 Better Care Fund data collection returned by HWB's in August 2015. The Q2 actual performance 15/16 and the Q4 15/16 plan has been taken from the Q2 Better Care Fund data collection returned by HWB's in November 2015. The Q3 15/16 actual performance has been taken from the Q3 Better Care Fund data collection returned by HWB's in February 2016. The Q4 15/16 actual performance has been taken from the Q4 Better Care Fund data collection returned by HWB's in June 2016.</t>
  </si>
  <si>
    <t xml:space="preserve">Baselines and actual performance (as signed off by the HWB) may not match centrally held data sources due to local definitional adjustments during extraction. </t>
  </si>
  <si>
    <t xml:space="preserve">Better Care Fund Baseline and Plan collection is correct as at 16/12/15. </t>
  </si>
  <si>
    <t>Please note that the baselines and plans as reported are constructed by the HWB using either SUS or MAR activity which has been locally agreed.</t>
  </si>
  <si>
    <t>Annual Rate 15/16</t>
  </si>
  <si>
    <t>HWB Resident Population estimates - All ages</t>
  </si>
  <si>
    <t>2014 SNPP</t>
  </si>
  <si>
    <t>Region</t>
  </si>
  <si>
    <t>LG Region</t>
  </si>
  <si>
    <t>LO</t>
  </si>
  <si>
    <t>England</t>
  </si>
  <si>
    <t xml:space="preserve">Org Code </t>
  </si>
  <si>
    <t>Org Name</t>
  </si>
  <si>
    <t>Population (Denominator)</t>
  </si>
  <si>
    <t>Non Elective Admissions (Numerator)</t>
  </si>
  <si>
    <t>Delayed Days (Numerator)</t>
  </si>
  <si>
    <t>Baseline</t>
  </si>
  <si>
    <t>Plan</t>
  </si>
  <si>
    <t>Actual</t>
  </si>
  <si>
    <t>DTOC Total Delayed Beddays</t>
  </si>
  <si>
    <t>PLANS</t>
  </si>
  <si>
    <t>Scroll down for plans. Baselines equal to 14/15 actual</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</si>
  <si>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</si>
  <si>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Limited data cleaning has been undertaken on the data.</t>
  </si>
  <si>
    <t>Better Care Fund : Whole Year Performance Report</t>
  </si>
  <si>
    <t>Population 18+ (Denominator)</t>
  </si>
  <si>
    <t>Annual Mid-2015</t>
  </si>
  <si>
    <t>Income Summary -</t>
  </si>
  <si>
    <t>Total Count</t>
  </si>
  <si>
    <t>Yes</t>
  </si>
  <si>
    <t>Yes percentage</t>
  </si>
  <si>
    <t>No</t>
  </si>
  <si>
    <t>No percentage</t>
  </si>
  <si>
    <t>GOR</t>
  </si>
  <si>
    <t>Data Source:</t>
  </si>
  <si>
    <t>Better Care Fund 2015-16 Quarterly Collection Template  - Quarter 4</t>
  </si>
  <si>
    <t>National</t>
  </si>
  <si>
    <t xml:space="preserve">National Conditions HWB Summary - </t>
  </si>
  <si>
    <t>Better Care Fund 2014-15 Quarterly Collection Template  - Quarter 4</t>
  </si>
  <si>
    <t>HWB Resident Population estimates - 18+</t>
  </si>
  <si>
    <t>Expenditure Summary -</t>
  </si>
  <si>
    <t>Variance from plan/forecast shows the actual Expenditure compared to the planned/forecast expenditure, i.e. a variance of -£1,000 means the HWB has spent £1,000 less than they were planning/forecasting to spend, similarly a variance of £1,000 means the HWB has spent £1,000 more than they were planning/forecasting to spend.</t>
  </si>
  <si>
    <t>Note that any responses detailed as 'No - In Progress' in the Q4 14/15 data collection have been classifed as 'No' for comparison purposes, as the 'No' category was not available within the Q4 15/16 data collection</t>
  </si>
  <si>
    <t>Quarterly Delayed Transfers of Care Summary</t>
  </si>
  <si>
    <t>Rate Q4 14/15</t>
  </si>
  <si>
    <t>Rate Q1 15/16</t>
  </si>
  <si>
    <t>Annual Mid-2016</t>
  </si>
  <si>
    <t>Rate Q4 15/16</t>
  </si>
  <si>
    <t>Rate Q3 15/16</t>
  </si>
  <si>
    <t>Rate Q2 15/16</t>
  </si>
  <si>
    <t>Annual Delayed Transfers of Care Summary</t>
  </si>
  <si>
    <t>Annual Non-Elective Summary</t>
  </si>
  <si>
    <t>Quarterly Non Elective Summary</t>
  </si>
  <si>
    <t>Non elective admissions (Numerator)</t>
  </si>
  <si>
    <t>Population  (Denominator)</t>
  </si>
  <si>
    <t>Reablement</t>
  </si>
  <si>
    <t>Baseline (%)</t>
  </si>
  <si>
    <t>Plan (%)</t>
  </si>
  <si>
    <t>Actual (%)</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</si>
  <si>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</si>
  <si>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</si>
  <si>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Outcome Definition:</t>
  </si>
  <si>
    <t>Actuals</t>
  </si>
  <si>
    <t>Performance Against Baseline</t>
  </si>
  <si>
    <t>Performance Against Plan</t>
  </si>
  <si>
    <t>Actual 15/16</t>
  </si>
  <si>
    <t>Actual 16/17</t>
  </si>
  <si>
    <t>15/16</t>
  </si>
  <si>
    <t>Plans</t>
  </si>
  <si>
    <t>Plan15/16</t>
  </si>
  <si>
    <t>Plan 16/17</t>
  </si>
  <si>
    <t>2015 / 16</t>
  </si>
  <si>
    <t>Residential Admissions</t>
  </si>
  <si>
    <t>Residential admissions</t>
  </si>
  <si>
    <t>Forecast 16/17</t>
  </si>
  <si>
    <t>Forecast 15/16</t>
  </si>
  <si>
    <t>Performance Against Forecast</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</si>
  <si>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</si>
  <si>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 xml:space="preserve">Data published by NHS Digital contains estimates, these are represented by an 'e' and denotes that a value has been estimated to enable the calculation of regional, national and council type totals. Estimated values are not presented and are not used to calculate scores for the relevant council. So that the calculations can be utilised without error, the data used within this report has replaced all values of 'e' with " ". This impacts Cornwall &amp; Scilly only. </t>
  </si>
  <si>
    <t>National and regional residential admissions data is not published by NHS Digital. These figures have therefore been calculated internally using supressed data (Cells G11:I15 &amp; G25:I37)</t>
  </si>
  <si>
    <t>National and regional reablement data is not published by NHS Digital. These figures have therefore been calculated internally using supressed data (Cells G11:I15 &amp; G25:I37)</t>
  </si>
  <si>
    <t>Forecasts for 2015-16 are used instead of Plans due to a change in the Residential Admissions definition from 2014-15 onwards. Residential Admissions Plans for 2015-16 were made before the change to the Residential Admissions definition, therefore, 2015/16 Forecasts collected within submission 4 planning returns are used instead as they are based on the updated Residential Admissions definition.</t>
  </si>
  <si>
    <t>Annual rate of older people whose long-term support needs are best met by admission to residential and nursing care homes.
Numerator: The sum of the number of council-supported older people (aged 65 and over) whose long-term support needs were met by a change of setting to residential and nursing care during the year (excluding transfers between residential and nursing care). This data is taken from Short- and Long-Term Support (SALT) collected by NHS Digital
Denominator: Size of the older people population in area (aged 65 and over). This should be the appropriate ONS mid-year population estimate or projection.</t>
  </si>
  <si>
    <t>Please note that this report does not include forecast data for Stoke-on-Trent and Staffordshire Health and Well-Being Boards as at time of release they are in 'escalation'. Therefore, forecast data for these HWBs which would otherwise have been sourced from the submission 4 data collection template are not present in this report and corresponding cells have been replaced by blank values. The absence of data for these HWBs should be taken into consideration when interpreting national and regional totals containing the aforementioned HWBs.</t>
  </si>
  <si>
    <t>General Footnotes:</t>
  </si>
  <si>
    <t>2016/17</t>
  </si>
  <si>
    <t>NHS England North (Greater Manchester)</t>
  </si>
  <si>
    <t>NHS England North (Lancashire)</t>
  </si>
  <si>
    <t>16/17</t>
  </si>
  <si>
    <t>Q83</t>
  </si>
  <si>
    <t>Q84</t>
  </si>
  <si>
    <t>Q1 16/17</t>
  </si>
  <si>
    <t>Q2 16/17</t>
  </si>
  <si>
    <t>Q3 16/17</t>
  </si>
  <si>
    <t>Q4 16/17</t>
  </si>
  <si>
    <t>Annual 16/17</t>
  </si>
  <si>
    <t>Annual Rate 16/17</t>
  </si>
  <si>
    <t>Baseline Q1 15/16</t>
  </si>
  <si>
    <t>Baseline Q2 15/16</t>
  </si>
  <si>
    <t>Baseline Q3 15/16</t>
  </si>
  <si>
    <t>Baseline Q4 15/16</t>
  </si>
  <si>
    <t>Plan Q1 16/17</t>
  </si>
  <si>
    <t>Annual Mid-2017</t>
  </si>
  <si>
    <t>Rate Q1 16/17</t>
  </si>
  <si>
    <t>Plan Q2 16/17</t>
  </si>
  <si>
    <t>Rate Q2 16/17</t>
  </si>
  <si>
    <t>Plan Q3 16/17</t>
  </si>
  <si>
    <t>Rate Q3 16/17</t>
  </si>
  <si>
    <t>Plan Q4 16/17</t>
  </si>
  <si>
    <t>Rate Q4 16/17</t>
  </si>
  <si>
    <t>Actual Q1 16/17</t>
  </si>
  <si>
    <t>Actual Q2 16/17</t>
  </si>
  <si>
    <t>Actual Q3 16/17</t>
  </si>
  <si>
    <t>Actual Q4 16/17</t>
  </si>
  <si>
    <t>2016 / 17</t>
  </si>
  <si>
    <t>1) Plans to be jointly agreed?</t>
  </si>
  <si>
    <t>2) Maintain provision of social care services?</t>
  </si>
  <si>
    <t>3 i) Agreement for the delivery of 7-day services across health and social care to prevent unnecessary non-elective admissions to acute settings and to facilitate transfer to alternative care settings when clinically appropriate?</t>
  </si>
  <si>
    <t>3 ii) Are support services, both in the hospital and in primary, community and mental health settings available seven days a week to ensure that the next steps in the patient’s care pathway, as determined by the daily consultant-led review, can be taken (Standard 9)?</t>
  </si>
  <si>
    <t>4 i) Is the NHS Number being used as the consistent identifier for health and social care services?</t>
  </si>
  <si>
    <t>4 ii) Are you pursuing Open APIs (ie systems that speak to each other)?</t>
  </si>
  <si>
    <t>4 iii) Are the appropriate Information Governance controls in place for information sharing in line with the revised Caldicott Principles and guidance?</t>
  </si>
  <si>
    <t>4 iv) Have you ensured that people have clarity about how data about them is used, who may have access and how they can exercise their legal rights?</t>
  </si>
  <si>
    <t>5) Ensure a joint approach to assessments and care planning and ensure that, where funding is used for integrated packages of care, there will be an accountable professional?</t>
  </si>
  <si>
    <t>6) Agreement on the consequential impact of the changes on the providers that are predicted to be substantially affected by the plans?</t>
  </si>
  <si>
    <t>7) Agreement to invest in NHS commissioned out of hospital services, which may include a wide range of services including social care?</t>
  </si>
  <si>
    <t>8) Agreement on a local target for Delayed Transfers of Care (DTOC) and develop a joint local action plan?</t>
  </si>
  <si>
    <t xml:space="preserve">Better Care Fund Baseline and Plan collection is correct as at 16/12/16. </t>
  </si>
  <si>
    <t>Non-Elective Admissions</t>
  </si>
  <si>
    <t>Q1 Apr - June 15</t>
  </si>
  <si>
    <t>Q2 July - Sep 15</t>
  </si>
  <si>
    <t>Q3 Oct - Dec 15</t>
  </si>
  <si>
    <t>Q4 Jan - March 16</t>
  </si>
  <si>
    <t>Q1 Apr - June 16</t>
  </si>
  <si>
    <t>Q2 Jul - Sept 16</t>
  </si>
  <si>
    <t>Q3 Oct - Dec 16</t>
  </si>
  <si>
    <t>Q4 Jan - Mar 17</t>
  </si>
  <si>
    <t>Planned Pooled Income</t>
  </si>
  <si>
    <t>National Conditions Backsheets</t>
  </si>
  <si>
    <t>Q4 2016/17</t>
  </si>
  <si>
    <t>Income &amp; Expenditure Backsheet</t>
  </si>
  <si>
    <t>Planned Income Q1</t>
  </si>
  <si>
    <t>Planned Income Q2</t>
  </si>
  <si>
    <t>Planned Income Q3</t>
  </si>
  <si>
    <t>Planned Income Q4</t>
  </si>
  <si>
    <t>Forecast Income Q1</t>
  </si>
  <si>
    <t>Forecast Income Q2</t>
  </si>
  <si>
    <t>Forecast Income Q3</t>
  </si>
  <si>
    <t>Forecast Income Q4</t>
  </si>
  <si>
    <t>Actual Income Q1</t>
  </si>
  <si>
    <t>Actual Income Q2</t>
  </si>
  <si>
    <t>Actual Income Q3</t>
  </si>
  <si>
    <t>Actual Income Q4</t>
  </si>
  <si>
    <t>Planned Expenditure Q1</t>
  </si>
  <si>
    <t>Forecast Expenditure Q1</t>
  </si>
  <si>
    <t>Actual Expenditure Q1</t>
  </si>
  <si>
    <t>Actual Expenditure Q2</t>
  </si>
  <si>
    <t>Actual Expenditure Q3</t>
  </si>
  <si>
    <t>Actual Expenditure Q4</t>
  </si>
  <si>
    <t>Forecast Expenditure Q2</t>
  </si>
  <si>
    <t>Forecast Expenditure Q3</t>
  </si>
  <si>
    <t>Forecast Expenditure Q4</t>
  </si>
  <si>
    <t>Planned Expenditure Q2</t>
  </si>
  <si>
    <t>Planned Expenditure Q3</t>
  </si>
  <si>
    <t>Planned Expenditure Q4</t>
  </si>
  <si>
    <t>Planned Income 16/17</t>
  </si>
  <si>
    <t>Forcecast Income 16/17</t>
  </si>
  <si>
    <t>Actual Income 16/17</t>
  </si>
  <si>
    <t>Planned Expenditure 16/17</t>
  </si>
  <si>
    <t>Forecast Expenditure 16/17</t>
  </si>
  <si>
    <t>Annual Expenditure 16/17</t>
  </si>
  <si>
    <t>6. Year End Feedback</t>
  </si>
  <si>
    <t>6) Year End Feedback</t>
  </si>
  <si>
    <t>Year End Feedback</t>
  </si>
  <si>
    <t>Strongly Disagree</t>
  </si>
  <si>
    <t>Disagree</t>
  </si>
  <si>
    <t>Neither agree nor disagree</t>
  </si>
  <si>
    <t>Agree</t>
  </si>
  <si>
    <t>Strongly Agree</t>
  </si>
  <si>
    <t>Total</t>
  </si>
  <si>
    <t>1. Shared vision and commitment</t>
  </si>
  <si>
    <t>2. Shared leadership and governance</t>
  </si>
  <si>
    <t>3. Collaborative working relationships</t>
  </si>
  <si>
    <t xml:space="preserve">4. Integrated workforce planning </t>
  </si>
  <si>
    <t>5. Evidencing impact and measuring success</t>
  </si>
  <si>
    <t>6. Delivering services across interfaces</t>
  </si>
  <si>
    <t>7. Digital interoperability and sharing data</t>
  </si>
  <si>
    <t xml:space="preserve">8. Joint contracts and payment mechanisms </t>
  </si>
  <si>
    <t xml:space="preserve">9. Sharing risks and benefits </t>
  </si>
  <si>
    <t>10. Managing change</t>
  </si>
  <si>
    <t>Other</t>
  </si>
  <si>
    <t>C10</t>
  </si>
  <si>
    <t>D10</t>
  </si>
  <si>
    <t>C11</t>
  </si>
  <si>
    <t>D11</t>
  </si>
  <si>
    <t>C12</t>
  </si>
  <si>
    <t>D12</t>
  </si>
  <si>
    <t>C13</t>
  </si>
  <si>
    <t>D13</t>
  </si>
  <si>
    <t>C14</t>
  </si>
  <si>
    <t>D14</t>
  </si>
  <si>
    <t>C15</t>
  </si>
  <si>
    <t>D15</t>
  </si>
  <si>
    <t>C16</t>
  </si>
  <si>
    <t>D16</t>
  </si>
  <si>
    <t>C23</t>
  </si>
  <si>
    <t>E23</t>
  </si>
  <si>
    <t>C24</t>
  </si>
  <si>
    <t>E24</t>
  </si>
  <si>
    <t>C25</t>
  </si>
  <si>
    <t>E25</t>
  </si>
  <si>
    <t>C28</t>
  </si>
  <si>
    <t>E28</t>
  </si>
  <si>
    <t>C29</t>
  </si>
  <si>
    <t>E29</t>
  </si>
  <si>
    <t>C30</t>
  </si>
  <si>
    <t>E30</t>
  </si>
  <si>
    <t>Comm reg code</t>
  </si>
  <si>
    <t>Local gov reg code</t>
  </si>
  <si>
    <t>Area team code</t>
  </si>
  <si>
    <t>code</t>
  </si>
  <si>
    <t xml:space="preserve">1. The overall delivery of the BCF has improved joint working between health and social care in our locality
</t>
  </si>
  <si>
    <t>1. The overall delivery of the BCF has improved joint working between health and social care in our locality commentary</t>
  </si>
  <si>
    <t>2. Our BCF schemes were implemented as planned in 2016/17</t>
  </si>
  <si>
    <t>2. Our BCF schemes were implemented as planned in 2016/17 commentary</t>
  </si>
  <si>
    <t>3. The delivery of our BCF plan in 2016/17 had a positive impact on the integration of health and social care in our locality</t>
  </si>
  <si>
    <t>3. The delivery of our BCF plan in 2016/17 had a positive impact on the integration of health and social care in our locality commentary</t>
  </si>
  <si>
    <t>4. The delivery of our BCF plan in 2016/17 has contributed positively to managing the levels of Non-Elective Admissions</t>
  </si>
  <si>
    <t>4. The delivery of our BCF plan in 2016/17 has contributed positively to managing the levels of Non-Elective Admissions commentary</t>
  </si>
  <si>
    <t>5. The delivery of our BCF plan in 2016/17 has contributed positively to managing the levels of Delayed Transfers of Care</t>
  </si>
  <si>
    <t>5. The delivery of our BCF plan in 2016/17 has contributed positively to managing the levels of Delayed Transfers of Care commentary</t>
  </si>
  <si>
    <t>6. The delivery of our BCF plan in 2016/17 has contributed positively to managing the proportion of older people (aged 65 and over) who were still at home 91 days after discharge from hospital into reablement/rehabilitation services</t>
  </si>
  <si>
    <t>6. The delivery of our BCF plan in 2016/17 has contributed positively to managing the proportion of older people (aged 65 and over) who were still at home 91 days after discharge from hospital into reablement/rehabilitation services commentary</t>
  </si>
  <si>
    <t>7. The delivery of our BCF plan in 2016/17 has contributed positively to managing the rate of residential and nursing care home admissions for older people (aged 65 and over)</t>
  </si>
  <si>
    <t>7. The delivery of our BCF plan in 2016/17 has contributed positively to managing the rate of residential and nursing care home admissions for older people (aged 65 and over) commentary</t>
  </si>
  <si>
    <t>Success 1 - Response</t>
  </si>
  <si>
    <t>Success 1 - Response category</t>
  </si>
  <si>
    <t>Success 2 - Response</t>
  </si>
  <si>
    <t>Success 2 - Response category</t>
  </si>
  <si>
    <t>Success 3 - Response</t>
  </si>
  <si>
    <t>Success 3 - Response category</t>
  </si>
  <si>
    <t>Challenge 1 - Response</t>
  </si>
  <si>
    <t>Challenge 1 - Response category</t>
  </si>
  <si>
    <t>Challenge 2 - Response</t>
  </si>
  <si>
    <t>Challenge 2 - Response category</t>
  </si>
  <si>
    <t>Challenge 3 - Response</t>
  </si>
  <si>
    <t>Challenge 3 - Response category</t>
  </si>
  <si>
    <t>1. The overall delivery of the BCF has improved joint working between health and social care in our locality</t>
  </si>
  <si>
    <t>Year End Feedback: Delivery of Better Care Fund</t>
  </si>
  <si>
    <t>HWB, Commissioning Region, Local Government Region and Director of Commissioning Operations Summary -</t>
  </si>
  <si>
    <t>% Strongly Agree</t>
  </si>
  <si>
    <t>% Agree</t>
  </si>
  <si>
    <t>Neither Agree nor Disagree</t>
  </si>
  <si>
    <t>% Neither Agree nor Disagree</t>
  </si>
  <si>
    <t>% Disagree</t>
  </si>
  <si>
    <t>% Strongly Disagree</t>
  </si>
  <si>
    <t>Footnotes</t>
  </si>
  <si>
    <t>Non-Elective Admissions, Delayed Transfers of Care, Residential admissions and Re-ablement are national metrics that support the delivery of the BCF. In addition to these metrics, a local performance metric and a locally defined patient experience used to support delivery of the BCF.</t>
  </si>
  <si>
    <t>The Better Care Fund Technical Guidance outlined the parameters for a local metric and a local patient experience metric - guidance is available from http://www.england.nhs.uk/wp-content/uploads/2014/03/bcf-tech-guid-revised.pdf</t>
  </si>
  <si>
    <t>The local and local patient experience metrics have been collected through the planning process and Q1 returns.</t>
  </si>
  <si>
    <t>Year End Feedback: Successes and Challenges</t>
  </si>
  <si>
    <t>What have been your greatest successes in delivering your BCF plan?</t>
  </si>
  <si>
    <t>Responses Count</t>
  </si>
  <si>
    <t>Percentage of Total</t>
  </si>
  <si>
    <t>4. Integrated workforce planning</t>
  </si>
  <si>
    <t>8. Joint contracts and payment mechanisms</t>
  </si>
  <si>
    <t>9. Sharing risks and benefits</t>
  </si>
  <si>
    <t>Category</t>
  </si>
  <si>
    <t>Year End Feedback HWB Summary -</t>
  </si>
  <si>
    <t>What have been your greatest challenges in delivering your BCF plan for 2016-17?</t>
  </si>
  <si>
    <t>National Conditions</t>
  </si>
  <si>
    <t>Description</t>
  </si>
  <si>
    <t>Data Source</t>
  </si>
  <si>
    <t>Planned: Q1 16/17 Data Collection
Forecast/Actual: Q4 16/17 Data Collection</t>
  </si>
  <si>
    <t>NHS England Monthly Publications 2015/16 &amp; 16/17</t>
  </si>
  <si>
    <t>Adult Social Care Outcomes Framework, NHS Digital</t>
  </si>
  <si>
    <t>Q4 16/17 Data Collection</t>
  </si>
  <si>
    <t>NEA annual performance nationally, regionally and by HWB</t>
  </si>
  <si>
    <t>NEA performance by quarter nationally, regionally and by HWB</t>
  </si>
  <si>
    <t>DTOC annual performance nationally, regionally and by HWB</t>
  </si>
  <si>
    <t>DTOC performance by quarter nationally, regionally and by HWB</t>
  </si>
  <si>
    <t>Reablement performance rate nationally, regionally and by HWB</t>
  </si>
  <si>
    <t>Residential Admissions performance rate nationally, regionally and by HWB</t>
  </si>
  <si>
    <t>National Conditions as answered in quarter 4 by HWB</t>
  </si>
  <si>
    <t>Summary of responses to the delivery of the BCF by HWB</t>
  </si>
  <si>
    <t>Summary of the greatest successes and challenges faced by HWBs in delivering BCF plans</t>
  </si>
  <si>
    <t>Income:</t>
  </si>
  <si>
    <t>Expenditure:</t>
  </si>
  <si>
    <t>NEA Performance (Annual):</t>
  </si>
  <si>
    <t>NEA Performance (Quarterly):</t>
  </si>
  <si>
    <t>DTOC Performance (Annual):</t>
  </si>
  <si>
    <t>DTOC Performance (Quarterly):</t>
  </si>
  <si>
    <t>Reablement Performance:</t>
  </si>
  <si>
    <t>Residential Admissions:</t>
  </si>
  <si>
    <t>National Conditions:</t>
  </si>
  <si>
    <t>Year End Feedback 1:</t>
  </si>
  <si>
    <t>Year End Feedback 2:</t>
  </si>
  <si>
    <t>Sheet Name (with links)</t>
  </si>
  <si>
    <t>The BCF has supported closer working, governance and solution finding. It is though by no means the only vehicle through which closer working is delivered. In the coming two year period we are seeking to deepen the reach of the BCF.</t>
  </si>
  <si>
    <t>Yes as planned and with additional out of hospital activity supported through our JEMC, utilising budgetary flexibilities.</t>
  </si>
  <si>
    <t>Yes although activity within this years BCF represents aproportion of activity and not the whole. Reflecting on achievements this year we have proposals for the 2017-19 which will deepen this further.</t>
  </si>
  <si>
    <t>Yes as evidenced in our performance reporting, performance has positively improved.</t>
  </si>
  <si>
    <t>Our DToC position is positive and the focus of BCF has helped us to maintain this. Participation in Discharge to Assesspilot with colleagues in Havering has provided helpful intelligence into pathways and changes required in turn, to care and support arrangements.</t>
  </si>
  <si>
    <t>Yes this has created additional budget pressure for social care within this financial year as activity levels markedly increased to support whole system pressures.</t>
  </si>
  <si>
    <t>Yes rates of admission are stabilised despite increased demand. It is clear that whilst diversionary care and support is very helpful, there will remain a core of people for whom, alternativesolutions exhausted, residential admission remains the best, safe and feasible solution.</t>
  </si>
  <si>
    <t>We have been able to build upon our experiences in this year of BCF to develop our approach to our planning for 2017-19 for a more integrated tri-borough plan which is under current development. This will acknowledge opportunities for integration across the BCF partners across BHR, whilst retaining local flavours and priorities. we expect this to lead to further improvements in the use of available resources within our health and social care economy.</t>
  </si>
  <si>
    <t>We are implementing changes to our locality arrangements with health colleagues which are both building upon our experience of working together as joint teams but also incorporating key aspects of our transformation programme. Concrete changes have included the implementation of new Care Navigator roles and strengthening the roles of Social Workers, with efficiency gains in how resources are used.</t>
  </si>
  <si>
    <t>We have been able to utilise areas of carry forward and underspend through our governance oversight to commission areas of imnnovation with the community and voluntary sector. This was further supported through the provision of the BCF small grant which assisted necessary resources for our out of hospital pilot, utilising voluntary sector, braoder workforce promotion through engagement with volunteers</t>
  </si>
  <si>
    <t>Whilst we have different funding models and different hirerchies, joint payment approaches will prove challenging. Inevitably this impeeds the progress to readily move to one health and social care economy. This is futher exacerbated by sustained budget pressures, reducing our capacity for change and innovation.</t>
  </si>
  <si>
    <t>Nothwithstanding significant progress in the delivery of joint teams in both community and acute settings, there remain different contracts and hierarchies and cultures.</t>
  </si>
  <si>
    <t>Despite areas of innovation a significant proportion of BCF resources are locked into existing contracts and activity. This is significant where this activity is required to maintain activity levels and or system benefits and performance.</t>
  </si>
  <si>
    <t>The Joint Commissioning Executive Group have worked closely to introduce key integrated enabler projects e.g. integrated locality teams, dementia hubs which have supported the delivery of the main BCF metrics. The joint approach to funding preventative services has contributed to the improved performance.</t>
  </si>
  <si>
    <t>The service and programmes of work outlined within the BCF plan was implemented as planned</t>
  </si>
  <si>
    <t>The joint initiatives rolled out or continued in 16-17 supported the overall vision for Barnet. This is evidenced through the Dementia performance the wide coverage of the integrated locality teams and the feedback from service users accessing the integrated services</t>
  </si>
  <si>
    <t>The preventative and community based services have supported the wider system in positively managing the levels of non-elective admissions</t>
  </si>
  <si>
    <t>The schemes and underlying programmes of work form part of the wider system enablers in place for managing DTOC. Our rapid response service has supported the management of people in the community, whilst our integrated team have worked towards reducing the number of NELs. The intermediate care service has supported and facilitated discharge to a community setting whilst the services within the 7 days scheme have worked towards providing packages of care. Although Barnet is not meeting the DTOC metric, the services within the BCF have contributed to positively managing the demand levels.</t>
  </si>
  <si>
    <t>The plan included the delivery of prevention initiatives e.g. rapid response, ageing well, carers support services. These services provided the community/care closer to home support required</t>
  </si>
  <si>
    <t>The schemes and services have worked in an integrated manner, to support in managing the rate of residential and nursing home admissions for older people.</t>
  </si>
  <si>
    <t>London Borough of Barnet and clinical commissioning group have rolled out a number of integrated schemes in 16-17. Including the introduction of the carers support scheme, borough wide integrated locality teams, four dementia hubs and seven day working across key health and care services.</t>
  </si>
  <si>
    <t>Robust governance arrangements have ensured that the proposed schemes within the plan have been implemented within the timescales set out. Barnet has met the NEL metric</t>
  </si>
  <si>
    <t>Key working groups have been established to support the delivery of the programme of work within the plan.</t>
  </si>
  <si>
    <t>Our local BCF plan included schemes and programmes of work that spanned across a number of stakeholders starting with primary care, voluntary services providers, care homes, community sector and the acute commissioners. Linking national metrics down to service level KPIs and tracking them across the wider system has been challenging. Challenges relate to services where NHS numbers are not the key identifier making the process of automatically collecting the required linked data difficult. Manual processes are in place, these will need to be automated as the new systems for key stakeholders come online e.g. Social care has just rolled out its new service user system</t>
  </si>
  <si>
    <t>The council has recently changed its service user system, the new system has the capacity to store NHS numbers which will be used to cross reference those who access care and health services. The two main end of life and palliative care providers are also going through the process of upgrading their systems which will further increase digital coverage within the patch. Work with other providers e.g. voluntary sector services will need to be scoped.</t>
  </si>
  <si>
    <t>Although stakeholders have been fully committed to delivering the change programme of work set out in the plan, implementing the deliverables and agreeing the success measures across the wider local health economy with differing priorities was a challenge.</t>
  </si>
  <si>
    <t>The overall delivery of the BCF in Barnsley is in the context of the wider Health and Wellbeing Strategy and Barnsley Place Based Plan. The BCF has provided a specific focus on some areas of transformation and integration however it has not been the sole driver for partnership/joint working or integration as there has been a long standing commitment to joint working in Barnsley including joint commissioning arrangements.</t>
  </si>
  <si>
    <t>The majority of BCF schemes were implemented as planned in 2016/17 with some good progress in a number of key areas including neighbourhood nursing, intermediate care, new models of assessment and care management in Social care, implementation of Be Well Barnsley and ongoing development and enhancement of the Rightcare Barnsley Service.</t>
  </si>
  <si>
    <t>Joint and collaboartive working arrangements are strong in Barnsley at a strategic and operational level. This is demonstrated by our joint Health and Wellbeing Strategy and the Barnsley Place Based Plan. The BCF, whilst providing an ongoing focus for joint working has not been the single underlying or influencing factor for improved integration however a number of the schemes have contributed to and supported improved joint working and more integrated processes and working arrangements.</t>
  </si>
  <si>
    <t>The BCF has had a positive impact on avoiding non-elective admissions and whilst the target was not achieved there was a reduiction in non elective admissions between 2016/17 and 2017/18. A number of the BCF schemes as well as other initiatives developed through joint working have led to improved care and support in alternative settings, improved support to access appropriate serviuces as well and better support for patients to improve their own health and wellbeing.</t>
  </si>
  <si>
    <t>The level of delayed transfers of care in Barnsley has historically been and continues to be low in comparison to peers and national rates. The DTOC plan has helped to ensure developments continue to focus on effectively managing transfers of care however the significant pressures faced by the acute trust during 2016/17 and the high numbers of people requiring ongoiung support on discharge from hospital have resulted in continued growth in the number of DTOC's</t>
  </si>
  <si>
    <t>Developments around Rightcare Barnsley, neighbourhood nursing, intermediate care and reablement including more joined up working are all helping to ensure patients receive high quality, coordinated rehabilitation services and reablement support to maximise the opportunity for patients to live independently with appropriate support to minimise the likelihodd of requiring a readmission to hospital or admission to residential care.</t>
  </si>
  <si>
    <t>Developments around Rightcare Barnsley, neighbourhood nursing, intermediate care , social care asssement and care management are all helping to ensure patients can be supported and cared for in community settings or ideally in their own homes with appriate rehabilitation services and reablement support to maximise the opportunity for patients not to require long term residential care. The BCF target for reducing the rate of permanent admissions of older people to residential care was achieved.</t>
  </si>
  <si>
    <t>Shared delivery of a number of key schemes with a shared commitment from all key partners has enabled the development of shared leadership and governance arrangements and alliance contracting through an Alliance Leadership Team. The CCG, Acute, Community, Local Authority and local Healthcare Federation are all part of this arrangement and are working together effectively to deliver shared aims and outcomes for a number of key services including Community Nursing, Rightcare Barnsley and Intermediate Care. This work has also seen the establishement of an alliance contract and is seen as a key enabler as we move towards an accountable care partnerhip in Barnsley.</t>
  </si>
  <si>
    <t>Since the introduction of the Better Care Fund in Barnsley, sitting within the Health and Wellbeing Strategy and linking initially to our pioneer programme, there has been a lot of development work with the Health and Wellbeing Board and the Senior Strategic Development Group in Barnsley to improve system leadership and support future developments around integration and joint working. Whilst not solely due to the BCF, this did provide an impetus and focus for imporving system leadership and working better across orgaqnisations and the work has enabled the focus of all partners to move towards the things that really matter and where we can work together to deliver real change and improved outcomes for Barnsley people. This has being reflected in the new Health and Wellbeing Strategy and the Barnsley Place Based Plan which will enable us to play our part in delivering integration and transformation at a 'place' level whist effectivelyu contributing to the system priorities at a STP level.</t>
  </si>
  <si>
    <t/>
  </si>
  <si>
    <t>Whilst a number of the projects associated with the BCF have been successful and delivered improvement in care and support, it remains chamllenging to assess and evidence the impact of these schemes when sety against a context of changing needs and demands and increasing pressures on the healthcare system. This creates a significant challenge in identify the interventions which reduce demand on care and support services and that can ultimately lead to being able deliver care and support services that have the capacity to deal with demand levels.</t>
  </si>
  <si>
    <t>Two schemes paused due to safe transfer of services to Virgin Care Ltd - these were assistive technology and the falls response service. Both are now in progress.</t>
  </si>
  <si>
    <t>Evidenced in the new contract for health and care services awarded to Virgin Care.</t>
  </si>
  <si>
    <t>in February 2017, the local acute trust changed their reporting methods, meaning that the baseline for both 16-17 and 17-18 need to be revised.</t>
  </si>
  <si>
    <t>This has improved significantly in 2016-17 due to better reporting and greater increase of people returning home with Home First, part of the local reablement service.</t>
  </si>
  <si>
    <t>Whilst admissions to care homes have seen a small reduction, live in care packages have reduced significantly which is positive.</t>
  </si>
  <si>
    <t>Collaborative working with care home and domiciliary care partners, buliding trust and facilitating discharges.</t>
  </si>
  <si>
    <t>The safe transfer of community health and care servies to a new provider, leading to great opportunities for change and transformation.</t>
  </si>
  <si>
    <t>New and innovative service models such as the falls response service, demonstrating collaborative working.</t>
  </si>
  <si>
    <t>Changes to data, either from different data collection methods (for DTOCs) or from introducing new IT systems.</t>
  </si>
  <si>
    <t>Four closures of care homes within 6 months led to significant supply pressures within B&amp;NES. This led to increased delays from hospital but also significant price rises, leading to budget pressures within social care.</t>
  </si>
  <si>
    <t>Needing to pause schemes, due to safe transfer of services. This led to delays, particularly with new schemes such as assitive technology.</t>
  </si>
  <si>
    <t>Some schemes were implemented as planned whilst other faced obstacles such as incompatible information technology.</t>
  </si>
  <si>
    <t>Whole system approach to hospital discharge planning. 
Joint Commissioning Post
Improved governance via the BCF Partnership Board (including performance and budget monitoring)</t>
  </si>
  <si>
    <t>System co-ordination through the BCF lead officers enabled the implementation ofinterim winter pressure beds in local care homes which enabled people to leave hospital when they were medically optimised but still in need of social care support.</t>
  </si>
  <si>
    <t>Performance has improved for 2016/17.</t>
  </si>
  <si>
    <t>The impact of workforce shortages in the Home Care provider market contributed to this challenging performance</t>
  </si>
  <si>
    <t>2016/17 has demonstrated a real shift towards a shared vision and commitment across health and social care. This commitment has cascased down from the BCF leadership to teams and an increased appetite to improve integrated ways of working is evident.</t>
  </si>
  <si>
    <t>BCF Board was established at the beginning of the financial year and has met monthly through the year to lead the BCF jointly across health and social care. Reporting on the progress of projects was established and reporting provided monthly to aid shared leadership discussions.</t>
  </si>
  <si>
    <t>Relationships across health and social care have developed greatly through this year which has led to collaborative working and collaborative decision making to benefit the system as a whole.</t>
  </si>
  <si>
    <t>The absence of data sharing across Bedford health and social care continues to challenge the system. A pilot is due to commence with 2 GP surgeries and adult social care to test data sharing pathways and recognise the benefits. The system has also begun discussions around a single trusted assessing mechanism across the intermediate care pathway which should reduce duplication.</t>
  </si>
  <si>
    <t>As the appetite increases across the system at pace to integrate services, the need for joint contracts and payment mechanisms has become more prominent. BBC and BCCG is working on a joint community procurement which will see some of that come together by April 2018. In the meantime, projects such as integrated discharge pathways and integrated rehab and reablement will further encourage joint mechanisms. A further challange is in respect of care homes and the need for increased joint contracts and payments.</t>
  </si>
  <si>
    <t>The increase in non-elective admissions continues to be a challange despite the successful progress of integrated workstreams as part of the BCF. The drivers in Bedford are a significant increase in the number of people attending A&amp;E between the ages of 20 to 64 years. The rate of emergency admissions is more than double in those in the most deprived areas, than those from the more affluent areas of Bedford. There has been a significant increase in the number of admissions due to problems of the respiratory system. An increase in patients with a multi-comorbidities has also attributed to the increase to NEAs in Bedford.</t>
  </si>
  <si>
    <t>Working together under the BCF has continued to consolidate and build upon our pre-existing and mature approach to integrated care.</t>
  </si>
  <si>
    <t>In particular, we have been working across the whole system to deliver our DToC Action Plan. This has resulted in concerted activity to reduce non-elective admissions, improve patient flow and to drive a more proactive system of discharge planning. Our Patient Flow Manager addresses ‘blockages’ across the whole Bexley system and ensures a ‘pull through’ approach.</t>
  </si>
  <si>
    <t>We have been working during 2016/17 to further progress our plans for integration by 2020 with a significant milestone achieved of creating our Integrated Care Organisation, Bexley Care, on 1 April 2017.</t>
  </si>
  <si>
    <t>See Supporting Metrics and Narrative Sections</t>
  </si>
  <si>
    <t xml:space="preserve">
The work undertaken during 2016/17 by the Council and Oxleas NHS Foundation Trust culminated in the creation of Bexley Care - our Integrated Care Provider - on 1 April 2017. This brought together Adult Social Care and Adult Community and Mental Health Services into a single management structure with flexibility to use the combined health and social care resources across both organisations to deliver more seamless and effective care and support.
</t>
  </si>
  <si>
    <t>We are working as part of three Systems Resilience Groups to improve patient flow through the three hospitals, with a particular focus on the QEH system. We have implemented a highly pro-active patient flow management process, led by our Patient Flow Manager and our weekly 'Super 6' senior-level challenge meeting, which works across organisational boundaries to unblock barriers to timely discharge. This has contributed to our improved DToC performance.</t>
  </si>
  <si>
    <t xml:space="preserve">Our innovative Discharge 2 Assess project is working well and has contributed to a reduction in DToCs and excess bed-days. We have implemented a Discharge to Assess model where going home is the default pathway, with alternative pathways for people who cannot go straight home. The project demonstrates our collaborative working relationships and the strength of our integrated approach. This approach is in line with the High-Impact Change Model.
</t>
  </si>
  <si>
    <t>It is challenging to evidence the impact and success of interventions around falls prevention. Data from the Public Health Outcomes Framework isn't timely and we are using CCG derived data, which points to an increase in the number of Finished Consultant Episodes due to injuries from falls, compared to the position in the previous year. However, this is a good proxy measure to keep the Integrated Commissioning Board well-sighted on this issue. In response, we have commissioned an enhanced falls pathway within our existing Integrated Community Assessment Service to include strength and balance training and home risk assessment.</t>
  </si>
  <si>
    <t>All settings other than the local authority have previously confirmed that the NHS number is being used as a consistent identifer. The local authority are in progress to ensuring that the NHS number becomes the consistent identifier for those patients who access health and care services. However the bulk loading and automatic update via PDS is subject to legal discussions between NHS Digital and Daag. Once the legal issue is resolved the NHS number process will be automated. In the meantime, a process has been put in place for all clients connected to health to have their NHS number recorded as this is a workround for the NHS digital situation.</t>
  </si>
  <si>
    <t>Despite achieving our (post-arbitration) plan for Non-Elective Admissions in 2016/17, this remains an ongoing area of challenge in the context of the contractual relationship with our major provider, Lewisham and Greenwich Trust.</t>
  </si>
  <si>
    <t>The delivery of BCF has improved joint working between health and social care, albeit against a backdrop of substantial change at a strategic level (including Sustainability and Transformation planning (ST)P and CCG integration) and rising demand and worsening performance at an operational level. Further positive devlopments have occured in recent weeks - see narrative</t>
  </si>
  <si>
    <t>We were able to implement planned schemes including: roll out of the Clinical Utilisation Tool in a number of acute and other trusts; implementation and evaluation of the wellbeing co-ordinators project with the voluntary sector; a ‘virtual bed’ pilot which has been evaluated and now forms the basis of changes to the community trust contract; development of the 'Route to Wellbeing' portal for use in general practice; development of the Carer’s agenda and award of a series of grants to voluntary sector organisations to support carers; protection of dementia services to support individuals and their carers; clinical specialist role introduced to equipment services.</t>
  </si>
  <si>
    <t>The national BCF policy has been poorly understood by many and has broadly been judged as not to have been successful. Local issues particualrly within BCC have contributed toi this. However there is now a growing awareness about what the policy can bring and how it can underpin wider plans. The individuals working within the BCF programme have been important champions of integration within the system in 16/17 as part of their delivery of projects.</t>
  </si>
  <si>
    <t>We believe that BCF has contributed positively to managing the levels of non-elective admissions in that key projects have been delivered and judged to have had a positive impact. However the data shows a disapointing outturn in terms of this metric overall within the system, with performance being impacted on by activity at Good Hope and Heartlands Hospitals. The issues with performance system wide are complex and go beyond the impact of integration and are now being overseen through A&amp;E Delivery Boards and the national NHSE priority Urgent and Emergency Care programme. The Hopsital to Home element of this programme is one of the foundations of the 17/19 BCF</t>
  </si>
  <si>
    <t>Although the BCF has played a key role in working with partners to achieve reductions in this metric this has occurred against a backdrop of rising demand and worsening performance across the health economy. Whilst the level of protection for social care increased into 16/17 with support for additional social workers, community beds, enablement and voluntary sector dementia services this has been insufficient to cover the total pressures within the Birmingham adult social care services with the City Council having to make significant reductions to its services despite the level of protection offered by the BCF.</t>
  </si>
  <si>
    <t>The delivery of BCF has contibuted positively to this by joint working around the development of Enhanced Assessment Beds and enablement service with BCF supporting capacity acrossin the system and financial support.</t>
  </si>
  <si>
    <t>The BCF has contirbuted positively to managing the rate of residential and nursing care home admissions for older people and has achieved well against a challenging target - with the trend continuing downwards. However it should be noted that this decreasing number is offset by an increasing number of community and home care clients.</t>
  </si>
  <si>
    <t xml:space="preserve">The roll out of the Clinical Utilisation Tool into the Heart of England Foundation Trust, University Hospitals Birmingham, Birmingham and Solihull Mental Health Trust, Birmingham Community Healthcare Foundation Trust and the Royal Orthopaedic Hospital Birmingham Foundation Trust. Data and information of use to both commissioners and providers is now being generated.
</t>
  </si>
  <si>
    <t>A ‘virtual bed’ pilot which has been evaluated and now forms the basis of changes to the community trust contract.</t>
  </si>
  <si>
    <t>Development of the Carer’s agenda and award of a series of grants to voluntary sector organisations to support carers. In addition the protection of dementia services to support individuals and their carers has been made through recurrent BCF funding.</t>
  </si>
  <si>
    <t>Rising demand and worsening performance across the health economy. Whilst the level of protection for social care increased into 16/17 with support for additional social workers, community beds, enablement and voluntary sector dementia services. However this has been insufficient to cover the total pressures within the Birmingham adult social care services. Birmingham City Council have had to make significant reductions to its services despite the level of protection offered by the BCF, causing pressures within BCF projects.</t>
  </si>
  <si>
    <t>The development of STP itself has created challenges as BCF projects are seeing 'disengagement' from partners as they prioritise STP work.</t>
  </si>
  <si>
    <t>The integration of the BCF into the NHS England Sustainability and Transformation Planning (STP) process has proved challenging in reality despite local commitment and the STP can be seen as a challenge in terms of limiting the pace of delivery of BCF however it has provided the opportunity to embed some of the initial principles of the BCF into wider accountable care planning and this has provided the opportunity for the BCF to review and change its delivery programme for 2017/18 as projects it initiated have been adopted by the STPs in both footprints.</t>
  </si>
  <si>
    <t>Blackburn with Darwens joint working arrangements across health and care have continued to be enhanced by the joined up development and delivery of the Better care Fund plan. The plan is governed by strong joint commissioning arrangements and regular feedback and updates are provided to Health and Wellbeing Board. The local BCF plan has informed the emergning new models of care and Local Delivery Plan across a wider Pennine Lancashire footprint.</t>
  </si>
  <si>
    <t>All Projects identified in the BwD BCF 2016/17 plan have been delivered within timescales outlined in the narrative. As an evolving plan, 2017-19 developments will build on the success and learning of previous years.</t>
  </si>
  <si>
    <t>BCF has been a key driver behind the integration of health and social care delivery in the localities. It has also provided the opportunity to integrate existing fron line and management roles. The pooled budget has also provided the opportunity to fund new integrated roles that have shaped serivces development and redesign.</t>
  </si>
  <si>
    <t>BwD emergency admissions have reduced in 2016/17, however the cost of activity has increased due to the acuity of the patients presenting. The BCF plan has directly supported the reduction of emergency admissions, particularly in relation to ambulatory care sensitive conditions, falls and frailty.</t>
  </si>
  <si>
    <t>Significant work has been undertaken to address DTOC across Pennine Lancashire and a number of key initiatives have been implemented through BCF schemes. Integrated Discharge Service (IDS) has been live since September 2016 and this has been supported by the strengthening of the Admissions Avoidance team working at the front door. Trusted Assessment is being rolled out across providers to facilitate and steamline processes, discharge to assess tested throughout the winter period and Home First principles being developed. Reduction in levels of DToC will remain a significant priority aligned to A&amp;E Delivery Board for 2017-19</t>
  </si>
  <si>
    <t>The BCF has enabled a more joined up and systematic approach to the planning and delivery of reablement services across Blackburn with Darwen, supporting people in communities, facilitiating discharge from hospital and in reach into short term care. A large scale redesign of reabalement has resulted in increased service utilisation.</t>
  </si>
  <si>
    <t>Whilst we continue to experience high levels of demand for nursing and residential placements in Blackburn with Darwen the BCF plan has enabled a more joined up approach to delivering care and supporting decision making. This has included the development of Discharge to Assess pathways and working towards a principle of Home First.</t>
  </si>
  <si>
    <t>A number of successful schemes which commenced in 2015/6 have evolved leading to front line health, social care, reablement, wellbeing services and voluntary sector working collaboratively to deepen the level of integration of services across BwD. Our BCF has supported the joint commissioning of the voluntary sector to support the alignment of additional capacity to neighbourhoods and communities, promoting independence and supporting a self care approach to delivery. Mental Health services are now engaged in the delivery of the neighbourhood offer with a particular focus on long term condition management. Joint case management arrangements have been established and further workforce development is underway to standardise this across the system and deliver improved patient centred care. The 2016/17 BCF plan has supported further integration at the acute interface aligning where possible pathways into the community to streamline discharge, facilitate trusted assessment and support long term decisions being made in the appropriate setting. Delivery has been underpinned by improved health and social care evidence and recording of activity data.</t>
  </si>
  <si>
    <t>The Health and Wellbeing Board and Joint Commissioning process and relationships across the CCG and Local Authority continue to drive integration across Blackburn with Darwen through the Better Care Fund Plan. Plans for integation are extending to all age including under 65's and children and young people to support a consistent approach across neighbourhoods. BCF plans have aligned across the Pennine Lancashire Local Delivery Plan area, building on local success to inform the development and delivery of the Out of Hospital strategy.</t>
  </si>
  <si>
    <t>Operational management relationships have also been strengthened across provider and commissioner organisations to support a joined up approach to leadership and delivery. Frontline staff have been aligned to improve relationships and deliver coordinated care across localities, Workforce development has been a high priority for front line staff across BwD localities enabling health, social care and voluntary sector staff to develop working relationships and identify efficiencies in service delivery. Our provider and commissioner relationships continue to grow across the wider Pennine Lancashire footprint as the Local Delivery Plan and New Models of Care develop within the evolving Accountable Care System.</t>
  </si>
  <si>
    <t>Gaining approval to use the NHS Number as the consistent identifier for health and social care services has been a challenging process. This has now been approved and plans are in place to roll out in quarter 1 of 2017/18</t>
  </si>
  <si>
    <t>Whilst seeing a reduction in the number of NEL admissions we have faced the challenge of seeing an increase in the cost of admission and the acuity of patients presenting, this is also reflected in the cost and complexity of social care packages of support being commissioned.</t>
  </si>
  <si>
    <t>Whilst seeing a reduction in the number of NEL admissions we still experienced significant system wide pressure and capacity issues in all health and social care sectors.</t>
  </si>
  <si>
    <t>There is a long-standing history of co-operation and joint working between health and social care, and we do not feel that the BCF has impacted positively or negatively on this. The management of the BCF planning process has provided the opportunity for new conversations to take place.</t>
  </si>
  <si>
    <t>The BCF schemes were implemented as planned during 2016/17.</t>
  </si>
  <si>
    <t>We have a range of deflection schemes in our BCF schedule which were in existence prior to the fund being established. They have an impact on the integration of health and social care, but we do not feel that this is necessarily due to the BCF plan.</t>
  </si>
  <si>
    <t>We do not feel that the delivery of the BCF plan has impacted positively or negatively.</t>
  </si>
  <si>
    <t>Section 75 agreement signed off by both Blackpool Council and Blackpool CCG.</t>
  </si>
  <si>
    <t>Shared conversations between health and social care about finances and further developing services included in the fund.</t>
  </si>
  <si>
    <t>Visibility and governance through the Strategic Commissioning Group and Health and Wellbeing Board.</t>
  </si>
  <si>
    <t>Financial pressures - being able to continue to deliver the schemes included within the BCF whilst facing reducing budgets.</t>
  </si>
  <si>
    <t>Demand pressures - being able to contue to deliver the schemes included within the BCF whilst facing increased demand due to changing demographics.</t>
  </si>
  <si>
    <t>Obtaining data which is relevant and timely. Particularly around performance data which is provided to LGA and other bodies with reporting periods which do not align with BCF timetables.</t>
  </si>
  <si>
    <t>Bolton CCG, Bolton Council and Bolton FT have been working closely through the Integrated Care Strategy and Planning group. The joint working has been driving re-modelling of services and bringing teams together across the Borough.</t>
  </si>
  <si>
    <t>BCF schemes fully implemented. Identified additional levels of learning and continue to move forward and adapt services going forward. Work is ongoing to improve integration of teams.</t>
  </si>
  <si>
    <t>The teams from each organisation have worked together to develop integrated care and re-modelling of services. Continued developments are underway to improve integration across the Borough.</t>
  </si>
  <si>
    <t>In relation to the over 75s and 85s Nels Bolton benchmark is the lowest in Greater Manchester and second lowest for over 65s. These cohorts are the target group for the BCF scheme to care for the elderly.</t>
  </si>
  <si>
    <t>Multiple schemes have contributed towards to reducing DTOc. The Integrated Discharge Team has allowed for consistent reporting through routine monitoring and integration between the Acute Trust and Local Authority. The Acute trust continue to embed SAFER and Red &amp; Green days on wards to improve flow. Since December 2016 the has been a 30 per cent reduction in DTOc bed days.</t>
  </si>
  <si>
    <t>Awaiting data. Expecting data at the end of May 2017.</t>
  </si>
  <si>
    <t>Residential and nursing care home admissions for over 65s has shown a reduction compared to the previous year.</t>
  </si>
  <si>
    <t>When considering BCF finances, the Borough have mitigated well against forecast underspend. No underspend reported in BCF.</t>
  </si>
  <si>
    <t>AAT - the number of reductions of patients attending A&amp;E and reductions to over 65s DTOc. Admission Avoidance Team (AAT) referrals seen within 48 hours were at 97% in 2016/17 ending the year with 98% in March against a plan of 90%.</t>
  </si>
  <si>
    <t>Staying well - invites have increased by 36 per cent compared to previous year. Outcomes of the quality of life wheel scores show a 33 per cent improvement upon discharge from the service compared to needs assessment on entering the service.</t>
  </si>
  <si>
    <t>To develop locality wide reports at scheme level. Apportioning impact at scheme level and the need to improve mapping outcomes.</t>
  </si>
  <si>
    <t>Integrating teams with different governance and IT structures across different organisations - systems and structures.</t>
  </si>
  <si>
    <t>There are challenges with regard to staffing and recruitment across BCF schemes. Single overall leadership.</t>
  </si>
  <si>
    <t>The sharing of expertise, outcomes has enabled us to compare and contrast in an open and transparant way in order to improve all our services</t>
  </si>
  <si>
    <t>Greater progress has been made with particular schemes.</t>
  </si>
  <si>
    <t>Integration of services and the implementation of the role of the health and social care co-ordinator has been key in supporting new ways of working. There has been variance across the County in how these roles have embedded and hence the pace of impact on BCF metrics.</t>
  </si>
  <si>
    <t>Quarter 4 data indicates improvements and reflects progress in new ways of working</t>
  </si>
  <si>
    <t>Continued integrated work to manage demand for admission to care homes is evidenced in the performance data</t>
  </si>
  <si>
    <t>Progress against the key features and functions of integrated team working is evident across all localities. Health and social care co-ordinators have developed and sustained sound processes to support effective team working</t>
  </si>
  <si>
    <t>As part of the STP an integrated Community and Primary Care Services Programme has been established - key metrics for measuring the impact of changes support BCF metrics</t>
  </si>
  <si>
    <t>The Pan-dorset Carers Vision development</t>
  </si>
  <si>
    <t>The impact on non-elective admissions and A&amp;E attendances , particularly for people over 65 years has varied across the County with greater progress in the Dorset CC area.</t>
  </si>
  <si>
    <t>The Dorset Care Record will support addressing this challenge.</t>
  </si>
  <si>
    <t>Rehabilitation and reablement services continue to operate with different criteria for access.</t>
  </si>
  <si>
    <t>The BCF Steering Group and Programme Boards have demonstrated good models of joint working between health and social care. A range of East Berkshire wide initiatives have been developed since last year, between Health and Social care. These have included an East Berks Care Home Quality Programme; Joint Stroke service discussions; Residential / Care Home negotiations across the 3 areas to harmonise price and minimise competition; re-modelling the Joint Intermediate care service, funded between Health and Social Care. All of these initiatives have taken place since March 2016 and indicate greater and closer working relationships across the 3 Boroughs in the East of Berkshire and with the 3 CCGs.</t>
  </si>
  <si>
    <t>Planning and governance for the BCF schemes is achieved through the oversight of the BCF Steering Group which meets monthly and is attended by Senior Management in Health and Social Care. This ensures that risks are early identified and mitigated, therefore ensuring schemes are implemented as planned.</t>
  </si>
  <si>
    <t>Comments as above.</t>
  </si>
  <si>
    <t>The Bracknell Forest BCF has contributed positively to the levels of non elective admissions during the year, so that by Month 11 (latest data availability) actual activity was only 0.2% higher than planned. This is attributed to a number of BCF initiatives, ranging from a strong Preventative / Self-Care campaign conducted throughout the year featuring for example, advice for the public on choosing the right service for when A+E is not appropriate ; through to the Integrated Care Teams providing multi-disciplinary case management to people with multiple LTCs at highest risk of hospital admittance / readmittance.</t>
  </si>
  <si>
    <t>There have been a number of barriers to improvement in DToC rates during 16/17 which are actively being addressed by the Council and health partners. A new Intermediate Care service is to be launched during the summer, together with a new outcomes based domiciliary care contract which emphasises reablement much more than traditional domiciliary care services. In addition, the Council is reconfiguring the bed based intermediate care facility at Bridgewell to provide step up / step down beds and investing in improved access to physio, OT and social work support at the hospital at weekends. All of these, together with greatly improved analytical tools being developed, will help to improve patient pathways out of hospital, as well as tracking and identifying bottlenecks much more effectively.</t>
  </si>
  <si>
    <t xml:space="preserve">The current intermediate care service has been under review during 2016, with a totally new operating model being developed ready for implementation in the Autumn of 2017. Performance against the 91 day hospital discharge metric in 2016/17 has been reasonable but changes to the service were identified, resulting in the Council and Health partners agreeing to recommission the Intermediate Care service, to provide between 16,000 to 20,000 hours per month of community and bed based intermediate care. This new model is expected to commence during the Autumn of 2017 and will focus around 40% of service to admission avoidance / crisis intervention. 
</t>
  </si>
  <si>
    <t>Work has continued during the year to meet the challenges of a severe shortage in residential and nursing home capacity, matched with significant price increasing from the provider market in Bracknell Forest. This has created challenges to progress against this particular metric during 2016/17 but is expected to be addressed by a range of measures discussed in "Narrative".</t>
  </si>
  <si>
    <t>A new focus on collaborative working across the 3 East Berkshire CCGs and Better Care Fund areas, to identify common BCF themes which could be more effectively delivered by working collaboratively. A number of examples have emerged, including Care Home Quality; Mental Health and LD; Residential home fees; Self Care and Prevention and Personal Health Budgets and work is progressing on these workstreams across the 3 areas.</t>
  </si>
  <si>
    <t>The 3 Clinical Commissioning Groups now work across East Berkshire as the East Berkshire Federation. There is an emphasis on BCFschemes being part of the overall process of moving towards Integration of health and social care.</t>
  </si>
  <si>
    <t>As a result of the above 2 factors, there is a stronger emphasis on a shared BCF vision across East Berkshire, which also links in to the overall strategic aims of the Frimley STP.</t>
  </si>
  <si>
    <t>Identifying and tackling the causes of DToC has been a signficant challenge during the year. Workstreams are now being put in place to address these challenges.</t>
  </si>
  <si>
    <t xml:space="preserve">Some of the BCF work is of a preventative nature, such as the Prevention and Self-Care work, funded through the BCF. However, the outcomes of prevention and self-care work are most likely to be realised over a period of years. As such reporting on these outcomes against BCF Plan targets on a monthly or quarterly basis is not a meaningful measure of their success. Ensuring that projects and campaigns are evidence-based, is the most realistic way to ensure outcomes are achieved. Outside of a randomised controlled trial, it is not possible to prove or disprove the effectiveness of a campaign in changing behaviour and outcomes.
</t>
  </si>
  <si>
    <t>The local residential care market has been extremely volatile during the year; particularly as a number of care homes either closed or were Red flagged in Bracknell during the year, resulting in a loss of 400 beds in the locality. There are currently only 10 homes operating in the Borough. In addition, the Council's own Bridgewell bed based intermediate care unit ceased to operate as a nursing facility in April 2016 and was re-classified by the CQC as residential. These factors have created a high demand for bed places with resultant significant price increases.</t>
  </si>
  <si>
    <t>This year has highlighted the increasing benefits and opportunities offered by greater partnership working. The CCGs are working with the Local Authority to further integrate commissioning arrangements in 2017/18 and our mature relationships aid our system planning.</t>
  </si>
  <si>
    <t>Schemes were implemented as planned. Successful implementation has added resilience and sustainability to enable further transformation of our local health and care system in line with our STP</t>
  </si>
  <si>
    <t>The programme structure of our commissioning - especially those areas jointly commissioned - has strengthened our approach towards a common goal and shared understanding of challenges and gaps.</t>
  </si>
  <si>
    <t>The impact of our intermediate care schemes has resulted in over 1600 non-elective admissions being avoided. In a year of high demand in the Emergency Department and significant bed pressures this is recognised as an area that has greatly contributed to system stability.</t>
  </si>
  <si>
    <t>DTOC has been challenging for our system this year. After a spike in DTOC performance has improved and as a system we have put in place some specialist support to work across agencies on our action plans to address this. The additional funding contributed positively to reversing the direction of this metric.</t>
  </si>
  <si>
    <t>Performance has deteriorated slightly but we remain above the published England and Regional average. Our enablement support teams have had a positive contribution on keeping us above average.</t>
  </si>
  <si>
    <t>Performance has again deteriorated slightly but we remain above the published England and Regional average. This reflects the challenges facing Acute trusts and the national care home market.</t>
  </si>
  <si>
    <t>The Home from Hospital (HFH) service has been expanded from Q4 to provide to support discharge from the acute setting, in addition to the intermediate care support they provide in community settings. The discharge support takes referrals from MDTs and has included significant carer support to facilitate discharge and prevent readmission as well as identifying the need for medication reviews. With proactive support to people &gt;65 year attending hospital for elective orthopaedic procedures, adaptations that may be required to facilitate discharge are arranged prior to the admission.</t>
  </si>
  <si>
    <t>The intermediate care hub and virtual ward in avoiding unplanned admissions during a challenging period of high demand in our two local acute trusts in partnership with social care.</t>
  </si>
  <si>
    <t>A shared, single operating procedure for the initial phase of Multi-Agency Integrated Discharge Team (MAIDT). This new team integrates social work, acute and community nursing to improve discharge processes by creating a seamless pathway between community, intermediate and acute care settings. Community nursing staff have started working in the team.</t>
  </si>
  <si>
    <t>Identifying and agreeing funding within an environment of financial challenge. Integrated personal commissioning offers an opportunity in the coming year to bring high cost placements closer to home releasing some costs to our system.</t>
  </si>
  <si>
    <t>The sharing of digital information across agencies has progressed but remains a key area of work for the coming year. The effective use of telemedicine continues to be monitored.</t>
  </si>
  <si>
    <t>We recognise that we do not have a local metric for user experience and have agreed to wait for the national metric. Whilst services have service-level metrics, without a system-wide one we acknowledge that this is a gap in our understanding of the impact on our services users and clients of our services in the BCF.</t>
  </si>
  <si>
    <t>The BCF plan has enabled Brent Council and Brent CCG to jointly commission services through a pooled budget to achieve shared outcomes. Improved joint working across healtha nd acre service inclduing community and acute providers. It has given focus to integrate our reablement and rehabilitation service (IRRS)</t>
  </si>
  <si>
    <t>Yes to a great extent, we established IRRS in Oct 16 and implemented scheme 1 and 3 as planned, some delay on scheme 4 which went live in the last quarter of the year.</t>
  </si>
  <si>
    <t>Yes as detailed above</t>
  </si>
  <si>
    <t>Yes as the figures have indicated through the year</t>
  </si>
  <si>
    <t>Yes, although the acute trusts have been challenged, our targeted and proactive service to manage transfer of care has shown improvement in our performance</t>
  </si>
  <si>
    <t>Yes we have an establsihed IRRS which is supporting people to maintain their independence</t>
  </si>
  <si>
    <t>Yes we have seen improved performance</t>
  </si>
  <si>
    <t>Integrated Reablement and Rehabilitation Service</t>
  </si>
  <si>
    <t>Step down beds and step down team - contributing to effective management of transfers of care</t>
  </si>
  <si>
    <t>Discharge to assess pilot</t>
  </si>
  <si>
    <t>Information sharing across the health and care system</t>
  </si>
  <si>
    <t>Separate contracting and payment mecahnism across NHS and Council providers</t>
  </si>
  <si>
    <t>Cultural change and integrated workfocre development</t>
  </si>
  <si>
    <t>Establishing a truly joint approach to integration.</t>
  </si>
  <si>
    <t>Developing clusters</t>
  </si>
  <si>
    <t>Achiveing 95% NHS number</t>
  </si>
  <si>
    <t>The BCF under Section 75 was narrow (~£20m) and therefore limited the scope of the conversations.</t>
  </si>
  <si>
    <t>Seen as a separate plan rather than part of the overall picture</t>
  </si>
  <si>
    <t>High ambition and limited impact - evaluation suggests limited impact on non elective admissions.</t>
  </si>
  <si>
    <t>Throughout 2016/17 relationships with both CCG and LA have improved, this has promoted trust across the system and led to budgets being pooled for the first time within BCF.</t>
  </si>
  <si>
    <t>There have been delays within some projects and one project was closed</t>
  </si>
  <si>
    <t>In 2016/17 a large amount of BCF funding was used to implement schemes which integrated health and social care, these schemes will continue into the 2017/19 plans and will also</t>
  </si>
  <si>
    <t>The BCF has 13 schemes that contribute to NEA's, however it can be difficult to evidence which scheme has contributed to any reductions</t>
  </si>
  <si>
    <t>We have 12 schemes that contribute to the reduction in DTOC, with the main ones being Discharge to assess and 7 Day Access to Social Care</t>
  </si>
  <si>
    <t>There are 13 schemes contributing to this metric, with a large amount of social care funding being focussed on this area</t>
  </si>
  <si>
    <t>There are 10 schemes aimed at reducing the number of Care Home admissions, which has led to exceeding the target by 77. A large amount of funding was put towards the scheme Prevention and Maximising Independence, which focussed on home care and avoiding admissions to care homes.</t>
  </si>
  <si>
    <t>In April 2016 we implemented Saturday working for Social care teams and Brokerage in both acutes (UHB and NBT). We have developed processes with the Integrated Discharge Services in both Hospitals to maximise opportunities to enable weekend discharges bring discharge dates forward, avoid unnecessary admissions. 
Additionally we have implemented an Enhanced Brokerage Service to support Bristol patients in NBT and UHB to quickly move patients on to appropriate longer term services (mainly home care and care homes)
We also have a Social Care Practitioner present in ED in both UHB and NBT who are avoiding admissions and reducing length of stay and are seeing around 10 patients per week and working in partnership with REACT.</t>
  </si>
  <si>
    <t xml:space="preserve">In September Bristol CCG was successful in its application to NHSE to be one of around 40 CCGs granted access to PAM licences. Patient Activation is a measure of patients' knowledge, skills and confidence to manage their own health and it is expected that by knowing the activation level of our population, we can begin to tailor our services lead our patients to having better outcomes, improved patient experience and fewer episodes of unplanned and emergency care. The plans span over a 5 year period, with Bristol community Health taking the lead in year 1 with plans to utilise PAMs within the following service areas 
• Volunteering Service - Personal Care Plan Buddies
• Macmillan Rehabilitation &amp; Support Team
• Primary Care Home patients – Leg Clubs
• Pulmonary Rehab (PR). COPD patients
Bristol recognise the value and importance of working alongside our South Gloucestershire and North Somerset partners. The three CCGs are working collaboratively to reduce duplication and to ensure that we are delivering PAM across our BNSSG STP footprint.
</t>
  </si>
  <si>
    <t>In July of 2016 a 3 month Discharge to Assess Pathway 1 pilot was launched on 3 wards across the 2 acute Trusts (NBT and UHB). This facilitated partnership work between the acute Trusts, BCH, the LA and Bristol CCG and enabled the project group to look in depth at the processes being used and how they felt it should look to work for patients and the system. As a result patients who were identified as ‘safe between visits’ by the MDT at Board Round were referred via a simplified process to P1 on the day before they were anticipated to become medically fit for discharge. All assessment were kept to a minimum and the new process facilitated the ‘Home First’ ethos enabling the patient to complete their assessments in the right place and at the right time. The findings of this pilot was that there was an improved patient experience, a reduction in length of stay and DToCs, an improvement in patient flow and it allowed the hospital therapists to focus on essential work thus freeing up time to care. 
There was strong and compelling evidence from the pilot that this model works and as a result it was agreed with the Local Authority that the Enablement teams would continue to support the wards involved in a ‘business as usual’ manner. Unfortunately in spite of the overwhelming evidence the community teams lack the capacity to support any additional wards to work in this way but a project brief has been submitted to look at transforming the way the rehab and reablement teams currently work in Bristol so that a D2A approach can be used with each referral.</t>
  </si>
  <si>
    <t>Ensuring that the availability of data collection and collation of system wide metrics is robust to evidence performance of the Better Care schemes.</t>
  </si>
  <si>
    <t xml:space="preserve">The Care Home Support Team are fully operational in Bristol and supporting a number of care homes with nursing. The team hosted their second successful Care Home conference on in March 2017, which was attended by over 100 professionals from care homes and neighbouring CCGs. 
Recent data shows that the total number of hospital admissions from Care Homes has reduced YTD from 2016/17, however the number of A&amp;E attendances have increased from 2016/17. A challenge has been linking the small team resource to the corresponding benefits realisation, as although its clear the team are having a positive impact there are a number of variables impacting on the admission/attendance data. 
</t>
  </si>
  <si>
    <t>In relation to 7 day working, we have found that although we have achieved some admission avoidance and progressed many discharges through weekend working (about 10 per day), the number that we actually discharge on a Saturday or Sunday is low (1 or 2 pw) which is due to other parts of the service not being available. We are collecting evidence of this and agreeing plans with both Trusts to focus on how we can improve this.</t>
  </si>
  <si>
    <t>BCF has supported closer working between health and social care in respect of hospital discharge through the Transfer of Care Bureau, improved support for care homes amd extra care housing, post diagnosis support for people with dementia and support for people to self manage their health conditions</t>
  </si>
  <si>
    <t>BCF schemes are monitored jointly between the CCG and LA and final position of all schemes have been agreed in line with the plan</t>
  </si>
  <si>
    <t>The development and implementation of 3 Integrated Care Networks initially focused on the elderly frail. The ICNs have now dealt with around 300 patients with the highest level and most complex needs. Work with the elderly frail will continue and will be subject to a new contract which will be based on the concept of an accountable care organisation. System leaders have now agreed 4 priorities for development of the ICNs - more intensive and targeted support to care homes, end of life care, heart failure and integrated therapy pathways across hospital, community health and social care.</t>
  </si>
  <si>
    <t>During 2016/17 the Council and CCG have jointly commissioned a new primary and secondary intervention service delivered by the third sector. The new services are designed to support people to self manage long term conditions and to help people maintain their independence for as long as possible. The target group is those for whom early intervention will avoid a crisis and more intensive support needs.</t>
  </si>
  <si>
    <t>The Council and CCG have worked with the voluntary sector in Bromley to encourage them to work together to achieve more effective support for the community. This has resulted in the creation by the 5 leading Bromley based voluntary organsiaitons into a formal Community Interest Company, Bromley Third Sector Enterprise, which will act as the delivery vehicle for a range of services. Several of the organisations involved are already woking together formally to deliver post diagnosis support services in Bromley, funded through BCF.</t>
  </si>
  <si>
    <t>Informaiton sharing across a complex range of providers continues to present challenges to the system, although each new project is delivering a further step towards full data sharing through a single information portal.</t>
  </si>
  <si>
    <t>Individual schemes are delivering benefits to parts of the system but demonstrating the overall impact in a climate of increasing demand is challenging in terms of being able to attribute impact to the BCF alone.</t>
  </si>
  <si>
    <t>Aligning different financial and regulatory frameworks and different staff terms and conditions continues to be challenging for projects such as the Transfer of Care Bureau which involves both health and social care services. This is an issue for joint commisisoning of a range of service where providers find the complexities of the differing regimes both challenging and expensive (e.g. operating two different HR regimes).</t>
  </si>
  <si>
    <t>Establishment of the integrated commissioning executive team (ICET) - Joint group established to extend integrated commissioning across health and social care demonstrating qualitative and efficiency improvements for both health and social care. This process has helped to build stronger and more collaborative relationships</t>
  </si>
  <si>
    <t>All schemes set out in the 16/17 S75 agreement have been implemented</t>
  </si>
  <si>
    <t>As in response to question 1, the establishment of the integrated commissioning executive team has strengthened working relationships and set a postive context for integration across health and social care. The BCF is seen as part of the wider agenda for integration in Buckinghamshire and the 17-19 plan will support the next phases of work towards this.</t>
  </si>
  <si>
    <t>Non-elective activity as measured via the BCF is within target. It is expected that BCF funded projects have positively contributed to this metric, however it is difficult to measure the level of impact that can be attributed. Rapid access to ACHT capacity enables GPs to keep frail elderly at home and reducing admissions. OPAT (outpatient parenteral antimicrobial therapy) provides an alternative to hospital admissions for patients who only require IV therapy</t>
  </si>
  <si>
    <t>Delayed transfers of care rates have increased consistently and the target has not been met. However, looking at delayed transfers of care in context, per 100,000 of the population, Buckinghamshire is performing better than its comparators. Collaborative working and pathway management has meant that Buckinghamshire benchmarks well as having significantly lower levels of delayed transfers of care especially for those clients requiring a social care response. Health and Social Care partners have now formed a joint working group to implement the 8 high impact changes across the system and will continue to strengthen joint working over 17/18</t>
  </si>
  <si>
    <t>Designated staff from the Stoke Mandeville Hospital Social Work team and the Community Response and Reablement Team (CR&amp;R) are now working alongside the Reablement Service to assess and review clients in a more timely and efficient manner; this has helped to ensure an effective transition from Reablement to any on-going services and help to maintain Reablement capacity. Part of the Reablement team and the Area Community Health Team (ACHT) are now co-located in an attempt to integrate and get best use out of resources – the plan is to broaden this integration to include more teams (CR&amp;R and Occupational Therapy); this should help to improve results over time</t>
  </si>
  <si>
    <t>Care home admissions have outperformed target for 16/17. Home from hospital, dementia support services, assitive technology and step-down provisions have contributed to reducing the demand on care home admissions for over 65s</t>
  </si>
  <si>
    <t>Assistive technology – We are using assistive technology across the health and social care economy to drive efficiencies and promote system wide cultural change. By enhancing or supplementing face to face contact time, people can maintain their independence and self-care. We have now developed a performance reporting framework to evidence intervention-reliant efficiency and benefits</t>
  </si>
  <si>
    <t>Bucks integrated teams - bringing together existing reablement services, routine services and a new team with a senior nurse and a dedicated GP to ensure that the most frail are identified, treated holistically and have care coordinated in a person centred way</t>
  </si>
  <si>
    <t>Establishment of the integrated commissioning executive team (ICET) - Joint group established to extend integrated commissioning across health and social care demonstrating qualitative and efficiency improvements for both health and social care</t>
  </si>
  <si>
    <t xml:space="preserve">Managing delayed transfers of care has been a challenge over 16/17. The Buckinghamshire partners have worked collaboratively across the system to manage delays. The following measures were put in place to reduce delayed transfers of care:
• Daily integrated discharge meetings to agree next steps for action to progress those who are medically fit for discharge
• Weekly escalation calls (including with out of county partners when indicated) 
• Utilisation of winter resilience funding for transitional support
• A&amp;E delivery board closely monitoring DToC as part of the Improving Discharge workstream of the A&amp;E Improvement plan
</t>
  </si>
  <si>
    <t>Health and Social Care organisations have been operating under significant financial pressures, making it challenging to consider long-term financial committments</t>
  </si>
  <si>
    <t>Measuring the impact of the BCF projects against the metrics. Difficult to attribute success or failure against metrics that are subject to a variety of external factors. Over 17/18, the aim is to set measurable, evaluation criteria to enable the system to performance manage the BCF plan.</t>
  </si>
  <si>
    <t>The overall delivery of BCF has created an environment within which the local Health and Social Care economy has been enabled to explore more integrated ways of working which are beyond previous ambitions. We are in the process of creating One Commissioning Organisation which brings together the Health and Social Care commissioning elements of the Council and CCG in to a single entity which will be fully functional from 1st April 2018. We have a functioning Local Care Organisation (LCO) which brings together our core providers into a Alliance governed by an MOU and which provides the platform for the future transformation change that we have planned.</t>
  </si>
  <si>
    <t>We have continued to progress delivery</t>
  </si>
  <si>
    <t>See (1)</t>
  </si>
  <si>
    <t>This has continued to pose a significant challenge within Bury, similarly to other areas.</t>
  </si>
  <si>
    <t>DTOCS have increased in Bury over the past 12 months, but we believe that this is a national trend and that our local approach has stemmed the deterioration.</t>
  </si>
  <si>
    <t>Performance in relation to this ambition is on target</t>
  </si>
  <si>
    <t>This figure has increased, but we believe that is as a result of a change to recording methodology which we are exploring further.</t>
  </si>
  <si>
    <t>Establishment of strong partnership working arrangement across and between commissioners and providers, including the appointment of a joint Director working across Community Health Service and Adult Social Care, and a Programme Director working on transformational change who is jointly employed by the Councl and CCG, and working across the wider system.</t>
  </si>
  <si>
    <t>Creation of a single shared strategy for Health and Social Care transformation in the form of a refreshed Bury Locality Plan</t>
  </si>
  <si>
    <t>Establishment of integrated governance and leadership across our provider and commissioner landscape</t>
  </si>
  <si>
    <t>Establishing system-wide approaches to mobilisng IMT, BI and Data Analaytics as an enabler of change remains a challenge both in Bury, and across the wider GM landscape.</t>
  </si>
  <si>
    <t>To date, limited progress has been made on joint contracts as our OCO is not yet fully formed, and our LCO is an Alliance governed by MOU rather than a new organisational form in it's own right.</t>
  </si>
  <si>
    <t>It is challenging to measure the impact of greater integration in a way that goes beyond qualitiative assessment.</t>
  </si>
  <si>
    <t>The BCF Board has provided the opportuity to strengthen the integrated commissioning agenda.</t>
  </si>
  <si>
    <t>Whilst the schemes were implemented in line with the plan for 16/17, our plans have not delivered the expected benefits in relation to reducing non-elective activity, related spend and reducing delayed transfer of care (of which reportable delays is only a small proportion). A full review of the schemes has been undertaken and discussions are taking place as to which schemes may need to be refocused in order to impact on the wider BCF objectives.</t>
  </si>
  <si>
    <t>As highlighted in the 16/17 plan, the Better Care Fund was closely alighned to the QIPP (Quality, Innovation, Productivity and Prevention) Programme and the Care Closer to Home Programme. Over all these plans have not delivered the expected benefits in relation to reducing non-elective activity and spend.</t>
  </si>
  <si>
    <t>The DToC targetted reduction was achieved in 3 out of the 4 quarters. DToC continues to be a focus for BCF and wider. The impact of the well established DToC Governance Board is clear. Pathways have been redesigned and the focus is now on the flow within these pathways to continue to expidite speedy discharge for people to the most appropriate setting. However, the BCF Board have identified a clear risk around the scale of all delays, of which reportable delays are only a small percentage.</t>
  </si>
  <si>
    <t>We have maintained good performance on this. However, we are undertaking a review of reablement services to ensure that as commissioners our model is aligned and we are maximising opportunities.</t>
  </si>
  <si>
    <t>We have maintained good performance on this. However, we have significant risks associated with the care home market locally and our lack of high quality capacity has become more pominent over recent months. Whilst we are making steps to mitigate risk, significant risk remains</t>
  </si>
  <si>
    <t>Developing a Single Plan for Calderdale which provides a single strategic framework for health and social care</t>
  </si>
  <si>
    <t>Work with our third sector and our plans to jointly re-commissioning our third sector infrastructure services from 1/4/18</t>
  </si>
  <si>
    <t>Our work within the system as part of the A&amp;EDB, joint work to support system pressures, mitigate risk and support one another.</t>
  </si>
  <si>
    <t>The consequences of schemes not impacting on the level of acitivity and cost associated with non-elective activitiy</t>
  </si>
  <si>
    <t>The consequences of schemes not impacting on the level of acitivity and cost associated with non-reportable delayed transfers.</t>
  </si>
  <si>
    <t>The ability of the partnership to remain strong in the context of a system which has a signficant and unmitigated financial risk</t>
  </si>
  <si>
    <t>The process of creating a BCF plan and agreeing local priorities has been helpful in improving joint working between health and social care in our area</t>
  </si>
  <si>
    <t>Many BCF schemes were implemented as planned, but some did not progress as planned.</t>
  </si>
  <si>
    <t>Integration has continued to develop through Neighbourhood Team working and transformation projects</t>
  </si>
  <si>
    <t>Non-elective admissions have remained significantly worse than target through the year</t>
  </si>
  <si>
    <t>Delayed Transfers of Care have remained worse than target during the course of the year</t>
  </si>
  <si>
    <t>Higher numbers were discharged to reablement services from hospital during the year and investment was made in the service during Q4 via the BCF to meet a higher range of need. At this stage provisional data only is available and it is not known what the final impact on performance will be</t>
  </si>
  <si>
    <t>Residential admissions for older people continued to be low and we exceeded the target threshold for 2016/17.</t>
  </si>
  <si>
    <t>Significant progress in development and implementation of a methodology for risk stratification and case management for patients at higher levels of risk of hospitalisation.</t>
  </si>
  <si>
    <t>Continued improvements against social care residential admission metric set out in the BCF Plan, demonstrating a continued shift in demand across the local system</t>
  </si>
  <si>
    <t>Launch of the new CCG 'MiDOS' Directory of Service and pilot launch of the new Local Information Platform, which will pull information from a number of health and social care databases to ensure people receive consistent information about services available</t>
  </si>
  <si>
    <t>NEAs and DTOC performance have continued to be significantly worse than target.</t>
  </si>
  <si>
    <t>Continued financial challenges system-wide make it difficult to galvanise the system around longer-term prevention initiatives</t>
  </si>
  <si>
    <t>Progressing plans for data sharing system wide have remained a significant challenge, given the complexities of information governance legislation</t>
  </si>
  <si>
    <t>We are continuing to deliver improved joint working between health and social care facilitated through the establishment of an integrated commissioning model to ensure we have the right governance structures in place. Progress against the BCF plan is reported to our Integrated Commissioning Committee, which reports to the Health and Wellbeing Board (HWB) and CCG Governing Body.</t>
  </si>
  <si>
    <t>Our BCF Schemes were implemented as planned and we are continuing to fund the majority of services in 2017/19. Performance of all BCF schemes was reviewed at the end of the first year of the programme. The evaluations looked at demonstrating the return on investment of the schemes, including impact on the national BCF metrics, how they contributed to furthering the integration agenda and service user/workforce satisfaction. Governance arrangements for ongoing scheme review and evaluation are now also in place.</t>
  </si>
  <si>
    <t>The BCF programme has been instrumental in stimulating the further integration of health and social care, by providing both the incentive and resource to pilot new ways of working. For example an enhanced homecare model has been piloted over the past year to test how community nurses can delegate non-essential clinical tasks to homecare providers which uses both workforces more efficiently and builds expertise more effectively. Camden was awarded Pioneer status for work on integration through the Better Care Fund Programme.</t>
  </si>
  <si>
    <t>In 2016/17 Camden has seen NEL rates which fluctuated but were over our target figure of 1508 admissions per month. Throughout 2016/17 work was on-going to ensure that Camden’s NELs aligned more closely with the planned targets, including analysis of short and non short stays by provider and age cohort to understand drivers behind the increases. Better Care projects helping to avoid further admissions and minimise the impact of the additonal demands on the system include the Rapid Access Service, the Integrated Community Equipment Service and weekend social workers in acute settings.</t>
  </si>
  <si>
    <t>The number of days of delayed transfers of care have also fluctuated in 2016/17 and reflect the national trend of higher levels of delays. We continue to implementing an effective collaborative model to prevent delayed transfers of care. The work to achieve this has included: - A 7 day social work service - A rapid response service - The step-down facility - The Integrated Community Equipment Service</t>
  </si>
  <si>
    <t>Continued BCF support for reablement packages and dedicated reablement staff has lead to a real term numbers increase in that we were able to support an additional 22 patients to return home, of which 19 patients were successfully reabled. Early provisional comparisons to 2015/16 show that the number of patients aged 85+ also increased both in relation to numbers receiving support to return home and those being reabled.</t>
  </si>
  <si>
    <t>Camden has a wide range of BCF funded services that either support people to continue to live in their own home or aim to avoid a permanent residential admission. These include short term re-ablement services that can reduce the practice of older people making decisions about their long term care at a a point of crisis in their lives as well as investment in ongoing care in home services that contribute to maintaining people in their own homes and community.</t>
  </si>
  <si>
    <t xml:space="preserve">Integrated models of working. We have tested a number of integrated ways of working by co-locating social care practitioners within primary and acute care settings e.g. social workers within 3 GP practices with "in-reach" to 3 further practices across 3 Camden CCG localities and in acute hospitals at weekends. The weekend social workers at UCLH and Royal Free have discharged 196 patients from A&amp;E in 2016/17 to avoid admissions.
We have established a care navigation service within primary care to help patients and their families easily access and make appropriate use of all services. We are exploring ways to develop our workforce around a neighbourhood/locality model and to expand on our Multi-Disciplinary Team (MDT) approaches. An enhanced homecare model has been piloted over the past year to test how community nurses can delegate non-essential clinical tasks to homecare providers which uses both workforces more efficiently and builds expertise more effectively.
We are continuing to review the impact of these projects and develop proposals for embedding this provision/learning within core service provision.
</t>
  </si>
  <si>
    <t xml:space="preserve">Information and IT - We have launched an integrated digital record (CIDR) across the health and care system, which combines digital patient records with information from primary, community, acute and social care. 
We are working with Public Health to establish a pseudonymised, linked dataset to provide greater evidencing of the impact of BCF schemes on the wider health and care system. 
We are working with partners to look at how we can share data more effectively and exploring simulation as a way of testing the new model of care.
</t>
  </si>
  <si>
    <t xml:space="preserve">BCF programme level evaluation framework. We have worked with Public Health to develop a long-term (5 year) programme evaluation framework, based on a logic model approach. The outcome was a BCF programme dashboard which will be updated over the course of the BCF programme.
</t>
  </si>
  <si>
    <t>Rationalising BCF outcomes and focussing resources to drive integration whilst managing a challenging financial situation. Working together to deliver in face of competing priorities has been a challenge.</t>
  </si>
  <si>
    <t>Whilst historically Camden has comparitively had low levels of non-elective admissions, reducing these admissions in 2016/17 has been a challenge. The demand for front door health and social care services continues to put pressure on the system. We continue to work closely with partners to identify ways to signpost residents away from accessing health and social care services before they really need them and receive support in the community. This includes proposals for an integrated reablement service, rolling out our Rapid Access Service across the whole of Camden and reviewing our assistive technology services.</t>
  </si>
  <si>
    <t>There has been closer working between Council and health colleagues to deliver greater collaboration and joint working across the system. More partnership approaches is also emerging in light of the STP and the development of ‘place based’ Transformation Boards. However there are still al challenges for delivering what remains an ambitious Central Bedfordshire BCF Plan, particularly in relation to reducing unplanned admissions to hospitals. Multidisciplinary approaches with place based teams are being developed with an initial test bed in one of our localities and plan to roll out this appraoch across the rest of Central Bedfordshire later this year.</t>
  </si>
  <si>
    <t xml:space="preserve">Overall. there has been important progress our scheme areas such as multidisciplinary working and key areas such as falls, end of life care, and reduction in permanent admissions to care homes. Elements of the falls pathway improvement plan have progresed, some timescales have been revised. The Urgent Home Care and Falls Response Service has been providing a service to care homes in Central Bedfordshire since Nov 2016. Falls Champions are present in 31/34 care homes in CBC , 34/35 in Bedford. The Falls champions meet quarterly for education and peer support, these have been well attended throughout the year and included sessions on: Medicines Management, Dementia, Sensory Impairment, Getting up safely with and without equipment.
</t>
  </si>
  <si>
    <t>We continued to build on multidisciplinary working to deliver integrated outcomes to people with long term conditions, frail elderly and those patients most at risk of admission who would benefit from a more joined up response. The Caring Together pilot across two GP Practices in two localities, Chiltern Vale and West Mid Beds is continuing. Mulitdisciplinary place based teams are being developed across our localities. Additional investment to support timely and an improved co-ordinated discharge from hospital with ongoing community care is in place.</t>
  </si>
  <si>
    <t>Delivery remains challenging. A number of additional projects were mobilised to mitigate the challenge of reducing non elective admissions. Whilst some of the BCF projects, such as falls, end of life care and support to care homes have helped to reduce NELs, the numbers are still rising. A Public Health Review of non-elective admissions has been undertaken.</t>
  </si>
  <si>
    <t>Overall the number of delays due to social care reduced. Supported early discharge planning and coordination through joint working has delivered improvements and use of intermediate care beds in the community is having an impact.</t>
  </si>
  <si>
    <t>The measure for most part of the year reported only on the Council’s reablement service and did not include outcomes data in relation to rehabilitation/intermediate care provided through Community Health Services. Information is now available to provide a complete picture of the effectiveness of rehabilitation and reablement. Following an LGA led Peer Review of Rehab and reablement across Bedfordshire, there is widespread agreement to establish a more integrated approach and work has begun to deliver this.</t>
  </si>
  <si>
    <t>This measure is on track to meet target. There is greater scrutiny of packages of care to ensure that appropriate alternatives are explored. There is a greater focus on reablement and promoting independence which is enabling people to return to their own homes and that residential and nursing placements are apprpriate. Step up and step down beds are being used to provide bed based rehabilitation. The Council is also investing in Independent living accomodation with Care for people.</t>
  </si>
  <si>
    <t>Delivery of key BCF Projects. Engagement with key delivery partners to deliver improved outcomes. Establishing falls champions in 94% of care homes, focus on prevention and the positve impact on the number of falls in some care homes. Early supported discharge for stroke patients is now live and has seen in reduction in lenght of stay in hospital as a result.</t>
  </si>
  <si>
    <t>Partnership working with Community Health Services provided has improved significantly and a joint associate director post has been established. There is wider engagement across the council and the recognition of this approach to secure improved outcomes for people through timely and appropriate access to better coordinated care and support in their localities. Recently, a Council’s Overview and Scrutiny panel carried out an enquiry into Integration and delivery approaches for Central Bedfordshire. A report on the outcome of the Enquiry will be tabled at the Council’s Executive later this year.</t>
  </si>
  <si>
    <t>Central Bedfordshire Health and Care System have a shared vision for integration. There is a clear focus on a locality approach with development of locality integrated care hubs. We secured both One Public Estate and ETTF funds to progress the plans for Integrated Health and Care Hubs.</t>
  </si>
  <si>
    <t>Data sharing and timely access to information for heatlh and care services dellivery across a wide range of provider organisations and different sytems remains a challenge. Securing a shared care record across remains a key focus.</t>
  </si>
  <si>
    <t>Ensuring that system responses reflect the wider patient flows and footprint of Central Bedfordshire residents, beyond the three acute hospitals in the STP footprint. Ensuring engagement with A&amp;E Boards for example.</t>
  </si>
  <si>
    <t>Developing integrated care pathways across the systems to deliver improved outcomes as well as ensuring better use of resources.</t>
  </si>
  <si>
    <t>Agree at a strategic level, and also to some extent at operational level however our BCF has been mostly a label so simply pulls together existing joint working.</t>
  </si>
  <si>
    <t>We did do the things we planned to.</t>
  </si>
  <si>
    <t>Community teams have re-aligned in integrated format across GCG footprint whilst retaining dual management.</t>
  </si>
  <si>
    <t>Difficult to ascertain whether levels of growth would have been worse without BCF patient flow and admission avoidance schemes.
Although we have schemes in place to support admission avoidance and DTOC. Data shows that the DTOC level especially in South Cheshire is still challenging</t>
  </si>
  <si>
    <t>At this point it is difficult to verify whether there has been an impact as levels of DTOC are still high</t>
  </si>
  <si>
    <t>There is some support to this especially around reablement and intermediate care, however this is not definitive</t>
  </si>
  <si>
    <t>Cheshire Joint Care Record
Delivered within planned resources
Introduction of a primary care mental health hub</t>
  </si>
  <si>
    <t>Establishment of a new dementia reablement service that manages demand on system and has excellent outcomes.
Shadow community teams operational across the patch
Implementation of community teams MDT approaches within primary care</t>
  </si>
  <si>
    <t>Continued expansion of the use of Assistive Technology to prevent demand and enable independence and safe discharge home from hospital
Continued expansion of the cheshire care record</t>
  </si>
  <si>
    <t xml:space="preserve">Reporting – timing of information (NEL DTOC and finance) makes corrective decision making difficult given multi-layered governance structures and parallel workstreams looking at same issues (eg A&amp;EDB and BCF)
 Reporting mechanisms and being able to understand how the BCF schemes have directed impacted on reductions in DTOC a/e attendance and 24hr care
</t>
  </si>
  <si>
    <t>Care Economy finances; deficit positions in NHS and savings challenges in council prevent service change which needs double running.
All partner challenges around the use of finances and being able to bring new ideas and programmes into place mid-year.</t>
  </si>
  <si>
    <t>Human Resources; multiple personnel changes have made finalising projects or keeping continuity or vision difficult.
Implementing joined up approaches especially with delivery of services</t>
  </si>
  <si>
    <t>The overall delivery of the BCF plan has allowed for closer working and understanding between health and social care partners. It has also allowed for the appropriate level of challenge and scrutiny to be placed across sectors to ensure funds are being targeted on the right interventions. The BCF has also allowed partners to reinvest funding to priority areas within the BCF where required.</t>
  </si>
  <si>
    <t>All overarching schemes were implemented as planned, and in the main individual schemes and services were implemented as expected. There were however small variations to initiatives within schemes that involved, greater or lesser demand than expected, or an individual service did not go ahead as planned.</t>
  </si>
  <si>
    <t>The delivery of our local BCF plan did have a positive impact on health and social care in the area, however due to various pressures that have been experienced and acknowledged nationally this has not been marked as 'strongly agree'. This includes the non achievement of DTOCs. The positive impact can be seen in the following areas; Progress with joint initiatives to combat issues relating to DTOC, stronger relationships, and identified opportunities to add other areas to BCF in 17/18 and beyond.</t>
  </si>
  <si>
    <t>A realistic target for NEAs was set for 2016/17 that accounted for the growing pressures expected in this area. Not only was the target met but there was also improved performance when compared to last year.</t>
  </si>
  <si>
    <t>Delayed transfers of care has been recognised as an issue at a national level, and Cheshire West and Chester has experienced similar demands as seen across our region. DTOC bed days has increased by more than was anticipated, however it was acknowledged at the outset that local targets would be stretching. An ambitious target was set by partners to attempt to control the growing demand, however both regionally and nationally there have been unprecedented levels experienced. Several interventions were put in place by both health and social care partners that saw improvements over the winter months. Targets for 2017/18 will be set in line with the local assessment against the high impact change model.</t>
  </si>
  <si>
    <t>Several of the schemes within our BCF identified this as an outcome they were aiming to achieve. The BCF steering group have reviewed performance on a regular basis and reported scheme level progress to the Health and Wellbeing Board. The target for 16/17 has not been met but it is acknowledged that this was a stretching target set against a good result for last year. Whilst this target has not been met partners are encouraged that against the backdrop of increased pressures elsewhere in the health and social care system there has still been a slight improvement on last years result.</t>
  </si>
  <si>
    <t>It was reported last year that it was envisaged the benefit of certain initiatives such as discharge to assess and community support centres to provide step down facilities would provide benefits in year 1. However it became clear that these would take more time to embed and benefits were expected over a longer timeframe. This was relfected in the target setting for 16/17 and beyond and performance against this has been positive with the target for 16/17 having been met. It must be noted that partners are caustious that other factors in the care home market have contributed towards this and they are therefore monitoring this closely</t>
  </si>
  <si>
    <t>The BCF has encouraged partnership working through a financially challenging period</t>
  </si>
  <si>
    <t>Partners have worked closely throughout the year and the BCF has provided visibility of services that are delivered and how funding can best be utilised</t>
  </si>
  <si>
    <t>Supporting individuals to stay at home following discharge through reablement</t>
  </si>
  <si>
    <t>Difficulties in alligning partner reporting and assumptions in separate statutory organisations</t>
  </si>
  <si>
    <t>The challenging financial context that all partner oganisations are working within whilst trying to maintain quality services</t>
  </si>
  <si>
    <t>Managing growing demand and complexity of service users/patients whilst maintaining delivery of outcomes</t>
  </si>
  <si>
    <t>We have a strong history of health and social care working together. BCF has been pivotal in facilitating this. There is now a much bigger programme of integraton that is being undertaken and which BCF will continue to be part of.</t>
  </si>
  <si>
    <t>The nature of the City Specific Community Health Services changed due to an emerging CEPN project looking at the role of community nursing which will include the one City practice. Instead this funding was used for the Senior Occupational Therapist in the Adult Social Care Team to support the work of the reablement team, safe hospital discharge and minimising delayed transfers of care. 
Mental Health Floating Support Worker – The original plan was to specifically employ a floating support worker to support service users who were moved from supported living to more independent living through the mental health reablement project. This project had slower progress than anticipated due to issues in securing move on accommodation for the service users concerned. As a result, spot purchasing of floating support was used rather than employing a member of staff. The cost of this has been lower than that anticipated for employing a member of staff. 
The £26k DFG budget wasn't spent; however a number of cases have been agreed with services completed in 2017.</t>
  </si>
  <si>
    <t>See question one.</t>
  </si>
  <si>
    <t>It has become evident that the pattern around emergency admissions in changing, with the largest growth in the 18-59 cohort, and an average shorter stay overall. We are now exploring the reasons behind this to target our interventions to maximise benefit in reducing avoidable admissions.</t>
  </si>
  <si>
    <t>Social Care DToC has remained low, in part due to the continued success of the Care Navigator role. We are currently reviewing the Continuing Healthcare processes to ensure they are efficient and effective and are not contributing to health delays. We are looking at the role community nurses could play around supporting social care to complete checklists and DSTs.</t>
  </si>
  <si>
    <t>Our performance has exceeded plans in this area. The inhouse service is able to be very responsive to patient need and is linked to other City services thus reducing delays for service users.</t>
  </si>
  <si>
    <t>Our performance has exceeded targets in this area.</t>
  </si>
  <si>
    <t>Through the BCF the profile of the City has been raised and the CCG is much more focused on meeting the specific needs of City residents through more joined up work between health and social care.</t>
  </si>
  <si>
    <t>The voluntary sector framework that was part of the One Hackney and City programme was key for the City in providing immediate access to more services which could help faciliate hospital discharge (e.g. clearing houses where it was unsafe to return to).</t>
  </si>
  <si>
    <t>It has been useful working with partners in Hackney to determine what information should be shared though the Health Information Exchange. In the absence of a N3 connection, we worked with the Homerton to collect NHS numbers to populate social care records.</t>
  </si>
  <si>
    <t>One of the challenges has been the different funding streams and frameworks for health and social services. We are at the start of a journey to remove the distinction of what is health and social care and commission more integrated services.</t>
  </si>
  <si>
    <t>Strategically there has been a commitment to greater integration, however, this may not have been managed effectively and translated into practice.</t>
  </si>
  <si>
    <t>The One Hackney and City programme has enabled primary care, social care and the third sector to build strong working relationships and join up processes and approaches. Unfortunately this was hampered by a lack of a clear vision and at times an incoherent design.</t>
  </si>
  <si>
    <t>Although the targeted improvements in reductions of NEL admissions and DTOC have not materialised teams on the front line are increasing joint working. The plan is for this to continue and lead to quantifiable improvements in performance against the metrics in Q1 &amp; Q2 17/18. Specific projects such as Discharge to Assess and Trusted Assessor have driven the integrated approach to commissiong and operational interface.</t>
  </si>
  <si>
    <t>Performance against the targets set has been limited, however, the schemes that have been part implemented in 16/17 have shown areas of success. This has provided a sound basis on which to continue with the continued rollout into 17/18 with a targeted approach on the 17/18 key performance indicators.</t>
  </si>
  <si>
    <t>The BCF plan and the lower level schemes have increased the level of integration between Health and Social Care both at a commissioning level and supported operational interface between stakeholders . The BCF S75 has been structured to enable additional services to be easily incorported e.g.joint strategic commissioning going forward.</t>
  </si>
  <si>
    <t>The target set for reduction in NEL admissions for 16/17 was 294 (DBV 150 + BCF 144) against the 14/15 baseline (9,552). Unfortunately there was a 1,077 under performance against the target set (9,258). Therefore the initiatives put in place did not result in the planned improvements. The system is working with ECIST but the admission avoidance schemes has maintained performance in line with the national position.</t>
  </si>
  <si>
    <t>Strongly disagree</t>
  </si>
  <si>
    <t>The target set for reduction in DTOC for 16/17 was 409 against the 15/16 baseline 7,154). Unfortunately there was a 2,231 under performance against the target set (6,742). Therefore, the initiatives put in place did not result in the planned improvements. Early indications for Q1 17/18 are that schemes are beginning to show an impact.</t>
  </si>
  <si>
    <t>The target set 16/17 was a 1.8% increase against the 15/16 baseline (88.3%). There was a 0.1% over performance against the target set (90.1%). Therefore the initiatives put in place did result in the planned improvements.</t>
  </si>
  <si>
    <t>The target set for reduction in care home admissions for 16/17 was 31 against the 14/15 baseline (562). There were 81 fewer admissions therefore the initiatives put in place did result in the planned improvements.</t>
  </si>
  <si>
    <t>The Discharge to Assess and Trusted Assessor joint initiatives have increased engagement at the front line between staff from different organisations who understand what needs to be achieved by working together. Inclusion of the Care home and Care at Home organisation's in the integration journey stimulate a common goal and delivering the small changes across the system that collectively will have a significant impact.</t>
  </si>
  <si>
    <t>The BCF S75 provides a vehicle for joint commissioning and there is a commitment to use it in that way for a larger scope of services. This together with agreements between Health and Social Care to work towards using the same framework agreements (Care Homes &amp; Home Care) will have a positive impact on the market place.</t>
  </si>
  <si>
    <t>Community Equipment budget challenge. The increasing demands put upon this service both in terms of natural changes in demographics and the objective of maintaining people to live in their own home for as long as is practical, inevitably leads to pressures for increased financial contributions from both the Council &amp; NHSK. The Community Equipment Loans Service (CELS) has responded well to the challenge and successfully managed to implement a number of initiatives to help contain costs.</t>
  </si>
  <si>
    <t>Gaining agreement across the system on implementing specific solutions, the funding required from each participating organisations and the distribution of benefits e.g. financial savings. The best example is the implementation of Discharge To Assess (D2A) a proven solution from other localities and mandated by NHSE. It has proved difficult to source additional funds in a financially challenged system, consequently it has not been fully implemented and not delivered the anticipated benefits at the required pace and scale.</t>
  </si>
  <si>
    <t>The provision of timely, robust data to enable accurate planning and support performance monitoring. Work is underway to try and improve the situation but it is proving difficult to make improvements at pace with reduced resource availability and restrictions on finances.</t>
  </si>
  <si>
    <t>Without targeted BCF funding to improve information sharing this was always going to be a challenge. A joined up, funded programme of work aimed at delivering the 20/20 digital roadmap, driven by the changes envisaged in the STP, is required for this challenge to be overcome next year and subsequent years thereafter.</t>
  </si>
  <si>
    <t>Positive joint working between partners through the delivery of the BCF has also facilitated the progression of the need to deliver integrated care between partner organisations across County Durham.</t>
  </si>
  <si>
    <t>BCF Planning for 2016/17 in County Durham was based upon rolling forward existing programmes and projects from 2015/16 following agreement between partners.</t>
  </si>
  <si>
    <t>A number of programmes and projects have enhanced and improved integrated working between health and social care e.g Intermediate care services,Equipment Loans , support for carers etc. Current work on developing integrated teams around patients and other initiatives such as discharge to assess are positive examples of integration.</t>
  </si>
  <si>
    <t>Whilst BCF delivery plan has had some impact on non elective admissions for adults 19-64 years, the most significant increase in non elective admissions has been children 0-18years.</t>
  </si>
  <si>
    <t>Delayed Transfers of Care indcates postive performance across all BCF quarterly targets for 2016/17. BCF initiatives such as Intermediate care and reablement and close working with discharge teams have been important , although it is recognised that a complex array of factors are at play in relation to hospital discharge. County Durham has a low rate of Delayed Transfers of Care both regionally and nationally.</t>
  </si>
  <si>
    <t>Reablement and rehabilitation services have contributed to 86.% of older people aged 65years and over remaining at home 91 days post discharge from hospital.</t>
  </si>
  <si>
    <t>In 2016/17, 804 people aged 65 years and over were admitted to residential or nursing care on a permanent basis. This has not achieved the BCF target of 790 admissions. The number of bed days commissioned has remained relatively stable with a very slight reduction from 2015/16 as older people enter residential or nursing care later in life.</t>
  </si>
  <si>
    <t>The Integrated Intermediate Care Service has been particularly instrumental in reducing demand particularly in relation to people at high risk of admission into hospital and in facilitating timely and supportive discharge from hospital</t>
  </si>
  <si>
    <t>BCF income and expenditure plans maintained</t>
  </si>
  <si>
    <t>Maintaining and delivering health and social care provision amid significant financial pressures</t>
  </si>
  <si>
    <t>Achieving reductions in non elective admissions</t>
  </si>
  <si>
    <t>Consistently achieving reductions in Admissions of older people aged 65 years and over admitted to residential or nursing care</t>
  </si>
  <si>
    <t>Has significantly improved cross partner working at many levels in partner organisations.</t>
  </si>
  <si>
    <t>Some have been partly implemented and others incorporated into the the local STP 'Out of Hospital' workstream.</t>
  </si>
  <si>
    <t>An integrated Discharge to Assess process has been implemented and the three Integrated Neighbourhood Teams became fully operational.</t>
  </si>
  <si>
    <t>There was some improvement in the levels of NEA between September and February in comparison to the same months in the previous year. However this was offset by increased admissions at the start and very end of the year.</t>
  </si>
  <si>
    <t>Has helped support reviewing and re-establishing the D2A process to reduce and stabilise DToC levels. ASCOF</t>
  </si>
  <si>
    <t>Difficult to provide additional supporting evidence given information governance issues but the results based on the SALT Return for 16/17 indicate improved performance year on year. ASCOF</t>
  </si>
  <si>
    <t>A more targetted approach on a case by case basis has been taken in the last 12 months to directing appropriate individuals to alternative home and community support rather than residential and nursing care. ASCOF</t>
  </si>
  <si>
    <t>Long Term Care project did improve the outcomes for a number of service users by developing new placements that were more personalised at reduced cost to the council and CCG.</t>
  </si>
  <si>
    <t>The pooling of funding has resulted in an improved joint approach to establishing clear Terms of Reference for Projects including scope, objectives, deliverables, metrics, issues, risks and benefits etc.</t>
  </si>
  <si>
    <t>A number of joint funded post have been established and increased cooperation on a number of operational levels including the commissioning of services.</t>
  </si>
  <si>
    <t>With the introduction of the STP running in parallel to the BCF focus and resources have been diverted to support this process which in consequence has delayed some aspects of the BCF programme.</t>
  </si>
  <si>
    <t>The existing barriers in sharing patient level information and data between organisations across the system have limited the opportunities for anticipating demand and monitoring performance.</t>
  </si>
  <si>
    <t>In an attempt to solve the issues outlined above we have been seeking to introduce a system that enables the viewing of multiple agenct data via a single solution. Delays to the implmentation has prevented our ability to maximise the benefits of new multi disciplinary teams.</t>
  </si>
  <si>
    <t>Croydon CCG and Croydon Council have jointly agreed plans and a local single pooled budget to incentivise both parties to work more closely together around the provision of health and social care services</t>
  </si>
  <si>
    <t>Yes, BCF schemes were implemented as planned in 2016/17</t>
  </si>
  <si>
    <t>The BCF executive group continues to review BCF schemes through the year by understanding what is in place and successfully risk managing these schemes through the following process - meeting regularly, making joint decisions and putting in place structured mechanisms for alll schemes.</t>
  </si>
  <si>
    <t>The incentives put in place led to a 1.8% reduction in NEL admissions against plan in 2016/17. This is due to the investment in NHS commissioned admission avoidance activity.</t>
  </si>
  <si>
    <t>A number of reasons have affected the performance for the KPI. Remedial actions have been put in place and are constantly monitored to ensure improvement against plan.</t>
  </si>
  <si>
    <t>Review of the reablement services, the creation of a skills and competency framework and monthly monitoring has led to the improvement against plan</t>
  </si>
  <si>
    <t>The continued investment in a range of initiatives to maintain independence at home has led to an improvement of services against plan.</t>
  </si>
  <si>
    <t>Joint management meetings between the Council and the CCG to ensure planned schemes are achieving set targets</t>
  </si>
  <si>
    <t>A number of schemes are provided through the BCF funding. Each of these schemes are scoped, evidenced based on delivery against BCF metrics and commissioned based on potential to deliver in line with plan.</t>
  </si>
  <si>
    <t>Croydon CCG and Croydon Council are leading the implementation of an Outcome Based Commissioning for people over 65 years in Croydon, ensuring an alignment of systems and the sharing of benefits and risks</t>
  </si>
  <si>
    <t>Croydon CCG and the Council are working with the OBC alliance to support shared access and improved links between systems through IT integration.</t>
  </si>
  <si>
    <t>A pooled budget is currently in place, under S75. However, Health and Social Services staff need to work as a team. The OBC alliance is integrating teams for the transformation of services for over 65's</t>
  </si>
  <si>
    <t>The CCG and the Local Authority are undertaking performance management and contract management for the BCF schemes, using separate procedures for escalation processes. In future , the OBC will develop integrated contracts and payment mechamisms by both organisations</t>
  </si>
  <si>
    <t>The role of the BCF in encouraging improved joint working between health and social care has been surpassed, in Cumbria, by: the joint development of the Sustainability and Transformation Plans; the supporting programmes of work and the move towards the creation of Accountable Care Systems. The Better Care Fund Plan is embedded within these programmes.</t>
  </si>
  <si>
    <t>The BCF schemes have progressed as planned. Many schemes will continue into 2017/18.</t>
  </si>
  <si>
    <t>At the onset the BCF may have ensured that the conversation about integration continued and potentially encouraged it. However the national agenda, and the local desire to establish a high quality health and care system that is more cost effective and efficient, have been the main drivers.</t>
  </si>
  <si>
    <t>Use of SUS to benchmark Non-Elective Admissions has provided more consistancy and accuracy in our NEL reporting.</t>
  </si>
  <si>
    <t>Management of DTOCs has been challenging in Cumbria over the last two years although during the first quarter of 2017/18 there has been a noted reduction in delayed days in both acute and non-acute care in Cumbria. Inpart this will be due to the continued implementation of the BCF schemes and the integration of the BCF schemes within the A &amp; E Delivery boards.</t>
  </si>
  <si>
    <t>The BCF funds the in house reablement provision for Cumbria County Council and this has been remodelled to ensure effective delivery of 7 day services and enabling of Discharge to Assess processes.</t>
  </si>
  <si>
    <t>The BCF has supported acitivty to enable people to be cared for in their own homes thus preventing unnecessary admission to residential settings.</t>
  </si>
  <si>
    <t>Integrated Care Communities (ICCs) - The development of ICCs have been both a success and a challenge to the Cumbria Health and Care system. The establishment of ICCs is a key enabler to the achievement of the Cumbria County Council and Clinical Commissioning Group BCF ambitions through the mobilisation of communities and health and social care partners towards a common goal. Networks have been established and early adopter ICCs have emerged. Recognising that the make up of each ICC will be different, operational and management systems have been tested and consequently agreed. ICC service and needs mapping has been completed and governance arrangements established. Work is ongoing to create an ICC model that incorporates:
- a focus on the needs of the ICC population; 
- the provision of health and social care from a single team with one set of operating procedures - including care planning and a single assessment;
and,
- a population that feels empowered to maximise their own individual and collective contributions to the health and well being of their communities.</t>
  </si>
  <si>
    <t>The achievement of the Cumbria non- elective admission target has been a success for 2016/17. This is in part due to the introduction of some of the initiatives described in section 8 narrative.</t>
  </si>
  <si>
    <t>The Cumbria Health and Care economy has faced many challenges over recent years and there still numerous challenges to overcome moving forwards however, in the last 12 months a more mature relationship has developed between key stakeholders resulting in greater clarification of, and drive towards, achieving the shared vision. This has been encouraged through the 2 major transformation programmes in north and south Cumbria.</t>
  </si>
  <si>
    <t>Maintaining the emphasis on BCF within a health economy, which is focussed on the delivery of STPs and supported by two major transformation programmes, remains a significant challenge. BCF schemes are firmly embedded within the main programmes of work making reporting for BCF purposes difficult.</t>
  </si>
  <si>
    <t>Although DTOCs have started to show signs of improvement, reducing in line with targets remains a challenge. The outcome of analysis of "what is happening at ward level" has informed the development of the DTOC plan and implementation is making good progress. In north Cumbria there has been a delay in the introduction of Trusted Assessors for Care Homes but the Discharge to Assess pathways which will allow patients to be assessed at home, as soon as they are medically fit, is progressing well and is currently being tested by the Cumberland Infirmary Home First team.
A further external analysis of DTOC is planned.</t>
  </si>
  <si>
    <t>Whilst the development of Integrated Care Communities (ICCs) across Cumbria have made significant progress over the last twelve months this has not been without challenge which has sometimes delayed progress at the anticiipated pace. The challenges have been between the ambition of those directly involved in the ICCs and the need to introduce governance and structure that will provide assurance of the</t>
  </si>
  <si>
    <t>ASC and Health jointly plan and monitor new initiatives under BCF</t>
  </si>
  <si>
    <t>Social prescribing was later than planned, and the review of intermediate care brought forward further work ahead of improvement planning, but otherwise yes, to plan.</t>
  </si>
  <si>
    <t>Health and ASC staff work closely together in a number of settings.</t>
  </si>
  <si>
    <t>Hard to say. The inference is that without BCF schemes NEA would have been higher. But Darlington has seen a reduction in emergency admissions of adults and elderly with no long term conditions, adults &amp; elderly with advanced organic brain disorder, elderly with 4+ LTCs, and elderly with 1-3 LTCs while admissions for Under 16s have seen a significant increase.</t>
  </si>
  <si>
    <t>We have low numbers of delayed transfers of care. The inference is that they would have increased much more without some of the work delivered under BCF.</t>
  </si>
  <si>
    <t>We have had a problem with Health data in respect of this indicator this year. However, the joint review of our intermediate care services has provided a platform for ensuring the service can evidence its impact.</t>
  </si>
  <si>
    <t>This has been subject to targetted action which has been successful.</t>
  </si>
  <si>
    <t>Maintaining low levels of DToC</t>
  </si>
  <si>
    <t>Reducing the number of permanent admissions to residential care</t>
  </si>
  <si>
    <t>Community Matrons' BCF Exchange case best practice study by Optimity</t>
  </si>
  <si>
    <t>Reviewing the Intermediate Care Service - collecting data in a common format from ASC and Health</t>
  </si>
  <si>
    <t>Securing responses to user-experience survey - unable to pass to a third party the personal details of the service user, so that a follow-up phone call could be made.</t>
  </si>
  <si>
    <t>Evidencing the impact of pre-BCF schemes and projects, established with varying data collection requirements.</t>
  </si>
  <si>
    <t>Regular joint meetings and planning has continued to take place, and the BCF has been one of the vehicles for this throughout 16/17 - this is at both provider and commissioner levels.</t>
  </si>
  <si>
    <t>There were no issues with implementing any of the BCF schemes, many of which continued from 14/16.</t>
  </si>
  <si>
    <t>There has been no new integration initiatives in 16/17 that can be directly attributable to the BCF, although there has been continued closer working and alignment of services wherever opportunities arise.</t>
  </si>
  <si>
    <t>The BCF funds a number of admission avoidance schemes which have had success in preventing avoidable hospital presentations. This is turn will have impacted on the overall level of admissions in 16/17.</t>
  </si>
  <si>
    <t>the performance in relation to DTOCs has been particuarly impacted by shcemes funde dby the BCF - these are hospital admission avoidance schemes and also disharge focused. Notable sucessess have been in deleiving these schemes alongside NHS funded activity in the acute sector and with the main community provider.</t>
  </si>
  <si>
    <t>The continued strong performance in relation to reablement success has also been impacted by schemes funded by the BCF - mainly focused on integrated discharge and intermediate care activity.</t>
  </si>
  <si>
    <t>There has been an overall reduction in residential care admissions as a result of a variety of factors, some of which can be attributable to schemes funded by the BCF, notably the reablement and preventative interventions.</t>
  </si>
  <si>
    <t>continued and significnat reduction in DTOC rates, largelty as a result of integrated working in reltion to support the local acute trust with several BCF schemes making a differnce to performance</t>
  </si>
  <si>
    <t>continued reduction in the rate of admissions to residential care</t>
  </si>
  <si>
    <t>continued reduction in the overall levels of NELS; although NELS have increased marginally from 2015/16 (26,177) - the rate of increase at 1.08% increase is below the national average of a 1.4% increase.</t>
  </si>
  <si>
    <t>not being able to progress planned integration activity between the Council and the community health provider (DCHS) which anticpated improving and streamlining patient pathways following hospital admission</t>
  </si>
  <si>
    <t>The STP implmentation programme around the Place agenda has not moved forward to have any real impact in relation to working arramgements between front line health and social care services</t>
  </si>
  <si>
    <t>The BCF Programme has built on and strengthened the existing good working relationships across health and social care and continues to provide a helpful platform for developing STP arrangements moving forward (as is being demonstrated in 2017-19 planning).</t>
  </si>
  <si>
    <t>We experienced some slippage in relation to new developments (particularly in relation to recruitment) funded through the BCF. An improved implementation plan for 2017-18 has been developed to improve monitoring of these areas to ensure they deliver as planned.</t>
  </si>
  <si>
    <t>Delivery of the BCF Plan in 2016-17 built on the existing good joint working relationships between health and social care staff at all-levels of delivery.</t>
  </si>
  <si>
    <t>Whilst the performance has not achieved the planned outturn, performance would have been even more challenging if it had not been for the investment from the BCF. Furthermore, through governance structures, BCF has given prominence to these issues at a strategic level which it would not otherwise have had.</t>
  </si>
  <si>
    <t>An in-year review of the reablement service and improved case-finding has helped to ensure improved performance during 2016-17.</t>
  </si>
  <si>
    <t>Admissions have continued to reduce during 2016/17 as in 2015/16, though Derbyshire remains a comparative outlier in terms of its performance. The overall trajectory is correct and improvements have been made but it is recognised that this is a system-wide issue requiring further work to ensure suitable community-based alternatives are available including preventative measures to reduce numbers of people requiring long-term care.</t>
  </si>
  <si>
    <t>Investment in Occupational Therapy staff to work with Equipment Prescribers on best practice prescribing has resulted in significant reductions in our equipment spend. This has enabled CCGs and Local Authority to achieve recurrent savings within the BCF for reinvestment in frontline services.</t>
  </si>
  <si>
    <t>BCF S75 agreed by System Leaders in Derbyshire to be a potential enabler for Place-based pooling of resource.</t>
  </si>
  <si>
    <t>The Derbyshire health and care system has entered a period of financial challenge. By having a pooled resource, the BCF has ensured that decommissioning decisions are being made in partnership across commissioners and not unilaterally.</t>
  </si>
  <si>
    <t>The Derbyshire Health and Care system started to see an increase in DTOCs in Q3. Whilst plans are in place to address this issue, namely Urgent Care and Place workstreams of STP (which includes implementation of D2AM) and assurance that these will begin to deliver improvements in 17/18, we were not able to address the underlying performance issue in-year.</t>
  </si>
  <si>
    <t>At a Derbyshire level, non-elective admissions continue to rise in line with the national average. The Programme has found it difficult to evidence the direct and attributable impact the schemes are having on NELs.</t>
  </si>
  <si>
    <t>There was slippage within the projected BCF for the second successive year. Processes are in place for 17/18 to ensure that any slippage is identified early in the year and utilised in areas where non-recurrent spends will deliver system priorities through short-term “double running” costs to support transformation.</t>
  </si>
  <si>
    <t>Joint health and social care teams have continued to develop and innovate services. Vertical Integration of Acute and Community providers in Eastern Devon has assisted in furthering whole system working.</t>
  </si>
  <si>
    <t>Plans for 2016/7 were delivered as set out in the planning document. Some schemes under-utilised resources which were then released for increased discharge work during the winter period.</t>
  </si>
  <si>
    <t>The teams have continued to work in an integrated manner to deliver seamless health and social care. Introduction of a single point of access within the acute trust will further facilitate joint working.</t>
  </si>
  <si>
    <t>The Rapid Response teams have helped maintain people within their own homes. This in turn has had a positive impact on the level of potential NEL admissions.</t>
  </si>
  <si>
    <t>DTOC has reduced across the system this year with trajectories in place to get levels further reduced. Due to bed reductions, the proportionate level of DTOC may have a temporary increase, however, the system remains focussed on absolute levels of DTOC.</t>
  </si>
  <si>
    <t>Improvements in the discharge to assess, domiciliary care provision and rapid response/social care reablement teams have helped to maintain patients within their own homes for longer periods of time.</t>
  </si>
  <si>
    <t>System wide initiatives, both within and additional to the Better Care Fund, are seeing a culture shift to one of promoting independence and reducing reliance on bed-based care. This includes improved personal care provision, and the joining up of rapid response and reablement teams.
Initiatives including non-ambulance based paramedics attending care home 999 calls and the care home education team have reduced the level of hospital activity for those patients within a care home.</t>
  </si>
  <si>
    <t>Transfer of community services to the acute provider has resulted in greater levels of integrated working.</t>
  </si>
  <si>
    <t>Improved joint commissioning processes between health and social care resulting in co-production of new discharge approaches and pathways.</t>
  </si>
  <si>
    <t>Improved whole system working resulting in reduced DTOC, improved hospital performance, enhanced patient care resulting in better outcomes.</t>
  </si>
  <si>
    <t>Ongoing pressures regarding DTOC across the system as service providers struggle to meet the demand of reduced lengths of stay resulting in more patients requiring community services (NHS, Social, Private)</t>
  </si>
  <si>
    <t>Higher acuity patients attending ED increasing the pressures on the wider system and increasing pressures on discharge</t>
  </si>
  <si>
    <t>System change and challenge as a result of the regional savings requirement and pressure arising from the Success Regime and STP</t>
  </si>
  <si>
    <t>The delivery of the BCF has been overtaken by the development of a Doncaster place plan and the development of the South Yorkshire and Bassetlaw STP.</t>
  </si>
  <si>
    <t>Although non-elective admissions only increased by 1.6% in 2016-17, admissions for persons aged 65+ increased by 2.7% (which is less than the population growth for this age group). Admissions due falls increased by almost 12% but the Rapid Response service introduced in January is expected to address this in 2017-18.</t>
  </si>
  <si>
    <t>Improvements in the accuracy of data submitted to Unify has resulted in a significant increase in reported delays. However the "real" increase is less substantial. The following will contribute to improved management of DTOCs in 2017-18: The Doncaster Place Plan The extension of the Integrated Health and Social Care Discharge Team to 7 days per week A workshop for all local stakeholders on 31st May</t>
  </si>
  <si>
    <t>Performance against this metric deteriorated by 2.3% in 2016-17 compared to the previous year. The Doncaster Place Plan will establish a Central assessment and navigation service which will coordinate reablement and rehabilitation plans in each of the 4 neighbourhoods in Doncaster.</t>
  </si>
  <si>
    <t>There were 18% less admissions in 2016-17 than the previous year but this was insufficient to meet the BCF target. DMBC made a financial contribution to only 273 admissions which is within the BCF target (278)</t>
  </si>
  <si>
    <t>Health and social care agencies in Doncaster have produced a Doncaster Place Plan to replace the existing fragmented commissioning and delivery of services with a single vision and plan for the integrated commissioning and provision of health and social care services. The plan includes the following 3 work streams which will be undertaken concurrently:
- Early Help and Intervention
- Integrated Intermediate Health and Social Care
- Enablement and Recovery Services</t>
  </si>
  <si>
    <t>As part of the system transformation of Intermediate Care a new rapid response service was launched on 23rd January. Ambulance staff assess patients who have fallen and those who require short term health or social care support to stay at home are referred to this service rather than conveyed to A&amp;E</t>
  </si>
  <si>
    <t>Changes in national Information Governance regulations. Doncaster CCG and Doncaster MBC jointly purchased a third party system to link health and social care data on NHS number. From October 2016 CCGs were no longer allowed to receive NHS number in SUS data which has significantly impeded progress. This is extremely frustrating given that the 2016-17 BCF Policy Guidance includes 8 conditions one of which is “Better data sharing between health and social care, based on the NHS number”</t>
  </si>
  <si>
    <t>Competing priorities for partners including different authorising regimes and approaches making true integration more difficult. The arrival of the STP has also taken up a large amount of senior leadership capacity which could have been spent on improving delivery of the BCF. Aligning the STP policy and BCF policy together with local partner policy approaches to place planning has again taken up valuable senior leadership capacity</t>
  </si>
  <si>
    <t>Developing a joint vision and dleivery structure for priorities</t>
  </si>
  <si>
    <t>Joint approach to commissioning the care market agreed</t>
  </si>
  <si>
    <t>New model fo integrated care for complex patients in several localties</t>
  </si>
  <si>
    <t>Conflicting financial pressures</t>
  </si>
  <si>
    <t>Capacity and time for joint working and change management</t>
  </si>
  <si>
    <t>Layers of complexity of governance structures</t>
  </si>
  <si>
    <t>Successful redesign of Falls Services across the Local health economy with additional investment secured from the CCG to support further integration of team working to a shared purpose; the carers scheme has seen all stakeholders coming together to develop the offer including the CCG, Public Health, ASC and Commissioning combined with the development of the Carers Alliance and brand; the BCF has contributed to improved joint working in respect of the management of patient flow and delayed transfers of care.</t>
  </si>
  <si>
    <t>Whilst there have been delays with some of our planned activities and it has taken more time than anticipated to get to the point of implementation in some of the key areas, overall we are satisfied that our schemes were implemented as planned.</t>
  </si>
  <si>
    <t>Although there are some areas where we feel an impact has not been made, overall the BCF has taken us towards our plan for integrated health and social care provision aligned to a new model of care.</t>
  </si>
  <si>
    <t>We are beginning to see an effect on non-elective admissions, particularly in Q4 as the implementation of our key schemes took effect. We remain an outlier for non-elective admissions but have developed a whole sytstem plan for improvement in 2017/18 and beyond. The plan includes the continuation of our BCF activity</t>
  </si>
  <si>
    <t>Whilst DToC performance has worsened throughout the year, the context for this is unprecedented levels of demand. We have implemented key elements of an integrated discharge pathway including Discharge to Assess pathways that are undeoubtedly helping maintain patient flow. without such interventions we expect that performance would have deteriorated further.</t>
  </si>
  <si>
    <t>Performance has improved in this area in 2016/17. The introduction of Discharge to Assess has supported the reduced delays for care at home, the timely screening and discharge process has enable people to return home before discharge delays have an impact on their physical and mental health.</t>
  </si>
  <si>
    <t>Change of emphasis for more appropriate support at home has allowed more people the opportunity to remain in their community. Falls Service remit includes care homes, with 2 extra nurses recruited as part of the service redesign to work much more closely with nursing colleagues covering care homes to deliver education and advice. However, performance reflects the additional demand for care home placements to meet hospital discharge pressures</t>
  </si>
  <si>
    <t>Our DTOC Action plan embraces a whole system approach to challenges, pressure points, target setting and progression. Key elements of the Action Plan (e.g. Discharge to Assess) have increased coordination of discharge planning and facilitated prompt discharge.</t>
  </si>
  <si>
    <t>Our integrated Falls &amp; Fracture Prevention Service, launched during Q4, has exemplified a positive approach to integrated working across the design and implementation phases and is beginning to turn its focus to benefit delivery</t>
  </si>
  <si>
    <t>Achieved improved reablement performance whilst transferring the in-house council service to home care agencies. Positive impact for community and discharge services and teams.</t>
  </si>
  <si>
    <t>Maintaining partner commitment to integrated action plans - e.g. DToC improvement plan, where engagement has been varied and has delayed some aspects of the plan; Carer Health &amp; Wellbeing Service, where delays in the production of the national carer strategy have impacted our procurement timeline.</t>
  </si>
  <si>
    <t>Balancing multiple stakeholder requirements when constructing the business case for change and securing third party resources (e.g. co-location of team, recruitment of additional staff to community and care home support teams). This has also been an issue for us in respect of the alignment of our BCF and Vanguard plans and the relative priority afforded to schemes when competing for resources.</t>
  </si>
  <si>
    <t>Demonstrating benefit from the BCF in rspect of performance improvements / activity reductions and associated cost savings at a time when demand pressures have been escalating - e.g. non-elective admissions, DToCs, admissions to residential and nursing care.</t>
  </si>
  <si>
    <t>The BCF plan for 16/17 built on the integrated working that previously existed between the CCG and Local Authority. There is a section 75 agreement in place that covers the period 2015 – 2020 and has been signed by both the CCG and the council. The details of the schemes have been updated in the accompanying schedule. Through the governance arrangements set out in the agreement, both partners are provided with finance and performance information on the services and schemes contained within the BCF. The positive impact on the integration of health and social care services within Ealing saw us more than double the size of the fund for 2016/17.</t>
  </si>
  <si>
    <t xml:space="preserve">Many of the services and schemes contained within the BCF for 2016/17 were existing schemes that were continued within the BCF as planned. The additional areas included in 2016/17 Mental Health, Dementia and Learning Disabilities. 
We have made good progress in implementing the local mental health transformation programme, developing primary and community based services to support MH discharges and reduce inpatient Length of stay. We have implemented Dementia Linkworkers in the community, attached to the GP networks to support discharges from the secondary care service and enable the Cognitive Impairment and Dementia Service to focus on people with challenging behaviour. We are vigorously implementing the Transforming Care Programme for people with learning disabilities and have exceeded our target in 2016/17 for people discharged from inpatient care. 
</t>
  </si>
  <si>
    <t xml:space="preserve">The BCF provides a positive context for the development and implementation of integrated working in a range of service areas. Health and social care staff are working more closely, with integrated training and better systems for information sharing and care planning. 
Performance against the national measures shows the areas where we can demonstrate impact although further work is needed to address DTOC issues locally, and more specifically within Adult Mental Health
</t>
  </si>
  <si>
    <t xml:space="preserve">Ealing HWB board has achieved the BCF target set for NEL in 2016-17, using the definitions set out in the national guidelines, in spite of wider system, demographic and seasonal pressures. 
The number of NEL admissions for Ealing HWB in Q4 2016/17 was 7651. This was 1315 less than the target of 8966 for the quarter. The total number of NELs reported for Ealing HWB in 2016/17 was 33980. This was 1960 (5.5%) below the target of 35,950. This was achieved by fully committing the allocated budgets to the services and schemes contained within the BCF. 
The cohort of patients in the BCF population is all residents in Ealing and all age groups with the exception of Maternity, Mental Health and Learning Disabilities. 
</t>
  </si>
  <si>
    <t>Managing DTOCs in Mental Health continues to be challenging as demand increases and resources reduce. We have developed and are implementing a MHT DTOC action plan to address the various pressure points in the system and increase capacity to assess, place and provide ongoing support to people in the community</t>
  </si>
  <si>
    <t>The end of year outturn for this ASCOF indicator shows that Ealing has achieved a level of 95.8% against the target of 93%.</t>
  </si>
  <si>
    <t xml:space="preserve">The target for admissions to residential or nursing care homes in Ealing for 2016/17 was 215. The number of people actually admitted was 158. This is 57 (26.5%) below target. 
Ealing has a low rate of admissions to residential care as evidenced by sustained year on year performance against this indicator. Residential care admission is only used when a person’s needs require this level of support, and the council continues to support more people in their own homes. 
Ealing continues to perform exceptionally well on this indictor compared to national and London averages, and while permanent placement continues to be the “last resort”, growing acuity, demand , a focus on delayed transfers of care and lack of capacity in the home care market for more intensive packages means we expect to see continued pressure in this area. 
</t>
  </si>
  <si>
    <t xml:space="preserve">Models of Care
The Models of Care scheme established an integrated and multidisciplinary approach to health and social care provision. The services focused on people over 18 living with one or more long term condition at risk of admission to hospital. Joint Care Teams comprising of professionals working across primary care, community health care, social care and mental health care services have been established. 
14 care co-ordinators are now in place providing support at locality level within Ealing and supported by team leaders and these have a case load of active patients that are being supported to remain in the community. 
In 2016-17, the Model of Care team achieved the following:
• Received a total of 1088 referrals with 88% of those being made by GP practices
• Made a total number of around 1368 onwards referrals with approximately 37% to Social Services and Occupational Therapy
• Built and strengthened working relationship with the Joint Care teams, GP Practices and other partners in the wider system
• Completed a very successful pilot scheme with the London Ambulance Service (LAS) to regularly identify those with greater needs and often end up making multiple calls to London Ambulance Services and coordinate their care better with the ultimate aim of meeting their needs timely in the community so that they do not revert to calling the LAS. 
• The LAS pilot is now being extended to the Urgent Care Centre at Ealing Hospital and LCW (the Out of Hours GP provider) with similar objectives
</t>
  </si>
  <si>
    <t xml:space="preserve">Homeward
Ealing’s intermediate care service, Home ward, has been in operation since October 2015. The service has two elements that have been used to avoid non-elective admissions – rapid response and short-term rehabilitation. The rapid response service provides support to patients in the community within two hours of referral to prevent patients deteriorating and becoming a non-elective admission. For those that require more intense interventions, a referral to Home ward’s short-term rehabilitation bedded unit, Magnolia ward, has helped to prevent admissions. 
Throughout 2016/17 there were 3,715 referrals to rapid response and 584 to short term rehabilitation (Magnolia ward). The rapid response was reactive to the increased demand during the winter months, reducing the number of NEL admissions by providing support to patients in the community. The number of avoided admissions due to intervention by Home ward was 2,159 (Apr 16 – Feb 17).
Since the beginning of the year, the number of referrals, particularly from community settings eg GP practices, LAS, etc., has increased due to improvements in pathways between services
The increase in the number of avoided NEL admissions can be attributed to a number of areas:
1. Increase in referrals from primary care vs secondary care
There has been an increase in the number of referrals coming from community/primary care. These referrals now account for 50-60% of all referrals – an improvement from 30-40%. This has allowed Home ward to provide an intervention within the community, reducing the risk of exacerbation of conditions which result in a required admission.
Patients conveyed to hospital risk becoming a short term admission (&lt;4 hours). Being able to capture these patients in the community prevents mitigates this risk.
2. Reduction in the number of short-term admissions at local hospital
Since August 16 there has been a noticeable decrease in the proportion of ED attendances who are being converted to emergency NEL admissions. Referrals from ED to Home ward are as a result occurring within ED and not from inpatient units, further increasing the number of avoided NEL admissions.
3. Increase in referrals to Home ward
In general, there has been an increase in the number of referrals in to Home ward’s rapid response and short-term rehab services. 
</t>
  </si>
  <si>
    <t xml:space="preserve">IT for Integration - Development of an integrated record for care coordination within SystmOne that is accessible to both care coordinators and social workers involved in the new model of care
The module went live on 15th Mar 2017 and all services within the Joint Care Team (Adult Social Care, Occupational Therapy, Care Coordination Service, District Nursing Team and Dementia Concern) are now all on the same clinical system (SystmOne) joining 74 (out 76) GP practices in Ealing to share the same IT platform to provide patient care. 
Putting patients’ consent at the centre of care provision, information about patient health and social care is now accessible instantly to all health care professionals from the Joint Care Team improving greatly both care provided to patients as well as communications between different teams involved in the care of the patients. 
This element was supported by the DCLG Transformational Challenge Award funding that Ealing successfully bid for to support the delivery of the Better Care Fund 
</t>
  </si>
  <si>
    <t xml:space="preserve">Recruitment and Retention 
The success of many of the services and schemes is dependent on having a full complement of appropriately trained staff in place. 
The Care Coordination service is made up of 14 care coordinators and 3 team leads. Staff retention was an issue in Q1 and 2, but has stabilised in Q3 and 4. In order to aid retention, a programme of up skilling care coordinators has been put in place. 7 out of 14 care coordinators have completed a comprehensive training programme through Bucks University Staff will be attending trusted assessor training and will equip the care coordinators with the required skills to provide appropriate interventions. 
Within the Home ward service, there have been difficulties in recruiting a geriatric consultant. Despite three recruitment rounds it was not possible to identify a suitable candidate. A long term agency consultant geriatrician/physician has been identified to cover the post. Discussions are taking place with other trusts to try and address the problem. There are higher numbers of agency staff over substantive posts reported. The provider is working to ensure that there are bank staff available with the required skills to work in homeward. A band 8 is now in post to focus on training requirements for staff. There have not been recruitment issues for social workers within Homeward.
Ealing Social Services for older adults has a manageable turnover of social workers. Whilst some locums are employed this is not on a long-term basis and Older Adults have a well embedded scheme which allows candidates who have previously had successful student placements within the teams to have first call on applying for their first positions. Those students will have been offered placements following interview. The employment offer comes with a career progression scheme and the offer of a place on the Assessed and Supported Year in Employment, which when successfully completed results in a move up the salary scale. This applies to both out of hospital and locality teams. 
</t>
  </si>
  <si>
    <t xml:space="preserve">Worsening financial position of both organisations
The challenge to avoid emergency admissions and improve delayed transfers of care has put pressure on the system. The demand for services from Homeward has increased with a corresponding increase in demand for reablement. 
Keeping people at home rather than admitting them permanently to residential care has increased the pressure on home care market in terms of both acuity of the people requiring support and the complexity of packages of care required. This has also meant a corresponding increase in the demand for equipment. 
Inflation pressures are increasingly impacting the cost of care at home packages and care in a care home, further adding to the wider financial pressures evident in the Q4 income/expenditure analysis.
</t>
  </si>
  <si>
    <t xml:space="preserve">Market Quality and Sustainability
We are more reliant than ever on the quality and sustainability of the local market to provide personal care at the level required to meet people’s needs to meet the challenge of providing care for them in their own home. This has also put pressure on the reablement services and community equipment budget.. There are reported difficulties in supporting those with higher needs to remain at home. The council and partners are engaged in short term and medium term demand management and market shaping activities,
</t>
  </si>
  <si>
    <t>We now have well established and mature relationships in place across our Health and Social care system with a clear shared commitment and vision for the future. A jointly funded (LA &amp; CCG) Integration Programme delivery lead has now been appointed to oversee the delivery of our BCF programme acros the East Riding of Yorkshire.</t>
  </si>
  <si>
    <t>Our jointly agreed BCF schemes, workstreams and suite of projects have been implemented as outlined in our 2016/17 plan.</t>
  </si>
  <si>
    <t>Having shared leadership and accountability through the BCF programme board ensures we are able to have a positive inpact on the integration of health and social care in our locality thorugh system leadership, effective governance and accountability with a clear aim to improve health and well-being across the East Riding of Yorkshire.</t>
  </si>
  <si>
    <t>The target is currently off plan, however the CCG continues to work with partners as part of the Intermediate Tier services and community services transformation.</t>
  </si>
  <si>
    <t>Whilst our BCF plan has clear objectives on how we manage the levels of DTOC's, the target shows a slight increase during the year. Work continues with acute Trusts to identify issues within the system and this is being addressed through the Intermediate Tier workstream of the BCF Programme, the A and E Delivery Board and system wide demand processes.</t>
  </si>
  <si>
    <t>Proportion of older people (65 and over) who were still at home 91 days after discharge still remains below the locally set trajectory. It should be noted, that East Riding ranks favourably against its peers and is also above the England average.</t>
  </si>
  <si>
    <t xml:space="preserve">
Local data is slightly above the planned trajectory. We continue to work as part of our health and social care system to support market development and seek alternatives to permanent admissions to residential and nursing home admissions.This will be further supported through the iBCF programme in 2017/19 through the development of a Rapid Response and Recovery Model, in 6 geographical locations across the ER.
</t>
  </si>
  <si>
    <t xml:space="preserve">The VCS project has established a baseline position of non-clinical social prescribing referrals across the East Riding and the development of additional capacity in community assets in order to respond to identified need. The EASYCare project has worked to identify and support a cohort of patients aged 75 years and older; initially in Bridlington then followed by Withernsea, through an assisted standardised assessment and low-level intervention signposting service. This has been undertaken in partnership with K-com via a telephone call, in addition to face to face assessments, to help identify and prioritise individual health and social care needs and improve overall quality of life and wellbeing. 
</t>
  </si>
  <si>
    <t xml:space="preserve">Frail, elderly and vulnerable people (top 2%) are supported and enabled to be as active, health and independent as possible in their own home, for as long as possible. When in crisis, the Pocklington hub takes a multi-agency approach to provide a crisis response service, which includes access to “hub beds”, based in a separate wing of one of the LA residential care homes, which has its own lounge and kitchen area. Key outcomes/successes: 
• Local point of contact used as a single point for all patients 
• Weekly MDT meetings to discuss patients, which include primary care, community care and social services 
• 92% bed usage within the hub. 
• Beds used to support patients with wrap around care, who would otherwise have been admitted to hospital and to support timely discharges. 
• Actual reduction of 58% in excess beds days over the length of the project. 
</t>
  </si>
  <si>
    <t>Following an external independent review of our Intermediate Tier services, we have worked with stakeholders to agree an Intermediate Tier System Vision and Model including a roadmap to deliver this vision with a clear transition plan; key programmes and projects, deliverables and milestones. In addition as part of our consultation process on Urgent Care services we have developed a model of community beds to support the Intermediate Tier Pathway identified through public and stakeholder involvement and consultation.</t>
  </si>
  <si>
    <t>Pressures on home care availability, particularly in key areas across the East Riding has created a real issues in terms of DToC and preventing admissions</t>
  </si>
  <si>
    <t>Lack of residential/nursing care beds , particularly in key areas across the East Riding has created a real issues in terms of DToC and preventing admissions</t>
  </si>
  <si>
    <t>The BCF supports the transformation programmes in place across East Sussex, namely East Sussex Better Together and Connecting For You</t>
  </si>
  <si>
    <t>The BCF supports the transformation programmes in place across East Sussex, namely East Sussex Better Together and Connecting For You, both of which are underpinned by a shsred vision and commitment.</t>
  </si>
  <si>
    <t>Ongoing challenges in developing shared access to recordes in order to support integrated working.</t>
  </si>
  <si>
    <t>Whilst workforce planning is increasingly integrated across the system in East Sussex, the workforce availability to fill key posts remains a challenge across our transformation programmes.</t>
  </si>
  <si>
    <t>Governance functions have helped bring partners together for both strategic and operational delivery e.g. refocused BCF Delivery Group.</t>
  </si>
  <si>
    <t>Yes and evaluations were undertken in december 2016 to inform the development of the 2017/19 plan.</t>
  </si>
  <si>
    <t>The Integrated Care Programme review included a number of successes e.g The ILT teams have made a postitive impact on the delivery of integrated care and will be further developed to allign with the CHIN model.</t>
  </si>
  <si>
    <t>Given the level of demographic growth in Enfield the improved measures have been successful in managing demand for non elective admissions.</t>
  </si>
  <si>
    <t>Demographic pressures within the Enfield population have proved challenging but implementation of a new discharge to assess model has delivered signficant improvement towards the end of the year</t>
  </si>
  <si>
    <t>improved performance within the enablement service in 16/17 will result in the target for successful completion is met. Q3 figures are still being verified but confident target will be met.</t>
  </si>
  <si>
    <t>The significant demographic pressures in Enfield and the change of approach to the priviate self funder market has meant that the approach has been to manage demand in this area. This has resulted in better outcomes for people who otherwise would have made their own arrangements.</t>
  </si>
  <si>
    <t xml:space="preserve">The ILT model manages and care plans for high risk patients aged 50 and over using a multi-disciplinary team (MDT) approach underpinned by risk stratification and clinical judgement. ILTs have successfully managed complex cases of older people at risk of hospitalisation and resulted in a reduction in the number attending A&amp;E by 18% and reduction in those admitted to hospital by 13% from sample group 
</t>
  </si>
  <si>
    <t>Care Home Assessment Team (CHAT) and patient outcomes achieved: A) 15% reduction in A&amp;E attendances and a 7% reduction in NEAs from care homes. B) 17% reduction in number of falls and 5% reduction in number of falls that resulted in hospitalisation. C) 99% of residence with an Advance Care Plan who died did so in their preferred place of death.</t>
  </si>
  <si>
    <t>Implementation of a new discharge to assess model has begun to reduce the number of bed days lost due to delayed discharges.</t>
  </si>
  <si>
    <t>Continuing to seek ways to improve performance where required and considering this within the wider context of the pressures on A&amp;E’s, the availability of residential and nursing care places, the population growth, growing demand and the funding position for both organisations.</t>
  </si>
  <si>
    <t>The increase in the length of delay (i.e. number of days) for paptients to be discharged from hospital in 2016/17 has been identified as a priority with particular issues around non acute mental health discharge and support arrangements</t>
  </si>
  <si>
    <t>To further develop, with the Health &amp; Wellbeing Board (HWB), a shared and local vision for the integration of health &amp; social care in Enfield that supports the NCL STP priorities. A workshop on Health and Social Care integration is being scheduled with the HWB members to facilitate this.</t>
  </si>
  <si>
    <t>Joint working between health and social care carries on regardless of BCF. BCF is viewed as an administrative task that neither helps or hinders joint working. Most joint working is taking place outside of BCF schemes or conditions. Essex is now party to three STPs who’s boundaries are not co-terminous with BCF boundaries</t>
  </si>
  <si>
    <t>All schemes were implemented as planned</t>
  </si>
  <si>
    <t>Most of our 2016/17 BCF schemes were already in place prior to the BCF and have not been responsible for impacting on integration</t>
  </si>
  <si>
    <t>The schemes, that were already in place prior to BCF, have resulted in a lower NEL result than was forecast. The BCF may have had some impact on the result but it is believed that the result was mainly due to the impact of non BCF schemes</t>
  </si>
  <si>
    <t>DTOCs have reduced to below 2015/16 levels as a direct result of the DTOC plans implemented across Essex</t>
  </si>
  <si>
    <t>Reablement is one of the Essex main BCF schemes. During 2016/17 a new reablement contract was implemented and whilst this has failed to achieve the number of reablement starts in the year, the % of people at home after 91 days remains on target</t>
  </si>
  <si>
    <t>We have achieved a better than target performance for people being admitted to Residential homes achieving a result of around 439/100,000 against a target of 543 per 100,000</t>
  </si>
  <si>
    <t>Reducing DTOCs to levels below those recorded in the 2015/16 BCF Plan. In 2015/16 the total DTOCs per 100,000 population across Essex Health and Wellbeing system was 3,728 per 100,000. In 2016/7 the BCF target across the system was 3,235 per 100,000 and the actual performance across the Essex system was 3,003 per 100,000. Please note, the Essex partners are increasingly concerned that the NHS target on CCGs to reduce DTOCs to below 3.5% of total beds is not compatible to the BCF DTOC metric and is the cause of much disagreement relating to targets.</t>
  </si>
  <si>
    <t>New Reablement Contract. The joint commissioning of a new reablement contract with ECC as the lead commissioner on behalf of ECC and the 5 CCGs was a success in terms of successful design and tendering of a joint contract. The implementation of the new contract however, was not successful with the new provider failing to deliver the reablement capacity required resulting in increased costs elsewhere in the Essex health and social care system</t>
  </si>
  <si>
    <t>The new reablement contract has challenged the Essex system as it did not perform to target once implemented. The main issue was a lack of workforce which is a challenge generally across health and social care in Essex</t>
  </si>
  <si>
    <t>Delayed Transfers of Care are an issue in Essex in so much as the levels reported and the causes reported by providers does not tie in with individual partner records. They often have delays miss apportioned and are reported before investigations are completed. This has caused relationship friction between providers, CCGs and ECC during the year.</t>
  </si>
  <si>
    <t>As per discussions with the National BCF team, at the local learning event, joint working is well progressed with the LA and CCG. We have chosen agree, instead of strongly agree, to reflect the fact that we feel much of this would have happened, even without the BCF, this would have remained a high priority area .</t>
  </si>
  <si>
    <t>As per point 1</t>
  </si>
  <si>
    <t>Development of PRIME enablement service and commissioning of home care (including the Bridging Service, developed through Winter Pressures) has positively contributed. There appears to be a range of issues that are contributing to the lack of improvement in performance in delayed transfers, which we will be reviewing as a matter of urgency. This will include an analysis of the patient profile of this cohort. As part of this analysis we will identify the cohort and exact reason for the delay.</t>
  </si>
  <si>
    <t>Although performance is below the target that was set, there is a view that the target may have been overly ambitious, and more importantly, that by setting (&amp; achieving) an ambitious target, we would run the risk of only accepting people with lower level needs into reablement.</t>
  </si>
  <si>
    <t>We have seen a significant improvement in the numbers of people admitted to residential and nursing care. The BCF has played some part in this, but is not wholly responsible</t>
  </si>
  <si>
    <t>The Vanguard Care Home Programme has supported the development of the frailty element of the Communitiies and Neighbourhood Vision (Out of Hospital model)</t>
  </si>
  <si>
    <t>More rigorous and robust planning has enabled surge to be managed more effectively resulting in system ownership and year round resilience.</t>
  </si>
  <si>
    <t>The Communities and Neighbourhoods model will be the conduit for the longer term progression and continued improvement of the BCF shemes. The strengthened relationships across the local healthcare economy through the Accountable officers group has contributed significantly.</t>
  </si>
  <si>
    <t>Austerity challenge and impact on overall system budgets remains one of the biggest challenges when combined with continued demogarphic pressures due to ageing population</t>
  </si>
  <si>
    <t>Delivery of comprehensive transformational change requires time, and whilst achievements are being seen in Gateshead there are challenges around spread of new care models in the timeframes.</t>
  </si>
  <si>
    <t>The plan for delayed discharge has not delivered the anticipated level of improvement, more work needs to be undertaken to understand this more fully. This will include an analysis of the patient profile of this cohort.</t>
  </si>
  <si>
    <t>Due to the implementation of the GHFT TrakCare System data, post November 2016 is not yet available. We are currently working with the Trust to resolve these issues which include offering support from the CCG data/information team and we have regular weekly meetings for GHFT to update the CCG on any data quality or data completeness issues. Fortnightly meetings are in place with CCG, NHS E and GHFT.</t>
  </si>
  <si>
    <t>The number of DTOCs within Gloucestershire has increased compared to baseline period. The trend seen in the first 6 months of 2016 is reflective of the volumes seen at the end of 2015/16. However, Gloucestershire position has improved in Quarter 4 and continue to make positive progress in reducing our DToC numbers</t>
  </si>
  <si>
    <t>Collaborative working with District Council in particular with respect to Housing</t>
  </si>
  <si>
    <t>The shared vision and commitment to link the Better Care Fund (BCF) with the Sustainability and Transformation Plan (STP)</t>
  </si>
  <si>
    <t>Improvements to Integrated services reporting Better Care Fund metrics, such as Rapid Response</t>
  </si>
  <si>
    <t>Gloucetershire benefits from many services that work across organisational boundaries. However, data sharing continues to be challenging. Our progress towards Integrated Commissioining supports working across interfaces</t>
  </si>
  <si>
    <t>Although there is a significant amount of resource being provided and positive outcomes are being trialled, there are still difficulties with digital interoperability and data sharing</t>
  </si>
  <si>
    <t>There are 13 schemes within the BCF and attributing outcomes or effects to the schemes is difficult. However, this is something that we look to improve within the next BCF Plan</t>
  </si>
  <si>
    <t>the Senior Teams and Commissioners across Health and Social Care are working jointly to agree and deliver the shared vision and targets. A permanent joint appointment of a BCF Programme Manager has been made between Greenwich CCG and RBG. The permanent member of staff is arriving in JUly 2017. A jointly funded Interim Manager is in place to cover the position until then.</t>
  </si>
  <si>
    <t>Schemes are progessing as planned</t>
  </si>
  <si>
    <t>it has created a platform for joint planning and delivery</t>
  </si>
  <si>
    <t>Joint working across Health and Social Care is managing demand into the hospital as much as possible with new schemes being developed in partnership with A&amp;E Delivery Board partnerss</t>
  </si>
  <si>
    <t>The implementation of Discharge to assess, daily bed meetings and escalation process are having a positive impact on identifying patients requirements upon discharge, through their stay in preparation of discharge to reduce as much as possible any delays</t>
  </si>
  <si>
    <t>All partners are working collaboratively to manage the patient pathway across primary, community and secondary care. There is commitment locally to improve the patient pathway and interfaces with all providers across health and social care, the discharge to assess pathway is working well and has been agreed to be extended to increase patient flow and reduced delayed transfers of care. there is work being progressed to understand the clinical issues and barriers that may affect success. this is beig undertaken jointly between Greenwich CCG GP Clinical Lead and Consultants at LGT</t>
  </si>
  <si>
    <t>There are regular Joint Commissioning Executive Meetings taking place to reinforce and agree the shared vision with joint commitment to work collaboratively to effect change</t>
  </si>
  <si>
    <t>There has been increased collaborative working, especially in periods of high demand and escalation with all partners working together to identify barriers and develop joint strategies both operationally and strategically to bring about improvements to the patients experience and care pathways both inside and outside of the hospital setting</t>
  </si>
  <si>
    <t>Implementing new ways of working across the provider interfaces is a challenge due to the diferent systems and data collection and the use of NHS numbers in the NHS which is not always used within social care.</t>
  </si>
  <si>
    <t>Understanding the issues facing patients, clinicians and service providers is an on going priority. We are gathering soft data from working collaboratively with providers and activity data that highlights areas of concern in relation to meeting targets. The combination of both approaches together with patient experiences is key to supporting transformational changes and supporting the case for change</t>
  </si>
  <si>
    <t>Working across a complex system incuding primary, community, acute and social care requires robust plans supported by business cases and revised service specifications, KPIs and monitoring mechanisms. The development of the case for change is relatively achievable but mobilising at pase is often a challenge due to digital perability, IT systems, workforce and commissioning capacity</t>
  </si>
  <si>
    <t>The schemes were implemented as planned.</t>
  </si>
  <si>
    <t>One Hackney and City, Paradoc, the Integrated Independence Team, Adult Community Rehab Team and the Adult Community Nursing team are all providing community based services which aim to reduce NEA, however, we continue to have increased admissions. It has become evident that the pattern around emergency admissions in changing, with the largest growth in the 18-59 cohort, and an average shorter stay overall. We are now exploring the reasons behind this to target our interventions to maximise benefit in reducing avoidable admissions.</t>
  </si>
  <si>
    <t>The Integrated Independence Team in-reach into the wards to enable quicker discharge.
Integration has also been embedded into workforce structures between the London Borough of Hackney and Homerton Hospital through a joint post for Head of Integrated Discharge Management. This role is responsible for the hospital social work team, discharge planners and the Continuing Healthcare nurse assessor team. These teams contribute significantly to management of patient flow and DToC figures and work closely with staff from BCF funded services, however, are not currently funded out of BCF monies.</t>
  </si>
  <si>
    <t>There was a decrease in the reablement performance metric in Q4 due to a significant proportion of people, albeit small numbers, that subsequently died after discharge from hospital. The integration of NHS rehab staff and local authority reablement staff has definitely demonstrated how merged services can operate and is one of the services being included in larger plans for a single point of coordination for urgent care services.</t>
  </si>
  <si>
    <t>We have seen a drop in performance with a number of interim placements becoming permanent. Discussions for creating a discharge to assess service are underway and will hopefully help to ensure decisions on long-term residential needs on not made in an acute setting and people can be supported at home initially rather than an interim placement.</t>
  </si>
  <si>
    <t>Our performance with delayed transfers of care has increased substantially since 2015/16. We have seen a fall in both NHS and social care bed day delays with a 22% decrease of total bed days.</t>
  </si>
  <si>
    <t>The voluntary sector framework that was part of the One Hackney and City programme enabled the third sector to be appropriately reimbursed for their contributions to patient care. It was also key in providing immediate access to more services which could help faciliate hospital discharge and provide support beyond the traditional statutory offer.</t>
  </si>
  <si>
    <t>Improved performance of carers assessments. During 2016/17 a total of 1341 carers were assessed compared to 1138 in the previous year. Also, during 2016/17 a total of 506 carers received a direct payments compared to 150 in the previous year.</t>
  </si>
  <si>
    <t>A planned Rapid Clinical Assessment Team has been introduced. This service responds to GP referral for older people where a hospital admission would otherwise be required. Metrics are still being evaluated. Review of GP referred admissions from the 2 practices that have utilsed the service the most indicate a 70% reduction in such referrals. The scheme has been shortlisted for a BMJ clinical leadership award.</t>
  </si>
  <si>
    <t>Warrington and Halton Hospitals NHS Foundation Trust has made significant progress in respect of ambulatory care and this is reflected in their four hour A&amp;E performance.</t>
  </si>
  <si>
    <t>Continued to support the further development of Urgent Care Centres to provide a credible alternative to A&amp;E and improving rapid access to diagnostics to mitigate the need for acute hospital admission.</t>
  </si>
  <si>
    <t>There is pressure within domiciliary and care home provision which is being monitored within the Borough with new approaches to stabilising and improving these markets being adopted. Whilst the BCF budget is on track, there is wider system pressure on finances that will impact on the BCF in the coming year.</t>
  </si>
  <si>
    <t>Across the Three Boroughs we continue to work to develop joint working policies and ensure that we have cohesive plans for integration and delivery against the expected outcomes of the BCF. Despite ongoing challenges we have worked hard to resolve these and move forward positively.</t>
  </si>
  <si>
    <t>The transformation required as part of our BCF schemes has taken longer than anticipated. Across the 3B we continue to monitor and review schemes and work in partnership to realise our ambitions. This has led to joint analysis by health and ASC to ensure that we continuously review and assess the BCF schemes.</t>
  </si>
  <si>
    <t>The integration of health and social care is an ongoing programme supported by the BCF. As part of the BCF we have focused on the development of our CIS, this has resulted in the delivery of a comprehensive pathway, Rapid Response, CIS Liaison, Rehabilitation and Reablement, in addition the service has led to co location of health and ASC staff and also the development and implementation of an integrated patient record (IPR).</t>
  </si>
  <si>
    <t>Overall there has been a small reduction this year as per reported metric tab 5.</t>
  </si>
  <si>
    <t>Yes as per repoted metric tab 5.</t>
  </si>
  <si>
    <t>Unable to report on this until full data set available as tab 5.</t>
  </si>
  <si>
    <t>In 16/17 we undertook the reprocurement of the Three Borough Community Independence Service. This was a complex process to ensure that the service continued to deliver services and support the BCF ambition. The service had been in a transitional year and involved developing a service model that delivered services across three CCGs and three local authorities with different local requirements. The service went live in November 16 and Health and ASC continue to support the required transformation of this service as defined within the BCF.</t>
  </si>
  <si>
    <t>As part of the 3B BCF, we were the recipient of a small grant to support the impact of increased activity over the winter months. The 3b has successfully implemented a lcommunications campaign with the aim of raising awareness about the CIS, a call to action for patients, carers and referrers. This was a small scale programme that delivered innovative approaches including the targeting of care homes, acute services, use of electronic patient screens and engagement with 3B patients.</t>
  </si>
  <si>
    <t>The planning and implementation of an Integrated Patient Record (IPR). This went live in H&amp;F and has enabled mobile working and the use of one record for staff and patients by integration SystmOne and FrameworkI. The successful implementation of this has resulted in further roll out across RBKC and WCC.</t>
  </si>
  <si>
    <t>The CIS reprocurement was challenging to deliver. The challenges included disaggregation of historical budgets, development of a new 3B service specification and implentation of improvements in the pathway as a result of the 6 month evaluation. Across the 3B's we worked hard to make the required improvements whilst embedding a relatively new service.</t>
  </si>
  <si>
    <t>Delivery and further roll out of the Integrated Patient Record has been challenging as this is a new way of working for operational staff. The IPR is an enabler for integration but there are significant differences in both Health and ASC organisations and the approach to recording and use of patient/client data. As part of the development of the IPR it was a challenge to meet all statuatory obligations.</t>
  </si>
  <si>
    <t>Ongoing partnership working across Health and ASC in a period of increased financial contstraint and limited resources. This has been a constant challenge for the partnership as we work jointly to deliver the BCF while recognising the increased internal pressures on each organisation</t>
  </si>
  <si>
    <t>The BCF has been one of a number of programmes that have contributed to partnership working</t>
  </si>
  <si>
    <t>Although the programme has been taken forward as expencted it has not always been easy to measure the impact of change and directly attribute to the BCF alone</t>
  </si>
  <si>
    <t>The BCF has been one of a number of programmes that have contributed to the integration agenda</t>
  </si>
  <si>
    <t>The BCF has been one of a number of programmes that have contributed to partnership working. NEL admissions have increased in some parts of the system although this has not been directly attributable to the failure or success of BCF schemes in local systems.</t>
  </si>
  <si>
    <t>The BCF has been one of a number of programmes that have contributed to the numbers of delays</t>
  </si>
  <si>
    <t>Reablement has featured strong;y in our plan and has delivered a better outcome than planned</t>
  </si>
  <si>
    <t>The BCF has been one of a number of programmes that have contributed to managing down the rate and numbers of people that transfer to long term residential care even though the demographic group has increased. partnership working</t>
  </si>
  <si>
    <t>Integrated Care Team development: Integrated teams are commissioned as the cornerstone of delivery of proactive integrated community support and to support improved flow through the acute hospital. The model has embedded social care into the teams to improve joint decision making and co-ordination between providers.</t>
  </si>
  <si>
    <t>In the North and Mid Hampshire areas the Commissioning of joint and enhanced integrated admission avoidance and supported discharge teams comprise the service is delivered by SHFT in collaboration with Hampshire County Council and other partners demonstrating the benefit of cross professional leadership and integrated working as well as having a direct impact on system performace. Similar models are in place in all CCG areas</t>
  </si>
  <si>
    <t>Coverage of telecare now exceeds 8000 residents and is moderating the cost of long term care, supporting people to remain safe and independent in their own homes, an enabler to the transformation of Adult Social Care</t>
  </si>
  <si>
    <t>Maintaining and sustaining acheivements relating to Delayed Transfers of Care - all systems have plans in place. The STP Urgent and Emergency Care programme focuses on "hospital to home" pathways.</t>
  </si>
  <si>
    <t>The scale of financial challenge across the area</t>
  </si>
  <si>
    <t>The sustainability of the workforce in all areas</t>
  </si>
  <si>
    <t>The BCF is closely linked to the implementation of health and social care transformation programmes, the A&amp;E Delivery Board, and the North Central London STP. A number of these programmes build on the partnership working initiated through the BCF and has focused on developing a system wide response to a number of issues.</t>
  </si>
  <si>
    <t>The majority of our services were implemented as planned. A few service lines were paused mid-year following an evaluation and review. Business cases were developed and decisions made (between the CCG and Local Authority) to invest these budgets differently, aligned to the aims of the BCF.</t>
  </si>
  <si>
    <t>Haringey is progressing well along its journey of health and social care integration in comparison to where we were at the point that the BCF was implemented three years ago. Organisations are collaborating on issues to develop system wide responses and this is showing positive impacts on a number of our indicators e.g. discharges from hospital.</t>
  </si>
  <si>
    <t>The overall target of reducing non-elective admissions has not been met, however Haringey has managed to reduce non-elective admissions in over 65s by 1.4%. The BCF only funds services for adults and the majority of BCF service users are over 65.</t>
  </si>
  <si>
    <t>Although Haringey did not meet its DTOC target it has made a reduction in the levels of DTOCs with a reduction of 3.6% in the rate per 100,000. There have been a number of initiatives focused on supporting discharge, utilising the BCF funded services, that have contributed to this success.</t>
  </si>
  <si>
    <t>Although Haringey did not meet this reablement target, it has greatly improved the efficiency of the service (doubling of its throughput in period of data collection- between October and December) combined with an increase in the acuity of patients being seen by the reablement service. The service has been fundamental to the delivery of a number of discharge initiatives that have had a positive impact on DTOCs.</t>
  </si>
  <si>
    <t>Haringey has made great progress with reducing the number of permanent care home admissions. This links to the increased and improved use of reablement and other health and social care transformation programmes, which all rely on a number of BCF funded services.</t>
  </si>
  <si>
    <t>For the first time in a number of year Haringey is now making a positive impact on delayed transfers of care. This is down to the improved collaboration between health and social care driven by the BCF funded Reablement services delivering Discharge to Assess and other improvements to the discharge process.</t>
  </si>
  <si>
    <t>Joint plans and priorities developed for integrated out of hospital services across all health and social care proividers in Haringey. With a shared vision, a simplification of pathways and a focus on key areas to avoid admissions and improve discharges.</t>
  </si>
  <si>
    <t>Bed based intermediate care has been transformed with the use of Reablement flats for step-down supported by an MDT, this have been successful in improving service users independence and ensuring flow with these community beds. The provision won a national housing award.</t>
  </si>
  <si>
    <t>There is limited strategic and operational capacity to undertake the volume of initiatives and projects identified to make an impact on the range of priorities locally.</t>
  </si>
  <si>
    <t>Some of the outcome measures are not sensitive enough to the programmes we have developed and so are vulnerable to senior leaders not recognising the successes that have been achieved.</t>
  </si>
  <si>
    <t>Further work is needed on addressing attitudes, behaviour and culture of our front line staff and managers to build trust in the new processes and organisations being developed. This often includes the difficulty in finding effective forms of communication for all stakeholders.</t>
  </si>
  <si>
    <t>Developing and implementing the plan has supported both the CCG and LA to gain greater understanding of each others business and operating challenges. Through continued joint working both partners have been able to provide a unified and supportive response to the wider helath and care economy at peak times.</t>
  </si>
  <si>
    <t>All plans were realised with the exception of 7/7 working and Single Assessment as set out in the guidance. Both partners face significant financial pressure in the face of increasing demand and more complex needs. The partners have flexed existing services to provide an ehanced service , some delivered 24/7 and both will continue to work towards 7/7 working. The single assessment form development has moved significantly but is affected by the fact that there is not full interoperability across providers.</t>
  </si>
  <si>
    <t>The fund has given all partners increased flexibility to develop services and to transform existing ways of working and pathways. This has been done through shared working of the Systems Resilience Operational Group working across BHH.</t>
  </si>
  <si>
    <t>Harrow did not fully meet its NEL target due to a number of pressures that we are looking at in order to learn from the experinece going forward. A large portion of the plans in Harrow CCG's 2017 QIPP will be aimed at reducing NEL's aligned with the BCF plan and other initiatives.</t>
  </si>
  <si>
    <t>2016/17 has been the most positive in Harrow CCG's DToC perfromnace with numbers in single figures for the bulk of the year. Similarly the LA's DToC performance has been positive with larger numbers of people being discharged home with reabling care packages.</t>
  </si>
  <si>
    <t>The proportion of older people still at home has fallen very slightly in the past year (and is short of target) but the high volume of support provided (as a proportion of live discharges) has been maintained.</t>
  </si>
  <si>
    <t>The number of care home admissions had been rising but in 2016-17 fewer admissions have been recorded. Notably more existing clients were supported to remain living in the community following a change in circumstances, rather than being placed in care homes.</t>
  </si>
  <si>
    <t>Development and on going monitoring of the plan has enabled the partners to better understand the pressures facing the respective partner organisation at a time of increasing and often unprecedented demand for services. This has helped to strengthen our shared responses at times of peak activity and has helped greatly to shape shared thinking around the future vision for Harrow.</t>
  </si>
  <si>
    <t>The plan and its implementation is a substantive item at a monthly Health &amp; Wellbeing Board sub group - HWBB Joint Executive, which is attended by senior leaders from both organisations. This has helped all partners to understand the finer details of the plan and the interdependencies between the various elements of the plan. This has helped to enhance discussion with the wider Health &amp; Wellbeing Board membership demonstrating a joined up approach to delivery of the plan through a shared leadership approach.</t>
  </si>
  <si>
    <t>Relationships between the partners are at their strongest and this has been demonstrated through successful joined up responses to increasing pressure facing the system. This happens at a number of levels, operationally in acute and community services most notably demonstrated by the steady state of our DToC performance at its best for some years in 2016/17. The collaboration cotinues at a more strategic level with a wide range of partner supporting strategic operational resilience at a borough and sector wide level.</t>
  </si>
  <si>
    <t>Both social care and the NHS in the area have experienced challenges in recruiting skilled and experienced staff for all grades of posts. The net effect of this is that our recruitment and retention rates are compromised affecting the quality and importantly continuity of service provided. This has a direct impact on integrating teams which are directly affected by a continuously high turnover rate of staff.</t>
  </si>
  <si>
    <t>In the planning for the 2016/17 BCF neither organisation was able to agree and sign off a risk share agreement in line with the planning guidnace. This was due chiefly to both organsition operting a significant defict on their budgets, levaing no room to opertae a risk share agreement as we would have done in other cirumstances. This psotion has not changed over the last year meaning we will be unable to review this position for teh new plan.</t>
  </si>
  <si>
    <t>Whilst we have made significant moves in this area we are some way off offering a truly 'shared' IT system. The CCG re- tendered its community services in 2015 and in 2016 the new provider moved onto the primary care IT system - EMIS Community meaning greater sharing of patient data. The CCG and the acute trust have some shared access to patient data but at present we cannont share data with the local authority outside of these settings.</t>
  </si>
  <si>
    <t>Strong and effective relationships have been formed across LA and CCG commissioning organisations, supported by clear governance arrangemments to support delivery of BCF plans. Partnerships have been developed across acute, community, social care, mental health and VCSE providers leading to delivery of a more joined up approach.</t>
  </si>
  <si>
    <t>Good progress has been made across all schemes for 2016/17.</t>
  </si>
  <si>
    <t>A number of BCF schemes have facilitated joint working across health and social care, including the McKenzie House pilot (an MDT approach around primary care); the co-location of health and social care staff; discharge pathways; dementia; care homes.</t>
  </si>
  <si>
    <t>Although the target for NEL admissions has not been achieved, the increase for over 65s is substantially lower than in other age groups which indicates that activity in this area has been constrained in the context of an ageing population. A mutli disciplinary approach focused on admission prevention is being piloted with a local GP practice with early feedback indicating that the approach is effective.</t>
  </si>
  <si>
    <t>Although the target for DToC has not been achieved, there have been positive developments linked to the BCF plan that have enabled discharges to be managed more effectively. These include co-location of health and social care teams, social care weekend working, the development of a Home from Hospital service and development of integrated discharge pathways.</t>
  </si>
  <si>
    <t>Although the target for reablement has not been achieved, investment in the Early Intervention Service has enabled further integration of OT, falls prevention and reablement services, allowing services to be better targeted. This is evidenced by an increase in the proportion of reablement goals met following a period of reablement.</t>
  </si>
  <si>
    <t>Although the target for care home admsisions has not been achieved, the overall number of people in receipt of residential care has reduced and there is evidence that people are being supported to live independently in their own homes for longer.</t>
  </si>
  <si>
    <t>Development of a dementia advisory service; a town centre based advice and information offer for people with dementia and their carers. The service has supported over 500 people living with dementia and carers in first 12 months, and feedback from people accessing the service is excellent.</t>
  </si>
  <si>
    <t>Nursing bed availability, which has had a signifcant imapct on DToC performance.</t>
  </si>
  <si>
    <t>Although we already had a good relationship between health and social care locally the BCF delivery group and governance meetings have created another forum to support partnership working.</t>
  </si>
  <si>
    <t>Our schemes have delivered what we anticipated. In terms of integration, we have moved forward and are progressing an intermediate care delivery model which suits our local economy in terms of continuing to enable timely and safe hospital discharge.</t>
  </si>
  <si>
    <t>It has been very positive in terms of progressing our intermediate care pathway which involves working through integrated teams to improve hand offs and better support enablement. BCF delivery to date does give us an effective platform from which to build future integration plans.</t>
  </si>
  <si>
    <t>We have seen non-elective admissions reduce which is a positive thing as performance has improved.</t>
  </si>
  <si>
    <t>Our DToC performance remains very good and the BCF has helped maintain that. We have carried out a Discharge to Access pilot which gave us a very useful insight into our pathways and has helped us develop our care and support model. This is being implemented in 17/18.</t>
  </si>
  <si>
    <t>Our reablement service has been redesigned during the year and as such is expected to produce positive results as the new service embeds. It has been helpful to have reabalement included within the BCF in terms of understanding the implications of the support provided. This has been further evidenced by an increase in outturn for the 91 days reablement indicator.</t>
  </si>
  <si>
    <t>There was an increase in the number of permanent admissions which reflects local demographics as we have a very high proportion of elderly people in Havering. Whilst we always aim to keep people well in the community for as long as is feasible there does come a time when residential care is the only feasible and safe option.</t>
  </si>
  <si>
    <t>It is very clear that we share the same vision as evidenced through BCF but also other forums such as our Integrated Care Partnership Board (ICP). The NHS Operating Plan and BCF plan are closely aligned, as is the Adult Social Care service plan and Health and Wellbeing board strategy. We are highly committed to delivering integration and transforming our services, whilst addressing significant budget pressures and managing high demands.</t>
  </si>
  <si>
    <t>There are many collaborative working arrangements in place including our transformation boards, all set up to deliver change across the health and social care arena to make sure that services are as joined up and effective as possible.</t>
  </si>
  <si>
    <t>Social Work staff have been successfully located into Health settings based around GP clusters. Good joint working took place between social care and health staff as well as I.T staff from all organisations. Through the work of the ICP, we are now working up plans to take further the integration of our co-located services, and draw in other agencies to support the locality working (such as Housing). Adult Social Care is also redesigning our front door, with a view to moving to an integrated front door arrangement with NELFT in due course</t>
  </si>
  <si>
    <t>Whilst we have different funding models and different hierarchies, joint payment mechanisms will prove challenging. This does impede the ability to truly move to one health and social care economy. This is further compounded when the huge budget pressures in Havering are considered. Whilst there is obvious synergy in joining up contracts, we recognise that the mechanisms need to be in place to support this.</t>
  </si>
  <si>
    <t>The digital road map explored interoperability at length but it was found to be of great cost to do this properly across all partners. Subsequently alternative options are being actively explored. What is needed is a clear steer from government to give permission to properly share data, as information governance continues to be a barrier.</t>
  </si>
  <si>
    <t>Integrated Workforce is challenging due to the different contracts in place and the different hierarchies. Whilst we work as integrated teams there are still different organisational contracts and terms and conditions in place, which inevitably support differences in terms of culture.</t>
  </si>
  <si>
    <t>Herefordshire's Better Care Partnership Group (BCPG), which includes representatives from both the local authority and the CCG, have met on a monthly basis throughout 2016/17 to monitor the delivery of the schemes within the 2016/17 BCF plan. These regular meetings, as well as working more closely on the delivery of several projects throughout the year, have assisted in improving joint working. A number of schemes have been jointly commissioned, including the introduction of the IRS pilot. Joint integration plans are also being progressed.</t>
  </si>
  <si>
    <t>Several key initiatives have been delivered during 2016/17 through the BCF. These include the introduction of the Intermediate Rehabilitation Service pilot (IRS) and the unified contract, in relation to adult residential and nursing placements. Also the introduction of the alignment of fees, from 1 April 2017.</t>
  </si>
  <si>
    <t>Several cross agency integration workshops have taken place during 2016/17. Further developments will be achieved during 2017/18.</t>
  </si>
  <si>
    <t>The BCF has funded a number of schemes to address the increased demand and reduce the levels of non-elective admissions. These include rapid response, fallers first response, virtual wards and hospital at home.</t>
  </si>
  <si>
    <t>Both the local authority and CCG are actively working together to monitor and reduce the levels of DTOC. A number of reporting mechanisms have been introduced during 2016/17, including a daily update and review of DTOCs being carried out by Herefordshire Councils Operational teams.</t>
  </si>
  <si>
    <t>The reablement service, funded through the BCF, has continued to deliver its target throughout 2016/17 and performance has improved from 2015/16.</t>
  </si>
  <si>
    <t>There is an increased level of scrutiny of all placements following the introduction of a more rigorous process over 18 months ago, at the quality assurance panel, where the appropriateness of all residential placements is challenged. Partners are working together to establish a managing the care home market strategy, which will include the delivery of enhancing quality of care and reducing admissions into hospital. Partners are also working together to explore developments in assistive technology in care homes.</t>
  </si>
  <si>
    <t>IRS pilot - during 2016/17 the existing RAAC provision was reviewed and an Intermediate Rehabilitation Service (IRS) pilot was introduced. The aim of the scheme was to deliver rehabilitation to those who would otherwise face unnecessarily prolonged hospital stays or inappropriate admission to acute inpatient care or long term residential care. The focus of the scheme was active therapeutic interventions, with the aim to maximise the independence of individuals. The service provided the opportunity for admission avoidance and also to facilitate earlier hospital discharge. A full pilot evaluation is currently taking place.</t>
  </si>
  <si>
    <t>Unified contract - A unified contract approach has been introduced by Herefordshire Council and Herefordshire CCG during 2016/17. The bringing together of terms and conditions from two organisations into one unified contract, in relation to all residential and nursing placements for adults, has resulted in a number of benefits. The move from net payments to gross has been introduced to achieve improvements in cash flow and reduce back office administration. Contract termination and payment on death clauses have now been aligned.</t>
  </si>
  <si>
    <t>Regular scheme monitoring - throughout 2016/17 the Better Care Partnership Group have worked together to establish a clear monitoring template and have been meeting on a regular basis to monitor the delivery of schemes within the fund.</t>
  </si>
  <si>
    <t>Financial pressures continue to present challenges to both organisations.</t>
  </si>
  <si>
    <t>DTOC continues to present significant issues throughout the health and social care system in Herefordshire. A number of schemes are being delivered to help address the pressures, including earlier identification of potential discharges, RAAC capacity and brokerage, additional support to self-funders and care homes. Partners continue to work together, with providers, to ensure that further schemes are developed to assist and service redesigns are implemented, where appropriate. Further work to support and develop the care market is currently being scoped, in order to ensure that both non-elective admissions are reduced and hospital discharges are supported in a timely manner.</t>
  </si>
  <si>
    <t>During 2016/17 the amount of 'new money' was extremely limited, which caused challenges in the ability to introduce or test new schemes and service delivery approaches. This resulted in having limited contingencies. The introduction of additional funding for 2017/18 has been welcomed, however the rapid increase in pace to deliver schemes with the additional funding has posed challenges.</t>
  </si>
  <si>
    <t>The BCF plan and delivery has facilitated greater discussions - already well-established in Hertfordshire - on joint working and planning. Among other examples, this resulted in a 2016-17 pooled BCF fund much larger than minimally required. A funding issue between Herts Valleys CCG and the County Council, did lead to a period of dispute and temporarily slowed some areas of joint activity. This issue has now been resolved and as a consequence there is a greater understanding of the system pressures and increase clarity from the CCG and the Council as to how best to use the BCF over the next two years to effect change and improvments in the system.</t>
  </si>
  <si>
    <t>Hertfordshire has successfully delivered a number of schemes over 2016-17 as outlined in that year's BCF Plan resulting in greater integration, joint governance and oversight between partners as well as impacting postively on patient outcomes. Examples of schemes impacting positively on integration include: the continued roll out of integrated community teams (see 'success 1' below), delivery of the E&amp;NH Vanguard, and greater use of the community and voluntary section via the Community Navigators.</t>
  </si>
  <si>
    <t>See above. A funding issue that arose between HVCCG and the County Council highlighted the need for greater system understanding of each party's contributions and how they can be used to best effect. A review of the amounts pooled will be undertaken as part of the development of the next BCF Plan.</t>
  </si>
  <si>
    <t>Although Hertfordshire was above target for the first half of the year, the whole year outturn suggests an average of 26,900 admissions against a target of 26,879 (caused by a particularly high rate in Q3), so narrowly missing the year target.</t>
  </si>
  <si>
    <t>Although Hertfordshire did not meet its DToC target, with a whole year outturn suggesting a performance of 1569 per 100,000 against a target of 713 (final figure to be confirmed), there has been developments in joint working and projects to improve patient flow. Many of these will continue into 2017 as part of the 'High Impact Change Model'. Hertfordshire's 2016-17 target was also set at an ambitious level to reflect CCG targets to reduce the number of delayed days below a specified proportion of all inpatient beddays. Further targetted work is required to address the differential performance between Hertfordshire's two acute trusts in terms of DTOC performance.</t>
  </si>
  <si>
    <t>Although Hertfordshire did not meet this target, performance has been consistent at 85%. Hertfordshire also introduced a new model of delivering reablement services this year - the Specialist Care at Home model - to provide reabelment services to clients who have a wider range and more complex needs. It is expected the impact of this service will continue in 2017-19. The Specialist Care at Home model is designed to take a higher volume of service users with more complex needs than the 2015/16 Enablement Service. This caseload of higher need service users does increase the likelihood of readmission to hospital or admission to a residential setting, however, it also means that a wider volume of Hertfordshire residents now have access to re-abling care and the opportunity to recover at home.</t>
  </si>
  <si>
    <t>Yes - Hertfordshire has consistently met this target, with the number of new placements carefully managed with consideration given to alternative forms of support prior to approval.</t>
  </si>
  <si>
    <t>Further roll out of new integrated teams and services, including piloting of new models of support for care homes
• Rapid Response service now rolled out to all 6 East &amp; North localities (including some case management and supported discharge functions) and 4 in Herts Valleys localities - these multi-disciplinary teams respond to crisis within 60 minutes to enable care in the community and avoid unnecessary hospital admissions.
• Roll-out of the holistic multi-speciality team (MST) approach to all Herts Valleys localities, including recruitment of a MST locality-coordinator post in each area. This post will allow wider reach into the community including GP practices.
• Continuation and embedding of Integrated Discharge Teams, or fully integrated health and social care teams, at Lister and Princess Alexandra Hospitals for reduced length of hospitals stays and better patient flow - better communications and shared resourcing have led to improvements such as introduction of a joint process from admission to discharge
• Additional, coordinated support for E&amp;NH care homes in partnership with E&amp;NHCCG, HCC and HCPA through projects including Early Intevention Vehicle (preventing emergency admissions), piloting of the Red Bag following learning from other Vanguard sites and the Complex Care Premium (staff training in complex care)</t>
  </si>
  <si>
    <t>Establishing a collaborative model for use of the Disabled Facilities Grant (DFG) bringing together HCC and district housing authorities to form a shared Hertfordshire Housing Improvement Agency to deliver and end to end service - the Home Improvement Agency is scheduled to go live from Autumn 2017.</t>
  </si>
  <si>
    <t>Development of business cases for digital integration e.g. shared care record, urgent care dashboard. With early partnership agreement, this should pave the way for system-wide improvements in communication and joint working in 2017-19 from health and social care professionals being able to access the same care plan, as well as oversight of system flow and an early warning of system pressures.</t>
  </si>
  <si>
    <t>Mainstreaming integrated care pilots into core services (e.g. HF, RR), including integrating into a locality-based approach with robust systems of finance.</t>
  </si>
  <si>
    <t>Developing and shaping the workforce to create the integrated roles required to deliver integrated models of care particularly in the face of continued rising demand and greater investment in a preventative approach.</t>
  </si>
  <si>
    <t>Evidencing the combined impact of integrated care schemes as demand / activity increases, particularly so that good practice can be replicated and expanded in the face of continuing to resource and drive transformation in the context of severe operational and financial pressure.</t>
  </si>
  <si>
    <t>2016/17 has been a positional year that has enabled relationships to develop to create the opportunity for greater integration to deliver the objectives within the STP and better outcomes for residents from 2017/18.</t>
  </si>
  <si>
    <t>Complexities of the local landscape and capacity within the health and care system meant that it was not possible to deliver some of the key actions within the 2016/17 plan in year. However, much of the developmental work has taken place that will facilitate delivery from 2017/18.</t>
  </si>
  <si>
    <t>2016/17 has contributed to creating an environment where discussions about LBH joining the Accountable Care Partnership (ACO) are now taking place.</t>
  </si>
  <si>
    <t>BCF schemes have contributed to reducing NEL admissions, although it is difficult to quantify with any precision the actual contribution.</t>
  </si>
  <si>
    <t>Activity has far exceeded the ceiling for 2016/17 but the work undertaken by Homesafe, Community Homesafe, Rapid Response and Reablement has assisted in keeping levels lower than they would otherwise have been, e.g. Supporting discharge of the medically optimised patients. Work in 2016/17 has also laid the foundation for implementing discharge to assess pathways from April 2017.</t>
  </si>
  <si>
    <t>The snap shot nature of this metric can give a distorted view as it is susceptible to the number of deaths and readmissions during the review period. The nature of the client group makes this a distinct possibility unless the Reablement Service only accepts people which lower acuity, which then has an impact on other out of hospital services.</t>
  </si>
  <si>
    <t>The vast majority of older people continue to be supported in the community. In 2018 new extra care sheltered housing schemes will come on line to provide realistic alternatives to residential care for some older people, thereby impacting on admissions to care homes. These options with the required capacity are not in place at present.</t>
  </si>
  <si>
    <t>Joint working across services, e.g. Homesafe, Community Homesafe, Rapid Response and Reablement, has had a significant impact on reducing the number of hospital admissions during a period that has seen a considerable rise in the number of attendances. It has also been possible to achieve shared benefits through more efficient management of the community equipment service.</t>
  </si>
  <si>
    <t>H4All Wellbeing Service - This innovative service, delivered by a local third sector consortium, is intended to prevent the needs of older people living with long-term conditions escalating so as to result in a loss of independence and increase demand on health and care services became operational and is starting to show positive results</t>
  </si>
  <si>
    <t>Partners worked together to establish bed-based discharge to assess arrangements in local care homes in order to relieve pressure on Hillingdon Hospital.</t>
  </si>
  <si>
    <t>Achieving culture change within organisations is difficult and takes time. It is particularly challenging when partner organisations are experiencing their own financial challenges.</t>
  </si>
  <si>
    <t>Being able to quantify the specific contribution of BCF schemes to the delivery of national metrics is very difficult. This is because there are usually many contributing factors to the delivery of successful outcomes across the whole health and social care system.</t>
  </si>
  <si>
    <t>Achieving interoperability across health and care partners is taking longer to achieve than anticipated. Some of this is cultural, e.g. concerns about data sharing risks, some technical, e.g. systems do not currently exist that address the funactionality required by all partner organisations, and some financial, e.g. level of charges being levied by suppliers of social care database systems to link up to health systems.</t>
  </si>
  <si>
    <t>The sharing of finance information and activity data through the BCF Finance and Performance Committee has supported a transparent approach to the management of the BCF and in strategic decision making. Joint analysis of data continues to support whole system planning within the BCF schemes and in wider delivery of health and social care</t>
  </si>
  <si>
    <t>All schemes delivered</t>
  </si>
  <si>
    <t>Reduction in DTOC achieved through intergrated working to support timely discharge</t>
  </si>
  <si>
    <t>see metrics</t>
  </si>
  <si>
    <t>significant success in reduction in DTOC, out performing London average.</t>
  </si>
  <si>
    <t>Although set target of 85% not achieved, current performance at 75%. Target set on previous service performance, however this was based on a different service within the Local authority. Current provision is a much larger cohort and with improved data intelligence across the LA, CCG and Health Provider we are seeing more realistic performance outturn.</t>
  </si>
  <si>
    <t>Residential admissions are lower than target set and out performing the majority of the London Boroughs. A number of BCF Schemes have contributed to this success, including Rehab and reablement, prevention schemes, provision of telecare and carers support</t>
  </si>
  <si>
    <t>Reducing Delayed Transfers of Care has been a significant success with a 30% reduction at the time of reporting and on track to hit 40%. BCF investment in the Extended Hospital Social Work Team, the Integrated Community Response Team and the Community Recovery Team has supported a smooth and timely transfer of patients home with reablement, rehabilitation and community care services in place. Having the Social Work Team based at the hospital and a commitment to integrated working with weekly escalation meetings to focus on DTOC has resulted in this improvement.</t>
  </si>
  <si>
    <t>The use of the NHS number as a unique identifier in Social Care has enabled collaborative working across the Council, CCG and Health Partners to gather and analyise data to better understand customer journeys and establish gaps in service across the health and social care economy. This information has been used with GPs to better understand the importance of the multi disciplinary team in working to together to reduce non elective admissions.</t>
  </si>
  <si>
    <t>Reduction in Residential Admissions. We have seen a significant reduction in performance achieved through use of rehabilitation and reablement, , supporting greater use of extra care housing and supported living, delivering on our social isolation schemes, as well as bolstering telecare and carers support.</t>
  </si>
  <si>
    <t>Appropriate discharge from hospitals into Care Homes. Our strategy has been to not discharge from Hospital into care homes where ever possible, using rehabilitation and reablement and working with our Personal Care Providers to provide packages of care and services that sustain residents in the community for longer. We have seen a success reduction in admissions as a result. Where we do need to discharge into a care home we need to be able to do this more quickly and to have a sustainable care home market. We have an integrated contracting Team between the LA and CCG to provide a greater emphasis on securing a sustainable care home market.</t>
  </si>
  <si>
    <t>Sustaining residents in the community for longer. We need to reduce 'blue light' admissions into hospital. Our data suggests residents are getting packages of care but are being readmitted to Hospital too quickly.</t>
  </si>
  <si>
    <t>Medicines Management in the Community with Dom Care Providers. Existing arrangement for medicine mamagement was not sustainable for the Dom Care Providers. The CCG and LA worked together to refresh the policy, procedures and reprocurement.</t>
  </si>
  <si>
    <t>Joint working between health and social care in our locality continues to strengthen and improve, supported by delivery of the BCF and iBCF. We have recently appointed a joint CCG/ASC Assistant Director for Integrated Commissioning who will oversee the formal integration of all commissioning for community health services and ASC services.</t>
  </si>
  <si>
    <t>Elements of all BCF Schemes were implemented as planned. The elements that were not implemented in full pertained to delays in providing 7 day provision. This has been implemented since December 2016 – with the DASS receiving confirmation of discharges facilitated over the weekend.</t>
  </si>
  <si>
    <t>Health and social care in our locality continues to be further integrated in the development of the My Life a Full Life model for a sustainable health and care system for the Isle of Wight, supported by the Better Care Fund. The first (of 3) Integrated Locality Service went live on the 27 February 2017 with the second going live at the end of June 2017 and the final at the end of August 2017.</t>
  </si>
  <si>
    <t xml:space="preserve">Schemes within Integrated Mental Health Services, Locality/ Community Model, Rehabilitation, Reablement and Recovery, and Carers Schemes have all contributed positively to managing the levels of Non-Elective Admissions. Increased usage of 111, Crisis Team, MDT, Falls Clinic, Isle Help, Pharmacy First, Care Navigators and Local Area Coordinators have all contributed to diverting people away from Emergency Services. Data submitted to the New Care Models Team detailing levels of Non-Elective admissions revealed significant reductions in non-elective admissions against 'do nothing' trajectories. 
</t>
  </si>
  <si>
    <t>A November 2016 Peer Review, and the February 2017 visit by the Emergency Care Improvement Programme revealed that there was little confidence in the accuracy of the DTOC data submitted. This has been rectified and the April 2017 data represents the first month where joint sign off processes have been underpinned by agreed analysis at patient level. This reveals a significant improvement in performance. Moreover, in the past six months, ASC has implemented wholesale change in its internal processes to minimise delay in the provision of support to patients leaving hospital. This has included the establishment of a new domiciliary support service, changes to the use of ASC residential resources, increased use of DTA processes and improved assessment processes. This has been in addition to the operational implementation of Integrated Locality Services (see above), extension of the Rehabilitation, Reablement and Recovery, and Carers BCF Schemes – all of which have contributed positively to managing the levels of Delayed Transfers of Care.</t>
  </si>
  <si>
    <t>While IOW provisional end of year performance is 91.0%, it is recognised that overall only 2% of elders leaving hospital access the service. Moving forward, some of the iBCF funds are being used to invest in new OT led re-ablement home care teams and the CCG is increasing its investment in nursing home led rehabilitation. This will increase the % of elders accessing rehabilitation and re-ablement in 2017/18.</t>
  </si>
  <si>
    <t>In January 2017, there was focused activity in ASC to reduce the number of short term placements in residential and nursing care (in number and duration) this has had an adverse impact on this measure and has resulted in the increased numbers of permanent admissions against the planned numbers for 2016/17 and now more accurately reflects the current reliance on residential care. The great majority of these short term placements arose from the use of systems resilience funding put into place when the hospital was experiencing acute pressures (as measured by OPEL). That is why there has been investment in creating additional capacity based in the community – and thus has impacted positively on performance in April and May 2017.</t>
  </si>
  <si>
    <t>Integrated Locality Service has been successfullly implemented in the Island's North East Locality. Lessons learnt from this initial roll out can be used ensure the ILS is a success in Central &amp; West and South localities.</t>
  </si>
  <si>
    <t>Local Area Coordinators (LACs) are now in post, recruited by their community, with 9 LACs currently working across 3 Island localities within populations of around 10-12,000 people. Care Navigators are also in post, with 9 Care Navigators providing full island coverage, with 82% of those supported reporting improved wellbeing scores.</t>
  </si>
  <si>
    <t xml:space="preserve">Multi-disciplined Crisis Reponse Team continues to deliver, wrapping 72 hrs of care around elderly and frail patients in crisis to enable them to stay in their home environment, with an average of only 11% of those seen by the Crisis Team being admitted to hospital.
</t>
  </si>
  <si>
    <t xml:space="preserve">Our biggest challenge is that the BCF Section 75 will not be signed as the CCG cannot offer the additional level of support to social care to bridge their funding gap, however, this is not stopping us from continuing to implement our BCF Plans and we are working with an aligned budget. 
We have secured the services of a Better Care Advisor (Andrew Cozens) to help us move forward in developing pooled arrangements for 17/18. 
</t>
  </si>
  <si>
    <t>NHSI placed the IoW NHS Trust in SM as a result of a highly critical inspection by CQC in November 2016. This means that the Trust is focussed on the development and implementation of an Improvement Plan in order to ensure that all patients are safe.</t>
  </si>
  <si>
    <t>Integrated Health and Social Care Networks have been established between health, social care and GPs. It has provided the vehicle and mechanisms to deliver integration elements of the STP.</t>
  </si>
  <si>
    <t>The BCF schemes were implemented as planned with key highlights include: Integrated networks rolled out to practices and will align with Care and Health Intergrated Networks; mental health teams will integrate with primary care in 2017/2018 secondary to workforce recruitment challenges; Integrated diabetes care rolled out with closer to home strategy.</t>
  </si>
  <si>
    <t>The progress of the Better Care Fund has been managed through the Islington Integrated Care
Programme. This programme is aligned to the wider Wellbeing Partnership across Haringey and
Islington and the Sustainability and Transformation Plan. The Islington Integrated Care Programme
Board over the past 3 years (of the 5 year national programme) has strengthened partnership working;
identified opportunities for integrated care and has overseen whole systems integration initiatives
particularly in the areas of care closer to home.</t>
  </si>
  <si>
    <t>The different schemes under the BCF have enabled patients to be managed proactively in the community, and when facing changes in need, to receive more timely and supportive interventions. This has enabled the borough to hit non-admission avoidance targets in the context of increasing patient acuity.</t>
  </si>
  <si>
    <t>Joint working is in place and regular monitoring takes place at various levels on a daily, weekly, monthly and quarterly basis. It can be seen that performance has not met targets. However, there is a greater understanding of trends to allow informed decisions to take place. 
Work under the Intermediate Care review to initial a pilot of discharge to assess and expand the rapid reponse offer, as well as transforning the intermediate care offer in the medium term.</t>
  </si>
  <si>
    <t>Performance for 2016/17 exceeded the target of 92% at above 95%.</t>
  </si>
  <si>
    <t>While performance does not meet the target, the foundations are in place for joint working to reduce nursing and residential admissions through the use of discharge to assess in rehabilitation services. It is anticipated that this will prevent a patient from being discharged into permanent residential or nursing care. Admissions will be closely monitored in 2017/18 and 2018/19.</t>
  </si>
  <si>
    <t>The Integrated Network programme was rolled out across the whole borough in 2016/17. There are now 12 Networks which take the form of weekly/fortnightly face to face MDTs built around small clusters of GP practices; membership includes senior health and social care professionals, voluntary sector health navigator and admin support. After a cautious uptake, the Networks have been universally embraced and they are considered to be of great value. The networks target the most complex and high risk patients; in the last year they have discussed over 2000 patients. 
An evaluation found that the Networks have improved systems of cross organisational working, leading to increased levels of staff satisfaction and improved patient care. Quantitative data analysis is currently being undertaken to assess the financial impact of the networks – this has been delayed due to IG issues. 
The Networks are now the focus of a larger scale evaluation of the Pioneer programme, being undertaken by PIRU for NHS England over the next 18 months, to demonstrate the wider financial impact of MDTs as a mechanism for implementing integrated care.</t>
  </si>
  <si>
    <t>The Islington Community Education Provider Network was established and developed an
integrated care training programme to enable a skilled workforce that delivers care with dignity
and compassion, is motivated to make a difference and is rewarded for its efforts.</t>
  </si>
  <si>
    <t>In November 2016 Islington was awarded national status as a leading site to bring together
health and social care for complex individuals (adults and children’s) as a site for integrated
personalised commissioning. This programme includes developing innovative approaches to
deliver care planning and personal budgets as required. A key enabler of this work has been
Islington’s progression in personal health budgets which is now available to people with multiple
sclerosis.</t>
  </si>
  <si>
    <t>Delayed Transfers of Care targets have been challenging to maintain throughout the year. The implementation of the DTOC operational group has enabled the organisation to continue to prioritise this improtant issue. Under the Heath and Wellbeing strategy, Islington local Authority and CCG are working closely with Haringey local authority and CCG, and local providers, to address the DTOC issues: access to nhs non-acute care and availability of residential places. Both of these are being addressed in the Intermediate Care review, where the integrated community offer in Islington and Haringey will be transformed to provide a more responsive and comprehensive offer. Two early elements of this workstream has been this is underway with an expansion of the rapid reponse offer, and discharge to assess pilot, and overall the intermediate care workstream is expected to reduce delays in 2017 to 2019.</t>
  </si>
  <si>
    <t>There is a current transition in staff working with the BCF and coupled with organisational change occuring across the North Central London STP, additional supports have been implemented to enable the maintanence of the BCF. Islington CCG and local authority are working in a collaborative and flexible manner to manage this transition phase and the situation has raised opportunities for NCL and local authority partners to align BCF and STPs priorities accross the wider footprint and a workstream is underway to explore this.</t>
  </si>
  <si>
    <t>The planning and implenentation of an Integrated Patient Record (IPR). This went live in H&amp;F and has enabled mobile working and the use of one record for staff and patients by integration SystmOne and FrameworkI. The successful implenentation of this has resulted in further roll out across RBKC and WCC. The IPR will be subject to further review by commissioners and providers as it is rolled out to ensure ongoing service development and sustainability.</t>
  </si>
  <si>
    <t>Joint working has improved because of a general desire to work more jointly and local implementation of the Integrated Care Organisation approach driven by the five year forward view, rather than because of the BCF</t>
  </si>
  <si>
    <t>All schemes were implemented as planned.</t>
  </si>
  <si>
    <t>The BCF has provided the forum to look at expanding the areas we work together on, or move towards integration. KCC and the CCGs now deliver both children and learning disability services via an integrated commissioning approach. Both Health &amp; Social Care have now embarked on a programme to look at the integration of health and social care purchasing for care homes and domiciliary care with the aim to implement by April 2018. The delivery of the schemes within the BCF plan have had a positive impact on integration but as stated above, these schemes would have been implemented whether or not the BCF plan was in place.</t>
  </si>
  <si>
    <t>Have seen a reduction but difficult to evidence the impact from these specific schemes with so many variables in the system. Other projects will have had an impact as well. There is significant evidence that the IDT's have been very successful in preventing patients being admitted to hospital. There is however a significant increase the demand for admission to hospital that it is difficult to quantify the impact of BCF schemes over and above other measure that have been put in place. Both KCC and the CCGs are reviewing schemes to determine if the BCF investment is appropriately focussed to deliver the overall onjectives</t>
  </si>
  <si>
    <t>Most areas have seen an increase in year DTOCs. The demand on discharges since the implementation of the BCF have increased considerably. There is no doubt that BCF schemes will have delivered core services which will impact delayed discharges, however there are new factors which have had an even bigger impact, namely a pressured market. Capacity within the Social Care market has become increasingly squeezed, particulalry around Dementia care and domiciliary care and this has more than cancelled the positivity of the BCF investment.</t>
  </si>
  <si>
    <t>Limited Data Available to assess</t>
  </si>
  <si>
    <t>This varies within the county. In North Kent the care home market capacity has reduced which has inevitably resulted in a reduction of admissions to care homes. However South Kent Coast's discharge to assess model has shown positive impacts.</t>
  </si>
  <si>
    <t>Both the CCGs and KCC regognise the advantages of having a more integrated appropach to the commissioning and delivery of both health and social care services. Both are seeking out further opportunities to integrate functions to the benefit of both. One example is the intergrated commissioning of care home and domiciliary placements. This will not only ensure that both health and social care gets the biggest critical mass for spend and therefore secure the best value for money, but it also will ensure that patients are discharged from hospital in a timely manner as the placement will be made via a single contract. Assessments and determining who the final funder will be can be done is a more suitable environment than hospital.</t>
  </si>
  <si>
    <t>development of integrated intermediate care service resulting in better support to the wider health and social care community in managing patients more proactively through joint development of pathways and shared reporting of outcomes</t>
  </si>
  <si>
    <t>Care Navigation role and funding in development together with KCC to support people with non-medical needs and supporting integration with their communities. The pilot role should be operating from 1 June 2017.</t>
  </si>
  <si>
    <t>Demands on the system increasing at the same time as the market is shrinking. This coupled with pressures on resources and data capture issues relating to the integrated frailty pathway within primary care.</t>
  </si>
  <si>
    <t>difficulties and length of time it takes to get the right people together to make joint decisions</t>
  </si>
  <si>
    <t>Integrated data through the Kent Integrated Dataset requires additional development in order to keep pace with requirements for data coming out of the integration prog</t>
  </si>
  <si>
    <t>BCF has been a key enabler to progress our intention of fully integrated commissioning between the CCG and Local Authority for health and social care. Our BCF plan outlined integration with other sectors for integrated delivery including housing and public services. We continue to integrate further services across health, social care and the third sector.</t>
  </si>
  <si>
    <t>The deliverables within our schemes haave been achieved during 2016/17. We are continuing to measure the impact and success of implementation.</t>
  </si>
  <si>
    <t>We have continued to commission and deliver services with a plan for integration. Work is being undertaken by providers to integrate services across health and social care. We have also commissioned third sector services to support our BCF priorities to work integrated within health and social care services.</t>
  </si>
  <si>
    <t>We have maintained our NEL admissions. Although over-trading, schemes are in place to proactively manage people in the community with Long Term Conditions.</t>
  </si>
  <si>
    <t>The implementation of Discharge to Assess and Trusted Assessors within health and social care has contributed to achieving our DTOC metric.</t>
  </si>
  <si>
    <t>Although achieved 90.1% of our 92% target, the reorganisation of reablement into supporting independence teams with a focus on maximising peoples recovery within their own home was undertaken in 2016/17.</t>
  </si>
  <si>
    <t>The target set for admissions has not been met in 2016/17, however the overall number of people on a permant placement within residential and nursing homes has reduced month on month. Our BCF plan developed 3 extra care sites that will be all be fully operational by Q3 2017/2018 offering alternatives to residential care.</t>
  </si>
  <si>
    <t>Hull City Council and NHS Hull CCG have successfully established an Integrated Commissioning Officers Board in 2016/17. Using BCF as an enabler this new board will oversee commissioning activity between each organisations across - extending to adults, childrens and public health services with assosciated pooling of budgets and resources.</t>
  </si>
  <si>
    <t>Work has progressed with the development of the Integrated Care Centre, with the initial building works started and due to open in 2018. The centre will focus on the refreshed frailty pathway and provide proactive care utilising the electronic frailty index tool. Pilots are underway within primary care and in reach within care homes to enhance health ensuring peoples needs are met.</t>
  </si>
  <si>
    <t>2016/17 has seen further development of our rapid community response service for falls provided by Humberside Fire &amp; Rescue. During this year and in Q3 and Q4 we have doubled the number of attendances by the service and further reducing the demand on ambulance and the emergancy department through working on referral methods from community alarms, housing and care providers.</t>
  </si>
  <si>
    <t>Progress with obtaining access to NHS Digital systems has been slow. The process for the (a) local authority has changed and interim arrangements have not been able to be established to utilise a providers N3 connection within the LA.</t>
  </si>
  <si>
    <t>Establishing diversiionary pathways with the ambulance provider has been challanging, trying to move away from Emergancy Department as default, to a community based model. We have undertaken two evaluations during 2016/17 to understand the barriers alongside the good practice, and to utilise the Urgent Care Centre as an alternative to ED.</t>
  </si>
  <si>
    <t>The recruitment of Occupational Therapists within disability teams has been challanging, impacting on waiting times for assessments. Work is underway with the acute trust to review if rotational arrangements between the hospital and community is being scoped as a potential solution to the problem.</t>
  </si>
  <si>
    <t>Progress in delivering Kingston Coordinated Care. This is a challenging multi-provider programme. All partners have remained committed and have been working together in a formal Provider Alliance throughout 16/17. We have reached implementation phase and 4 locality teams will be rolled out in 17/18 aligned to the STP.</t>
  </si>
  <si>
    <t>Joint Commissioning between RBK/CCG of the Voluntary &amp; Community Sector to support Active &amp; Supportive Communities. We have commissioned for outcomes to help create resilient communities and reduce social isoloation. Case Studies and testimonials are demonstrating that the model of VCS service delivery (a provider network model) is having a positive impact/</t>
  </si>
  <si>
    <t>Development of the Kingston Care Record which will also include social care records. This is a critical enabler to our new model of care and integrated pathway</t>
  </si>
  <si>
    <t>In a complex provider market it continues to be challenging to find residential and nursing placements at prices we can afford and have budgeted for.</t>
  </si>
  <si>
    <t>The relatively high proportion of people who are discharged directly from hospital into a long term residential / nursing placements</t>
  </si>
  <si>
    <t>Further development of a range of more fully integrated services including reablement, intermediate care, hospital avoidance, carers support and care home quality and support</t>
  </si>
  <si>
    <t>Establishing commitment to further integration of comissioning of out of hospital services - including outcome of LGA Peer Challenge</t>
  </si>
  <si>
    <t>Implementation of CareTrak platform</t>
  </si>
  <si>
    <t>Maintianing focus on integration and benefits across the system whist dealing with major organisational budget challenges</t>
  </si>
  <si>
    <t>Recognition that schemes funded thrgouh BCF whilst important in reducing admissions and delaysin transfers of care they are only part of a much wider system. This led to the decision to refocus the BCF for 2017/18 and beyond on a smaller set of key areas.</t>
  </si>
  <si>
    <t>The difficulties with getting data flows sorted with NHS Digital to enable us to implement CareTrak</t>
  </si>
  <si>
    <t>Health and Social Care Transformation Plan agreed to support BCF implementation</t>
  </si>
  <si>
    <t>Minor slippage in some areas due to procurement requirements, but majority of schemes implemented in accordance with agreed timeframes</t>
  </si>
  <si>
    <t>BCF has contributed to smaller growth in non-elective admissions.</t>
  </si>
  <si>
    <t>Whilst higher than planned, Knowsley DToC is 33% lower than the national average.</t>
  </si>
  <si>
    <t>While target not fully achieved, a small reduction has been delivered.</t>
  </si>
  <si>
    <t>We note deterioration in performance. This is being reviewed by the Section 75 partnership board.</t>
  </si>
  <si>
    <t>Agreement to the joint Health and Social Care Transformation Plan</t>
  </si>
  <si>
    <t>Improving the quality and care for residents of nursing and care homes</t>
  </si>
  <si>
    <t>Further integration of dicharge care and co-ordination through integrated posts between the council and CCG</t>
  </si>
  <si>
    <t>Increases in non-elective admissions related to reclassification of paediatric non-electives.</t>
  </si>
  <si>
    <t>Nursing and care homes reluctance to assess patients in a timely manner</t>
  </si>
  <si>
    <t>Application of patient choice policies within trusts</t>
  </si>
  <si>
    <t>Lower than planned levels of non-elective admissions and permanent admissions to care homes, with an increasing older population</t>
  </si>
  <si>
    <t>Ongoing integration and collaboration between Lambeth Council, Lambeth CCG and critical health providers (primary, secondary and community care) beyond the scope of BCF, that enables health and care decision making at both operational and strategic levels.</t>
  </si>
  <si>
    <t>Continued development of integrated, person centred, preventative care in general practice, using an Holistic Needs Assessment and risk stratification of practice populations. This has informed a shift of emphasis to collaborative care planning with individuals, and is part of primary care contracting for 17/19.</t>
  </si>
  <si>
    <t>Unprecedented levels of activity and pressure across the whole system in Q3/Q4.</t>
  </si>
  <si>
    <t>Lack of interoperability for health to access social care to both review and adjust packages of care has delayed introduction of tranformation work e.g. development and delivery of Trusted Assessor role</t>
  </si>
  <si>
    <t>Lack of resources for social care against increasing demand</t>
  </si>
  <si>
    <t>While the challenges faced by social care especially around funding and resources have limited the ability to engage at previous levels the BCF has provided the focus and forum for debate so that there is a much greater approach of these being shared challnges to be faced by health and social care together.</t>
  </si>
  <si>
    <t>The range of BCF schemes and the starting point for each makes direct compsrion difficult but each BCF partner has taken responsibility to ensure that the commitments made in the 2016/17 BCF plan were delivered.</t>
  </si>
  <si>
    <t>There is still some way to go towards integration in Lancashire but the BCF plan delivery has created the challenge to the system and highlighted that integration is now the only way forward.</t>
  </si>
  <si>
    <t>Recognised as only part of a wider system the BCF plan delivery is acknowlegded to have contributed with the challenge being to measure its distinct impact.</t>
  </si>
  <si>
    <t>As for NELs the impact upon DTOC is hard to quantify and it could be argued that performance shows a failure. However there is strong case for the BCF plan delivery having acted as a brake on ever increasing levels of DTOC in a very challenging and complex acute health care environment.</t>
  </si>
  <si>
    <t>Reablement is seen as an excellent example of an effective service and recieves significant funding through the BCF. This very positive position is being built upon with a remodeled service being commissioned with the aim of improving flow and access through being therapy led.</t>
  </si>
  <si>
    <t>Although there has been a recent dip in performance the BCF has contributed greatly to providing alternatives, supporting resources and pathway,and pushing down admission levels.</t>
  </si>
  <si>
    <t>The BCF governance arrangements have provided the forum for the difficult discussions across health and social care. It has enabled partners to develop the trust required to</t>
  </si>
  <si>
    <t>There has been a growing level of cooperation and planned alignment across boundaries in line with the Lancashire and South Cumbria STP. This is supporting the development of the STP vision for integration.</t>
  </si>
  <si>
    <t>There has been continued concerted and joint effort to make the impact of the BCF activity measurable and demonstrable. A perfect approach is still some way off but greater emphasis is being placed on measurab;ity that is being fed into the wider system.</t>
  </si>
  <si>
    <t>In the face of continuing challenges to social care on resources and demand it has been difficult to keep a focus on moving forward. There is however a strong commitment of the local authority to the BCF at a senior level.</t>
  </si>
  <si>
    <t>There was already a well established, strong relationship between health and social care in Leeds. The BCF has added a bit more focus to this relationship but has also brought with it additional bureaucracy.</t>
  </si>
  <si>
    <t>There was already a well established health and wellbeing structure in place before BCF and more confusion has now been created with a multiplicity of plans including BCF, A&amp;E plan, WY and Harrogate STP and our own Leeds Plan.</t>
  </si>
  <si>
    <t>Despite our best efforts, our BCF plan has not contributed positively to managing NEAs. Further analysis on this is still to be conducted once the final year end figures are known but changes in coding practice in the Acute sector are a known factor.</t>
  </si>
  <si>
    <t>The levels of DToCS have been managed positively in conjuction with the A&amp;E delivery plan.</t>
  </si>
  <si>
    <t>Development of the Leeds Care Record</t>
  </si>
  <si>
    <t>The Community Intermediate Care bed strategy</t>
  </si>
  <si>
    <t>Reducing NEAs</t>
  </si>
  <si>
    <t>Managing the impact of NEAs on the wider system flow</t>
  </si>
  <si>
    <t>Would not have been possible without a 'one team' ethos at both strategic and operational levels</t>
  </si>
  <si>
    <t>Continuation of strong partnership working across health and socal care to identify, co-design and co-implement joint solutions to issues identified as one place based system</t>
  </si>
  <si>
    <t>Impovement against non-elective admission plan - the City has neve come close to achieving non-elcetive admissions plan. During 16/17, through the system-wide efforts of our teams and implementation of evidence based interventions, we missed the target by 203 admission (less than 1%)</t>
  </si>
  <si>
    <t>The design and delivery of our integrated dischrge services are being adopted locally as thebasis for the LLR Integrated dischrge team.</t>
  </si>
  <si>
    <t>Data sharing agreements are at risk due to the change of CSU.</t>
  </si>
  <si>
    <t>TPP SystmOne and Liquid Logic interoperability has not yet been built, meaning full integration of records is not yet possible</t>
  </si>
  <si>
    <t>We are still not able to prove a causal link between our BCF interventions and the reductions noted against BCF targets. We are working with our county collegaues to assess the Simul8 system for use in 17/18</t>
  </si>
  <si>
    <t>We continue to see a positive impact of the integration programme in partnership working both strategically and operationally. This includes increased partnership working across the health and care sector in Leicester, Leicestershire and Rutland (LLR) to develop solutions within our STP workstreams. This can be demonstrated through:
• Development of the LLR Falls Business Case. 
• Development of the Integrated Points of Access target operating model which seeks to integrate various points of access/call centres across health and social care.
• Commitment across all District Councils to the development and implementation of the Lightbulb Service Business Case and Model from May 2017: an integrated approach to housing solutions by mobilising a range of housing support to deliver measureable health and wellbeing benefits. Involves integrated working across 7 District Councils, social care and health partners.
• Increased levels of joint commissioning between health and social care e.g. to procure a new domiciliary care contract across Leicestershire during 2016/17, an integrated approach to the commissioning of residential and nursing home provision, integrated in reach discharge teams.</t>
  </si>
  <si>
    <t>The BCF plan was implemented in line with the 2016/17 submission. Additional schemes, which partners agreed to fund in year, followed a rigorous governance process including assessing the release of funds from the risk pool via the Integration Finance and Performance Group.</t>
  </si>
  <si>
    <t>• The BCF has enabled us to continue to build on the existing partnerships across health and care, and measure the impact of change using shared metrics, data and evaluation methodologies.
• The reputation of the integration programme is one of building a positive, collaborative culture across organisational boundaries based on trust, transparency, rigour and assurance on delivery.
• Governance arrangements ensure there is co-production between partners, in shaping and delivering the integration programme. 
• This continues to allow a greater level of shared understanding and accountability for the delivery of the components of the integration plan, including how impact is measured.
• Good practice developed in the Leicestershire integration programme is being taken up in LLR STP workstreams.
• The foundations built within Leicestershire integration programme mean that new large scale programmes in the STP such as integrated locality teams and home first have a much greater chance of success as groups of staff and leaders are already working closely together and can take transformation to the next level.</t>
  </si>
  <si>
    <t>• We can evidence that the BCF plan avoided 2,010 emergency admissions during 2016/17 (this is uplift from levels achieved in 2015/16) against a target of 1,517 admissions, in line with CCG Operating Plans.
• As part of the service redesign and reprocurement of the LLR urgent care system, lessons learnt from a number of BCF schemes was built into the specifications for new services commissioned from April 2017.</t>
  </si>
  <si>
    <t>A comprehensive set of actions to reduce DTOC was implemented from winter 2014/15, which led to the BCF DTOC target being achieved during 2015/16 and maintained during 2015/16.
Despite the implementation of rationalised discharge pathways across LLR during 2016/7, in line with the STP vision, there were a number of system challenges that have affected DTOC performance, leading to a marked deterioration from the improvements made in 2015/16 (further detail on narrative tab). These include:
• A sustained pressure on emergency admissions and high levels of demand.
• A difficult transition to the new domiciliary care service in November 2016.
• Ongoing problems with NHS funded CHC assessments and placements.
• Poor DTOC performance in non-acute sites.</t>
  </si>
  <si>
    <t>It is recognised that a number of areas have contributed towards the positive impact on this target, which includes schemes funded from the BCF. This has included work to rationalise and strengthen the discharge pathways, improving the housing offer through the Lightbulb Programme, and implementation of the new domiciliary care service (Help to Live at Home).</t>
  </si>
  <si>
    <t>Development of the Lightbulb Housing Offer
The Lightbulb Housing Offer is a joined up support service across housing, health and social care to keep people safe, well, warm and independent at home for as long as possible. (Further information in tab 8 – narrative section).
(Also Response Category of Shared Leadership and Governance)</t>
  </si>
  <si>
    <t>Innovation with East Midlands Ambulance Service (EMAS) and De Montfort University – developing and implementing a Falls Risk Assessment Tool (FRAT) app via paramedics smart phones to prompt non conveyance to hospital. (Further information in tab 8 – narrative section).
(Also Response Category of Collaborative Working Relationships)</t>
  </si>
  <si>
    <t>Continued development of the PI Care and Heathtrak Tool
During 2015/16 the Leicestershire BCF led the local implementation of Care and Healthtrak, a third party product from Pi Ltd. This tool was procured in April 2015 to provide a psuedonymised analysis of patient journeys across the health and care system. Implementation of this tool has been led via the Leicestershire BCF on behalf of the LLR Health and Care economy.
During 2016/17, we have continued to develop the PI Care and Heathtrak tool to undertake analysis in support of system wide changes in LLR. We are making excellent progress and are being seen by other parts of the country as having built and effective local infrastructure of analysts operating across our health and care system who have applied the tool to real world problems.</t>
  </si>
  <si>
    <t>Delayed Transfer of Care Target
Focused work on reasons for deteriorating performance in different settings, transparency on root causes (e.g. non acute/ out of county), use of the DH high impact tool, red to green PDSA etc. in acute settings.
(Also Response Category of Evidencing Impact and Measuring Success)</t>
  </si>
  <si>
    <t>Help to Live at Home
Disruption of home care market via joint commissioning with a view to building a smaller number of providers working on locality footprints, hand in hand with integrated locality teams.
Contingency plan enacted at go live due to operational mobilisation problems, sustained effort across organisations to achieve stability in first 6 months of the service, some residual lots (three) still to finalise procurement.
(Also Response Category of Collaborative Working Relationships)</t>
  </si>
  <si>
    <t>Integrating Points of Access
Building an integrated community services point of access to support new models of care for integrated locality teams, home first, and urgent care within the STP for LLR. Key enabler to integration infrastructure. Key challenges are maintaining transformation focus over the medium term, enabling transformation with upfront investment with benefit share within 2 years, designing operating model across multiple partners across LAs and NHS with very different starting points within existing points of access.
(Also Response Category of Sharing Risks and Benefits)</t>
  </si>
  <si>
    <t>The BCF funds Multidisciplinary Neighbourhood Community Teams (NCT), which cover each of Lewisham's four neighbourhoods bringing together district nurses, community matrons, social workers, occupational therapists and physiotherapists. These teams are aligned to the four GP Federations and community mental health services. This has enabled the provision of holistic care, greater sharing of information and collaboration. Neighbourhood Co-ordinators (one in each neighbourhood) support multi-disciplinary working, liaising between professionals within the NCT and with services outside it. Funded by the BCF, the Neighbourhood Co-ordinators work across health and social care to improve multi-disciplinary working for those people with complex health and social care needs. 
The BCF also funds the joint Enablement Service, which delivers enablement and rehabilitation services to people identified as needing support to prevent admission avoidance or to facilitate discharge from an acute bed. The numbers of people being supported through the service has increased from 100 to 125 at any one time through better scheduling, flexibility of staff and expanding trusted assessor roles.</t>
  </si>
  <si>
    <t>The BCF activity was implemented as planned in 2016/17. Where there was slippage or reduced expenditure against planned activity this was allocated to areas that were able to be progressed earlier than originally planned or to support existing activity for a longer period of time or at a higher level.</t>
  </si>
  <si>
    <t>In 2016/17 the BCF was an integral part of the development of a whole system model, integrating physical and mental health and social care. During 2016/17, the BCF supported the development of a range of services to make it easier for everyone, including professionals, to access the right information and services, support people to live in their home homes safely and independently and reduce avoidable admissions.</t>
  </si>
  <si>
    <t>Non-Elective Admissions in 2016/17 were 4.65% below plan.</t>
  </si>
  <si>
    <t>Over 2015/16 there was a significant increase in the number of days delayed reported to LB Lewisham by South London and Maudsley NHS Foundation Trust and this continued into Q1 2016/17. Significant work across the system to fully understand and address the reasons for delays was undertaken which led to reduction in the number of DToC from Q2 onwards. However the full target was not met.</t>
  </si>
  <si>
    <t>In 2016/17 there remained high performance in this area. The numbers of people being supported through the enablement service has increased from 100 to 125 at any one time through better scheduling, flexibility of staff and expanding trusted assessor roles.</t>
  </si>
  <si>
    <t>The outturn for 16/17 is expected to be 698 per 100,000 of population. Although more people have been admitted to care in 2016/17 they have shorter lengths of stay due to higher acuity. In year we continued to see an increase in elderly mentally ill placements in both nursing and residential care.</t>
  </si>
  <si>
    <t>Lewisham Health and Care Partners (LHCP) share a collective vision for a sustainable and accessible health and care system in Lewisham by 2020 that better supports people to maintain and improve their physical and mental wellbeing, to live independently and to have access to high quality care when they need it. Over the course of 2016/17 LHCP have also been exploring new governance and partnership arrangements which bring organisations within the borough together to work in an integrated way. Strengthened governance and partnership arrangements between statutory partners to enable joint decision making and joint accountability for the delivery of community based care will be progressed in 2017/18</t>
  </si>
  <si>
    <t>Lewisham Health and Care Partners have organised a range of health and care services on a neighbourhood footprint to create four ‘local care networks’ based around GP registered lists in the following geographical areas: (1) North Lewisham (2) Central Lewisham (3) South East Lewisham and (4) South West Lewisham. Multidisciplinary Neighbourhood Community Teams (NCT) cover each of the neighbourhoods bringing together district nurses, community matrons, social workers, occupational therapists and physiotherapists. These teams are aligned to the four GP Federations and community mental health services. To further strengthen networking across the neighbourhoods, four Neighbourhood Community Development Partnerships have been established. These neighbourhood partnerships bring together voluntary and community sector organisations and groups in that area to support community development, to work with statutory partners in the area and to build stronger, healthier communities.</t>
  </si>
  <si>
    <t>As a Devolution Pilot Lewisham is testing out the freedoms and flexibilities needed within workforce which could accelerate the development and transformation of Community Based Care. Lewisham’s devolution asks specifically relate to developing a new approach and model for those health and care professionals who visit and support people in their own homes.</t>
  </si>
  <si>
    <t>The challenging financial environment, including cuts to Local Authority budgets affecting social care and public health and financial deficits of local Trusts.</t>
  </si>
  <si>
    <t>Due to the challenges facing the entire system including; invest to save, the SEL STP QIPP requirements for Enhanced Care and Support (ECS), the need to reduce avoidable admissions, support discharge and improve flows to reduce length of stay, further work on the redesigned ECS services needed to be done to refine the activity modelling and proposed impact. Therefore the redesigned services have been implemented later than originally planned and the expected benefits have not been fully realised in 2016/17.</t>
  </si>
  <si>
    <t>New ways of working have taken longer to implement than expected due to the pressures in meeting existing demands whilst delivering transformational change</t>
  </si>
  <si>
    <t>The Lincolnshire Health and Social Community has engaged in stronger strategic leadership vision and performance management consequential to the development and delivery of the overall BCF plan.</t>
  </si>
  <si>
    <t>Schemes implemented as planned.</t>
  </si>
  <si>
    <t>The BCF Plan helped facilitate ongoing dialogue around integration. It helped focus on the key BCF targets and linked effectively to activity within the health community (eg STPs) and within the planning taking place within the County Council</t>
  </si>
  <si>
    <t>Whilst NEA performance has fallen below the target set a number of the schemes had a positive impact on NEA performance.</t>
  </si>
  <si>
    <t>The BCF Plan included ongoing additional investment in Reablement. In reviewing the effectiveness of this investment the case for further reablement and similar initiatives has become apparent. The additional funding available for BCF investment in 2017/18 has enabled the Lincolnshire community to further develop services in this area. This should enable further improvements to performance in thisd area to be made.</t>
  </si>
  <si>
    <t>The county council and HWB set stretch targets around residential admissions in 2016/17. Whilst admission numbers are higher than we would have wished or planned for, a review of the admissions has identified that all admissions are justified. The learning from 2016/17 will be used to help set the admission target for 2017/18</t>
  </si>
  <si>
    <t>An effective Joint Commissioing Board and Joint Delivery Boards. The Boards have given sound leadership and effective governance as demonstrated in audit reviews from within both the local authority and the CCG sectors. This governance has now led to a System Executive Team (SET) being established with a strong focus around both integration and STP planning.The SET includes the Chief Executive and DASS from the County Council and the eight senior officers from within health commissioners and providers</t>
  </si>
  <si>
    <t>Relationships across the Lincolnshire health and social care communities are particularly strong, particularly at a senior (leadership) level. In addition though this encourages officers at all levels within the communities to work together, to trust each other and to work effectively together. Projects such as Neighbourhood Networks, provision of community health beds in an integrated manner, etc are good examples of this.</t>
  </si>
  <si>
    <t>The examples above are evidence of the successes.</t>
  </si>
  <si>
    <t>There is some significant work being undertaken to evidence the impact of individual and collective investments. We have also used national tools to assist with this work And have also prioritised investements for 2017/18 using such techniques.. We do however acknowledge the difficulty of identifying how individual schemes contribute to overall performance gains</t>
  </si>
  <si>
    <t>Significant investment within both the health community and within the County Council has and continues to be made to make improvements in these areas. Within the County Council (for example) the development of the Mosaic software system is being rolled out and provides significant opportunities to make interoperability and data sharing a success in the future. However in the early stages within the implementation of such large project, some of the wider and longer term goals are second priorities behind the basic functionality of the software. Gains will be , and will be prioritised for investment, but these will be later in 2017/18 and beyond .</t>
  </si>
  <si>
    <t>Integrated workforce planning is a key deliverable within the STP programme. BCF funding also seeks to identify suitable opportunities for effective integration. Greater progress is sought in 2017/18</t>
  </si>
  <si>
    <t>We have continued to work together as a system, which is built on a strong partnership ethos. We have reviewed our financial and programme commmitment in preparation for 2017/18.</t>
  </si>
  <si>
    <t>The BCF plan has created the platform for a number of additional inititatives to be implemented, which includes schemes that includes an integrated delivery approach between acute, community and social care providers.</t>
  </si>
  <si>
    <t>Our commitment to care home improvement together with a strengthened approach the development of our reablement offer has stabilised our non elective admission rates</t>
  </si>
  <si>
    <t>The introduction of a new Help to Live at Home contract has had a significant effect on reduction of social care delays. This is in addition to revised pathways for discharge including the use of short term care home placements</t>
  </si>
  <si>
    <t>We have a reablement approach for all individuals leaving hospital. Our bed based Reablement hubs and outreach service ensure that individuals attain their maximum level of function with associate reduction in requirement for long term support.</t>
  </si>
  <si>
    <t>Delayed Transfers of Care and Emergency Admission reduction
A home First model has been introduced which has seen a reduction in the number of long term care package initiation. This is a partnership initiative across social care, community and acute health care providers. Timescale targets are in place for referrals, assessments, commissioning and brokerage of services. This includes the durations of services deemed short term to ensure that market capacity is maximised. We are achieving a high level of performance helping offset systemwide pressures. Additional resources are to be deployed in 2017/18 to increase capacity to enable step up support as well as step down support as currently.</t>
  </si>
  <si>
    <t>Delayed Transfers of Care
23% reduction in DTOC April 2016 to March 2017. Gains in reablement and rehabilitation performance and the improved pathways out of hospital have assisted in reducing delays. Additional pressures identified in waiting times for care packages at home have been, in part, addressed by a re-commissioned the home care service strategy that introduced a wider provider base improving capacity and stability. A new domiciliary care contract has also supported this reduction as well as a system wide commitment to working together. In 2017/18 an increase in fee rates will be consulted upon to improve market stability and responsiveness of services.</t>
  </si>
  <si>
    <t>Reduction in Emergecy Admissions
Reductions in emergency admissions have been seen across all our main providers but predominantly the Royal Liverpool and Broadgreen University Hospital Trust. When comparing 15/16 to 16/17 reductions are in the areas of avoidable admissions (national definition) (-10%), Alcohol (-13%), falls (-12%), Chest Pain (-12%), Diabetes (-4%), CHD (-12%), COPD (-5%) and admissions to hospital for people from Care Homes and those who have had a stroke have remained flat at 0% therefore managing growth. Liverpool's 2016/17 performance is also better with the national position.</t>
  </si>
  <si>
    <t>Admissions to Care Homes
Addressing the market capacity with care homes. is a major challenge. Liverpool has one of the highest proportions of homes in the ‘requires improvement’ and ‘inadequate’ categories within the North West. Budgetary pressures and the high deprivation levels in the LA being key contributing factors. The care home market is also showing issues around EMI nursing capacity. Over the last year we have seen a reduction in bed capacity for this specialism partly due to budgetary strains but also due to staff retention and availability / training. Our Care Home Improvement Programme is targetted to supporting workforce development and providing teleheatlh support for all care homes in the city. Additional funding for social care is being utilised to support the independent care sector market through a range of inititatives including review of fee rates.</t>
  </si>
  <si>
    <t>Admissions to Care Homes
Maintaing and increasing the improved capacity within the market home care remains a challenge. The demand for services is still increasing and as we reshape our commissioning strategy to a more community focused service, pressure on availability and sustainability is likely to increase. Demand from acute trusts for both long and short term placements are a driving factor, alongside the financial pressures faced in commissioning.</t>
  </si>
  <si>
    <t>Reablement 
Maintaining and improving on the reablement service is a major challenge. Implementation of Home First and improving throughput overall in Reablement has had positive impacts on both delays and maintaining independence. However keeping pace with an ever increasing demand will stretch the market. Improving the throughput and efficency of reablement pathways and services is vital. additional investment for Home First and our bed based Reablement services will be utilised to increase capacity of services and support the ongoing development of our step up as well as step down community based Reablement offer.</t>
  </si>
  <si>
    <t>With Luton being chosen as a fast track stp site, we continue to build on joint working and ever closer integration to improve health and social care for the citizens we serve.</t>
  </si>
  <si>
    <t>We continue to positively develop and build 'business as usual' approach to the successful activities and manage improvements where needed across schemes.</t>
  </si>
  <si>
    <t>Continuing to add value</t>
  </si>
  <si>
    <t>Disappointed, we did not achieve the target set - further review of schemes to support the core purpose continues with earlier intervention should the trend suggest slippage.</t>
  </si>
  <si>
    <t>As mentioned in the metrics Luton is in the top performers for DToC with an efficient and joined up team managing this we continue to stive to improve on an excellent performamnce.</t>
  </si>
  <si>
    <t>Again, reflected in the excellent performance - our intentions are to continue and maintain this target this financial year.</t>
  </si>
  <si>
    <t>Delayed Transfers of Care - excelent performance rate per 100,000 population is one of the lowest in England. The responsive and joined up team are proactive and managing very efficiently with support across health &amp; social care.</t>
  </si>
  <si>
    <t>Permanent admissions of older people (aged 65 and iver) to residential nursing care homes, per 100,000 population - excellent performance against target set, managing capacity and planning with joined up working.</t>
  </si>
  <si>
    <t>Improved working together and joint commissioning with work plans being shared across the organisations to facilitate and plan future closer integration</t>
  </si>
  <si>
    <t>Resourcing to gain greater pace and scale of change</t>
  </si>
  <si>
    <t>Mangement Information sharing</t>
  </si>
  <si>
    <t>Timelines for contract reviews and challenges aligning timelines</t>
  </si>
  <si>
    <t>Joint working has stepped up as a consequence of GM Devolution of Health and Social Crae and progress towards implementing Manchester's locality plan.</t>
  </si>
  <si>
    <t>Struggled to identify cause and effect</t>
  </si>
  <si>
    <t>Not been able to reduce the number of R&amp;N placements at the rate expected due to increase in Dementia, work is ongoing looking at different models inlcuding increase in Extracare provision and new models of care for Reablment and Homecare</t>
  </si>
  <si>
    <t>Enabled the North Early Implementer for the integration of intermediate care and reablement which is now being rolled out across the city</t>
  </si>
  <si>
    <t>Enabled the piloting of integrated neighbourhood at a small scale which is now being rolled out to incuded the majority of community services and social work.</t>
  </si>
  <si>
    <t>Developed datasets to allow for the creation of neighbourhood profiles to inform neighbourhood capacity plans, resource deployment and will be used to determine additional resource requirements going forward to meet the shift from in hospital to out of hospital</t>
  </si>
  <si>
    <t>Evaluation has been difficult as struggled to determine cause and effect within the system therefore difficult to implement a robust risk sharing arrangements and valid evaluation. As part of GM devolution H&amp;SC we are looking for an independent partner to conduct evaluation of Manchester's integration programme.</t>
  </si>
  <si>
    <t>Working in a complex system with 4 providers, 3 CCGs and 1 LA and releasing resources / capacity to enable design and implemention at scale and pace. CCG's have now merged to form 1 CCG in Manchester.</t>
  </si>
  <si>
    <t>The Disabled Facilities Grant increased by £2.779m in 2016/17 and this notification was not provided until late in 2015/16, as a result of this the new delivery model took time to implement and to then embed as business as usual. Spend in Q3 and Q4 of 2016/17 accounted for 62% of the grant awarded. Ways of increasing spend in 2017/18 are being developed, including the abolition of means testing for grants under £15k; increasing grant upper limit to £50k; and the introduction of other improvements to homes, to help vulnerable individuals live independently. The aim is to prevent hospital admissions and ensure that properties are safe and healthy for hospital discharges</t>
  </si>
  <si>
    <t>Medway Council and Medway CCG have a strong track record of joint working for the benefit of the population of Medway. It already has a joint commissioning team with a sizeable portfolio of work. The move towards a Kent and Medway Strategic Transformation Plan has highlighted both the opportunities and safeguards that closer working between the Council and the CCG would bring to the residents of Medway.</t>
  </si>
  <si>
    <t>We have initiated a number of innovative programmes through the Medway BCF to reduce the pressure across the health and social care system, these include the introduction of Home First, Medway's discharge to assess initiative which has led to the commissioning of a new intermediate care and reablement service</t>
  </si>
  <si>
    <t>Yes. Shared leadership is demonstrated through our new Medway Model for delivering integrated care and wellbeing. There has been significant system-wide engagement with providers (both health and social care), Council Members, GPs and the Acute Trust.</t>
  </si>
  <si>
    <t>We have worked hard to understand the components leading to Non Elective Admissions and have put a number of initiatives in place to address these, including projects working in residential settings to reduce transfers to hospital and provider forums looking at avoidable admissions and unsafe discharges</t>
  </si>
  <si>
    <t>Medway has an integrated, multidisciplinary DToC process which provides weekly senior challenge. The contribution of this effort was recognised by the recent CQC Inspection, when announcing that Medway Foundation NHS Trust was emerging from Special Measures noting “Medway has one of the lowest delays to transfer of care in the country”</t>
  </si>
  <si>
    <t>Medway's new intermediate care and reablement service (IC&amp;RS) has contributed to improvments in numbers of older people who are still at home 91 days after discharge from hospital. We will be commissioning a formal review of the IC&amp;RS to determine impacts in more detail.</t>
  </si>
  <si>
    <t>We have a range of projects and schemes to prevent and reduce residential and nursing care admissions. The BCF also funds projects working in residential settings which aim to reduce the transport to hospital to the action of last resort and have also been working through a community geriatrician to reduce the risk of frail elderly hospital admissions through closer monitoring of known conditions, addressing poly-pharmacy (leading to reduction in falls / fractures). We are currently developing a dashboard to monitor the effectiveness of individual schemes contributing to this outcome.</t>
  </si>
  <si>
    <t>The introduction of Medway's Home First 'discharge to assess' initiative led to the commissioning of a new intermediate care and reablement service</t>
  </si>
  <si>
    <t>The development of an integrated multidisciplinary DToC process which provides weekly senior challenge</t>
  </si>
  <si>
    <t>The reconfiguration of the equipment service into one cohesive offer: Medway Integrated Equipment Service - MICES</t>
  </si>
  <si>
    <t>Along with other systems, we are embracing the challenge provided by 7-day working and it is a feature that all future BCF initiatives will be delivered across 7 days.</t>
  </si>
  <si>
    <t>Rationalisation of estate - we need to consider the co-location of our clinical and corporate teams and the need for flexibility in how we use our locations and buildings</t>
  </si>
  <si>
    <t>Digital road map - we recognise the role of information management and technology in supporting development of the Medway Model and our BCF plan for 2017-19 will recognise the enabling potential of digital technology in the delivery of our vision for integration</t>
  </si>
  <si>
    <t>A new community services provider (CLCH) in place with a new contract, that includes enhancements to services that support the objectives of the BCF. Additonal workforce now in place to deliver this.</t>
  </si>
  <si>
    <t>Community services provider (CLCH) and social care staff are now co-located within Merton Civic Centre, with improved working relationships and closer joint working, and alignment of hospital to home team to support a more joined up response to complex discharges and enable more effective use of available capacity.</t>
  </si>
  <si>
    <t>Case Finding Pilot undertaken - using e-frailty tool and a multi-agency approach. Learning from this has been used to develop the proposal for rollo ut across Merton in 2017/18.</t>
  </si>
  <si>
    <t>Incentives across the system are not aligned (particularly in relation to acute trusts)</t>
  </si>
  <si>
    <t>Lots of work has been focussed on improving the independent sector market, but challenges remain</t>
  </si>
  <si>
    <t>Continued pressures across the system</t>
  </si>
  <si>
    <t>Whilst levels of non electives have increased the BCF schemes are targetted at over 65s. The rate of increase for this demographic is lower than for other age groups (notably children). It is also difficult to establish where the rates of admissions would be had we not had the BCF schemes in place.</t>
  </si>
  <si>
    <t>Lots of work has taken place to understand the reasons for the delayed transfers of care. Some schemes have supported the management of DToC but have not yet shown the target reduction. We are confident that new initiatives to be established will have a positive impact in 2017/18. There are significant increases in social care provision which reflects pressures from hospital discharges. Sustaining this provision is a key focus of the 17/18 plans.</t>
  </si>
  <si>
    <t>Successful implementation of 2 complex multi-agency projects - establishing a Single Point of Access and multi-stranded support to care home project.</t>
  </si>
  <si>
    <t>Establishment of a pooled budget to ensure there are no delayed discharges due to funding issues. This demonstrates a real maturity in partner relationships and a willingness to share risk.</t>
  </si>
  <si>
    <t>Transformation of services to focus on preventative services including the provision of assistive technology, overnight planned care, engagement with the voluntary sector to support people to remain independent within their own home environment and reduce admissions to hospital.</t>
  </si>
  <si>
    <t>The changing national landscape and priorities and its impact on local plannng.</t>
  </si>
  <si>
    <t>Workforce pressures including recruitment of clinical staff</t>
  </si>
  <si>
    <t>Nursing home capacity</t>
  </si>
  <si>
    <t>The BCF has provided a dedicated resource to enable us to enhance our service offer in MK for people at risk of hospital admission; permanent admission to residential or nursing care and who require speedy discharge from hospital. Two new schemes have been established - Rapid Response and Recuperation Services, which are designed to minimise NELs and to speed up discharge respectively.</t>
  </si>
  <si>
    <t>All schemes were implemented as planned. Recruitment for some schemes was a challenge and resulted in some slippage on one of the schemes - Rapid Response.</t>
  </si>
  <si>
    <t>The BCF is the focus for integration in our locality and provides the resources necessary to improve the delivery of integrated servcies. A Director of Integration has recently been appointed in Milton Keynes, who will chair the newly established Intergation Board, a sub group of the H&amp;WBB. This new role will include the responsibility for the BCF and the STP.</t>
  </si>
  <si>
    <t>Although this has been a challenging target for us locally, we have managed to keep NELs under control and performance for 2016-17 was 25,400 admissions against a target for the H&amp;WBB area of 24,684 - a 2.9% over performance against target.</t>
  </si>
  <si>
    <t>As a system, we need to galvanise action towards this target for 2017-18. Performance is not as good as we would like and the H&amp;WBB have identified this as a key priority for the health and social care economy. However, initiatives funding by the BCF such as Community Equipment services and the Recuperation service has had an impact on DToC.</t>
  </si>
  <si>
    <t>Increased investment in reablement has expanded the service offer. In this year, we have observed that the patients accessing reablement and rehabilitation services are increasingly frail with complex needs, which is has proved a challenge, and yet performance has stayed steady throughout the year. The availability of community equipment funded through the BCF has enabled people with more complex needs to remain at home and independent.</t>
  </si>
  <si>
    <t>The resuperation pathway funded by the BCF has provided a pathway for those patients who are not yet ready for intermediate care, reablement and/or rehabilitation, but who are medically fit for discharge. The recuperation servcies enable people to have a period of recovery, either at home aor in community bed prior to any decision regarding permanenet admission to residential and/or nursing care. We have found considerable numbers of people have benefitted from this and have been discharged home with support.</t>
  </si>
  <si>
    <t>The Rapid Response service has helped to avoid on average 41 hospital admissions per month.</t>
  </si>
  <si>
    <t>The Recuperation Service is delivering effective interventions that have supported people on discharge from hospital and helped reduce permanent admissions to residential care.</t>
  </si>
  <si>
    <t>The provision of community equipment has facilitated the development of effective working relationships across the health and social care economy. It has enabled people to be supported on discharge from hospital and also supported peiople in the community to maintain their independence.</t>
  </si>
  <si>
    <t>We have not made enough progress with IT issues and sharing patient records, particularly between the local authority and NHS.</t>
  </si>
  <si>
    <t>Our performance on reducing delayed transfers of care is not where we would like it to be and requires a review of the whole system programme of work, including BCF to refocus effort and improve perfomance.</t>
  </si>
  <si>
    <t>The governance structure for the BCF is top heavy and doesn't facilitate speedy decision making. We are looking to establish a revised governance structure that has clear decision making processes and clearer accountability to the Health and Wellbeing Board, the CCB Board and the Council governance structures.</t>
  </si>
  <si>
    <t>The BCF has acted as a catalyst to better partnership working across the full range of health and social care providers and commissioners. We have established forums and working arrangements which allow discussion and actions to be agreed at the appropriate levels to enable better collaboration and integration, to ensure ownership, aligned priorities and a culture of shared problem solving.</t>
  </si>
  <si>
    <t>The BCF as part of our wider transformation programme has continued to support the integration of health and social care. Using a 'proof of concept' approach we have brought care teams together with communities to look at how we can continue to improve our care and support offer. System transformation continues in two priority areas - Redesign on Intermediate Care System and Falls Prevention and Management Strategy.</t>
  </si>
  <si>
    <t>The BCF as part of our wider transformation programme has been a positive catalyst for integration and has brought partners together from all sectors from organisational CEO to practitioner level in a way that has not previously happened. Regular discursive interactions have allowed us to make on the ground changes that improve efficiency and productivity as well as supporting us to progress with system enablers such as interoperability.</t>
  </si>
  <si>
    <t>The BCF as part of our wider transformation programme has enabled us to remain focused as a partnership upon reducing non-elective activity and to ensure pathway development (specifically for ambulatory care sensitive conditions) supports us to achieve our reduction ambitions.</t>
  </si>
  <si>
    <t>The BCF as part of our wider transformation programme has (via the work of our A&amp;E delivery boards) concentrated on strengthening interface working between hospital wards and social care. Improved communication and systems based working has not only helped us mitigate the risks associated with diminishing social care resources but also ensured shared ownership and grip on facilitation of the discharge process. This has created positive working relationships which we believe will be helpful in facing ongoing challenges.</t>
  </si>
  <si>
    <t>The BCF as part of our wider transformation programme has enabled us to deliver good outcomes from reablement.</t>
  </si>
  <si>
    <t>The BCF as part of our wider transformation programme has helped us to ensure an increasing age profile of people being permanently admitted to residential and nursing homes. Work we are undertaking to reshape intermediate care and discharge to assess is expected to have a positive impact in reducing actual numbers to our ambition levels.</t>
  </si>
  <si>
    <t>The BCF as part of our wider transformation programme has (via the work of our A&amp;E delivery boards) concentrated on strengthening interface working between hospital wards and social care. Improved communication and systems based working has not only helped us mitigate the risks associated with diminishing social care resources but also ensured shared ownership and grip on facilitation of the discharge process. This has created positive working relationships which we believe will be helpful in facing ongoing challenges</t>
  </si>
  <si>
    <t>BCF within the context of a wider transformation agenda has enabled a programme of work focused on intermediate care. This has included a set of agreed principles and delivery options for intermediate care across the City to include integrated social and health care; a single integrated care facility and day hospital provision</t>
  </si>
  <si>
    <t>Significant progress has been made to develop more robust plans for delivering information sharing between stakeholders, including across health and social care with the Newcastle Gateshead Local Digital Roadmap. The local Newcastle Information Network (NIN) continues to meet regularly and covers a range of health, social care and third sector providers. Progress has been made in provision of patient communications at a regional level, with posters, leaflets and a patient helpline for queries around information sharing going live in September 2016. In the last six months Newcastle Hospitals NHS Foundation Trust and Northumberland Tyne and Wear Mental Health trust have both been identified as Global Digital Exemplar sites. This may present opportunities to further this area of work and this is being explored.</t>
  </si>
  <si>
    <t>Restricting ourselves to BCF demographic and populatoin frailty, incorportaing BCF narrative to STP in light of larger strategic challenges</t>
  </si>
  <si>
    <t xml:space="preserve">A programme of workforce analysis has recently been undertaken across Primary &amp; community health and social care which is currently being analysed to give greater understanding of the workforce challenges we are facing. Early intelligence suggests that we have a significant percentage of our collective workforce over the age of 45 and many over the age of 55. Intention to retire early is an emerging issue. Many of these professionals are our most experienced so we have a potential capacity and capability gap. We are clear that there will not be the supply or the finance to replace completely ‘like for like’. For the workforce that we are able to retain we are expecting them to work at the highest productivity and at the top of their licence whilst also moving from organisational to system working and to assume novel roles. In summary expectation is high, capacity is low and ability to allow people time out to adjust and learn is limited. 
We are working together across health and care to look at how we mitigate these risks, specifically we have initiated a shared approach to understanding and acting on organisational/system development requirements for our collective workforce. We are also looking at how we use leverage such as apprenticeships and associated levi to supported development of a shared workforce who are able to navigate and work across sectors/systems.
</t>
  </si>
  <si>
    <t>Delivery of the BCF Plan in the face of the demographic and socio-economic pressures and the significant constraints that poses on servcies and all organisations across the system.</t>
  </si>
  <si>
    <t>The multi disciplinary team meetings, health and social care navigator roles, Rapid Response Team, supported discharge coordinators continue to strengthen joint working with health and social care staff coming together to coordinate care for patients. These interventions are monitored via the integrated care committee which is jointly chaired by the Director of Adult Social Care and the GP Clinical Lead for the programme.</t>
  </si>
  <si>
    <t xml:space="preserve">All schemes have been delivered or continue on their way to implementation. Social Care has been protected in line with expecations (including Care Act support), Joint Funding intiatives were delviered within parameters and continues to be sucessful, equipment services were delviered with minimal dtoc days attributable to equipment delays. Integrated Care intiatives have been developed and are now in place. For some areas work continues to refine and roll out but in all BCF schemes are in line with expectations. 
</t>
  </si>
  <si>
    <t>Newham CCG and LBN have an excellent working relationship and are working in partnership to deliver a sustainable health and social care system for Newham and its residents.</t>
  </si>
  <si>
    <t>A number of the integrated care interventions including the rapid response and reablement service, the development of a community services single point of access , social workers being core members of the health and social care MDTs , a review of our nursing homes with a focus on LAS and pathway development , in reach nurses into A&amp;E are all supporting people to be cared for closer to home when it is appropriate to do so.</t>
  </si>
  <si>
    <t>Teams across all services are working positively impacting on this area. Newham continues to have good performance in relation to DTOC and matters are discussed through established governance routes including the Urgent Care Working Group.</t>
  </si>
  <si>
    <t>There are a number of services that are supporting this area - including the RR service and the health and social care navigators. People with an AUA care plan who have attended A&amp;E and or have been discharged from hospital are being reviewed at the health and social care MDTs in order to focus on maintaining people at home . the measurement of this is being built into the IC dashboard</t>
  </si>
  <si>
    <t>Joint work is progressing in this area which also includes the option of short term step up beds into the community hospital and joint assessment through the health and social care planning . It is important to note that Newham starts from a low baseline in relation to permanent admissions into care homes as we strive to keep residents in the community for as long as possible.</t>
  </si>
  <si>
    <t>The health and social care multi disciplinary team meetings which are GP led and based in the GP practices with the added benefit of Social Workers who work specifically recruited to work as part of the GP MDT meetings. The core membership of the MDT are GP, Practice Nurse, Community Psychiatric Nurse, Health and Social Care Navigator, Social Worker, Community/District/Rapid Response Nurse, Therapy Lead. This programme has allowed joint working, training and clinicians coming together to look at the patients holistic needs regardless of the organisational boundaries to coordinate the patients care needs.</t>
  </si>
  <si>
    <t>There are 8 Health and Social Care Navigators now fully in post and each aligned to the 8 clusters of GP practices in Newham. The navigators bridge the gap for patients between health and social care services.</t>
  </si>
  <si>
    <t>There is an ambitious EMIS implementation programme in Newham. The community services are transferring across from RIO onto EMIS Web to enable sharing of records across community and primary care . For the area of community nursing this is significantly changing the way that professionals caring for patients are interacting as they are now able to share records in a way that hasn't not been possible before. Record sharing into the acute and across social care where people have given consent to do so is being addressed at a WEL level through the HIE work programme .</t>
  </si>
  <si>
    <t>The capacity and readiness of the workforce to shift towards new ways of working.</t>
  </si>
  <si>
    <t>Currently there a number of national policy drivers and the challenge is to ensure we address these i.e. Five Year Forward View, Transforming Primary Care, BCF, East London TST strategy, STP. Although there are some common themes which we have actively teased out to ensure we are clear in our message and our approach</t>
  </si>
  <si>
    <t>The development of integrated data sets that demonstrated the impact of integrated working is a significant piece of development work. Partners across the CSU, CCG , LBN and provider partners are working collaboratively to build a model that can be used to measure the impact.</t>
  </si>
  <si>
    <t>Norfolk had already taken steps towards joint working across health and social care, including embedding an integrated commissioning team, with locality teams co-located within each CCG, and integration between NCC and the community health provider. It is not possible to attribute further progress towards joint working to the BCF.</t>
  </si>
  <si>
    <t>Many of the schemes have been implemented as planned. However, not all of the benefits and impacts have been realised to date.</t>
  </si>
  <si>
    <t>The benefits mapping for 2016/17 remained and issue, so it is unclear whether impacted upon these targets on not. The planning for 2017-19 builds upon 2016/17 work.</t>
  </si>
  <si>
    <t>The benefits mapping for 2016/17 remained and issue, so it is unclear whether impacted upon these targets on not. The planning for 2017-19 builds upon 2016/17 work. Overall, performance has started to improve against this metric.</t>
  </si>
  <si>
    <t>Protection of the reablement service. Norfolk remains consistently above target for effectiveness of reablement.</t>
  </si>
  <si>
    <t>The benefits mapping for 2016/17 remained and issue, so it is unclear whether impacted upon these targets on not. The planning for 2017-19 builds upon 2016/17 work. Norfolk remains above target against this metric, and this will remain a priority for 2017-19.</t>
  </si>
  <si>
    <t>Delivery of 7 day services. Investment in hospital social work team presence at the three acute hospital in addition to the emergency duty team. Maintenance of 7 day services including reablement and community liaison teams.</t>
  </si>
  <si>
    <t>Progress towards joint care planning and assessment. BCF has been a catalyst for positive engagement between Districts, Health and Social Care re housing support (e.g. DFGs), particularly for priority support to vulnerable groups, which provides a strong platform for developing further during 17-19.</t>
  </si>
  <si>
    <t>Continued investment in locality infrastructure, including integrated care coordinators and MDTs, to enable closer working across health and social care to improve experience of individual.</t>
  </si>
  <si>
    <t>Measuring the benefits and impacts of schemes has remained an issue during 2016/17. The inclusion of milestone and impact measurement planning for BCF 2017-19 should strengthen the ability to truly measure the impact and benefits of schemes.</t>
  </si>
  <si>
    <t>Working the BCF within a two tier LA that has 5 CCGs, 3 acutes and a generally complex health and social care landscape has been challenging. Norfolk's BCF footprint does not align to that of the Norfolk and Waveney STP footprint.</t>
  </si>
  <si>
    <t>Continued delay in guidance, short timescales, bureaucracy around the submission has been challenging.</t>
  </si>
  <si>
    <t>BCF is part of North East Lincolnshire's existing direction of travel.</t>
  </si>
  <si>
    <t>Development of extra care housing units is behind schedule. This has been in part due to the uncertainty around the future of housing benefits and developer and registered providers' anxiety in relation to the level of risk associated with rent levels/voids; we are working to identify new alternative funding models and approaches to ensure scheme viability. Progress with the support to care homes programme has also been slower than planned. We have now got 6 homes fully engaged in the programme and early signs are that integrated working is improving the efficiency of service delivery; however it is too early to be able to identify user benefits or the impact on hosptial admission rates.</t>
  </si>
  <si>
    <t>Although key projects would have taken place irrespective of BCF our ongoing work around integrated health and social care commissioning has helped contribute to the achievement of this metric. Not only has the target been achieved but we have realised a 4.7% reduction on 2015-16 compared to a 3% increase nationally. In particular we have seen a 5% reduction in 75+ age group despite a growing population. We currently benchmark very positively in that we are best quartile nationally and have the lowest rate of our peer group of CCGs.</t>
  </si>
  <si>
    <t>Although we've seen a small increase in DToCs in 1617 of 0.8% this is compared to a national increase of 26%. Again we feel the stemming of growth here compared to that seen nationally has been supported by our integrated commissioning arrangements locally which again contribute to our benchmarking position of best quartile nationally.</t>
  </si>
  <si>
    <t>We continue to meet our target around this which is expected to maintain our best quartile performance.</t>
  </si>
  <si>
    <t>There have been strong policies and processes around managing admissions to care homes prior to 16/17 which have conitnued in to 16/17. Given the growing population there were no plans to reduce admissions. We are currently on track to meet the BCF target set which modelled in some growth in 16/17 due to the growing demographic pressures.</t>
  </si>
  <si>
    <t>Development of plans for further integrated working between NELC and NEL CCG, including creation of a shared management team</t>
  </si>
  <si>
    <t>The continuing sucesses of the Single Point of Access (SPA) in offering an integrated health and social care service for adults, despite increased demand.</t>
  </si>
  <si>
    <t>7 day working - being able to demonstrate the ability to work collaboratively across GP practices.</t>
  </si>
  <si>
    <t>On-going confusion around the impact of housing benefit changes on development of further extra care housing units. Lack of clarity has caused investment partners to be more cautious around risk.</t>
  </si>
  <si>
    <t>Extended access to GP services for the whole population, within workforce capacity constraints.</t>
  </si>
  <si>
    <t>Workforce capacity and capabiltiy within the care sector impacts adversely on the stability of the domiciliary care market. We would like to develop the domiciliary care model to ensure better support to live at home, and avoidable hospital adimissions</t>
  </si>
  <si>
    <t>There are some positive contributions from health and social care teams working together - both in the hospital and out in the community, within locality teams/care networks.</t>
  </si>
  <si>
    <t>All schemes have been implemented.</t>
  </si>
  <si>
    <t>There have been positive contributions to the integration agenda and arguably without these schemes performance may not be as sustainable in a number of key areas. LOS for example has improved this year and is near to meeting the target set.</t>
  </si>
  <si>
    <t>There has been a rise in non-elective admissions, however this reflects the national position. The winter data shows a slight reduction in non-elective activity compared to the same period last year.</t>
  </si>
  <si>
    <t>The introduction of hospital social workers 7 days per week to improve timely discharge has had an impact on DToC. DToC were below target during Q1, Q2 &amp; Q3 Q4 saw days delayed but the outturn position is below plan.</t>
  </si>
  <si>
    <t>Current performance of this target is 92% which exceeds the annual target. Reablement services are providing good support to people. Schemes to support carers, home from hospital, well-being hubs, dementia services and locality teams are all contributing. In Feb 17 162 people were living independently (41% fully independent - 59% home with support)</t>
  </si>
  <si>
    <t>There has been an increase in placements over the planned year target. This has largely been due to people with advanced cognitive impairment / dementia / complex comorbidities.</t>
  </si>
  <si>
    <t xml:space="preserve">The Integrated Locality Team brings primary and community services together with social care services. 7 day social work provision is offered as part of this model. There has also been progress on developing single assessments. 
</t>
  </si>
  <si>
    <t>The reablement offer has been enhanced to include Telecare provision, which is available for patients to trial within the intermediate care unit and is also available within their own home. The telecare offer also includes the provision of a 'Just checking' service which supports assessment within a person's own home on a 24 hour basis. This contributes to the Intermediate Care Facility achieving performance of over 91% of people going on to live independent lives without the need for further support.</t>
  </si>
  <si>
    <t xml:space="preserve">Training and development investment has supported health and social care workforce to improve staff skills and competencies.
</t>
  </si>
  <si>
    <t>The evaluation of schemes has been challenging and this is consistent with the National Audit office report (Feb 2017). Whilst we have conducted some local evaluation of schemes it has been difficult to directly attribute BCF service metrics/outcomes to the schemes and their aims and objectives.</t>
  </si>
  <si>
    <t>There still remains a challenge with the digital interoperability of systems across health and social care and the use of open APIs remains limited. There are some positive steps forward and Social Care sharing of data is conducted by an open API, developed into a Multi Agency Viewer platform. Sharing data from the NHS will be in place 2018, due to GP Soc accreditation to access NHS APIs.</t>
  </si>
  <si>
    <t>There is further opportunity to improve DTOC. One of the key reasons for delays during Q4 has been access to the care packages in people's homes. This is being addressed through the current reprocurement of domiciliary care provision, which will improve rapid access to services.</t>
  </si>
  <si>
    <t>North Somerset has an already established way of joint working with the Local authority this work is still ongoing</t>
  </si>
  <si>
    <t>The schemes were all implemented in 2016/17</t>
  </si>
  <si>
    <t>Individual schemes have improved our integrated services however within 2017/18 planning we are reviewing all schemes</t>
  </si>
  <si>
    <t>further work is required to develop matrix that</t>
  </si>
  <si>
    <t>Mis reporting of Weston data has nota llowed us to reiew our daat in yaer. This problem has now been rectified in 2017/18</t>
  </si>
  <si>
    <t>figures have shown us improved position</t>
  </si>
  <si>
    <t>as above</t>
  </si>
  <si>
    <t>Development of integrated discharge team, this is a joint service with Community Partnership, Weston General Hospital and Local Authority</t>
  </si>
  <si>
    <t>Assistive technology. The numbers of service users with assistive technology has increased year on</t>
  </si>
  <si>
    <t>Number of LD patients now receiving care in the community on joint packages</t>
  </si>
  <si>
    <t>Lack of dementia care home placements due to extra care need requirements and lack of workforce</t>
  </si>
  <si>
    <t>CCG is under legal direction with a formal requirement to deliver a collective plan for restoring financial balance with a substantial progress against a formal target to be achieved during 2017/18,</t>
  </si>
  <si>
    <t>CQC and ongoing residential and care home instability of care home market</t>
  </si>
  <si>
    <t xml:space="preserve">All of the planned schemes were implemented as planned in 2016/17. 
</t>
  </si>
  <si>
    <t>North Tyneside had a Health and Social Care Integration Programme prior to the Better Care Fund; whilst our degree of joint working is increasing, this cannot be attributed solely to the Better Care Fund.</t>
  </si>
  <si>
    <t>Non-elective admissions rose by 0.4%, although this is a much lower increase than the England average. However there are a large number of factors that are at play, not just the BCF</t>
  </si>
  <si>
    <t>We met our target for Delayed Transfers of Care and have one of the lowest rates in England. Our Carepoint service, funded through the BCF, may have helped to maintain this low rate, but there are a large number of factors at play, not just the BCF.</t>
  </si>
  <si>
    <t>Our rate for this indicator, at 92.6% is well above the England average, but this has been the case since before the operation of the BCF</t>
  </si>
  <si>
    <t>Reduction in Delayed Transfers of Care from an already low baseline</t>
  </si>
  <si>
    <t>We were unable to meet our target for reduction of perrmanent admissions to residential care</t>
  </si>
  <si>
    <t>We were unable to meet our target for reduction in emergency bed days for patients aged 65+</t>
  </si>
  <si>
    <t>The BCF has continued to strengthen our focus on integration and accelerate our journey towards further integration aligned to the development of sustainability and transformation plans and loclity transformtion plans. Our current focus is to consolidate progress made as result of the 2015/16 and 2016/17 BCF plan and embed this in wider system planning for new models of care alongside an ambition to establish a more integrated approach to commissioning across North Yorkshire with a focus on Place, Prevention and Wellbeing to consistently improve health and care outcomes, better manage and reduce demand on health and care sectors and deliver financial sustainability in the longer-term.</t>
  </si>
  <si>
    <t>Schemes have been implemented in 2015/16 continued in to 2016/1 End of year evaluations have been completed and the outcomes will contribute to the 2017-19 North Yorkshire Integration and Better Care Fund plan.</t>
  </si>
  <si>
    <t xml:space="preserve">
Integration in North Yorkshire is now moving with greater pace. For example we have moved forward in Scarborough and Ryedale with the CCG and NYCC developing plans for a Multi Speciality Care Provider model. This is now in the initial stages of the procurement process with a view to implementation in Apr 2018. Partners are seeking to develop a consistent approach to delivering out of hospital services across North Yorkshire which has resulted in discussions relating to the creation of Section 75 agreements in other CCG areas</t>
  </si>
  <si>
    <t>The 16/17 target was a standstill target of 60,149 NEA across the HWB area. The outturn shows an increase in NEA across the HWB area of 5,969 NEA. The result being 9.9% above the anticipated target position. Working across 5 CCGs coupled with the complex environment in which the BCF schemes are commissioned , makes it difficult to link activity in a scheme with effect on NEA, except where there is a direct measurement of avoided admission as an outcome. However there is some evidence that BCF schemes have impacted on non-elective admissions for example: - The Integrated Palliative care scheme in S&amp;R has demonstrated a marked effect on NEA for patients at the end of life. For VoY it is possible to see that there has been a lower rate of growth for practices from Selby and District, which has the Selby Care Hub compared to growth in other practices 15% and 32% respectively</t>
  </si>
  <si>
    <t>The 16/17 target was a standstill target of 2,952 delayed days per 100,00 population aged 18+. The 2016/17 outturn shows 5,283 per 100,00 population aged 18+, an additional 2,331 delayed days per 100,000 North Yorkshire residents aged 18+. The recorded number of total delayed days has increased by 11,287, or 79%, in 2016/17. North Yorkshires current performance of 5,283 delayed days per 100,000 population 18+ benchmarks well against its statistical neighbour comparator group (avg: 7,385) ranking 4th best out of 16, but is well above both the Yorkshire and Humber regional and England averages. Working across 5 CCGs coupled with the complex environment in which the BCF schemes are commissioned , makes it difficult to link activity in a scheme with effect on DToC, except where there is a direct measurement of delayed transfers as an outcome. There is however some evidence of impact for example, step-up / down beds has supported the delivery of the DTOC project helping patients achieve lower lengths of stay and hence reduced excess bed days. Analysis of the NHS England dataset and NYCC processes which support and facilitate hospital/setting discharge has taken place and work is underway to develop a prioritised plan of activity to implement improvements to internal NYCC processes. A joint exploration of the underlying causes of delay along the discharge pathway within both acute and mental health settings is also underway</t>
  </si>
  <si>
    <t>The 16/17 target was to increase the proportion of people at home 91 days after discharge to 87.3%. The forecast outturn is 83.6% of people now remain at home 91 days after discharge. This is still an improvement over the 2015/16 outturn of 82.5%. SR CCG:
Where there have been increases in readmissions within 91 days the cause is being investigated.</t>
  </si>
  <si>
    <t>The 16/17 target was a standstill target of 552 placements per 100,000 pop 65+. The forecast outturn is 500 placements per 100,000 pop 65+. This represents 52 placements per 100,000 pop 65+ below the anticipated target position. This can be attributed to the increased availability of Extra Care accommodation in 3 localities across the County. North Yorkshire now has 22 Extra-Care schemes operating with 1,111 accommodation units. Residential care becomes increasingly hard to source, greater use being made of reablement and community based packages of care.</t>
  </si>
  <si>
    <t xml:space="preserve">The BCF has continued to strengthen our focus on and accelerate our journey towards integration aligned to the development of sustainability and transformation plans and loclity transformtion plans. 
</t>
  </si>
  <si>
    <t>The innovative work in Scarborough is progressing well. Partners are seeking to develop a consistent approach to delivering out of hospital services across North Yorkshire which has resulted in discussions relating to the creation of Section 75 agreements in other CCG areas</t>
  </si>
  <si>
    <t xml:space="preserve">Examples of good practice that are impacting on metrics and /or being spread more widely for example:- VoY: Hospice at Home Service and Selby Care Hub, the Integrated Palliative care scheme in S&amp;R . use of the 24/7 telemedicine service in HRW to access the Airedale and Wharfdale hub for clinical advice, telemedicine in care homes in HRD, Living well teams and further development of extra care 
</t>
  </si>
  <si>
    <t xml:space="preserve">
The pace of change is increasing, multiple organisations with multiple services and coupled with North Yorkshire’s size and geography, this continues to make the journey towards integration more complex than the norm.</t>
  </si>
  <si>
    <t>The challenging financial environment, restructures and reorganisations creates an added layer of challenge.</t>
  </si>
  <si>
    <t>While there is some evidence that growth has been managed, performance in reducing non-elective admissions and delayed transfers of care continues to be varied. In such a complex system we have at times lacked both the co-ordination and the granularity of data needed to reflect some of the local context, and to be able to fully evaluate some individual BCF schemes.
Primarily quantitative data is collected, which lacks the depth that additional qualitative analysis provides.</t>
  </si>
  <si>
    <t>There has been a significant improvement in local arrangements to drive delivery within the BCF framework. Improved governance and reporting. Implementation of Integrated Transformation Programme moving to delivery.</t>
  </si>
  <si>
    <t>ITP objectives met. Chalenge in relationship to NELs/DToC. Improved governance and clear trasnformation plans to support proactive management.</t>
  </si>
  <si>
    <t>There has been an improvement in integration in relation to joint commissioning activity and planning that will support better long term outcomes across key parts of health and social care services. During the year plans have been developing to move towards greater integration and joint services to be delivered within the 2017-18 Schemes.</t>
  </si>
  <si>
    <t>There is a clear and agreed system plan for addressing continued issues with performance to reduce Non-Elective Admissions (NELs).</t>
  </si>
  <si>
    <t>There is a clear and agreed system plan for addressing continued issues with performance to reduce Delayed Transfers of Care (DToCs).</t>
  </si>
  <si>
    <t>Promotion of reablement and improved data collection has seen Northamptonshire exceed its target.</t>
  </si>
  <si>
    <t>Sharing of information and changes to front line processes and governance has enabled Northamptonshire to meets this target.</t>
  </si>
  <si>
    <t>The development of the Integrated Transformation Programme (ITP) has driven 3 key change programmes now moving into delivery phase. This included the identification of the opportunity for £42m savings over 5 years in respect to Learning Disabilities pathways.</t>
  </si>
  <si>
    <t>Improved integrated working between health and social care has provided a shared understanding of the challenges Northamptonshire faces and the need for a system-wide solution.</t>
  </si>
  <si>
    <t>Integrated working identified opportunities with the provider of Specialist Care Centres to maximise capacity across the system, providing financial benefits for health and social care.</t>
  </si>
  <si>
    <t>Northamptonshire remains in a financially challenged position. In-year review of risk share and plan.</t>
  </si>
  <si>
    <t>Delivery of Non-Elective Admission and Delayed Transfers of Care position</t>
  </si>
  <si>
    <t>Delivery of Section 75 agreement</t>
  </si>
  <si>
    <t>1. There has been a reduction in the average length of stay of care home residents following emergency admission. In this cohort of patients, there has also been an overall decrease in the number of emergency admissions within the period. We believe the establishment of enhanced complex care multidisciplinary teams has supported these performance improvements.</t>
  </si>
  <si>
    <t>2. A clinical test group with representation from health and social care continues to meet regularly to share key learning, to resolve frequently occurring issues and share best practice to promote further integrated working in the system. The group has recently produced guidelines to improve the quality of emergency healthcare plans.</t>
  </si>
  <si>
    <t>3. Northumberland has continued to diversify the workforce. This has included employing more pharmacists to work community hubs, using a proactive approach to carry out medication reviews on patients at highest risk of admission.</t>
  </si>
  <si>
    <t>1. Northumberland CCG continues to be under significant financial pressure. The CCG is working closely with NHS England and is following all legal directions. This has included working with partners to produce robust improvement plans.</t>
  </si>
  <si>
    <t>2. Falls prevention training was delivered to care home staff across Northumberland. The training aimed to support care home staff to deal with falls and ensure residents were not unnecessarily conveyed to hospital. This was challenging as some organisations felt the training provider was risk adverse, and may sometimes encourage unnecessary hospital conveyances.</t>
  </si>
  <si>
    <t>3. The alignment of GP practices to care homes is aimed to improve the continuity of care and support to care home residents. The alignment has been challenging due to the limited resources available in primary care to support the transition process.</t>
  </si>
  <si>
    <t>Via the BCF we have established clear joint governance processes which have effectively agreed spend across a complex programme over the course of 2 years. This has necessitated significant joint working between the City Council and CCG around investment and programme planning and also around efficiencies, including a jointly commissioned review of BCF schemes to inform the 17-19 planning round.</t>
  </si>
  <si>
    <t>Our BCF schemes proved deliverable and were implemented as planned, with the exception of a small number of 7-day services pilots which were withdrawn after pilot stage due to low demand.</t>
  </si>
  <si>
    <t>Our 16/17 delivery has made demonstrable progress towards integration with the co-location and alignment of our health and social care Reablement services, the expansion of our care coordination model including moving Falls services into the geographically co-located Care Delivery Group MDTs, the consolidation and redesign of our carers services into a new jointly commissioned service, and the very positive evaluation of our Assistive Technology service, a contract held by Nottingham City Council on behalf of the CCG.</t>
  </si>
  <si>
    <t>Our BCF plan this year has included the consolidation of our Falls service into geographically co-located MDTs under the Care Delivery Groups, with specific focus on those in the top 2% at risk of admission. In addition out integrated AT service was evaluated as avoiding cost in 54% of cases, with almost half of those including an avoided or deferred hospital admission.</t>
  </si>
  <si>
    <t>DTOC levels are consistently low towards the end of the year through both BCF and wider initiatives led by A&amp;E delivery board, providing temporary funding to relieve pressures within the urgent care system. Crucially, this year has seen the development of pathways to ensure more effective pickup of urgent home care needs through the BCF.</t>
  </si>
  <si>
    <t>The co-location and alignment of of reablement services has contributed positively towards managing the 91 day target, with performance improving as the new service embedded throgh the year. The implementation of the Liquid Logic system has allowed the development o f improved data sets to monitor a wider range of indicators and understand any 'blocks' in the pathways.</t>
  </si>
  <si>
    <t>This year we carried out our dedicated review of residential admissions, and the recommendations are feeding into the ongoing Strategic Commissioning Review of residential and nursing care. In addition this year we have funded the dedicated Care Homes Nursing Team to move to 7-day, citywide coverage, which will mean respite admissions are less likely to convert to permanent admissions.</t>
  </si>
  <si>
    <t>This year our focused work on home care waits, involving targeted investment both within and outside of the BCFand service redesign to meet specific needs, has seen them fall to nearly zero.</t>
  </si>
  <si>
    <t>The integration of reablement services involving co-location and alignment of health &amp; social care reablement services working to shared processes and metrics has delivered improved performance on our 91-day metric towards the end of the year.</t>
  </si>
  <si>
    <t>This year we delivered a joint procurement of all BCF-funded carers' services, involving streamlining 8 services into 3, delivering efficiencies, improved outputs and performance, and integrated pathways for both health &amp; social care patients at all levels, including respite services.</t>
  </si>
  <si>
    <t>The integration of our Assistive Tech nology service was complex in terms of workforce alignment, with TUPE and pensions arrangements proving contractually tricky. However we did manage to resolve these satisfactorily, albeit on a slightly longer timescale than anticipted.</t>
  </si>
  <si>
    <t>The integration of our Reablement services also proved transactionally complex, with challenges around management structure, data sharing and reporting. However towards the end of the year we saw the alignment bring improved performance against our 91 day target.</t>
  </si>
  <si>
    <t>DTOC remained a challenge for us this year. Our principal issue in 16-17 was understanding system flow and rooting out the specific issues created by external providers (principally home care and care homes). However after dedicated analysis mid-year we were able to reallign internal services to meet urgent homecare needs and reduce waits.</t>
  </si>
  <si>
    <t>Partners agreed this at our 2016/17 evaluation event.</t>
  </si>
  <si>
    <t>Majority of programme delivered as planned, some rephasing of initiatives in year.</t>
  </si>
  <si>
    <t>BCF programme evaluated positively.</t>
  </si>
  <si>
    <t>Avoided admissions attributable to initiatives across the system including BCF schemes, however challenges remain.</t>
  </si>
  <si>
    <t>Reductions in DTOCs seen over the year. Reductions attributable to initiatives across the system including BCF schemes.</t>
  </si>
  <si>
    <t>Funding has enabled performance levels to be maintained. A wider scope of services has been included in the measurement of this metric for 2016/17.</t>
  </si>
  <si>
    <t>Reductions in care home admissions seen over the year. Reductions attributable to initiatives across the system including BCF schemes.</t>
  </si>
  <si>
    <t>o Good progress on this domain. 
o Good stakeholder engagement and clinical buy in.
o Processes and systems in place for sharing information for health direct care.</t>
  </si>
  <si>
    <t>o Work in development and mid Nottinghamshire Better Together Vanguard leading nationally on this area. 
o Risk stratification tools embedded in practice. 
o Providers are engaged at a local level. For example, the Integrated Care Board in North Nottinghamshire has tasked providers with working together to develop a system wide outcome focussed falls pathway for 16/17. 
o A better understanding of what funding is spent on.</t>
  </si>
  <si>
    <t>o HWB engagement is good.
o Relationships between commissioners improved and has led to the development of other initiatives. 
o Information sharing across units of planning to spread best practice within Nottinghamshire and scale up initiatives. 
o Strong governance in place which received substantial assurance from internal audit. 
o Patient engagement and evaluation of services embedded in commissioning. 
o Better understanding of stakeholder work areas, e.g. housing and health – this is leading to more collaboration, for example in Mid Notts one of the district councils’ housing team is in-reaching to the hospital to facilitate discharge and this is linking to STP huosing and environment workstream. 
o Links in place between BCF and relevant workstreams.</t>
  </si>
  <si>
    <t>• Further develop relationships with providers and district councils to ensure that information is understood and filters through these organisations.</t>
  </si>
  <si>
    <t>• Further progress needed on procurement processes to enable smaller providers to engage fully in the developing market. It was recognised that as we scale up initiatives, this increases the risk of excluding providers.</t>
  </si>
  <si>
    <t>• Work to evaluate outcomes at a programme / pathway level is needed with reference to the impacts on health and care commissioners and providers.</t>
  </si>
  <si>
    <t>The joint work carried out through BCF has provided a strong platform on which the development of Oldham's Integrated Care Organisation (ICO) has been based. The ongoing work to put in place the ICO is expected to build on this and to offer further benefits going forward.</t>
  </si>
  <si>
    <t>The majority of our schemes were implemented as planned. During the year we carried out a review of all schemes and have developed an implementation plan for recommendations that will be implemented during 2017-19.</t>
  </si>
  <si>
    <t>The development of the Better Care Fund has assisted in bringing the CCG, local authority and Urgent Care providers much closer together through our Urgent Care Alliance.</t>
  </si>
  <si>
    <t>Whilst we have not achieved our full target deflections in 16/17, we have continued to deliver reductions in our NEAs, due to our joint system approach with providers.</t>
  </si>
  <si>
    <t>The Oldham economy has a relatively good DToC record. The BCF investment has contributed to the establishment of an on-site social work team at Royal Oldham Hospital that has performed to ensure that this record remains intact.</t>
  </si>
  <si>
    <t>The BCF investment has contributed to the provision of both community and residential based enablement services that have supported work towards achieving the target of 90%.</t>
  </si>
  <si>
    <t>Oldham has historically had one of the highest rates of admissions of older people to residential and nursing care homes in England. Over the last 12 months there has been a reduction in the number of admissions which have been supported by BCF and other investment.</t>
  </si>
  <si>
    <t>We have conducted a review of the effectiveness of the schemes funded from BCF monies in 16/17 and have identified schemes which contribute significantly to our BCF goals, and identified opportunities for growth going forward.</t>
  </si>
  <si>
    <t>Participating within the BCF has fostered improved integrated working between the Council, CCG and other partners. Which has contributed to the submission of a corordinated Locality Plan for Oldham and submission of a combined Transformation Fund bid.</t>
  </si>
  <si>
    <t>We have struggled to engage with the Local Medical Council to confirm the IG policies necessary to share an increased level of detail through Open APIs. This has prevented information sharing with GPs.</t>
  </si>
  <si>
    <t>A significant challenge is that as well as working towards integration within the Oldham economy, we also progressing with integration across the Manchester North East Sector, and across Greater Manchester comboned authority.</t>
  </si>
  <si>
    <t>The health and social care system in Oxfordshire has a long history of successful partnership working to improve outcomes for individuals and communities stretching back many years. Health outcomes in Oxfordshire are good and satisfaction with health and social care services is relatively high.</t>
  </si>
  <si>
    <t>With the exception of the end of life scheme all other BCF schemes were implemented as planned</t>
  </si>
  <si>
    <t>The 2016/17 BCF plans evolved the 2015/16 BCF principles into business as usual. The transformational changes to AEC are now embeded, and the new HART servcie and Falls pathway have been introduced leading to better integration of services across the system.</t>
  </si>
  <si>
    <t>NELs have increased by 3.4% against plan and 4.7% against 15/16 activity (adjusted for AEC). However AEC has performed strongly during the year and without the AEC scheme in place the increase in NELs would have been greater than it has been.</t>
  </si>
  <si>
    <t xml:space="preserve">Performance for the DToC head count showed a positive trend from the start of 2015/16 which continued until July 2016. The Oxfordshire system has since shown significant pressure and difficulties resulting in a drastic increase in delayed days over the period from December ‘16 to March ‘17. The head count at 30 March was 187 and 10 week average has increased from 105 to 175. 
</t>
  </si>
  <si>
    <t xml:space="preserve">Performance on this measure fell in the year. The provider of the home assessment and reablement service has an action plan in place to address this. In part this is due to broader entry criteria for the service within the Discharge to Assess model, than under the previous reablement only contract. 
</t>
  </si>
  <si>
    <t>The target was to reduce permanent care home admissions from 12 per week to 11 per week in the year. 585 permanent admissions were made in the year (or 11.25 per week). The reduction was supported by a 12% increase in home care purchased (local target) to help support people to live at home longer</t>
  </si>
  <si>
    <t>Ambulatory Care (including EMUs): These projects have continued to make a remarkable impact on reducing (avoiding) non-elective admissions activity. However, as SUS data continues to record ambulatory care within NEL activity on national level it has remained a challange to accurately reflect the true impact of ambulatory care.</t>
  </si>
  <si>
    <t>The amount of commissioned home care increased by 13% from 20,000 hours per week at the start of the year to 22,300 by the end of the year. This has supported flow through the health and social care system.</t>
  </si>
  <si>
    <t>Following a significant reduction in the funding available for the falls service a new falls pathway model was created. This pathway model focussed on prevention and was designed in such a way that it remained compliant with the principle of NICE guidelines but was deliverable within the new financial envelope. The new falls pathway went live on 1st October and following some initial mobilisation issue has now begun to function as planned. A paper demonstrating the impact of the new pathway is due for completion in June 2017</t>
  </si>
  <si>
    <t>End of Life. Unfortunately the end of life scheme was not delivered for a number of reasons. The scheme was initially reviewed and remodelled in to Oxfordshire Pallative Advise Line (OPAL) subsequent challenges in finding a suitable provider of this service. Moving into 2017/18 it is being explored it is being explored if this service can be delivered by through 111 integrated care.</t>
  </si>
  <si>
    <t>Reablement. A new hospital discharge contract began on October 1st bringing together several existing services into a Discharge to Assess model. This will allow the service to deliver more care tailored to the needs of people whose final destination is to return home. So far the number of people currently receiving reablement has remained stable, which means that the service has not kept up with increasing demand. This was due to a challenging transition period, and the provider delivering the service has an action plan in place to address this.</t>
  </si>
  <si>
    <t>Enhanced Medical Support to Care Homes conitinues to be rolled out across the county. 2016/17 represented the 2nd year of a 3 year pilot. For those care homes that have been supported by a GP who has signed up to scheme there have been demostrable and signifcant reductions in NELs. However coverage homes is around 55%. Further work is underway to develop a model of support that will be deployed during 2017/18 to care homes that will enable similar reductions in NELs from those care homes not covered by the scheme.</t>
  </si>
  <si>
    <t>Higher numbers were discharged to reablement services from hospital during the year and the service was expanded to meet a higher range of need. This impacted slightly on the 91 day outcomes and we saw a slight dip in performance in 2016/17.</t>
  </si>
  <si>
    <t>Integrated Fund Balanced to Plan</t>
  </si>
  <si>
    <t>Further development of Integrated Commissioning Structures</t>
  </si>
  <si>
    <t>Performance delivery of reduction in delayed transfers of care</t>
  </si>
  <si>
    <t>There have been improved joint working between the LA and the CGG</t>
  </si>
  <si>
    <t>Not all schemes have been implemented during this year</t>
  </si>
  <si>
    <t>Health and social care team have co-loacted as yet to see whether this has made a postive impact on integrated working</t>
  </si>
  <si>
    <t>It has been difficult to truly demonstrate whether the BCF has been effective on managing the NEA</t>
  </si>
  <si>
    <t>DTOC are not being met and therefore the BCF has not made a positive contribution to date</t>
  </si>
  <si>
    <t>This target has not been met during the year</t>
  </si>
  <si>
    <t>Reduction in the placements of nursing and residential care have been reducing due to the introduction in extra care housing as an alterternative accomdation offer. Its therefore difficult to say if this has been attributable to BCF</t>
  </si>
  <si>
    <t>Shared vision from organisations on the implementation of Health and Care Portsmouth</t>
  </si>
  <si>
    <t>Callaborative working relationships across the system including recruitment to the shared Director of Adult Serrvices / CCG chief Operatting Officer role. Also development of the virtual MCP partnership agreement with CCG, GP alliance and Solent NHS Trust, ASC are also a part of this</t>
  </si>
  <si>
    <t>Delivery of new service models or improvements to existing service models; including extension of the Acute Visiting Service, Living Well and community, connectors collaborative working, successfully trialling 24 hour short term packages in the home to reduce residential care admissions, improvements in D2A an systems interventions inASC to reduce waiting times</t>
  </si>
  <si>
    <t>It has been difficult to evidence and measure the impact of measuring success, this has been partly due to the delay in the projects.</t>
  </si>
  <si>
    <t>There has been a delay in agreeing the structure for integrated teams which has delayed and impacted on the delivery of integrated working</t>
  </si>
  <si>
    <t>Pressure on the acute trust and deterioration in the DTOC figures and increasing numbers of people who are medically fit for discharge still in acute care.</t>
  </si>
  <si>
    <t>Agree with the statement, working relationships have developed and improved.</t>
  </si>
  <si>
    <t>Yes - schemes were implemented as planned</t>
  </si>
  <si>
    <t>Yes - In particular improvements in DTOC as a result of MDT process.</t>
  </si>
  <si>
    <t>Yes- Reading system is over achieving against target.</t>
  </si>
  <si>
    <t>Yes - Much more to do, but significant improvement in the final quarter.</t>
  </si>
  <si>
    <t>Yes - Reading has continued to improve this metric year on year</t>
  </si>
  <si>
    <t>Yes - admissions are less than previous year despite increasing demand</t>
  </si>
  <si>
    <t>Progress on DTOC in Q4 needs to be maintained in 2017/18</t>
  </si>
  <si>
    <t>Sustaining the reduction in residential and nursing placements despite increased demand</t>
  </si>
  <si>
    <t>Sustaining the reduction in Non elective admissions</t>
  </si>
  <si>
    <t>The benefits realsaition around DTOC remains a diffcult area in terms of being to attribute "cause and effect" from the various BCF local schemes</t>
  </si>
  <si>
    <t>Managerial and staff vacancies in social care have presented challenges to delivery</t>
  </si>
  <si>
    <t>Maintaining "organisational knowledge" of the BCF and Integration agenda through a period of high management and staff turnover.</t>
  </si>
  <si>
    <t>Last year the Council established and has been embedding a new model of integrated social care and community health teams with our NELFT partners, based in four community based locality areas. Delivering assessment, early intervention, direct provision and review functions of Adult Social Services alongside the existing mental health, learning disability and older people assessment functions to ensure high quality person centred services to the residents of Redbridge. The Council and CCG already have an established excellent working partnership and the BCF has been another enabler to ensure this joint working to continue with a view to establishing a stable platform for further integration through a the setting up of a Joint Commissioning Board as part of the development work of the Integrated Care Partnership (ACO pilot) across the NHR area. In the coming two year period, we are seeking to work more closely with the theee LAs and CCGs in our region to develop the BCF/joint integrated working, including producing a joint BCF Plan.</t>
  </si>
  <si>
    <t>During the year we have made good progress, in delivering our schemes. We have a robust programme management approach and this has been used to drive changes in approach to services, community resources, working practices, data and information sharing and commissioning.</t>
  </si>
  <si>
    <t>A pooled budget was implemented as required in the BCF guidance. This is in line with the Section 75 agreement between the CCG and local authority.</t>
  </si>
  <si>
    <t>Although the LA and CCG continue to work closely , improving DTOC performance has remianed a challenge for the health economy.The CCG/LA are currently working with its partners to implement the High Impact Change Model. Also note that the target has been made more difficult to acheive because mid year the "rules" changed so that now CHC funded patients awaiting discharge are included in DTOC.</t>
  </si>
  <si>
    <t>Despite the continued financial challenge on social care, reablement continues to be an effective method of care for our service users across our wider health and care partners.</t>
  </si>
  <si>
    <t>In Redbridge, our rate of admission continues to be low in comparison to the rest of England and this steady performance has continued over the last 2 years as a key component of the BCF programme.</t>
  </si>
  <si>
    <t>Both the CCG and Council received good audit reports in relation to our joint Governance arrangments in place. This has ensured a solid foundation to continue the integrated working taking place across the BHR area.</t>
  </si>
  <si>
    <t>Despite a challenging year, we have continued to manage demand for services in relation to our increasing population and financial position. We continued to work closely with our providers and partners to ensure effective delivery of these services.</t>
  </si>
  <si>
    <t>The BHR health and social care regional footprint continues to be a challenging econony in relation to managing demand and the current financial context of the CCG and local authority social care services.</t>
  </si>
  <si>
    <t>Whilst levels of non electives have increased the BCF schemes are targetted at over 65s. The rate of increase for this demographic is lower than for other age groups (notably children). We are confident, through our monitoring, that schemes have prevented non-elective admissions and supported overall demand management. It is also difficult to establish where the rates of admissions would be had we not had the BCF schemes in place.</t>
  </si>
  <si>
    <t>Well established reablement services in the community and in residential settings have maintained our performance in this area.</t>
  </si>
  <si>
    <t>The rate of admissions has increased this year. We are confident, through monitoring, that admissions have been prevented through reablement and rehab services but this has been negated by pressures driven by overall increased activity in the system. Further analysis is underway to identify causes.</t>
  </si>
  <si>
    <t>Implementation of Practice Link Workers and the first Community Hub in Redcar Primary Care Hospital</t>
  </si>
  <si>
    <t>There is strong partnership working between health and social care in Richmond.  This is demonstrated by the ongoing joint working on Richmond's Outcome Based Commissioning for both physical and mental health.  The PH OBC supports the delivery of the objectives of our shared BCF with pathways around 5 conditions being transformed to support reduced admissions.  Richmond Council and CCG's integrated service Richmond Response and Rehabilitation Team, supported by the BCF has been successful this year in reducing non elective admission, nursing and care home admissions and supporting older people in their homes. </t>
  </si>
  <si>
    <t>The BCF contributes to the effective delivery of Richmond Response and Rehabilitation Team (RRRT) which is an integrated health and social care team. RRRT provides an admission avoidance service, as well as facilitating hospital discharge and provision of an integrated reablement service in the borough.</t>
  </si>
  <si>
    <t>There is growing evidence that the increased focus of RRRT on admission avoidance is beginning to have a positive impact on NELS. This will need continuing monitoring together with further analysis of 65+ NELS data. This cohort of patients make up 32% of all short stay (0 - 1 day length of stay) emergency admissions and will constitute the main focus of admissions that could realistically be prevented through the implementation of alternative pathways. The growth in non-elective activity during 2016/17 has been largely driven by short stay emergency admissions for 0-18 year olds.</t>
  </si>
  <si>
    <t>There has been a significant improvement in social care delayed transfers of care since August 2016, however, overall performance throughout the year is below target. The biggest source of delays particularly for Health delays has been Kingston Hospital Foundation Trust. This is a well known issue, regionally with Kingston ranking in the lowest quartile for health delays and further steps are being put in place to mitigate this level of performance.</t>
  </si>
  <si>
    <t>Richmond has performed above target in terms of  successfully managing the proportion of older people to stay at home 91 days after discharge from hospital into reablement services .</t>
  </si>
  <si>
    <t>At a  performance of 96 admissions (324.64 per 100,000 pop)  against the annual target of 105 admissions (355 per 100,000 pop)Richmond has been successful in ensuring a low level admissions into residential and nursing care maintaining performance in the top quartile. This has been due to a focus on enablement, extra care and step down provision.</t>
  </si>
  <si>
    <t>While Delayed Transfers of Care remain high, there has been a significant improvement in the social care DTOC's since August 2016 which has been maintained through Q3 &amp; Q4. Most significantly is the reduction in delays for people waiting a social care assessment. This has been achieved through additional investment in social care staff in the integrated service and implementing a robust DTOC validation process.</t>
  </si>
  <si>
    <t>There is strong partnership working between community health and social care, particularly in relation to the integrated Richmond Response and Rehabilitation Team. This team provides a 7 day service to facilitate hospital discharges and admission avoidance, and has had a significant impact on providing a coordinated health and social care response for residents.</t>
  </si>
  <si>
    <t>Richmond has been successful in ensuring a low level admissions into residential and nursing care maintaining performance in the top quartile. This has been due to a focus on enablement, extra care and step down provision.</t>
  </si>
  <si>
    <t>Delayed Transfers of Care remain a significant challenge, particularly delays attributable to health. The primary reason for Health delays continues to be awaiting further non acute NHS care and this is in part due to the lack of neuro rehab beds which is a South West London regional issue.  Despite improvements on social care delays, there are still challenges in relation to supporting people into specialist residential/nursing care homes in a timely way.</t>
  </si>
  <si>
    <t>The investment in preventative services is not supported by a clear outcomes framework in place to measure the impact of services on meeting BCF priorities.</t>
  </si>
  <si>
    <t>The growth in non-elective activity during 2016/17 has been largely driven by short stay emergency admissions for 0-18 year olds.However it is the 65 plus cohort that will constitute the main focus of admissions that could realistically be prevented through the implementation of alternative pathways.This will require further specific analysis of the 65+ NELS data together with continued monitoring to understand the full impact.</t>
  </si>
  <si>
    <t>Our performance in relation to DToC. In the Feb and March, we were 5th and 7th best performing in the country . This has been party influenced by the intermediate tier service.</t>
  </si>
  <si>
    <t>Our Intermediate tier service has contributed to the reduction of delayed transfer of care, emergency admissions and reduction in permanent placements. We also won the LGC award for integrated health and social care partnership working for the intermediate tier</t>
  </si>
  <si>
    <t>The recommissioning of the carers service through the integrated commissioning function which have brorought together a range of services to give a greater offering to carers</t>
  </si>
  <si>
    <t>Ongoing demand on emergency care services</t>
  </si>
  <si>
    <t>Implementation of shared care record due to concerns about information governance</t>
  </si>
  <si>
    <t>Restructuring of organisations currently underway to ensure a fully integarted health and social care comisssioning function to deliver better outcomes trhough joint commissioning arrangements.</t>
  </si>
  <si>
    <t>All BCF schemes are fully operational and contributing towards the BCF metrics.</t>
  </si>
  <si>
    <t>We have a number of jointly commissioned services which is conttributing to reducing admissions and re-admissions to hospital, reducing DTOC and a high proportion of people returning home to live independently in the community. We have a number of BCF and Place Plan priorities around integration of services e.g. integrated locality pilot and move towards single piont of access for health and social care, as well as mental health and social work input into the Care Co-ordination Centre and Integrated Rapid Response Service.</t>
  </si>
  <si>
    <t>Although there are challenges to delivery of this objective, we have reviewed services that we commission including care home support service, COT, intermediate care, IRRR, CCC, hospital social work team and enabling service to deliver more effective seamless services and improved outcomes</t>
  </si>
  <si>
    <t>We have completed a high impact change model in 2016/17 and developed an action which is being implemented throughout the year, including development of a Memorandum of Agreement to support effective processes. We have developed a trusted assessor model in intermediate care and plan to roll this out by October 2017 to all services.. We have increased the intermediate care offer from 48 beds in 2016/17 to 54 beds in 2017/18 to facilitate hospital discharges.</t>
  </si>
  <si>
    <t>Locally we have achieved 87.5% which is above the national average of 83%. We have increased intermediate care offer for complex patients and are currently reviewing community therapy services. We have moved from 3 sites to 2 sites for intermediate care and created an additional 6 beds</t>
  </si>
  <si>
    <t>We have widened the offer of domiciliary care packages to 3 spot purchase providers and increased night visiting round in 2016/17 which contributes to people staying in the community for longer, thus avoiding admissions to residential care.</t>
  </si>
  <si>
    <t>We have established a 7 day community, social care and mental health pilot to support hospital discharge and reduce delays which has now been fully operational as a permanent feature since September 2016. The Hospital Social Work Team now provide a joint approach to assessments and care planning on a 7 days a week basis. This new pathway also reduces length of stay in hospital medical wards.</t>
  </si>
  <si>
    <t>Our new care management social care IT system went "live" in December 2016 and this includes the facility to integrate with the NHS ‘Patient Demographic Service’ (PDS) – which has delivered the ability to quickly look up NHS numbers on the NHS spine. We have now begun using the NHS number on our correspondence.</t>
  </si>
  <si>
    <t>The review of the Commuity Occupational Therapy service has been completed and identified actions have now reduced the backlog from 599 in June 2016 to 165 in May 2017 and maximum waiting times have reduced from 22 weeks to 6.5 weeks. We have now co-located an OT in the Single Point of Access team to signpost customers and to reduce home care packages There is also OTs located within the Health Village locality pilot which is an integrated community team supporting a locality within the borough</t>
  </si>
  <si>
    <t>Financial pressures on BCF funded schemes such as Community Occupational Therapy service, Integrated Community Equipment Service, intermediate care services and domiciliary care packages due to increasing demand on service and increasing costs. This is having an effect on performance targets e.g. length of time for assessment, provision of equipment and adaptations and insufficient bed capacity during times of surge.</t>
  </si>
  <si>
    <t>We have had a significant increase in domiciliary care packages including night visiting service and pressures on capacity of enabling service to facilitiate hospital discharge, in particular over the winter period.</t>
  </si>
  <si>
    <t xml:space="preserve">Better sharing around patient/service user data and how data is used has been delayed due to lack of national guidance available around what information is allowable to be shared. Therefore, the proposed implied consent model is facing challenges and local partners are seeking legal advice on implied versus explicit consent. Implementation has now been delayed until around 30th September, 2017. 
</t>
  </si>
  <si>
    <t>There are many tangible examples of improvements to the efficiency and effectiveness of care through closer and new ways of working between health and social care teams/colleagues. Proof of the fundamental shift that has taken place is that it would be unthinkable at this stage to rewind and 'decouple' this close working. The energy and ideas are there to progress integration still further.</t>
  </si>
  <si>
    <t>The core of the Rutland BCF programme has been implemented successfully as planned, following through on the momentum of the 2015-16 programme. This progress is reflected in the positive 2017-18 metrics (see Tab 5). 
In some areas, projects matured more slowly than anticipated, or experienced startup delays, which led to some underspend eg. the Rutland Information Service website redevelopment and the GP Wellness Service both took longer than anticpated to come on stream. However, these projects will be progressed to completion in 2017-18. The high number of small projects being implemented in the prevention priority also reduced capacity to bring new projects on, leading to some uncommitted funds in this area. We are reviewing how to more efficiently engage community driven activities in the next programme to avoid a recurrence, as the participation of community based organisations remains important to the prevention workstrand.</t>
  </si>
  <si>
    <t>The success of the plan delivered is reflected in the programme's performance against key metrics. Taking an example of strengthened integration, the combined community health and social care Hospital and Reablement Team has matured under a jointly funded health and care manager post, being recognised as team of the year in the Leicestershire Partnership Trust annual awards. DTOCs have been driven down quarter on quarter through close multi-disciplinary working and sustained innovation, starting from the principle that those working on discharge are 'one team' - all patients needing to be discharged are the whole team's responsibility to solve. There has been investment in IT systems this year to ensure that teams have tools that reflect the level of integration of day to day working practices.</t>
  </si>
  <si>
    <t>We have seen continuing modest reduction in the level of non elective admissions, attributable to a range of different activities and services. For example, multi-disciplinary meetings across primary, community and social care are helping to identify step up support to provide enhanced support to people at risk of escalation in their health issues; falls prevention support, including through therapies and assistive technology is proactive; and there has been falls prevention training delivered across care homes. Reducing non elective admissions is a central focus for the next programming period.</t>
  </si>
  <si>
    <t>Under the BCF, we have applied a continual proactive focus on driving down DTOC levels across the year (using the DTOC action plan, but also through a focus on analytics, understanding causes, and shaping an agile, integrated, fit for purpose discharge team and model). This has enabled a succession of incremental improvements to be implemented across the year that have reduced delays quarter on quarter, until they are now at the levels of the best performing regions (London and the North East). The area has been particularly successful in reducing social care attributable delays.</t>
  </si>
  <si>
    <t>The plan directly funds the Reablement team who deliver these outcomes by supporting people to return successfully to living independently following hospital treatment. Reablement is supported by a number of other services available to help people to remain living independently at home if this is their wish, eg. assistive technology, home adaptations and support to connect socially if they are isolated.</t>
  </si>
  <si>
    <t>The plan has helped to drive a significant year on year decrease in the number of people permanently entering residential and nursing care (see Tab 5 Metrics). We have prioritised ensuring that the services and support are in place to give people the opportunity to remain living at home if this is their wish. The approaches include: proactive sourcing of packages of care, rapid management of any difficulties with associated individual contracts, a social care 'front desk' providing rapid, proportionate solutions as issues arise, an effective offer of assistive technology, equipment and home adaptations, support for carers and dementia support services. These are complemented by community based advice, assistance and befriending schemes and community capacity building.</t>
  </si>
  <si>
    <t>Shaping a fully integrated community health and social care transfer of care team in which there is shared accountability and which operates a 'pull model' of transfers of care, identifying hospital patients early and working to expedite their return home when medically fit for discharge. The rapid cycle problem solving approach adopted by the team has been used to prioritise issues and to resolve them in ways that strengthen the whole discharge system, thereby helping to avoid or minimise future delays. This is helping to create a highly responsive, robust, data driven discharge system.</t>
  </si>
  <si>
    <t>Progressing the IT toolkit for single assessment and integrated working in a pragmatic way, defined first and foremost by front line needs, and delivering incremental improvements so that front line workers see the benefits quickly, while technical teams work towards fuller, more mature integrated solutions. 
The key example is IT to support the Hospital and Reablement Team where step 1 was to issue 2x laptops to key staff to give direct access to 2x case systems holding data about the patient. Laptops were then adapted to have access to both health and care desktops and the NHS smart card, meaning only one device was needed. Finally, a fully integrated assessment form is being built, again via pragmatic steps.</t>
  </si>
  <si>
    <t xml:space="preserve">In this programme, we have increased the involvement of end users in helping to shape change. We have done this through two projects. First, we commissioned a study from HealthWatch Rutland to understand the patient experience of transfers of care and to hear from them what their priorities were. This has helped to identify a number of follow through actions which will complement the work to improve the discharge system as a whole. A key aspect of the study was that it invited feedback on the whole discharge experience and all providers (hospitals, transport, discharge teams, physiotherapists, care home providers etc), reflecting the reality that an integrated system cannot be fully understood by looking in isolation at its individual parts. The feedback highlighted a range of issues, some of which were addressed straightaway, and some that will be worked on as part of the next programme. Second, we have undertaken web usability research to ensure that the County's online information and advice directory is easy to use and to find out what information people want to find there. The findings from this are in the process of being implemented. We plan to do more engagement in the next programme.
</t>
  </si>
  <si>
    <t>Increasing prevention activity in the community, eg. focussed around navigating life challenges, increasing physical activity or sustaining social connection, is a distinctive and important aspect of the Rutland programme and a vital complement to the health and care services that support people in extending their healthy life expectancy and independence. However, supporting community based services and innovation has in part entailed the commissioning of a range of small projects, either via contracts or grants. Such projects are resource intensive both for the commissioners and providers and present challenges in terms of startup, recruitment, embedding/public awareness and ability to demonstrate effectiveness. To address some of these challenges, we have brought a range of community services together into a single Community Prevention and Wellness contract, delivered by a cosortium of community providers. Where possible in the next programme, further opportunities will be taken to support more community prevention activity in efficient ways that work well for commissioners and providers.</t>
  </si>
  <si>
    <t>One of the biggest challenges in managing DTOCs was securing the flows of information needed to be able to understand the discharge needs of Rutland patients at any one time and to intervene effectively. The availability, accuracy, completeness, and relevance of information have all been challenges that needed to be addressed. We have: * ensured all hospitals likely to have Rutland delays understand the local process and know how to make contact most effectively - we then take responsibility for progressing discharge. This has involved building the personal relationships and connections that make it more likely that notifications will come. It has been critical for mental health: we experienced extended delays for a small number of MH patients due to a lack of flow of information. * worked with hospitals to improve the usefulness of data that is shared (eg. clear indication of Rutland patients, dates not phrases eg. 'in 3 weeks', to indicate discharge schedule. * worked to receive notification of Rutland patients as early as possible in their stay to allow local teams to plan and respond, rather than only being notified when discharge is imminent. * triangulated national statistics with local intelligence to spot gaps in understanding. * used national statistics re causes and attribution to prioritise system improvements.</t>
  </si>
  <si>
    <t>We can say with confidence that data analysis and insights have helped us to target action and drive rapid care improvement in Rutland. Of course, the core programme metrics only go so far in casting light on what is going on in the health and care system. It has been challenging to gain access to a wider pool of anonymised or aggregate data to understand and interpret patterns of need and use of the health and care system in order to better inform and prioritise future actions. There is a need for all sectors to commit to and participate in this, as each has their own specialist data and insight which, combined, has the greatest potential to drive new thinking. PI Care and Health Trak is a powerful system locally, enabling combined analysis while helping to manage the associated risks, but this valued system is held back by challenges in agreeing the inclusion of some key data: for example, lack of agreement to share GP care event related data, lack of agreement to be able to show out of area hospital activity (around half of Rutland hospital actvity is outside the Leicester, Leics, Rutland area covered by PI Care and Health Trak). NHS Digital caution in giving Local Authorities access to anonymised SUS data has also been a barrier more generally.</t>
  </si>
  <si>
    <t>Salford has well established joint working arangements with an older persons pooled budget in place since 2014/15 and adults since 2016/17. The BCF forms part of the joint working arrangements; it has contributed to improvements but it has not been singular in driving this forward.</t>
  </si>
  <si>
    <t>The BCF plan has been managed in the context of an Integrated Care Programme which has transitioned from older people to adults during 2016/17. The schemes relating to older people and structural changes for adults have been fully implemented. This has included the establishment of an Integrated Care Organisation bringing together health and social care.</t>
  </si>
  <si>
    <t>A Salford Integrated Care Programme has been established since 2014/15 and the BCF plan has faciltated and formed part of this plan. These objectives were being pursued prior to and outwith the manadate. So a positive impact to an already agreed partnership direction of travel.</t>
  </si>
  <si>
    <t>Historical growth has been contained and improvement made however reductions in 2016/17 have been very slightly below plan.</t>
  </si>
  <si>
    <t>There has been positive contribution to setting up schemes to manage delayed transfers however there has been a decline which is in part attributed to changes in local data collection and reporting.</t>
  </si>
  <si>
    <t>There has been a positive contribution of plans to the improvement made.</t>
  </si>
  <si>
    <t>The Integrated Care Programme has included a number of initiatives to help better support people in their own homes but this has not yet reduced residential care admissions.</t>
  </si>
  <si>
    <t>Adults pooled budget from April 2016/17 with service and finance plan agreed and associated governance in place, including a new joint commissioning committee.</t>
  </si>
  <si>
    <t>Establishment of an Integrated Care Organisation in July 2016 bringing together provision of health, social care and mental health. Establishment of a GP Federation in October 2016 which has increased link of primary care to the Integrated Care Programme.</t>
  </si>
  <si>
    <t>Further roll out of integrated interventions / schemes including Multidisciplinary Groups (involving range of professionals and all partners) which provides holistic care to older people at risk of hospital admission.</t>
  </si>
  <si>
    <t>Benefits realisation of individual and collective schemes has been challenging in part due to information lag / availability and in part due to the length of time required to translate / evidence impact to a population level.</t>
  </si>
  <si>
    <t>There have been unforseen delays to further roll out and development of the Salford Integrated Record. This is the IT platform bringing together primary and secondary care information; the delays relate to inclusionof social care and mental health information.</t>
  </si>
  <si>
    <t>Implementation of a neighbourhood model for long-term conditions is an aim of our Integrated Care Programme and plan. As this redesign is wide in scope, breadth and change, activity this year has been on partnership agreement of vision, focus and plans.</t>
  </si>
  <si>
    <t>The BCF programme brings together commissioners and senior leaders from across health and social care to deliver a shared vision for the commissioning and delivery of integrated care in Sandwell. The BCF programme has been a key enabler of improving relationships and joint working between partners.</t>
  </si>
  <si>
    <t>The BCF schemes have been substantially implemented as planned.</t>
  </si>
  <si>
    <t>The implementation of the integrated hospital discharge pathway and GP-led multi-disciplinary teams across Sandwell has improved joint working across health and social care, with professionals from a wide range of care services working together to deliver responsive, co-ordinated care that meets the complex and changing needs of vulnerable local patients and service users.</t>
  </si>
  <si>
    <t>Whilst it is expected that the BCF programme in combination with other approaches and initiatives implemented by various care agencies across the health and social care system has made a positive contribution to managing NEL admission levels during 2016/17, evidencing and attributing impact of any particular scheme or programme on NEL admission performance will remain a challenge to all health and social care systems.</t>
  </si>
  <si>
    <t>The integrated hospital discharge pathway implemented at the local acute trust in 2015 together with strategic investment in community bed-based reablement has been instrumental in improving DTOC performance in Sandwell. As a result Sandwell consistently demonstrates lower DTOC figures in terms of number of patients delayed and number of delayed days than both the regional and England average.</t>
  </si>
  <si>
    <t>It is recongised that more work is required to improve readmission rates in Sandwell and this will be addressed through the refreshed BCF programme for 2017-19. Reablement services are protected by the Better Care Fund and without this vital support it would be inevitable that reablement performance would be lower than the 64% reported for 2016/17. Council-commissioned reablement services have recently been redesigned and from April 2017 delivered through a more cost-effective model that better aligns service capacity with demand. Reablement performance is expected to improve as a result of these changes.</t>
  </si>
  <si>
    <t>The number of admissions to care homes in Sandwell reduced by 16% from 488 in 2015/16 to 410 in 2016/17. Whilst the evidential issue of attribution impacts on our ability to quantify the impact of individual schemes on care home admissions, it is expected that the BCF programme has had a positive impact on reducing the rate of admissions to care homes by introducing better joint care planning for people with complex needs and commissioning effective interventions and services aimed at improving community resilience and keeping people well in their own homes.</t>
  </si>
  <si>
    <t>Maintaining strong DTOC performance at acute hospital trust commissioned by SWBCCG, ensuring zero DTOCs reported for health and social care for this provider during 2016/17.</t>
  </si>
  <si>
    <t>Continued strengthening of relationships between senior leaders and commissioners from health and social care partners, building a strong foundation for increased joint working to develop and implement a local vision for integration in Sandwell by 2020.</t>
  </si>
  <si>
    <t>Reconfiguration of Adult Social Care services to achieve best use of available BCF resources, ensuring savings realised in 2017-18 are reinvested in measures to support the delivery of the 2017-19 BCF programme.</t>
  </si>
  <si>
    <t>Development of data-sharing between health and social care locally remains a challenge but is expected to be picked up by the Local Digital Roadmap programme going forward.</t>
  </si>
  <si>
    <t>Ability to demonstrate impact of BCF on NEL admissions. Research suggests that the drivers of unplanned avoidable hospital admissions are complex and include population (e.g. higher deprivation), practice (e.g. poor continuity of care) and hospital (e.g. increased inpatient bed availability) factors. The importance of these varies substantially across ACS conditions suggesting multifaceted interventions are required to improve care and reduce costs. Several of the most important drivers of admissions are beyond the control of the Better Care Fund. There is an enduring challenge locally and nationally for HWB areas to attribute improvements in NEL admissions to specific interventions, whether or not the interventions are funded and commissioned thorugh the BCF.</t>
  </si>
  <si>
    <t>Joint commissioning of bedded reablement care contracts across health and social care. Aligning the commissioning and procurement of enhanced assessment bed (Local Authority commissioned) and Intermediate Care (CCG commissioned) services for the purposes of developing more flexible and cost-effective bed-based reablement care capacity in the community has proved a challenge due in particular to the procurement policies of partner organisations. We are confident this will be fully addressed through the BCF programme for 2017-19.</t>
  </si>
  <si>
    <t>.</t>
  </si>
  <si>
    <t>Despite Challenging times we have progressed an integration approach - "Making it Happen"</t>
  </si>
  <si>
    <t>We have not been unduly distracted by new initiatives for example STPs</t>
  </si>
  <si>
    <t>we have spent the time working on integration and what matters locally for citizens</t>
  </si>
  <si>
    <t>we have had a huge NHS led procurement exercise that has meant that innovation conversations were hindered during the transaction</t>
  </si>
  <si>
    <t>we have have yet to confirm the metrics and outcomes that are useful to us locally</t>
  </si>
  <si>
    <t>Funding pressures within the Council and CCGs have had an impact on the whole system</t>
  </si>
  <si>
    <t>Due to a number of factors including changes in senior leadership and operational issues then the BCF.  Relationships across the system had become strained however, collaborative work around both the BCF and then the place based plan  has helped.  Sheffield is now in a really strong position to pull together towards a model of delivering a significant accountable care system or partnership within the next 6-12 months which will unblock many of the historic issues.</t>
  </si>
  <si>
    <t>Implementation of the BCF schemes in 2016/17 has been patchy because of the reasons above.  Two of our major programmes had stalled through last year and the onus was shifted from the BCF to the STP process and the development of a really clear place based plan.</t>
  </si>
  <si>
    <t>The BCF itself has not really had the impact of delivering improved joint working across Sheffield.  The recognition that the previous incarnation of transformation planning had been through the BCF as purely commissioner only work had limited the impact of the BCF.  Equally where budgets where only pooled via the BCF and functionally and operationally this limited the ability to change our system.</t>
  </si>
  <si>
    <t> We have had significant positive impact in reducing our non-elective admissions.  This was through the introduction of close work between the CCG and the Acute trust rather than a BCF initiative.  BCF initiatives are taking longer to implement although some excellent work on the underlying foundations is really very promising.</t>
  </si>
  <si>
    <t>The BCF has not managed to support this reduction this year for operational reasons.</t>
  </si>
  <si>
    <t>The BCF has not managed to support this reduction this year mainly due to our focus on sorting the foundations.</t>
  </si>
  <si>
    <t>As part of the operational fire fighting put in place to manage the daily challenges of the delayed discharge process two key implementations have had a significant broader impact. Firstly the purchase of some additional beds, where both Social Care and the CCG were the gate keepers enabled a completely different conversation around discharge. This allowed far greater access to the back end of the acute process which led to a step change in relationships and also started what has now become a multi disciplinary change programme. Secondly we put in place a Task Team who would focus on unblocking ward and pathway decisions which were predominantly too risk averse and prescribing to high a level of care for patients and further blocking up the pathway. This joint team worked very hard to manage across organisational boundaries and has set a new tone for the ongoing discussions around making the discharge process patient centred. This benefit is embedded into the 20-17/18 programme.</t>
  </si>
  <si>
    <t>The people keeping well programme has continued to progress at a pace ahead of other programmes. Over 7000 referrals were made into voluntary sector support agencies and community services which both prevented admissions to hospital and also linked vulnerable patients into benefits reviews, social isolation groups as well as the expected preventative health care services. This will be embedded into our neighbourhood programme in 2017/18 to ensure that the excellent progress made in most of the city becomes accessible to all of our patients</t>
  </si>
  <si>
    <t>Admission reduction. Through working closely with Sheffield Teaching Hospitals the clinical team have helped introduce a new admissions assessment unit. The medical assessment centre (MAC) now turns around 30-40% of patients on a daily basis of which the majority were previously admitted. Combining this with the standardising of the medical Discharge to Assess unit which is run by Dr Tom Downes will continue to have a downward pressure on the number of medical admissions and reduce length of stay for those admitted.</t>
  </si>
  <si>
    <t>The discharge pathway and the independent sector provision have been the biggest challenge this year. DTOCs have risen through the year and the resultant tension between organisations has focussed our attentions on fire-fighting rather than focussing on service change.</t>
  </si>
  <si>
    <t>Whilst the place based plan has been an incredible success and is now a cornerstone to one of the most widely respected STPs across England, this has been a distraction to delivery. In part this has been necessary, but in part this has diverted attention elsewhere and prevented progress.</t>
  </si>
  <si>
    <t>Both within SCC and with SCCG there has been a change in leadership of key aspects of the BCF programme. This has both directly impacted on programme delivery but equally diverted programme management resource onto programme delivery and organisational management.</t>
  </si>
  <si>
    <t>The delivery of the BCF has helped facilitate broader system wide joint working and encouraged some key pieces of work to drive us towards integration.</t>
  </si>
  <si>
    <t>The majority of the schemes have been implemented as planned however some schemes have taken longer to develop and implement (e.g. social prescribing) and others have developed in a different way to that expressed in the plan (e.g. Future Planning).</t>
  </si>
  <si>
    <t>The delivery of the BCF plan supports wider activity to manage the levels of NEA in our economy which is having a positive impact on our performance as reflected in the metric.</t>
  </si>
  <si>
    <t>The delivery of the BCF plan supports wider activity to manage the levels of DTOC in our economy. During periods of 16-17 our performance has improved but the final quarter has been challenging and has furthered the need to continue to drive forward integration solutions to managing DTOC.</t>
  </si>
  <si>
    <t>System wide work through the BCF to manage reablement continues to improve service delivery, however our performance is attributed to the aging population and complexity of needs making it extremely challenging to meet our targets.</t>
  </si>
  <si>
    <t>System wide work to manage the rate of residential and nursing home admissions is continuing to prove invaluable alongside the development of alternative options including step down housing. This work is reflected in our performance against this metric.</t>
  </si>
  <si>
    <t>Significant progress has been made to develop shared leadership and governance arrangements around a shared vision for an integrated system. This has been greatly assisted by the Leadership Centre.</t>
  </si>
  <si>
    <t>The Healthly Lives programme work in Oswestry has seen significant progress in developing community based solutions across service interfaces including broader partners such as the Fire and Rescue Service and the Voluntary Sector. This model is now being rolled out county wide.</t>
  </si>
  <si>
    <t>As a result of the shared leadership and governance work detailed in section 1 we have been able to develop an Integration and BCF plan that defines a shared vision for integration and the commitment across the system to deliver this.</t>
  </si>
  <si>
    <t>The financial pressures that the system is under, particularly the significant challenges that the CCG have faced in 16/17 have been a huge challenge for this year and have at times made the sharing of risk and benefit a challenge.</t>
  </si>
  <si>
    <t>The BCF plan for 16/17 and previous years does not clearly link the schemes and dservices in the pooled budget to the measures of success and metrics. This disconnect has been a challenge and is a key element of the work currently underway to develop a much more streamlined budget with services that have clear measures and metrics that contribution to the system wide measures of success.</t>
  </si>
  <si>
    <t>There have been some challenges during the year on financial payments between the CCG and SC linked to challenge 1. The joint leardership, governance and commissioning arrangements being developed will make a significant impact on this challenge.</t>
  </si>
  <si>
    <t>The BCF has been a catalyst to improved joint working locally and through both the delivery group and the board has bought open discussion to the table to share perspectives and priorities as well as a shared commitment to improve outcomes for our residents/patients. The board has been incorporated into the Health Priority Delivery Group which has broadened scope and discussions between partners beyond BCF.</t>
  </si>
  <si>
    <t>The majority of schemes have been implemented as planned. The Single Point of Access has been a complex piece of planning and development work but is set to go live in June 2017. Our out of hospital programme has not progressed significantly in this year but has new impetus within the new STP framework and the High Impact Change model in delivery of a discharge to assess model .</t>
  </si>
  <si>
    <t>As above the BCF has been a vehicle for integration both in the commissioning and delivery of specific schemes (such as cardio prevention) and for wider strategic discussion and direction setting towards integrated care locally.</t>
  </si>
  <si>
    <t>There has been evidence of positive impact within schemes on non-elective admissions in specific cohorts. At population level BCF overall has made positive contibution to containing and maintaining levels of A&amp;E activity and admissions against increasing demand.</t>
  </si>
  <si>
    <t>Our plan for managing levels of DTOCS was ambitious in this year and overall we have been signficantly over that planned activity. Overall Slough does perform well on this compared to other authorities in the region and nationally. BCF performance reporting has maintained focus on DTOC and joint conversations between partners around causes and actions to address and improve.</t>
  </si>
  <si>
    <t>Performance against reablement indicator has remained in line with that for 2015/16 at 87.4% . Whilst we planned to have more people entering reablement from discharge and achieve a higher success rate at supporting them at home, we recognise there is a risk of some moving onto another care setting or returning to hospital.</t>
  </si>
  <si>
    <t>Short term reablement and intermediate care services have worked effectively to return people home and every effort made to regain and maximise independence. This has contributed to maintaining a low rate of admissions to care homes.</t>
  </si>
  <si>
    <t>Commissioning and implementation of an integrated cardio prevention service</t>
  </si>
  <si>
    <t>Progress towards establishing a single point of access for health and social care for professional referral (now due to go live June 2017)</t>
  </si>
  <si>
    <t>Complex case management model having marked impact on attendances, inpatient admisssions and outpatients appointments.</t>
  </si>
  <si>
    <t>Capacity to do whole system review and resign existing services within BCF (integrated care teams, short term reablement and intermediate care, community rehab) in support of out of hospital transformation.</t>
  </si>
  <si>
    <t>Data capture and reporting in sufficient granularity, detail and frequency across individual schemes in order to evidence specific contribution to BCF metrics and outcomes.</t>
  </si>
  <si>
    <t>Maintaining clarity around governance processes and decision making responsibilities between BCF (Wellbeing Board), A&amp;E delivery, Governing Body and the emerging STP with overlapping programme objectives, activities and delivery plans.</t>
  </si>
  <si>
    <t>In some areas there has been close working, particularly with frontline staff, eg DTOCs, support to care homes etc but the financial difficulties and delay in reveiving approval of the plan has hampered relationships in other areas.</t>
  </si>
  <si>
    <t>A number of our schemes have been reviewed during the course of the year and some are being redevloped as they did not deliver against the original objectives.</t>
  </si>
  <si>
    <t>There were so many changes in all areas of the health and social care system: new management in Acute provider, new DASS in LA, move to potential merger of 3 CCGS, STP planning mean that integration has been viewed very differently by different partners. The BCF in itself has not played a major role in this.</t>
  </si>
  <si>
    <t>Non elective admissions have risen.</t>
  </si>
  <si>
    <t>There was a plan developed and working group established. A project manager was appointed using BCF development monies. Q3 saw a fall in DTOCs.</t>
  </si>
  <si>
    <t>There has been no significant change</t>
  </si>
  <si>
    <t>Local Area coordinators have been appointed and Care Navigators in GP surgeries.</t>
  </si>
  <si>
    <t>Local agreement re finances. The HWB and local partners came together to solve the financial issue in a local pragmatic way.</t>
  </si>
  <si>
    <t>Addressing the DTOC challenge through effective partnership and systemwide improvements</t>
  </si>
  <si>
    <t>The financial situation of the CCG and subsequent involvement of NHSE in whether the minimum contribution could be made. This was then followed by the lack of assurance of the 16/17 plan until 06.04.17. This delay called the worth of the plan intp question by some and undermined the local agreement and close partnership working that had been developed.</t>
  </si>
  <si>
    <t>Agreeing a risk and benefit share around discharge to assess. The project was piloted and all agreed there was a benefit for patients and for the system as a whole. Partners were unable to resolve issues around how the project should be funded on an ongoing basis.</t>
  </si>
  <si>
    <t>Social care sector has not considered itself to be an equal partner in the BCF and has therefore proved difficult to engage</t>
  </si>
  <si>
    <t>The delivery of the BCF has contributed to improved joint working between health and social, and is particularly evident through collaboration to reduce delayed transfers of care in the Somerset system.</t>
  </si>
  <si>
    <t>The four schemes that we identified for 16-17 were implemented and we plan to continue with these schemes for 17/19 building on them further</t>
  </si>
  <si>
    <t>Through the BCF we progressed 4 schemes in 2016/17: Reablement; Joined upon person centric care; improved discharge arrangements; and housing adaptations. All these schemes have had a positive impact on the integration on health and social care in Somerset, although challenges exist in evidencing the impact of the housing adaptations (DFG funding) schemes, see below.</t>
  </si>
  <si>
    <t>A number of admission avoidance schemes has meant that we have achieved a reduction in non-elective admissions in line with the plan for 16/17.</t>
  </si>
  <si>
    <t>See successes below</t>
  </si>
  <si>
    <t>Performance is estimated to align to the plan, however the final position is not yet available. Continued investment in reablement resource and focus on good hospital discharge planning has enabled the position on this metric to remain as a high figure against comparators.</t>
  </si>
  <si>
    <t>Whilst the out-turn performance is above the plan, there is an improvement when comparing against 15-16 out-turn. Somerset continues to reduce the numbers of long term placements and will be investing in out of hospital home based provision in the coming year to continue the improvement.</t>
  </si>
  <si>
    <t xml:space="preserve">In 2016-17, we identified that early assessment, discharge planning and promoting joint working across teams and services was incredibly important in achieving solutions to key issues with common aims.
*change of focus towards the use of health and wellbeing services in the community
*improve patient flow and availability of services
*Reduce hospital length of stay be delivering comprehensive assessments and holistic management early, enabling a timely discharge from hospital
*Deliver improvement in an individual's experience of care and support.
Significant progress was made in 16-17 and for 2017-18 and 2018-19 we continue to put plans in place to improve discharge arrangements further.
</t>
  </si>
  <si>
    <t>Housing adaptations, challenge in measuring the impact of this scheme.</t>
  </si>
  <si>
    <t>South Gloucestershire Council and CCG work together with their providers and voluntary sector providers to ensure that health and social care are integrated. The oversight of this via the Better Care Fund Operational and Delivery group ensures that succes is recognised and celebrated and that challenges are identified swiftly and</t>
  </si>
  <si>
    <t>Plans determined the schemes and activity which contributed to meeting the vision for health and social care.</t>
  </si>
  <si>
    <t>BCF plans have contributed to the succesful delivery of health and social care across South Gloucestershire and is proving particularly effective at a cluster level.</t>
  </si>
  <si>
    <t>Non elective admissions have reduced however the increase in resident-based admissions is driven by increases in patients registered with Bristol and Gloucestershire CCG practices (up 2209). Long term planning is needed to identify the impact of growing population on non elective admissions. Work being carried out by the local authority.</t>
  </si>
  <si>
    <t>In Q3 and Q4 DTOC targets were met. The BCF supports the improvement of systems across the area to meet DTOC targets and activively manage programmes that contribute to reducing DTOC via the BCF operational and delivery meeting.</t>
  </si>
  <si>
    <t>The BCF oversees the activity and success of programmes such as the 3Rs project, Discharge to Assess Pathways and improving the quality of care at home. These programmes support and embed integration between our health and social care services.</t>
  </si>
  <si>
    <t>Permanent admission to care homes has risen in Q3 and Q4. The BCF will collate and evaluate the available data in order to undertand this rise.</t>
  </si>
  <si>
    <t>The BCF Operational and Delivery group ensures that we continue to have meaningful dialoage with all our partners which allows us to work to gether to improve integration of health and social care services in a meaningful way.</t>
  </si>
  <si>
    <t>The development of Clusters has been very succesful and ensures that multi disciplinary teams support BCF aims at a local level.</t>
  </si>
  <si>
    <t>The commitment and involvement of all partners has ensured that work is coordinatred across multiple organisations and professionals and as such conversations are realistic and productive. Organisations are working together to support th esucces of the Better Care Fund.</t>
  </si>
  <si>
    <t>It has been challenging to understand the impact of individual services. Our Better Care Fund had been highly successful at a strategic and system wide level. However understanding ROI at a service or cluster level is something we will include in our new plans.</t>
  </si>
  <si>
    <t>South Gloucesteshire CCG is currently undergoing a Turnaround process supporting financial recover across Bristol North Somerset and South Gloucestershire. We must ensure that we maintain our positive working relationships during the Turnaround process as some turnaround plans will impact on services delivered within the Better Care Fund. BCF manager is supporting and overseing changes to reduce impact.</t>
  </si>
  <si>
    <t>CCGs across the BNSSG are undergoing organisational change and as we are not clear how the Better Care Fund will be managed withing the new organisational structure. We know that an increased focus on Cluster working is something that our new accoutable officer is keen to develop and therefore South Glos BCF is well placed to meet this potential.</t>
  </si>
  <si>
    <t>The local alliancing principles and Alliance Leadership Team has started to develop improved system leadership and has supported joint initiatives such as the BCF. The vision for integration continues to guide the implementation of our BCF plan and the delivery of the BCF in 16/17 has supported continued joint working between health and social care partners.</t>
  </si>
  <si>
    <t>The three priorities identified in the 16/17 plan are still the key schemes being delivered to implement our vision for integrated care. Integrated care in the community continues to be further developed for older people and adults with physical disabilities, for adults with a learning disability or mental health concern, and for children and young people. Joint care planning has not yet been implemented, partly due to delays in our information sharing solution, the Health and Social Care Information Exchange, and this will be a key feature in our 17-19 BCF plan. System flow and ensuring effective, timely discharge continues to be addressed as a partnership. The discharge to assess process has been developed but needs further refinement, with greater coordination of intermediate care services to ensure effective step-up and step-down pathways are in place and appropriate services are available to prevent hospital admissions and to enable safe discharge. Preventative interventions have continued to be implemented and targeted to population groups as planned, and the self-care programme still requires further development to become embedded across the system.</t>
  </si>
  <si>
    <t>The delivery of the BCF plan has supported further development of our integrated model for community services for older people and adults with a physical disability. This includes greater coordination of communtiy health services, social care and general practice.</t>
  </si>
  <si>
    <t>The levels of non-elective admissions have continued to rise, however there may have been greater increases if the BCF schemes had not been in place. Feedback from the integrated teams suggests that closer working between primary care, community healthcare, social care and the third sector is providing more coordinated care to people in their own homes and therefore may be preventing hospital admissions.</t>
  </si>
  <si>
    <t>The DTOC action plan for 16/17 was based on the High Impact Model for managing delayed transfers, and elements of this plan have been implemented.</t>
  </si>
  <si>
    <t>The reablement team has been reviewed internally by the Local Authority and will be included within a broader review of intermediate care within the 17-19 plan.</t>
  </si>
  <si>
    <t>There has been a reduction in the recorded rate of residential and nursing care home placements, but it is not clear whether this is directly linked to the delivery of the BCF plan. As notes above, however, the integrated teams are provided more coordinated care to people in their own homes, and this may be having an impact on the number of people requiring a residential or nursing care home placement.</t>
  </si>
  <si>
    <t>Further embedding our model for integrated community teams, developing stronger links between the teams and primary care and supporting practices to use risk stratification data to direct community resources.</t>
  </si>
  <si>
    <t>Development of the Alliance Leadership Team and Alliance Business Group, based on the alliancing approach from Canterbury District Health Board in New Zealand, to improve local system leadership. A charter has been signed up to by all partners to base decision-making on 'best for the individual, best for the system', overcoming organisational boundaries.</t>
  </si>
  <si>
    <t>Awarded Patient Activation Measure licenses and tested through a new Behaviour Change Service, delivered as part of the local self-care programme.</t>
  </si>
  <si>
    <t>Implementation of the locally agreed Health and Social Care Information Exchange has been delayed, meaning information is not yet shared across health and social care systems.</t>
  </si>
  <si>
    <t>Difficulty evaluating the direct impact of specific schemes, partly due data sharing issues.</t>
  </si>
  <si>
    <t>No reduction in non-elective admissions, therefore contingency fund not available to further develop communtiy services.</t>
  </si>
  <si>
    <t>Southampton's Better Care Plan has brought partners together across health and the Local Authority and with the voluntary and community sector to plan and deliver more joined up services for local people. The plan has strong commitment from all partners, clinical, political, commissioning and community. We have a robust Integration Board that drives delivery of our plan and reports into the HWBB</t>
  </si>
  <si>
    <t>Progress has been made against all of our BCF schemes in 2016/17. This has included further development of our 6 cluster teams delivering person centred integrated care (with particular aspects being trialled in particular clusters, e.g. Person centred care plans), further development of our integrated rehab and reablement service, including piloting of Discharge to Assess, roll out of our 3 standardised discharge pathways to simplify discharge processes, development of our Care Technology Strategy, development of an integrated LD team across health and social care and implementation of our new Behaviour Change Service.</t>
  </si>
  <si>
    <t>As a result of delivery of our BCF plan, we have seen a stronger impact on integration of health and social care. Our integrated Rehab and Reablement service, which was established in April 2016, and has been embedding this year is one example. Another example has been the development of an integrated health and social care LD team which is currently being put into plan.</t>
  </si>
  <si>
    <t>Despite our NEL admissions increasing slightly compared to last year, we believe that our BCF plans have still had a positive impact. A particular focus for 16/17 was on reducing the number of frequent working age adult attendances/admissions through a stronger approach to risk stratification and case management delivered through clusters. This has delivered dividends in that our numbers of working age adult repeat attendances/admissions have reduced.</t>
  </si>
  <si>
    <t>Although our levels of DTOC during 16/17 have been a significant challenge (the main reasons for which are described in our narrative under Supporting Metrics), we still believe that our BCF plans have contributed positively. There has been strong commitment from all parts of the system in improving discharge processes, introducing the 3 standardised discharge pathways, piloting a "home first" D2A approach, implementing a much more robust Choice Policy and addressing capacity challenges in the dom care market. We have a clear shared understanding of the pressures in our system which are impacting on DTOC and have shared plans in place for addressing them. This has enabled us to put in place robust plans for using some of the additional ASC allocation (improved BCF) to tackle DTOC (e.g. plans to establish a community hospital D2A scheme, plans to stabilise the care market, plans to convert some Council run residential beds to nursing home beds to facilitate placing some of the most hard to place clients).</t>
  </si>
  <si>
    <t>We have seen a steady improvement in performance against this target since the introduction of Better Care and establishment of our integrated Rehab and Reablement service.</t>
  </si>
  <si>
    <t>There has been a significant reduction compared to the previous year and we are significantly over delivering against target. Southampton set itself the target in its 16/17 Better Care Plan to bring its admission rate down to 858 per 100,000 (which equated to 290 admissions in 16/17) compared to a rate of 912 per 100,000 in 15/16. Our intention was to further reduce this to 800 per 100,000 by 2017/18 (which would be 270 admissions) and bring us in line with our comparator group. We have significantly over achieved against this target. We believe that this is strongly linked to our “home first” approach and strong reablement/maintaining independence ethos which are central to our Better Care Plan</t>
  </si>
  <si>
    <t>Integrated Rehab and Reablement Service and Integrated Discharge Bureau in acute Trust with operational oversight from IDB manager for whole system</t>
  </si>
  <si>
    <t>Establishment of 6 clusters - which have acted as the bedrock to our Better Care plans and has helped to build trust and relationships amongst partners - GP leadership / involvement in cluster development has been key in this</t>
  </si>
  <si>
    <t>Strength of our partnership working across health, the Local Authority, Voluntary Sector and wider community which has meant that we have been able to pull together around key challenges, e.g. DTOC, and commit to shared plans</t>
  </si>
  <si>
    <t>Market capacity/Workforce pressures in the long term care market (made worse by a booming retail economy) which have impacted on DTOC + recruitment gaps in community services</t>
  </si>
  <si>
    <t>IT systems</t>
  </si>
  <si>
    <t>Increasing patient complexity</t>
  </si>
  <si>
    <t>the commissioning of a complex care co-ordination service</t>
  </si>
  <si>
    <t>the development of a Locality approach</t>
  </si>
  <si>
    <t>the introdcution of a moderate needs MDT</t>
  </si>
  <si>
    <t>data sharing</t>
  </si>
  <si>
    <t>governance</t>
  </si>
  <si>
    <t>finance</t>
  </si>
  <si>
    <t>The BCF is a significant pooled budget that has frequently provided a focus for joint discussions on service development. For example a multi-agency BCF workshop in Janaury helped map out longer term goals towards more extensive integration. It is also a focus of the newly established partnership commissioning team.</t>
  </si>
  <si>
    <t>The vast majority of expenditure on schemes was as planned. A small amount of underspend was reallocated by agreement with the partnership board and some of the planned changes within certain schemes are behind schedule. Otherwise close to plan.</t>
  </si>
  <si>
    <t>A key development has been detailed work to rationalise the range of social care reablement and community health urgent response services funded from the BCF into one joint team with a single point of referral.</t>
  </si>
  <si>
    <t>There is a significant investment in community health admissions avoidance services (at home and enhanced rapid response) that directly reduce non-elective admissions, and the majority of other services funded clearly have preventative value with regards to admissions and re-admissions. Performance on non-elective admissions close to target</t>
  </si>
  <si>
    <t>There is a significant investment in hospital discharge related services, including 7 day discharge, reablement and intermediate care, and intensive overnight homecare without which it is undoubtably the case that delayed discharge rates would have been much higher.</t>
  </si>
  <si>
    <t>There is a very significant investment in reablement services from the BCF and performance on reablement has been close to target. Our reablement service has been working closely with community health to rationalise and integrate our urgent response service.</t>
  </si>
  <si>
    <t>Care home admissions have been contained within target. The majoirty of BCF services play a direct role in supporting people to live safely in their own homes, avoiding or delaying the need for a care home admission.</t>
  </si>
  <si>
    <t xml:space="preserve">A range of BCFfunded services have been positively evaluated as making an impact on outcomes. For example, our Nightowls overnight care service enabled discharges saving 324 bed days in Qtr 4; Weekend discharge team resulted in 501 days of early discharges achieved in Q4 and contact with 375 patients; The Move-on support team successfully moved on 15 people from mental health residential schemes to independence.
</t>
  </si>
  <si>
    <t>Non-elective admissions have been kept broadly within target as set out in (4) above and care home admissions (7) are within target. This was achieved with the assistance of BCF investment in community health admissions avoidance schemes enhanced rapid response (627 people supported at home) and @home (1572 people supported at home)</t>
  </si>
  <si>
    <t>There has been a significant project to rationalise and integrate key community health service and council reablement services working with the same cohort of people leaving hospital. The business case for an integrated Urgent Respone/ reablement team with a single point of referral has been formally agreed through joint governance arranngements, funded by the BCF.</t>
  </si>
  <si>
    <t>Budget pressure on social services due to funding cuts (outside the BCF funded element), alongside rising demand from demographic changes means that benefits of BCF funding can be offset by core budget reductions, and has undermined joint working arrangements.</t>
  </si>
  <si>
    <t>Delivering the BCF target for delayed transfers of care has been very challenging. The key driver of the growth has been identfied as a shortage of suitable Nursing Care placements and patient and family choice issues, together with housing issues, particularly in mental health. Part of the action to address this is through the establishment of a new joint commissioner post focussing on care home commissioning.</t>
  </si>
  <si>
    <t>Progressing the broader BCF and Southwark Five Year Forward view vision for greater integration by moving towards population based commissioning, outcome based contracts, integrated providers working through local care networks, shift of resources from acute care to the community etc</t>
  </si>
  <si>
    <t>Initiatives funded from the BCF, along with other Borough wide schemes, have contributed towards the integration of health and social care.</t>
  </si>
  <si>
    <t>Initiatives funded from the BCF, along with other Borough wide schemes, have contributed towards managing the pressure of non elective activity.</t>
  </si>
  <si>
    <t>Initiatives funded from the BCF, along with other Borough wide schemes, have contributed towards managing the pressure of delayed transfers for care.</t>
  </si>
  <si>
    <t>Initiatives funded from the BCF, along with other Borough wide schemes, have contributed towards managing the proportion of older peaple staying at home.</t>
  </si>
  <si>
    <t>Initiatives funded from the BCF, along with other Borough wide schemes, have contributed towards managing the rate of residential and nursing care home admissions of older people.</t>
  </si>
  <si>
    <t>The strong working relationship of the CCG and Local Authority in developing and agreeing the BCF plan and the section 75 agreement.</t>
  </si>
  <si>
    <t>Continued improvement and access to health and social care across the locality.</t>
  </si>
  <si>
    <t>Falls admissions.</t>
  </si>
  <si>
    <t>Non elective activity.</t>
  </si>
  <si>
    <t>Delayed transfers of care</t>
  </si>
  <si>
    <t>Data sharing</t>
  </si>
  <si>
    <t>Staffordshire was in intevention until the end of January 2017</t>
  </si>
  <si>
    <t>Postive results in Non -elective admissions, Reduction in A&amp;E admissions and reablement results demonstrate that Staffordshire is beginning to integrate well and reducing pressures on the NHS</t>
  </si>
  <si>
    <t>Non elective admissions in Staffordshire by the end of Q4 was significantly below target (93,093) at 65,455</t>
  </si>
  <si>
    <t>Staffordshire has above national average result in reablement for 16/17</t>
  </si>
  <si>
    <t>Staffordshire has delivered the 16/17 BCF within the pooled budget</t>
  </si>
  <si>
    <t>Staff in this setting can retrieve relevant information about a service user's care from their local system using the NHS Number (GP,Hospital Social Care, Mental Health, Community and Specialised Paliative)</t>
  </si>
  <si>
    <t>Integrated care teams - Staffordshire have integrated care teams working throughout the health and wellbeing board area in the non acute setting and in most parts of the acute setting</t>
  </si>
  <si>
    <t>Financial challenges - Staffordshire did not receive BCF plan approval until 31.01.17 and was subject to a confusing intervention process of intervention, the lack of clarity around the finances presented difficulties in monitoring and implementing the 16/17 BCF; the local authority had to make in year cuts due to lack of financial agreements which has had a deterimental impact on the health economy in Staffordshire</t>
  </si>
  <si>
    <t>Staffordshire still has substantial progress to make to satisfy the government’s requirement for Open APIs across the health and social care system. areas - Staffordshire currently has no Open APIs and make minimal use of interim solutions,</t>
  </si>
  <si>
    <t>The split of CCGs in Staffordshire and varying demographic pressures across such a large county has presented difficulties in arriving at one single plan due to competeing priorities for each CCG, for example there is a presence of community hospitals in the North that are not in the South resulting in differing discharge to assess and delayed transfers of care needs, this is alongside the east of the county who have a prime provider contract based on outcomes which also presents challenges around agreeing one narrative for Stafforshire</t>
  </si>
  <si>
    <t>Joint working across health and social care has improved significantly over the course of our BCF plan. At a macro level this can be seen in the establishment of 'Stockport Together' - our Vanguard site formed locally to provide a truly joined up, high quality, sustainable, modern and accessible health and care system. Stockport Together is a partnership of Stockport's Council, CCG, FT, Mental health, Ambulance and third sector providers, working together to integrate both commissioning and service provision in the borough. At a micro level, health and social care teams on the ground have been working together with patients to better manage complex care needs and support individuals to manage their care outside of hospital.</t>
  </si>
  <si>
    <t>Progress has been made in our BCF plans as part of our Stockport Together Vanguard programme. Delays in recruitment and changes in service user demand resulted in minor changes to plans (e.g. the underspend from equipments due to lower service user need was reinvested into other schemes like our Learning Disability Tenancy, which over-performed).</t>
  </si>
  <si>
    <t>Our Better Care Fund plan has been a central component of our wider integration project - Stockport Together, which has seen strong progress in the integration of health and social care, with integrated health and social care teams established in local neighbourhoods and a pooled s75 budget of £200m of health and social care funding for over 65s.</t>
  </si>
  <si>
    <t>Our Stockport Together programme, of which the BCF is a vital component, has made in-year strides in reducing non-elective admissions. In particular, our integrated, Multi-Disciplinary team development has supported some of our most vulnerable patients to better manage their conditions, resulting in reduced non-elective admissions among people with long-term conditions. Our care homes project, in particular, has seen major reductions in non-electives through BCF investment and improvement projects. As a result of this work under our BCF plan, non-elective admissions have reduced by 3% agaiant target (based on estimated figures for March 2017).</t>
  </si>
  <si>
    <t>A significant focus of the plan has been on reducing the level of DTOC, and in the second half of the year there was a positive impact - reducing DTOC from an avearge of 41 in March 2016 to 31 in March 2017. However, the economy remains an outlier on DTOC levels. An integrated transfer team start work in the middle of May and further reductions are expected from the end of the month.</t>
  </si>
  <si>
    <t>Performance improved in year by 2.7% to 91% - significantly higher than the local target of 87.8%.</t>
  </si>
  <si>
    <t>Admissions to residential and nursing care homes is running at 357.7 - 7.2% lower than planned.</t>
  </si>
  <si>
    <t>Over the past year, the Stockport Together partners have been continuing to develop a new, integrated health and social care system that responds to the changing needs of our local population. Our main focus has been on better managing long-term conditions, which so often lead to unnecessary hospital admissions. A large part of this development has been the integration of primary, community and social care teams to better support individuals with multiple care needs. Integrated teams of district nurses and social workers have been piloted in local neighbourhoods, working with patients with multiple care needs. The resulting partnership has improved patient care and increased awareness among teams of the roles of colleagues and how this can help their service user.</t>
  </si>
  <si>
    <t>Our GP Development Scheme, in part funded by the Better Care Fund, has helped us to shift the balance of care from what was a very reactive, hospital-led system, into a proactive community service. We have increased opening times in General Practice, including evening and weekend appointments above and beyond national requirements; recruited more GPs, Pharmacists and care coordinators to increase the amount of appointments available and support GPs to spend more time with patients with long-term conditions; tailored Care Plans for people with multiple healthcare needs to better manage their conditions; completed the move to EMIS web, allowing patients to book appointments and access their health records online; piloted real-time tests for asthma patients in Primary Care using video consultations; and signposted patients to third sector services. This focus on keeping people well has supported the reduction in non-elective admissions, in admissions to residential care homes and in the rate of people still at home after discharge.</t>
  </si>
  <si>
    <t>BCF funding has helped the economy to make real progress in digital interoperability and data sharing: all GP Practices and our Community services now use EMIS web, allowing patients to book appointments online, access their care records and order repeat prescriptions. BCF funding has also helped to develop our Stockport Health and Care Record, allowing health and social care teams to access records for shared service users. This responds to patient feedback about having to repeat the same information to multiple health and social care teams. It has also helped the economy to reduce waste through duplicaiton of tests and assessments by different teams.</t>
  </si>
  <si>
    <t>Stockport has an older population than its neighbouring boroughs, with above average rates of long-term conditions and a high dependency on hospital services. Funding has traditionally gone to acute hospital services, with a comparatively low spend on out-of-hospital services. The resulting lack of capacity in the community has led to high rates of Delays in Transfers Of Care. Our biggest challenge this year has again been to invest in additional out-of-hospital capacity, while funding double-running at the local acute while these more appropriate services are put in place.</t>
  </si>
  <si>
    <t>Stockport's cross-organisational Information Governance Group has struggled with the barriers of IG rules in sharing data across health and social care organisations. We have continued to make good progress in developing data sharing agreements, however this is a very lengthy process due to the practicalities of gaining agreement from 47 GP Practices, a CCG, Council, FT and mental health provider as well as third sector providers involved in the care of individuals for each new Tier 2 DSA. Significant steps have been taken in developing our Stockport Health and Social Care record, including moving all GP Practices and our community services provider onto a single patient record system - over time this should support data sharing, however this is a long and costly process.</t>
  </si>
  <si>
    <t>All major change creates uncertainty. A significant amount of effort has continued to be been placed over the past year in supporting staff to understand the need for change and the benefits of integration to service users. However, a significant challenge remains in supporting strong inter-professional collaboration, when some staff see integration as a potential threat to their professional autonomy and security.</t>
  </si>
  <si>
    <t>Very strong and effective relationships have been formed across health, social care and the VCSE. There are strong governance arrangements in place which form the foundations of the strong decision making across all partner organisations.</t>
  </si>
  <si>
    <t>Good progress has been made across all schemes for 2016/17. Timescales have slipped slightly for some schemes but these will be updated within the 2017/19 plan.</t>
  </si>
  <si>
    <t>One of our strengths continues to be partnership working across all organisations in the sector including the VCSE. The MDS Service has continued to grow and now includes more services such as Falls Prevention Service, PICLs and Housing Occupational Therapy.</t>
  </si>
  <si>
    <t>Currently not achieving against our BCF 2016/2017 Plans, although the over 65 age group have the lowest growth in 2016/17 in comparision to 2015/16. A number of schemes are currently in place for 2017/18 across health and social care to help reduce NEA's. We are constantly evaluating schemes to see if there is more that can be done to strengthen schemes.</t>
  </si>
  <si>
    <t>Currently not achieving against our over ambitious 2016/17 BCF targets, although our actual DTOC figures have decreased by 35% from Q3 2016/2017. Due to changes in the way NTHFT are now reporting and recording their DToC there is ongoing discussion between NTHFT and SBC regarding the number of delays due to Social Care and if these are accurately attributed. We have a number of schemes in place which are intended to reduced DToC levels including the redesign of the pathways following the NESTA challenge.</t>
  </si>
  <si>
    <t>We are making good progress in this area, especially since the reconfiguration of the Assessment Reablement Team (ART) in August 2016. The demand for Reablement Services is increasing as we aim to move towards providing most people with the option to be rehabilitated before determining if they have a requirement for long term social care.</t>
  </si>
  <si>
    <t>Currently not achieving against our 2016/17 BCF targets. Internally we are looking into this as it is felt that there could be a data quality issue with the way in which this information is currently recorded on our Care Management system.</t>
  </si>
  <si>
    <t>The establishment of the Stockton Multi Disciplinary Service (MDS) has been a key area of success. The service aims to tackle the early intervention and prevention agenda by targeting over 65 year olds in Borough who have an unmet health and/or social care need. The service completes a holistic health wellbeing assessment and puts in low level services and aids to help reduce NEA's and delay the requirement for a package of long term social care. The service has continued to grow and now includes a number of other services which are also proving to be sucessful.</t>
  </si>
  <si>
    <t>There have been numerous successes with our work relating to Dementia. Locally we are achieving our BCF targets as the % rate for people with a diagnosis of dementia has contnued to increase. We have put in place numerous schemes to support carers, carer respite, social acitvites for people with dementia, raise general awareness of dementia and reduce the stigma associated with it.</t>
  </si>
  <si>
    <t>Partnership working across Health, Social Care and VCSE continues to be an area of shared commitment and vision across all partners. We currently have strong Governance arrangements to support all BCF schemes and we are continuing to review this in order to ensure it is the most effective and efficient way of working for all partners.</t>
  </si>
  <si>
    <t>We continue to monitor and work toward reducing our NEA activity with partners across all sectors.</t>
  </si>
  <si>
    <t>We have agreed locally to support the work of the Great North Care Record and all but one of our GP practices have signed the Information Sharing Agreement to support the share of Primary Care data with Acute services. However it was always our ambition that Social Care would also have appropriate access to primary care data but the regional group focus has only been health at this time. We are therefore working towards local ISA’s.</t>
  </si>
  <si>
    <t>We have been developing an extensive performance management framework during 16/17 for all BCF schemes.</t>
  </si>
  <si>
    <t>The Better Care Fund arrangement and schemes have resulted in more frequent conversations between partners and joint approach to resolving local health and social care problems. For example, the three-way agreement between the local hospital provider, CCG and local authority to provide additional support that improves the flow of patients through the hospital and discharge pathway.</t>
  </si>
  <si>
    <t>All schemes were progressed throughout 2016/17 however the agreed change in the model to improve discharge from hospital have reuslted in some plans and targets being amended to reflect these eg as within the three-way agreement. These will be reflected in the 2017/18 and 2018/19 BCF Plans.</t>
  </si>
  <si>
    <t>• Work is progressing within the local health economy to align services to implement discharge to assess principles. 
• Early work is underway to develop community based hubs (MCP) with health and local authority partners members of the MCP Board
• Local authority and health partners are continuing to develop aligned approaches to workforce development eg joint recruitment of a marketing intern to raise the profile of care work across health and social care and early development of proposals for a joint health and social care apprenticeship.</t>
  </si>
  <si>
    <t>A number of the schemes within the 201617 BCF Plan have contributed to the improvement of NEA activity. For example, the Exemplar Front Door project at Royal Stoke hospital has been in operation since July 2016. The project takes a multi-disciplinary approach to identifying individuals that could be supported to return to their own home without an admission into acute services. In March 2017, the city council in partnership with the CCG and UHNM launched a voluntary sector grant funding scheme to specifically target admission avoidance and hospital discharge. The first round of services funded through the scheme are currently being mobilised.</t>
  </si>
  <si>
    <t>A number of the schemes within the 201617 BCF Plan are having a positive effect on DToC such as the commissioned role of the community sector (Revival) where they provide a service to help people back to their own homes following a hospital stay. During Q3, work was undertaken on a system wide basis to reduce MMFD. The introduction of Exemplar Front Door and the Track &amp;Triage Team have also supported people going home for assessment.
In October 2016, a 3 way funding partnership was agreed between the local authority, CCG and UHNM to provide a sustainable solution to the system wide issues. This includes development of an inhouse enablement/domiciliary care service (currently providing an extra 2,400 hours of care, an Occupational Therapist to specificaly target hospital discharge cases, assessment units in an independent living environment and a voluntary sector offer to support admission avoidance and hospital discharge. Further work is underway to stabilise the care market by providing additional support to services at risk of quality issues or market failure. Proactive work is also underway to raise the profile of care work in the city which is being led by a newly recruited marketing intern.</t>
  </si>
  <si>
    <t>Our rate is well above the England average for success with the service demonstrating its benefits through the performance.</t>
  </si>
  <si>
    <t>The number of new placements into residential and nursing care is lower than the target demonstrating the success of local activity. The impact of the ExtraCare Scheme within the BCF Plan (for delivery in 2016/17) has been the main contributor to improved performance.</t>
  </si>
  <si>
    <t>Reaching agreement on a sustainable solution (including additional community care services, greater involvement of the community and voluntary sectors, additional OT resources, additional step-down beds, and D2A) in September 2016 to system-wide issues, through a three way funding agreement which acknowledged that proposals required full partnership working to achieve the desired outcomes.</t>
  </si>
  <si>
    <t>Implementation of an enablement based domiciliary care service – providing an additional 2,400 hours capacity as at May 15, whilst minimising the impact on recruitment and retention in commissioned services.</t>
  </si>
  <si>
    <t>Introduction of 3 new ExtraCare facilities resulting in a reduction in residential placements and supporting improvement in DTOC</t>
  </si>
  <si>
    <t>Agreeing how the gap in adult social care amd NHS finances will be addressed.</t>
  </si>
  <si>
    <t>Differing priorities of organisations sometimes resulting in conflicting decision being taken.</t>
  </si>
  <si>
    <t>Availability of new people to take up care providing roles.</t>
  </si>
  <si>
    <t>Integration is Suffolk has been focused on the emerging Alliance work and conversations focusing on the BCF have helped established these processes.</t>
  </si>
  <si>
    <t>BCF schemes have continue to be implemented as planned</t>
  </si>
  <si>
    <t>Our locality is delivering integration through our Connect projects which are supported by BCF.</t>
  </si>
  <si>
    <t>Levels of non-elective are reducing but we have not yet met the target, although we are narrowing the gap to our target.</t>
  </si>
  <si>
    <t>The system has worked collaboratively to reduce health and social care DTOCS, we faced a huge increase at the start of the year but joint working has shown a demonstrable decrease in the last quarter.</t>
  </si>
  <si>
    <t>The trajectory of this measurement is getting closer to the national target but there is still more work needed on an integrated approaxh to rebalement.</t>
  </si>
  <si>
    <t>Admissions into residential care is a pathway that needs further work in 2017/18.</t>
  </si>
  <si>
    <t>The development of the Alliances in East and west Suffolk and a set of principles and outcome measurements for the whole system.</t>
  </si>
  <si>
    <t>Integrated Care Principles have helped to form a joint curiculum approach for Integrated Neighbourhood teams. To help cement a consistency of health and social care provision and delivery.</t>
  </si>
  <si>
    <t>The continuing work on discharge to assess pilot has demonstrated the effectiveness of shared working and planning. The results of the taskforce on delayed transfer of care has delivered a large reduction in delayed transfers in the last quarter.</t>
  </si>
  <si>
    <t>Managing the Health economy over two STP/HWBB areas has been a challenge. Ensuring we have parity of delivery across the whole of Suffolk</t>
  </si>
  <si>
    <t>Governance continues to be challenging, although with the formation of the Suffolk Strategic Oversight Board and refreshed partnership governance in Waveney we hope to be able to simplyfy decision making processes.</t>
  </si>
  <si>
    <t>The development of shared care records has been slow and will be helped by the investment in a new care management system in Suffolk County Council.</t>
  </si>
  <si>
    <t>Review of Recovery at Home Model</t>
  </si>
  <si>
    <t>Success of MDT's</t>
  </si>
  <si>
    <t>Extension of BCF / Vanguard vision into MCP</t>
  </si>
  <si>
    <t>Level of demand for both health and social care has continued to increase</t>
  </si>
  <si>
    <t>Difficulty in accurately assessing cause and effect of interventions in complex health and social care economy</t>
  </si>
  <si>
    <t>Continued reduction in financial resources available to Local Authority and CCG</t>
  </si>
  <si>
    <t>The Better Care Fund has been a catalyst for over the past two years for driving forward health and social care integration. As a system, we have learnt a huge amount from our experience in developing plans, negotiating and agreeing governance arrangements, and through the implementation of our plans. Our governance and accountability arrangements in the Surrey system are now well matured, and provided the sound base upon which our STPs have been built, and the delivery of ever closer integration.</t>
  </si>
  <si>
    <t>Surrey is one of, if not the most, complex health and care systems in the country. This is at once one of our greatest challenges in delivering on plans across the county and evidencing consistent progress, but also an opportunity which we regularly leverage through collaboration and shared system learning.</t>
  </si>
  <si>
    <t>This has been facilitated through initiative such as the integrated discharge team based at St Helier. This team consists of community nursing and therapists, social workers, Age UK pathfinders and health care assistants. The team acts as a single point of referral for patients who may require intermediate tier support after their discharge.</t>
  </si>
  <si>
    <t>The majority of our schemes were implemented in 2016/17 and assisted in meeting the majority of our targets around DTOCs, 91 days, Dementia and Admissions to Residential Care and our performance in managing the Non Elective Admissions.</t>
  </si>
  <si>
    <t>We have continued to develop and strengthen relationships across health and social care in Sutton, for example, through initiatives such as Integrated Localities service which is co-locating and integrating planned care services across health and social care in Sutton. Also closer relationships have been maintained between the CCG and Local Authority as a result of sharing a pooled budget.</t>
  </si>
  <si>
    <t>There was a 2.2% reduction in non-elective admissions against projection but despite all schemes performing well and meeting their contractual KPIs the anticipated 3.5% reduction was slightly below plan (19,847 against a plan of 19,063). This is due to a number of contributing factors including a period of increased acuity particularly in July and August as well as over winter.</t>
  </si>
  <si>
    <t>The reduction in DTOC exceeded plan for the year (170.4 days against a target rate 198.9 days) acheived through continued close working between acute and local authority colleagues to improve DTOC rates. The robust escalation framework is now embedded and demonstrating sustained benefits and results.</t>
  </si>
  <si>
    <t>This measure has been consistently above target throughout the year. In Q4 over 95% of people were still at home 91 days following discharge, with the rolling 12 month figure exceeding this at 963.2%</t>
  </si>
  <si>
    <t>Q4 permanent admissions to residential care homes exceeded the target for the year with a FOT of 186.6 against the 2016/17 planned target of 282.7</t>
  </si>
  <si>
    <t>The Sutton Integrated Digital Care Record (Sutton IDCR) is an innovative secure electronic record that brings together health and social care information for patients registered with a Sutton GP. Local GPs are very supportive of this new initiative. Having access to important information about a patient's allergies, existing medical conditions and the medicines they are taking will help doctors at Epsom and St Helier Hospitals provide the best care and advice possible. Clinicians have instant access to information that will save treatment time and reduce time spent requesting information from health providers. Patients receive smarter and more effective support which will prevent unnecessary hospital admissions.</t>
  </si>
  <si>
    <t>DToC - Delayed transfer of care is much improved and now below target (170.4 days of delay per 100,000 population compared to a plan of 198.9). This improvement is significant within the National context of increasing numbers of complex discharges. The National Audit Office report February 2017; Health and Social Care Integration; reports 185,000 increase in delayed transfers of care between 2014-15 and 2015-16, against a planned reduction of 293,000. It should also be noted that Epsom and St Helier NHS Trust has the lowest number of DTOCs within London.</t>
  </si>
  <si>
    <t>Sutton met the National dementia diagnosis target of 67% during year 16/17. Sutton’s diagnosis rate was at 64.7% at the start of the year and at 68.3% at year close (March 2017), exceeding the National target. Investment in the local dementia care services during 15/16 will have supported this increase in activity. Investment was given to specialised Older People Mental Health service to provide a dedicated Memory Assessment and in Psychiatric Liaison (Core 24) services at St Heliers hospital, both of which provide increased capacity for assessment and diagnosis of dementia.</t>
  </si>
  <si>
    <t>With regards to data sharing, it is not possible to conduct data analysis on a shared cohort if the patient consent is absent. Consequently, this has meant that building a data model has proved difficult. This has also affected our ability, to some degree, in determining what teams/disciplines etc are most apt for integration.</t>
  </si>
  <si>
    <t>It has been difficult to evidence the impact of integration on patients. Health watch has been engaged to remedy this and it is suggested that yearly feedback be gathered from patients and service users to assess the impact of integration on them.</t>
  </si>
  <si>
    <t>NEA performance - Although there was a 2.2% reduction in non-elective admissions against projection and despite all schemes performing well and meeting their contractual KPIs the anticipated 3.5% reduction was slightly below plan (19,847 against a plan of 19,063). This is due to a number of contributing factors including a period of increased acuity particularly in July and August as well as over winter. However, it should be noted that this performance is within the wider National context reported in the February 2017 National Audit Office report; Health and Social Care Integration; whereby emergency admissions increased in 2015/16 by 87,000 compared with 2014-15 against a planned reduction of 106,000.</t>
  </si>
  <si>
    <t>the Joint commissioning group has met monthly and received reports on the BCF and joint commissioning intentions</t>
  </si>
  <si>
    <t>All schemes were continued form previous year and implemented</t>
  </si>
  <si>
    <t>Positive relationships between key stakeholders in reducing delayed discharges through strong programme board</t>
  </si>
  <si>
    <t>Non elective admissions have been a challenge in 2016/17. the procurement of a new community health provider and move to accountable care system will drive our work in 2017/18 with a focus on reducing admissions and improving patient flow</t>
  </si>
  <si>
    <t>DTOc levels for swindon have reduced significantly and in relation to days lost our figure is 3,000 dats per 100k population compated to national average of over 5,000</t>
  </si>
  <si>
    <t>we do not have reablement figures for end of year as yet. Performance has been positive in previous years</t>
  </si>
  <si>
    <t>residential care admissions have reduced whilst nursing home admissions have increased. Overal we are projecting to meet target of permanent admission for end of march 2017</t>
  </si>
  <si>
    <t>Commissioning on new community health and social care contrcat which brings togetehr provider of acute and community health sevrices</t>
  </si>
  <si>
    <t>reduction in delayed discharges for Swindon</t>
  </si>
  <si>
    <t>development of vision towards accountable care across health and social care</t>
  </si>
  <si>
    <t>Continued A &amp; E delivery due to challenges of patient flow</t>
  </si>
  <si>
    <t>Community provider faced financial difficulties which led to insourcing of social care and care taking contract for community health services</t>
  </si>
  <si>
    <t>pressure for high cost care placements and packages that led to a high overspent in social care</t>
  </si>
  <si>
    <t>The Care Together integration plans for Health and Social Care within Tameside and Glossop have been developing over three to four years and the BCF was only a small part of the plans and it has been the whole system plans rather than the BCF that has driven the integration</t>
  </si>
  <si>
    <t>The implementation of the transformed services has continued.</t>
  </si>
  <si>
    <t>The Care Together integration plans for Health and Social Care within Tameside and Glossop have been developing for many years and we now operate as a Single Commissioning (CCG and TMBC) and an Integrated Care Foundation Trust. The BCF was only a small part of the plans and it has been the whole system plans rather than the BCF that has driven the integration</t>
  </si>
  <si>
    <t>The teams and proactive work that is designed to reduce NEL are parter of the wider health and social care integration not just within the BCF. Much of the work was already being developed and some teams were already integrated although funding was separate</t>
  </si>
  <si>
    <t>The teams that support reduced DTOC whilst part of the BCF were already integrated and part of the wider Care Together Plan. The increase in Home First and Discharge to Assess has reduced the level of Delayed Transfers of Care particularly in an acute bed.</t>
  </si>
  <si>
    <t>The service was already delivering good outcomes for people and this has been maintained</t>
  </si>
  <si>
    <t>The wider integration work around Home First has reduced the need for more complex packages of care in someone own home and as the team work with people whoare more complex they may be able to reduce the need for a care home admission</t>
  </si>
  <si>
    <t>The development of the voluntary sector offer to local people as part of a wider health and social care offer is a key element to our integration plans and build on the success of the over 75s work that was funded through BCF</t>
  </si>
  <si>
    <t>The role of Pharmacists in the wider care of people working across primary and secondary care has been developed building on the learning from the over 75s work that was part of the BCF</t>
  </si>
  <si>
    <t>The integrated teams and wider focus on Care Together has faciliatated more cross organisational development and fostered greater understanding which has resulted in improved holistic care for people</t>
  </si>
  <si>
    <t>The development of integrated data and information systems across health and social care remains a challenge.</t>
  </si>
  <si>
    <t>The BCF metrics tend to focus on immediate benefits rather than the longer term benefits that come form increased integration around proactive care.</t>
  </si>
  <si>
    <t>The BCF was a very small part of our Care Together plans has meant it is impossible to attribute success to the BCF schemes as individual schemes</t>
  </si>
  <si>
    <t>Joint processes and working have continued to improve throughout the year. Joint planning and delivery across the three work-streams; finance related issues have not undermined the joint planning and working. We have enhanced joint strategic planning and prioritisation throughout the year.</t>
  </si>
  <si>
    <t>The three workstreams have been fully implemented throughout the year. These include Project Planning and implmentation groups; joint reporting (including to STP) and monitoring through the current Governance arrangements</t>
  </si>
  <si>
    <t>Neighbourhood working has encouraged integrated working- co-chaired by NHS and Council commisisoners. Collaborative identification of 21 projects with significant engagemnt from independent and voluntary sector</t>
  </si>
  <si>
    <t>Overall NEL has been achieved. Local metric NEL has reduced but oower than target. A key partner of integrated working has not fully committed to the service specification, while others have been engaged. Improved processes have been put in place to improve acheiving the local target</t>
  </si>
  <si>
    <t>BCF has supported DTOC reductions within the acute hospital - 19% reduction in DTOC delay days against last year (2236/2740). Interventions included commisisoning domiciality care capacity for discharge; dedicated senior nurse to support pathway identification; improved processes and therapy interventions to accelerate flow through Enablement beds. All partners have increased ownership of the issues and aupported actions to improve.</t>
  </si>
  <si>
    <t>Care delivery processes have been monitored, reviewed and revised throughout the year as part of the Intermediate Cate Team programme of work . The changes in assessment and intevention within Recovery beds by the care provider and therapy interventions in care homes as well; enhancing domicialiry care provision and ensuring independent and voluntary sector support has led to acheiivng the metric</t>
  </si>
  <si>
    <t>Care delivery processes have been monitored, reviewed and revised throughout the year as part of the Intermediate Cate Team programme of work . The changes in assessment and intevention within the acute hospital and Enablement has led to achieving this metric</t>
  </si>
  <si>
    <t>Effective joint working and governance to delvier the overalll programme</t>
  </si>
  <si>
    <t>Development of Neighbourhood working</t>
  </si>
  <si>
    <t>Engagement, collaboration and co-commisioning and of statutory, independent and voluntary sector stakeholders in order to the progession of all three work-streams eg Well-Being Networks</t>
  </si>
  <si>
    <t>Recognition of BCF with wider strategic directives eg STP</t>
  </si>
  <si>
    <t>Financial savings outside BCF</t>
  </si>
  <si>
    <t>Limited engagement from a key provider to support transformational change</t>
  </si>
  <si>
    <t>Relationships between health and social care in Thurrock continue to be robust. The BCF has helped to further those relationships through the development of a joint vision and direction of travel, and a number of joint investment opportunities.</t>
  </si>
  <si>
    <t>As a result of successfully reducing unplanned admissions and the release of payment for performance monies, Thurrock was able to identify a number of joint investment opportunities to further integration across health and social care.</t>
  </si>
  <si>
    <t>Our plan has allowed us to implement schemes that has reduced avoidable admissions.</t>
  </si>
  <si>
    <t>Whilst DTOC numbers have gone up, we still perform very well against comparators.</t>
  </si>
  <si>
    <t>Thurrock has had an extremely challenging 18 months with three homecare providers either handing back contracts or failing. This has had an impact on our ability to provide adequate homecare capacity. Despite this, we are performing well against the national average and are marginally below our target for 16/17.</t>
  </si>
  <si>
    <t>As above, we have had an extremely challenging year regarding homecare capacity. This has impacted negatively on residential home admissions.</t>
  </si>
  <si>
    <t>Implementation of Integrated Older People Health and Wellbeing Service which is already showing an impact on reducing/preventing avoidable admissions.</t>
  </si>
  <si>
    <t>Development of integrated approach to delivering out of hospital health and social care</t>
  </si>
  <si>
    <t>Development of a single point of access across mental health, community health, and adult social care</t>
  </si>
  <si>
    <t>Extremely fragile homecare market - resulting in 3 providers either handing back contracts or failing over the last 18 months placing extreme pressure on our ability to keep DTOC to a minimum, keep people out of hospital, and manage residential admissions.</t>
  </si>
  <si>
    <t>Capacity to develop and deliver transformational change. The threat of orgainsiational change is potentially distracting to finding local solutions to local issues</t>
  </si>
  <si>
    <t>Shared vision and leadership which enabled the partnership to embark upon the community service transformation consultation process and implement the new model of care.</t>
  </si>
  <si>
    <t>The further integration of front line teams and workforce development.</t>
  </si>
  <si>
    <t>The development of partnerships with the voluntary sector</t>
  </si>
  <si>
    <t>Delivering at scale change with a fragile care home and personal care market</t>
  </si>
  <si>
    <t>Maintaining a motivated and committed workforce in the midst of at scale change</t>
  </si>
  <si>
    <t>Establishing a means of sharing data across health and care setting to deliver high qulaity care and prevent unnecessary admissions</t>
  </si>
  <si>
    <t>The BCF has acted as a catalyst to promote joint working between health and social care services in Tower Hamlets. Initiatives funded include hospital-based social workers; closer links between council Reablement and hospital staff; more seamless working in support of high needs patients between community health staff and social workers and a number of seven day services (e.g. community equipment and hospital social workers, both of which facilitate the timely discharge of patients); falls prevention training in care homes; multi-disciplinary care coordination and care planning for those with multiple long term conditions and complex needs. Improved joint working is also reflected in strong partnership working arrangements between the health and social care systems, in terms of commissioning, service planning and operational service delivery.</t>
  </si>
  <si>
    <t>The great majority of the Tower Hamlets BCF programme was delivered as planned, though the Personalised Commissioning Programme was unable to begin delivery this year due to a delay in recruitment.</t>
  </si>
  <si>
    <t>BCF is an integral part of our integration and joint commissioning arrangements. In 2016-17, the CCG and the council established a new Joint Commissioning Executive (JCE) to improve jointly commissioned services in the borough and increase their range. The JCE’s role also includes overseeing the BCF and reporting to the Health &amp; Wellbeing Board on a regular basis. In addition, BCF resources have been used to promote closer inter-organisational working in priority areas, through a performance-based incentive scheme made available to the local health and social care partnership, Tower Hamlets Together.</t>
  </si>
  <si>
    <t>A number of BCF-funded services are concerned with managing the levels of non-elective admissions. These include the Integrated Community Health Team; the Community Health Team (Social Care); the Reablement service; and the wide-ranging support to carers funded through the BCF. We believe that the NEA rate for the high risk population measured in BCF monitoring has remained on track in recent times to a considerable degree because of the local integrated care model i.e. thorugh care coordination, planning, etc. for this group.</t>
  </si>
  <si>
    <t>The council's seven-day hospital social work team, funded through BCF, is specifically concerned with reducing delayed transfers of care, as is the extension of the community equipment service to 7 day working in 2016-17. BCF-funded support to carers also contributes to this objective.</t>
  </si>
  <si>
    <t>A significant proportion of BCF resources in Tower Hamlets is allocated to the Reablement service. Progress has been made in 2016-17 in reducing the time between identified need and actual support being provided, which, in turn, reduces the number of people readmitted to hospital. New ways of working are also being explored, in conjunction with partners in health services.</t>
  </si>
  <si>
    <t>Work in relation to residential and nursing care homes has tended to be driven by factors other than the Better Care Fund. No BCF was allocated directly to care homes in 2016-17</t>
  </si>
  <si>
    <t>Development of the Joint Commissioning Executive (JCE) signals a real appetite to increase joint working and has been a forum to discuss system challenges.</t>
  </si>
  <si>
    <t>A report was commissioned to review joint working across the borough between health and social care. The London Borough of Tower Hamlets Adult Social Care Integration with Health report recommendations will be used by JCE to work towards joint commissioning arrangements.</t>
  </si>
  <si>
    <t>The BCF-funded incentive scheme which has encouraged partner organisations to develop joint approaches to the achievement of key health and social care service objectives.</t>
  </si>
  <si>
    <t>The practicalities of moving from existing separate commissioning arrangements towards more joined up commissioning, budgets and governance for health and social care is a challenge.</t>
  </si>
  <si>
    <t>Health and Social Care financial constraints can put pressure on collaborative working.</t>
  </si>
  <si>
    <t>The delayed release of the BCF guidance and accompanying template which slips the annual planning timelines.</t>
  </si>
  <si>
    <t>We are strengthening the way we work together and are developing joint initiatives to better manage the system using the full flexibilities of intermediate care and reablement.</t>
  </si>
  <si>
    <t>Ascot House provides step up beds and we have run pilots in A&amp;E to better understand inpatient flow. Our Community Enhanced Care team work closely with the hospital to pull people out as early as possible in the journey and as well as preventing admission</t>
  </si>
  <si>
    <t>We have significantly impacted on DTOCs although re cognised there is more work to do. As well as increasing capacity in intermediate care, we are embedding a discharge to assess model and reviewing pathways to support dischahrge and better outcomes for patients.</t>
  </si>
  <si>
    <t>See comments in Supporting Metrrics</t>
  </si>
  <si>
    <t>Intermediate Care</t>
  </si>
  <si>
    <t>Integration of Health and Social Care</t>
  </si>
  <si>
    <t>Being able to move resources around the system due to a better integrated, place based workforce</t>
  </si>
  <si>
    <t>Shared Systems</t>
  </si>
  <si>
    <t>DTOCS</t>
  </si>
  <si>
    <t>Capacity in Homecare and Residential Care in the borough</t>
  </si>
  <si>
    <t>Wakefield has an established joint governing group (Connecting Care Executive) with leadership and membership from WCCG and Council which oversee the BCF for Wakefield District and where commissioning decisions are agreed. The evaluation from patients and staff working in Connecting Care highlights that both groups are positive about integrated working and the BCF has supported this joint working.</t>
  </si>
  <si>
    <t>All 7 BCF schemes in 16/17 were implemented as planned however financial pressures continue in the delivery of Scheme 5 ICES and Wheelchair services due to the demand for community equipment supporting early supported discharge and admission avoidance.</t>
  </si>
  <si>
    <t>The delivery of the plan has had a positive impact on health and social care integration in Wakefield. Leaders in Wakefield saw improving the health of its citizens as integral to regeneration. The shared vision developed through the Local Vision work is ‘for citizens to live longer, healthier lives, through well-co-ordinated care delivered as close to home as possible’.</t>
  </si>
  <si>
    <t xml:space="preserve">Our BCF schemes supported the District to almost deliver our admission avoidance targets with the end of year out turn being only 88 admissions over the target set. If ambulatory care were to be precluded the target (both standard and stretch) was easily achieved.
</t>
  </si>
  <si>
    <t>Wakefield worked as a System on the DToC action plan developed following focussed work with relevant partners including the Integrated Discharge Team, Wakefield Adults Social Care and MYHT. The BCF DTOC target for 2016/17 was achieved based on the per 100,000 population calculation specified by NHS England.</t>
  </si>
  <si>
    <t>Multi-agency working through the BCF has allowed access to therapy, equipment or assistive technology and working with some independent private sector agencies to fulfil outcomes that do not fall within reablement criteria.</t>
  </si>
  <si>
    <t xml:space="preserve">The delivery of the better care plan including the work of the Care Home Vanguard has made a positive impact on the residents in care homes and reduced those in extra care from moving into care homes. However Wakefield was 32.5 admissions above the target of 722. 
Rigorous monitoring of approvals for care home placements takes place at Service Manager Level and within Budget and Performance Clinics to ensure all options are explored and that appropriate placements are being made. 
Wakefield District are above the England average but very close to Yorkshire and Humber average, district focus on supported living and Vanguard on Care Homes should have an impact on this.
</t>
  </si>
  <si>
    <t> Completed a three-year long evaluation of the Connecting Care initiative. The report presents the results of almost 1000 interviews with service users, carers, and staff of the services involved; producing quantitative data about the activities of Connecting Care, and of services, on which it was hoped it would impact on. Headlines for the report are:
 84% of people rated the Connecting Care service as very good or good.
 66% said it helped them cope better at home.
 62% said it helped them stay more independent.
 54% said it helped them to stay in their own home rather than go into a care home, hospital or elsewhere.</t>
  </si>
  <si>
    <t>Established a multi-agency Joint Operational Management Group to drive change and align systems and processes.</t>
  </si>
  <si>
    <t>Developed a Personal Integrated Care File to bring together a single electronic location for a number of partner assessments accessible to all partners.</t>
  </si>
  <si>
    <t>The Integrated Community Equipment Service (ICES) faced many challenges over 2016/2017. Clinicians and commissioners worked together to implement a pressure care mattress rental whereby a more effective pressure care system was bought to replace the high number of high value systems currently rented and in the community. 
Demand on the service continues to rise with the ethos of home first and care closer to home and admission avoidance with many more patients now being able to be supported in the community if they have equipment available.</t>
  </si>
  <si>
    <t>Increases in non-electives admissions and Ambulatory Care coding have been issues in 2016/17 however the coding issues have been addressed for 2017/18.</t>
  </si>
  <si>
    <t>Refocusing the hospital Integrated discharge team to become ward based has been challenging given the pressure on resources over the winter period and evidenced in the December 2016 reset week report.
Reporting against 2 DTOC metrics which illustrate polar opposite outcomes causes confusion. Standard nationally established and agreed reporting is a calculation based on a percentage of occupied bed days per month. Wakefield is achieving the BCF metric of 100,000 population however is over the 3.5% standard national target for the year (4.21%).</t>
  </si>
  <si>
    <t>The Walsall Together programme involves representatives from Health and Social Care and other stakeholders e.g. The Community and Voluntary Sector. This is the delivery vehicle for the Better Care Fund.</t>
  </si>
  <si>
    <t>Our Better Care Fund Schemes have all been delivered within the planned budget of £23,601,119 and timescales.</t>
  </si>
  <si>
    <t>Health and Social Care commissioning arrangements have devolved to organisational level to allow each partner to review capacity and each organisation's priorities, with an intention of fully integrating by March 2020. Health and Social Care continue to work closely together with Social Care commissioning on behalf of the Walsall CCG e.g. Residential &amp; Nursing Care and Domiciliary Care</t>
  </si>
  <si>
    <t>These BCF Schemes have reduced the level of deterioration of numbers of Non Elective Admissions to all Acute Trusts. We have seen a significant improvement in Quarter 4 2016/17 with numbers reducing to 141 extra admissions compared to 937 at the end of Quarter 3 2016/17.</t>
  </si>
  <si>
    <t>Although the reported performance was much better than the target set, an independent review of the DToC data evidenced under-reporting arising from a combinaiton of Walsall's interpretation and applicaiton of the NHS SitRep Guidance and recording inaccuracies. An improvement plan has been developed and aproved by A&amp;E Delivery Board on 17.05.2017 focussing on four key areas (1) Ensure DToC reporting includes all DToC categories in accordance with guidance, (2) Change "Safe to Discharge" threshold/culture so that discharges can take place earlier, (3) Implement daily count of DToC's attirbution process supported by an IT solution for transfer of MFFD reporting to DEoC's reporting, (4) Address issues around LoS Walsall DToC's in and out of Walsall Hospitals</t>
  </si>
  <si>
    <t>Following the decision to review the cohort of Service Users, the aggregated overall position out turn for this metric was marginally below the target of 82%. As this is a small number of Service Users, a high mortality impacts on the denominator and the overall performance.</t>
  </si>
  <si>
    <t>The final permanent admissions result for clients aged 65+ has slightly exceeded the BCF target. We did however start from a very low Baseline, which we are reviewing for 2017/18.</t>
  </si>
  <si>
    <t>Since the commencementof the Independent Sector Reablement Contract (Feb 17) we have increased Dh2A capacity by 2/3rd up to 1500 hours a week and increase number of providers from 1 to 4. Previous Dh2A model was 400 hours per-week from 1 provider. Length of stay in bed based pathway D2A and Rehabilitation reduced in both areas to an average of 28 days reduced from an excess of 30 days</t>
  </si>
  <si>
    <t>A far more coordinated and integrated pattern of care, across the NHS, Social Care, Housing, the Independent and Voluntary sector; with reduced duplication and better placing of the patient/service user at the centre of care.</t>
  </si>
  <si>
    <t>An increased focus on prevention and early intervention, maximising the use of technology, family and community support networks and universal services that lead to a general improvement in population health and a reduction in health inequalities for our Walsall population.</t>
  </si>
  <si>
    <t>Following an independent review of the Health and Social Care Joint Commissioning arrangements the decision to devolve was taken allowing both organisations the opportunity to take stock, review and reprioritiese for their individiual organisation. This approach allows both organisations to build a strong foundation to achieve full integrating by March 2020. Health and Social Care continue to work closely together with Social Care contiuing to commissioning on behalf of the Walsall CCG e.g. Residential &amp; Nursing Care and Domiciliary Care</t>
  </si>
  <si>
    <t>As with other HWB areas, we are still under developed in this area. To address this gap each organisation has contributed to the Digital Roadmap and identified resorces to implement as planned by March 2020.</t>
  </si>
  <si>
    <t>The net impact of changing our reporting (leading to an increase in DToC's) and reducing the numbers and LoS of MFFD patients (leading to a reduction in DToC's) will mean we can plan to hit the 3.5% target by September 2017</t>
  </si>
  <si>
    <t>Our BCF Plan is underpinned by our Better Care Together Transformation Programme. As our annual report for the Health and Wellbeing Board shows, we have made consistently good progress on the majority of schemes in the programme and we feel this has driven significant improvements in the quality of care and support that residents receive. Performance against many of the high level BCF indicators reflect this.</t>
  </si>
  <si>
    <t>Along with our partners in the WEL area (Waltham Forest and East London) we have made significant progress in taking forward well coordinated plans for implementing shared care records. All partners have benefitted from the pooling of expertise and the sharing of financial risks and best practice.</t>
  </si>
  <si>
    <t>Although there is still more to do, we have successfully 'scaled up' our integrated care plans. We have introduced a new system model known as the Managed Network of Care &amp; Support and have re-aligned community teams so that they can support more 'joined up' care across service settings (planned and unplanned).</t>
  </si>
  <si>
    <t>One of our key challenges has been to create and maintain sufficient 'headroom' for leaders to shape the emerging accountable care system, given pressures within their respective organisations. Although there is a strong desire to work collaboratively, the demands of existing governance and performance oversight arrangements make it difficult to 'free up' time for multi-stakeholder planning and delivery.</t>
  </si>
  <si>
    <t>Workforce pressures have created challenges for individual stakeholder organisations and the programme overall. Recruitment remains challenging in nearly all care settings. This has meant that stakeholders are more cautious about releasing staff to support service improvements than would be the case if staffing pressures were less intense.</t>
  </si>
  <si>
    <t>Stakeholders are sometimes cautious about pooling resources at a functional level, even when it is clear that this can result in a win/win for the organisations concerned. Changing this culture has been challenging at times, particularly in the 'middle management' tier of organisations where the need to get 'permission' from someone in authority has occasionally been a barrier to progress.</t>
  </si>
  <si>
    <t>In terms of the ECP, we have a good example of integrated teams - an investment of approximately 11 million. Commitment to better delivery of integrated intermediate care services. There is a perception that teams on the ground are communicating better through discharge to assess programme</t>
  </si>
  <si>
    <t>Implemented as planned though reablement continues to be a challenge and more work is required to improve responsiveness. DTOCs stable - 2nd in London - still requires improvement to achieve STP ambitions and 3.5 per 100,000 target for next year</t>
  </si>
  <si>
    <t>Starting to show movement towards integration through locality team development and the plans for intermediate care</t>
  </si>
  <si>
    <t>Yes it did throught the enhanced care pathway which led to significant reductions in non-elective admisssions for 440 patients</t>
  </si>
  <si>
    <t>Less significant change in DTOCs in terms of numbers since last year but performance has been maintained in top quartile in a challenging environment but plans developed in 2016/17 should show improvements in 2017/18 - eg. discharge to assess, intermediate care</t>
  </si>
  <si>
    <t>At a peformance of 92.9% the target was almost met and represented a significant improvement compared to performance of 84.9% in the previous year.</t>
  </si>
  <si>
    <t>We over performed against this target. At a  performance of 109 admissions (365.8 per 100,000) against the annual target of 134 admissions(457 per 100,000) Wandsworth has been successful in ensuring a low level admissions into residential and nursing care maintaining performance in the top quartile.</t>
  </si>
  <si>
    <t>The Enhanced Care Pathway has significantly reduced the number of admissions for 440 of the most vulnerable people in Wandsworth</t>
  </si>
  <si>
    <t>More people able to return to their own home demonstrated by a significant decrease in the number of admissions to care homes. This succcess is due to the continued focus on alternative options to long-term care including extra care housing, provision of step down beds, provision of live-in care on discharge from hospital and referring people to reablement services to maximise independence.</t>
  </si>
  <si>
    <t>93% of patients contacting rapid response GP were visited and assessed within 2 working hours and 100% were followed up for 3 working days</t>
  </si>
  <si>
    <t>Confidence that vulnerable patients are not missed due to an inablility to cross-reference information from different parts of the health and social care system.</t>
  </si>
  <si>
    <t>Navigating through the different ways of working of the various agencies that can have involvement in the care of complext patients. There is continued developments needed across health and social care services being available to support 7 day working, particularly in relation to facilitating discharges from hospital over the weekend into planned services.</t>
  </si>
  <si>
    <t>Developing a sustainable integrated health and social care model through funding and data mechanisms that need to evolve more transparency</t>
  </si>
  <si>
    <t>Establishment of an Out of Hospital Board which has brought together system providers across the system to utilise better care funding to review the services which allow people to be discharged from hospital on time or avoid admissions.</t>
  </si>
  <si>
    <t>Agreement to establish an Accountable Care Organisation for Warrington.</t>
  </si>
  <si>
    <t>Joint budget 50:50 for all section 117 aftercare and and other complex care provision. This has allowed a focus on the right provision in the right place at the right time by removing the discussion of who pays and by what proportion. Resulted in recognition of Warrington's approach to Transforming Care.</t>
  </si>
  <si>
    <t>Not being able to agree to pool more than previous year.</t>
  </si>
  <si>
    <t>Contracting mechanisms in acute care and funding mechanisms for primary care are not conducive to a whole system approach to risk sharing</t>
  </si>
  <si>
    <t>Sharing information electrnically through a shared care record continues to be a challenge</t>
  </si>
  <si>
    <t>We would agree that the BCF has encouraged joint workimg across health and social care with year 1 primarily focussing on building strong relations and putting the foundations in place (projects, governance, reporting and leadership) ready for the next 2 years.</t>
  </si>
  <si>
    <t>There has been some considerable success in joint working arrangements and delivery in 2016/17 and we intend to build on this during 2017-19.</t>
  </si>
  <si>
    <t>Delivery of the BCF plan and it's priorities has had a positive impact on integration, the examples include the development of the HomeFirst model, the Out of Hospital Re-design and significant work on DToC which has yet to deliver results.</t>
  </si>
  <si>
    <t>Whilst Q4 2016/17's performance was extremely encouraging, in 2016/17 there was no overall improvement in performance. However considerable improvements in joint working across the 3 CCGs and WCC including by the data analytics teams mean the level of understanding is much higher and reasons better understood.</t>
  </si>
  <si>
    <t>Despite significant efforts, in 2016/17 there was no overall improvement in DToC performance. However stakeholders recognise that previous efforts to improve performance would have benefitted from increased co-operation across organisational boundaries and that without fully understanding the interactions and dependencies between the parts of the system undesirable system consequences can result, despite well intented improvements in an isolated part of the system. WCBT has now approved the scoping of a joint system-wide DToC project.</t>
  </si>
  <si>
    <t>2016/7 has seen real improvement in this area and the benefits of our reablement and community emergency response teams being integrated into a single service.</t>
  </si>
  <si>
    <t>The expected outturn for 2016/17 is likely to show a significant improvement in all four quarters of 2016/17. Understanding in detail the reasons behind this is currently in progress, to ensure longer term sustainability.</t>
  </si>
  <si>
    <t>HomeFirst is a key project within the Integrated Care arena and is at the vanguard of integration initiatives between Health and Social Care. HomeFirst is a potential cornerstone for the recently announced Out of Hospital Collaboration across Warwickshire. Phase 1 of the HomeFirst project went live on 3/01/2017 involving co-location of teams in two bases in the North and South of the county and the implementation of the joint triaging of referrals. The next phase of the project will involve the streamlining of operations, integration of workflows and systems to maximise the benefits realised from this integration.</t>
  </si>
  <si>
    <t>Warwickshire's Joint Carer's Strategy has been signed off by Warwickshire Cares Better Together Programme Board and by all key stakeholders internal governance systems. The Carer's Wellbeing contract has also been awarded with the new service going live on the 1st June 2017.</t>
  </si>
  <si>
    <t>The Transforming Domiciliary Care Project is seen as a system wide success with the redefining of a zone based model of delivery through an outcomes based contract and the establishment of a broker model has seen referrals for packages of care being sourced (upon receipt) from a starting position of 10 + days to within 24 hours.</t>
  </si>
  <si>
    <t>Several member organisations are undergoing significant change i.e. South Warwickshire Foundation Trust Out of Hospital Collaborative, the alliance between North Warwickshire and Coventry and Rugby CCG and the Warwickshire County Council transformation programme, there is a risk that priorities may be divergent or resource over-demands may result in reduced system-wide emphasis/engagement. This risk and challenge is being mitigated as best as it can via the Warwickshire Cares Better Together Programme Board and key sub-programmes such as the Integrated Care forum is a valuable vehicle through which to mitigate this and promote increasing co-operation, collaboration and stakeholder engagement in a rapidly changing and highly inter-dependent system.</t>
  </si>
  <si>
    <t>Social prescribing - The challenge is that all stakeholders are not around the table as progress is made towards agreeing a single model or purpose/ set of outcomes. This could prevent us achieving the desired position of a single service and measurement model. Without a single model it will not be possible to properly understand the benefits of the service as comparison of activity commissioned by individual agencies will be impeded.</t>
  </si>
  <si>
    <t>Delayed Transfers Of Care - Despite system wide cooperations and collaboration there continues to be significant challenges that impact DToC for social care. We continue to struggle to create an agreed system wide solution.</t>
  </si>
  <si>
    <t>Following evaluation the Patient's Personal Recovery Guide scheme was discontinued in 2016/17</t>
  </si>
  <si>
    <t>The Joint Care Pathway has allowed us to develop a single pathway for hospital discharge. This has resulted in a speedier response, working closely with health partners on the hosptial site and in the community. This has improved the patient experience. This project has now become 'business as usual'.</t>
  </si>
  <si>
    <t>Introduction of weekly scrutiny meeting comprising health, reablement and commissioning teams to support us to identify necessary resources to help improve hospital discharge. Introduction of additonal capacity with a homecare provider to focus solely on delayed transfers of care. This is being continued into 2017/18 and will be expanded to target patients who live in more rural areas where capacity is more limited.</t>
  </si>
  <si>
    <t>Exceeded our 91 day target for NI 125.</t>
  </si>
  <si>
    <t>Market conditions, 70% of our reasons for delay have been the inability to source homecare and nursing care. This is impacting our ability to reduce delays.</t>
  </si>
  <si>
    <t>Recruitment of carers both in the independent market and our in-house teams.</t>
  </si>
  <si>
    <t>Difficulty in recruitment of Occupational Therapists, which are a crucial part of our Joint Care Pathway.</t>
  </si>
  <si>
    <t>Challenging conversation and detailed discussions at Joint Commissioning Strategy Group regarding evidencing improved outcomes and performance. Ongoing work across alignment of services.</t>
  </si>
  <si>
    <t>Clear milestones and actions. Services being delivered and core elements of BCF Plan delivered including reablement, Carers, DFG and the Care Act.</t>
  </si>
  <si>
    <t>In West Sussex all organisations have been working together to meet the combined challenges of the demands of a growing older populations and increasing financial pressures.</t>
  </si>
  <si>
    <t>Whilst NEAs overall have not seen the reductions hoped, the schemes have supported additional admission avoidance. Difficulty in evidencing the direct linkages from a BCF commissioned scheme measures to the core metric of NEA.</t>
  </si>
  <si>
    <t>Performance in this area has remained high throughout the year, and has remained a constant area of focus. There remain variations across the different acute systems and these will be explored further through the self assessment through the application of the High Impact Change Model.</t>
  </si>
  <si>
    <t>The indicator overall indicates a drop in performance, however this has been identified as a recording issue not a qualiry of service issue regarding reablement.</t>
  </si>
  <si>
    <t>Initiatives to keep people at home through telecare, community equipment and reablementt etc has seen a stable admission rate against increased demand and care home sector pressures.</t>
  </si>
  <si>
    <t>West Sussex Better Care Fund Coordinator being asked to feed in the local West Sussex perspective to the Measuring Success Masterclass and Webinar.</t>
  </si>
  <si>
    <t>Integrated hospital discharge models are being implemented across the county and the different acute systems, with closer alignment of delivery models across health and social care.</t>
  </si>
  <si>
    <t>Closer alignment across health and social care in the development of responsive services/ and alignment to a new reablement contract being tendered in Summer 2017.</t>
  </si>
  <si>
    <t>The impact of financial pressures on partnership working</t>
  </si>
  <si>
    <t>Ensuring all schemes evidence their outcome and value for money</t>
  </si>
  <si>
    <t>The negative impact experienced by the delays in the publication of the technical guidance and the 2017-19 integration and Better Care Fund Policy Framwork.</t>
  </si>
  <si>
    <t>Q4 DToC were poor with slight improvements in the final month of Q4 as per repoted metric tab 5.</t>
  </si>
  <si>
    <t>As demonstrated by the improvement on the year on year performance in 2016/17 compared with 2015/16</t>
  </si>
  <si>
    <t>Whilst the number of delayed days was higher than planned in 2016/17 it is felt that the number of delayed days would have been significantly higher than this without the Better care fund investment in the Wigan locality.</t>
  </si>
  <si>
    <t>As demonstrated by being on track to meet our performance target in 2016/17</t>
  </si>
  <si>
    <t>The delivery of the BCF plan in 2016/17 has been a further catalyst for delivering excellent on the ground care centrered around the individual. The BCF has enabled joined up investment into integrated health and social care services to facilitate the taking forward of the locality plan at pace and trail the way for the development of the Healthier Wigan Partnership.</t>
  </si>
  <si>
    <t>Whilst performance indicators give an overall indication of progress there are various factors that impact on performance e.g. additional demographic pressures which distort year on year comparisons. What we have found particularly challenging is disaggregating benefits to be able to attribute to specific individual interventions. Even allowing for additional demographic pressures our performance across the majority of indicators has met or exceeded target through the sheer weight of our interventions. One particular concern around the under performance on the DTOC figure is that because this is based on Wigan residents it relies on the investment, interventions and therefore performance of neighbouring localities in being able to discharge Wigan patients in a timely and appropriate way.</t>
  </si>
  <si>
    <t>There is better understanding across the system of the pressures faced in the health and social care system across Wiltshire. There are ongoing discussion about deepening the integration between the Council and CCG.</t>
  </si>
  <si>
    <t>The majority of BCF schemes were a continuation of existing schemes, the implementation of training and support schemes were undertaken as planned.</t>
  </si>
  <si>
    <t>While there have been challenges to the system in terms of CQC restrictions and lack of capacity which has resulted in deteriorating performance, the system has responded to the challenge collabortively rather than taking an organisation specific perspective.</t>
  </si>
  <si>
    <t>Non-elective admissions have increased, but the BCF schemes have contributed to holding the growth in admissions for older people to less than the gorwth in the population.</t>
  </si>
  <si>
    <t>Following a very succesful year in 2015-16 on reducing delayed transfers of care a number of challenges have meant performance in 2016-17 is worse than had been expected. However the response from the system has been positive which means that delays tend to be shorter once they have been identified.</t>
  </si>
  <si>
    <t>More people are being refered to the existing reablement services, while this is potentially impacting on the overall perfromance measure we are still achieving good levels of people able to remain at home post discharge from hospital.</t>
  </si>
  <si>
    <t>The number and rate of people being permanently admitted to residential placement continues to fall in Wiltshire and the system is coping with the extra demands this places on home based care services.</t>
  </si>
  <si>
    <t>The CCG and Council are working more closely together on the Better Care Plan and talking about how the joint commisioning of common services can be strengthened and deepened in the coming year.</t>
  </si>
  <si>
    <t>We are supporting more people at home with reablement services and keeping them at home.</t>
  </si>
  <si>
    <t>Our workforce development group is working well and looking at specific areas where a difference can be made to ensure our workforce are trained and made to feel valued.</t>
  </si>
  <si>
    <t>The demand continues to grow in line with the ageing population which increases the pressue across the system makes maintaining the collaborative approach challenging.</t>
  </si>
  <si>
    <t>Provider Capacity and Quality, there is increasing demand coupled with greater levels of acuity and an aspiration to maintain people at home for as long as possible, this requires additional resource which is leading to capacity issues within providers. In addition the regulatory regime in which our providers operate can lead to further restrictions in capacity which has a direct impact on the flow through the system.</t>
  </si>
  <si>
    <t>Workforce, there is limited scope for increasing the available workforce, so we are working with our providers to imporve multi-skill working and integration to ensure we are using the workforce we have as efficiently as possible which will hopefully help with imporved client satisfaction.</t>
  </si>
  <si>
    <t>The range of schemes embraced by BCF - covering innovation projects, expanded investment in successful programmes, and continuing funding of core services - have all contributed to greater joint strategic thinking, operational engagement and on the ground impact on residents that has embodied the principles of strong alignment and joint working. Day to day collaboration between the BCF managers has significantly increased over the last 12 months and promoted shared integration opportunities across health and social care boundaries.</t>
  </si>
  <si>
    <t>The opportunities to reshape and invest in intermediate care services with BHFT partners has not progressed at the pace we had planned. Data sources have been limited and the reorganisation of BHFT serivces across East Berkshire as a whole has delayed the local enhancement of Integrated Care Teams in WAM - but the opporunties for a more holistic approach to Inermediate Care in 17/18 is enhanced as a result of the interim analysis, shared learning and reshaping across the STP as a whole.</t>
  </si>
  <si>
    <t>Investment in dementia serivces, identification and support for carers, the expansion of the WAM Care Homes Group to embrace all three East Berkshire LAs and CCGs have all directly contributed to the integration of health and social care activity in our locality.</t>
  </si>
  <si>
    <t>Although the overall BCF NEL target has not been achieved, the range of programmes targetting the increasingly frail elderly population has made a singificant difference to reducing avoidable admissions. Care Home and falls related admissions continue to improve inspite of an increasing population with complex health needs; by working in close harmony with indiviudal GP practices, HVs and social care colleauges, the focus on 0-4 year olds with common childhood illnesses has undoubtedly had an impact on limiting avoidable admissions and redirecting anxious parents to other support services.</t>
  </si>
  <si>
    <t>The flexibility of RBWM care home contracting arrangements and the BCF programme to promote consistent quality in care home provision across the area have both helped to reduce the potential increase in care home related DTOCs. The RBWM home from hospital and STSR team have continued to develop close interactive relationships with the hospital discharge team and to reduce delays with agile response from the BCF funded support from Carewatch, the dedicated local domiciliary care provider.</t>
  </si>
  <si>
    <t>The STSR services continue to offer an exceptional support to increasingly frail residents with complex needs - both in terms of avoiding hospital admission and supporting those discharged from acute services. Continuing promotion of assistive technology of all types remains a signfiicant focus in supporting longer term independence. The commitment to expansion of future D2A facilites, supported by timely and personalised support packages, will further promote reablement avoid readmission.</t>
  </si>
  <si>
    <t>Although the streching target of 160 admissions over 16/17 has not been achieved - the trend of admissions compared to the ageing local resident profile is encouraging. The 3 conversation model (Each Step Together) that was introduced int RBWM in early 16/17 has signicantly reduced the potential for crisis-led decisionmaking for all residents - including self funders - and promoted the continuing commitment to independence and longer term health and wellbeing with the support of local services, assistive technology and third sector support.</t>
  </si>
  <si>
    <t>Set up of the new East Berkshire Care Homes Quality Group and appointment of a dedicated mangement resource - funded from across 3 BCFs - to drive an integrated quality improvement programme across all care homes in East Berkshire. Expansion of the care homes dashboard to embrace NEL admission data at East Berks, CCG and care home levels to support targetted workforce development and other best practice interventions from local and Vanguard schemes.</t>
  </si>
  <si>
    <t xml:space="preserve">Development of the Dementia Adviser role to promote sustained support for indivudals, carers and families. More joined up information sharing (RIO/CCG/PARIS) reinforces the “Tell your story once” objectives for residents and targetted support without repeating historical information; more timely and creative interventions to promote independence and reduce risk of crisis; tailored support for different types of dementia diagnosis – and links to other long term conditions; shorter waiting times for referral implementation; whole person/ lifelong support – not just at initial diagnosis – gateway to ongoing advice and support throughout patient journey; Patient and Carer – supported individually and together – multigenerational households; Better/ increased use of other dementia related services
</t>
  </si>
  <si>
    <t xml:space="preserve">Implementation of 4 phase integrated support srategy for carers with services and projects relevant to each phase of the carers personal journey: 1- Carer identified by self and others, but does not require additional support to provide carer role; 2- Carer requires some additional support to providing care; 3- Carer requires structured support that is regularly reviewed to maintain carer role; 4- Carer no longer provides a direct carer role, but has experience and knowledge to shape service delivery. BCF has created an umbrella under which a wide range of local and cross boundary initiaitives in collaboration with Surrey, Slough and Bracknell have raised the profile of carers as a key stakeholder group- and signifiantly contribued to all BCF success metrics in different ways. 
</t>
  </si>
  <si>
    <t>Availability of data has challenged many aspects of BCF delivery throughout the year. The dissection of local information (particularly from significant local providers) in order to target different cohorts and population groups in the diverse geography and demography of RBWM has been difficult - undermining the opportunity to engage residents, community services and GP practices in specific localised programmes.</t>
  </si>
  <si>
    <t>The timing and reosurcing of different NHSE planning demands - for CCG operating plans, STP plans, Urgent Care delivery plans etc - has significantly undermined the targetting and synergy of BCF plans with other major tranformation drivers - leading to potential missed opportunity to maximise added value and leverage from BCF investments.</t>
  </si>
  <si>
    <t>Restructuring across East Berkshire CCGs has undemined the momentum of projects and the discontinuity of personnel arising from the IR35 impact has fragmented the continuing access to knowledge and experience from a number of recent transformation projects. Opportunites to pool shared knowledge on key overarching issues such as workforce development have been impaired as a result.</t>
  </si>
  <si>
    <t>Reduced NEL admissions by 2.9%</t>
  </si>
  <si>
    <t>Financial Plan achieved for 16/17</t>
  </si>
  <si>
    <t>Achieved full integration</t>
  </si>
  <si>
    <t>Communication</t>
  </si>
  <si>
    <t>Culture</t>
  </si>
  <si>
    <t>Reducing cost without affecting quality of care</t>
  </si>
  <si>
    <t>BCF has improved joint working with the appointment of head of WISH tasked with integrating teams in LA and BHFT.</t>
  </si>
  <si>
    <t>The main BCF schemes were implemented according to plan. The Night Responder trial was ceased after a mid year review of the scheme's output versus expectation. This is due to lack of client demand. 
Step down not implemented.
Reablement was planned to ramp up to 200 additional hours but staff recruitment issues worked against plan</t>
  </si>
  <si>
    <t>Non-Elective Admissions is 1% better than planned.</t>
  </si>
  <si>
    <t>DTOC has improved 7% YoY. DTOC in 16/17 is 3,751, 7% higher than planned.</t>
  </si>
  <si>
    <t>Wokingham cannot confirm the performance of 'at home 91 days after discharge' because of reporting outage.</t>
  </si>
  <si>
    <t>Residential and nursing care home admissions for older people has reduced by 15 compared with start of 2016/17.</t>
  </si>
  <si>
    <t>The integrated working across the WISH service to deliver a reduction in DTOC delays . Very clear plan set out and excellent team commitment to focus on this every day to get patients out of hospital quickly.</t>
  </si>
  <si>
    <t>The delivery of the social care input to the Berkshire Health and Social Care Hub. Very close working with health and social care colleagues and strong links to commmunity assets avaialble in Wokingham. The focus on 'first conversation' to meet customer needs without being referred on for statutory services.</t>
  </si>
  <si>
    <t>Graphnet were selected to run the Berkshire information sharing system known locally as Connected Care. Wokingham Borough Council was closely involved in the development work as the pilot local authority in Berkshire West, going live February 2017; supplying information and having the ability to view information. We are now planning to share more detailed information and manage a phased roll out to a wider group of staff as other partner organisations start to supply data to the system which will help in our assessment processes during spring 2017</t>
  </si>
  <si>
    <t>The challenge of integrated working with Primary Care to maximise the WISH resource to keep as many patients as possible out of hospital (reduce NELS ) and managed in their own home.</t>
  </si>
  <si>
    <t>All of our workstreams and projects are jointly led by CCG and LA representatives. Multi-agency, Multi-disciplinary project groups are in place for each project. Relationships and communication continue to improve.</t>
  </si>
  <si>
    <t>The majority of schemes were implemented as planned. We have seen some delays with the development of CNTs and co-location of teams due to the identification and resourcing of suitable premises. Work is ongoing into 2017/18 to address this.</t>
  </si>
  <si>
    <t>Operational teams work much more collaboratively and embrace the opportunity to co-locate to improve integration</t>
  </si>
  <si>
    <t>Whilst the reduction of emeregncy admissions has not met its target we have demonstrated 585 fewer emergency admissions than last year (directly attributable to BCF) and 1600 overall.</t>
  </si>
  <si>
    <t>Whilst we have not achieved our target for delayed transfers of care, the BCF Programme has enabled the D2A project to be initiated, with two multi agency project groups working to implement the new pathways.</t>
  </si>
  <si>
    <t>The concentration of reablement during 2016/17 has resulted in more visible activity data, an increase in productivity and a reduction of the time spent in reablement leading to more service users being reabled with the same resource.</t>
  </si>
  <si>
    <t>Admissions have increased to 385 in the year against a target of 252. The admissions per month have been significnatly higher than previous years. This is an average of 32 admissions each month in 2016/17 compared with 25 each month in 2015/16.</t>
  </si>
  <si>
    <t>Rapid Intervention Teams (RITs) moving to 7 days. Following a succesful pilot this service was built into the contract with our Community Provider on a permanent basis. Whilst there are still some recruitment issues the service is now running a 7 days service 8.00am - 8.00pm</t>
  </si>
  <si>
    <t>DSA - A Data Sharing Agreement has been approved and signed by 4 key partners in the programme Wolverhampton CCG, City of Wolverhampton Council, Royal Wolverhampton Trust, Black Country Partnership Foundation Trust.</t>
  </si>
  <si>
    <t>Implementation of Fibonacci - After some months of development the Fibonacci system was introduced to the MDT meetings. The system allows members of the MDT ot see bothhealth and social care information relating to patients on the MDT caseload.</t>
  </si>
  <si>
    <t>Estates - We have still been unable to find suitable premises to co-locate the Community neighbourhood teams (community nursing and social care staff). The seatch for premises still continues and in the interim the teams are working in a more collaborative way with 3 locality based MDTs happening monthly across the City.</t>
  </si>
  <si>
    <t>Pace of change - Progress has been made in the delivery of the programme but the pace for change remians a challenge. Much of this relates to resources where it is the ssame individuals involved in numerous areas of work, most of which also have a "day job" to deliver. recruitment remians an issue and there are still vacancies within the RITs teams. The lack of pump prime money for new schemes / changes of pathways alos impacts upon the pace at which change can be implemented.</t>
  </si>
  <si>
    <t>Demonstrating impact - The target reduction of emergency admissions for 2016/17 was 1586. In total in wolverhampton we saw a reduction of 1600 emergency admissions. We can, however, only attribute 585, directly to the work undertaken within the BCF Programme. We suspect that the impact is much greater but cannot demonstrate this.</t>
  </si>
  <si>
    <t>The BCF provides a focal point for collaboration between partners in a challenged urgent care system, with funding appropriately targeted to facilitate flow</t>
  </si>
  <si>
    <t>Only one change was made in-year to the schemes that were inlcuded in the 16/17 submitted plan. This was due to the change in use of a premises and the budget was reallocated to other schemes that contributed towards BCF objectives.</t>
  </si>
  <si>
    <t>The STP is the primary means for the health and social care integration agenda and aligned to the BCF. Progress has been made with integration through Alliance Boards and plans are in place to integrate community discharge pathways through one provider. Good progress is being made on ACS/ACO discussions based on strong relationships between partners some of which were formed through the BCF work.</t>
  </si>
  <si>
    <t>Non-elective admission rates have decreased over the last 12 months</t>
  </si>
  <si>
    <t>Whilst DTOC rate has seen a quarterly decrease, the rate is higher than last year due to WHCT having more areas to report on. DTOC rates from the acute Trust have shown an improvement over the year</t>
  </si>
  <si>
    <t>There has been no improvement in this rate likely due the the more complex nature of care for people in the system. This will require further examination over 17/18.</t>
  </si>
  <si>
    <t>There has been no improvement in this rate and more recently there has been an increase in the last quarter in the use of residential and nursing care as intermediate care, which increases the liklihood of long-term admissions. This rate is also impacted by demographic pressures which sees a rising older people population with increased acuity.</t>
  </si>
  <si>
    <t>In a challenging urgent care system, BCF funded schemes have maintained discharge flow at a high level throughout winter and the system has consistently met DTOC targets for complex discharges</t>
  </si>
  <si>
    <t>Patient Flow Centre nominated for national award for effective management of flow across health and social care urgent care system and contributing to sustained complex discharge performance</t>
  </si>
  <si>
    <t>Meeting 91 day at home after discharge target. Increased acuity of patients has made this more challenging. Changes proposed by Alliance Boards will bring abut greater integration and better contingency planning for those most at risk of readmission</t>
  </si>
  <si>
    <t>Meeting admission rate into residential and nursing care. This has been due to increasing demand and higher acuity. Measures will be introduced in 2017/18 to change patient expectations on discharge, reduce use of bed-based intermediate care, and increase community support.</t>
  </si>
  <si>
    <t>The establishment of a Performance and Delivery Task Group in August 2016 has had a positive effect upon joint working. It has brought together Commissioners, Providers and VCS organisations, developing a shared sense of purpose and understandiong of the reasons for performance. remedial action is agreed by all system partners.</t>
  </si>
  <si>
    <t>The schemes were largely delivered, apart from some schemes which were part of the risk share agreement. The reasons for these schemes not progressing as planned are varied and have been reported publicly.</t>
  </si>
  <si>
    <t>See Q1 above. Stronger management and shared leadership will positively help speed up integration of services.</t>
  </si>
  <si>
    <t>This is evident from the performance maesures</t>
  </si>
  <si>
    <t>The YICT received additional investment in Q3, as planned within the BCF programme, and has now extended this model of working across all practices within the York HWB footprint. Work is on-going to develop resource and the supporting systems and processes are in place to effect changes in patient pathways that: reduce or avoid admission/readmission; reduce length of stay and smooth the transition on discharge from secondary care to home. This model of care has demonstrated some effect on key metrics such as NEA and length of stay.</t>
  </si>
  <si>
    <t>The local BCF performance dashboard is now embedded with a regular flow of information shared between health and social care analysts to monitor performance. This has been an effective tool in supporting the BCF task group discussions and providing monitoring data that informs progress reports to the HWB and the quarterly monitoring return.</t>
  </si>
  <si>
    <t>A jointly agreed local protocol to robustly manage non-acute (mental health) DTOCs. This has arisen out of a change in the way this particular data was historically reported and has led to improved data completeness and accuracy. Confidence across partners has increased over time that the information provided does represent the local picture.</t>
  </si>
  <si>
    <t>Financial challenges faced by VOY CCG</t>
  </si>
  <si>
    <t>Rapidly changing environment at a regional, strategic and delivery level.</t>
  </si>
  <si>
    <t>Getting system wide understanding and responses to the issues presented</t>
  </si>
  <si>
    <t>Reablement actual and baseline data has been sourced from the annual ASCOF 2016-17 return found https://digital.nhs.uk/catalogue/PUB30122 - this is an annual measure, data was published 25/10/2017.</t>
  </si>
  <si>
    <t>Specific Acute, SUS</t>
  </si>
  <si>
    <t>Planned, Forecast and Actual Income nationally, regionally and by HWB</t>
  </si>
  <si>
    <t>Planned, forecast and actual Expenditure nationally, regionally and by HWB</t>
  </si>
  <si>
    <t>Planned, Forecast &amp; Actual BCF Income 2016/17</t>
  </si>
  <si>
    <t>Planned, Forecast &amp; Actual BCF Expenditure 2016/17</t>
  </si>
  <si>
    <t>Baseline Rate (per 100,000 resident population)</t>
  </si>
  <si>
    <t>Plan Rate (per 100,000 resident population)</t>
  </si>
  <si>
    <t>Actual Rate (per 100,000 resident population)</t>
  </si>
  <si>
    <t>Rate (per 100,000 resident population)</t>
  </si>
  <si>
    <t>&lt;&lt; Cover Sheet</t>
  </si>
  <si>
    <t>Covering note:</t>
  </si>
  <si>
    <t>This report presents a summary analysis of data collected throughout 2016/17 Better Care Fund collections. 
The information presented in the BCF reports is correct at the time of reporting. In the event that a hospital provider revises their non-elective admission, or DTOC activity data; or where a HWB amend information relating to planned and actual spend outside of the BCF reporting period,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</si>
</sst>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quot;£&quot;#,##0"/>
    <numFmt numFmtId="165" formatCode="0.0%"/>
    <numFmt numFmtId="166" formatCode="#,##0.0"/>
    <numFmt numFmtId="167" formatCode="#,##0.0_ ;\-#,##0.0\ "/>
    <numFmt numFmtId="168" formatCode="_(&quot;$&quot;#,##0.0_);\(&quot;$&quot;#,##0.0\);_(&quot;-&quot;_)"/>
    <numFmt numFmtId="169" formatCode="#,##0;\(#,##0\)"/>
    <numFmt numFmtId="170" formatCode="#,##0;\-#,##0;\-"/>
    <numFmt numFmtId="171" formatCode="_(* #,##0.00_);_(* \(#,##0.00\);_(* &quot;-&quot;??_);_(@_)"/>
    <numFmt numFmtId="172" formatCode="mmm\ \-\ yy"/>
    <numFmt numFmtId="173" formatCode="[Magenta]&quot;Err&quot;;[Magenta]&quot;Err&quot;;[Blue]&quot;OK&quot;"/>
    <numFmt numFmtId="174" formatCode="General\ &quot;.&quot;"/>
    <numFmt numFmtId="175" formatCode="#,##0_);[Red]\(#,##0\);\-_)"/>
    <numFmt numFmtId="176" formatCode="0.0_)%;[Red]\(0.0%\);0.0_)%"/>
    <numFmt numFmtId="177" formatCode="\+\ #,##0.0_);\-\ #,##0.0_)"/>
    <numFmt numFmtId="178" formatCode="0.0"/>
    <numFmt numFmtId="179" formatCode="_-* #,##0.0_-;\-* #,##0.0_-;_-* &quot;-&quot;??_-;_-@_-"/>
    <numFmt numFmtId="180" formatCode="_-* #,##0_-;\-* #,##0_-;_-* &quot;-&quot;??_-;_-@_-"/>
  </numFmts>
  <fonts count="10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0"/>
      <name val="Arial"/>
      <family val="2"/>
    </font>
    <font>
      <sz val="10"/>
      <name val="Arial"/>
      <family val="2"/>
    </font>
    <font>
      <b/>
      <sz val="11"/>
      <name val="Calibri"/>
      <family val="2"/>
      <scheme val="minor"/>
    </font>
    <font>
      <i/>
      <sz val="11"/>
      <name val="Calibri"/>
      <family val="2"/>
      <scheme val="minor"/>
    </font>
    <font>
      <sz val="10"/>
      <color theme="0"/>
      <name val="Calibri"/>
      <family val="2"/>
      <scheme val="minor"/>
    </font>
    <font>
      <sz val="11"/>
      <color indexed="8"/>
      <name val="Calibri"/>
      <family val="2"/>
    </font>
    <font>
      <sz val="9"/>
      <color theme="1"/>
      <name val="Arial"/>
      <family val="2"/>
    </font>
    <font>
      <sz val="11"/>
      <color indexed="9"/>
      <name val="Calibri"/>
      <family val="2"/>
    </font>
    <font>
      <sz val="9"/>
      <color theme="0"/>
      <name val="Arial"/>
      <family val="2"/>
    </font>
    <font>
      <sz val="8"/>
      <name val="Arial"/>
      <family val="2"/>
    </font>
    <font>
      <sz val="11"/>
      <color indexed="20"/>
      <name val="Calibri"/>
      <family val="2"/>
    </font>
    <font>
      <sz val="9"/>
      <color rgb="FF9C0006"/>
      <name val="Arial"/>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9"/>
      <color rgb="FFFA7D00"/>
      <name val="Arial"/>
      <family val="2"/>
    </font>
    <font>
      <b/>
      <sz val="11"/>
      <color indexed="9"/>
      <name val="Calibri"/>
      <family val="2"/>
    </font>
    <font>
      <b/>
      <sz val="9"/>
      <color theme="0"/>
      <name val="Arial"/>
      <family val="2"/>
    </font>
    <font>
      <b/>
      <sz val="10"/>
      <color indexed="18"/>
      <name val="MS Sans Serif"/>
      <family val="2"/>
    </font>
    <font>
      <sz val="10"/>
      <name val="Times New Roman"/>
      <family val="1"/>
    </font>
    <font>
      <sz val="12"/>
      <color theme="1"/>
      <name val="Calibri"/>
      <family val="2"/>
      <scheme val="minor"/>
    </font>
    <font>
      <sz val="11"/>
      <name val="Times New Roman"/>
      <family val="1"/>
    </font>
    <font>
      <i/>
      <sz val="11"/>
      <color indexed="23"/>
      <name val="Calibri"/>
      <family val="2"/>
    </font>
    <font>
      <i/>
      <sz val="9"/>
      <color rgb="FF7F7F7F"/>
      <name val="Arial"/>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sz val="9"/>
      <color rgb="FF006100"/>
      <name val="Arial"/>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1"/>
      <color theme="10"/>
      <name val="Calibri"/>
      <family val="2"/>
      <scheme val="minor"/>
    </font>
    <font>
      <b/>
      <u/>
      <sz val="10"/>
      <color indexed="12"/>
      <name val="Arial"/>
      <family val="2"/>
    </font>
    <font>
      <u/>
      <sz val="11"/>
      <color theme="10"/>
      <name val="Calibri"/>
      <family val="2"/>
    </font>
    <font>
      <u/>
      <sz val="10"/>
      <color theme="10"/>
      <name val="Arial"/>
      <family val="2"/>
    </font>
    <font>
      <sz val="10"/>
      <color indexed="24"/>
      <name val="Arial"/>
      <family val="2"/>
    </font>
    <font>
      <sz val="11"/>
      <color indexed="62"/>
      <name val="Calibri"/>
      <family val="2"/>
    </font>
    <font>
      <sz val="7"/>
      <color indexed="12"/>
      <name val="Arial"/>
      <family val="2"/>
    </font>
    <font>
      <sz val="9"/>
      <color rgb="FF3F3F7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9"/>
      <color rgb="FFFA7D00"/>
      <name val="Arial"/>
      <family val="2"/>
    </font>
    <font>
      <sz val="11"/>
      <name val="Univers 45 Light"/>
      <family val="2"/>
    </font>
    <font>
      <sz val="8"/>
      <color indexed="10"/>
      <name val="Arial"/>
      <family val="2"/>
    </font>
    <font>
      <sz val="11"/>
      <color indexed="60"/>
      <name val="Calibri"/>
      <family val="2"/>
    </font>
    <font>
      <sz val="9"/>
      <color rgb="FF9C6500"/>
      <name val="Arial"/>
      <family val="2"/>
    </font>
    <font>
      <sz val="11"/>
      <color theme="1"/>
      <name val="Myriad Pro"/>
      <family val="2"/>
    </font>
    <font>
      <sz val="11"/>
      <color rgb="FF000000"/>
      <name val="Calibri"/>
      <family val="2"/>
      <scheme val="minor"/>
    </font>
    <font>
      <sz val="11"/>
      <color theme="1"/>
      <name val="Calibri"/>
      <family val="2"/>
    </font>
    <font>
      <sz val="12"/>
      <color theme="1"/>
      <name val="Arial"/>
      <family val="2"/>
    </font>
    <font>
      <sz val="10"/>
      <color theme="1"/>
      <name val="Arial"/>
      <family val="2"/>
    </font>
    <font>
      <b/>
      <sz val="11"/>
      <color indexed="63"/>
      <name val="Calibri"/>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color indexed="8"/>
      <name val="MS Sans Serif"/>
      <family val="2"/>
    </font>
    <font>
      <b/>
      <sz val="16"/>
      <color indexed="9"/>
      <name val="Arial"/>
      <family val="2"/>
    </font>
    <font>
      <b/>
      <sz val="18"/>
      <color indexed="56"/>
      <name val="Cambria"/>
      <family val="2"/>
    </font>
    <font>
      <b/>
      <sz val="16"/>
      <color indexed="24"/>
      <name val="Univers 45 Light"/>
      <family val="2"/>
    </font>
    <font>
      <b/>
      <sz val="11"/>
      <color indexed="8"/>
      <name val="Calibri"/>
      <family val="2"/>
    </font>
    <font>
      <b/>
      <sz val="9"/>
      <color theme="1"/>
      <name val="Arial"/>
      <family val="2"/>
    </font>
    <font>
      <sz val="11"/>
      <color indexed="10"/>
      <name val="Calibri"/>
      <family val="2"/>
    </font>
    <font>
      <sz val="9"/>
      <color rgb="FFFF0000"/>
      <name val="Arial"/>
      <family val="2"/>
    </font>
    <font>
      <b/>
      <sz val="11"/>
      <color theme="0"/>
      <name val="Calibri"/>
      <family val="2"/>
      <scheme val="minor"/>
    </font>
    <font>
      <sz val="10"/>
      <name val="Calibri"/>
      <family val="2"/>
      <scheme val="minor"/>
    </font>
    <font>
      <b/>
      <sz val="20"/>
      <name val="Calibri"/>
      <family val="2"/>
      <scheme val="minor"/>
    </font>
    <font>
      <b/>
      <sz val="10"/>
      <name val="Calibri"/>
      <family val="2"/>
      <scheme val="minor"/>
    </font>
    <font>
      <sz val="12"/>
      <name val="Calibri"/>
      <family val="2"/>
      <scheme val="minor"/>
    </font>
    <font>
      <b/>
      <sz val="20"/>
      <color theme="0"/>
      <name val="Calibri"/>
      <family val="2"/>
      <scheme val="minor"/>
    </font>
    <font>
      <b/>
      <sz val="12"/>
      <color theme="0"/>
      <name val="Calibri"/>
      <family val="2"/>
      <scheme val="minor"/>
    </font>
    <font>
      <b/>
      <sz val="10"/>
      <color theme="0"/>
      <name val="Calibri"/>
      <family val="2"/>
      <scheme val="minor"/>
    </font>
    <font>
      <b/>
      <sz val="20"/>
      <color rgb="FFFF0000"/>
      <name val="Calibri"/>
      <family val="2"/>
      <scheme val="minor"/>
    </font>
    <font>
      <b/>
      <sz val="10"/>
      <color rgb="FFFF0000"/>
      <name val="Calibri"/>
      <family val="2"/>
      <scheme val="minor"/>
    </font>
    <font>
      <sz val="10"/>
      <color theme="1"/>
      <name val="Calibri"/>
      <family val="2"/>
      <scheme val="minor"/>
    </font>
    <font>
      <b/>
      <u/>
      <sz val="11"/>
      <color theme="1"/>
      <name val="Calibri"/>
      <family val="2"/>
      <scheme val="minor"/>
    </font>
    <font>
      <sz val="11"/>
      <color theme="1"/>
      <name val="Arial"/>
      <family val="2"/>
    </font>
    <font>
      <b/>
      <sz val="11"/>
      <color theme="1"/>
      <name val="Arial"/>
      <family val="2"/>
    </font>
    <font>
      <sz val="11"/>
      <color indexed="8"/>
      <name val="Calibri"/>
      <family val="2"/>
      <scheme val="minor"/>
    </font>
    <font>
      <b/>
      <sz val="10"/>
      <color rgb="FFFF0000"/>
      <name val="Arial"/>
      <family val="2"/>
    </font>
    <font>
      <b/>
      <sz val="11"/>
      <color rgb="FFFF0000"/>
      <name val="Calibri"/>
      <family val="2"/>
      <scheme val="minor"/>
    </font>
    <font>
      <sz val="11"/>
      <color rgb="FF333399"/>
      <name val="Calibri"/>
      <family val="2"/>
      <scheme val="minor"/>
    </font>
    <font>
      <b/>
      <sz val="11"/>
      <color theme="3"/>
      <name val="Calibri"/>
      <family val="2"/>
      <scheme val="minor"/>
    </font>
    <font>
      <b/>
      <sz val="22"/>
      <color theme="0"/>
      <name val="Calibri"/>
      <family val="2"/>
      <scheme val="minor"/>
    </font>
    <font>
      <b/>
      <sz val="24"/>
      <color theme="0"/>
      <name val="Calibri"/>
      <family val="2"/>
      <scheme val="minor"/>
    </font>
  </fonts>
  <fills count="73">
    <fill>
      <patternFill patternType="none"/>
    </fill>
    <fill>
      <patternFill patternType="gray125"/>
    </fill>
    <fill>
      <patternFill patternType="solid">
        <fgColor rgb="FF333399"/>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24"/>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79998168889431442"/>
        <bgColor indexed="64"/>
      </patternFill>
    </fill>
  </fills>
  <borders count="125">
    <border>
      <left/>
      <right/>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style="medium">
        <color theme="0" tint="-0.34998626667073579"/>
      </top>
      <bottom/>
      <diagonal/>
    </border>
    <border>
      <left style="thin">
        <color theme="0" tint="-0.34998626667073579"/>
      </left>
      <right style="medium">
        <color theme="0" tint="-0.34998626667073579"/>
      </right>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auto="1"/>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0" tint="-0.34998626667073579"/>
      </left>
      <right/>
      <top/>
      <bottom style="thin">
        <color theme="0" tint="-0.34998626667073579"/>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34998626667073579"/>
      </left>
      <right style="thin">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thin">
        <color theme="0" tint="-0.34998626667073579"/>
      </left>
      <right style="medium">
        <color theme="0" tint="-0.34998626667073579"/>
      </right>
      <top/>
      <bottom/>
      <diagonal/>
    </border>
    <border>
      <left/>
      <right style="medium">
        <color theme="0" tint="-0.34998626667073579"/>
      </right>
      <top/>
      <bottom style="thin">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medium">
        <color theme="0" tint="-0.34998626667073579"/>
      </bottom>
      <diagonal/>
    </border>
    <border>
      <left/>
      <right/>
      <top style="medium">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thin">
        <color auto="1"/>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s>
  <cellStyleXfs count="42981">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38" borderId="0" applyNumberFormat="0" applyBorder="0" applyAlignment="0" applyProtection="0"/>
    <xf numFmtId="0" fontId="11" fillId="38" borderId="0" applyNumberFormat="0" applyBorder="0" applyAlignment="0" applyProtection="0"/>
    <xf numFmtId="0" fontId="1" fillId="15" borderId="0" applyNumberFormat="0" applyBorder="0" applyAlignment="0" applyProtection="0"/>
    <xf numFmtId="0" fontId="12"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 fillId="19" borderId="0" applyNumberFormat="0" applyBorder="0" applyAlignment="0" applyProtection="0"/>
    <xf numFmtId="0" fontId="12"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 fillId="23" borderId="0" applyNumberFormat="0" applyBorder="0" applyAlignment="0" applyProtection="0"/>
    <xf numFmtId="0" fontId="12"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 fillId="27" borderId="0" applyNumberFormat="0" applyBorder="0" applyAlignment="0" applyProtection="0"/>
    <xf numFmtId="0" fontId="12"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 fillId="31" borderId="0" applyNumberFormat="0" applyBorder="0" applyAlignment="0" applyProtection="0"/>
    <xf numFmtId="0" fontId="12" fillId="3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 fillId="35" borderId="0" applyNumberFormat="0" applyBorder="0" applyAlignment="0" applyProtection="0"/>
    <xf numFmtId="0" fontId="12"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 fillId="16" borderId="0" applyNumberFormat="0" applyBorder="0" applyAlignment="0" applyProtection="0"/>
    <xf numFmtId="0" fontId="12"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 fillId="20" borderId="0" applyNumberFormat="0" applyBorder="0" applyAlignment="0" applyProtection="0"/>
    <xf numFmtId="0" fontId="12" fillId="20"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 fillId="24" borderId="0" applyNumberFormat="0" applyBorder="0" applyAlignment="0" applyProtection="0"/>
    <xf numFmtId="0" fontId="12"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 fillId="28" borderId="0" applyNumberFormat="0" applyBorder="0" applyAlignment="0" applyProtection="0"/>
    <xf numFmtId="0" fontId="12"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 fillId="32" borderId="0" applyNumberFormat="0" applyBorder="0" applyAlignment="0" applyProtection="0"/>
    <xf numFmtId="0" fontId="12"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 fillId="36" borderId="0" applyNumberFormat="0" applyBorder="0" applyAlignment="0" applyProtection="0"/>
    <xf numFmtId="0" fontId="12"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3" fillId="48" borderId="0" applyNumberFormat="0" applyBorder="0" applyAlignment="0" applyProtection="0"/>
    <xf numFmtId="0" fontId="14" fillId="1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5" borderId="0" applyNumberFormat="0" applyBorder="0" applyAlignment="0" applyProtection="0"/>
    <xf numFmtId="0" fontId="14"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4"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4" fillId="2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4" fillId="33"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4" fillId="3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4" fillId="14"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4" fillId="1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4" fillId="2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49" borderId="0" applyNumberFormat="0" applyBorder="0" applyAlignment="0" applyProtection="0"/>
    <xf numFmtId="0" fontId="14" fillId="2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4" fillId="3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5" borderId="0" applyNumberFormat="0" applyBorder="0" applyAlignment="0" applyProtection="0"/>
    <xf numFmtId="0" fontId="14" fillId="3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5" fillId="0" borderId="50">
      <alignment vertical="center"/>
      <protection locked="0"/>
    </xf>
    <xf numFmtId="168" fontId="15" fillId="0" borderId="50">
      <alignment horizontal="right" vertical="center"/>
      <protection locked="0"/>
    </xf>
    <xf numFmtId="0" fontId="16" fillId="39" borderId="0" applyNumberFormat="0" applyBorder="0" applyAlignment="0" applyProtection="0"/>
    <xf numFmtId="0" fontId="17" fillId="8"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8" fillId="0" borderId="51" applyNumberFormat="0" applyAlignment="0" applyProtection="0"/>
    <xf numFmtId="0" fontId="19" fillId="0" borderId="0" applyNumberFormat="0" applyAlignment="0" applyProtection="0"/>
    <xf numFmtId="0" fontId="20" fillId="0" borderId="0" applyNumberFormat="0" applyAlignment="0" applyProtection="0"/>
    <xf numFmtId="0" fontId="19" fillId="0" borderId="52" applyNumberForma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56"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43"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7"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1" fillId="58" borderId="53" applyNumberFormat="0" applyFont="0" applyAlignment="0" applyProtection="0"/>
    <xf numFmtId="0" fontId="22" fillId="0" borderId="0" applyNumberFormat="0" applyFill="0" applyBorder="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0" fontId="21" fillId="40" borderId="53" applyNumberFormat="0" applyFont="0" applyAlignment="0" applyProtection="0"/>
    <xf numFmtId="169" fontId="7" fillId="59" borderId="54" applyNumberFormat="0">
      <alignment vertical="center"/>
    </xf>
    <xf numFmtId="170" fontId="7" fillId="60" borderId="54" applyNumberFormat="0">
      <alignment vertical="center"/>
    </xf>
    <xf numFmtId="170" fontId="7" fillId="60" borderId="54" applyNumberFormat="0">
      <alignment vertical="center"/>
    </xf>
    <xf numFmtId="1" fontId="7" fillId="61" borderId="54" applyNumberFormat="0">
      <alignment vertical="center"/>
    </xf>
    <xf numFmtId="1" fontId="7" fillId="61" borderId="54" applyNumberFormat="0">
      <alignment vertical="center"/>
    </xf>
    <xf numFmtId="169" fontId="7" fillId="61" borderId="54" applyNumberFormat="0">
      <alignment vertical="center"/>
    </xf>
    <xf numFmtId="169" fontId="7" fillId="61" borderId="54" applyNumberFormat="0">
      <alignment vertical="center"/>
    </xf>
    <xf numFmtId="169" fontId="7" fillId="62" borderId="54" applyNumberFormat="0">
      <alignment vertical="center"/>
    </xf>
    <xf numFmtId="169" fontId="7" fillId="62" borderId="54" applyNumberFormat="0">
      <alignment vertical="center"/>
    </xf>
    <xf numFmtId="3" fontId="7" fillId="0" borderId="54" applyNumberFormat="0">
      <alignment vertical="center"/>
    </xf>
    <xf numFmtId="3" fontId="7" fillId="0" borderId="54" applyNumberFormat="0">
      <alignment vertical="center"/>
    </xf>
    <xf numFmtId="169" fontId="7" fillId="59" borderId="54" applyNumberFormat="0">
      <alignment vertical="center"/>
    </xf>
    <xf numFmtId="0" fontId="7" fillId="59" borderId="54" applyNumberFormat="0">
      <alignment vertical="center"/>
    </xf>
    <xf numFmtId="0" fontId="7" fillId="59" borderId="54" applyNumberFormat="0">
      <alignment vertical="center"/>
    </xf>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4" fillId="11" borderId="44"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3" fillId="63" borderId="55"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6" fillId="12" borderId="47"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5" fillId="64" borderId="56"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171"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172" fontId="30" fillId="62" borderId="57">
      <alignment horizontal="center"/>
    </xf>
    <xf numFmtId="0" fontId="11" fillId="0" borderId="0"/>
    <xf numFmtId="0" fontId="30" fillId="65" borderId="58" applyNumberFormat="0"/>
    <xf numFmtId="37" fontId="15" fillId="0" borderId="33" applyNumberFormat="0">
      <alignment horizontal="centerContinuous" vertical="top" wrapText="1"/>
    </xf>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3" fontId="33" fillId="0" borderId="0" applyFill="0" applyBorder="0"/>
    <xf numFmtId="15" fontId="34" fillId="0" borderId="0" applyFill="0" applyBorder="0" applyProtection="0">
      <alignment horizontal="center"/>
    </xf>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4" fontId="35" fillId="63" borderId="59" applyAlignment="0" applyProtection="0"/>
    <xf numFmtId="175" fontId="36" fillId="0" borderId="0" applyNumberFormat="0" applyFill="0" applyBorder="0" applyAlignment="0" applyProtection="0"/>
    <xf numFmtId="175" fontId="37" fillId="58" borderId="60" applyAlignment="0">
      <protection locked="0"/>
    </xf>
    <xf numFmtId="176" fontId="34" fillId="0" borderId="0" applyFill="0" applyBorder="0" applyAlignment="0" applyProtection="0"/>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0" fillId="62" borderId="57">
      <alignment horizontal="center"/>
    </xf>
    <xf numFmtId="0" fontId="38" fillId="40" borderId="0" applyNumberFormat="0" applyBorder="0" applyAlignment="0" applyProtection="0"/>
    <xf numFmtId="0" fontId="39" fillId="7"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37" fontId="40" fillId="62" borderId="61" applyBorder="0" applyAlignment="0"/>
    <xf numFmtId="37" fontId="40" fillId="62" borderId="61" applyBorder="0" applyAlignment="0"/>
    <xf numFmtId="37" fontId="40" fillId="62" borderId="61" applyBorder="0" applyAlignment="0"/>
    <xf numFmtId="0" fontId="41" fillId="62" borderId="62" applyNumberFormat="0">
      <alignment vertical="center"/>
    </xf>
    <xf numFmtId="37" fontId="40" fillId="62" borderId="61" applyBorder="0" applyAlignment="0"/>
    <xf numFmtId="0" fontId="42" fillId="0" borderId="0">
      <alignment horizontal="left"/>
    </xf>
    <xf numFmtId="0" fontId="43" fillId="0" borderId="0">
      <alignment horizontal="left" indent="1"/>
    </xf>
    <xf numFmtId="0" fontId="44" fillId="0" borderId="63" applyNumberFormat="0" applyFill="0" applyAlignment="0" applyProtection="0"/>
    <xf numFmtId="0" fontId="45" fillId="0" borderId="41"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6" fillId="0" borderId="64" applyNumberFormat="0" applyFill="0" applyAlignment="0" applyProtection="0"/>
    <xf numFmtId="0" fontId="47" fillId="0" borderId="42"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8" fillId="0" borderId="65" applyNumberFormat="0" applyFill="0" applyAlignment="0" applyProtection="0"/>
    <xf numFmtId="0" fontId="49" fillId="0" borderId="43" applyNumberFormat="0" applyFill="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57" borderId="0" applyFill="0" applyBorder="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7" fillId="0" borderId="0">
      <alignment horizontal="left" vertical="top" wrapText="1" indent="2"/>
    </xf>
    <xf numFmtId="169" fontId="54" fillId="66" borderId="66" applyNumberFormat="0">
      <alignment vertical="center"/>
    </xf>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37" fontId="56" fillId="0" borderId="67" applyNumberFormat="0" applyBorder="0" applyAlignment="0">
      <protection locked="0"/>
    </xf>
    <xf numFmtId="0" fontId="54" fillId="67" borderId="66" applyNumberFormat="0">
      <alignment vertical="center"/>
      <protection locked="0"/>
    </xf>
    <xf numFmtId="0" fontId="54" fillId="67" borderId="66" applyNumberFormat="0">
      <alignment vertical="center"/>
      <protection locked="0"/>
    </xf>
    <xf numFmtId="0" fontId="54" fillId="67" borderId="66" applyNumberFormat="0">
      <alignment vertical="center"/>
      <protection locked="0"/>
    </xf>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4" fillId="67" borderId="66" applyNumberFormat="0">
      <alignment vertical="center"/>
      <protection locked="0"/>
    </xf>
    <xf numFmtId="0" fontId="55" fillId="43" borderId="55" applyNumberFormat="0" applyAlignment="0" applyProtection="0"/>
    <xf numFmtId="0" fontId="55" fillId="43" borderId="55" applyNumberFormat="0" applyAlignment="0" applyProtection="0"/>
    <xf numFmtId="0" fontId="57" fillId="10" borderId="44" applyNumberFormat="0" applyAlignment="0" applyProtection="0"/>
    <xf numFmtId="0" fontId="54" fillId="67" borderId="66" applyNumberFormat="0">
      <alignment vertical="center"/>
      <protection locked="0"/>
    </xf>
    <xf numFmtId="37" fontId="56" fillId="0" borderId="67" applyNumberFormat="0" applyBorder="0" applyAlignment="0">
      <protection locked="0"/>
    </xf>
    <xf numFmtId="37" fontId="56" fillId="0" borderId="67" applyNumberFormat="0" applyBorder="0" applyAlignment="0">
      <protection locked="0"/>
    </xf>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4" fillId="67" borderId="66" applyNumberFormat="0">
      <alignment vertical="center"/>
      <protection locked="0"/>
    </xf>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5" fillId="43" borderId="55" applyNumberFormat="0" applyAlignment="0" applyProtection="0"/>
    <xf numFmtId="0" fontId="54" fillId="66" borderId="66" applyNumberFormat="0">
      <alignment vertical="center"/>
    </xf>
    <xf numFmtId="38" fontId="58" fillId="0" borderId="0"/>
    <xf numFmtId="38" fontId="59" fillId="0" borderId="0"/>
    <xf numFmtId="38" fontId="60" fillId="0" borderId="0"/>
    <xf numFmtId="38" fontId="61" fillId="0" borderId="0"/>
    <xf numFmtId="0" fontId="30" fillId="0" borderId="0"/>
    <xf numFmtId="0" fontId="30" fillId="0" borderId="0"/>
    <xf numFmtId="37" fontId="7" fillId="0" borderId="0" applyBorder="0" applyAlignment="0">
      <alignment horizontal="left"/>
      <protection locked="0"/>
    </xf>
    <xf numFmtId="37" fontId="7" fillId="0" borderId="0" applyBorder="0" applyAlignment="0">
      <alignment horizontal="left"/>
      <protection locked="0"/>
    </xf>
    <xf numFmtId="0" fontId="62" fillId="0" borderId="68" applyNumberFormat="0" applyFill="0" applyAlignment="0" applyProtection="0"/>
    <xf numFmtId="0" fontId="63" fillId="0" borderId="46" applyNumberFormat="0" applyFill="0" applyAlignment="0" applyProtection="0"/>
    <xf numFmtId="0" fontId="62" fillId="0" borderId="68" applyNumberFormat="0" applyFill="0" applyAlignment="0" applyProtection="0"/>
    <xf numFmtId="0" fontId="62" fillId="0" borderId="68" applyNumberFormat="0" applyFill="0" applyAlignment="0" applyProtection="0"/>
    <xf numFmtId="0" fontId="62" fillId="0" borderId="68" applyNumberFormat="0" applyFill="0" applyAlignment="0" applyProtection="0"/>
    <xf numFmtId="0" fontId="62" fillId="0" borderId="68" applyNumberFormat="0" applyFill="0" applyAlignment="0" applyProtection="0"/>
    <xf numFmtId="0" fontId="7" fillId="0" borderId="35" applyBorder="0">
      <alignment horizontal="center" vertical="center" wrapText="1"/>
    </xf>
    <xf numFmtId="0" fontId="54" fillId="59" borderId="69" applyNumberFormat="0">
      <alignment vertical="center"/>
      <protection locked="0"/>
    </xf>
    <xf numFmtId="0" fontId="64" fillId="59" borderId="69" applyFont="0">
      <protection locked="0"/>
    </xf>
    <xf numFmtId="0" fontId="65" fillId="0" borderId="0" applyBorder="0">
      <alignment horizontal="left" vertical="top"/>
    </xf>
    <xf numFmtId="0" fontId="66" fillId="58" borderId="0" applyNumberFormat="0" applyBorder="0" applyAlignment="0" applyProtection="0"/>
    <xf numFmtId="0" fontId="67" fillId="9"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7" fillId="0" borderId="0"/>
    <xf numFmtId="0" fontId="68" fillId="0" borderId="0"/>
    <xf numFmtId="0" fontId="7" fillId="0" borderId="0"/>
    <xf numFmtId="0" fontId="7" fillId="0" borderId="0"/>
    <xf numFmtId="0" fontId="1" fillId="0" borderId="0"/>
    <xf numFmtId="0" fontId="7" fillId="0" borderId="0"/>
    <xf numFmtId="0" fontId="1" fillId="0" borderId="0"/>
    <xf numFmtId="0" fontId="69" fillId="0" borderId="0"/>
    <xf numFmtId="0" fontId="7" fillId="0" borderId="0"/>
    <xf numFmtId="0" fontId="70" fillId="0" borderId="0"/>
    <xf numFmtId="0" fontId="1" fillId="0" borderId="0"/>
    <xf numFmtId="0" fontId="7" fillId="0" borderId="0"/>
    <xf numFmtId="0" fontId="7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1" fillId="0" borderId="0"/>
    <xf numFmtId="0" fontId="72" fillId="0" borderId="0"/>
    <xf numFmtId="0" fontId="72"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1"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68" borderId="70" applyNumberFormat="0" applyFont="0" applyAlignment="0" applyProtection="0"/>
    <xf numFmtId="0" fontId="12" fillId="13" borderId="48"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1" fillId="13" borderId="48"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1" fillId="13" borderId="48"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 fillId="68" borderId="70" applyNumberFormat="0" applyFon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4" fillId="11" borderId="45"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0" fontId="73" fillId="63" borderId="57" applyNumberFormat="0" applyAlignment="0" applyProtection="0"/>
    <xf numFmtId="40" fontId="75" fillId="6" borderId="0">
      <alignment horizontal="right"/>
    </xf>
    <xf numFmtId="0" fontId="76" fillId="6" borderId="0">
      <alignment horizontal="right"/>
    </xf>
    <xf numFmtId="0" fontId="77" fillId="6" borderId="71"/>
    <xf numFmtId="0" fontId="77" fillId="0" borderId="0" applyBorder="0">
      <alignment horizontal="centerContinuous"/>
    </xf>
    <xf numFmtId="0" fontId="78" fillId="0" borderId="0" applyBorder="0">
      <alignment horizontal="centerContinuous"/>
    </xf>
    <xf numFmtId="177" fontId="79" fillId="0" borderId="0" applyFont="0" applyFill="0" applyBorder="0" applyProtection="0">
      <alignment horizontal="center"/>
      <protection locked="0"/>
    </xf>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0" fontId="7" fillId="0" borderId="0">
      <alignment horizontal="left" wrapText="1" indent="1"/>
    </xf>
    <xf numFmtId="0" fontId="7" fillId="62" borderId="32" applyBorder="0" applyAlignment="0">
      <alignment horizontal="center" vertical="top"/>
    </xf>
    <xf numFmtId="0" fontId="7" fillId="62" borderId="32" applyBorder="0" applyAlignment="0">
      <alignment horizontal="center" vertical="top"/>
    </xf>
    <xf numFmtId="0" fontId="80" fillId="0" borderId="0"/>
    <xf numFmtId="0" fontId="80" fillId="0" borderId="0"/>
    <xf numFmtId="0" fontId="80" fillId="0" borderId="0"/>
    <xf numFmtId="0" fontId="80" fillId="0" borderId="0"/>
    <xf numFmtId="169" fontId="81" fillId="69" borderId="0" applyNumberFormat="0">
      <alignment vertical="center"/>
    </xf>
    <xf numFmtId="0" fontId="82" fillId="0" borderId="0" applyNumberFormat="0" applyFill="0" applyBorder="0" applyAlignment="0" applyProtection="0"/>
    <xf numFmtId="49" fontId="6" fillId="60" borderId="72">
      <alignment horizontal="center" vertical="center" wrapText="1"/>
    </xf>
    <xf numFmtId="169" fontId="83" fillId="59" borderId="0">
      <alignment vertical="center"/>
    </xf>
    <xf numFmtId="169" fontId="83" fillId="59" borderId="0">
      <alignment vertical="center"/>
    </xf>
    <xf numFmtId="169" fontId="83" fillId="59" borderId="0">
      <alignment vertical="center"/>
    </xf>
    <xf numFmtId="169" fontId="83" fillId="59" borderId="0">
      <alignment vertical="center"/>
    </xf>
    <xf numFmtId="169" fontId="83" fillId="59" borderId="0">
      <alignment vertical="center"/>
    </xf>
    <xf numFmtId="49" fontId="6" fillId="60" borderId="72">
      <alignment horizontal="center" vertical="center" wrapText="1"/>
    </xf>
    <xf numFmtId="49" fontId="6" fillId="60" borderId="72">
      <alignment horizontal="center" vertical="center" wrapText="1"/>
    </xf>
    <xf numFmtId="169" fontId="83" fillId="59" borderId="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35" applyBorder="0">
      <alignment horizontal="center" vertical="top" wrapText="1"/>
    </xf>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49"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 fillId="17" borderId="0" applyNumberFormat="0" applyBorder="0" applyAlignment="0" applyProtection="0"/>
    <xf numFmtId="0" fontId="50" fillId="0" borderId="0" applyNumberFormat="0" applyFill="0" applyBorder="0" applyAlignment="0" applyProtection="0"/>
  </cellStyleXfs>
  <cellXfs count="456">
    <xf numFmtId="0" fontId="0" fillId="0" borderId="0" xfId="0"/>
    <xf numFmtId="0" fontId="4" fillId="2" borderId="0" xfId="0" applyFont="1" applyFill="1"/>
    <xf numFmtId="0" fontId="4" fillId="0" borderId="0" xfId="0" applyFont="1"/>
    <xf numFmtId="0" fontId="2" fillId="0" borderId="0" xfId="0" applyFont="1" applyFill="1"/>
    <xf numFmtId="0" fontId="2" fillId="0" borderId="0" xfId="0" applyFont="1"/>
    <xf numFmtId="0" fontId="4" fillId="3" borderId="0" xfId="0" applyFont="1" applyFill="1"/>
    <xf numFmtId="0" fontId="4" fillId="0" borderId="0" xfId="0" applyFont="1" applyFill="1"/>
    <xf numFmtId="0" fontId="5" fillId="0" borderId="0" xfId="0" applyFont="1" applyFill="1"/>
    <xf numFmtId="0" fontId="5" fillId="0" borderId="0" xfId="0" applyFont="1"/>
    <xf numFmtId="0" fontId="5" fillId="3" borderId="0" xfId="0" applyFont="1" applyFill="1"/>
    <xf numFmtId="0" fontId="5" fillId="0" borderId="0" xfId="0" applyFont="1" applyFill="1" applyAlignment="1"/>
    <xf numFmtId="167" fontId="0" fillId="0" borderId="0" xfId="1" applyNumberFormat="1" applyFont="1"/>
    <xf numFmtId="0" fontId="0" fillId="0" borderId="0" xfId="0" applyFont="1" applyBorder="1"/>
    <xf numFmtId="0" fontId="0" fillId="5" borderId="0" xfId="0" applyFont="1" applyFill="1" applyBorder="1"/>
    <xf numFmtId="0" fontId="0" fillId="5" borderId="0" xfId="0" applyFill="1"/>
    <xf numFmtId="1" fontId="5" fillId="0" borderId="0" xfId="0" applyNumberFormat="1" applyFont="1"/>
    <xf numFmtId="1" fontId="5" fillId="0" borderId="0" xfId="0" applyNumberFormat="1" applyFont="1" applyFill="1"/>
    <xf numFmtId="0" fontId="5" fillId="0" borderId="0" xfId="0" applyFont="1" applyBorder="1"/>
    <xf numFmtId="0" fontId="5" fillId="0" borderId="0" xfId="4" applyFont="1"/>
    <xf numFmtId="0" fontId="8" fillId="0" borderId="0" xfId="0" applyFont="1"/>
    <xf numFmtId="0" fontId="5" fillId="0" borderId="0" xfId="0" applyFont="1" applyAlignment="1"/>
    <xf numFmtId="0" fontId="9" fillId="0" borderId="0" xfId="0" applyFont="1"/>
    <xf numFmtId="0" fontId="10" fillId="3" borderId="0" xfId="0" applyFont="1" applyFill="1"/>
    <xf numFmtId="0" fontId="4" fillId="0" borderId="18" xfId="0" applyFont="1" applyBorder="1"/>
    <xf numFmtId="0" fontId="5" fillId="0" borderId="0" xfId="0" applyFont="1" applyFill="1" applyAlignment="1">
      <alignment wrapText="1"/>
    </xf>
    <xf numFmtId="0" fontId="4" fillId="0" borderId="0" xfId="0" applyFont="1" applyAlignment="1">
      <alignment horizontal="left" vertical="top"/>
    </xf>
    <xf numFmtId="0" fontId="1" fillId="0" borderId="0" xfId="0" applyFont="1"/>
    <xf numFmtId="0" fontId="1" fillId="0" borderId="0" xfId="0" applyFont="1" applyFill="1"/>
    <xf numFmtId="0" fontId="1" fillId="0" borderId="0" xfId="0" applyFont="1" applyBorder="1"/>
    <xf numFmtId="0" fontId="1" fillId="4" borderId="8" xfId="0" applyFont="1" applyFill="1" applyBorder="1" applyAlignment="1">
      <alignment horizontal="center" vertical="center" wrapText="1"/>
    </xf>
    <xf numFmtId="1" fontId="1" fillId="0" borderId="12" xfId="0" applyNumberFormat="1" applyFont="1" applyBorder="1" applyAlignment="1">
      <alignment horizontal="center" vertical="center"/>
    </xf>
    <xf numFmtId="1" fontId="1" fillId="0" borderId="15" xfId="0" applyNumberFormat="1" applyFont="1" applyBorder="1" applyAlignment="1">
      <alignment horizontal="center" vertical="center"/>
    </xf>
    <xf numFmtId="0" fontId="1" fillId="0" borderId="0" xfId="0" applyFont="1" applyBorder="1" applyAlignment="1">
      <alignment horizontal="center" vertical="center"/>
    </xf>
    <xf numFmtId="9" fontId="1" fillId="0" borderId="0" xfId="3" applyFont="1" applyBorder="1" applyAlignment="1">
      <alignment horizontal="left" vertical="top"/>
    </xf>
    <xf numFmtId="0" fontId="1" fillId="0" borderId="0" xfId="0" applyFont="1" applyFill="1" applyBorder="1"/>
    <xf numFmtId="9" fontId="1" fillId="0" borderId="15" xfId="3" applyFont="1" applyBorder="1" applyAlignment="1">
      <alignment horizontal="center" vertical="center"/>
    </xf>
    <xf numFmtId="14" fontId="1" fillId="0" borderId="0" xfId="0" applyNumberFormat="1" applyFont="1"/>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0" borderId="12" xfId="0" applyFont="1" applyBorder="1"/>
    <xf numFmtId="0" fontId="1" fillId="0" borderId="13" xfId="0" applyFont="1" applyBorder="1"/>
    <xf numFmtId="0" fontId="1" fillId="0" borderId="10" xfId="0" applyFont="1" applyBorder="1"/>
    <xf numFmtId="0" fontId="1" fillId="0" borderId="15" xfId="0" applyFont="1" applyBorder="1"/>
    <xf numFmtId="0" fontId="1" fillId="0" borderId="18" xfId="0" applyFont="1" applyBorder="1"/>
    <xf numFmtId="0" fontId="1" fillId="0" borderId="20" xfId="0" applyFont="1" applyBorder="1"/>
    <xf numFmtId="0" fontId="1" fillId="0" borderId="16" xfId="0" applyFont="1" applyBorder="1"/>
    <xf numFmtId="0" fontId="1" fillId="0" borderId="21" xfId="0" applyFont="1" applyBorder="1"/>
    <xf numFmtId="0" fontId="1" fillId="0" borderId="24" xfId="0" applyFont="1" applyBorder="1"/>
    <xf numFmtId="0" fontId="1" fillId="0" borderId="22" xfId="0" applyFont="1" applyBorder="1"/>
    <xf numFmtId="0" fontId="1" fillId="0" borderId="29" xfId="0" applyFont="1" applyBorder="1"/>
    <xf numFmtId="0" fontId="1" fillId="4" borderId="26"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3" borderId="18" xfId="0" applyFont="1" applyFill="1" applyBorder="1"/>
    <xf numFmtId="0" fontId="1" fillId="3" borderId="19" xfId="0" applyFont="1" applyFill="1" applyBorder="1"/>
    <xf numFmtId="0" fontId="1" fillId="3" borderId="24" xfId="0" applyFont="1" applyFill="1" applyBorder="1"/>
    <xf numFmtId="0" fontId="1" fillId="3" borderId="25" xfId="0" applyFont="1" applyFill="1" applyBorder="1"/>
    <xf numFmtId="0" fontId="1" fillId="3" borderId="0" xfId="0" applyFont="1" applyFill="1"/>
    <xf numFmtId="0" fontId="1" fillId="3" borderId="15" xfId="0" applyFont="1" applyFill="1" applyBorder="1"/>
    <xf numFmtId="0" fontId="1" fillId="3" borderId="21" xfId="0" applyFont="1" applyFill="1" applyBorder="1"/>
    <xf numFmtId="0" fontId="1" fillId="3" borderId="0" xfId="0" applyFont="1" applyFill="1" applyBorder="1"/>
    <xf numFmtId="0" fontId="1" fillId="4" borderId="2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 fillId="3" borderId="75" xfId="0" applyFont="1" applyFill="1" applyBorder="1"/>
    <xf numFmtId="0" fontId="1" fillId="3" borderId="14" xfId="0" applyFont="1" applyFill="1" applyBorder="1"/>
    <xf numFmtId="3" fontId="1" fillId="3" borderId="12" xfId="0" applyNumberFormat="1" applyFont="1" applyFill="1" applyBorder="1"/>
    <xf numFmtId="3" fontId="1" fillId="3" borderId="10" xfId="0" applyNumberFormat="1" applyFont="1" applyFill="1" applyBorder="1"/>
    <xf numFmtId="166" fontId="1" fillId="3" borderId="11" xfId="0" applyNumberFormat="1" applyFont="1" applyFill="1" applyBorder="1"/>
    <xf numFmtId="166" fontId="1" fillId="0" borderId="0" xfId="0" applyNumberFormat="1" applyFont="1"/>
    <xf numFmtId="3" fontId="1" fillId="3" borderId="15" xfId="0" applyNumberFormat="1" applyFont="1" applyFill="1" applyBorder="1"/>
    <xf numFmtId="3" fontId="1" fillId="3" borderId="16" xfId="0" applyNumberFormat="1" applyFont="1" applyFill="1" applyBorder="1"/>
    <xf numFmtId="166" fontId="1" fillId="3" borderId="17" xfId="0" applyNumberFormat="1" applyFont="1" applyFill="1" applyBorder="1"/>
    <xf numFmtId="0" fontId="1" fillId="0" borderId="74" xfId="0" applyFont="1" applyBorder="1"/>
    <xf numFmtId="0" fontId="1" fillId="0" borderId="77" xfId="0" applyFont="1" applyBorder="1"/>
    <xf numFmtId="3" fontId="1" fillId="3" borderId="21" xfId="0" applyNumberFormat="1" applyFont="1" applyFill="1" applyBorder="1"/>
    <xf numFmtId="3" fontId="1" fillId="3" borderId="22" xfId="0" applyNumberFormat="1" applyFont="1" applyFill="1" applyBorder="1"/>
    <xf numFmtId="166" fontId="1" fillId="3" borderId="23" xfId="0" applyNumberFormat="1" applyFont="1" applyFill="1" applyBorder="1"/>
    <xf numFmtId="3" fontId="1" fillId="3" borderId="13" xfId="0" applyNumberFormat="1" applyFont="1" applyFill="1" applyBorder="1"/>
    <xf numFmtId="3" fontId="1" fillId="3" borderId="18" xfId="0" applyNumberFormat="1" applyFont="1" applyFill="1" applyBorder="1"/>
    <xf numFmtId="3" fontId="1" fillId="3" borderId="24" xfId="0" applyNumberFormat="1" applyFont="1" applyFill="1" applyBorder="1"/>
    <xf numFmtId="0" fontId="1" fillId="0" borderId="0" xfId="0" applyFont="1" applyAlignment="1">
      <alignment horizontal="left" vertical="top"/>
    </xf>
    <xf numFmtId="0" fontId="1" fillId="0" borderId="14" xfId="0" applyFont="1" applyBorder="1"/>
    <xf numFmtId="3" fontId="1" fillId="0" borderId="12" xfId="0" applyNumberFormat="1" applyFont="1" applyBorder="1"/>
    <xf numFmtId="3" fontId="1" fillId="0" borderId="13" xfId="0" applyNumberFormat="1" applyFont="1" applyBorder="1"/>
    <xf numFmtId="166" fontId="1" fillId="0" borderId="14" xfId="0" applyNumberFormat="1" applyFont="1" applyBorder="1"/>
    <xf numFmtId="0" fontId="1" fillId="0" borderId="19" xfId="0" applyFont="1" applyBorder="1"/>
    <xf numFmtId="3" fontId="1" fillId="0" borderId="15" xfId="0" applyNumberFormat="1" applyFont="1" applyBorder="1"/>
    <xf numFmtId="3" fontId="1" fillId="0" borderId="18" xfId="0" applyNumberFormat="1" applyFont="1" applyBorder="1"/>
    <xf numFmtId="166" fontId="1" fillId="0" borderId="19" xfId="0" applyNumberFormat="1" applyFont="1" applyBorder="1"/>
    <xf numFmtId="0" fontId="1" fillId="0" borderId="75" xfId="0" applyFont="1" applyBorder="1"/>
    <xf numFmtId="0" fontId="1" fillId="0" borderId="28" xfId="0" applyFont="1" applyBorder="1"/>
    <xf numFmtId="0" fontId="1" fillId="0" borderId="25" xfId="0" applyFont="1" applyBorder="1"/>
    <xf numFmtId="3" fontId="1" fillId="0" borderId="21" xfId="0" applyNumberFormat="1" applyFont="1" applyBorder="1"/>
    <xf numFmtId="3" fontId="1" fillId="0" borderId="24" xfId="0" applyNumberFormat="1" applyFont="1" applyBorder="1"/>
    <xf numFmtId="166" fontId="1" fillId="0" borderId="25" xfId="0" applyNumberFormat="1" applyFont="1" applyBorder="1"/>
    <xf numFmtId="0" fontId="1" fillId="4" borderId="2" xfId="0" applyFont="1" applyFill="1" applyBorder="1" applyAlignment="1">
      <alignment horizontal="center" vertical="center" wrapText="1"/>
    </xf>
    <xf numFmtId="164" fontId="1" fillId="0" borderId="11" xfId="0" applyNumberFormat="1" applyFont="1" applyBorder="1"/>
    <xf numFmtId="164" fontId="1" fillId="0" borderId="14" xfId="0" applyNumberFormat="1" applyFont="1" applyBorder="1"/>
    <xf numFmtId="164" fontId="1" fillId="0" borderId="17" xfId="0" applyNumberFormat="1" applyFont="1" applyBorder="1"/>
    <xf numFmtId="164" fontId="1" fillId="0" borderId="19" xfId="0" applyNumberFormat="1" applyFont="1" applyBorder="1"/>
    <xf numFmtId="164" fontId="1" fillId="0" borderId="23" xfId="0" applyNumberFormat="1" applyFont="1" applyBorder="1"/>
    <xf numFmtId="164" fontId="1" fillId="0" borderId="25" xfId="0" applyNumberFormat="1" applyFont="1" applyBorder="1"/>
    <xf numFmtId="0" fontId="1" fillId="0" borderId="76" xfId="0" applyFont="1" applyBorder="1"/>
    <xf numFmtId="0" fontId="93" fillId="2" borderId="0" xfId="0" applyFont="1" applyFill="1" applyAlignment="1">
      <alignment horizontal="center" vertical="center"/>
    </xf>
    <xf numFmtId="0" fontId="95" fillId="2" borderId="0" xfId="0" applyFont="1" applyFill="1" applyAlignment="1">
      <alignment horizontal="left" vertical="center"/>
    </xf>
    <xf numFmtId="0" fontId="95" fillId="2" borderId="0" xfId="0" applyFont="1" applyFill="1" applyAlignment="1">
      <alignment horizontal="center" vertical="center"/>
    </xf>
    <xf numFmtId="1" fontId="90" fillId="2" borderId="0" xfId="0" applyNumberFormat="1" applyFont="1" applyFill="1" applyAlignment="1">
      <alignment horizontal="center" vertical="center"/>
    </xf>
    <xf numFmtId="0" fontId="93" fillId="3" borderId="0" xfId="0" applyFont="1" applyFill="1" applyAlignment="1">
      <alignment horizontal="center" vertical="center"/>
    </xf>
    <xf numFmtId="0" fontId="95" fillId="3" borderId="0" xfId="0" applyFont="1" applyFill="1" applyAlignment="1">
      <alignment horizontal="center" vertical="center"/>
    </xf>
    <xf numFmtId="1" fontId="90" fillId="3" borderId="0" xfId="0" applyNumberFormat="1" applyFont="1" applyFill="1" applyAlignment="1">
      <alignment horizontal="center" vertical="center"/>
    </xf>
    <xf numFmtId="14" fontId="93" fillId="2" borderId="0" xfId="0" applyNumberFormat="1" applyFont="1" applyFill="1" applyAlignment="1">
      <alignment horizontal="center" vertical="center"/>
    </xf>
    <xf numFmtId="0" fontId="5" fillId="0" borderId="0" xfId="0" applyFont="1" applyAlignment="1">
      <alignment horizontal="left"/>
    </xf>
    <xf numFmtId="0" fontId="2" fillId="0" borderId="0" xfId="0" applyFont="1" applyAlignment="1"/>
    <xf numFmtId="0" fontId="5" fillId="0" borderId="0" xfId="0" applyFont="1" applyFill="1" applyAlignment="1">
      <alignment horizontal="left"/>
    </xf>
    <xf numFmtId="0" fontId="93" fillId="0" borderId="0" xfId="0" applyFont="1" applyFill="1" applyAlignment="1">
      <alignment horizontal="center" vertical="center"/>
    </xf>
    <xf numFmtId="0" fontId="95" fillId="0" borderId="0" xfId="0" applyFont="1" applyFill="1" applyAlignment="1">
      <alignment horizontal="left" vertical="center"/>
    </xf>
    <xf numFmtId="0" fontId="95" fillId="2" borderId="0" xfId="0" applyFont="1" applyFill="1" applyAlignment="1">
      <alignment vertical="center"/>
    </xf>
    <xf numFmtId="0" fontId="96" fillId="3" borderId="0" xfId="0" applyFont="1" applyFill="1" applyAlignment="1">
      <alignment horizontal="center" vertical="center"/>
    </xf>
    <xf numFmtId="0" fontId="97" fillId="3" borderId="0" xfId="0" applyFont="1" applyFill="1" applyAlignment="1">
      <alignment horizontal="center" vertical="center"/>
    </xf>
    <xf numFmtId="0" fontId="93" fillId="2" borderId="0" xfId="0" applyFont="1" applyFill="1" applyAlignment="1">
      <alignment horizontal="center" vertical="center"/>
    </xf>
    <xf numFmtId="0" fontId="98" fillId="0" borderId="0" xfId="0" applyFont="1"/>
    <xf numFmtId="0" fontId="89" fillId="0" borderId="0" xfId="0" applyFont="1"/>
    <xf numFmtId="0" fontId="88" fillId="2" borderId="0" xfId="0" applyFont="1" applyFill="1" applyAlignment="1">
      <alignment horizontal="center" vertical="center"/>
    </xf>
    <xf numFmtId="0" fontId="0" fillId="0" borderId="0" xfId="0" applyFont="1"/>
    <xf numFmtId="0" fontId="91" fillId="3" borderId="0" xfId="0" applyFont="1" applyFill="1" applyAlignment="1">
      <alignment vertical="center" wrapText="1"/>
    </xf>
    <xf numFmtId="0" fontId="89" fillId="3" borderId="0" xfId="0" applyFont="1" applyFill="1"/>
    <xf numFmtId="0" fontId="5" fillId="4" borderId="7" xfId="42979" applyFont="1" applyFill="1" applyBorder="1" applyAlignment="1" applyProtection="1">
      <alignment horizontal="center" vertical="center" wrapText="1"/>
      <protection hidden="1"/>
    </xf>
    <xf numFmtId="0" fontId="1" fillId="3" borderId="78" xfId="0" applyFont="1" applyFill="1" applyBorder="1"/>
    <xf numFmtId="165" fontId="1" fillId="3" borderId="17" xfId="0" applyNumberFormat="1" applyFont="1" applyFill="1" applyBorder="1"/>
    <xf numFmtId="165" fontId="1" fillId="3" borderId="11" xfId="0" applyNumberFormat="1" applyFont="1" applyFill="1" applyBorder="1"/>
    <xf numFmtId="165" fontId="1" fillId="3" borderId="23" xfId="0" applyNumberFormat="1" applyFont="1" applyFill="1" applyBorder="1"/>
    <xf numFmtId="0" fontId="99" fillId="0" borderId="0" xfId="0" applyFont="1"/>
    <xf numFmtId="1" fontId="0" fillId="0" borderId="0" xfId="0" applyNumberFormat="1"/>
    <xf numFmtId="0" fontId="3" fillId="0" borderId="0" xfId="0" applyFont="1"/>
    <xf numFmtId="3" fontId="0" fillId="0" borderId="0" xfId="0" applyNumberFormat="1"/>
    <xf numFmtId="3" fontId="0" fillId="0" borderId="0" xfId="0" applyNumberFormat="1" applyFont="1"/>
    <xf numFmtId="1" fontId="0" fillId="0" borderId="0" xfId="0" applyNumberFormat="1" applyFont="1"/>
    <xf numFmtId="0" fontId="0" fillId="0" borderId="0" xfId="0" applyAlignment="1">
      <alignment wrapText="1"/>
    </xf>
    <xf numFmtId="0" fontId="0" fillId="0" borderId="36" xfId="0" applyFont="1" applyBorder="1"/>
    <xf numFmtId="0" fontId="0" fillId="0" borderId="36" xfId="0" applyFont="1" applyFill="1" applyBorder="1"/>
    <xf numFmtId="165" fontId="0" fillId="0" borderId="36" xfId="3" applyNumberFormat="1" applyFont="1" applyFill="1" applyBorder="1"/>
    <xf numFmtId="165" fontId="0" fillId="0" borderId="35" xfId="3" applyNumberFormat="1" applyFont="1" applyFill="1" applyBorder="1"/>
    <xf numFmtId="165" fontId="0" fillId="0" borderId="80" xfId="3" applyNumberFormat="1" applyFont="1" applyFill="1" applyBorder="1"/>
    <xf numFmtId="0" fontId="0" fillId="0" borderId="0" xfId="0" applyFont="1" applyFill="1"/>
    <xf numFmtId="165" fontId="0" fillId="0" borderId="0" xfId="3" applyNumberFormat="1" applyFont="1"/>
    <xf numFmtId="0" fontId="3" fillId="0" borderId="0" xfId="0" applyFont="1" applyFill="1" applyBorder="1"/>
    <xf numFmtId="165" fontId="0" fillId="0" borderId="36" xfId="3" applyNumberFormat="1" applyFont="1" applyBorder="1"/>
    <xf numFmtId="178" fontId="0" fillId="0" borderId="36" xfId="3" applyNumberFormat="1" applyFont="1" applyFill="1" applyBorder="1"/>
    <xf numFmtId="178" fontId="0" fillId="0" borderId="35" xfId="3" applyNumberFormat="1" applyFont="1" applyFill="1" applyBorder="1"/>
    <xf numFmtId="178" fontId="0" fillId="0" borderId="80" xfId="3" applyNumberFormat="1" applyFont="1" applyFill="1" applyBorder="1"/>
    <xf numFmtId="178" fontId="0" fillId="0" borderId="36" xfId="0" applyNumberFormat="1" applyFont="1" applyFill="1" applyBorder="1"/>
    <xf numFmtId="178" fontId="0" fillId="0" borderId="35" xfId="0" applyNumberFormat="1" applyFont="1" applyFill="1" applyBorder="1"/>
    <xf numFmtId="178" fontId="0" fillId="0" borderId="0" xfId="0" applyNumberFormat="1" applyFont="1"/>
    <xf numFmtId="178" fontId="0" fillId="0" borderId="0" xfId="3" applyNumberFormat="1" applyFont="1"/>
    <xf numFmtId="178" fontId="0" fillId="0" borderId="36" xfId="3" applyNumberFormat="1" applyFont="1" applyBorder="1"/>
    <xf numFmtId="178" fontId="0" fillId="0" borderId="0" xfId="0" applyNumberFormat="1"/>
    <xf numFmtId="0" fontId="93" fillId="2" borderId="0" xfId="0" applyFont="1" applyFill="1" applyAlignment="1">
      <alignment horizontal="center" vertical="center"/>
    </xf>
    <xf numFmtId="0" fontId="0" fillId="4" borderId="8" xfId="0" applyFont="1" applyFill="1" applyBorder="1" applyAlignment="1">
      <alignment horizontal="center" vertical="center" wrapText="1"/>
    </xf>
    <xf numFmtId="178" fontId="1" fillId="3" borderId="11" xfId="0" applyNumberFormat="1" applyFont="1" applyFill="1" applyBorder="1"/>
    <xf numFmtId="178" fontId="1" fillId="3" borderId="17" xfId="0" applyNumberFormat="1" applyFont="1" applyFill="1" applyBorder="1"/>
    <xf numFmtId="178" fontId="1" fillId="3" borderId="23" xfId="0" applyNumberFormat="1" applyFont="1" applyFill="1" applyBorder="1"/>
    <xf numFmtId="0" fontId="0" fillId="4" borderId="2" xfId="0" applyFont="1" applyFill="1" applyBorder="1" applyAlignment="1">
      <alignment horizontal="center" vertical="center" wrapText="1"/>
    </xf>
    <xf numFmtId="0" fontId="94" fillId="2" borderId="0" xfId="0" applyFont="1" applyFill="1" applyAlignment="1">
      <alignment horizontal="center" vertical="center"/>
    </xf>
    <xf numFmtId="0" fontId="29" fillId="0" borderId="0" xfId="0" applyFont="1"/>
    <xf numFmtId="0" fontId="92" fillId="0" borderId="0" xfId="0" applyFont="1"/>
    <xf numFmtId="0" fontId="93" fillId="2" borderId="0" xfId="0" applyFont="1" applyFill="1" applyAlignment="1">
      <alignment horizontal="center" vertical="center"/>
    </xf>
    <xf numFmtId="0" fontId="88" fillId="2" borderId="0" xfId="0" applyFont="1" applyFill="1" applyAlignment="1">
      <alignment vertical="center"/>
    </xf>
    <xf numFmtId="1" fontId="8" fillId="2" borderId="0" xfId="0" applyNumberFormat="1" applyFont="1" applyFill="1" applyAlignment="1">
      <alignment vertical="center"/>
    </xf>
    <xf numFmtId="165" fontId="1" fillId="0" borderId="0" xfId="0" applyNumberFormat="1" applyFont="1"/>
    <xf numFmtId="0" fontId="94" fillId="2" borderId="0" xfId="2" applyFont="1" applyFill="1" applyBorder="1" applyAlignment="1">
      <alignment vertical="center"/>
    </xf>
    <xf numFmtId="0" fontId="93" fillId="2" borderId="0" xfId="0" applyFont="1" applyFill="1" applyAlignment="1">
      <alignment horizontal="center" vertical="center"/>
    </xf>
    <xf numFmtId="0" fontId="5" fillId="0" borderId="0" xfId="0" applyFont="1" applyAlignment="1">
      <alignment wrapText="1"/>
    </xf>
    <xf numFmtId="0" fontId="1" fillId="4" borderId="26"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0" fillId="0" borderId="0" xfId="0" applyFont="1" applyAlignment="1">
      <alignment wrapText="1"/>
    </xf>
    <xf numFmtId="0" fontId="100" fillId="0" borderId="36" xfId="0" applyFont="1" applyBorder="1"/>
    <xf numFmtId="3" fontId="100" fillId="0" borderId="36" xfId="0" applyNumberFormat="1" applyFont="1" applyBorder="1"/>
    <xf numFmtId="166" fontId="100" fillId="0" borderId="36" xfId="0" applyNumberFormat="1" applyFont="1" applyBorder="1"/>
    <xf numFmtId="179" fontId="0" fillId="0" borderId="0" xfId="1" applyNumberFormat="1" applyFont="1" applyBorder="1"/>
    <xf numFmtId="180" fontId="0" fillId="0" borderId="0" xfId="1" applyNumberFormat="1" applyFont="1" applyBorder="1"/>
    <xf numFmtId="0" fontId="4" fillId="5" borderId="0" xfId="0" applyFont="1" applyFill="1"/>
    <xf numFmtId="0" fontId="1" fillId="5" borderId="0" xfId="0" applyFont="1" applyFill="1"/>
    <xf numFmtId="0" fontId="5" fillId="5" borderId="0" xfId="0" applyFont="1" applyFill="1"/>
    <xf numFmtId="0" fontId="0" fillId="4" borderId="4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6" xfId="0" applyFont="1" applyFill="1" applyBorder="1" applyAlignment="1">
      <alignment horizontal="center" vertical="center" wrapText="1"/>
    </xf>
    <xf numFmtId="0" fontId="0" fillId="0" borderId="0" xfId="0" applyFont="1" applyFill="1" applyBorder="1"/>
    <xf numFmtId="180" fontId="0" fillId="0" borderId="0" xfId="0" applyNumberFormat="1" applyFont="1" applyBorder="1"/>
    <xf numFmtId="0" fontId="95" fillId="5" borderId="0" xfId="0" applyFont="1" applyFill="1" applyAlignment="1">
      <alignment vertical="center" wrapText="1"/>
    </xf>
    <xf numFmtId="165" fontId="0" fillId="0" borderId="82" xfId="3" applyNumberFormat="1" applyFont="1" applyFill="1" applyBorder="1"/>
    <xf numFmtId="0" fontId="0" fillId="0" borderId="36" xfId="0" applyBorder="1"/>
    <xf numFmtId="0" fontId="0" fillId="0" borderId="34" xfId="0" applyBorder="1"/>
    <xf numFmtId="0" fontId="0" fillId="0" borderId="84" xfId="0" applyBorder="1"/>
    <xf numFmtId="0" fontId="0" fillId="0" borderId="79" xfId="0" applyBorder="1"/>
    <xf numFmtId="0" fontId="0" fillId="0" borderId="85" xfId="0" applyBorder="1"/>
    <xf numFmtId="0" fontId="0" fillId="0" borderId="86" xfId="0" applyBorder="1"/>
    <xf numFmtId="0" fontId="3" fillId="70" borderId="83" xfId="0" applyFont="1" applyFill="1" applyBorder="1" applyAlignment="1">
      <alignment wrapText="1"/>
    </xf>
    <xf numFmtId="178" fontId="0" fillId="0" borderId="34" xfId="0" applyNumberFormat="1" applyBorder="1"/>
    <xf numFmtId="178" fontId="0" fillId="0" borderId="81" xfId="0" applyNumberFormat="1" applyBorder="1"/>
    <xf numFmtId="178" fontId="0" fillId="0" borderId="36" xfId="0" applyNumberFormat="1" applyBorder="1"/>
    <xf numFmtId="178" fontId="0" fillId="0" borderId="80" xfId="0" applyNumberFormat="1" applyBorder="1"/>
    <xf numFmtId="178" fontId="0" fillId="0" borderId="86" xfId="0" applyNumberFormat="1" applyBorder="1"/>
    <xf numFmtId="178" fontId="0" fillId="0" borderId="87" xfId="0" applyNumberFormat="1" applyBorder="1"/>
    <xf numFmtId="0" fontId="3" fillId="70" borderId="88" xfId="0" applyFont="1" applyFill="1" applyBorder="1" applyAlignment="1">
      <alignment wrapText="1"/>
    </xf>
    <xf numFmtId="180" fontId="0" fillId="0" borderId="34" xfId="1" applyNumberFormat="1" applyFont="1" applyBorder="1"/>
    <xf numFmtId="180" fontId="0" fillId="0" borderId="36" xfId="1" applyNumberFormat="1" applyFont="1" applyBorder="1"/>
    <xf numFmtId="180" fontId="0" fillId="0" borderId="86" xfId="1" applyNumberFormat="1" applyFont="1" applyBorder="1"/>
    <xf numFmtId="0" fontId="5" fillId="5" borderId="0" xfId="0" applyFont="1" applyFill="1" applyAlignment="1">
      <alignment horizontal="center" vertical="center"/>
    </xf>
    <xf numFmtId="0" fontId="5" fillId="5" borderId="0" xfId="0" applyFont="1" applyFill="1" applyBorder="1"/>
    <xf numFmtId="1" fontId="5" fillId="5" borderId="0" xfId="0" applyNumberFormat="1" applyFont="1" applyFill="1"/>
    <xf numFmtId="0" fontId="0" fillId="0" borderId="0" xfId="0" applyNumberFormat="1" applyFont="1"/>
    <xf numFmtId="0" fontId="0" fillId="0" borderId="0" xfId="0" applyNumberFormat="1"/>
    <xf numFmtId="0" fontId="3" fillId="71" borderId="0" xfId="0" applyFont="1" applyFill="1"/>
    <xf numFmtId="0" fontId="93" fillId="2" borderId="0" xfId="0" applyFont="1" applyFill="1" applyAlignment="1">
      <alignment horizontal="center" vertical="center"/>
    </xf>
    <xf numFmtId="9" fontId="1" fillId="0" borderId="18" xfId="3" applyFont="1" applyBorder="1" applyAlignment="1">
      <alignment horizontal="center" vertical="center"/>
    </xf>
    <xf numFmtId="9" fontId="1" fillId="0" borderId="19" xfId="3" applyFont="1" applyBorder="1" applyAlignment="1">
      <alignment horizontal="center" vertical="center"/>
    </xf>
    <xf numFmtId="9" fontId="1" fillId="0" borderId="21" xfId="3" applyFont="1" applyBorder="1" applyAlignment="1">
      <alignment horizontal="center" vertical="center"/>
    </xf>
    <xf numFmtId="9" fontId="1" fillId="0" borderId="24" xfId="3" applyFont="1" applyBorder="1" applyAlignment="1">
      <alignment horizontal="center" vertical="center"/>
    </xf>
    <xf numFmtId="9" fontId="1" fillId="0" borderId="25" xfId="3" applyFont="1" applyBorder="1" applyAlignment="1">
      <alignment horizontal="center" vertical="center"/>
    </xf>
    <xf numFmtId="0" fontId="5" fillId="0" borderId="0" xfId="0" applyFont="1" applyAlignment="1">
      <alignment wrapText="1"/>
    </xf>
    <xf numFmtId="0" fontId="3" fillId="70" borderId="97" xfId="0" applyFont="1" applyFill="1" applyBorder="1" applyAlignment="1">
      <alignment wrapText="1"/>
    </xf>
    <xf numFmtId="0" fontId="3" fillId="70" borderId="98" xfId="0" applyFont="1" applyFill="1" applyBorder="1" applyAlignment="1">
      <alignment wrapText="1"/>
    </xf>
    <xf numFmtId="0" fontId="3" fillId="70" borderId="99" xfId="0" applyFont="1" applyFill="1" applyBorder="1" applyAlignment="1">
      <alignment wrapText="1"/>
    </xf>
    <xf numFmtId="0" fontId="3" fillId="70" borderId="99" xfId="0" applyFont="1" applyFill="1" applyBorder="1" applyAlignment="1">
      <alignment vertical="center" wrapText="1"/>
    </xf>
    <xf numFmtId="0" fontId="0" fillId="4" borderId="4" xfId="0" applyFont="1" applyFill="1" applyBorder="1" applyAlignment="1">
      <alignment horizontal="center" vertical="center" wrapText="1"/>
    </xf>
    <xf numFmtId="0" fontId="102" fillId="0" borderId="0" xfId="0" applyFont="1" applyFill="1"/>
    <xf numFmtId="0" fontId="34" fillId="72" borderId="0" xfId="0" applyFont="1" applyFill="1"/>
    <xf numFmtId="0" fontId="0" fillId="72" borderId="0" xfId="0" applyFill="1"/>
    <xf numFmtId="0" fontId="103" fillId="72" borderId="0" xfId="0" applyFont="1" applyFill="1"/>
    <xf numFmtId="0" fontId="34" fillId="0" borderId="0" xfId="0" applyFont="1"/>
    <xf numFmtId="0" fontId="0" fillId="0" borderId="0" xfId="0" applyFill="1"/>
    <xf numFmtId="0" fontId="104" fillId="0" borderId="0" xfId="0" applyFont="1" applyAlignment="1">
      <alignment wrapText="1"/>
    </xf>
    <xf numFmtId="0" fontId="0" fillId="2" borderId="0" xfId="0" applyFill="1"/>
    <xf numFmtId="0" fontId="105" fillId="2" borderId="0" xfId="0" applyFont="1" applyFill="1"/>
    <xf numFmtId="0" fontId="88" fillId="2" borderId="0" xfId="0" applyFont="1" applyFill="1"/>
    <xf numFmtId="0" fontId="0" fillId="4" borderId="26" xfId="0" applyFill="1" applyBorder="1" applyAlignment="1">
      <alignment horizontal="center" vertical="center" wrapText="1"/>
    </xf>
    <xf numFmtId="0" fontId="0" fillId="4" borderId="39" xfId="0"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0" xfId="0" applyBorder="1"/>
    <xf numFmtId="0" fontId="0" fillId="0" borderId="96" xfId="0" applyBorder="1"/>
    <xf numFmtId="0" fontId="0" fillId="0" borderId="16" xfId="0" applyBorder="1"/>
    <xf numFmtId="0" fontId="0" fillId="0" borderId="77" xfId="0" applyBorder="1"/>
    <xf numFmtId="0" fontId="0" fillId="0" borderId="22" xfId="0" applyBorder="1"/>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0" borderId="78" xfId="0" applyBorder="1"/>
    <xf numFmtId="0" fontId="0" fillId="0" borderId="28" xfId="0" applyBorder="1"/>
    <xf numFmtId="0" fontId="0" fillId="0" borderId="15" xfId="0" applyBorder="1"/>
    <xf numFmtId="0" fontId="0" fillId="0" borderId="21" xfId="0" applyBorder="1"/>
    <xf numFmtId="0" fontId="0" fillId="0" borderId="25" xfId="0" applyBorder="1" applyAlignment="1">
      <alignment wrapText="1"/>
    </xf>
    <xf numFmtId="0" fontId="0" fillId="3" borderId="103" xfId="0" applyFont="1" applyFill="1" applyBorder="1" applyAlignment="1">
      <alignment horizontal="center" vertical="center" wrapText="1"/>
    </xf>
    <xf numFmtId="9" fontId="0" fillId="0" borderId="11" xfId="0" applyNumberFormat="1" applyFont="1" applyBorder="1" applyAlignment="1">
      <alignment horizontal="center"/>
    </xf>
    <xf numFmtId="0" fontId="0" fillId="3" borderId="29" xfId="0" applyFill="1" applyBorder="1" applyAlignment="1">
      <alignment horizontal="left"/>
    </xf>
    <xf numFmtId="9" fontId="0" fillId="0" borderId="17" xfId="0" applyNumberFormat="1" applyFont="1" applyBorder="1" applyAlignment="1">
      <alignment horizontal="center"/>
    </xf>
    <xf numFmtId="1" fontId="0" fillId="3" borderId="29" xfId="0" applyNumberFormat="1" applyFill="1" applyBorder="1" applyAlignment="1">
      <alignment horizontal="left"/>
    </xf>
    <xf numFmtId="9" fontId="0" fillId="3" borderId="29" xfId="3" applyFont="1" applyFill="1" applyBorder="1" applyAlignment="1">
      <alignment horizontal="left"/>
    </xf>
    <xf numFmtId="0" fontId="0" fillId="3" borderId="29" xfId="3" applyNumberFormat="1" applyFont="1" applyFill="1" applyBorder="1" applyAlignment="1">
      <alignment horizontal="left"/>
    </xf>
    <xf numFmtId="9" fontId="0" fillId="0" borderId="23" xfId="0" applyNumberFormat="1" applyFont="1" applyBorder="1" applyAlignment="1">
      <alignment horizontal="center"/>
    </xf>
    <xf numFmtId="0" fontId="0" fillId="4" borderId="102" xfId="0" applyFill="1" applyBorder="1" applyAlignment="1">
      <alignment horizontal="center" vertical="center" wrapText="1"/>
    </xf>
    <xf numFmtId="0" fontId="0" fillId="4" borderId="1" xfId="0" applyFill="1" applyBorder="1" applyAlignment="1">
      <alignment horizontal="center" vertical="center" wrapText="1"/>
    </xf>
    <xf numFmtId="0" fontId="0" fillId="4" borderId="11" xfId="0" applyFill="1" applyBorder="1" applyAlignment="1">
      <alignment wrapText="1"/>
    </xf>
    <xf numFmtId="0" fontId="0" fillId="0" borderId="11" xfId="0" applyBorder="1" applyAlignment="1">
      <alignment horizontal="left" vertical="center" wrapText="1"/>
    </xf>
    <xf numFmtId="0" fontId="0" fillId="4" borderId="90" xfId="0" applyFill="1" applyBorder="1" applyAlignment="1">
      <alignment wrapText="1"/>
    </xf>
    <xf numFmtId="0" fontId="0" fillId="0" borderId="90" xfId="0" applyBorder="1" applyAlignment="1">
      <alignment horizontal="left" vertical="center" wrapText="1"/>
    </xf>
    <xf numFmtId="0" fontId="0" fillId="4" borderId="17" xfId="0" applyFill="1" applyBorder="1" applyAlignment="1">
      <alignment wrapText="1"/>
    </xf>
    <xf numFmtId="0" fontId="0" fillId="0" borderId="17" xfId="0" applyBorder="1" applyAlignment="1">
      <alignment horizontal="left" vertical="center" wrapText="1"/>
    </xf>
    <xf numFmtId="0" fontId="0" fillId="4" borderId="108" xfId="0" applyFill="1" applyBorder="1" applyAlignment="1">
      <alignment wrapText="1"/>
    </xf>
    <xf numFmtId="0" fontId="0" fillId="0" borderId="108" xfId="0" applyBorder="1" applyAlignment="1">
      <alignment horizontal="left" vertical="center" wrapText="1"/>
    </xf>
    <xf numFmtId="0" fontId="0" fillId="0" borderId="101" xfId="0" applyBorder="1" applyAlignment="1">
      <alignment horizontal="left" vertical="center" wrapText="1"/>
    </xf>
    <xf numFmtId="0" fontId="0" fillId="4" borderId="23" xfId="0" applyFill="1" applyBorder="1" applyAlignment="1">
      <alignment wrapText="1"/>
    </xf>
    <xf numFmtId="0" fontId="0" fillId="0" borderId="23" xfId="0" applyBorder="1" applyAlignment="1">
      <alignment horizontal="left" vertical="center" wrapText="1"/>
    </xf>
    <xf numFmtId="0" fontId="0" fillId="4" borderId="31" xfId="0" applyFill="1" applyBorder="1" applyAlignment="1">
      <alignment wrapText="1"/>
    </xf>
    <xf numFmtId="0" fontId="0" fillId="0" borderId="31" xfId="0" applyBorder="1" applyAlignment="1">
      <alignment horizontal="left" vertical="center" wrapText="1"/>
    </xf>
    <xf numFmtId="0" fontId="0" fillId="0" borderId="7" xfId="0" applyBorder="1" applyAlignment="1">
      <alignment horizontal="left" vertical="center" wrapText="1"/>
    </xf>
    <xf numFmtId="0" fontId="0" fillId="4" borderId="101" xfId="0" applyFill="1" applyBorder="1" applyAlignment="1">
      <alignment wrapText="1"/>
    </xf>
    <xf numFmtId="0" fontId="0" fillId="4" borderId="7" xfId="0" applyFill="1" applyBorder="1" applyAlignment="1">
      <alignment wrapText="1"/>
    </xf>
    <xf numFmtId="0" fontId="0" fillId="0" borderId="12" xfId="0" applyBorder="1"/>
    <xf numFmtId="0" fontId="0" fillId="0" borderId="13" xfId="0" applyBorder="1"/>
    <xf numFmtId="0" fontId="0" fillId="0" borderId="14" xfId="0" applyBorder="1"/>
    <xf numFmtId="0" fontId="0" fillId="0" borderId="18" xfId="0" applyBorder="1"/>
    <xf numFmtId="0" fontId="0" fillId="0" borderId="19" xfId="0" applyBorder="1"/>
    <xf numFmtId="0" fontId="0" fillId="0" borderId="24" xfId="0" applyBorder="1"/>
    <xf numFmtId="0" fontId="0" fillId="0" borderId="25" xfId="0" applyBorder="1"/>
    <xf numFmtId="0" fontId="0" fillId="4" borderId="40" xfId="0" applyFill="1" applyBorder="1" applyAlignment="1">
      <alignment horizontal="center" vertical="center" wrapText="1"/>
    </xf>
    <xf numFmtId="0" fontId="0" fillId="4" borderId="2" xfId="0" applyFill="1" applyBorder="1" applyAlignment="1">
      <alignment horizontal="center" vertical="center" wrapText="1"/>
    </xf>
    <xf numFmtId="0" fontId="0" fillId="4" borderId="4" xfId="0" applyFill="1" applyBorder="1" applyAlignment="1">
      <alignment horizontal="center" vertical="center" wrapText="1"/>
    </xf>
    <xf numFmtId="0" fontId="5" fillId="4" borderId="8" xfId="42979" applyFont="1" applyFill="1" applyBorder="1" applyAlignment="1" applyProtection="1">
      <alignment horizontal="center" vertical="center" wrapText="1"/>
      <protection hidden="1"/>
    </xf>
    <xf numFmtId="1" fontId="1" fillId="0" borderId="13" xfId="0" applyNumberFormat="1" applyFont="1" applyBorder="1" applyAlignment="1">
      <alignment horizontal="center" vertical="center"/>
    </xf>
    <xf numFmtId="1" fontId="1" fillId="0" borderId="14" xfId="0" applyNumberFormat="1" applyFont="1" applyBorder="1" applyAlignment="1">
      <alignment horizontal="center" vertical="center"/>
    </xf>
    <xf numFmtId="1" fontId="1" fillId="0" borderId="18" xfId="0" applyNumberFormat="1" applyFont="1" applyBorder="1" applyAlignment="1">
      <alignment horizontal="center" vertical="center"/>
    </xf>
    <xf numFmtId="1" fontId="1" fillId="0" borderId="19"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9" xfId="0" applyNumberFormat="1" applyFont="1" applyBorder="1" applyAlignment="1">
      <alignment horizontal="center" vertical="center"/>
    </xf>
    <xf numFmtId="0" fontId="5" fillId="0" borderId="21" xfId="0" applyNumberFormat="1" applyFont="1" applyBorder="1" applyAlignment="1">
      <alignment horizontal="center" vertical="center"/>
    </xf>
    <xf numFmtId="0" fontId="5" fillId="0" borderId="24" xfId="0" applyNumberFormat="1" applyFont="1" applyBorder="1" applyAlignment="1">
      <alignment horizontal="center" vertical="center"/>
    </xf>
    <xf numFmtId="0" fontId="5" fillId="0" borderId="25" xfId="0" applyNumberFormat="1" applyFont="1" applyBorder="1" applyAlignment="1">
      <alignment horizontal="center" vertical="center"/>
    </xf>
    <xf numFmtId="0" fontId="0" fillId="0" borderId="12" xfId="0" applyBorder="1" applyAlignment="1">
      <alignment horizontal="center" vertical="top"/>
    </xf>
    <xf numFmtId="0" fontId="0" fillId="0" borderId="13" xfId="0" applyBorder="1" applyAlignment="1">
      <alignment horizontal="center" vertical="top"/>
    </xf>
    <xf numFmtId="0" fontId="0" fillId="0" borderId="14" xfId="0" applyBorder="1" applyAlignment="1">
      <alignment horizontal="center" vertical="top"/>
    </xf>
    <xf numFmtId="9" fontId="0" fillId="0" borderId="78" xfId="0" applyNumberFormat="1" applyBorder="1" applyAlignment="1">
      <alignment horizontal="center" vertical="top"/>
    </xf>
    <xf numFmtId="9" fontId="0" fillId="0" borderId="75" xfId="0" applyNumberFormat="1" applyBorder="1" applyAlignment="1">
      <alignment horizontal="center" vertical="top"/>
    </xf>
    <xf numFmtId="9" fontId="0" fillId="0" borderId="28" xfId="0" applyNumberFormat="1" applyBorder="1" applyAlignment="1">
      <alignment horizontal="center" vertical="top"/>
    </xf>
    <xf numFmtId="0" fontId="0" fillId="0" borderId="15"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9" fontId="0" fillId="0" borderId="15" xfId="0" applyNumberFormat="1" applyBorder="1" applyAlignment="1">
      <alignment horizontal="center"/>
    </xf>
    <xf numFmtId="9" fontId="0" fillId="0" borderId="18" xfId="0" applyNumberFormat="1" applyBorder="1" applyAlignment="1">
      <alignment horizontal="center"/>
    </xf>
    <xf numFmtId="9" fontId="0" fillId="0" borderId="19" xfId="0" applyNumberFormat="1" applyBorder="1" applyAlignment="1">
      <alignment horizontal="center"/>
    </xf>
    <xf numFmtId="1" fontId="0" fillId="0" borderId="15" xfId="0" applyNumberFormat="1" applyBorder="1" applyAlignment="1">
      <alignment horizontal="center"/>
    </xf>
    <xf numFmtId="1" fontId="0" fillId="0" borderId="18" xfId="0" applyNumberFormat="1" applyBorder="1" applyAlignment="1">
      <alignment horizontal="center"/>
    </xf>
    <xf numFmtId="1" fontId="0" fillId="0" borderId="19" xfId="0" applyNumberFormat="1" applyBorder="1" applyAlignment="1">
      <alignment horizontal="center"/>
    </xf>
    <xf numFmtId="9" fontId="0" fillId="0" borderId="74" xfId="0" applyNumberFormat="1" applyBorder="1" applyAlignment="1">
      <alignment horizontal="center"/>
    </xf>
    <xf numFmtId="9" fontId="0" fillId="0" borderId="76" xfId="0" applyNumberFormat="1" applyBorder="1" applyAlignment="1">
      <alignment horizontal="center"/>
    </xf>
    <xf numFmtId="9" fontId="0" fillId="0" borderId="113" xfId="0" applyNumberFormat="1" applyBorder="1" applyAlignment="1">
      <alignment horizontal="center"/>
    </xf>
    <xf numFmtId="0" fontId="0" fillId="0" borderId="74" xfId="0" applyBorder="1" applyAlignment="1">
      <alignment horizontal="center"/>
    </xf>
    <xf numFmtId="0" fontId="0" fillId="0" borderId="76" xfId="0" applyBorder="1" applyAlignment="1">
      <alignment horizontal="center"/>
    </xf>
    <xf numFmtId="0" fontId="0" fillId="0" borderId="113" xfId="0" applyBorder="1" applyAlignment="1">
      <alignment horizontal="center"/>
    </xf>
    <xf numFmtId="9" fontId="0" fillId="0" borderId="21" xfId="0" applyNumberFormat="1" applyFill="1" applyBorder="1" applyAlignment="1">
      <alignment horizontal="center"/>
    </xf>
    <xf numFmtId="9" fontId="0" fillId="0" borderId="24" xfId="0" applyNumberFormat="1" applyFill="1" applyBorder="1" applyAlignment="1">
      <alignment horizontal="center"/>
    </xf>
    <xf numFmtId="9" fontId="0" fillId="0" borderId="25" xfId="0" applyNumberFormat="1" applyFill="1" applyBorder="1" applyAlignment="1">
      <alignment horizontal="center"/>
    </xf>
    <xf numFmtId="0" fontId="0" fillId="0" borderId="78" xfId="0" applyBorder="1" applyAlignment="1">
      <alignment wrapText="1"/>
    </xf>
    <xf numFmtId="0" fontId="0" fillId="0" borderId="75" xfId="0" applyBorder="1" applyAlignment="1">
      <alignment wrapText="1"/>
    </xf>
    <xf numFmtId="0" fontId="0" fillId="0" borderId="28" xfId="0" applyBorder="1" applyAlignment="1">
      <alignment wrapText="1"/>
    </xf>
    <xf numFmtId="0" fontId="0" fillId="0" borderId="15" xfId="0" applyBorder="1" applyAlignment="1">
      <alignment wrapText="1"/>
    </xf>
    <xf numFmtId="0" fontId="0" fillId="0" borderId="18" xfId="0" applyBorder="1" applyAlignment="1">
      <alignment wrapText="1"/>
    </xf>
    <xf numFmtId="0" fontId="0" fillId="0" borderId="19" xfId="0" applyBorder="1" applyAlignment="1">
      <alignment wrapText="1"/>
    </xf>
    <xf numFmtId="0" fontId="0" fillId="0" borderId="21" xfId="0" applyBorder="1" applyAlignment="1">
      <alignment wrapText="1"/>
    </xf>
    <xf numFmtId="0" fontId="0" fillId="0" borderId="24" xfId="0" applyBorder="1" applyAlignment="1">
      <alignment wrapText="1"/>
    </xf>
    <xf numFmtId="0" fontId="93" fillId="2" borderId="0" xfId="0" applyFont="1" applyFill="1" applyAlignment="1">
      <alignment horizontal="center" vertical="center"/>
    </xf>
    <xf numFmtId="0" fontId="0" fillId="0" borderId="59" xfId="0" applyBorder="1"/>
    <xf numFmtId="0" fontId="0" fillId="2" borderId="114" xfId="0" applyFill="1" applyBorder="1"/>
    <xf numFmtId="0" fontId="0" fillId="2" borderId="115" xfId="0" applyFill="1" applyBorder="1"/>
    <xf numFmtId="0" fontId="93" fillId="2" borderId="115" xfId="0" applyFont="1" applyFill="1" applyBorder="1" applyAlignment="1">
      <alignment vertical="center"/>
    </xf>
    <xf numFmtId="0" fontId="0" fillId="2" borderId="116" xfId="0" applyFill="1" applyBorder="1"/>
    <xf numFmtId="0" fontId="0" fillId="2" borderId="117" xfId="0" applyFill="1" applyBorder="1"/>
    <xf numFmtId="0" fontId="0" fillId="2" borderId="118" xfId="0" applyFill="1" applyBorder="1"/>
    <xf numFmtId="0" fontId="0" fillId="0" borderId="117" xfId="0" applyBorder="1"/>
    <xf numFmtId="0" fontId="0" fillId="0" borderId="0" xfId="0" applyBorder="1"/>
    <xf numFmtId="0" fontId="0" fillId="0" borderId="118" xfId="0" applyBorder="1"/>
    <xf numFmtId="0" fontId="106" fillId="0" borderId="0" xfId="42980" applyFont="1" applyBorder="1" applyAlignment="1">
      <alignment vertical="center"/>
    </xf>
    <xf numFmtId="0" fontId="0" fillId="0" borderId="0" xfId="0" applyBorder="1" applyAlignment="1">
      <alignment vertical="center" wrapText="1"/>
    </xf>
    <xf numFmtId="0" fontId="0" fillId="0" borderId="0" xfId="0" applyBorder="1" applyAlignment="1">
      <alignment wrapText="1"/>
    </xf>
    <xf numFmtId="0" fontId="106" fillId="0" borderId="0" xfId="42980" applyFont="1" applyBorder="1" applyAlignment="1"/>
    <xf numFmtId="0" fontId="0" fillId="0" borderId="0" xfId="0" applyBorder="1" applyAlignment="1"/>
    <xf numFmtId="0" fontId="0" fillId="0" borderId="0" xfId="0" applyBorder="1" applyAlignment="1">
      <alignment vertical="center"/>
    </xf>
    <xf numFmtId="0" fontId="0" fillId="0" borderId="119" xfId="0" applyBorder="1"/>
    <xf numFmtId="0" fontId="0" fillId="0" borderId="120" xfId="0" applyBorder="1"/>
    <xf numFmtId="0" fontId="0" fillId="0" borderId="121" xfId="0" applyBorder="1"/>
    <xf numFmtId="0" fontId="0" fillId="2" borderId="119" xfId="0" applyFill="1" applyBorder="1"/>
    <xf numFmtId="0" fontId="0" fillId="2" borderId="120" xfId="0" applyFill="1" applyBorder="1"/>
    <xf numFmtId="0" fontId="0" fillId="2" borderId="121" xfId="0" applyFill="1" applyBorder="1"/>
    <xf numFmtId="0" fontId="0" fillId="0" borderId="33" xfId="0" applyBorder="1" applyAlignment="1">
      <alignment horizontal="center" wrapText="1"/>
    </xf>
    <xf numFmtId="0" fontId="0" fillId="0" borderId="33" xfId="0" applyBorder="1" applyAlignment="1">
      <alignment wrapText="1"/>
    </xf>
    <xf numFmtId="178" fontId="0" fillId="0" borderId="122" xfId="3" applyNumberFormat="1" applyFont="1" applyFill="1" applyBorder="1"/>
    <xf numFmtId="0" fontId="0" fillId="4" borderId="39" xfId="0" applyFont="1" applyFill="1" applyBorder="1" applyAlignment="1">
      <alignment horizontal="center" vertical="center" wrapText="1"/>
    </xf>
    <xf numFmtId="0" fontId="106" fillId="3" borderId="0" xfId="42980" applyFont="1" applyFill="1" applyAlignment="1">
      <alignment horizontal="center" vertical="center"/>
    </xf>
    <xf numFmtId="0" fontId="106" fillId="3" borderId="0" xfId="42980" applyFont="1" applyFill="1" applyAlignment="1">
      <alignment horizontal="center" vertical="center" wrapText="1"/>
    </xf>
    <xf numFmtId="0" fontId="106" fillId="0" borderId="0" xfId="42980" applyFont="1" applyAlignment="1">
      <alignment horizontal="center"/>
    </xf>
    <xf numFmtId="0" fontId="108" fillId="2" borderId="0" xfId="0" applyFont="1" applyFill="1" applyBorder="1" applyAlignment="1">
      <alignment horizontal="center" vertical="center"/>
    </xf>
    <xf numFmtId="0" fontId="0" fillId="0" borderId="0" xfId="0" applyBorder="1" applyAlignment="1">
      <alignment wrapText="1"/>
    </xf>
    <xf numFmtId="0" fontId="107" fillId="2" borderId="0" xfId="0" applyFont="1" applyFill="1" applyBorder="1" applyAlignment="1">
      <alignment horizontal="center" vertical="center"/>
    </xf>
    <xf numFmtId="0" fontId="93" fillId="2" borderId="0" xfId="0" applyFont="1" applyFill="1" applyAlignment="1">
      <alignment horizontal="center" vertical="center"/>
    </xf>
    <xf numFmtId="0" fontId="94" fillId="2" borderId="0" xfId="2" applyFont="1" applyFill="1" applyBorder="1" applyAlignment="1">
      <alignment horizontal="center" vertical="center"/>
    </xf>
    <xf numFmtId="0" fontId="1" fillId="4" borderId="1"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0" borderId="0" xfId="0" applyFont="1" applyFill="1" applyBorder="1" applyAlignment="1">
      <alignment horizontal="left" vertical="top" wrapText="1"/>
    </xf>
    <xf numFmtId="0" fontId="5" fillId="0" borderId="0" xfId="0" applyFont="1" applyFill="1" applyAlignment="1">
      <alignment horizontal="left" wrapText="1"/>
    </xf>
    <xf numFmtId="10" fontId="1" fillId="4" borderId="2" xfId="0" applyNumberFormat="1" applyFont="1" applyFill="1" applyBorder="1" applyAlignment="1">
      <alignment horizontal="center"/>
    </xf>
    <xf numFmtId="10" fontId="1" fillId="4" borderId="3" xfId="0" applyNumberFormat="1" applyFont="1" applyFill="1" applyBorder="1" applyAlignment="1">
      <alignment horizontal="center"/>
    </xf>
    <xf numFmtId="10" fontId="1" fillId="4" borderId="4" xfId="0" applyNumberFormat="1"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5" fillId="0" borderId="0" xfId="0" applyFont="1" applyFill="1" applyAlignment="1">
      <alignment horizontal="left" vertical="top" wrapText="1"/>
    </xf>
    <xf numFmtId="0" fontId="5" fillId="0" borderId="0" xfId="0" applyFont="1" applyFill="1" applyAlignment="1">
      <alignment horizontal="left" vertical="top"/>
    </xf>
    <xf numFmtId="0" fontId="0"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10" fontId="0" fillId="4" borderId="2" xfId="0" applyNumberFormat="1" applyFont="1" applyFill="1" applyBorder="1" applyAlignment="1">
      <alignment horizontal="center" vertical="center"/>
    </xf>
    <xf numFmtId="10" fontId="1" fillId="4" borderId="3" xfId="0" applyNumberFormat="1" applyFont="1" applyFill="1" applyBorder="1" applyAlignment="1">
      <alignment horizontal="center" vertical="center"/>
    </xf>
    <xf numFmtId="10" fontId="1" fillId="4" borderId="4" xfId="0" applyNumberFormat="1" applyFont="1" applyFill="1" applyBorder="1" applyAlignment="1">
      <alignment horizontal="center" vertical="center"/>
    </xf>
    <xf numFmtId="10"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0" fontId="0" fillId="0" borderId="0" xfId="0" applyFont="1" applyAlignment="1">
      <alignment horizontal="left" wrapText="1"/>
    </xf>
    <xf numFmtId="0" fontId="1" fillId="0" borderId="0" xfId="0" applyFont="1" applyAlignment="1">
      <alignment horizontal="left" wrapText="1"/>
    </xf>
    <xf numFmtId="0" fontId="91" fillId="3" borderId="30" xfId="0" applyFont="1" applyFill="1" applyBorder="1" applyAlignment="1">
      <alignment horizontal="left" vertical="center" wrapText="1"/>
    </xf>
    <xf numFmtId="0" fontId="91" fillId="3" borderId="31" xfId="0" applyFont="1" applyFill="1" applyBorder="1" applyAlignment="1">
      <alignment horizontal="left" vertical="center" wrapText="1"/>
    </xf>
    <xf numFmtId="0" fontId="5" fillId="0" borderId="0" xfId="0" applyFont="1" applyAlignment="1">
      <alignment wrapText="1"/>
    </xf>
    <xf numFmtId="0" fontId="5" fillId="0" borderId="0" xfId="0" applyFont="1" applyAlignment="1"/>
    <xf numFmtId="1" fontId="3" fillId="0" borderId="36"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0" fillId="0" borderId="36" xfId="0" applyFont="1" applyBorder="1" applyAlignment="1">
      <alignment horizontal="center" vertical="center" wrapText="1"/>
    </xf>
    <xf numFmtId="0" fontId="3" fillId="0" borderId="36" xfId="0" applyFont="1" applyBorder="1" applyAlignment="1">
      <alignment horizontal="center" vertical="center"/>
    </xf>
    <xf numFmtId="0" fontId="3" fillId="0" borderId="80" xfId="0" applyNumberFormat="1" applyFont="1" applyBorder="1" applyAlignment="1">
      <alignment horizontal="center" vertical="center" wrapText="1"/>
    </xf>
    <xf numFmtId="0" fontId="0" fillId="0" borderId="33" xfId="0" applyBorder="1" applyAlignment="1">
      <alignment horizontal="center" wrapText="1"/>
    </xf>
    <xf numFmtId="0" fontId="3" fillId="0" borderId="35" xfId="0" applyNumberFormat="1" applyFont="1" applyBorder="1" applyAlignment="1">
      <alignment horizontal="center" vertical="center" wrapText="1"/>
    </xf>
    <xf numFmtId="0" fontId="3" fillId="0" borderId="82" xfId="0" applyNumberFormat="1" applyFont="1" applyBorder="1" applyAlignment="1">
      <alignment horizontal="center" vertical="center" wrapText="1"/>
    </xf>
    <xf numFmtId="0" fontId="0" fillId="0" borderId="0" xfId="0" applyFont="1" applyFill="1" applyAlignment="1">
      <alignment horizontal="left" wrapText="1"/>
    </xf>
    <xf numFmtId="0" fontId="5" fillId="0" borderId="0" xfId="0" applyFont="1" applyFill="1" applyAlignment="1">
      <alignment wrapText="1"/>
    </xf>
    <xf numFmtId="0" fontId="5" fillId="0" borderId="0" xfId="0" applyFont="1" applyAlignment="1">
      <alignment horizontal="left" wrapText="1"/>
    </xf>
    <xf numFmtId="3" fontId="3" fillId="0" borderId="35" xfId="0" applyNumberFormat="1" applyFont="1" applyBorder="1" applyAlignment="1">
      <alignment horizontal="center" vertical="center" wrapText="1"/>
    </xf>
    <xf numFmtId="178" fontId="3" fillId="0" borderId="36" xfId="0" applyNumberFormat="1" applyFont="1" applyBorder="1" applyAlignment="1">
      <alignment horizontal="center" vertical="center" wrapText="1"/>
    </xf>
    <xf numFmtId="0" fontId="3" fillId="0" borderId="123" xfId="0" applyNumberFormat="1" applyFont="1" applyBorder="1" applyAlignment="1">
      <alignment horizontal="center" vertical="center" wrapText="1"/>
    </xf>
    <xf numFmtId="0" fontId="3" fillId="0" borderId="124" xfId="0" applyNumberFormat="1" applyFont="1" applyBorder="1" applyAlignment="1">
      <alignment horizontal="center" vertical="center" wrapText="1"/>
    </xf>
    <xf numFmtId="0" fontId="100" fillId="0" borderId="36" xfId="0" applyFont="1" applyBorder="1" applyAlignment="1">
      <alignment horizontal="center" vertical="center" wrapText="1"/>
    </xf>
    <xf numFmtId="0" fontId="101" fillId="0" borderId="36" xfId="0" applyFont="1" applyBorder="1" applyAlignment="1">
      <alignment horizontal="center" vertical="center"/>
    </xf>
    <xf numFmtId="0" fontId="1" fillId="0" borderId="15" xfId="0" applyFont="1" applyBorder="1" applyAlignment="1"/>
    <xf numFmtId="0" fontId="1" fillId="0" borderId="19" xfId="0" applyFont="1" applyBorder="1" applyAlignment="1"/>
    <xf numFmtId="0" fontId="1" fillId="0" borderId="21" xfId="0" applyFont="1" applyBorder="1" applyAlignment="1"/>
    <xf numFmtId="0" fontId="1" fillId="0" borderId="25" xfId="0" applyFont="1" applyBorder="1" applyAlignment="1"/>
    <xf numFmtId="0" fontId="1" fillId="0" borderId="78" xfId="0" applyFont="1" applyBorder="1" applyAlignment="1">
      <alignment wrapText="1"/>
    </xf>
    <xf numFmtId="0" fontId="1" fillId="0" borderId="28" xfId="0" applyFont="1" applyBorder="1" applyAlignment="1">
      <alignment wrapText="1"/>
    </xf>
    <xf numFmtId="0" fontId="93" fillId="2" borderId="0" xfId="0" applyFont="1" applyFill="1" applyAlignment="1">
      <alignment horizontal="center"/>
    </xf>
    <xf numFmtId="0" fontId="88" fillId="2" borderId="0" xfId="0" applyFont="1" applyFill="1" applyAlignment="1">
      <alignment vertical="center" wrapText="1"/>
    </xf>
    <xf numFmtId="0" fontId="0" fillId="0" borderId="26" xfId="0" applyBorder="1" applyAlignment="1">
      <alignment horizontal="center" vertical="center" wrapText="1"/>
    </xf>
    <xf numFmtId="0" fontId="0" fillId="0" borderId="100" xfId="0" applyBorder="1" applyAlignment="1">
      <alignment horizontal="center" vertical="center" wrapText="1"/>
    </xf>
    <xf numFmtId="0" fontId="0" fillId="0" borderId="37" xfId="0" applyBorder="1" applyAlignment="1">
      <alignment horizontal="center" vertical="center" wrapText="1"/>
    </xf>
    <xf numFmtId="0" fontId="0" fillId="4" borderId="104" xfId="0" applyFill="1" applyBorder="1" applyAlignment="1">
      <alignment horizontal="center" vertical="center" wrapText="1"/>
    </xf>
    <xf numFmtId="0" fontId="0" fillId="4" borderId="106" xfId="0" applyFill="1" applyBorder="1" applyAlignment="1">
      <alignment horizontal="center" vertical="center" wrapText="1"/>
    </xf>
    <xf numFmtId="0" fontId="0" fillId="4" borderId="112" xfId="0" applyFill="1" applyBorder="1" applyAlignment="1">
      <alignment horizontal="center" vertical="center" wrapText="1"/>
    </xf>
    <xf numFmtId="0" fontId="0" fillId="4" borderId="102" xfId="0" applyFill="1" applyBorder="1" applyAlignment="1">
      <alignment horizontal="center" vertical="center" wrapText="1"/>
    </xf>
    <xf numFmtId="0" fontId="0" fillId="4" borderId="30" xfId="0" applyFill="1" applyBorder="1" applyAlignment="1">
      <alignment horizontal="center" vertical="center" wrapText="1"/>
    </xf>
    <xf numFmtId="0" fontId="0" fillId="4" borderId="31" xfId="0" applyFill="1" applyBorder="1" applyAlignment="1">
      <alignment horizontal="center" vertical="center" wrapText="1"/>
    </xf>
    <xf numFmtId="0" fontId="0" fillId="0" borderId="89" xfId="0" applyBorder="1"/>
    <xf numFmtId="0" fontId="0" fillId="0" borderId="94" xfId="0" applyBorder="1"/>
    <xf numFmtId="0" fontId="0" fillId="0" borderId="92" xfId="0" applyBorder="1"/>
    <xf numFmtId="0" fontId="0" fillId="0" borderId="95" xfId="0" applyBorder="1"/>
    <xf numFmtId="0" fontId="0" fillId="0" borderId="26" xfId="0" applyBorder="1" applyAlignment="1">
      <alignment horizontal="center" vertical="center"/>
    </xf>
    <xf numFmtId="0" fontId="0" fillId="0" borderId="100"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wrapText="1"/>
    </xf>
    <xf numFmtId="0" fontId="0" fillId="0" borderId="107" xfId="0" applyBorder="1" applyAlignment="1">
      <alignment horizontal="center" vertical="center" wrapText="1"/>
    </xf>
    <xf numFmtId="0" fontId="0" fillId="0" borderId="109" xfId="0"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0" fillId="0" borderId="91" xfId="0" applyBorder="1" applyAlignment="1">
      <alignment horizontal="left"/>
    </xf>
    <xf numFmtId="0" fontId="0" fillId="0" borderId="93" xfId="0" applyBorder="1" applyAlignment="1">
      <alignment horizontal="left"/>
    </xf>
    <xf numFmtId="0" fontId="0" fillId="0" borderId="89" xfId="0" applyBorder="1" applyAlignment="1"/>
    <xf numFmtId="0" fontId="0" fillId="0" borderId="94" xfId="0" applyBorder="1" applyAlignment="1"/>
    <xf numFmtId="0" fontId="0" fillId="0" borderId="89" xfId="0" applyBorder="1" applyAlignment="1">
      <alignment horizontal="left"/>
    </xf>
    <xf numFmtId="0" fontId="0" fillId="0" borderId="9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38" xfId="0"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cellXfs>
  <cellStyles count="42981">
    <cellStyle name="%" xfId="5"/>
    <cellStyle name="% 2" xfId="6"/>
    <cellStyle name="%_A2 Common National NHS &amp; Other" xfId="7"/>
    <cellStyle name="%_Sheet1" xfId="8"/>
    <cellStyle name="%_Sheet1 2" xfId="9"/>
    <cellStyle name="%_Sheet2" xfId="10"/>
    <cellStyle name="%_Sheet2 2" xfId="11"/>
    <cellStyle name="0,0_x000d__x000a_NA_x000d__x000a_" xfId="12"/>
    <cellStyle name="20% - Accent1 2" xfId="13"/>
    <cellStyle name="20% - Accent1 2 2" xfId="14"/>
    <cellStyle name="20% - Accent1 2 3" xfId="15"/>
    <cellStyle name="20% - Accent1 2 4" xfId="16"/>
    <cellStyle name="20% - Accent1 3" xfId="17"/>
    <cellStyle name="20% - Accent1 4" xfId="18"/>
    <cellStyle name="20% - Accent1 5" xfId="19"/>
    <cellStyle name="20% - Accent1 6" xfId="20"/>
    <cellStyle name="20% - Accent2 2" xfId="21"/>
    <cellStyle name="20% - Accent2 2 2" xfId="22"/>
    <cellStyle name="20% - Accent2 2 3" xfId="23"/>
    <cellStyle name="20% - Accent2 2 4" xfId="24"/>
    <cellStyle name="20% - Accent2 3" xfId="25"/>
    <cellStyle name="20% - Accent2 4" xfId="26"/>
    <cellStyle name="20% - Accent2 5" xfId="27"/>
    <cellStyle name="20% - Accent2 6" xfId="28"/>
    <cellStyle name="20% - Accent3 2" xfId="29"/>
    <cellStyle name="20% - Accent3 2 2" xfId="30"/>
    <cellStyle name="20% - Accent3 2 3" xfId="31"/>
    <cellStyle name="20% - Accent3 2 4" xfId="32"/>
    <cellStyle name="20% - Accent3 3" xfId="33"/>
    <cellStyle name="20% - Accent3 4" xfId="34"/>
    <cellStyle name="20% - Accent3 5" xfId="35"/>
    <cellStyle name="20% - Accent3 6" xfId="36"/>
    <cellStyle name="20% - Accent4 2" xfId="37"/>
    <cellStyle name="20% - Accent4 2 2" xfId="38"/>
    <cellStyle name="20% - Accent4 2 3" xfId="39"/>
    <cellStyle name="20% - Accent4 2 4" xfId="40"/>
    <cellStyle name="20% - Accent4 3" xfId="41"/>
    <cellStyle name="20% - Accent4 4" xfId="42"/>
    <cellStyle name="20% - Accent4 5" xfId="43"/>
    <cellStyle name="20% - Accent4 6" xfId="44"/>
    <cellStyle name="20% - Accent5 2" xfId="45"/>
    <cellStyle name="20% - Accent5 2 2" xfId="46"/>
    <cellStyle name="20% - Accent5 2 3" xfId="47"/>
    <cellStyle name="20% - Accent5 2 4" xfId="48"/>
    <cellStyle name="20% - Accent5 3" xfId="49"/>
    <cellStyle name="20% - Accent5 4" xfId="50"/>
    <cellStyle name="20% - Accent5 5" xfId="51"/>
    <cellStyle name="20% - Accent5 6" xfId="52"/>
    <cellStyle name="20% - Accent6 2" xfId="53"/>
    <cellStyle name="20% - Accent6 2 2" xfId="54"/>
    <cellStyle name="20% - Accent6 2 3" xfId="55"/>
    <cellStyle name="20% - Accent6 2 4" xfId="56"/>
    <cellStyle name="20% - Accent6 3" xfId="57"/>
    <cellStyle name="20% - Accent6 4" xfId="58"/>
    <cellStyle name="20% - Accent6 5" xfId="59"/>
    <cellStyle name="20% - Accent6 6" xfId="60"/>
    <cellStyle name="40% - Accent1 2" xfId="61"/>
    <cellStyle name="40% - Accent1 2 2" xfId="62"/>
    <cellStyle name="40% - Accent1 2 3" xfId="63"/>
    <cellStyle name="40% - Accent1 2 4" xfId="64"/>
    <cellStyle name="40% - Accent1 3" xfId="65"/>
    <cellStyle name="40% - Accent1 4" xfId="66"/>
    <cellStyle name="40% - Accent1 5" xfId="67"/>
    <cellStyle name="40% - Accent1 6" xfId="68"/>
    <cellStyle name="40% - Accent2 2" xfId="69"/>
    <cellStyle name="40% - Accent2 2 2" xfId="70"/>
    <cellStyle name="40% - Accent2 2 3" xfId="71"/>
    <cellStyle name="40% - Accent2 2 4" xfId="72"/>
    <cellStyle name="40% - Accent2 3" xfId="73"/>
    <cellStyle name="40% - Accent2 4" xfId="74"/>
    <cellStyle name="40% - Accent2 5" xfId="75"/>
    <cellStyle name="40% - Accent2 6" xfId="76"/>
    <cellStyle name="40% - Accent3 2" xfId="77"/>
    <cellStyle name="40% - Accent3 2 2" xfId="78"/>
    <cellStyle name="40% - Accent3 2 3" xfId="79"/>
    <cellStyle name="40% - Accent3 2 4" xfId="80"/>
    <cellStyle name="40% - Accent3 3" xfId="81"/>
    <cellStyle name="40% - Accent3 4" xfId="82"/>
    <cellStyle name="40% - Accent3 5" xfId="83"/>
    <cellStyle name="40% - Accent3 6" xfId="84"/>
    <cellStyle name="40% - Accent4 2" xfId="85"/>
    <cellStyle name="40% - Accent4 2 2" xfId="86"/>
    <cellStyle name="40% - Accent4 2 3" xfId="87"/>
    <cellStyle name="40% - Accent4 2 4" xfId="88"/>
    <cellStyle name="40% - Accent4 3" xfId="89"/>
    <cellStyle name="40% - Accent4 4" xfId="90"/>
    <cellStyle name="40% - Accent4 5" xfId="91"/>
    <cellStyle name="40% - Accent4 6" xfId="92"/>
    <cellStyle name="40% - Accent5 2" xfId="93"/>
    <cellStyle name="40% - Accent5 2 2" xfId="94"/>
    <cellStyle name="40% - Accent5 2 3" xfId="95"/>
    <cellStyle name="40% - Accent5 2 4" xfId="96"/>
    <cellStyle name="40% - Accent5 3" xfId="97"/>
    <cellStyle name="40% - Accent5 4" xfId="98"/>
    <cellStyle name="40% - Accent5 5" xfId="99"/>
    <cellStyle name="40% - Accent5 6" xfId="100"/>
    <cellStyle name="40% - Accent6 2" xfId="101"/>
    <cellStyle name="40% - Accent6 2 2" xfId="102"/>
    <cellStyle name="40% - Accent6 2 3" xfId="103"/>
    <cellStyle name="40% - Accent6 2 4" xfId="104"/>
    <cellStyle name="40% - Accent6 3" xfId="105"/>
    <cellStyle name="40% - Accent6 4" xfId="106"/>
    <cellStyle name="40% - Accent6 5" xfId="107"/>
    <cellStyle name="40% - Accent6 6" xfId="108"/>
    <cellStyle name="60% - Accent1" xfId="42979" builtinId="32"/>
    <cellStyle name="60% - Accent1 2" xfId="109"/>
    <cellStyle name="60% - Accent1 2 2" xfId="110"/>
    <cellStyle name="60% - Accent1 3" xfId="111"/>
    <cellStyle name="60% - Accent1 4" xfId="112"/>
    <cellStyle name="60% - Accent1 5" xfId="113"/>
    <cellStyle name="60% - Accent1 6" xfId="114"/>
    <cellStyle name="60% - Accent2 2" xfId="115"/>
    <cellStyle name="60% - Accent2 2 2" xfId="116"/>
    <cellStyle name="60% - Accent2 3" xfId="117"/>
    <cellStyle name="60% - Accent2 4" xfId="118"/>
    <cellStyle name="60% - Accent2 5" xfId="119"/>
    <cellStyle name="60% - Accent2 6" xfId="120"/>
    <cellStyle name="60% - Accent3 2" xfId="121"/>
    <cellStyle name="60% - Accent3 2 2" xfId="122"/>
    <cellStyle name="60% - Accent3 3" xfId="123"/>
    <cellStyle name="60% - Accent3 4" xfId="124"/>
    <cellStyle name="60% - Accent3 5" xfId="125"/>
    <cellStyle name="60% - Accent3 6" xfId="126"/>
    <cellStyle name="60% - Accent4 2" xfId="127"/>
    <cellStyle name="60% - Accent4 2 2" xfId="128"/>
    <cellStyle name="60% - Accent4 3" xfId="129"/>
    <cellStyle name="60% - Accent4 4" xfId="130"/>
    <cellStyle name="60% - Accent4 5" xfId="131"/>
    <cellStyle name="60% - Accent4 6" xfId="132"/>
    <cellStyle name="60% - Accent5 2" xfId="133"/>
    <cellStyle name="60% - Accent5 2 2" xfId="134"/>
    <cellStyle name="60% - Accent5 3" xfId="135"/>
    <cellStyle name="60% - Accent5 4" xfId="136"/>
    <cellStyle name="60% - Accent5 5" xfId="137"/>
    <cellStyle name="60% - Accent5 6" xfId="138"/>
    <cellStyle name="60% - Accent6 2" xfId="139"/>
    <cellStyle name="60% - Accent6 2 2" xfId="140"/>
    <cellStyle name="60% - Accent6 3" xfId="141"/>
    <cellStyle name="60% - Accent6 4" xfId="142"/>
    <cellStyle name="60% - Accent6 5" xfId="143"/>
    <cellStyle name="60% - Accent6 6" xfId="144"/>
    <cellStyle name="Accent1 2" xfId="145"/>
    <cellStyle name="Accent1 2 2" xfId="146"/>
    <cellStyle name="Accent1 3" xfId="147"/>
    <cellStyle name="Accent1 4" xfId="148"/>
    <cellStyle name="Accent1 5" xfId="149"/>
    <cellStyle name="Accent1 6" xfId="150"/>
    <cellStyle name="Accent2 2" xfId="151"/>
    <cellStyle name="Accent2 2 2" xfId="152"/>
    <cellStyle name="Accent2 3" xfId="153"/>
    <cellStyle name="Accent2 4" xfId="154"/>
    <cellStyle name="Accent2 5" xfId="155"/>
    <cellStyle name="Accent2 6" xfId="156"/>
    <cellStyle name="Accent3 2" xfId="157"/>
    <cellStyle name="Accent3 2 2" xfId="158"/>
    <cellStyle name="Accent3 3" xfId="159"/>
    <cellStyle name="Accent3 4" xfId="160"/>
    <cellStyle name="Accent3 5" xfId="161"/>
    <cellStyle name="Accent3 6" xfId="162"/>
    <cellStyle name="Accent4 2" xfId="163"/>
    <cellStyle name="Accent4 2 2" xfId="164"/>
    <cellStyle name="Accent4 3" xfId="165"/>
    <cellStyle name="Accent4 4" xfId="166"/>
    <cellStyle name="Accent4 5" xfId="167"/>
    <cellStyle name="Accent4 6" xfId="168"/>
    <cellStyle name="Accent5 2" xfId="169"/>
    <cellStyle name="Accent5 2 2" xfId="170"/>
    <cellStyle name="Accent5 3" xfId="171"/>
    <cellStyle name="Accent5 4" xfId="172"/>
    <cellStyle name="Accent5 5" xfId="173"/>
    <cellStyle name="Accent5 6" xfId="174"/>
    <cellStyle name="Accent6 2" xfId="175"/>
    <cellStyle name="Accent6 2 2" xfId="176"/>
    <cellStyle name="Accent6 3" xfId="177"/>
    <cellStyle name="Accent6 4" xfId="178"/>
    <cellStyle name="Accent6 5" xfId="179"/>
    <cellStyle name="Accent6 6" xfId="180"/>
    <cellStyle name="Assumptions Heading_Pivot_Table_Example_BA" xfId="181"/>
    <cellStyle name="Assumptions Right Currency_Pivot_Table_Example_BA" xfId="182"/>
    <cellStyle name="Bad 2" xfId="183"/>
    <cellStyle name="Bad 2 2" xfId="184"/>
    <cellStyle name="Bad 3" xfId="185"/>
    <cellStyle name="Bad 4" xfId="186"/>
    <cellStyle name="Bad 5" xfId="187"/>
    <cellStyle name="Bad 6" xfId="188"/>
    <cellStyle name="BM Header Main" xfId="189"/>
    <cellStyle name="BM Header Non-Underlined" xfId="190"/>
    <cellStyle name="BM Header Secondary" xfId="191"/>
    <cellStyle name="BM Header Underlined" xfId="192"/>
    <cellStyle name="BM Input" xfId="193"/>
    <cellStyle name="BM Input 10" xfId="194"/>
    <cellStyle name="BM Input 10 2" xfId="195"/>
    <cellStyle name="BM Input 10 2 2" xfId="196"/>
    <cellStyle name="BM Input 10 3" xfId="197"/>
    <cellStyle name="BM Input 11" xfId="198"/>
    <cellStyle name="BM Input 11 2" xfId="199"/>
    <cellStyle name="BM Input 11 2 2" xfId="200"/>
    <cellStyle name="BM Input 11 3" xfId="201"/>
    <cellStyle name="BM Input 12" xfId="202"/>
    <cellStyle name="BM Input 12 2" xfId="203"/>
    <cellStyle name="BM Input 12 2 2" xfId="204"/>
    <cellStyle name="BM Input 12 3" xfId="205"/>
    <cellStyle name="BM Input 13" xfId="206"/>
    <cellStyle name="BM Input 13 2" xfId="207"/>
    <cellStyle name="BM Input 13 2 2" xfId="208"/>
    <cellStyle name="BM Input 13 3" xfId="209"/>
    <cellStyle name="BM Input 14" xfId="210"/>
    <cellStyle name="BM Input 14 2" xfId="211"/>
    <cellStyle name="BM Input 14 2 2" xfId="212"/>
    <cellStyle name="BM Input 14 3" xfId="213"/>
    <cellStyle name="BM Input 15" xfId="214"/>
    <cellStyle name="BM Input 15 2" xfId="215"/>
    <cellStyle name="BM Input 15 2 2" xfId="216"/>
    <cellStyle name="BM Input 15 3" xfId="217"/>
    <cellStyle name="BM Input 16" xfId="218"/>
    <cellStyle name="BM Input 16 2" xfId="219"/>
    <cellStyle name="BM Input 16 2 2" xfId="220"/>
    <cellStyle name="BM Input 16 3" xfId="221"/>
    <cellStyle name="BM Input 17" xfId="222"/>
    <cellStyle name="BM Input 17 2" xfId="223"/>
    <cellStyle name="BM Input 17 2 2" xfId="224"/>
    <cellStyle name="BM Input 17 3" xfId="225"/>
    <cellStyle name="BM Input 18" xfId="226"/>
    <cellStyle name="BM Input 18 2" xfId="227"/>
    <cellStyle name="BM Input 18 2 2" xfId="228"/>
    <cellStyle name="BM Input 18 3" xfId="229"/>
    <cellStyle name="BM Input 19" xfId="230"/>
    <cellStyle name="BM Input 19 2" xfId="231"/>
    <cellStyle name="BM Input 19 2 2" xfId="232"/>
    <cellStyle name="BM Input 19 3" xfId="233"/>
    <cellStyle name="BM Input 2" xfId="234"/>
    <cellStyle name="BM Input 2 10" xfId="235"/>
    <cellStyle name="BM Input 2 10 2" xfId="236"/>
    <cellStyle name="BM Input 2 10 2 2" xfId="237"/>
    <cellStyle name="BM Input 2 10 3" xfId="238"/>
    <cellStyle name="BM Input 2 11" xfId="239"/>
    <cellStyle name="BM Input 2 11 2" xfId="240"/>
    <cellStyle name="BM Input 2 11 2 2" xfId="241"/>
    <cellStyle name="BM Input 2 11 3" xfId="242"/>
    <cellStyle name="BM Input 2 12" xfId="243"/>
    <cellStyle name="BM Input 2 12 2" xfId="244"/>
    <cellStyle name="BM Input 2 12 2 2" xfId="245"/>
    <cellStyle name="BM Input 2 12 3" xfId="246"/>
    <cellStyle name="BM Input 2 13" xfId="247"/>
    <cellStyle name="BM Input 2 13 2" xfId="248"/>
    <cellStyle name="BM Input 2 13 2 2" xfId="249"/>
    <cellStyle name="BM Input 2 13 3" xfId="250"/>
    <cellStyle name="BM Input 2 14" xfId="251"/>
    <cellStyle name="BM Input 2 14 2" xfId="252"/>
    <cellStyle name="BM Input 2 14 2 2" xfId="253"/>
    <cellStyle name="BM Input 2 14 3" xfId="254"/>
    <cellStyle name="BM Input 2 15" xfId="255"/>
    <cellStyle name="BM Input 2 15 2" xfId="256"/>
    <cellStyle name="BM Input 2 15 2 2" xfId="257"/>
    <cellStyle name="BM Input 2 15 3" xfId="258"/>
    <cellStyle name="BM Input 2 16" xfId="259"/>
    <cellStyle name="BM Input 2 16 2" xfId="260"/>
    <cellStyle name="BM Input 2 16 2 2" xfId="261"/>
    <cellStyle name="BM Input 2 16 3" xfId="262"/>
    <cellStyle name="BM Input 2 17" xfId="263"/>
    <cellStyle name="BM Input 2 17 2" xfId="264"/>
    <cellStyle name="BM Input 2 17 2 2" xfId="265"/>
    <cellStyle name="BM Input 2 17 3" xfId="266"/>
    <cellStyle name="BM Input 2 18" xfId="267"/>
    <cellStyle name="BM Input 2 18 2" xfId="268"/>
    <cellStyle name="BM Input 2 18 2 2" xfId="269"/>
    <cellStyle name="BM Input 2 18 3" xfId="270"/>
    <cellStyle name="BM Input 2 19" xfId="271"/>
    <cellStyle name="BM Input 2 19 2" xfId="272"/>
    <cellStyle name="BM Input 2 19 2 2" xfId="273"/>
    <cellStyle name="BM Input 2 19 3" xfId="274"/>
    <cellStyle name="BM Input 2 2" xfId="275"/>
    <cellStyle name="BM Input 2 2 10" xfId="276"/>
    <cellStyle name="BM Input 2 2 10 2" xfId="277"/>
    <cellStyle name="BM Input 2 2 10 2 2" xfId="278"/>
    <cellStyle name="BM Input 2 2 10 3" xfId="279"/>
    <cellStyle name="BM Input 2 2 11" xfId="280"/>
    <cellStyle name="BM Input 2 2 11 2" xfId="281"/>
    <cellStyle name="BM Input 2 2 11 2 2" xfId="282"/>
    <cellStyle name="BM Input 2 2 11 3" xfId="283"/>
    <cellStyle name="BM Input 2 2 12" xfId="284"/>
    <cellStyle name="BM Input 2 2 12 2" xfId="285"/>
    <cellStyle name="BM Input 2 2 12 2 2" xfId="286"/>
    <cellStyle name="BM Input 2 2 12 3" xfId="287"/>
    <cellStyle name="BM Input 2 2 13" xfId="288"/>
    <cellStyle name="BM Input 2 2 13 2" xfId="289"/>
    <cellStyle name="BM Input 2 2 13 2 2" xfId="290"/>
    <cellStyle name="BM Input 2 2 13 3" xfId="291"/>
    <cellStyle name="BM Input 2 2 14" xfId="292"/>
    <cellStyle name="BM Input 2 2 14 2" xfId="293"/>
    <cellStyle name="BM Input 2 2 14 2 2" xfId="294"/>
    <cellStyle name="BM Input 2 2 14 3" xfId="295"/>
    <cellStyle name="BM Input 2 2 15" xfId="296"/>
    <cellStyle name="BM Input 2 2 15 2" xfId="297"/>
    <cellStyle name="BM Input 2 2 15 2 2" xfId="298"/>
    <cellStyle name="BM Input 2 2 15 3" xfId="299"/>
    <cellStyle name="BM Input 2 2 16" xfId="300"/>
    <cellStyle name="BM Input 2 2 16 2" xfId="301"/>
    <cellStyle name="BM Input 2 2 16 2 2" xfId="302"/>
    <cellStyle name="BM Input 2 2 16 3" xfId="303"/>
    <cellStyle name="BM Input 2 2 17" xfId="304"/>
    <cellStyle name="BM Input 2 2 17 2" xfId="305"/>
    <cellStyle name="BM Input 2 2 17 2 2" xfId="306"/>
    <cellStyle name="BM Input 2 2 17 3" xfId="307"/>
    <cellStyle name="BM Input 2 2 18" xfId="308"/>
    <cellStyle name="BM Input 2 2 18 2" xfId="309"/>
    <cellStyle name="BM Input 2 2 19" xfId="310"/>
    <cellStyle name="BM Input 2 2 2" xfId="311"/>
    <cellStyle name="BM Input 2 2 2 10" xfId="312"/>
    <cellStyle name="BM Input 2 2 2 10 2" xfId="313"/>
    <cellStyle name="BM Input 2 2 2 10 2 2" xfId="314"/>
    <cellStyle name="BM Input 2 2 2 10 3" xfId="315"/>
    <cellStyle name="BM Input 2 2 2 11" xfId="316"/>
    <cellStyle name="BM Input 2 2 2 11 2" xfId="317"/>
    <cellStyle name="BM Input 2 2 2 11 2 2" xfId="318"/>
    <cellStyle name="BM Input 2 2 2 11 3" xfId="319"/>
    <cellStyle name="BM Input 2 2 2 12" xfId="320"/>
    <cellStyle name="BM Input 2 2 2 12 2" xfId="321"/>
    <cellStyle name="BM Input 2 2 2 12 2 2" xfId="322"/>
    <cellStyle name="BM Input 2 2 2 12 3" xfId="323"/>
    <cellStyle name="BM Input 2 2 2 13" xfId="324"/>
    <cellStyle name="BM Input 2 2 2 13 2" xfId="325"/>
    <cellStyle name="BM Input 2 2 2 13 2 2" xfId="326"/>
    <cellStyle name="BM Input 2 2 2 13 3" xfId="327"/>
    <cellStyle name="BM Input 2 2 2 14" xfId="328"/>
    <cellStyle name="BM Input 2 2 2 14 2" xfId="329"/>
    <cellStyle name="BM Input 2 2 2 14 2 2" xfId="330"/>
    <cellStyle name="BM Input 2 2 2 14 3" xfId="331"/>
    <cellStyle name="BM Input 2 2 2 15" xfId="332"/>
    <cellStyle name="BM Input 2 2 2 15 2" xfId="333"/>
    <cellStyle name="BM Input 2 2 2 15 2 2" xfId="334"/>
    <cellStyle name="BM Input 2 2 2 15 3" xfId="335"/>
    <cellStyle name="BM Input 2 2 2 16" xfId="336"/>
    <cellStyle name="BM Input 2 2 2 16 2" xfId="337"/>
    <cellStyle name="BM Input 2 2 2 16 2 2" xfId="338"/>
    <cellStyle name="BM Input 2 2 2 16 3" xfId="339"/>
    <cellStyle name="BM Input 2 2 2 17" xfId="340"/>
    <cellStyle name="BM Input 2 2 2 17 2" xfId="341"/>
    <cellStyle name="BM Input 2 2 2 17 2 2" xfId="342"/>
    <cellStyle name="BM Input 2 2 2 17 3" xfId="343"/>
    <cellStyle name="BM Input 2 2 2 18" xfId="344"/>
    <cellStyle name="BM Input 2 2 2 18 2" xfId="345"/>
    <cellStyle name="BM Input 2 2 2 18 2 2" xfId="346"/>
    <cellStyle name="BM Input 2 2 2 18 3" xfId="347"/>
    <cellStyle name="BM Input 2 2 2 19" xfId="348"/>
    <cellStyle name="BM Input 2 2 2 19 2" xfId="349"/>
    <cellStyle name="BM Input 2 2 2 19 2 2" xfId="350"/>
    <cellStyle name="BM Input 2 2 2 19 3" xfId="351"/>
    <cellStyle name="BM Input 2 2 2 2" xfId="352"/>
    <cellStyle name="BM Input 2 2 2 2 2" xfId="353"/>
    <cellStyle name="BM Input 2 2 2 2 2 2" xfId="354"/>
    <cellStyle name="BM Input 2 2 2 2 3" xfId="355"/>
    <cellStyle name="BM Input 2 2 2 20" xfId="356"/>
    <cellStyle name="BM Input 2 2 2 20 2" xfId="357"/>
    <cellStyle name="BM Input 2 2 2 20 2 2" xfId="358"/>
    <cellStyle name="BM Input 2 2 2 20 3" xfId="359"/>
    <cellStyle name="BM Input 2 2 2 21" xfId="360"/>
    <cellStyle name="BM Input 2 2 2 21 2" xfId="361"/>
    <cellStyle name="BM Input 2 2 2 22" xfId="362"/>
    <cellStyle name="BM Input 2 2 2 3" xfId="363"/>
    <cellStyle name="BM Input 2 2 2 3 2" xfId="364"/>
    <cellStyle name="BM Input 2 2 2 3 2 2" xfId="365"/>
    <cellStyle name="BM Input 2 2 2 3 3" xfId="366"/>
    <cellStyle name="BM Input 2 2 2 4" xfId="367"/>
    <cellStyle name="BM Input 2 2 2 4 2" xfId="368"/>
    <cellStyle name="BM Input 2 2 2 4 2 2" xfId="369"/>
    <cellStyle name="BM Input 2 2 2 4 3" xfId="370"/>
    <cellStyle name="BM Input 2 2 2 5" xfId="371"/>
    <cellStyle name="BM Input 2 2 2 5 2" xfId="372"/>
    <cellStyle name="BM Input 2 2 2 5 2 2" xfId="373"/>
    <cellStyle name="BM Input 2 2 2 5 3" xfId="374"/>
    <cellStyle name="BM Input 2 2 2 6" xfId="375"/>
    <cellStyle name="BM Input 2 2 2 6 2" xfId="376"/>
    <cellStyle name="BM Input 2 2 2 6 2 2" xfId="377"/>
    <cellStyle name="BM Input 2 2 2 6 3" xfId="378"/>
    <cellStyle name="BM Input 2 2 2 7" xfId="379"/>
    <cellStyle name="BM Input 2 2 2 7 2" xfId="380"/>
    <cellStyle name="BM Input 2 2 2 7 2 2" xfId="381"/>
    <cellStyle name="BM Input 2 2 2 7 3" xfId="382"/>
    <cellStyle name="BM Input 2 2 2 8" xfId="383"/>
    <cellStyle name="BM Input 2 2 2 8 2" xfId="384"/>
    <cellStyle name="BM Input 2 2 2 8 2 2" xfId="385"/>
    <cellStyle name="BM Input 2 2 2 8 3" xfId="386"/>
    <cellStyle name="BM Input 2 2 2 9" xfId="387"/>
    <cellStyle name="BM Input 2 2 2 9 2" xfId="388"/>
    <cellStyle name="BM Input 2 2 2 9 2 2" xfId="389"/>
    <cellStyle name="BM Input 2 2 2 9 3" xfId="390"/>
    <cellStyle name="BM Input 2 2 3" xfId="391"/>
    <cellStyle name="BM Input 2 2 3 2" xfId="392"/>
    <cellStyle name="BM Input 2 2 3 2 2" xfId="393"/>
    <cellStyle name="BM Input 2 2 3 3" xfId="394"/>
    <cellStyle name="BM Input 2 2 4" xfId="395"/>
    <cellStyle name="BM Input 2 2 4 2" xfId="396"/>
    <cellStyle name="BM Input 2 2 4 2 2" xfId="397"/>
    <cellStyle name="BM Input 2 2 4 3" xfId="398"/>
    <cellStyle name="BM Input 2 2 5" xfId="399"/>
    <cellStyle name="BM Input 2 2 5 2" xfId="400"/>
    <cellStyle name="BM Input 2 2 5 2 2" xfId="401"/>
    <cellStyle name="BM Input 2 2 5 3" xfId="402"/>
    <cellStyle name="BM Input 2 2 6" xfId="403"/>
    <cellStyle name="BM Input 2 2 6 2" xfId="404"/>
    <cellStyle name="BM Input 2 2 6 2 2" xfId="405"/>
    <cellStyle name="BM Input 2 2 6 3" xfId="406"/>
    <cellStyle name="BM Input 2 2 7" xfId="407"/>
    <cellStyle name="BM Input 2 2 7 2" xfId="408"/>
    <cellStyle name="BM Input 2 2 7 2 2" xfId="409"/>
    <cellStyle name="BM Input 2 2 7 3" xfId="410"/>
    <cellStyle name="BM Input 2 2 8" xfId="411"/>
    <cellStyle name="BM Input 2 2 8 2" xfId="412"/>
    <cellStyle name="BM Input 2 2 8 2 2" xfId="413"/>
    <cellStyle name="BM Input 2 2 8 3" xfId="414"/>
    <cellStyle name="BM Input 2 2 9" xfId="415"/>
    <cellStyle name="BM Input 2 2 9 2" xfId="416"/>
    <cellStyle name="BM Input 2 2 9 2 2" xfId="417"/>
    <cellStyle name="BM Input 2 2 9 3" xfId="418"/>
    <cellStyle name="BM Input 2 20" xfId="419"/>
    <cellStyle name="BM Input 2 20 2" xfId="420"/>
    <cellStyle name="BM Input 2 20 2 2" xfId="421"/>
    <cellStyle name="BM Input 2 20 3" xfId="422"/>
    <cellStyle name="BM Input 2 21" xfId="423"/>
    <cellStyle name="BM Input 2 21 2" xfId="424"/>
    <cellStyle name="BM Input 2 22" xfId="425"/>
    <cellStyle name="BM Input 2 3" xfId="426"/>
    <cellStyle name="BM Input 2 3 10" xfId="427"/>
    <cellStyle name="BM Input 2 3 10 2" xfId="428"/>
    <cellStyle name="BM Input 2 3 10 2 2" xfId="429"/>
    <cellStyle name="BM Input 2 3 10 3" xfId="430"/>
    <cellStyle name="BM Input 2 3 11" xfId="431"/>
    <cellStyle name="BM Input 2 3 11 2" xfId="432"/>
    <cellStyle name="BM Input 2 3 11 2 2" xfId="433"/>
    <cellStyle name="BM Input 2 3 11 3" xfId="434"/>
    <cellStyle name="BM Input 2 3 12" xfId="435"/>
    <cellStyle name="BM Input 2 3 12 2" xfId="436"/>
    <cellStyle name="BM Input 2 3 12 2 2" xfId="437"/>
    <cellStyle name="BM Input 2 3 12 3" xfId="438"/>
    <cellStyle name="BM Input 2 3 13" xfId="439"/>
    <cellStyle name="BM Input 2 3 13 2" xfId="440"/>
    <cellStyle name="BM Input 2 3 13 2 2" xfId="441"/>
    <cellStyle name="BM Input 2 3 13 3" xfId="442"/>
    <cellStyle name="BM Input 2 3 14" xfId="443"/>
    <cellStyle name="BM Input 2 3 14 2" xfId="444"/>
    <cellStyle name="BM Input 2 3 14 2 2" xfId="445"/>
    <cellStyle name="BM Input 2 3 14 3" xfId="446"/>
    <cellStyle name="BM Input 2 3 15" xfId="447"/>
    <cellStyle name="BM Input 2 3 15 2" xfId="448"/>
    <cellStyle name="BM Input 2 3 15 2 2" xfId="449"/>
    <cellStyle name="BM Input 2 3 15 3" xfId="450"/>
    <cellStyle name="BM Input 2 3 16" xfId="451"/>
    <cellStyle name="BM Input 2 3 16 2" xfId="452"/>
    <cellStyle name="BM Input 2 3 16 2 2" xfId="453"/>
    <cellStyle name="BM Input 2 3 16 3" xfId="454"/>
    <cellStyle name="BM Input 2 3 17" xfId="455"/>
    <cellStyle name="BM Input 2 3 17 2" xfId="456"/>
    <cellStyle name="BM Input 2 3 17 2 2" xfId="457"/>
    <cellStyle name="BM Input 2 3 17 3" xfId="458"/>
    <cellStyle name="BM Input 2 3 18" xfId="459"/>
    <cellStyle name="BM Input 2 3 18 2" xfId="460"/>
    <cellStyle name="BM Input 2 3 19" xfId="461"/>
    <cellStyle name="BM Input 2 3 2" xfId="462"/>
    <cellStyle name="BM Input 2 3 2 10" xfId="463"/>
    <cellStyle name="BM Input 2 3 2 10 2" xfId="464"/>
    <cellStyle name="BM Input 2 3 2 10 2 2" xfId="465"/>
    <cellStyle name="BM Input 2 3 2 10 3" xfId="466"/>
    <cellStyle name="BM Input 2 3 2 11" xfId="467"/>
    <cellStyle name="BM Input 2 3 2 11 2" xfId="468"/>
    <cellStyle name="BM Input 2 3 2 11 2 2" xfId="469"/>
    <cellStyle name="BM Input 2 3 2 11 3" xfId="470"/>
    <cellStyle name="BM Input 2 3 2 12" xfId="471"/>
    <cellStyle name="BM Input 2 3 2 12 2" xfId="472"/>
    <cellStyle name="BM Input 2 3 2 12 2 2" xfId="473"/>
    <cellStyle name="BM Input 2 3 2 12 3" xfId="474"/>
    <cellStyle name="BM Input 2 3 2 13" xfId="475"/>
    <cellStyle name="BM Input 2 3 2 13 2" xfId="476"/>
    <cellStyle name="BM Input 2 3 2 13 2 2" xfId="477"/>
    <cellStyle name="BM Input 2 3 2 13 3" xfId="478"/>
    <cellStyle name="BM Input 2 3 2 14" xfId="479"/>
    <cellStyle name="BM Input 2 3 2 14 2" xfId="480"/>
    <cellStyle name="BM Input 2 3 2 14 2 2" xfId="481"/>
    <cellStyle name="BM Input 2 3 2 14 3" xfId="482"/>
    <cellStyle name="BM Input 2 3 2 15" xfId="483"/>
    <cellStyle name="BM Input 2 3 2 15 2" xfId="484"/>
    <cellStyle name="BM Input 2 3 2 15 2 2" xfId="485"/>
    <cellStyle name="BM Input 2 3 2 15 3" xfId="486"/>
    <cellStyle name="BM Input 2 3 2 16" xfId="487"/>
    <cellStyle name="BM Input 2 3 2 16 2" xfId="488"/>
    <cellStyle name="BM Input 2 3 2 16 2 2" xfId="489"/>
    <cellStyle name="BM Input 2 3 2 16 3" xfId="490"/>
    <cellStyle name="BM Input 2 3 2 17" xfId="491"/>
    <cellStyle name="BM Input 2 3 2 17 2" xfId="492"/>
    <cellStyle name="BM Input 2 3 2 17 2 2" xfId="493"/>
    <cellStyle name="BM Input 2 3 2 17 3" xfId="494"/>
    <cellStyle name="BM Input 2 3 2 18" xfId="495"/>
    <cellStyle name="BM Input 2 3 2 18 2" xfId="496"/>
    <cellStyle name="BM Input 2 3 2 18 2 2" xfId="497"/>
    <cellStyle name="BM Input 2 3 2 18 3" xfId="498"/>
    <cellStyle name="BM Input 2 3 2 19" xfId="499"/>
    <cellStyle name="BM Input 2 3 2 19 2" xfId="500"/>
    <cellStyle name="BM Input 2 3 2 19 2 2" xfId="501"/>
    <cellStyle name="BM Input 2 3 2 19 3" xfId="502"/>
    <cellStyle name="BM Input 2 3 2 2" xfId="503"/>
    <cellStyle name="BM Input 2 3 2 2 2" xfId="504"/>
    <cellStyle name="BM Input 2 3 2 2 2 2" xfId="505"/>
    <cellStyle name="BM Input 2 3 2 2 3" xfId="506"/>
    <cellStyle name="BM Input 2 3 2 20" xfId="507"/>
    <cellStyle name="BM Input 2 3 2 20 2" xfId="508"/>
    <cellStyle name="BM Input 2 3 2 20 2 2" xfId="509"/>
    <cellStyle name="BM Input 2 3 2 20 3" xfId="510"/>
    <cellStyle name="BM Input 2 3 2 21" xfId="511"/>
    <cellStyle name="BM Input 2 3 2 21 2" xfId="512"/>
    <cellStyle name="BM Input 2 3 2 22" xfId="513"/>
    <cellStyle name="BM Input 2 3 2 3" xfId="514"/>
    <cellStyle name="BM Input 2 3 2 3 2" xfId="515"/>
    <cellStyle name="BM Input 2 3 2 3 2 2" xfId="516"/>
    <cellStyle name="BM Input 2 3 2 3 3" xfId="517"/>
    <cellStyle name="BM Input 2 3 2 4" xfId="518"/>
    <cellStyle name="BM Input 2 3 2 4 2" xfId="519"/>
    <cellStyle name="BM Input 2 3 2 4 2 2" xfId="520"/>
    <cellStyle name="BM Input 2 3 2 4 3" xfId="521"/>
    <cellStyle name="BM Input 2 3 2 5" xfId="522"/>
    <cellStyle name="BM Input 2 3 2 5 2" xfId="523"/>
    <cellStyle name="BM Input 2 3 2 5 2 2" xfId="524"/>
    <cellStyle name="BM Input 2 3 2 5 3" xfId="525"/>
    <cellStyle name="BM Input 2 3 2 6" xfId="526"/>
    <cellStyle name="BM Input 2 3 2 6 2" xfId="527"/>
    <cellStyle name="BM Input 2 3 2 6 2 2" xfId="528"/>
    <cellStyle name="BM Input 2 3 2 6 3" xfId="529"/>
    <cellStyle name="BM Input 2 3 2 7" xfId="530"/>
    <cellStyle name="BM Input 2 3 2 7 2" xfId="531"/>
    <cellStyle name="BM Input 2 3 2 7 2 2" xfId="532"/>
    <cellStyle name="BM Input 2 3 2 7 3" xfId="533"/>
    <cellStyle name="BM Input 2 3 2 8" xfId="534"/>
    <cellStyle name="BM Input 2 3 2 8 2" xfId="535"/>
    <cellStyle name="BM Input 2 3 2 8 2 2" xfId="536"/>
    <cellStyle name="BM Input 2 3 2 8 3" xfId="537"/>
    <cellStyle name="BM Input 2 3 2 9" xfId="538"/>
    <cellStyle name="BM Input 2 3 2 9 2" xfId="539"/>
    <cellStyle name="BM Input 2 3 2 9 2 2" xfId="540"/>
    <cellStyle name="BM Input 2 3 2 9 3" xfId="541"/>
    <cellStyle name="BM Input 2 3 3" xfId="542"/>
    <cellStyle name="BM Input 2 3 3 2" xfId="543"/>
    <cellStyle name="BM Input 2 3 3 2 2" xfId="544"/>
    <cellStyle name="BM Input 2 3 3 3" xfId="545"/>
    <cellStyle name="BM Input 2 3 4" xfId="546"/>
    <cellStyle name="BM Input 2 3 4 2" xfId="547"/>
    <cellStyle name="BM Input 2 3 4 2 2" xfId="548"/>
    <cellStyle name="BM Input 2 3 4 3" xfId="549"/>
    <cellStyle name="BM Input 2 3 5" xfId="550"/>
    <cellStyle name="BM Input 2 3 5 2" xfId="551"/>
    <cellStyle name="BM Input 2 3 5 2 2" xfId="552"/>
    <cellStyle name="BM Input 2 3 5 3" xfId="553"/>
    <cellStyle name="BM Input 2 3 6" xfId="554"/>
    <cellStyle name="BM Input 2 3 6 2" xfId="555"/>
    <cellStyle name="BM Input 2 3 6 2 2" xfId="556"/>
    <cellStyle name="BM Input 2 3 6 3" xfId="557"/>
    <cellStyle name="BM Input 2 3 7" xfId="558"/>
    <cellStyle name="BM Input 2 3 7 2" xfId="559"/>
    <cellStyle name="BM Input 2 3 7 2 2" xfId="560"/>
    <cellStyle name="BM Input 2 3 7 3" xfId="561"/>
    <cellStyle name="BM Input 2 3 8" xfId="562"/>
    <cellStyle name="BM Input 2 3 8 2" xfId="563"/>
    <cellStyle name="BM Input 2 3 8 2 2" xfId="564"/>
    <cellStyle name="BM Input 2 3 8 3" xfId="565"/>
    <cellStyle name="BM Input 2 3 9" xfId="566"/>
    <cellStyle name="BM Input 2 3 9 2" xfId="567"/>
    <cellStyle name="BM Input 2 3 9 2 2" xfId="568"/>
    <cellStyle name="BM Input 2 3 9 3" xfId="569"/>
    <cellStyle name="BM Input 2 4" xfId="570"/>
    <cellStyle name="BM Input 2 4 10" xfId="571"/>
    <cellStyle name="BM Input 2 4 10 2" xfId="572"/>
    <cellStyle name="BM Input 2 4 10 2 2" xfId="573"/>
    <cellStyle name="BM Input 2 4 10 3" xfId="574"/>
    <cellStyle name="BM Input 2 4 11" xfId="575"/>
    <cellStyle name="BM Input 2 4 11 2" xfId="576"/>
    <cellStyle name="BM Input 2 4 11 2 2" xfId="577"/>
    <cellStyle name="BM Input 2 4 11 3" xfId="578"/>
    <cellStyle name="BM Input 2 4 12" xfId="579"/>
    <cellStyle name="BM Input 2 4 12 2" xfId="580"/>
    <cellStyle name="BM Input 2 4 12 2 2" xfId="581"/>
    <cellStyle name="BM Input 2 4 12 3" xfId="582"/>
    <cellStyle name="BM Input 2 4 13" xfId="583"/>
    <cellStyle name="BM Input 2 4 13 2" xfId="584"/>
    <cellStyle name="BM Input 2 4 13 2 2" xfId="585"/>
    <cellStyle name="BM Input 2 4 13 3" xfId="586"/>
    <cellStyle name="BM Input 2 4 14" xfId="587"/>
    <cellStyle name="BM Input 2 4 14 2" xfId="588"/>
    <cellStyle name="BM Input 2 4 14 2 2" xfId="589"/>
    <cellStyle name="BM Input 2 4 14 3" xfId="590"/>
    <cellStyle name="BM Input 2 4 15" xfId="591"/>
    <cellStyle name="BM Input 2 4 15 2" xfId="592"/>
    <cellStyle name="BM Input 2 4 15 2 2" xfId="593"/>
    <cellStyle name="BM Input 2 4 15 3" xfId="594"/>
    <cellStyle name="BM Input 2 4 16" xfId="595"/>
    <cellStyle name="BM Input 2 4 16 2" xfId="596"/>
    <cellStyle name="BM Input 2 4 16 2 2" xfId="597"/>
    <cellStyle name="BM Input 2 4 16 3" xfId="598"/>
    <cellStyle name="BM Input 2 4 17" xfId="599"/>
    <cellStyle name="BM Input 2 4 17 2" xfId="600"/>
    <cellStyle name="BM Input 2 4 17 2 2" xfId="601"/>
    <cellStyle name="BM Input 2 4 17 3" xfId="602"/>
    <cellStyle name="BM Input 2 4 18" xfId="603"/>
    <cellStyle name="BM Input 2 4 18 2" xfId="604"/>
    <cellStyle name="BM Input 2 4 18 2 2" xfId="605"/>
    <cellStyle name="BM Input 2 4 18 3" xfId="606"/>
    <cellStyle name="BM Input 2 4 19" xfId="607"/>
    <cellStyle name="BM Input 2 4 19 2" xfId="608"/>
    <cellStyle name="BM Input 2 4 19 2 2" xfId="609"/>
    <cellStyle name="BM Input 2 4 19 3" xfId="610"/>
    <cellStyle name="BM Input 2 4 2" xfId="611"/>
    <cellStyle name="BM Input 2 4 2 10" xfId="612"/>
    <cellStyle name="BM Input 2 4 2 10 2" xfId="613"/>
    <cellStyle name="BM Input 2 4 2 10 2 2" xfId="614"/>
    <cellStyle name="BM Input 2 4 2 10 3" xfId="615"/>
    <cellStyle name="BM Input 2 4 2 11" xfId="616"/>
    <cellStyle name="BM Input 2 4 2 11 2" xfId="617"/>
    <cellStyle name="BM Input 2 4 2 11 2 2" xfId="618"/>
    <cellStyle name="BM Input 2 4 2 11 3" xfId="619"/>
    <cellStyle name="BM Input 2 4 2 12" xfId="620"/>
    <cellStyle name="BM Input 2 4 2 12 2" xfId="621"/>
    <cellStyle name="BM Input 2 4 2 12 2 2" xfId="622"/>
    <cellStyle name="BM Input 2 4 2 12 3" xfId="623"/>
    <cellStyle name="BM Input 2 4 2 13" xfId="624"/>
    <cellStyle name="BM Input 2 4 2 13 2" xfId="625"/>
    <cellStyle name="BM Input 2 4 2 13 2 2" xfId="626"/>
    <cellStyle name="BM Input 2 4 2 13 3" xfId="627"/>
    <cellStyle name="BM Input 2 4 2 14" xfId="628"/>
    <cellStyle name="BM Input 2 4 2 14 2" xfId="629"/>
    <cellStyle name="BM Input 2 4 2 14 2 2" xfId="630"/>
    <cellStyle name="BM Input 2 4 2 14 3" xfId="631"/>
    <cellStyle name="BM Input 2 4 2 15" xfId="632"/>
    <cellStyle name="BM Input 2 4 2 15 2" xfId="633"/>
    <cellStyle name="BM Input 2 4 2 15 2 2" xfId="634"/>
    <cellStyle name="BM Input 2 4 2 15 3" xfId="635"/>
    <cellStyle name="BM Input 2 4 2 16" xfId="636"/>
    <cellStyle name="BM Input 2 4 2 16 2" xfId="637"/>
    <cellStyle name="BM Input 2 4 2 16 2 2" xfId="638"/>
    <cellStyle name="BM Input 2 4 2 16 3" xfId="639"/>
    <cellStyle name="BM Input 2 4 2 17" xfId="640"/>
    <cellStyle name="BM Input 2 4 2 17 2" xfId="641"/>
    <cellStyle name="BM Input 2 4 2 17 2 2" xfId="642"/>
    <cellStyle name="BM Input 2 4 2 17 3" xfId="643"/>
    <cellStyle name="BM Input 2 4 2 18" xfId="644"/>
    <cellStyle name="BM Input 2 4 2 18 2" xfId="645"/>
    <cellStyle name="BM Input 2 4 2 18 2 2" xfId="646"/>
    <cellStyle name="BM Input 2 4 2 18 3" xfId="647"/>
    <cellStyle name="BM Input 2 4 2 19" xfId="648"/>
    <cellStyle name="BM Input 2 4 2 19 2" xfId="649"/>
    <cellStyle name="BM Input 2 4 2 19 2 2" xfId="650"/>
    <cellStyle name="BM Input 2 4 2 19 3" xfId="651"/>
    <cellStyle name="BM Input 2 4 2 2" xfId="652"/>
    <cellStyle name="BM Input 2 4 2 2 2" xfId="653"/>
    <cellStyle name="BM Input 2 4 2 2 2 2" xfId="654"/>
    <cellStyle name="BM Input 2 4 2 2 3" xfId="655"/>
    <cellStyle name="BM Input 2 4 2 20" xfId="656"/>
    <cellStyle name="BM Input 2 4 2 20 2" xfId="657"/>
    <cellStyle name="BM Input 2 4 2 20 2 2" xfId="658"/>
    <cellStyle name="BM Input 2 4 2 20 3" xfId="659"/>
    <cellStyle name="BM Input 2 4 2 21" xfId="660"/>
    <cellStyle name="BM Input 2 4 2 21 2" xfId="661"/>
    <cellStyle name="BM Input 2 4 2 22" xfId="662"/>
    <cellStyle name="BM Input 2 4 2 3" xfId="663"/>
    <cellStyle name="BM Input 2 4 2 3 2" xfId="664"/>
    <cellStyle name="BM Input 2 4 2 3 2 2" xfId="665"/>
    <cellStyle name="BM Input 2 4 2 3 3" xfId="666"/>
    <cellStyle name="BM Input 2 4 2 4" xfId="667"/>
    <cellStyle name="BM Input 2 4 2 4 2" xfId="668"/>
    <cellStyle name="BM Input 2 4 2 4 2 2" xfId="669"/>
    <cellStyle name="BM Input 2 4 2 4 3" xfId="670"/>
    <cellStyle name="BM Input 2 4 2 5" xfId="671"/>
    <cellStyle name="BM Input 2 4 2 5 2" xfId="672"/>
    <cellStyle name="BM Input 2 4 2 5 2 2" xfId="673"/>
    <cellStyle name="BM Input 2 4 2 5 3" xfId="674"/>
    <cellStyle name="BM Input 2 4 2 6" xfId="675"/>
    <cellStyle name="BM Input 2 4 2 6 2" xfId="676"/>
    <cellStyle name="BM Input 2 4 2 6 2 2" xfId="677"/>
    <cellStyle name="BM Input 2 4 2 6 3" xfId="678"/>
    <cellStyle name="BM Input 2 4 2 7" xfId="679"/>
    <cellStyle name="BM Input 2 4 2 7 2" xfId="680"/>
    <cellStyle name="BM Input 2 4 2 7 2 2" xfId="681"/>
    <cellStyle name="BM Input 2 4 2 7 3" xfId="682"/>
    <cellStyle name="BM Input 2 4 2 8" xfId="683"/>
    <cellStyle name="BM Input 2 4 2 8 2" xfId="684"/>
    <cellStyle name="BM Input 2 4 2 8 2 2" xfId="685"/>
    <cellStyle name="BM Input 2 4 2 8 3" xfId="686"/>
    <cellStyle name="BM Input 2 4 2 9" xfId="687"/>
    <cellStyle name="BM Input 2 4 2 9 2" xfId="688"/>
    <cellStyle name="BM Input 2 4 2 9 2 2" xfId="689"/>
    <cellStyle name="BM Input 2 4 2 9 3" xfId="690"/>
    <cellStyle name="BM Input 2 4 20" xfId="691"/>
    <cellStyle name="BM Input 2 4 20 2" xfId="692"/>
    <cellStyle name="BM Input 2 4 20 2 2" xfId="693"/>
    <cellStyle name="BM Input 2 4 20 3" xfId="694"/>
    <cellStyle name="BM Input 2 4 21" xfId="695"/>
    <cellStyle name="BM Input 2 4 21 2" xfId="696"/>
    <cellStyle name="BM Input 2 4 21 2 2" xfId="697"/>
    <cellStyle name="BM Input 2 4 21 3" xfId="698"/>
    <cellStyle name="BM Input 2 4 22" xfId="699"/>
    <cellStyle name="BM Input 2 4 22 2" xfId="700"/>
    <cellStyle name="BM Input 2 4 23" xfId="701"/>
    <cellStyle name="BM Input 2 4 3" xfId="702"/>
    <cellStyle name="BM Input 2 4 3 2" xfId="703"/>
    <cellStyle name="BM Input 2 4 3 2 2" xfId="704"/>
    <cellStyle name="BM Input 2 4 3 3" xfId="705"/>
    <cellStyle name="BM Input 2 4 4" xfId="706"/>
    <cellStyle name="BM Input 2 4 4 2" xfId="707"/>
    <cellStyle name="BM Input 2 4 4 2 2" xfId="708"/>
    <cellStyle name="BM Input 2 4 4 3" xfId="709"/>
    <cellStyle name="BM Input 2 4 5" xfId="710"/>
    <cellStyle name="BM Input 2 4 5 2" xfId="711"/>
    <cellStyle name="BM Input 2 4 5 2 2" xfId="712"/>
    <cellStyle name="BM Input 2 4 5 3" xfId="713"/>
    <cellStyle name="BM Input 2 4 6" xfId="714"/>
    <cellStyle name="BM Input 2 4 6 2" xfId="715"/>
    <cellStyle name="BM Input 2 4 6 2 2" xfId="716"/>
    <cellStyle name="BM Input 2 4 6 3" xfId="717"/>
    <cellStyle name="BM Input 2 4 7" xfId="718"/>
    <cellStyle name="BM Input 2 4 7 2" xfId="719"/>
    <cellStyle name="BM Input 2 4 7 2 2" xfId="720"/>
    <cellStyle name="BM Input 2 4 7 3" xfId="721"/>
    <cellStyle name="BM Input 2 4 8" xfId="722"/>
    <cellStyle name="BM Input 2 4 8 2" xfId="723"/>
    <cellStyle name="BM Input 2 4 8 2 2" xfId="724"/>
    <cellStyle name="BM Input 2 4 8 3" xfId="725"/>
    <cellStyle name="BM Input 2 4 9" xfId="726"/>
    <cellStyle name="BM Input 2 4 9 2" xfId="727"/>
    <cellStyle name="BM Input 2 4 9 2 2" xfId="728"/>
    <cellStyle name="BM Input 2 4 9 3" xfId="729"/>
    <cellStyle name="BM Input 2 5" xfId="730"/>
    <cellStyle name="BM Input 2 5 10" xfId="731"/>
    <cellStyle name="BM Input 2 5 10 2" xfId="732"/>
    <cellStyle name="BM Input 2 5 10 2 2" xfId="733"/>
    <cellStyle name="BM Input 2 5 10 3" xfId="734"/>
    <cellStyle name="BM Input 2 5 11" xfId="735"/>
    <cellStyle name="BM Input 2 5 11 2" xfId="736"/>
    <cellStyle name="BM Input 2 5 11 2 2" xfId="737"/>
    <cellStyle name="BM Input 2 5 11 3" xfId="738"/>
    <cellStyle name="BM Input 2 5 12" xfId="739"/>
    <cellStyle name="BM Input 2 5 12 2" xfId="740"/>
    <cellStyle name="BM Input 2 5 12 2 2" xfId="741"/>
    <cellStyle name="BM Input 2 5 12 3" xfId="742"/>
    <cellStyle name="BM Input 2 5 13" xfId="743"/>
    <cellStyle name="BM Input 2 5 13 2" xfId="744"/>
    <cellStyle name="BM Input 2 5 13 2 2" xfId="745"/>
    <cellStyle name="BM Input 2 5 13 3" xfId="746"/>
    <cellStyle name="BM Input 2 5 14" xfId="747"/>
    <cellStyle name="BM Input 2 5 14 2" xfId="748"/>
    <cellStyle name="BM Input 2 5 14 2 2" xfId="749"/>
    <cellStyle name="BM Input 2 5 14 3" xfId="750"/>
    <cellStyle name="BM Input 2 5 15" xfId="751"/>
    <cellStyle name="BM Input 2 5 15 2" xfId="752"/>
    <cellStyle name="BM Input 2 5 15 2 2" xfId="753"/>
    <cellStyle name="BM Input 2 5 15 3" xfId="754"/>
    <cellStyle name="BM Input 2 5 16" xfId="755"/>
    <cellStyle name="BM Input 2 5 16 2" xfId="756"/>
    <cellStyle name="BM Input 2 5 16 2 2" xfId="757"/>
    <cellStyle name="BM Input 2 5 16 3" xfId="758"/>
    <cellStyle name="BM Input 2 5 17" xfId="759"/>
    <cellStyle name="BM Input 2 5 17 2" xfId="760"/>
    <cellStyle name="BM Input 2 5 17 2 2" xfId="761"/>
    <cellStyle name="BM Input 2 5 17 3" xfId="762"/>
    <cellStyle name="BM Input 2 5 18" xfId="763"/>
    <cellStyle name="BM Input 2 5 18 2" xfId="764"/>
    <cellStyle name="BM Input 2 5 18 2 2" xfId="765"/>
    <cellStyle name="BM Input 2 5 18 3" xfId="766"/>
    <cellStyle name="BM Input 2 5 19" xfId="767"/>
    <cellStyle name="BM Input 2 5 19 2" xfId="768"/>
    <cellStyle name="BM Input 2 5 19 2 2" xfId="769"/>
    <cellStyle name="BM Input 2 5 19 3" xfId="770"/>
    <cellStyle name="BM Input 2 5 2" xfId="771"/>
    <cellStyle name="BM Input 2 5 2 2" xfId="772"/>
    <cellStyle name="BM Input 2 5 2 2 2" xfId="773"/>
    <cellStyle name="BM Input 2 5 2 3" xfId="774"/>
    <cellStyle name="BM Input 2 5 20" xfId="775"/>
    <cellStyle name="BM Input 2 5 20 2" xfId="776"/>
    <cellStyle name="BM Input 2 5 20 2 2" xfId="777"/>
    <cellStyle name="BM Input 2 5 20 3" xfId="778"/>
    <cellStyle name="BM Input 2 5 21" xfId="779"/>
    <cellStyle name="BM Input 2 5 21 2" xfId="780"/>
    <cellStyle name="BM Input 2 5 22" xfId="781"/>
    <cellStyle name="BM Input 2 5 3" xfId="782"/>
    <cellStyle name="BM Input 2 5 3 2" xfId="783"/>
    <cellStyle name="BM Input 2 5 3 2 2" xfId="784"/>
    <cellStyle name="BM Input 2 5 3 3" xfId="785"/>
    <cellStyle name="BM Input 2 5 4" xfId="786"/>
    <cellStyle name="BM Input 2 5 4 2" xfId="787"/>
    <cellStyle name="BM Input 2 5 4 2 2" xfId="788"/>
    <cellStyle name="BM Input 2 5 4 3" xfId="789"/>
    <cellStyle name="BM Input 2 5 5" xfId="790"/>
    <cellStyle name="BM Input 2 5 5 2" xfId="791"/>
    <cellStyle name="BM Input 2 5 5 2 2" xfId="792"/>
    <cellStyle name="BM Input 2 5 5 3" xfId="793"/>
    <cellStyle name="BM Input 2 5 6" xfId="794"/>
    <cellStyle name="BM Input 2 5 6 2" xfId="795"/>
    <cellStyle name="BM Input 2 5 6 2 2" xfId="796"/>
    <cellStyle name="BM Input 2 5 6 3" xfId="797"/>
    <cellStyle name="BM Input 2 5 7" xfId="798"/>
    <cellStyle name="BM Input 2 5 7 2" xfId="799"/>
    <cellStyle name="BM Input 2 5 7 2 2" xfId="800"/>
    <cellStyle name="BM Input 2 5 7 3" xfId="801"/>
    <cellStyle name="BM Input 2 5 8" xfId="802"/>
    <cellStyle name="BM Input 2 5 8 2" xfId="803"/>
    <cellStyle name="BM Input 2 5 8 2 2" xfId="804"/>
    <cellStyle name="BM Input 2 5 8 3" xfId="805"/>
    <cellStyle name="BM Input 2 5 9" xfId="806"/>
    <cellStyle name="BM Input 2 5 9 2" xfId="807"/>
    <cellStyle name="BM Input 2 5 9 2 2" xfId="808"/>
    <cellStyle name="BM Input 2 5 9 3" xfId="809"/>
    <cellStyle name="BM Input 2 6" xfId="810"/>
    <cellStyle name="BM Input 2 6 2" xfId="811"/>
    <cellStyle name="BM Input 2 6 2 2" xfId="812"/>
    <cellStyle name="BM Input 2 6 3" xfId="813"/>
    <cellStyle name="BM Input 2 7" xfId="814"/>
    <cellStyle name="BM Input 2 7 2" xfId="815"/>
    <cellStyle name="BM Input 2 7 2 2" xfId="816"/>
    <cellStyle name="BM Input 2 7 3" xfId="817"/>
    <cellStyle name="BM Input 2 8" xfId="818"/>
    <cellStyle name="BM Input 2 8 2" xfId="819"/>
    <cellStyle name="BM Input 2 8 2 2" xfId="820"/>
    <cellStyle name="BM Input 2 8 3" xfId="821"/>
    <cellStyle name="BM Input 2 9" xfId="822"/>
    <cellStyle name="BM Input 2 9 2" xfId="823"/>
    <cellStyle name="BM Input 2 9 2 2" xfId="824"/>
    <cellStyle name="BM Input 2 9 3" xfId="825"/>
    <cellStyle name="BM Input 20" xfId="826"/>
    <cellStyle name="BM Input 20 2" xfId="827"/>
    <cellStyle name="BM Input 20 2 2" xfId="828"/>
    <cellStyle name="BM Input 20 3" xfId="829"/>
    <cellStyle name="BM Input 21" xfId="830"/>
    <cellStyle name="BM Input 21 2" xfId="831"/>
    <cellStyle name="BM Input 21 2 2" xfId="832"/>
    <cellStyle name="BM Input 21 3" xfId="833"/>
    <cellStyle name="BM Input 22" xfId="834"/>
    <cellStyle name="BM Input 22 2" xfId="835"/>
    <cellStyle name="BM Input 23" xfId="836"/>
    <cellStyle name="BM Input 24" xfId="837"/>
    <cellStyle name="BM Input 25" xfId="838"/>
    <cellStyle name="BM Input 26" xfId="839"/>
    <cellStyle name="BM Input 3" xfId="840"/>
    <cellStyle name="BM Input 3 10" xfId="841"/>
    <cellStyle name="BM Input 3 10 2" xfId="842"/>
    <cellStyle name="BM Input 3 10 2 2" xfId="843"/>
    <cellStyle name="BM Input 3 10 3" xfId="844"/>
    <cellStyle name="BM Input 3 11" xfId="845"/>
    <cellStyle name="BM Input 3 11 2" xfId="846"/>
    <cellStyle name="BM Input 3 11 2 2" xfId="847"/>
    <cellStyle name="BM Input 3 11 3" xfId="848"/>
    <cellStyle name="BM Input 3 12" xfId="849"/>
    <cellStyle name="BM Input 3 12 2" xfId="850"/>
    <cellStyle name="BM Input 3 12 2 2" xfId="851"/>
    <cellStyle name="BM Input 3 12 3" xfId="852"/>
    <cellStyle name="BM Input 3 13" xfId="853"/>
    <cellStyle name="BM Input 3 13 2" xfId="854"/>
    <cellStyle name="BM Input 3 13 2 2" xfId="855"/>
    <cellStyle name="BM Input 3 13 3" xfId="856"/>
    <cellStyle name="BM Input 3 14" xfId="857"/>
    <cellStyle name="BM Input 3 14 2" xfId="858"/>
    <cellStyle name="BM Input 3 14 2 2" xfId="859"/>
    <cellStyle name="BM Input 3 14 3" xfId="860"/>
    <cellStyle name="BM Input 3 15" xfId="861"/>
    <cellStyle name="BM Input 3 15 2" xfId="862"/>
    <cellStyle name="BM Input 3 15 2 2" xfId="863"/>
    <cellStyle name="BM Input 3 15 3" xfId="864"/>
    <cellStyle name="BM Input 3 16" xfId="865"/>
    <cellStyle name="BM Input 3 16 2" xfId="866"/>
    <cellStyle name="BM Input 3 16 2 2" xfId="867"/>
    <cellStyle name="BM Input 3 16 3" xfId="868"/>
    <cellStyle name="BM Input 3 17" xfId="869"/>
    <cellStyle name="BM Input 3 17 2" xfId="870"/>
    <cellStyle name="BM Input 3 17 2 2" xfId="871"/>
    <cellStyle name="BM Input 3 17 3" xfId="872"/>
    <cellStyle name="BM Input 3 18" xfId="873"/>
    <cellStyle name="BM Input 3 18 2" xfId="874"/>
    <cellStyle name="BM Input 3 19" xfId="875"/>
    <cellStyle name="BM Input 3 2" xfId="876"/>
    <cellStyle name="BM Input 3 2 10" xfId="877"/>
    <cellStyle name="BM Input 3 2 10 2" xfId="878"/>
    <cellStyle name="BM Input 3 2 10 2 2" xfId="879"/>
    <cellStyle name="BM Input 3 2 10 3" xfId="880"/>
    <cellStyle name="BM Input 3 2 11" xfId="881"/>
    <cellStyle name="BM Input 3 2 11 2" xfId="882"/>
    <cellStyle name="BM Input 3 2 11 2 2" xfId="883"/>
    <cellStyle name="BM Input 3 2 11 3" xfId="884"/>
    <cellStyle name="BM Input 3 2 12" xfId="885"/>
    <cellStyle name="BM Input 3 2 12 2" xfId="886"/>
    <cellStyle name="BM Input 3 2 12 2 2" xfId="887"/>
    <cellStyle name="BM Input 3 2 12 3" xfId="888"/>
    <cellStyle name="BM Input 3 2 13" xfId="889"/>
    <cellStyle name="BM Input 3 2 13 2" xfId="890"/>
    <cellStyle name="BM Input 3 2 13 2 2" xfId="891"/>
    <cellStyle name="BM Input 3 2 13 3" xfId="892"/>
    <cellStyle name="BM Input 3 2 14" xfId="893"/>
    <cellStyle name="BM Input 3 2 14 2" xfId="894"/>
    <cellStyle name="BM Input 3 2 14 2 2" xfId="895"/>
    <cellStyle name="BM Input 3 2 14 3" xfId="896"/>
    <cellStyle name="BM Input 3 2 15" xfId="897"/>
    <cellStyle name="BM Input 3 2 15 2" xfId="898"/>
    <cellStyle name="BM Input 3 2 15 2 2" xfId="899"/>
    <cellStyle name="BM Input 3 2 15 3" xfId="900"/>
    <cellStyle name="BM Input 3 2 16" xfId="901"/>
    <cellStyle name="BM Input 3 2 16 2" xfId="902"/>
    <cellStyle name="BM Input 3 2 16 2 2" xfId="903"/>
    <cellStyle name="BM Input 3 2 16 3" xfId="904"/>
    <cellStyle name="BM Input 3 2 17" xfId="905"/>
    <cellStyle name="BM Input 3 2 17 2" xfId="906"/>
    <cellStyle name="BM Input 3 2 17 2 2" xfId="907"/>
    <cellStyle name="BM Input 3 2 17 3" xfId="908"/>
    <cellStyle name="BM Input 3 2 18" xfId="909"/>
    <cellStyle name="BM Input 3 2 18 2" xfId="910"/>
    <cellStyle name="BM Input 3 2 18 2 2" xfId="911"/>
    <cellStyle name="BM Input 3 2 18 3" xfId="912"/>
    <cellStyle name="BM Input 3 2 19" xfId="913"/>
    <cellStyle name="BM Input 3 2 19 2" xfId="914"/>
    <cellStyle name="BM Input 3 2 19 2 2" xfId="915"/>
    <cellStyle name="BM Input 3 2 19 3" xfId="916"/>
    <cellStyle name="BM Input 3 2 2" xfId="917"/>
    <cellStyle name="BM Input 3 2 2 2" xfId="918"/>
    <cellStyle name="BM Input 3 2 2 2 2" xfId="919"/>
    <cellStyle name="BM Input 3 2 2 3" xfId="920"/>
    <cellStyle name="BM Input 3 2 20" xfId="921"/>
    <cellStyle name="BM Input 3 2 20 2" xfId="922"/>
    <cellStyle name="BM Input 3 2 20 2 2" xfId="923"/>
    <cellStyle name="BM Input 3 2 20 3" xfId="924"/>
    <cellStyle name="BM Input 3 2 21" xfId="925"/>
    <cellStyle name="BM Input 3 2 21 2" xfId="926"/>
    <cellStyle name="BM Input 3 2 22" xfId="927"/>
    <cellStyle name="BM Input 3 2 3" xfId="928"/>
    <cellStyle name="BM Input 3 2 3 2" xfId="929"/>
    <cellStyle name="BM Input 3 2 3 2 2" xfId="930"/>
    <cellStyle name="BM Input 3 2 3 3" xfId="931"/>
    <cellStyle name="BM Input 3 2 4" xfId="932"/>
    <cellStyle name="BM Input 3 2 4 2" xfId="933"/>
    <cellStyle name="BM Input 3 2 4 2 2" xfId="934"/>
    <cellStyle name="BM Input 3 2 4 3" xfId="935"/>
    <cellStyle name="BM Input 3 2 5" xfId="936"/>
    <cellStyle name="BM Input 3 2 5 2" xfId="937"/>
    <cellStyle name="BM Input 3 2 5 2 2" xfId="938"/>
    <cellStyle name="BM Input 3 2 5 3" xfId="939"/>
    <cellStyle name="BM Input 3 2 6" xfId="940"/>
    <cellStyle name="BM Input 3 2 6 2" xfId="941"/>
    <cellStyle name="BM Input 3 2 6 2 2" xfId="942"/>
    <cellStyle name="BM Input 3 2 6 3" xfId="943"/>
    <cellStyle name="BM Input 3 2 7" xfId="944"/>
    <cellStyle name="BM Input 3 2 7 2" xfId="945"/>
    <cellStyle name="BM Input 3 2 7 2 2" xfId="946"/>
    <cellStyle name="BM Input 3 2 7 3" xfId="947"/>
    <cellStyle name="BM Input 3 2 8" xfId="948"/>
    <cellStyle name="BM Input 3 2 8 2" xfId="949"/>
    <cellStyle name="BM Input 3 2 8 2 2" xfId="950"/>
    <cellStyle name="BM Input 3 2 8 3" xfId="951"/>
    <cellStyle name="BM Input 3 2 9" xfId="952"/>
    <cellStyle name="BM Input 3 2 9 2" xfId="953"/>
    <cellStyle name="BM Input 3 2 9 2 2" xfId="954"/>
    <cellStyle name="BM Input 3 2 9 3" xfId="955"/>
    <cellStyle name="BM Input 3 3" xfId="956"/>
    <cellStyle name="BM Input 3 3 2" xfId="957"/>
    <cellStyle name="BM Input 3 3 2 2" xfId="958"/>
    <cellStyle name="BM Input 3 3 3" xfId="959"/>
    <cellStyle name="BM Input 3 4" xfId="960"/>
    <cellStyle name="BM Input 3 4 2" xfId="961"/>
    <cellStyle name="BM Input 3 4 2 2" xfId="962"/>
    <cellStyle name="BM Input 3 4 3" xfId="963"/>
    <cellStyle name="BM Input 3 5" xfId="964"/>
    <cellStyle name="BM Input 3 5 2" xfId="965"/>
    <cellStyle name="BM Input 3 5 2 2" xfId="966"/>
    <cellStyle name="BM Input 3 5 3" xfId="967"/>
    <cellStyle name="BM Input 3 6" xfId="968"/>
    <cellStyle name="BM Input 3 6 2" xfId="969"/>
    <cellStyle name="BM Input 3 6 2 2" xfId="970"/>
    <cellStyle name="BM Input 3 6 3" xfId="971"/>
    <cellStyle name="BM Input 3 7" xfId="972"/>
    <cellStyle name="BM Input 3 7 2" xfId="973"/>
    <cellStyle name="BM Input 3 7 2 2" xfId="974"/>
    <cellStyle name="BM Input 3 7 3" xfId="975"/>
    <cellStyle name="BM Input 3 8" xfId="976"/>
    <cellStyle name="BM Input 3 8 2" xfId="977"/>
    <cellStyle name="BM Input 3 8 2 2" xfId="978"/>
    <cellStyle name="BM Input 3 8 3" xfId="979"/>
    <cellStyle name="BM Input 3 9" xfId="980"/>
    <cellStyle name="BM Input 3 9 2" xfId="981"/>
    <cellStyle name="BM Input 3 9 2 2" xfId="982"/>
    <cellStyle name="BM Input 3 9 3" xfId="983"/>
    <cellStyle name="BM Input 4" xfId="984"/>
    <cellStyle name="BM Input 4 10" xfId="985"/>
    <cellStyle name="BM Input 4 10 2" xfId="986"/>
    <cellStyle name="BM Input 4 10 2 2" xfId="987"/>
    <cellStyle name="BM Input 4 10 3" xfId="988"/>
    <cellStyle name="BM Input 4 11" xfId="989"/>
    <cellStyle name="BM Input 4 11 2" xfId="990"/>
    <cellStyle name="BM Input 4 11 2 2" xfId="991"/>
    <cellStyle name="BM Input 4 11 3" xfId="992"/>
    <cellStyle name="BM Input 4 12" xfId="993"/>
    <cellStyle name="BM Input 4 12 2" xfId="994"/>
    <cellStyle name="BM Input 4 12 2 2" xfId="995"/>
    <cellStyle name="BM Input 4 12 3" xfId="996"/>
    <cellStyle name="BM Input 4 13" xfId="997"/>
    <cellStyle name="BM Input 4 13 2" xfId="998"/>
    <cellStyle name="BM Input 4 13 2 2" xfId="999"/>
    <cellStyle name="BM Input 4 13 3" xfId="1000"/>
    <cellStyle name="BM Input 4 14" xfId="1001"/>
    <cellStyle name="BM Input 4 14 2" xfId="1002"/>
    <cellStyle name="BM Input 4 14 2 2" xfId="1003"/>
    <cellStyle name="BM Input 4 14 3" xfId="1004"/>
    <cellStyle name="BM Input 4 15" xfId="1005"/>
    <cellStyle name="BM Input 4 15 2" xfId="1006"/>
    <cellStyle name="BM Input 4 15 2 2" xfId="1007"/>
    <cellStyle name="BM Input 4 15 3" xfId="1008"/>
    <cellStyle name="BM Input 4 16" xfId="1009"/>
    <cellStyle name="BM Input 4 16 2" xfId="1010"/>
    <cellStyle name="BM Input 4 16 2 2" xfId="1011"/>
    <cellStyle name="BM Input 4 16 3" xfId="1012"/>
    <cellStyle name="BM Input 4 17" xfId="1013"/>
    <cellStyle name="BM Input 4 17 2" xfId="1014"/>
    <cellStyle name="BM Input 4 17 2 2" xfId="1015"/>
    <cellStyle name="BM Input 4 17 3" xfId="1016"/>
    <cellStyle name="BM Input 4 18" xfId="1017"/>
    <cellStyle name="BM Input 4 18 2" xfId="1018"/>
    <cellStyle name="BM Input 4 19" xfId="1019"/>
    <cellStyle name="BM Input 4 2" xfId="1020"/>
    <cellStyle name="BM Input 4 2 10" xfId="1021"/>
    <cellStyle name="BM Input 4 2 10 2" xfId="1022"/>
    <cellStyle name="BM Input 4 2 10 2 2" xfId="1023"/>
    <cellStyle name="BM Input 4 2 10 3" xfId="1024"/>
    <cellStyle name="BM Input 4 2 11" xfId="1025"/>
    <cellStyle name="BM Input 4 2 11 2" xfId="1026"/>
    <cellStyle name="BM Input 4 2 11 2 2" xfId="1027"/>
    <cellStyle name="BM Input 4 2 11 3" xfId="1028"/>
    <cellStyle name="BM Input 4 2 12" xfId="1029"/>
    <cellStyle name="BM Input 4 2 12 2" xfId="1030"/>
    <cellStyle name="BM Input 4 2 12 2 2" xfId="1031"/>
    <cellStyle name="BM Input 4 2 12 3" xfId="1032"/>
    <cellStyle name="BM Input 4 2 13" xfId="1033"/>
    <cellStyle name="BM Input 4 2 13 2" xfId="1034"/>
    <cellStyle name="BM Input 4 2 13 2 2" xfId="1035"/>
    <cellStyle name="BM Input 4 2 13 3" xfId="1036"/>
    <cellStyle name="BM Input 4 2 14" xfId="1037"/>
    <cellStyle name="BM Input 4 2 14 2" xfId="1038"/>
    <cellStyle name="BM Input 4 2 14 2 2" xfId="1039"/>
    <cellStyle name="BM Input 4 2 14 3" xfId="1040"/>
    <cellStyle name="BM Input 4 2 15" xfId="1041"/>
    <cellStyle name="BM Input 4 2 15 2" xfId="1042"/>
    <cellStyle name="BM Input 4 2 15 2 2" xfId="1043"/>
    <cellStyle name="BM Input 4 2 15 3" xfId="1044"/>
    <cellStyle name="BM Input 4 2 16" xfId="1045"/>
    <cellStyle name="BM Input 4 2 16 2" xfId="1046"/>
    <cellStyle name="BM Input 4 2 16 2 2" xfId="1047"/>
    <cellStyle name="BM Input 4 2 16 3" xfId="1048"/>
    <cellStyle name="BM Input 4 2 17" xfId="1049"/>
    <cellStyle name="BM Input 4 2 17 2" xfId="1050"/>
    <cellStyle name="BM Input 4 2 17 2 2" xfId="1051"/>
    <cellStyle name="BM Input 4 2 17 3" xfId="1052"/>
    <cellStyle name="BM Input 4 2 18" xfId="1053"/>
    <cellStyle name="BM Input 4 2 18 2" xfId="1054"/>
    <cellStyle name="BM Input 4 2 18 2 2" xfId="1055"/>
    <cellStyle name="BM Input 4 2 18 3" xfId="1056"/>
    <cellStyle name="BM Input 4 2 19" xfId="1057"/>
    <cellStyle name="BM Input 4 2 19 2" xfId="1058"/>
    <cellStyle name="BM Input 4 2 19 2 2" xfId="1059"/>
    <cellStyle name="BM Input 4 2 19 3" xfId="1060"/>
    <cellStyle name="BM Input 4 2 2" xfId="1061"/>
    <cellStyle name="BM Input 4 2 2 2" xfId="1062"/>
    <cellStyle name="BM Input 4 2 2 2 2" xfId="1063"/>
    <cellStyle name="BM Input 4 2 2 3" xfId="1064"/>
    <cellStyle name="BM Input 4 2 20" xfId="1065"/>
    <cellStyle name="BM Input 4 2 20 2" xfId="1066"/>
    <cellStyle name="BM Input 4 2 20 2 2" xfId="1067"/>
    <cellStyle name="BM Input 4 2 20 3" xfId="1068"/>
    <cellStyle name="BM Input 4 2 21" xfId="1069"/>
    <cellStyle name="BM Input 4 2 21 2" xfId="1070"/>
    <cellStyle name="BM Input 4 2 22" xfId="1071"/>
    <cellStyle name="BM Input 4 2 3" xfId="1072"/>
    <cellStyle name="BM Input 4 2 3 2" xfId="1073"/>
    <cellStyle name="BM Input 4 2 3 2 2" xfId="1074"/>
    <cellStyle name="BM Input 4 2 3 3" xfId="1075"/>
    <cellStyle name="BM Input 4 2 4" xfId="1076"/>
    <cellStyle name="BM Input 4 2 4 2" xfId="1077"/>
    <cellStyle name="BM Input 4 2 4 2 2" xfId="1078"/>
    <cellStyle name="BM Input 4 2 4 3" xfId="1079"/>
    <cellStyle name="BM Input 4 2 5" xfId="1080"/>
    <cellStyle name="BM Input 4 2 5 2" xfId="1081"/>
    <cellStyle name="BM Input 4 2 5 2 2" xfId="1082"/>
    <cellStyle name="BM Input 4 2 5 3" xfId="1083"/>
    <cellStyle name="BM Input 4 2 6" xfId="1084"/>
    <cellStyle name="BM Input 4 2 6 2" xfId="1085"/>
    <cellStyle name="BM Input 4 2 6 2 2" xfId="1086"/>
    <cellStyle name="BM Input 4 2 6 3" xfId="1087"/>
    <cellStyle name="BM Input 4 2 7" xfId="1088"/>
    <cellStyle name="BM Input 4 2 7 2" xfId="1089"/>
    <cellStyle name="BM Input 4 2 7 2 2" xfId="1090"/>
    <cellStyle name="BM Input 4 2 7 3" xfId="1091"/>
    <cellStyle name="BM Input 4 2 8" xfId="1092"/>
    <cellStyle name="BM Input 4 2 8 2" xfId="1093"/>
    <cellStyle name="BM Input 4 2 8 2 2" xfId="1094"/>
    <cellStyle name="BM Input 4 2 8 3" xfId="1095"/>
    <cellStyle name="BM Input 4 2 9" xfId="1096"/>
    <cellStyle name="BM Input 4 2 9 2" xfId="1097"/>
    <cellStyle name="BM Input 4 2 9 2 2" xfId="1098"/>
    <cellStyle name="BM Input 4 2 9 3" xfId="1099"/>
    <cellStyle name="BM Input 4 3" xfId="1100"/>
    <cellStyle name="BM Input 4 3 2" xfId="1101"/>
    <cellStyle name="BM Input 4 3 2 2" xfId="1102"/>
    <cellStyle name="BM Input 4 3 3" xfId="1103"/>
    <cellStyle name="BM Input 4 4" xfId="1104"/>
    <cellStyle name="BM Input 4 4 2" xfId="1105"/>
    <cellStyle name="BM Input 4 4 2 2" xfId="1106"/>
    <cellStyle name="BM Input 4 4 3" xfId="1107"/>
    <cellStyle name="BM Input 4 5" xfId="1108"/>
    <cellStyle name="BM Input 4 5 2" xfId="1109"/>
    <cellStyle name="BM Input 4 5 2 2" xfId="1110"/>
    <cellStyle name="BM Input 4 5 3" xfId="1111"/>
    <cellStyle name="BM Input 4 6" xfId="1112"/>
    <cellStyle name="BM Input 4 6 2" xfId="1113"/>
    <cellStyle name="BM Input 4 6 2 2" xfId="1114"/>
    <cellStyle name="BM Input 4 6 3" xfId="1115"/>
    <cellStyle name="BM Input 4 7" xfId="1116"/>
    <cellStyle name="BM Input 4 7 2" xfId="1117"/>
    <cellStyle name="BM Input 4 7 2 2" xfId="1118"/>
    <cellStyle name="BM Input 4 7 3" xfId="1119"/>
    <cellStyle name="BM Input 4 8" xfId="1120"/>
    <cellStyle name="BM Input 4 8 2" xfId="1121"/>
    <cellStyle name="BM Input 4 8 2 2" xfId="1122"/>
    <cellStyle name="BM Input 4 8 3" xfId="1123"/>
    <cellStyle name="BM Input 4 9" xfId="1124"/>
    <cellStyle name="BM Input 4 9 2" xfId="1125"/>
    <cellStyle name="BM Input 4 9 2 2" xfId="1126"/>
    <cellStyle name="BM Input 4 9 3" xfId="1127"/>
    <cellStyle name="BM Input 5" xfId="1128"/>
    <cellStyle name="BM Input 5 10" xfId="1129"/>
    <cellStyle name="BM Input 5 10 2" xfId="1130"/>
    <cellStyle name="BM Input 5 10 2 2" xfId="1131"/>
    <cellStyle name="BM Input 5 10 3" xfId="1132"/>
    <cellStyle name="BM Input 5 11" xfId="1133"/>
    <cellStyle name="BM Input 5 11 2" xfId="1134"/>
    <cellStyle name="BM Input 5 11 2 2" xfId="1135"/>
    <cellStyle name="BM Input 5 11 3" xfId="1136"/>
    <cellStyle name="BM Input 5 12" xfId="1137"/>
    <cellStyle name="BM Input 5 12 2" xfId="1138"/>
    <cellStyle name="BM Input 5 12 2 2" xfId="1139"/>
    <cellStyle name="BM Input 5 12 3" xfId="1140"/>
    <cellStyle name="BM Input 5 13" xfId="1141"/>
    <cellStyle name="BM Input 5 13 2" xfId="1142"/>
    <cellStyle name="BM Input 5 13 2 2" xfId="1143"/>
    <cellStyle name="BM Input 5 13 3" xfId="1144"/>
    <cellStyle name="BM Input 5 14" xfId="1145"/>
    <cellStyle name="BM Input 5 14 2" xfId="1146"/>
    <cellStyle name="BM Input 5 14 2 2" xfId="1147"/>
    <cellStyle name="BM Input 5 14 3" xfId="1148"/>
    <cellStyle name="BM Input 5 15" xfId="1149"/>
    <cellStyle name="BM Input 5 15 2" xfId="1150"/>
    <cellStyle name="BM Input 5 15 2 2" xfId="1151"/>
    <cellStyle name="BM Input 5 15 3" xfId="1152"/>
    <cellStyle name="BM Input 5 16" xfId="1153"/>
    <cellStyle name="BM Input 5 16 2" xfId="1154"/>
    <cellStyle name="BM Input 5 16 2 2" xfId="1155"/>
    <cellStyle name="BM Input 5 16 3" xfId="1156"/>
    <cellStyle name="BM Input 5 17" xfId="1157"/>
    <cellStyle name="BM Input 5 17 2" xfId="1158"/>
    <cellStyle name="BM Input 5 17 2 2" xfId="1159"/>
    <cellStyle name="BM Input 5 17 3" xfId="1160"/>
    <cellStyle name="BM Input 5 18" xfId="1161"/>
    <cellStyle name="BM Input 5 18 2" xfId="1162"/>
    <cellStyle name="BM Input 5 18 2 2" xfId="1163"/>
    <cellStyle name="BM Input 5 18 3" xfId="1164"/>
    <cellStyle name="BM Input 5 19" xfId="1165"/>
    <cellStyle name="BM Input 5 19 2" xfId="1166"/>
    <cellStyle name="BM Input 5 19 2 2" xfId="1167"/>
    <cellStyle name="BM Input 5 19 3" xfId="1168"/>
    <cellStyle name="BM Input 5 2" xfId="1169"/>
    <cellStyle name="BM Input 5 2 10" xfId="1170"/>
    <cellStyle name="BM Input 5 2 10 2" xfId="1171"/>
    <cellStyle name="BM Input 5 2 10 2 2" xfId="1172"/>
    <cellStyle name="BM Input 5 2 10 3" xfId="1173"/>
    <cellStyle name="BM Input 5 2 11" xfId="1174"/>
    <cellStyle name="BM Input 5 2 11 2" xfId="1175"/>
    <cellStyle name="BM Input 5 2 11 2 2" xfId="1176"/>
    <cellStyle name="BM Input 5 2 11 3" xfId="1177"/>
    <cellStyle name="BM Input 5 2 12" xfId="1178"/>
    <cellStyle name="BM Input 5 2 12 2" xfId="1179"/>
    <cellStyle name="BM Input 5 2 12 2 2" xfId="1180"/>
    <cellStyle name="BM Input 5 2 12 3" xfId="1181"/>
    <cellStyle name="BM Input 5 2 13" xfId="1182"/>
    <cellStyle name="BM Input 5 2 13 2" xfId="1183"/>
    <cellStyle name="BM Input 5 2 13 2 2" xfId="1184"/>
    <cellStyle name="BM Input 5 2 13 3" xfId="1185"/>
    <cellStyle name="BM Input 5 2 14" xfId="1186"/>
    <cellStyle name="BM Input 5 2 14 2" xfId="1187"/>
    <cellStyle name="BM Input 5 2 14 2 2" xfId="1188"/>
    <cellStyle name="BM Input 5 2 14 3" xfId="1189"/>
    <cellStyle name="BM Input 5 2 15" xfId="1190"/>
    <cellStyle name="BM Input 5 2 15 2" xfId="1191"/>
    <cellStyle name="BM Input 5 2 15 2 2" xfId="1192"/>
    <cellStyle name="BM Input 5 2 15 3" xfId="1193"/>
    <cellStyle name="BM Input 5 2 16" xfId="1194"/>
    <cellStyle name="BM Input 5 2 16 2" xfId="1195"/>
    <cellStyle name="BM Input 5 2 16 2 2" xfId="1196"/>
    <cellStyle name="BM Input 5 2 16 3" xfId="1197"/>
    <cellStyle name="BM Input 5 2 17" xfId="1198"/>
    <cellStyle name="BM Input 5 2 17 2" xfId="1199"/>
    <cellStyle name="BM Input 5 2 17 2 2" xfId="1200"/>
    <cellStyle name="BM Input 5 2 17 3" xfId="1201"/>
    <cellStyle name="BM Input 5 2 18" xfId="1202"/>
    <cellStyle name="BM Input 5 2 18 2" xfId="1203"/>
    <cellStyle name="BM Input 5 2 18 2 2" xfId="1204"/>
    <cellStyle name="BM Input 5 2 18 3" xfId="1205"/>
    <cellStyle name="BM Input 5 2 19" xfId="1206"/>
    <cellStyle name="BM Input 5 2 19 2" xfId="1207"/>
    <cellStyle name="BM Input 5 2 19 2 2" xfId="1208"/>
    <cellStyle name="BM Input 5 2 19 3" xfId="1209"/>
    <cellStyle name="BM Input 5 2 2" xfId="1210"/>
    <cellStyle name="BM Input 5 2 2 2" xfId="1211"/>
    <cellStyle name="BM Input 5 2 2 2 2" xfId="1212"/>
    <cellStyle name="BM Input 5 2 2 3" xfId="1213"/>
    <cellStyle name="BM Input 5 2 20" xfId="1214"/>
    <cellStyle name="BM Input 5 2 20 2" xfId="1215"/>
    <cellStyle name="BM Input 5 2 20 2 2" xfId="1216"/>
    <cellStyle name="BM Input 5 2 20 3" xfId="1217"/>
    <cellStyle name="BM Input 5 2 21" xfId="1218"/>
    <cellStyle name="BM Input 5 2 21 2" xfId="1219"/>
    <cellStyle name="BM Input 5 2 22" xfId="1220"/>
    <cellStyle name="BM Input 5 2 3" xfId="1221"/>
    <cellStyle name="BM Input 5 2 3 2" xfId="1222"/>
    <cellStyle name="BM Input 5 2 3 2 2" xfId="1223"/>
    <cellStyle name="BM Input 5 2 3 3" xfId="1224"/>
    <cellStyle name="BM Input 5 2 4" xfId="1225"/>
    <cellStyle name="BM Input 5 2 4 2" xfId="1226"/>
    <cellStyle name="BM Input 5 2 4 2 2" xfId="1227"/>
    <cellStyle name="BM Input 5 2 4 3" xfId="1228"/>
    <cellStyle name="BM Input 5 2 5" xfId="1229"/>
    <cellStyle name="BM Input 5 2 5 2" xfId="1230"/>
    <cellStyle name="BM Input 5 2 5 2 2" xfId="1231"/>
    <cellStyle name="BM Input 5 2 5 3" xfId="1232"/>
    <cellStyle name="BM Input 5 2 6" xfId="1233"/>
    <cellStyle name="BM Input 5 2 6 2" xfId="1234"/>
    <cellStyle name="BM Input 5 2 6 2 2" xfId="1235"/>
    <cellStyle name="BM Input 5 2 6 3" xfId="1236"/>
    <cellStyle name="BM Input 5 2 7" xfId="1237"/>
    <cellStyle name="BM Input 5 2 7 2" xfId="1238"/>
    <cellStyle name="BM Input 5 2 7 2 2" xfId="1239"/>
    <cellStyle name="BM Input 5 2 7 3" xfId="1240"/>
    <cellStyle name="BM Input 5 2 8" xfId="1241"/>
    <cellStyle name="BM Input 5 2 8 2" xfId="1242"/>
    <cellStyle name="BM Input 5 2 8 2 2" xfId="1243"/>
    <cellStyle name="BM Input 5 2 8 3" xfId="1244"/>
    <cellStyle name="BM Input 5 2 9" xfId="1245"/>
    <cellStyle name="BM Input 5 2 9 2" xfId="1246"/>
    <cellStyle name="BM Input 5 2 9 2 2" xfId="1247"/>
    <cellStyle name="BM Input 5 2 9 3" xfId="1248"/>
    <cellStyle name="BM Input 5 20" xfId="1249"/>
    <cellStyle name="BM Input 5 20 2" xfId="1250"/>
    <cellStyle name="BM Input 5 20 2 2" xfId="1251"/>
    <cellStyle name="BM Input 5 20 3" xfId="1252"/>
    <cellStyle name="BM Input 5 21" xfId="1253"/>
    <cellStyle name="BM Input 5 21 2" xfId="1254"/>
    <cellStyle name="BM Input 5 21 2 2" xfId="1255"/>
    <cellStyle name="BM Input 5 21 3" xfId="1256"/>
    <cellStyle name="BM Input 5 22" xfId="1257"/>
    <cellStyle name="BM Input 5 22 2" xfId="1258"/>
    <cellStyle name="BM Input 5 23" xfId="1259"/>
    <cellStyle name="BM Input 5 3" xfId="1260"/>
    <cellStyle name="BM Input 5 3 2" xfId="1261"/>
    <cellStyle name="BM Input 5 3 2 2" xfId="1262"/>
    <cellStyle name="BM Input 5 3 3" xfId="1263"/>
    <cellStyle name="BM Input 5 4" xfId="1264"/>
    <cellStyle name="BM Input 5 4 2" xfId="1265"/>
    <cellStyle name="BM Input 5 4 2 2" xfId="1266"/>
    <cellStyle name="BM Input 5 4 3" xfId="1267"/>
    <cellStyle name="BM Input 5 5" xfId="1268"/>
    <cellStyle name="BM Input 5 5 2" xfId="1269"/>
    <cellStyle name="BM Input 5 5 2 2" xfId="1270"/>
    <cellStyle name="BM Input 5 5 3" xfId="1271"/>
    <cellStyle name="BM Input 5 6" xfId="1272"/>
    <cellStyle name="BM Input 5 6 2" xfId="1273"/>
    <cellStyle name="BM Input 5 6 2 2" xfId="1274"/>
    <cellStyle name="BM Input 5 6 3" xfId="1275"/>
    <cellStyle name="BM Input 5 7" xfId="1276"/>
    <cellStyle name="BM Input 5 7 2" xfId="1277"/>
    <cellStyle name="BM Input 5 7 2 2" xfId="1278"/>
    <cellStyle name="BM Input 5 7 3" xfId="1279"/>
    <cellStyle name="BM Input 5 8" xfId="1280"/>
    <cellStyle name="BM Input 5 8 2" xfId="1281"/>
    <cellStyle name="BM Input 5 8 2 2" xfId="1282"/>
    <cellStyle name="BM Input 5 8 3" xfId="1283"/>
    <cellStyle name="BM Input 5 9" xfId="1284"/>
    <cellStyle name="BM Input 5 9 2" xfId="1285"/>
    <cellStyle name="BM Input 5 9 2 2" xfId="1286"/>
    <cellStyle name="BM Input 5 9 3" xfId="1287"/>
    <cellStyle name="BM Input 6" xfId="1288"/>
    <cellStyle name="BM Input 6 10" xfId="1289"/>
    <cellStyle name="BM Input 6 10 2" xfId="1290"/>
    <cellStyle name="BM Input 6 10 2 2" xfId="1291"/>
    <cellStyle name="BM Input 6 10 3" xfId="1292"/>
    <cellStyle name="BM Input 6 11" xfId="1293"/>
    <cellStyle name="BM Input 6 11 2" xfId="1294"/>
    <cellStyle name="BM Input 6 11 2 2" xfId="1295"/>
    <cellStyle name="BM Input 6 11 3" xfId="1296"/>
    <cellStyle name="BM Input 6 12" xfId="1297"/>
    <cellStyle name="BM Input 6 12 2" xfId="1298"/>
    <cellStyle name="BM Input 6 12 2 2" xfId="1299"/>
    <cellStyle name="BM Input 6 12 3" xfId="1300"/>
    <cellStyle name="BM Input 6 13" xfId="1301"/>
    <cellStyle name="BM Input 6 13 2" xfId="1302"/>
    <cellStyle name="BM Input 6 13 2 2" xfId="1303"/>
    <cellStyle name="BM Input 6 13 3" xfId="1304"/>
    <cellStyle name="BM Input 6 14" xfId="1305"/>
    <cellStyle name="BM Input 6 14 2" xfId="1306"/>
    <cellStyle name="BM Input 6 14 2 2" xfId="1307"/>
    <cellStyle name="BM Input 6 14 3" xfId="1308"/>
    <cellStyle name="BM Input 6 15" xfId="1309"/>
    <cellStyle name="BM Input 6 15 2" xfId="1310"/>
    <cellStyle name="BM Input 6 15 2 2" xfId="1311"/>
    <cellStyle name="BM Input 6 15 3" xfId="1312"/>
    <cellStyle name="BM Input 6 16" xfId="1313"/>
    <cellStyle name="BM Input 6 16 2" xfId="1314"/>
    <cellStyle name="BM Input 6 16 2 2" xfId="1315"/>
    <cellStyle name="BM Input 6 16 3" xfId="1316"/>
    <cellStyle name="BM Input 6 17" xfId="1317"/>
    <cellStyle name="BM Input 6 17 2" xfId="1318"/>
    <cellStyle name="BM Input 6 17 2 2" xfId="1319"/>
    <cellStyle name="BM Input 6 17 3" xfId="1320"/>
    <cellStyle name="BM Input 6 18" xfId="1321"/>
    <cellStyle name="BM Input 6 18 2" xfId="1322"/>
    <cellStyle name="BM Input 6 18 2 2" xfId="1323"/>
    <cellStyle name="BM Input 6 18 3" xfId="1324"/>
    <cellStyle name="BM Input 6 19" xfId="1325"/>
    <cellStyle name="BM Input 6 19 2" xfId="1326"/>
    <cellStyle name="BM Input 6 19 2 2" xfId="1327"/>
    <cellStyle name="BM Input 6 19 3" xfId="1328"/>
    <cellStyle name="BM Input 6 2" xfId="1329"/>
    <cellStyle name="BM Input 6 2 2" xfId="1330"/>
    <cellStyle name="BM Input 6 2 2 2" xfId="1331"/>
    <cellStyle name="BM Input 6 2 3" xfId="1332"/>
    <cellStyle name="BM Input 6 20" xfId="1333"/>
    <cellStyle name="BM Input 6 20 2" xfId="1334"/>
    <cellStyle name="BM Input 6 20 2 2" xfId="1335"/>
    <cellStyle name="BM Input 6 20 3" xfId="1336"/>
    <cellStyle name="BM Input 6 21" xfId="1337"/>
    <cellStyle name="BM Input 6 21 2" xfId="1338"/>
    <cellStyle name="BM Input 6 22" xfId="1339"/>
    <cellStyle name="BM Input 6 3" xfId="1340"/>
    <cellStyle name="BM Input 6 3 2" xfId="1341"/>
    <cellStyle name="BM Input 6 3 2 2" xfId="1342"/>
    <cellStyle name="BM Input 6 3 3" xfId="1343"/>
    <cellStyle name="BM Input 6 4" xfId="1344"/>
    <cellStyle name="BM Input 6 4 2" xfId="1345"/>
    <cellStyle name="BM Input 6 4 2 2" xfId="1346"/>
    <cellStyle name="BM Input 6 4 3" xfId="1347"/>
    <cellStyle name="BM Input 6 5" xfId="1348"/>
    <cellStyle name="BM Input 6 5 2" xfId="1349"/>
    <cellStyle name="BM Input 6 5 2 2" xfId="1350"/>
    <cellStyle name="BM Input 6 5 3" xfId="1351"/>
    <cellStyle name="BM Input 6 6" xfId="1352"/>
    <cellStyle name="BM Input 6 6 2" xfId="1353"/>
    <cellStyle name="BM Input 6 6 2 2" xfId="1354"/>
    <cellStyle name="BM Input 6 6 3" xfId="1355"/>
    <cellStyle name="BM Input 6 7" xfId="1356"/>
    <cellStyle name="BM Input 6 7 2" xfId="1357"/>
    <cellStyle name="BM Input 6 7 2 2" xfId="1358"/>
    <cellStyle name="BM Input 6 7 3" xfId="1359"/>
    <cellStyle name="BM Input 6 8" xfId="1360"/>
    <cellStyle name="BM Input 6 8 2" xfId="1361"/>
    <cellStyle name="BM Input 6 8 2 2" xfId="1362"/>
    <cellStyle name="BM Input 6 8 3" xfId="1363"/>
    <cellStyle name="BM Input 6 9" xfId="1364"/>
    <cellStyle name="BM Input 6 9 2" xfId="1365"/>
    <cellStyle name="BM Input 6 9 2 2" xfId="1366"/>
    <cellStyle name="BM Input 6 9 3" xfId="1367"/>
    <cellStyle name="BM Input 7" xfId="1368"/>
    <cellStyle name="BM Input 7 2" xfId="1369"/>
    <cellStyle name="BM Input 7 2 2" xfId="1370"/>
    <cellStyle name="BM Input 7 3" xfId="1371"/>
    <cellStyle name="BM Input 8" xfId="1372"/>
    <cellStyle name="BM Input 8 2" xfId="1373"/>
    <cellStyle name="BM Input 8 2 2" xfId="1374"/>
    <cellStyle name="BM Input 8 3" xfId="1375"/>
    <cellStyle name="BM Input 9" xfId="1376"/>
    <cellStyle name="BM Input 9 2" xfId="1377"/>
    <cellStyle name="BM Input 9 2 2" xfId="1378"/>
    <cellStyle name="BM Input 9 3" xfId="1379"/>
    <cellStyle name="BM Input External Link" xfId="1380"/>
    <cellStyle name="BM Input External Link 10" xfId="1381"/>
    <cellStyle name="BM Input External Link 10 2" xfId="1382"/>
    <cellStyle name="BM Input External Link 10 2 2" xfId="1383"/>
    <cellStyle name="BM Input External Link 10 3" xfId="1384"/>
    <cellStyle name="BM Input External Link 11" xfId="1385"/>
    <cellStyle name="BM Input External Link 11 2" xfId="1386"/>
    <cellStyle name="BM Input External Link 11 2 2" xfId="1387"/>
    <cellStyle name="BM Input External Link 11 3" xfId="1388"/>
    <cellStyle name="BM Input External Link 12" xfId="1389"/>
    <cellStyle name="BM Input External Link 12 2" xfId="1390"/>
    <cellStyle name="BM Input External Link 12 2 2" xfId="1391"/>
    <cellStyle name="BM Input External Link 12 3" xfId="1392"/>
    <cellStyle name="BM Input External Link 13" xfId="1393"/>
    <cellStyle name="BM Input External Link 13 2" xfId="1394"/>
    <cellStyle name="BM Input External Link 13 2 2" xfId="1395"/>
    <cellStyle name="BM Input External Link 13 3" xfId="1396"/>
    <cellStyle name="BM Input External Link 14" xfId="1397"/>
    <cellStyle name="BM Input External Link 14 2" xfId="1398"/>
    <cellStyle name="BM Input External Link 14 2 2" xfId="1399"/>
    <cellStyle name="BM Input External Link 14 3" xfId="1400"/>
    <cellStyle name="BM Input External Link 15" xfId="1401"/>
    <cellStyle name="BM Input External Link 15 2" xfId="1402"/>
    <cellStyle name="BM Input External Link 15 2 2" xfId="1403"/>
    <cellStyle name="BM Input External Link 15 3" xfId="1404"/>
    <cellStyle name="BM Input External Link 16" xfId="1405"/>
    <cellStyle name="BM Input External Link 16 2" xfId="1406"/>
    <cellStyle name="BM Input External Link 16 2 2" xfId="1407"/>
    <cellStyle name="BM Input External Link 16 3" xfId="1408"/>
    <cellStyle name="BM Input External Link 17" xfId="1409"/>
    <cellStyle name="BM Input External Link 17 2" xfId="1410"/>
    <cellStyle name="BM Input External Link 17 2 2" xfId="1411"/>
    <cellStyle name="BM Input External Link 17 3" xfId="1412"/>
    <cellStyle name="BM Input External Link 18" xfId="1413"/>
    <cellStyle name="BM Input External Link 18 2" xfId="1414"/>
    <cellStyle name="BM Input External Link 18 2 2" xfId="1415"/>
    <cellStyle name="BM Input External Link 18 3" xfId="1416"/>
    <cellStyle name="BM Input External Link 19" xfId="1417"/>
    <cellStyle name="BM Input External Link 19 2" xfId="1418"/>
    <cellStyle name="BM Input External Link 19 2 2" xfId="1419"/>
    <cellStyle name="BM Input External Link 19 3" xfId="1420"/>
    <cellStyle name="BM Input External Link 2" xfId="1421"/>
    <cellStyle name="BM Input External Link 2 10" xfId="1422"/>
    <cellStyle name="BM Input External Link 2 10 2" xfId="1423"/>
    <cellStyle name="BM Input External Link 2 10 2 2" xfId="1424"/>
    <cellStyle name="BM Input External Link 2 10 3" xfId="1425"/>
    <cellStyle name="BM Input External Link 2 11" xfId="1426"/>
    <cellStyle name="BM Input External Link 2 11 2" xfId="1427"/>
    <cellStyle name="BM Input External Link 2 11 2 2" xfId="1428"/>
    <cellStyle name="BM Input External Link 2 11 3" xfId="1429"/>
    <cellStyle name="BM Input External Link 2 12" xfId="1430"/>
    <cellStyle name="BM Input External Link 2 12 2" xfId="1431"/>
    <cellStyle name="BM Input External Link 2 12 2 2" xfId="1432"/>
    <cellStyle name="BM Input External Link 2 12 3" xfId="1433"/>
    <cellStyle name="BM Input External Link 2 13" xfId="1434"/>
    <cellStyle name="BM Input External Link 2 13 2" xfId="1435"/>
    <cellStyle name="BM Input External Link 2 13 2 2" xfId="1436"/>
    <cellStyle name="BM Input External Link 2 13 3" xfId="1437"/>
    <cellStyle name="BM Input External Link 2 14" xfId="1438"/>
    <cellStyle name="BM Input External Link 2 14 2" xfId="1439"/>
    <cellStyle name="BM Input External Link 2 14 2 2" xfId="1440"/>
    <cellStyle name="BM Input External Link 2 14 3" xfId="1441"/>
    <cellStyle name="BM Input External Link 2 15" xfId="1442"/>
    <cellStyle name="BM Input External Link 2 15 2" xfId="1443"/>
    <cellStyle name="BM Input External Link 2 15 2 2" xfId="1444"/>
    <cellStyle name="BM Input External Link 2 15 3" xfId="1445"/>
    <cellStyle name="BM Input External Link 2 16" xfId="1446"/>
    <cellStyle name="BM Input External Link 2 16 2" xfId="1447"/>
    <cellStyle name="BM Input External Link 2 16 2 2" xfId="1448"/>
    <cellStyle name="BM Input External Link 2 16 3" xfId="1449"/>
    <cellStyle name="BM Input External Link 2 17" xfId="1450"/>
    <cellStyle name="BM Input External Link 2 17 2" xfId="1451"/>
    <cellStyle name="BM Input External Link 2 17 2 2" xfId="1452"/>
    <cellStyle name="BM Input External Link 2 17 3" xfId="1453"/>
    <cellStyle name="BM Input External Link 2 18" xfId="1454"/>
    <cellStyle name="BM Input External Link 2 18 2" xfId="1455"/>
    <cellStyle name="BM Input External Link 2 18 2 2" xfId="1456"/>
    <cellStyle name="BM Input External Link 2 18 3" xfId="1457"/>
    <cellStyle name="BM Input External Link 2 19" xfId="1458"/>
    <cellStyle name="BM Input External Link 2 19 2" xfId="1459"/>
    <cellStyle name="BM Input External Link 2 19 2 2" xfId="1460"/>
    <cellStyle name="BM Input External Link 2 19 3" xfId="1461"/>
    <cellStyle name="BM Input External Link 2 2" xfId="1462"/>
    <cellStyle name="BM Input External Link 2 2 10" xfId="1463"/>
    <cellStyle name="BM Input External Link 2 2 10 2" xfId="1464"/>
    <cellStyle name="BM Input External Link 2 2 10 2 2" xfId="1465"/>
    <cellStyle name="BM Input External Link 2 2 10 3" xfId="1466"/>
    <cellStyle name="BM Input External Link 2 2 11" xfId="1467"/>
    <cellStyle name="BM Input External Link 2 2 11 2" xfId="1468"/>
    <cellStyle name="BM Input External Link 2 2 11 2 2" xfId="1469"/>
    <cellStyle name="BM Input External Link 2 2 11 3" xfId="1470"/>
    <cellStyle name="BM Input External Link 2 2 12" xfId="1471"/>
    <cellStyle name="BM Input External Link 2 2 12 2" xfId="1472"/>
    <cellStyle name="BM Input External Link 2 2 12 2 2" xfId="1473"/>
    <cellStyle name="BM Input External Link 2 2 12 3" xfId="1474"/>
    <cellStyle name="BM Input External Link 2 2 13" xfId="1475"/>
    <cellStyle name="BM Input External Link 2 2 13 2" xfId="1476"/>
    <cellStyle name="BM Input External Link 2 2 13 2 2" xfId="1477"/>
    <cellStyle name="BM Input External Link 2 2 13 3" xfId="1478"/>
    <cellStyle name="BM Input External Link 2 2 14" xfId="1479"/>
    <cellStyle name="BM Input External Link 2 2 14 2" xfId="1480"/>
    <cellStyle name="BM Input External Link 2 2 14 2 2" xfId="1481"/>
    <cellStyle name="BM Input External Link 2 2 14 3" xfId="1482"/>
    <cellStyle name="BM Input External Link 2 2 15" xfId="1483"/>
    <cellStyle name="BM Input External Link 2 2 15 2" xfId="1484"/>
    <cellStyle name="BM Input External Link 2 2 15 2 2" xfId="1485"/>
    <cellStyle name="BM Input External Link 2 2 15 3" xfId="1486"/>
    <cellStyle name="BM Input External Link 2 2 16" xfId="1487"/>
    <cellStyle name="BM Input External Link 2 2 16 2" xfId="1488"/>
    <cellStyle name="BM Input External Link 2 2 16 2 2" xfId="1489"/>
    <cellStyle name="BM Input External Link 2 2 16 3" xfId="1490"/>
    <cellStyle name="BM Input External Link 2 2 17" xfId="1491"/>
    <cellStyle name="BM Input External Link 2 2 17 2" xfId="1492"/>
    <cellStyle name="BM Input External Link 2 2 17 2 2" xfId="1493"/>
    <cellStyle name="BM Input External Link 2 2 17 3" xfId="1494"/>
    <cellStyle name="BM Input External Link 2 2 18" xfId="1495"/>
    <cellStyle name="BM Input External Link 2 2 18 2" xfId="1496"/>
    <cellStyle name="BM Input External Link 2 2 19" xfId="1497"/>
    <cellStyle name="BM Input External Link 2 2 2" xfId="1498"/>
    <cellStyle name="BM Input External Link 2 2 2 10" xfId="1499"/>
    <cellStyle name="BM Input External Link 2 2 2 10 2" xfId="1500"/>
    <cellStyle name="BM Input External Link 2 2 2 10 2 2" xfId="1501"/>
    <cellStyle name="BM Input External Link 2 2 2 10 3" xfId="1502"/>
    <cellStyle name="BM Input External Link 2 2 2 11" xfId="1503"/>
    <cellStyle name="BM Input External Link 2 2 2 11 2" xfId="1504"/>
    <cellStyle name="BM Input External Link 2 2 2 11 2 2" xfId="1505"/>
    <cellStyle name="BM Input External Link 2 2 2 11 3" xfId="1506"/>
    <cellStyle name="BM Input External Link 2 2 2 12" xfId="1507"/>
    <cellStyle name="BM Input External Link 2 2 2 12 2" xfId="1508"/>
    <cellStyle name="BM Input External Link 2 2 2 12 2 2" xfId="1509"/>
    <cellStyle name="BM Input External Link 2 2 2 12 3" xfId="1510"/>
    <cellStyle name="BM Input External Link 2 2 2 13" xfId="1511"/>
    <cellStyle name="BM Input External Link 2 2 2 13 2" xfId="1512"/>
    <cellStyle name="BM Input External Link 2 2 2 13 2 2" xfId="1513"/>
    <cellStyle name="BM Input External Link 2 2 2 13 3" xfId="1514"/>
    <cellStyle name="BM Input External Link 2 2 2 14" xfId="1515"/>
    <cellStyle name="BM Input External Link 2 2 2 14 2" xfId="1516"/>
    <cellStyle name="BM Input External Link 2 2 2 14 2 2" xfId="1517"/>
    <cellStyle name="BM Input External Link 2 2 2 14 3" xfId="1518"/>
    <cellStyle name="BM Input External Link 2 2 2 15" xfId="1519"/>
    <cellStyle name="BM Input External Link 2 2 2 15 2" xfId="1520"/>
    <cellStyle name="BM Input External Link 2 2 2 15 2 2" xfId="1521"/>
    <cellStyle name="BM Input External Link 2 2 2 15 3" xfId="1522"/>
    <cellStyle name="BM Input External Link 2 2 2 16" xfId="1523"/>
    <cellStyle name="BM Input External Link 2 2 2 16 2" xfId="1524"/>
    <cellStyle name="BM Input External Link 2 2 2 16 2 2" xfId="1525"/>
    <cellStyle name="BM Input External Link 2 2 2 16 3" xfId="1526"/>
    <cellStyle name="BM Input External Link 2 2 2 17" xfId="1527"/>
    <cellStyle name="BM Input External Link 2 2 2 17 2" xfId="1528"/>
    <cellStyle name="BM Input External Link 2 2 2 17 2 2" xfId="1529"/>
    <cellStyle name="BM Input External Link 2 2 2 17 3" xfId="1530"/>
    <cellStyle name="BM Input External Link 2 2 2 18" xfId="1531"/>
    <cellStyle name="BM Input External Link 2 2 2 18 2" xfId="1532"/>
    <cellStyle name="BM Input External Link 2 2 2 18 2 2" xfId="1533"/>
    <cellStyle name="BM Input External Link 2 2 2 18 3" xfId="1534"/>
    <cellStyle name="BM Input External Link 2 2 2 19" xfId="1535"/>
    <cellStyle name="BM Input External Link 2 2 2 19 2" xfId="1536"/>
    <cellStyle name="BM Input External Link 2 2 2 19 2 2" xfId="1537"/>
    <cellStyle name="BM Input External Link 2 2 2 19 3" xfId="1538"/>
    <cellStyle name="BM Input External Link 2 2 2 2" xfId="1539"/>
    <cellStyle name="BM Input External Link 2 2 2 2 2" xfId="1540"/>
    <cellStyle name="BM Input External Link 2 2 2 2 2 2" xfId="1541"/>
    <cellStyle name="BM Input External Link 2 2 2 2 3" xfId="1542"/>
    <cellStyle name="BM Input External Link 2 2 2 20" xfId="1543"/>
    <cellStyle name="BM Input External Link 2 2 2 20 2" xfId="1544"/>
    <cellStyle name="BM Input External Link 2 2 2 20 2 2" xfId="1545"/>
    <cellStyle name="BM Input External Link 2 2 2 20 3" xfId="1546"/>
    <cellStyle name="BM Input External Link 2 2 2 21" xfId="1547"/>
    <cellStyle name="BM Input External Link 2 2 2 21 2" xfId="1548"/>
    <cellStyle name="BM Input External Link 2 2 2 22" xfId="1549"/>
    <cellStyle name="BM Input External Link 2 2 2 3" xfId="1550"/>
    <cellStyle name="BM Input External Link 2 2 2 3 2" xfId="1551"/>
    <cellStyle name="BM Input External Link 2 2 2 3 2 2" xfId="1552"/>
    <cellStyle name="BM Input External Link 2 2 2 3 3" xfId="1553"/>
    <cellStyle name="BM Input External Link 2 2 2 4" xfId="1554"/>
    <cellStyle name="BM Input External Link 2 2 2 4 2" xfId="1555"/>
    <cellStyle name="BM Input External Link 2 2 2 4 2 2" xfId="1556"/>
    <cellStyle name="BM Input External Link 2 2 2 4 3" xfId="1557"/>
    <cellStyle name="BM Input External Link 2 2 2 5" xfId="1558"/>
    <cellStyle name="BM Input External Link 2 2 2 5 2" xfId="1559"/>
    <cellStyle name="BM Input External Link 2 2 2 5 2 2" xfId="1560"/>
    <cellStyle name="BM Input External Link 2 2 2 5 3" xfId="1561"/>
    <cellStyle name="BM Input External Link 2 2 2 6" xfId="1562"/>
    <cellStyle name="BM Input External Link 2 2 2 6 2" xfId="1563"/>
    <cellStyle name="BM Input External Link 2 2 2 6 2 2" xfId="1564"/>
    <cellStyle name="BM Input External Link 2 2 2 6 3" xfId="1565"/>
    <cellStyle name="BM Input External Link 2 2 2 7" xfId="1566"/>
    <cellStyle name="BM Input External Link 2 2 2 7 2" xfId="1567"/>
    <cellStyle name="BM Input External Link 2 2 2 7 2 2" xfId="1568"/>
    <cellStyle name="BM Input External Link 2 2 2 7 3" xfId="1569"/>
    <cellStyle name="BM Input External Link 2 2 2 8" xfId="1570"/>
    <cellStyle name="BM Input External Link 2 2 2 8 2" xfId="1571"/>
    <cellStyle name="BM Input External Link 2 2 2 8 2 2" xfId="1572"/>
    <cellStyle name="BM Input External Link 2 2 2 8 3" xfId="1573"/>
    <cellStyle name="BM Input External Link 2 2 2 9" xfId="1574"/>
    <cellStyle name="BM Input External Link 2 2 2 9 2" xfId="1575"/>
    <cellStyle name="BM Input External Link 2 2 2 9 2 2" xfId="1576"/>
    <cellStyle name="BM Input External Link 2 2 2 9 3" xfId="1577"/>
    <cellStyle name="BM Input External Link 2 2 3" xfId="1578"/>
    <cellStyle name="BM Input External Link 2 2 3 2" xfId="1579"/>
    <cellStyle name="BM Input External Link 2 2 3 2 2" xfId="1580"/>
    <cellStyle name="BM Input External Link 2 2 3 3" xfId="1581"/>
    <cellStyle name="BM Input External Link 2 2 4" xfId="1582"/>
    <cellStyle name="BM Input External Link 2 2 4 2" xfId="1583"/>
    <cellStyle name="BM Input External Link 2 2 4 2 2" xfId="1584"/>
    <cellStyle name="BM Input External Link 2 2 4 3" xfId="1585"/>
    <cellStyle name="BM Input External Link 2 2 5" xfId="1586"/>
    <cellStyle name="BM Input External Link 2 2 5 2" xfId="1587"/>
    <cellStyle name="BM Input External Link 2 2 5 2 2" xfId="1588"/>
    <cellStyle name="BM Input External Link 2 2 5 3" xfId="1589"/>
    <cellStyle name="BM Input External Link 2 2 6" xfId="1590"/>
    <cellStyle name="BM Input External Link 2 2 6 2" xfId="1591"/>
    <cellStyle name="BM Input External Link 2 2 6 2 2" xfId="1592"/>
    <cellStyle name="BM Input External Link 2 2 6 3" xfId="1593"/>
    <cellStyle name="BM Input External Link 2 2 7" xfId="1594"/>
    <cellStyle name="BM Input External Link 2 2 7 2" xfId="1595"/>
    <cellStyle name="BM Input External Link 2 2 7 2 2" xfId="1596"/>
    <cellStyle name="BM Input External Link 2 2 7 3" xfId="1597"/>
    <cellStyle name="BM Input External Link 2 2 8" xfId="1598"/>
    <cellStyle name="BM Input External Link 2 2 8 2" xfId="1599"/>
    <cellStyle name="BM Input External Link 2 2 8 2 2" xfId="1600"/>
    <cellStyle name="BM Input External Link 2 2 8 3" xfId="1601"/>
    <cellStyle name="BM Input External Link 2 2 9" xfId="1602"/>
    <cellStyle name="BM Input External Link 2 2 9 2" xfId="1603"/>
    <cellStyle name="BM Input External Link 2 2 9 2 2" xfId="1604"/>
    <cellStyle name="BM Input External Link 2 2 9 3" xfId="1605"/>
    <cellStyle name="BM Input External Link 2 20" xfId="1606"/>
    <cellStyle name="BM Input External Link 2 20 2" xfId="1607"/>
    <cellStyle name="BM Input External Link 2 20 2 2" xfId="1608"/>
    <cellStyle name="BM Input External Link 2 20 3" xfId="1609"/>
    <cellStyle name="BM Input External Link 2 21" xfId="1610"/>
    <cellStyle name="BM Input External Link 2 21 2" xfId="1611"/>
    <cellStyle name="BM Input External Link 2 22" xfId="1612"/>
    <cellStyle name="BM Input External Link 2 3" xfId="1613"/>
    <cellStyle name="BM Input External Link 2 3 10" xfId="1614"/>
    <cellStyle name="BM Input External Link 2 3 10 2" xfId="1615"/>
    <cellStyle name="BM Input External Link 2 3 10 2 2" xfId="1616"/>
    <cellStyle name="BM Input External Link 2 3 10 3" xfId="1617"/>
    <cellStyle name="BM Input External Link 2 3 11" xfId="1618"/>
    <cellStyle name="BM Input External Link 2 3 11 2" xfId="1619"/>
    <cellStyle name="BM Input External Link 2 3 11 2 2" xfId="1620"/>
    <cellStyle name="BM Input External Link 2 3 11 3" xfId="1621"/>
    <cellStyle name="BM Input External Link 2 3 12" xfId="1622"/>
    <cellStyle name="BM Input External Link 2 3 12 2" xfId="1623"/>
    <cellStyle name="BM Input External Link 2 3 12 2 2" xfId="1624"/>
    <cellStyle name="BM Input External Link 2 3 12 3" xfId="1625"/>
    <cellStyle name="BM Input External Link 2 3 13" xfId="1626"/>
    <cellStyle name="BM Input External Link 2 3 13 2" xfId="1627"/>
    <cellStyle name="BM Input External Link 2 3 13 2 2" xfId="1628"/>
    <cellStyle name="BM Input External Link 2 3 13 3" xfId="1629"/>
    <cellStyle name="BM Input External Link 2 3 14" xfId="1630"/>
    <cellStyle name="BM Input External Link 2 3 14 2" xfId="1631"/>
    <cellStyle name="BM Input External Link 2 3 14 2 2" xfId="1632"/>
    <cellStyle name="BM Input External Link 2 3 14 3" xfId="1633"/>
    <cellStyle name="BM Input External Link 2 3 15" xfId="1634"/>
    <cellStyle name="BM Input External Link 2 3 15 2" xfId="1635"/>
    <cellStyle name="BM Input External Link 2 3 15 2 2" xfId="1636"/>
    <cellStyle name="BM Input External Link 2 3 15 3" xfId="1637"/>
    <cellStyle name="BM Input External Link 2 3 16" xfId="1638"/>
    <cellStyle name="BM Input External Link 2 3 16 2" xfId="1639"/>
    <cellStyle name="BM Input External Link 2 3 16 2 2" xfId="1640"/>
    <cellStyle name="BM Input External Link 2 3 16 3" xfId="1641"/>
    <cellStyle name="BM Input External Link 2 3 17" xfId="1642"/>
    <cellStyle name="BM Input External Link 2 3 17 2" xfId="1643"/>
    <cellStyle name="BM Input External Link 2 3 17 2 2" xfId="1644"/>
    <cellStyle name="BM Input External Link 2 3 17 3" xfId="1645"/>
    <cellStyle name="BM Input External Link 2 3 18" xfId="1646"/>
    <cellStyle name="BM Input External Link 2 3 18 2" xfId="1647"/>
    <cellStyle name="BM Input External Link 2 3 19" xfId="1648"/>
    <cellStyle name="BM Input External Link 2 3 2" xfId="1649"/>
    <cellStyle name="BM Input External Link 2 3 2 10" xfId="1650"/>
    <cellStyle name="BM Input External Link 2 3 2 10 2" xfId="1651"/>
    <cellStyle name="BM Input External Link 2 3 2 10 2 2" xfId="1652"/>
    <cellStyle name="BM Input External Link 2 3 2 10 3" xfId="1653"/>
    <cellStyle name="BM Input External Link 2 3 2 11" xfId="1654"/>
    <cellStyle name="BM Input External Link 2 3 2 11 2" xfId="1655"/>
    <cellStyle name="BM Input External Link 2 3 2 11 2 2" xfId="1656"/>
    <cellStyle name="BM Input External Link 2 3 2 11 3" xfId="1657"/>
    <cellStyle name="BM Input External Link 2 3 2 12" xfId="1658"/>
    <cellStyle name="BM Input External Link 2 3 2 12 2" xfId="1659"/>
    <cellStyle name="BM Input External Link 2 3 2 12 2 2" xfId="1660"/>
    <cellStyle name="BM Input External Link 2 3 2 12 3" xfId="1661"/>
    <cellStyle name="BM Input External Link 2 3 2 13" xfId="1662"/>
    <cellStyle name="BM Input External Link 2 3 2 13 2" xfId="1663"/>
    <cellStyle name="BM Input External Link 2 3 2 13 2 2" xfId="1664"/>
    <cellStyle name="BM Input External Link 2 3 2 13 3" xfId="1665"/>
    <cellStyle name="BM Input External Link 2 3 2 14" xfId="1666"/>
    <cellStyle name="BM Input External Link 2 3 2 14 2" xfId="1667"/>
    <cellStyle name="BM Input External Link 2 3 2 14 2 2" xfId="1668"/>
    <cellStyle name="BM Input External Link 2 3 2 14 3" xfId="1669"/>
    <cellStyle name="BM Input External Link 2 3 2 15" xfId="1670"/>
    <cellStyle name="BM Input External Link 2 3 2 15 2" xfId="1671"/>
    <cellStyle name="BM Input External Link 2 3 2 15 2 2" xfId="1672"/>
    <cellStyle name="BM Input External Link 2 3 2 15 3" xfId="1673"/>
    <cellStyle name="BM Input External Link 2 3 2 16" xfId="1674"/>
    <cellStyle name="BM Input External Link 2 3 2 16 2" xfId="1675"/>
    <cellStyle name="BM Input External Link 2 3 2 16 2 2" xfId="1676"/>
    <cellStyle name="BM Input External Link 2 3 2 16 3" xfId="1677"/>
    <cellStyle name="BM Input External Link 2 3 2 17" xfId="1678"/>
    <cellStyle name="BM Input External Link 2 3 2 17 2" xfId="1679"/>
    <cellStyle name="BM Input External Link 2 3 2 17 2 2" xfId="1680"/>
    <cellStyle name="BM Input External Link 2 3 2 17 3" xfId="1681"/>
    <cellStyle name="BM Input External Link 2 3 2 18" xfId="1682"/>
    <cellStyle name="BM Input External Link 2 3 2 18 2" xfId="1683"/>
    <cellStyle name="BM Input External Link 2 3 2 18 2 2" xfId="1684"/>
    <cellStyle name="BM Input External Link 2 3 2 18 3" xfId="1685"/>
    <cellStyle name="BM Input External Link 2 3 2 19" xfId="1686"/>
    <cellStyle name="BM Input External Link 2 3 2 19 2" xfId="1687"/>
    <cellStyle name="BM Input External Link 2 3 2 19 2 2" xfId="1688"/>
    <cellStyle name="BM Input External Link 2 3 2 19 3" xfId="1689"/>
    <cellStyle name="BM Input External Link 2 3 2 2" xfId="1690"/>
    <cellStyle name="BM Input External Link 2 3 2 2 2" xfId="1691"/>
    <cellStyle name="BM Input External Link 2 3 2 2 2 2" xfId="1692"/>
    <cellStyle name="BM Input External Link 2 3 2 2 3" xfId="1693"/>
    <cellStyle name="BM Input External Link 2 3 2 20" xfId="1694"/>
    <cellStyle name="BM Input External Link 2 3 2 20 2" xfId="1695"/>
    <cellStyle name="BM Input External Link 2 3 2 20 2 2" xfId="1696"/>
    <cellStyle name="BM Input External Link 2 3 2 20 3" xfId="1697"/>
    <cellStyle name="BM Input External Link 2 3 2 21" xfId="1698"/>
    <cellStyle name="BM Input External Link 2 3 2 21 2" xfId="1699"/>
    <cellStyle name="BM Input External Link 2 3 2 22" xfId="1700"/>
    <cellStyle name="BM Input External Link 2 3 2 3" xfId="1701"/>
    <cellStyle name="BM Input External Link 2 3 2 3 2" xfId="1702"/>
    <cellStyle name="BM Input External Link 2 3 2 3 2 2" xfId="1703"/>
    <cellStyle name="BM Input External Link 2 3 2 3 3" xfId="1704"/>
    <cellStyle name="BM Input External Link 2 3 2 4" xfId="1705"/>
    <cellStyle name="BM Input External Link 2 3 2 4 2" xfId="1706"/>
    <cellStyle name="BM Input External Link 2 3 2 4 2 2" xfId="1707"/>
    <cellStyle name="BM Input External Link 2 3 2 4 3" xfId="1708"/>
    <cellStyle name="BM Input External Link 2 3 2 5" xfId="1709"/>
    <cellStyle name="BM Input External Link 2 3 2 5 2" xfId="1710"/>
    <cellStyle name="BM Input External Link 2 3 2 5 2 2" xfId="1711"/>
    <cellStyle name="BM Input External Link 2 3 2 5 3" xfId="1712"/>
    <cellStyle name="BM Input External Link 2 3 2 6" xfId="1713"/>
    <cellStyle name="BM Input External Link 2 3 2 6 2" xfId="1714"/>
    <cellStyle name="BM Input External Link 2 3 2 6 2 2" xfId="1715"/>
    <cellStyle name="BM Input External Link 2 3 2 6 3" xfId="1716"/>
    <cellStyle name="BM Input External Link 2 3 2 7" xfId="1717"/>
    <cellStyle name="BM Input External Link 2 3 2 7 2" xfId="1718"/>
    <cellStyle name="BM Input External Link 2 3 2 7 2 2" xfId="1719"/>
    <cellStyle name="BM Input External Link 2 3 2 7 3" xfId="1720"/>
    <cellStyle name="BM Input External Link 2 3 2 8" xfId="1721"/>
    <cellStyle name="BM Input External Link 2 3 2 8 2" xfId="1722"/>
    <cellStyle name="BM Input External Link 2 3 2 8 2 2" xfId="1723"/>
    <cellStyle name="BM Input External Link 2 3 2 8 3" xfId="1724"/>
    <cellStyle name="BM Input External Link 2 3 2 9" xfId="1725"/>
    <cellStyle name="BM Input External Link 2 3 2 9 2" xfId="1726"/>
    <cellStyle name="BM Input External Link 2 3 2 9 2 2" xfId="1727"/>
    <cellStyle name="BM Input External Link 2 3 2 9 3" xfId="1728"/>
    <cellStyle name="BM Input External Link 2 3 3" xfId="1729"/>
    <cellStyle name="BM Input External Link 2 3 3 2" xfId="1730"/>
    <cellStyle name="BM Input External Link 2 3 3 2 2" xfId="1731"/>
    <cellStyle name="BM Input External Link 2 3 3 3" xfId="1732"/>
    <cellStyle name="BM Input External Link 2 3 4" xfId="1733"/>
    <cellStyle name="BM Input External Link 2 3 4 2" xfId="1734"/>
    <cellStyle name="BM Input External Link 2 3 4 2 2" xfId="1735"/>
    <cellStyle name="BM Input External Link 2 3 4 3" xfId="1736"/>
    <cellStyle name="BM Input External Link 2 3 5" xfId="1737"/>
    <cellStyle name="BM Input External Link 2 3 5 2" xfId="1738"/>
    <cellStyle name="BM Input External Link 2 3 5 2 2" xfId="1739"/>
    <cellStyle name="BM Input External Link 2 3 5 3" xfId="1740"/>
    <cellStyle name="BM Input External Link 2 3 6" xfId="1741"/>
    <cellStyle name="BM Input External Link 2 3 6 2" xfId="1742"/>
    <cellStyle name="BM Input External Link 2 3 6 2 2" xfId="1743"/>
    <cellStyle name="BM Input External Link 2 3 6 3" xfId="1744"/>
    <cellStyle name="BM Input External Link 2 3 7" xfId="1745"/>
    <cellStyle name="BM Input External Link 2 3 7 2" xfId="1746"/>
    <cellStyle name="BM Input External Link 2 3 7 2 2" xfId="1747"/>
    <cellStyle name="BM Input External Link 2 3 7 3" xfId="1748"/>
    <cellStyle name="BM Input External Link 2 3 8" xfId="1749"/>
    <cellStyle name="BM Input External Link 2 3 8 2" xfId="1750"/>
    <cellStyle name="BM Input External Link 2 3 8 2 2" xfId="1751"/>
    <cellStyle name="BM Input External Link 2 3 8 3" xfId="1752"/>
    <cellStyle name="BM Input External Link 2 3 9" xfId="1753"/>
    <cellStyle name="BM Input External Link 2 3 9 2" xfId="1754"/>
    <cellStyle name="BM Input External Link 2 3 9 2 2" xfId="1755"/>
    <cellStyle name="BM Input External Link 2 3 9 3" xfId="1756"/>
    <cellStyle name="BM Input External Link 2 4" xfId="1757"/>
    <cellStyle name="BM Input External Link 2 4 10" xfId="1758"/>
    <cellStyle name="BM Input External Link 2 4 10 2" xfId="1759"/>
    <cellStyle name="BM Input External Link 2 4 10 2 2" xfId="1760"/>
    <cellStyle name="BM Input External Link 2 4 10 3" xfId="1761"/>
    <cellStyle name="BM Input External Link 2 4 11" xfId="1762"/>
    <cellStyle name="BM Input External Link 2 4 11 2" xfId="1763"/>
    <cellStyle name="BM Input External Link 2 4 11 2 2" xfId="1764"/>
    <cellStyle name="BM Input External Link 2 4 11 3" xfId="1765"/>
    <cellStyle name="BM Input External Link 2 4 12" xfId="1766"/>
    <cellStyle name="BM Input External Link 2 4 12 2" xfId="1767"/>
    <cellStyle name="BM Input External Link 2 4 12 2 2" xfId="1768"/>
    <cellStyle name="BM Input External Link 2 4 12 3" xfId="1769"/>
    <cellStyle name="BM Input External Link 2 4 13" xfId="1770"/>
    <cellStyle name="BM Input External Link 2 4 13 2" xfId="1771"/>
    <cellStyle name="BM Input External Link 2 4 13 2 2" xfId="1772"/>
    <cellStyle name="BM Input External Link 2 4 13 3" xfId="1773"/>
    <cellStyle name="BM Input External Link 2 4 14" xfId="1774"/>
    <cellStyle name="BM Input External Link 2 4 14 2" xfId="1775"/>
    <cellStyle name="BM Input External Link 2 4 14 2 2" xfId="1776"/>
    <cellStyle name="BM Input External Link 2 4 14 3" xfId="1777"/>
    <cellStyle name="BM Input External Link 2 4 15" xfId="1778"/>
    <cellStyle name="BM Input External Link 2 4 15 2" xfId="1779"/>
    <cellStyle name="BM Input External Link 2 4 15 2 2" xfId="1780"/>
    <cellStyle name="BM Input External Link 2 4 15 3" xfId="1781"/>
    <cellStyle name="BM Input External Link 2 4 16" xfId="1782"/>
    <cellStyle name="BM Input External Link 2 4 16 2" xfId="1783"/>
    <cellStyle name="BM Input External Link 2 4 16 2 2" xfId="1784"/>
    <cellStyle name="BM Input External Link 2 4 16 3" xfId="1785"/>
    <cellStyle name="BM Input External Link 2 4 17" xfId="1786"/>
    <cellStyle name="BM Input External Link 2 4 17 2" xfId="1787"/>
    <cellStyle name="BM Input External Link 2 4 17 2 2" xfId="1788"/>
    <cellStyle name="BM Input External Link 2 4 17 3" xfId="1789"/>
    <cellStyle name="BM Input External Link 2 4 18" xfId="1790"/>
    <cellStyle name="BM Input External Link 2 4 18 2" xfId="1791"/>
    <cellStyle name="BM Input External Link 2 4 18 2 2" xfId="1792"/>
    <cellStyle name="BM Input External Link 2 4 18 3" xfId="1793"/>
    <cellStyle name="BM Input External Link 2 4 19" xfId="1794"/>
    <cellStyle name="BM Input External Link 2 4 19 2" xfId="1795"/>
    <cellStyle name="BM Input External Link 2 4 19 2 2" xfId="1796"/>
    <cellStyle name="BM Input External Link 2 4 19 3" xfId="1797"/>
    <cellStyle name="BM Input External Link 2 4 2" xfId="1798"/>
    <cellStyle name="BM Input External Link 2 4 2 10" xfId="1799"/>
    <cellStyle name="BM Input External Link 2 4 2 10 2" xfId="1800"/>
    <cellStyle name="BM Input External Link 2 4 2 10 2 2" xfId="1801"/>
    <cellStyle name="BM Input External Link 2 4 2 10 3" xfId="1802"/>
    <cellStyle name="BM Input External Link 2 4 2 11" xfId="1803"/>
    <cellStyle name="BM Input External Link 2 4 2 11 2" xfId="1804"/>
    <cellStyle name="BM Input External Link 2 4 2 11 2 2" xfId="1805"/>
    <cellStyle name="BM Input External Link 2 4 2 11 3" xfId="1806"/>
    <cellStyle name="BM Input External Link 2 4 2 12" xfId="1807"/>
    <cellStyle name="BM Input External Link 2 4 2 12 2" xfId="1808"/>
    <cellStyle name="BM Input External Link 2 4 2 12 2 2" xfId="1809"/>
    <cellStyle name="BM Input External Link 2 4 2 12 3" xfId="1810"/>
    <cellStyle name="BM Input External Link 2 4 2 13" xfId="1811"/>
    <cellStyle name="BM Input External Link 2 4 2 13 2" xfId="1812"/>
    <cellStyle name="BM Input External Link 2 4 2 13 2 2" xfId="1813"/>
    <cellStyle name="BM Input External Link 2 4 2 13 3" xfId="1814"/>
    <cellStyle name="BM Input External Link 2 4 2 14" xfId="1815"/>
    <cellStyle name="BM Input External Link 2 4 2 14 2" xfId="1816"/>
    <cellStyle name="BM Input External Link 2 4 2 14 2 2" xfId="1817"/>
    <cellStyle name="BM Input External Link 2 4 2 14 3" xfId="1818"/>
    <cellStyle name="BM Input External Link 2 4 2 15" xfId="1819"/>
    <cellStyle name="BM Input External Link 2 4 2 15 2" xfId="1820"/>
    <cellStyle name="BM Input External Link 2 4 2 15 2 2" xfId="1821"/>
    <cellStyle name="BM Input External Link 2 4 2 15 3" xfId="1822"/>
    <cellStyle name="BM Input External Link 2 4 2 16" xfId="1823"/>
    <cellStyle name="BM Input External Link 2 4 2 16 2" xfId="1824"/>
    <cellStyle name="BM Input External Link 2 4 2 16 2 2" xfId="1825"/>
    <cellStyle name="BM Input External Link 2 4 2 16 3" xfId="1826"/>
    <cellStyle name="BM Input External Link 2 4 2 17" xfId="1827"/>
    <cellStyle name="BM Input External Link 2 4 2 17 2" xfId="1828"/>
    <cellStyle name="BM Input External Link 2 4 2 17 2 2" xfId="1829"/>
    <cellStyle name="BM Input External Link 2 4 2 17 3" xfId="1830"/>
    <cellStyle name="BM Input External Link 2 4 2 18" xfId="1831"/>
    <cellStyle name="BM Input External Link 2 4 2 18 2" xfId="1832"/>
    <cellStyle name="BM Input External Link 2 4 2 18 2 2" xfId="1833"/>
    <cellStyle name="BM Input External Link 2 4 2 18 3" xfId="1834"/>
    <cellStyle name="BM Input External Link 2 4 2 19" xfId="1835"/>
    <cellStyle name="BM Input External Link 2 4 2 19 2" xfId="1836"/>
    <cellStyle name="BM Input External Link 2 4 2 19 2 2" xfId="1837"/>
    <cellStyle name="BM Input External Link 2 4 2 19 3" xfId="1838"/>
    <cellStyle name="BM Input External Link 2 4 2 2" xfId="1839"/>
    <cellStyle name="BM Input External Link 2 4 2 2 2" xfId="1840"/>
    <cellStyle name="BM Input External Link 2 4 2 2 2 2" xfId="1841"/>
    <cellStyle name="BM Input External Link 2 4 2 2 3" xfId="1842"/>
    <cellStyle name="BM Input External Link 2 4 2 20" xfId="1843"/>
    <cellStyle name="BM Input External Link 2 4 2 20 2" xfId="1844"/>
    <cellStyle name="BM Input External Link 2 4 2 20 2 2" xfId="1845"/>
    <cellStyle name="BM Input External Link 2 4 2 20 3" xfId="1846"/>
    <cellStyle name="BM Input External Link 2 4 2 21" xfId="1847"/>
    <cellStyle name="BM Input External Link 2 4 2 21 2" xfId="1848"/>
    <cellStyle name="BM Input External Link 2 4 2 22" xfId="1849"/>
    <cellStyle name="BM Input External Link 2 4 2 3" xfId="1850"/>
    <cellStyle name="BM Input External Link 2 4 2 3 2" xfId="1851"/>
    <cellStyle name="BM Input External Link 2 4 2 3 2 2" xfId="1852"/>
    <cellStyle name="BM Input External Link 2 4 2 3 3" xfId="1853"/>
    <cellStyle name="BM Input External Link 2 4 2 4" xfId="1854"/>
    <cellStyle name="BM Input External Link 2 4 2 4 2" xfId="1855"/>
    <cellStyle name="BM Input External Link 2 4 2 4 2 2" xfId="1856"/>
    <cellStyle name="BM Input External Link 2 4 2 4 3" xfId="1857"/>
    <cellStyle name="BM Input External Link 2 4 2 5" xfId="1858"/>
    <cellStyle name="BM Input External Link 2 4 2 5 2" xfId="1859"/>
    <cellStyle name="BM Input External Link 2 4 2 5 2 2" xfId="1860"/>
    <cellStyle name="BM Input External Link 2 4 2 5 3" xfId="1861"/>
    <cellStyle name="BM Input External Link 2 4 2 6" xfId="1862"/>
    <cellStyle name="BM Input External Link 2 4 2 6 2" xfId="1863"/>
    <cellStyle name="BM Input External Link 2 4 2 6 2 2" xfId="1864"/>
    <cellStyle name="BM Input External Link 2 4 2 6 3" xfId="1865"/>
    <cellStyle name="BM Input External Link 2 4 2 7" xfId="1866"/>
    <cellStyle name="BM Input External Link 2 4 2 7 2" xfId="1867"/>
    <cellStyle name="BM Input External Link 2 4 2 7 2 2" xfId="1868"/>
    <cellStyle name="BM Input External Link 2 4 2 7 3" xfId="1869"/>
    <cellStyle name="BM Input External Link 2 4 2 8" xfId="1870"/>
    <cellStyle name="BM Input External Link 2 4 2 8 2" xfId="1871"/>
    <cellStyle name="BM Input External Link 2 4 2 8 2 2" xfId="1872"/>
    <cellStyle name="BM Input External Link 2 4 2 8 3" xfId="1873"/>
    <cellStyle name="BM Input External Link 2 4 2 9" xfId="1874"/>
    <cellStyle name="BM Input External Link 2 4 2 9 2" xfId="1875"/>
    <cellStyle name="BM Input External Link 2 4 2 9 2 2" xfId="1876"/>
    <cellStyle name="BM Input External Link 2 4 2 9 3" xfId="1877"/>
    <cellStyle name="BM Input External Link 2 4 20" xfId="1878"/>
    <cellStyle name="BM Input External Link 2 4 20 2" xfId="1879"/>
    <cellStyle name="BM Input External Link 2 4 20 2 2" xfId="1880"/>
    <cellStyle name="BM Input External Link 2 4 20 3" xfId="1881"/>
    <cellStyle name="BM Input External Link 2 4 21" xfId="1882"/>
    <cellStyle name="BM Input External Link 2 4 21 2" xfId="1883"/>
    <cellStyle name="BM Input External Link 2 4 21 2 2" xfId="1884"/>
    <cellStyle name="BM Input External Link 2 4 21 3" xfId="1885"/>
    <cellStyle name="BM Input External Link 2 4 22" xfId="1886"/>
    <cellStyle name="BM Input External Link 2 4 22 2" xfId="1887"/>
    <cellStyle name="BM Input External Link 2 4 23" xfId="1888"/>
    <cellStyle name="BM Input External Link 2 4 3" xfId="1889"/>
    <cellStyle name="BM Input External Link 2 4 3 2" xfId="1890"/>
    <cellStyle name="BM Input External Link 2 4 3 2 2" xfId="1891"/>
    <cellStyle name="BM Input External Link 2 4 3 3" xfId="1892"/>
    <cellStyle name="BM Input External Link 2 4 4" xfId="1893"/>
    <cellStyle name="BM Input External Link 2 4 4 2" xfId="1894"/>
    <cellStyle name="BM Input External Link 2 4 4 2 2" xfId="1895"/>
    <cellStyle name="BM Input External Link 2 4 4 3" xfId="1896"/>
    <cellStyle name="BM Input External Link 2 4 5" xfId="1897"/>
    <cellStyle name="BM Input External Link 2 4 5 2" xfId="1898"/>
    <cellStyle name="BM Input External Link 2 4 5 2 2" xfId="1899"/>
    <cellStyle name="BM Input External Link 2 4 5 3" xfId="1900"/>
    <cellStyle name="BM Input External Link 2 4 6" xfId="1901"/>
    <cellStyle name="BM Input External Link 2 4 6 2" xfId="1902"/>
    <cellStyle name="BM Input External Link 2 4 6 2 2" xfId="1903"/>
    <cellStyle name="BM Input External Link 2 4 6 3" xfId="1904"/>
    <cellStyle name="BM Input External Link 2 4 7" xfId="1905"/>
    <cellStyle name="BM Input External Link 2 4 7 2" xfId="1906"/>
    <cellStyle name="BM Input External Link 2 4 7 2 2" xfId="1907"/>
    <cellStyle name="BM Input External Link 2 4 7 3" xfId="1908"/>
    <cellStyle name="BM Input External Link 2 4 8" xfId="1909"/>
    <cellStyle name="BM Input External Link 2 4 8 2" xfId="1910"/>
    <cellStyle name="BM Input External Link 2 4 8 2 2" xfId="1911"/>
    <cellStyle name="BM Input External Link 2 4 8 3" xfId="1912"/>
    <cellStyle name="BM Input External Link 2 4 9" xfId="1913"/>
    <cellStyle name="BM Input External Link 2 4 9 2" xfId="1914"/>
    <cellStyle name="BM Input External Link 2 4 9 2 2" xfId="1915"/>
    <cellStyle name="BM Input External Link 2 4 9 3" xfId="1916"/>
    <cellStyle name="BM Input External Link 2 5" xfId="1917"/>
    <cellStyle name="BM Input External Link 2 5 10" xfId="1918"/>
    <cellStyle name="BM Input External Link 2 5 10 2" xfId="1919"/>
    <cellStyle name="BM Input External Link 2 5 10 2 2" xfId="1920"/>
    <cellStyle name="BM Input External Link 2 5 10 3" xfId="1921"/>
    <cellStyle name="BM Input External Link 2 5 11" xfId="1922"/>
    <cellStyle name="BM Input External Link 2 5 11 2" xfId="1923"/>
    <cellStyle name="BM Input External Link 2 5 11 2 2" xfId="1924"/>
    <cellStyle name="BM Input External Link 2 5 11 3" xfId="1925"/>
    <cellStyle name="BM Input External Link 2 5 12" xfId="1926"/>
    <cellStyle name="BM Input External Link 2 5 12 2" xfId="1927"/>
    <cellStyle name="BM Input External Link 2 5 12 2 2" xfId="1928"/>
    <cellStyle name="BM Input External Link 2 5 12 3" xfId="1929"/>
    <cellStyle name="BM Input External Link 2 5 13" xfId="1930"/>
    <cellStyle name="BM Input External Link 2 5 13 2" xfId="1931"/>
    <cellStyle name="BM Input External Link 2 5 13 2 2" xfId="1932"/>
    <cellStyle name="BM Input External Link 2 5 13 3" xfId="1933"/>
    <cellStyle name="BM Input External Link 2 5 14" xfId="1934"/>
    <cellStyle name="BM Input External Link 2 5 14 2" xfId="1935"/>
    <cellStyle name="BM Input External Link 2 5 14 2 2" xfId="1936"/>
    <cellStyle name="BM Input External Link 2 5 14 3" xfId="1937"/>
    <cellStyle name="BM Input External Link 2 5 15" xfId="1938"/>
    <cellStyle name="BM Input External Link 2 5 15 2" xfId="1939"/>
    <cellStyle name="BM Input External Link 2 5 15 2 2" xfId="1940"/>
    <cellStyle name="BM Input External Link 2 5 15 3" xfId="1941"/>
    <cellStyle name="BM Input External Link 2 5 16" xfId="1942"/>
    <cellStyle name="BM Input External Link 2 5 16 2" xfId="1943"/>
    <cellStyle name="BM Input External Link 2 5 16 2 2" xfId="1944"/>
    <cellStyle name="BM Input External Link 2 5 16 3" xfId="1945"/>
    <cellStyle name="BM Input External Link 2 5 17" xfId="1946"/>
    <cellStyle name="BM Input External Link 2 5 17 2" xfId="1947"/>
    <cellStyle name="BM Input External Link 2 5 17 2 2" xfId="1948"/>
    <cellStyle name="BM Input External Link 2 5 17 3" xfId="1949"/>
    <cellStyle name="BM Input External Link 2 5 18" xfId="1950"/>
    <cellStyle name="BM Input External Link 2 5 18 2" xfId="1951"/>
    <cellStyle name="BM Input External Link 2 5 18 2 2" xfId="1952"/>
    <cellStyle name="BM Input External Link 2 5 18 3" xfId="1953"/>
    <cellStyle name="BM Input External Link 2 5 19" xfId="1954"/>
    <cellStyle name="BM Input External Link 2 5 19 2" xfId="1955"/>
    <cellStyle name="BM Input External Link 2 5 19 2 2" xfId="1956"/>
    <cellStyle name="BM Input External Link 2 5 19 3" xfId="1957"/>
    <cellStyle name="BM Input External Link 2 5 2" xfId="1958"/>
    <cellStyle name="BM Input External Link 2 5 2 2" xfId="1959"/>
    <cellStyle name="BM Input External Link 2 5 2 2 2" xfId="1960"/>
    <cellStyle name="BM Input External Link 2 5 2 3" xfId="1961"/>
    <cellStyle name="BM Input External Link 2 5 20" xfId="1962"/>
    <cellStyle name="BM Input External Link 2 5 20 2" xfId="1963"/>
    <cellStyle name="BM Input External Link 2 5 20 2 2" xfId="1964"/>
    <cellStyle name="BM Input External Link 2 5 20 3" xfId="1965"/>
    <cellStyle name="BM Input External Link 2 5 21" xfId="1966"/>
    <cellStyle name="BM Input External Link 2 5 21 2" xfId="1967"/>
    <cellStyle name="BM Input External Link 2 5 22" xfId="1968"/>
    <cellStyle name="BM Input External Link 2 5 3" xfId="1969"/>
    <cellStyle name="BM Input External Link 2 5 3 2" xfId="1970"/>
    <cellStyle name="BM Input External Link 2 5 3 2 2" xfId="1971"/>
    <cellStyle name="BM Input External Link 2 5 3 3" xfId="1972"/>
    <cellStyle name="BM Input External Link 2 5 4" xfId="1973"/>
    <cellStyle name="BM Input External Link 2 5 4 2" xfId="1974"/>
    <cellStyle name="BM Input External Link 2 5 4 2 2" xfId="1975"/>
    <cellStyle name="BM Input External Link 2 5 4 3" xfId="1976"/>
    <cellStyle name="BM Input External Link 2 5 5" xfId="1977"/>
    <cellStyle name="BM Input External Link 2 5 5 2" xfId="1978"/>
    <cellStyle name="BM Input External Link 2 5 5 2 2" xfId="1979"/>
    <cellStyle name="BM Input External Link 2 5 5 3" xfId="1980"/>
    <cellStyle name="BM Input External Link 2 5 6" xfId="1981"/>
    <cellStyle name="BM Input External Link 2 5 6 2" xfId="1982"/>
    <cellStyle name="BM Input External Link 2 5 6 2 2" xfId="1983"/>
    <cellStyle name="BM Input External Link 2 5 6 3" xfId="1984"/>
    <cellStyle name="BM Input External Link 2 5 7" xfId="1985"/>
    <cellStyle name="BM Input External Link 2 5 7 2" xfId="1986"/>
    <cellStyle name="BM Input External Link 2 5 7 2 2" xfId="1987"/>
    <cellStyle name="BM Input External Link 2 5 7 3" xfId="1988"/>
    <cellStyle name="BM Input External Link 2 5 8" xfId="1989"/>
    <cellStyle name="BM Input External Link 2 5 8 2" xfId="1990"/>
    <cellStyle name="BM Input External Link 2 5 8 2 2" xfId="1991"/>
    <cellStyle name="BM Input External Link 2 5 8 3" xfId="1992"/>
    <cellStyle name="BM Input External Link 2 5 9" xfId="1993"/>
    <cellStyle name="BM Input External Link 2 5 9 2" xfId="1994"/>
    <cellStyle name="BM Input External Link 2 5 9 2 2" xfId="1995"/>
    <cellStyle name="BM Input External Link 2 5 9 3" xfId="1996"/>
    <cellStyle name="BM Input External Link 2 6" xfId="1997"/>
    <cellStyle name="BM Input External Link 2 6 2" xfId="1998"/>
    <cellStyle name="BM Input External Link 2 6 2 2" xfId="1999"/>
    <cellStyle name="BM Input External Link 2 6 3" xfId="2000"/>
    <cellStyle name="BM Input External Link 2 7" xfId="2001"/>
    <cellStyle name="BM Input External Link 2 7 2" xfId="2002"/>
    <cellStyle name="BM Input External Link 2 7 2 2" xfId="2003"/>
    <cellStyle name="BM Input External Link 2 7 3" xfId="2004"/>
    <cellStyle name="BM Input External Link 2 8" xfId="2005"/>
    <cellStyle name="BM Input External Link 2 8 2" xfId="2006"/>
    <cellStyle name="BM Input External Link 2 8 2 2" xfId="2007"/>
    <cellStyle name="BM Input External Link 2 8 3" xfId="2008"/>
    <cellStyle name="BM Input External Link 2 9" xfId="2009"/>
    <cellStyle name="BM Input External Link 2 9 2" xfId="2010"/>
    <cellStyle name="BM Input External Link 2 9 2 2" xfId="2011"/>
    <cellStyle name="BM Input External Link 2 9 3" xfId="2012"/>
    <cellStyle name="BM Input External Link 20" xfId="2013"/>
    <cellStyle name="BM Input External Link 20 2" xfId="2014"/>
    <cellStyle name="BM Input External Link 20 2 2" xfId="2015"/>
    <cellStyle name="BM Input External Link 20 3" xfId="2016"/>
    <cellStyle name="BM Input External Link 21" xfId="2017"/>
    <cellStyle name="BM Input External Link 21 2" xfId="2018"/>
    <cellStyle name="BM Input External Link 21 2 2" xfId="2019"/>
    <cellStyle name="BM Input External Link 21 3" xfId="2020"/>
    <cellStyle name="BM Input External Link 22" xfId="2021"/>
    <cellStyle name="BM Input External Link 22 2" xfId="2022"/>
    <cellStyle name="BM Input External Link 23" xfId="2023"/>
    <cellStyle name="BM Input External Link 24" xfId="2024"/>
    <cellStyle name="BM Input External Link 25" xfId="2025"/>
    <cellStyle name="BM Input External Link 26" xfId="2026"/>
    <cellStyle name="BM Input External Link 3" xfId="2027"/>
    <cellStyle name="BM Input External Link 3 10" xfId="2028"/>
    <cellStyle name="BM Input External Link 3 10 2" xfId="2029"/>
    <cellStyle name="BM Input External Link 3 10 2 2" xfId="2030"/>
    <cellStyle name="BM Input External Link 3 10 3" xfId="2031"/>
    <cellStyle name="BM Input External Link 3 11" xfId="2032"/>
    <cellStyle name="BM Input External Link 3 11 2" xfId="2033"/>
    <cellStyle name="BM Input External Link 3 11 2 2" xfId="2034"/>
    <cellStyle name="BM Input External Link 3 11 3" xfId="2035"/>
    <cellStyle name="BM Input External Link 3 12" xfId="2036"/>
    <cellStyle name="BM Input External Link 3 12 2" xfId="2037"/>
    <cellStyle name="BM Input External Link 3 12 2 2" xfId="2038"/>
    <cellStyle name="BM Input External Link 3 12 3" xfId="2039"/>
    <cellStyle name="BM Input External Link 3 13" xfId="2040"/>
    <cellStyle name="BM Input External Link 3 13 2" xfId="2041"/>
    <cellStyle name="BM Input External Link 3 13 2 2" xfId="2042"/>
    <cellStyle name="BM Input External Link 3 13 3" xfId="2043"/>
    <cellStyle name="BM Input External Link 3 14" xfId="2044"/>
    <cellStyle name="BM Input External Link 3 14 2" xfId="2045"/>
    <cellStyle name="BM Input External Link 3 14 2 2" xfId="2046"/>
    <cellStyle name="BM Input External Link 3 14 3" xfId="2047"/>
    <cellStyle name="BM Input External Link 3 15" xfId="2048"/>
    <cellStyle name="BM Input External Link 3 15 2" xfId="2049"/>
    <cellStyle name="BM Input External Link 3 15 2 2" xfId="2050"/>
    <cellStyle name="BM Input External Link 3 15 3" xfId="2051"/>
    <cellStyle name="BM Input External Link 3 16" xfId="2052"/>
    <cellStyle name="BM Input External Link 3 16 2" xfId="2053"/>
    <cellStyle name="BM Input External Link 3 16 2 2" xfId="2054"/>
    <cellStyle name="BM Input External Link 3 16 3" xfId="2055"/>
    <cellStyle name="BM Input External Link 3 17" xfId="2056"/>
    <cellStyle name="BM Input External Link 3 17 2" xfId="2057"/>
    <cellStyle name="BM Input External Link 3 17 2 2" xfId="2058"/>
    <cellStyle name="BM Input External Link 3 17 3" xfId="2059"/>
    <cellStyle name="BM Input External Link 3 18" xfId="2060"/>
    <cellStyle name="BM Input External Link 3 18 2" xfId="2061"/>
    <cellStyle name="BM Input External Link 3 19" xfId="2062"/>
    <cellStyle name="BM Input External Link 3 2" xfId="2063"/>
    <cellStyle name="BM Input External Link 3 2 10" xfId="2064"/>
    <cellStyle name="BM Input External Link 3 2 10 2" xfId="2065"/>
    <cellStyle name="BM Input External Link 3 2 10 2 2" xfId="2066"/>
    <cellStyle name="BM Input External Link 3 2 10 3" xfId="2067"/>
    <cellStyle name="BM Input External Link 3 2 11" xfId="2068"/>
    <cellStyle name="BM Input External Link 3 2 11 2" xfId="2069"/>
    <cellStyle name="BM Input External Link 3 2 11 2 2" xfId="2070"/>
    <cellStyle name="BM Input External Link 3 2 11 3" xfId="2071"/>
    <cellStyle name="BM Input External Link 3 2 12" xfId="2072"/>
    <cellStyle name="BM Input External Link 3 2 12 2" xfId="2073"/>
    <cellStyle name="BM Input External Link 3 2 12 2 2" xfId="2074"/>
    <cellStyle name="BM Input External Link 3 2 12 3" xfId="2075"/>
    <cellStyle name="BM Input External Link 3 2 13" xfId="2076"/>
    <cellStyle name="BM Input External Link 3 2 13 2" xfId="2077"/>
    <cellStyle name="BM Input External Link 3 2 13 2 2" xfId="2078"/>
    <cellStyle name="BM Input External Link 3 2 13 3" xfId="2079"/>
    <cellStyle name="BM Input External Link 3 2 14" xfId="2080"/>
    <cellStyle name="BM Input External Link 3 2 14 2" xfId="2081"/>
    <cellStyle name="BM Input External Link 3 2 14 2 2" xfId="2082"/>
    <cellStyle name="BM Input External Link 3 2 14 3" xfId="2083"/>
    <cellStyle name="BM Input External Link 3 2 15" xfId="2084"/>
    <cellStyle name="BM Input External Link 3 2 15 2" xfId="2085"/>
    <cellStyle name="BM Input External Link 3 2 15 2 2" xfId="2086"/>
    <cellStyle name="BM Input External Link 3 2 15 3" xfId="2087"/>
    <cellStyle name="BM Input External Link 3 2 16" xfId="2088"/>
    <cellStyle name="BM Input External Link 3 2 16 2" xfId="2089"/>
    <cellStyle name="BM Input External Link 3 2 16 2 2" xfId="2090"/>
    <cellStyle name="BM Input External Link 3 2 16 3" xfId="2091"/>
    <cellStyle name="BM Input External Link 3 2 17" xfId="2092"/>
    <cellStyle name="BM Input External Link 3 2 17 2" xfId="2093"/>
    <cellStyle name="BM Input External Link 3 2 17 2 2" xfId="2094"/>
    <cellStyle name="BM Input External Link 3 2 17 3" xfId="2095"/>
    <cellStyle name="BM Input External Link 3 2 18" xfId="2096"/>
    <cellStyle name="BM Input External Link 3 2 18 2" xfId="2097"/>
    <cellStyle name="BM Input External Link 3 2 18 2 2" xfId="2098"/>
    <cellStyle name="BM Input External Link 3 2 18 3" xfId="2099"/>
    <cellStyle name="BM Input External Link 3 2 19" xfId="2100"/>
    <cellStyle name="BM Input External Link 3 2 19 2" xfId="2101"/>
    <cellStyle name="BM Input External Link 3 2 19 2 2" xfId="2102"/>
    <cellStyle name="BM Input External Link 3 2 19 3" xfId="2103"/>
    <cellStyle name="BM Input External Link 3 2 2" xfId="2104"/>
    <cellStyle name="BM Input External Link 3 2 2 2" xfId="2105"/>
    <cellStyle name="BM Input External Link 3 2 2 2 2" xfId="2106"/>
    <cellStyle name="BM Input External Link 3 2 2 3" xfId="2107"/>
    <cellStyle name="BM Input External Link 3 2 20" xfId="2108"/>
    <cellStyle name="BM Input External Link 3 2 20 2" xfId="2109"/>
    <cellStyle name="BM Input External Link 3 2 20 2 2" xfId="2110"/>
    <cellStyle name="BM Input External Link 3 2 20 3" xfId="2111"/>
    <cellStyle name="BM Input External Link 3 2 21" xfId="2112"/>
    <cellStyle name="BM Input External Link 3 2 21 2" xfId="2113"/>
    <cellStyle name="BM Input External Link 3 2 22" xfId="2114"/>
    <cellStyle name="BM Input External Link 3 2 3" xfId="2115"/>
    <cellStyle name="BM Input External Link 3 2 3 2" xfId="2116"/>
    <cellStyle name="BM Input External Link 3 2 3 2 2" xfId="2117"/>
    <cellStyle name="BM Input External Link 3 2 3 3" xfId="2118"/>
    <cellStyle name="BM Input External Link 3 2 4" xfId="2119"/>
    <cellStyle name="BM Input External Link 3 2 4 2" xfId="2120"/>
    <cellStyle name="BM Input External Link 3 2 4 2 2" xfId="2121"/>
    <cellStyle name="BM Input External Link 3 2 4 3" xfId="2122"/>
    <cellStyle name="BM Input External Link 3 2 5" xfId="2123"/>
    <cellStyle name="BM Input External Link 3 2 5 2" xfId="2124"/>
    <cellStyle name="BM Input External Link 3 2 5 2 2" xfId="2125"/>
    <cellStyle name="BM Input External Link 3 2 5 3" xfId="2126"/>
    <cellStyle name="BM Input External Link 3 2 6" xfId="2127"/>
    <cellStyle name="BM Input External Link 3 2 6 2" xfId="2128"/>
    <cellStyle name="BM Input External Link 3 2 6 2 2" xfId="2129"/>
    <cellStyle name="BM Input External Link 3 2 6 3" xfId="2130"/>
    <cellStyle name="BM Input External Link 3 2 7" xfId="2131"/>
    <cellStyle name="BM Input External Link 3 2 7 2" xfId="2132"/>
    <cellStyle name="BM Input External Link 3 2 7 2 2" xfId="2133"/>
    <cellStyle name="BM Input External Link 3 2 7 3" xfId="2134"/>
    <cellStyle name="BM Input External Link 3 2 8" xfId="2135"/>
    <cellStyle name="BM Input External Link 3 2 8 2" xfId="2136"/>
    <cellStyle name="BM Input External Link 3 2 8 2 2" xfId="2137"/>
    <cellStyle name="BM Input External Link 3 2 8 3" xfId="2138"/>
    <cellStyle name="BM Input External Link 3 2 9" xfId="2139"/>
    <cellStyle name="BM Input External Link 3 2 9 2" xfId="2140"/>
    <cellStyle name="BM Input External Link 3 2 9 2 2" xfId="2141"/>
    <cellStyle name="BM Input External Link 3 2 9 3" xfId="2142"/>
    <cellStyle name="BM Input External Link 3 3" xfId="2143"/>
    <cellStyle name="BM Input External Link 3 3 2" xfId="2144"/>
    <cellStyle name="BM Input External Link 3 3 2 2" xfId="2145"/>
    <cellStyle name="BM Input External Link 3 3 3" xfId="2146"/>
    <cellStyle name="BM Input External Link 3 4" xfId="2147"/>
    <cellStyle name="BM Input External Link 3 4 2" xfId="2148"/>
    <cellStyle name="BM Input External Link 3 4 2 2" xfId="2149"/>
    <cellStyle name="BM Input External Link 3 4 3" xfId="2150"/>
    <cellStyle name="BM Input External Link 3 5" xfId="2151"/>
    <cellStyle name="BM Input External Link 3 5 2" xfId="2152"/>
    <cellStyle name="BM Input External Link 3 5 2 2" xfId="2153"/>
    <cellStyle name="BM Input External Link 3 5 3" xfId="2154"/>
    <cellStyle name="BM Input External Link 3 6" xfId="2155"/>
    <cellStyle name="BM Input External Link 3 6 2" xfId="2156"/>
    <cellStyle name="BM Input External Link 3 6 2 2" xfId="2157"/>
    <cellStyle name="BM Input External Link 3 6 3" xfId="2158"/>
    <cellStyle name="BM Input External Link 3 7" xfId="2159"/>
    <cellStyle name="BM Input External Link 3 7 2" xfId="2160"/>
    <cellStyle name="BM Input External Link 3 7 2 2" xfId="2161"/>
    <cellStyle name="BM Input External Link 3 7 3" xfId="2162"/>
    <cellStyle name="BM Input External Link 3 8" xfId="2163"/>
    <cellStyle name="BM Input External Link 3 8 2" xfId="2164"/>
    <cellStyle name="BM Input External Link 3 8 2 2" xfId="2165"/>
    <cellStyle name="BM Input External Link 3 8 3" xfId="2166"/>
    <cellStyle name="BM Input External Link 3 9" xfId="2167"/>
    <cellStyle name="BM Input External Link 3 9 2" xfId="2168"/>
    <cellStyle name="BM Input External Link 3 9 2 2" xfId="2169"/>
    <cellStyle name="BM Input External Link 3 9 3" xfId="2170"/>
    <cellStyle name="BM Input External Link 4" xfId="2171"/>
    <cellStyle name="BM Input External Link 4 10" xfId="2172"/>
    <cellStyle name="BM Input External Link 4 10 2" xfId="2173"/>
    <cellStyle name="BM Input External Link 4 10 2 2" xfId="2174"/>
    <cellStyle name="BM Input External Link 4 10 3" xfId="2175"/>
    <cellStyle name="BM Input External Link 4 11" xfId="2176"/>
    <cellStyle name="BM Input External Link 4 11 2" xfId="2177"/>
    <cellStyle name="BM Input External Link 4 11 2 2" xfId="2178"/>
    <cellStyle name="BM Input External Link 4 11 3" xfId="2179"/>
    <cellStyle name="BM Input External Link 4 12" xfId="2180"/>
    <cellStyle name="BM Input External Link 4 12 2" xfId="2181"/>
    <cellStyle name="BM Input External Link 4 12 2 2" xfId="2182"/>
    <cellStyle name="BM Input External Link 4 12 3" xfId="2183"/>
    <cellStyle name="BM Input External Link 4 13" xfId="2184"/>
    <cellStyle name="BM Input External Link 4 13 2" xfId="2185"/>
    <cellStyle name="BM Input External Link 4 13 2 2" xfId="2186"/>
    <cellStyle name="BM Input External Link 4 13 3" xfId="2187"/>
    <cellStyle name="BM Input External Link 4 14" xfId="2188"/>
    <cellStyle name="BM Input External Link 4 14 2" xfId="2189"/>
    <cellStyle name="BM Input External Link 4 14 2 2" xfId="2190"/>
    <cellStyle name="BM Input External Link 4 14 3" xfId="2191"/>
    <cellStyle name="BM Input External Link 4 15" xfId="2192"/>
    <cellStyle name="BM Input External Link 4 15 2" xfId="2193"/>
    <cellStyle name="BM Input External Link 4 15 2 2" xfId="2194"/>
    <cellStyle name="BM Input External Link 4 15 3" xfId="2195"/>
    <cellStyle name="BM Input External Link 4 16" xfId="2196"/>
    <cellStyle name="BM Input External Link 4 16 2" xfId="2197"/>
    <cellStyle name="BM Input External Link 4 16 2 2" xfId="2198"/>
    <cellStyle name="BM Input External Link 4 16 3" xfId="2199"/>
    <cellStyle name="BM Input External Link 4 17" xfId="2200"/>
    <cellStyle name="BM Input External Link 4 17 2" xfId="2201"/>
    <cellStyle name="BM Input External Link 4 17 2 2" xfId="2202"/>
    <cellStyle name="BM Input External Link 4 17 3" xfId="2203"/>
    <cellStyle name="BM Input External Link 4 18" xfId="2204"/>
    <cellStyle name="BM Input External Link 4 18 2" xfId="2205"/>
    <cellStyle name="BM Input External Link 4 19" xfId="2206"/>
    <cellStyle name="BM Input External Link 4 2" xfId="2207"/>
    <cellStyle name="BM Input External Link 4 2 10" xfId="2208"/>
    <cellStyle name="BM Input External Link 4 2 10 2" xfId="2209"/>
    <cellStyle name="BM Input External Link 4 2 10 2 2" xfId="2210"/>
    <cellStyle name="BM Input External Link 4 2 10 3" xfId="2211"/>
    <cellStyle name="BM Input External Link 4 2 11" xfId="2212"/>
    <cellStyle name="BM Input External Link 4 2 11 2" xfId="2213"/>
    <cellStyle name="BM Input External Link 4 2 11 2 2" xfId="2214"/>
    <cellStyle name="BM Input External Link 4 2 11 3" xfId="2215"/>
    <cellStyle name="BM Input External Link 4 2 12" xfId="2216"/>
    <cellStyle name="BM Input External Link 4 2 12 2" xfId="2217"/>
    <cellStyle name="BM Input External Link 4 2 12 2 2" xfId="2218"/>
    <cellStyle name="BM Input External Link 4 2 12 3" xfId="2219"/>
    <cellStyle name="BM Input External Link 4 2 13" xfId="2220"/>
    <cellStyle name="BM Input External Link 4 2 13 2" xfId="2221"/>
    <cellStyle name="BM Input External Link 4 2 13 2 2" xfId="2222"/>
    <cellStyle name="BM Input External Link 4 2 13 3" xfId="2223"/>
    <cellStyle name="BM Input External Link 4 2 14" xfId="2224"/>
    <cellStyle name="BM Input External Link 4 2 14 2" xfId="2225"/>
    <cellStyle name="BM Input External Link 4 2 14 2 2" xfId="2226"/>
    <cellStyle name="BM Input External Link 4 2 14 3" xfId="2227"/>
    <cellStyle name="BM Input External Link 4 2 15" xfId="2228"/>
    <cellStyle name="BM Input External Link 4 2 15 2" xfId="2229"/>
    <cellStyle name="BM Input External Link 4 2 15 2 2" xfId="2230"/>
    <cellStyle name="BM Input External Link 4 2 15 3" xfId="2231"/>
    <cellStyle name="BM Input External Link 4 2 16" xfId="2232"/>
    <cellStyle name="BM Input External Link 4 2 16 2" xfId="2233"/>
    <cellStyle name="BM Input External Link 4 2 16 2 2" xfId="2234"/>
    <cellStyle name="BM Input External Link 4 2 16 3" xfId="2235"/>
    <cellStyle name="BM Input External Link 4 2 17" xfId="2236"/>
    <cellStyle name="BM Input External Link 4 2 17 2" xfId="2237"/>
    <cellStyle name="BM Input External Link 4 2 17 2 2" xfId="2238"/>
    <cellStyle name="BM Input External Link 4 2 17 3" xfId="2239"/>
    <cellStyle name="BM Input External Link 4 2 18" xfId="2240"/>
    <cellStyle name="BM Input External Link 4 2 18 2" xfId="2241"/>
    <cellStyle name="BM Input External Link 4 2 18 2 2" xfId="2242"/>
    <cellStyle name="BM Input External Link 4 2 18 3" xfId="2243"/>
    <cellStyle name="BM Input External Link 4 2 19" xfId="2244"/>
    <cellStyle name="BM Input External Link 4 2 19 2" xfId="2245"/>
    <cellStyle name="BM Input External Link 4 2 19 2 2" xfId="2246"/>
    <cellStyle name="BM Input External Link 4 2 19 3" xfId="2247"/>
    <cellStyle name="BM Input External Link 4 2 2" xfId="2248"/>
    <cellStyle name="BM Input External Link 4 2 2 2" xfId="2249"/>
    <cellStyle name="BM Input External Link 4 2 2 2 2" xfId="2250"/>
    <cellStyle name="BM Input External Link 4 2 2 3" xfId="2251"/>
    <cellStyle name="BM Input External Link 4 2 20" xfId="2252"/>
    <cellStyle name="BM Input External Link 4 2 20 2" xfId="2253"/>
    <cellStyle name="BM Input External Link 4 2 20 2 2" xfId="2254"/>
    <cellStyle name="BM Input External Link 4 2 20 3" xfId="2255"/>
    <cellStyle name="BM Input External Link 4 2 21" xfId="2256"/>
    <cellStyle name="BM Input External Link 4 2 21 2" xfId="2257"/>
    <cellStyle name="BM Input External Link 4 2 22" xfId="2258"/>
    <cellStyle name="BM Input External Link 4 2 3" xfId="2259"/>
    <cellStyle name="BM Input External Link 4 2 3 2" xfId="2260"/>
    <cellStyle name="BM Input External Link 4 2 3 2 2" xfId="2261"/>
    <cellStyle name="BM Input External Link 4 2 3 3" xfId="2262"/>
    <cellStyle name="BM Input External Link 4 2 4" xfId="2263"/>
    <cellStyle name="BM Input External Link 4 2 4 2" xfId="2264"/>
    <cellStyle name="BM Input External Link 4 2 4 2 2" xfId="2265"/>
    <cellStyle name="BM Input External Link 4 2 4 3" xfId="2266"/>
    <cellStyle name="BM Input External Link 4 2 5" xfId="2267"/>
    <cellStyle name="BM Input External Link 4 2 5 2" xfId="2268"/>
    <cellStyle name="BM Input External Link 4 2 5 2 2" xfId="2269"/>
    <cellStyle name="BM Input External Link 4 2 5 3" xfId="2270"/>
    <cellStyle name="BM Input External Link 4 2 6" xfId="2271"/>
    <cellStyle name="BM Input External Link 4 2 6 2" xfId="2272"/>
    <cellStyle name="BM Input External Link 4 2 6 2 2" xfId="2273"/>
    <cellStyle name="BM Input External Link 4 2 6 3" xfId="2274"/>
    <cellStyle name="BM Input External Link 4 2 7" xfId="2275"/>
    <cellStyle name="BM Input External Link 4 2 7 2" xfId="2276"/>
    <cellStyle name="BM Input External Link 4 2 7 2 2" xfId="2277"/>
    <cellStyle name="BM Input External Link 4 2 7 3" xfId="2278"/>
    <cellStyle name="BM Input External Link 4 2 8" xfId="2279"/>
    <cellStyle name="BM Input External Link 4 2 8 2" xfId="2280"/>
    <cellStyle name="BM Input External Link 4 2 8 2 2" xfId="2281"/>
    <cellStyle name="BM Input External Link 4 2 8 3" xfId="2282"/>
    <cellStyle name="BM Input External Link 4 2 9" xfId="2283"/>
    <cellStyle name="BM Input External Link 4 2 9 2" xfId="2284"/>
    <cellStyle name="BM Input External Link 4 2 9 2 2" xfId="2285"/>
    <cellStyle name="BM Input External Link 4 2 9 3" xfId="2286"/>
    <cellStyle name="BM Input External Link 4 3" xfId="2287"/>
    <cellStyle name="BM Input External Link 4 3 2" xfId="2288"/>
    <cellStyle name="BM Input External Link 4 3 2 2" xfId="2289"/>
    <cellStyle name="BM Input External Link 4 3 3" xfId="2290"/>
    <cellStyle name="BM Input External Link 4 4" xfId="2291"/>
    <cellStyle name="BM Input External Link 4 4 2" xfId="2292"/>
    <cellStyle name="BM Input External Link 4 4 2 2" xfId="2293"/>
    <cellStyle name="BM Input External Link 4 4 3" xfId="2294"/>
    <cellStyle name="BM Input External Link 4 5" xfId="2295"/>
    <cellStyle name="BM Input External Link 4 5 2" xfId="2296"/>
    <cellStyle name="BM Input External Link 4 5 2 2" xfId="2297"/>
    <cellStyle name="BM Input External Link 4 5 3" xfId="2298"/>
    <cellStyle name="BM Input External Link 4 6" xfId="2299"/>
    <cellStyle name="BM Input External Link 4 6 2" xfId="2300"/>
    <cellStyle name="BM Input External Link 4 6 2 2" xfId="2301"/>
    <cellStyle name="BM Input External Link 4 6 3" xfId="2302"/>
    <cellStyle name="BM Input External Link 4 7" xfId="2303"/>
    <cellStyle name="BM Input External Link 4 7 2" xfId="2304"/>
    <cellStyle name="BM Input External Link 4 7 2 2" xfId="2305"/>
    <cellStyle name="BM Input External Link 4 7 3" xfId="2306"/>
    <cellStyle name="BM Input External Link 4 8" xfId="2307"/>
    <cellStyle name="BM Input External Link 4 8 2" xfId="2308"/>
    <cellStyle name="BM Input External Link 4 8 2 2" xfId="2309"/>
    <cellStyle name="BM Input External Link 4 8 3" xfId="2310"/>
    <cellStyle name="BM Input External Link 4 9" xfId="2311"/>
    <cellStyle name="BM Input External Link 4 9 2" xfId="2312"/>
    <cellStyle name="BM Input External Link 4 9 2 2" xfId="2313"/>
    <cellStyle name="BM Input External Link 4 9 3" xfId="2314"/>
    <cellStyle name="BM Input External Link 5" xfId="2315"/>
    <cellStyle name="BM Input External Link 5 10" xfId="2316"/>
    <cellStyle name="BM Input External Link 5 10 2" xfId="2317"/>
    <cellStyle name="BM Input External Link 5 10 2 2" xfId="2318"/>
    <cellStyle name="BM Input External Link 5 10 3" xfId="2319"/>
    <cellStyle name="BM Input External Link 5 11" xfId="2320"/>
    <cellStyle name="BM Input External Link 5 11 2" xfId="2321"/>
    <cellStyle name="BM Input External Link 5 11 2 2" xfId="2322"/>
    <cellStyle name="BM Input External Link 5 11 3" xfId="2323"/>
    <cellStyle name="BM Input External Link 5 12" xfId="2324"/>
    <cellStyle name="BM Input External Link 5 12 2" xfId="2325"/>
    <cellStyle name="BM Input External Link 5 12 2 2" xfId="2326"/>
    <cellStyle name="BM Input External Link 5 12 3" xfId="2327"/>
    <cellStyle name="BM Input External Link 5 13" xfId="2328"/>
    <cellStyle name="BM Input External Link 5 13 2" xfId="2329"/>
    <cellStyle name="BM Input External Link 5 13 2 2" xfId="2330"/>
    <cellStyle name="BM Input External Link 5 13 3" xfId="2331"/>
    <cellStyle name="BM Input External Link 5 14" xfId="2332"/>
    <cellStyle name="BM Input External Link 5 14 2" xfId="2333"/>
    <cellStyle name="BM Input External Link 5 14 2 2" xfId="2334"/>
    <cellStyle name="BM Input External Link 5 14 3" xfId="2335"/>
    <cellStyle name="BM Input External Link 5 15" xfId="2336"/>
    <cellStyle name="BM Input External Link 5 15 2" xfId="2337"/>
    <cellStyle name="BM Input External Link 5 15 2 2" xfId="2338"/>
    <cellStyle name="BM Input External Link 5 15 3" xfId="2339"/>
    <cellStyle name="BM Input External Link 5 16" xfId="2340"/>
    <cellStyle name="BM Input External Link 5 16 2" xfId="2341"/>
    <cellStyle name="BM Input External Link 5 16 2 2" xfId="2342"/>
    <cellStyle name="BM Input External Link 5 16 3" xfId="2343"/>
    <cellStyle name="BM Input External Link 5 17" xfId="2344"/>
    <cellStyle name="BM Input External Link 5 17 2" xfId="2345"/>
    <cellStyle name="BM Input External Link 5 17 2 2" xfId="2346"/>
    <cellStyle name="BM Input External Link 5 17 3" xfId="2347"/>
    <cellStyle name="BM Input External Link 5 18" xfId="2348"/>
    <cellStyle name="BM Input External Link 5 18 2" xfId="2349"/>
    <cellStyle name="BM Input External Link 5 18 2 2" xfId="2350"/>
    <cellStyle name="BM Input External Link 5 18 3" xfId="2351"/>
    <cellStyle name="BM Input External Link 5 19" xfId="2352"/>
    <cellStyle name="BM Input External Link 5 19 2" xfId="2353"/>
    <cellStyle name="BM Input External Link 5 19 2 2" xfId="2354"/>
    <cellStyle name="BM Input External Link 5 19 3" xfId="2355"/>
    <cellStyle name="BM Input External Link 5 2" xfId="2356"/>
    <cellStyle name="BM Input External Link 5 2 10" xfId="2357"/>
    <cellStyle name="BM Input External Link 5 2 10 2" xfId="2358"/>
    <cellStyle name="BM Input External Link 5 2 10 2 2" xfId="2359"/>
    <cellStyle name="BM Input External Link 5 2 10 3" xfId="2360"/>
    <cellStyle name="BM Input External Link 5 2 11" xfId="2361"/>
    <cellStyle name="BM Input External Link 5 2 11 2" xfId="2362"/>
    <cellStyle name="BM Input External Link 5 2 11 2 2" xfId="2363"/>
    <cellStyle name="BM Input External Link 5 2 11 3" xfId="2364"/>
    <cellStyle name="BM Input External Link 5 2 12" xfId="2365"/>
    <cellStyle name="BM Input External Link 5 2 12 2" xfId="2366"/>
    <cellStyle name="BM Input External Link 5 2 12 2 2" xfId="2367"/>
    <cellStyle name="BM Input External Link 5 2 12 3" xfId="2368"/>
    <cellStyle name="BM Input External Link 5 2 13" xfId="2369"/>
    <cellStyle name="BM Input External Link 5 2 13 2" xfId="2370"/>
    <cellStyle name="BM Input External Link 5 2 13 2 2" xfId="2371"/>
    <cellStyle name="BM Input External Link 5 2 13 3" xfId="2372"/>
    <cellStyle name="BM Input External Link 5 2 14" xfId="2373"/>
    <cellStyle name="BM Input External Link 5 2 14 2" xfId="2374"/>
    <cellStyle name="BM Input External Link 5 2 14 2 2" xfId="2375"/>
    <cellStyle name="BM Input External Link 5 2 14 3" xfId="2376"/>
    <cellStyle name="BM Input External Link 5 2 15" xfId="2377"/>
    <cellStyle name="BM Input External Link 5 2 15 2" xfId="2378"/>
    <cellStyle name="BM Input External Link 5 2 15 2 2" xfId="2379"/>
    <cellStyle name="BM Input External Link 5 2 15 3" xfId="2380"/>
    <cellStyle name="BM Input External Link 5 2 16" xfId="2381"/>
    <cellStyle name="BM Input External Link 5 2 16 2" xfId="2382"/>
    <cellStyle name="BM Input External Link 5 2 16 2 2" xfId="2383"/>
    <cellStyle name="BM Input External Link 5 2 16 3" xfId="2384"/>
    <cellStyle name="BM Input External Link 5 2 17" xfId="2385"/>
    <cellStyle name="BM Input External Link 5 2 17 2" xfId="2386"/>
    <cellStyle name="BM Input External Link 5 2 17 2 2" xfId="2387"/>
    <cellStyle name="BM Input External Link 5 2 17 3" xfId="2388"/>
    <cellStyle name="BM Input External Link 5 2 18" xfId="2389"/>
    <cellStyle name="BM Input External Link 5 2 18 2" xfId="2390"/>
    <cellStyle name="BM Input External Link 5 2 18 2 2" xfId="2391"/>
    <cellStyle name="BM Input External Link 5 2 18 3" xfId="2392"/>
    <cellStyle name="BM Input External Link 5 2 19" xfId="2393"/>
    <cellStyle name="BM Input External Link 5 2 19 2" xfId="2394"/>
    <cellStyle name="BM Input External Link 5 2 19 2 2" xfId="2395"/>
    <cellStyle name="BM Input External Link 5 2 19 3" xfId="2396"/>
    <cellStyle name="BM Input External Link 5 2 2" xfId="2397"/>
    <cellStyle name="BM Input External Link 5 2 2 2" xfId="2398"/>
    <cellStyle name="BM Input External Link 5 2 2 2 2" xfId="2399"/>
    <cellStyle name="BM Input External Link 5 2 2 3" xfId="2400"/>
    <cellStyle name="BM Input External Link 5 2 20" xfId="2401"/>
    <cellStyle name="BM Input External Link 5 2 20 2" xfId="2402"/>
    <cellStyle name="BM Input External Link 5 2 20 2 2" xfId="2403"/>
    <cellStyle name="BM Input External Link 5 2 20 3" xfId="2404"/>
    <cellStyle name="BM Input External Link 5 2 21" xfId="2405"/>
    <cellStyle name="BM Input External Link 5 2 21 2" xfId="2406"/>
    <cellStyle name="BM Input External Link 5 2 22" xfId="2407"/>
    <cellStyle name="BM Input External Link 5 2 3" xfId="2408"/>
    <cellStyle name="BM Input External Link 5 2 3 2" xfId="2409"/>
    <cellStyle name="BM Input External Link 5 2 3 2 2" xfId="2410"/>
    <cellStyle name="BM Input External Link 5 2 3 3" xfId="2411"/>
    <cellStyle name="BM Input External Link 5 2 4" xfId="2412"/>
    <cellStyle name="BM Input External Link 5 2 4 2" xfId="2413"/>
    <cellStyle name="BM Input External Link 5 2 4 2 2" xfId="2414"/>
    <cellStyle name="BM Input External Link 5 2 4 3" xfId="2415"/>
    <cellStyle name="BM Input External Link 5 2 5" xfId="2416"/>
    <cellStyle name="BM Input External Link 5 2 5 2" xfId="2417"/>
    <cellStyle name="BM Input External Link 5 2 5 2 2" xfId="2418"/>
    <cellStyle name="BM Input External Link 5 2 5 3" xfId="2419"/>
    <cellStyle name="BM Input External Link 5 2 6" xfId="2420"/>
    <cellStyle name="BM Input External Link 5 2 6 2" xfId="2421"/>
    <cellStyle name="BM Input External Link 5 2 6 2 2" xfId="2422"/>
    <cellStyle name="BM Input External Link 5 2 6 3" xfId="2423"/>
    <cellStyle name="BM Input External Link 5 2 7" xfId="2424"/>
    <cellStyle name="BM Input External Link 5 2 7 2" xfId="2425"/>
    <cellStyle name="BM Input External Link 5 2 7 2 2" xfId="2426"/>
    <cellStyle name="BM Input External Link 5 2 7 3" xfId="2427"/>
    <cellStyle name="BM Input External Link 5 2 8" xfId="2428"/>
    <cellStyle name="BM Input External Link 5 2 8 2" xfId="2429"/>
    <cellStyle name="BM Input External Link 5 2 8 2 2" xfId="2430"/>
    <cellStyle name="BM Input External Link 5 2 8 3" xfId="2431"/>
    <cellStyle name="BM Input External Link 5 2 9" xfId="2432"/>
    <cellStyle name="BM Input External Link 5 2 9 2" xfId="2433"/>
    <cellStyle name="BM Input External Link 5 2 9 2 2" xfId="2434"/>
    <cellStyle name="BM Input External Link 5 2 9 3" xfId="2435"/>
    <cellStyle name="BM Input External Link 5 20" xfId="2436"/>
    <cellStyle name="BM Input External Link 5 20 2" xfId="2437"/>
    <cellStyle name="BM Input External Link 5 20 2 2" xfId="2438"/>
    <cellStyle name="BM Input External Link 5 20 3" xfId="2439"/>
    <cellStyle name="BM Input External Link 5 21" xfId="2440"/>
    <cellStyle name="BM Input External Link 5 21 2" xfId="2441"/>
    <cellStyle name="BM Input External Link 5 21 2 2" xfId="2442"/>
    <cellStyle name="BM Input External Link 5 21 3" xfId="2443"/>
    <cellStyle name="BM Input External Link 5 22" xfId="2444"/>
    <cellStyle name="BM Input External Link 5 22 2" xfId="2445"/>
    <cellStyle name="BM Input External Link 5 23" xfId="2446"/>
    <cellStyle name="BM Input External Link 5 3" xfId="2447"/>
    <cellStyle name="BM Input External Link 5 3 2" xfId="2448"/>
    <cellStyle name="BM Input External Link 5 3 2 2" xfId="2449"/>
    <cellStyle name="BM Input External Link 5 3 3" xfId="2450"/>
    <cellStyle name="BM Input External Link 5 4" xfId="2451"/>
    <cellStyle name="BM Input External Link 5 4 2" xfId="2452"/>
    <cellStyle name="BM Input External Link 5 4 2 2" xfId="2453"/>
    <cellStyle name="BM Input External Link 5 4 3" xfId="2454"/>
    <cellStyle name="BM Input External Link 5 5" xfId="2455"/>
    <cellStyle name="BM Input External Link 5 5 2" xfId="2456"/>
    <cellStyle name="BM Input External Link 5 5 2 2" xfId="2457"/>
    <cellStyle name="BM Input External Link 5 5 3" xfId="2458"/>
    <cellStyle name="BM Input External Link 5 6" xfId="2459"/>
    <cellStyle name="BM Input External Link 5 6 2" xfId="2460"/>
    <cellStyle name="BM Input External Link 5 6 2 2" xfId="2461"/>
    <cellStyle name="BM Input External Link 5 6 3" xfId="2462"/>
    <cellStyle name="BM Input External Link 5 7" xfId="2463"/>
    <cellStyle name="BM Input External Link 5 7 2" xfId="2464"/>
    <cellStyle name="BM Input External Link 5 7 2 2" xfId="2465"/>
    <cellStyle name="BM Input External Link 5 7 3" xfId="2466"/>
    <cellStyle name="BM Input External Link 5 8" xfId="2467"/>
    <cellStyle name="BM Input External Link 5 8 2" xfId="2468"/>
    <cellStyle name="BM Input External Link 5 8 2 2" xfId="2469"/>
    <cellStyle name="BM Input External Link 5 8 3" xfId="2470"/>
    <cellStyle name="BM Input External Link 5 9" xfId="2471"/>
    <cellStyle name="BM Input External Link 5 9 2" xfId="2472"/>
    <cellStyle name="BM Input External Link 5 9 2 2" xfId="2473"/>
    <cellStyle name="BM Input External Link 5 9 3" xfId="2474"/>
    <cellStyle name="BM Input External Link 6" xfId="2475"/>
    <cellStyle name="BM Input External Link 6 10" xfId="2476"/>
    <cellStyle name="BM Input External Link 6 10 2" xfId="2477"/>
    <cellStyle name="BM Input External Link 6 10 2 2" xfId="2478"/>
    <cellStyle name="BM Input External Link 6 10 3" xfId="2479"/>
    <cellStyle name="BM Input External Link 6 11" xfId="2480"/>
    <cellStyle name="BM Input External Link 6 11 2" xfId="2481"/>
    <cellStyle name="BM Input External Link 6 11 2 2" xfId="2482"/>
    <cellStyle name="BM Input External Link 6 11 3" xfId="2483"/>
    <cellStyle name="BM Input External Link 6 12" xfId="2484"/>
    <cellStyle name="BM Input External Link 6 12 2" xfId="2485"/>
    <cellStyle name="BM Input External Link 6 12 2 2" xfId="2486"/>
    <cellStyle name="BM Input External Link 6 12 3" xfId="2487"/>
    <cellStyle name="BM Input External Link 6 13" xfId="2488"/>
    <cellStyle name="BM Input External Link 6 13 2" xfId="2489"/>
    <cellStyle name="BM Input External Link 6 13 2 2" xfId="2490"/>
    <cellStyle name="BM Input External Link 6 13 3" xfId="2491"/>
    <cellStyle name="BM Input External Link 6 14" xfId="2492"/>
    <cellStyle name="BM Input External Link 6 14 2" xfId="2493"/>
    <cellStyle name="BM Input External Link 6 14 2 2" xfId="2494"/>
    <cellStyle name="BM Input External Link 6 14 3" xfId="2495"/>
    <cellStyle name="BM Input External Link 6 15" xfId="2496"/>
    <cellStyle name="BM Input External Link 6 15 2" xfId="2497"/>
    <cellStyle name="BM Input External Link 6 15 2 2" xfId="2498"/>
    <cellStyle name="BM Input External Link 6 15 3" xfId="2499"/>
    <cellStyle name="BM Input External Link 6 16" xfId="2500"/>
    <cellStyle name="BM Input External Link 6 16 2" xfId="2501"/>
    <cellStyle name="BM Input External Link 6 16 2 2" xfId="2502"/>
    <cellStyle name="BM Input External Link 6 16 3" xfId="2503"/>
    <cellStyle name="BM Input External Link 6 17" xfId="2504"/>
    <cellStyle name="BM Input External Link 6 17 2" xfId="2505"/>
    <cellStyle name="BM Input External Link 6 17 2 2" xfId="2506"/>
    <cellStyle name="BM Input External Link 6 17 3" xfId="2507"/>
    <cellStyle name="BM Input External Link 6 18" xfId="2508"/>
    <cellStyle name="BM Input External Link 6 18 2" xfId="2509"/>
    <cellStyle name="BM Input External Link 6 18 2 2" xfId="2510"/>
    <cellStyle name="BM Input External Link 6 18 3" xfId="2511"/>
    <cellStyle name="BM Input External Link 6 19" xfId="2512"/>
    <cellStyle name="BM Input External Link 6 19 2" xfId="2513"/>
    <cellStyle name="BM Input External Link 6 19 2 2" xfId="2514"/>
    <cellStyle name="BM Input External Link 6 19 3" xfId="2515"/>
    <cellStyle name="BM Input External Link 6 2" xfId="2516"/>
    <cellStyle name="BM Input External Link 6 2 2" xfId="2517"/>
    <cellStyle name="BM Input External Link 6 2 2 2" xfId="2518"/>
    <cellStyle name="BM Input External Link 6 2 3" xfId="2519"/>
    <cellStyle name="BM Input External Link 6 20" xfId="2520"/>
    <cellStyle name="BM Input External Link 6 20 2" xfId="2521"/>
    <cellStyle name="BM Input External Link 6 20 2 2" xfId="2522"/>
    <cellStyle name="BM Input External Link 6 20 3" xfId="2523"/>
    <cellStyle name="BM Input External Link 6 21" xfId="2524"/>
    <cellStyle name="BM Input External Link 6 21 2" xfId="2525"/>
    <cellStyle name="BM Input External Link 6 22" xfId="2526"/>
    <cellStyle name="BM Input External Link 6 3" xfId="2527"/>
    <cellStyle name="BM Input External Link 6 3 2" xfId="2528"/>
    <cellStyle name="BM Input External Link 6 3 2 2" xfId="2529"/>
    <cellStyle name="BM Input External Link 6 3 3" xfId="2530"/>
    <cellStyle name="BM Input External Link 6 4" xfId="2531"/>
    <cellStyle name="BM Input External Link 6 4 2" xfId="2532"/>
    <cellStyle name="BM Input External Link 6 4 2 2" xfId="2533"/>
    <cellStyle name="BM Input External Link 6 4 3" xfId="2534"/>
    <cellStyle name="BM Input External Link 6 5" xfId="2535"/>
    <cellStyle name="BM Input External Link 6 5 2" xfId="2536"/>
    <cellStyle name="BM Input External Link 6 5 2 2" xfId="2537"/>
    <cellStyle name="BM Input External Link 6 5 3" xfId="2538"/>
    <cellStyle name="BM Input External Link 6 6" xfId="2539"/>
    <cellStyle name="BM Input External Link 6 6 2" xfId="2540"/>
    <cellStyle name="BM Input External Link 6 6 2 2" xfId="2541"/>
    <cellStyle name="BM Input External Link 6 6 3" xfId="2542"/>
    <cellStyle name="BM Input External Link 6 7" xfId="2543"/>
    <cellStyle name="BM Input External Link 6 7 2" xfId="2544"/>
    <cellStyle name="BM Input External Link 6 7 2 2" xfId="2545"/>
    <cellStyle name="BM Input External Link 6 7 3" xfId="2546"/>
    <cellStyle name="BM Input External Link 6 8" xfId="2547"/>
    <cellStyle name="BM Input External Link 6 8 2" xfId="2548"/>
    <cellStyle name="BM Input External Link 6 8 2 2" xfId="2549"/>
    <cellStyle name="BM Input External Link 6 8 3" xfId="2550"/>
    <cellStyle name="BM Input External Link 6 9" xfId="2551"/>
    <cellStyle name="BM Input External Link 6 9 2" xfId="2552"/>
    <cellStyle name="BM Input External Link 6 9 2 2" xfId="2553"/>
    <cellStyle name="BM Input External Link 6 9 3" xfId="2554"/>
    <cellStyle name="BM Input External Link 7" xfId="2555"/>
    <cellStyle name="BM Input External Link 7 2" xfId="2556"/>
    <cellStyle name="BM Input External Link 7 2 2" xfId="2557"/>
    <cellStyle name="BM Input External Link 7 3" xfId="2558"/>
    <cellStyle name="BM Input External Link 8" xfId="2559"/>
    <cellStyle name="BM Input External Link 8 2" xfId="2560"/>
    <cellStyle name="BM Input External Link 8 2 2" xfId="2561"/>
    <cellStyle name="BM Input External Link 8 3" xfId="2562"/>
    <cellStyle name="BM Input External Link 9" xfId="2563"/>
    <cellStyle name="BM Input External Link 9 2" xfId="2564"/>
    <cellStyle name="BM Input External Link 9 2 2" xfId="2565"/>
    <cellStyle name="BM Input External Link 9 3" xfId="2566"/>
    <cellStyle name="BM Input Modeller" xfId="2567"/>
    <cellStyle name="BM Input Modeller 10" xfId="2568"/>
    <cellStyle name="BM Input Modeller 10 2" xfId="2569"/>
    <cellStyle name="BM Input Modeller 10 2 2" xfId="2570"/>
    <cellStyle name="BM Input Modeller 10 3" xfId="2571"/>
    <cellStyle name="BM Input Modeller 11" xfId="2572"/>
    <cellStyle name="BM Input Modeller 11 2" xfId="2573"/>
    <cellStyle name="BM Input Modeller 11 2 2" xfId="2574"/>
    <cellStyle name="BM Input Modeller 11 3" xfId="2575"/>
    <cellStyle name="BM Input Modeller 12" xfId="2576"/>
    <cellStyle name="BM Input Modeller 12 2" xfId="2577"/>
    <cellStyle name="BM Input Modeller 12 2 2" xfId="2578"/>
    <cellStyle name="BM Input Modeller 12 3" xfId="2579"/>
    <cellStyle name="BM Input Modeller 13" xfId="2580"/>
    <cellStyle name="BM Input Modeller 13 2" xfId="2581"/>
    <cellStyle name="BM Input Modeller 13 2 2" xfId="2582"/>
    <cellStyle name="BM Input Modeller 13 3" xfId="2583"/>
    <cellStyle name="BM Input Modeller 14" xfId="2584"/>
    <cellStyle name="BM Input Modeller 14 2" xfId="2585"/>
    <cellStyle name="BM Input Modeller 14 2 2" xfId="2586"/>
    <cellStyle name="BM Input Modeller 14 3" xfId="2587"/>
    <cellStyle name="BM Input Modeller 15" xfId="2588"/>
    <cellStyle name="BM Input Modeller 15 2" xfId="2589"/>
    <cellStyle name="BM Input Modeller 15 2 2" xfId="2590"/>
    <cellStyle name="BM Input Modeller 15 3" xfId="2591"/>
    <cellStyle name="BM Input Modeller 16" xfId="2592"/>
    <cellStyle name="BM Input Modeller 16 2" xfId="2593"/>
    <cellStyle name="BM Input Modeller 16 2 2" xfId="2594"/>
    <cellStyle name="BM Input Modeller 16 3" xfId="2595"/>
    <cellStyle name="BM Input Modeller 17" xfId="2596"/>
    <cellStyle name="BM Input Modeller 17 2" xfId="2597"/>
    <cellStyle name="BM Input Modeller 17 2 2" xfId="2598"/>
    <cellStyle name="BM Input Modeller 17 3" xfId="2599"/>
    <cellStyle name="BM Input Modeller 18" xfId="2600"/>
    <cellStyle name="BM Input Modeller 18 2" xfId="2601"/>
    <cellStyle name="BM Input Modeller 18 2 2" xfId="2602"/>
    <cellStyle name="BM Input Modeller 18 3" xfId="2603"/>
    <cellStyle name="BM Input Modeller 19" xfId="2604"/>
    <cellStyle name="BM Input Modeller 19 2" xfId="2605"/>
    <cellStyle name="BM Input Modeller 19 2 2" xfId="2606"/>
    <cellStyle name="BM Input Modeller 19 3" xfId="2607"/>
    <cellStyle name="BM Input Modeller 2" xfId="2608"/>
    <cellStyle name="BM Input Modeller 2 10" xfId="2609"/>
    <cellStyle name="BM Input Modeller 2 10 2" xfId="2610"/>
    <cellStyle name="BM Input Modeller 2 10 2 2" xfId="2611"/>
    <cellStyle name="BM Input Modeller 2 10 3" xfId="2612"/>
    <cellStyle name="BM Input Modeller 2 11" xfId="2613"/>
    <cellStyle name="BM Input Modeller 2 11 2" xfId="2614"/>
    <cellStyle name="BM Input Modeller 2 11 2 2" xfId="2615"/>
    <cellStyle name="BM Input Modeller 2 11 3" xfId="2616"/>
    <cellStyle name="BM Input Modeller 2 12" xfId="2617"/>
    <cellStyle name="BM Input Modeller 2 12 2" xfId="2618"/>
    <cellStyle name="BM Input Modeller 2 12 2 2" xfId="2619"/>
    <cellStyle name="BM Input Modeller 2 12 3" xfId="2620"/>
    <cellStyle name="BM Input Modeller 2 13" xfId="2621"/>
    <cellStyle name="BM Input Modeller 2 13 2" xfId="2622"/>
    <cellStyle name="BM Input Modeller 2 13 2 2" xfId="2623"/>
    <cellStyle name="BM Input Modeller 2 13 3" xfId="2624"/>
    <cellStyle name="BM Input Modeller 2 14" xfId="2625"/>
    <cellStyle name="BM Input Modeller 2 14 2" xfId="2626"/>
    <cellStyle name="BM Input Modeller 2 14 2 2" xfId="2627"/>
    <cellStyle name="BM Input Modeller 2 14 3" xfId="2628"/>
    <cellStyle name="BM Input Modeller 2 15" xfId="2629"/>
    <cellStyle name="BM Input Modeller 2 15 2" xfId="2630"/>
    <cellStyle name="BM Input Modeller 2 15 2 2" xfId="2631"/>
    <cellStyle name="BM Input Modeller 2 15 3" xfId="2632"/>
    <cellStyle name="BM Input Modeller 2 16" xfId="2633"/>
    <cellStyle name="BM Input Modeller 2 16 2" xfId="2634"/>
    <cellStyle name="BM Input Modeller 2 16 2 2" xfId="2635"/>
    <cellStyle name="BM Input Modeller 2 16 3" xfId="2636"/>
    <cellStyle name="BM Input Modeller 2 17" xfId="2637"/>
    <cellStyle name="BM Input Modeller 2 17 2" xfId="2638"/>
    <cellStyle name="BM Input Modeller 2 17 2 2" xfId="2639"/>
    <cellStyle name="BM Input Modeller 2 17 3" xfId="2640"/>
    <cellStyle name="BM Input Modeller 2 18" xfId="2641"/>
    <cellStyle name="BM Input Modeller 2 18 2" xfId="2642"/>
    <cellStyle name="BM Input Modeller 2 18 2 2" xfId="2643"/>
    <cellStyle name="BM Input Modeller 2 18 3" xfId="2644"/>
    <cellStyle name="BM Input Modeller 2 19" xfId="2645"/>
    <cellStyle name="BM Input Modeller 2 19 2" xfId="2646"/>
    <cellStyle name="BM Input Modeller 2 19 2 2" xfId="2647"/>
    <cellStyle name="BM Input Modeller 2 19 3" xfId="2648"/>
    <cellStyle name="BM Input Modeller 2 2" xfId="2649"/>
    <cellStyle name="BM Input Modeller 2 2 10" xfId="2650"/>
    <cellStyle name="BM Input Modeller 2 2 10 2" xfId="2651"/>
    <cellStyle name="BM Input Modeller 2 2 10 2 2" xfId="2652"/>
    <cellStyle name="BM Input Modeller 2 2 10 3" xfId="2653"/>
    <cellStyle name="BM Input Modeller 2 2 11" xfId="2654"/>
    <cellStyle name="BM Input Modeller 2 2 11 2" xfId="2655"/>
    <cellStyle name="BM Input Modeller 2 2 11 2 2" xfId="2656"/>
    <cellStyle name="BM Input Modeller 2 2 11 3" xfId="2657"/>
    <cellStyle name="BM Input Modeller 2 2 12" xfId="2658"/>
    <cellStyle name="BM Input Modeller 2 2 12 2" xfId="2659"/>
    <cellStyle name="BM Input Modeller 2 2 12 2 2" xfId="2660"/>
    <cellStyle name="BM Input Modeller 2 2 12 3" xfId="2661"/>
    <cellStyle name="BM Input Modeller 2 2 13" xfId="2662"/>
    <cellStyle name="BM Input Modeller 2 2 13 2" xfId="2663"/>
    <cellStyle name="BM Input Modeller 2 2 13 2 2" xfId="2664"/>
    <cellStyle name="BM Input Modeller 2 2 13 3" xfId="2665"/>
    <cellStyle name="BM Input Modeller 2 2 14" xfId="2666"/>
    <cellStyle name="BM Input Modeller 2 2 14 2" xfId="2667"/>
    <cellStyle name="BM Input Modeller 2 2 14 2 2" xfId="2668"/>
    <cellStyle name="BM Input Modeller 2 2 14 3" xfId="2669"/>
    <cellStyle name="BM Input Modeller 2 2 15" xfId="2670"/>
    <cellStyle name="BM Input Modeller 2 2 15 2" xfId="2671"/>
    <cellStyle name="BM Input Modeller 2 2 15 2 2" xfId="2672"/>
    <cellStyle name="BM Input Modeller 2 2 15 3" xfId="2673"/>
    <cellStyle name="BM Input Modeller 2 2 16" xfId="2674"/>
    <cellStyle name="BM Input Modeller 2 2 16 2" xfId="2675"/>
    <cellStyle name="BM Input Modeller 2 2 16 2 2" xfId="2676"/>
    <cellStyle name="BM Input Modeller 2 2 16 3" xfId="2677"/>
    <cellStyle name="BM Input Modeller 2 2 17" xfId="2678"/>
    <cellStyle name="BM Input Modeller 2 2 17 2" xfId="2679"/>
    <cellStyle name="BM Input Modeller 2 2 17 2 2" xfId="2680"/>
    <cellStyle name="BM Input Modeller 2 2 17 3" xfId="2681"/>
    <cellStyle name="BM Input Modeller 2 2 18" xfId="2682"/>
    <cellStyle name="BM Input Modeller 2 2 18 2" xfId="2683"/>
    <cellStyle name="BM Input Modeller 2 2 19" xfId="2684"/>
    <cellStyle name="BM Input Modeller 2 2 2" xfId="2685"/>
    <cellStyle name="BM Input Modeller 2 2 2 10" xfId="2686"/>
    <cellStyle name="BM Input Modeller 2 2 2 10 2" xfId="2687"/>
    <cellStyle name="BM Input Modeller 2 2 2 10 2 2" xfId="2688"/>
    <cellStyle name="BM Input Modeller 2 2 2 10 3" xfId="2689"/>
    <cellStyle name="BM Input Modeller 2 2 2 11" xfId="2690"/>
    <cellStyle name="BM Input Modeller 2 2 2 11 2" xfId="2691"/>
    <cellStyle name="BM Input Modeller 2 2 2 11 2 2" xfId="2692"/>
    <cellStyle name="BM Input Modeller 2 2 2 11 3" xfId="2693"/>
    <cellStyle name="BM Input Modeller 2 2 2 12" xfId="2694"/>
    <cellStyle name="BM Input Modeller 2 2 2 12 2" xfId="2695"/>
    <cellStyle name="BM Input Modeller 2 2 2 12 2 2" xfId="2696"/>
    <cellStyle name="BM Input Modeller 2 2 2 12 3" xfId="2697"/>
    <cellStyle name="BM Input Modeller 2 2 2 13" xfId="2698"/>
    <cellStyle name="BM Input Modeller 2 2 2 13 2" xfId="2699"/>
    <cellStyle name="BM Input Modeller 2 2 2 13 2 2" xfId="2700"/>
    <cellStyle name="BM Input Modeller 2 2 2 13 3" xfId="2701"/>
    <cellStyle name="BM Input Modeller 2 2 2 14" xfId="2702"/>
    <cellStyle name="BM Input Modeller 2 2 2 14 2" xfId="2703"/>
    <cellStyle name="BM Input Modeller 2 2 2 14 2 2" xfId="2704"/>
    <cellStyle name="BM Input Modeller 2 2 2 14 3" xfId="2705"/>
    <cellStyle name="BM Input Modeller 2 2 2 15" xfId="2706"/>
    <cellStyle name="BM Input Modeller 2 2 2 15 2" xfId="2707"/>
    <cellStyle name="BM Input Modeller 2 2 2 15 2 2" xfId="2708"/>
    <cellStyle name="BM Input Modeller 2 2 2 15 3" xfId="2709"/>
    <cellStyle name="BM Input Modeller 2 2 2 16" xfId="2710"/>
    <cellStyle name="BM Input Modeller 2 2 2 16 2" xfId="2711"/>
    <cellStyle name="BM Input Modeller 2 2 2 16 2 2" xfId="2712"/>
    <cellStyle name="BM Input Modeller 2 2 2 16 3" xfId="2713"/>
    <cellStyle name="BM Input Modeller 2 2 2 17" xfId="2714"/>
    <cellStyle name="BM Input Modeller 2 2 2 17 2" xfId="2715"/>
    <cellStyle name="BM Input Modeller 2 2 2 17 2 2" xfId="2716"/>
    <cellStyle name="BM Input Modeller 2 2 2 17 3" xfId="2717"/>
    <cellStyle name="BM Input Modeller 2 2 2 18" xfId="2718"/>
    <cellStyle name="BM Input Modeller 2 2 2 18 2" xfId="2719"/>
    <cellStyle name="BM Input Modeller 2 2 2 18 2 2" xfId="2720"/>
    <cellStyle name="BM Input Modeller 2 2 2 18 3" xfId="2721"/>
    <cellStyle name="BM Input Modeller 2 2 2 19" xfId="2722"/>
    <cellStyle name="BM Input Modeller 2 2 2 19 2" xfId="2723"/>
    <cellStyle name="BM Input Modeller 2 2 2 19 2 2" xfId="2724"/>
    <cellStyle name="BM Input Modeller 2 2 2 19 3" xfId="2725"/>
    <cellStyle name="BM Input Modeller 2 2 2 2" xfId="2726"/>
    <cellStyle name="BM Input Modeller 2 2 2 2 2" xfId="2727"/>
    <cellStyle name="BM Input Modeller 2 2 2 2 2 2" xfId="2728"/>
    <cellStyle name="BM Input Modeller 2 2 2 2 3" xfId="2729"/>
    <cellStyle name="BM Input Modeller 2 2 2 20" xfId="2730"/>
    <cellStyle name="BM Input Modeller 2 2 2 20 2" xfId="2731"/>
    <cellStyle name="BM Input Modeller 2 2 2 20 2 2" xfId="2732"/>
    <cellStyle name="BM Input Modeller 2 2 2 20 3" xfId="2733"/>
    <cellStyle name="BM Input Modeller 2 2 2 21" xfId="2734"/>
    <cellStyle name="BM Input Modeller 2 2 2 21 2" xfId="2735"/>
    <cellStyle name="BM Input Modeller 2 2 2 22" xfId="2736"/>
    <cellStyle name="BM Input Modeller 2 2 2 3" xfId="2737"/>
    <cellStyle name="BM Input Modeller 2 2 2 3 2" xfId="2738"/>
    <cellStyle name="BM Input Modeller 2 2 2 3 2 2" xfId="2739"/>
    <cellStyle name="BM Input Modeller 2 2 2 3 3" xfId="2740"/>
    <cellStyle name="BM Input Modeller 2 2 2 4" xfId="2741"/>
    <cellStyle name="BM Input Modeller 2 2 2 4 2" xfId="2742"/>
    <cellStyle name="BM Input Modeller 2 2 2 4 2 2" xfId="2743"/>
    <cellStyle name="BM Input Modeller 2 2 2 4 3" xfId="2744"/>
    <cellStyle name="BM Input Modeller 2 2 2 5" xfId="2745"/>
    <cellStyle name="BM Input Modeller 2 2 2 5 2" xfId="2746"/>
    <cellStyle name="BM Input Modeller 2 2 2 5 2 2" xfId="2747"/>
    <cellStyle name="BM Input Modeller 2 2 2 5 3" xfId="2748"/>
    <cellStyle name="BM Input Modeller 2 2 2 6" xfId="2749"/>
    <cellStyle name="BM Input Modeller 2 2 2 6 2" xfId="2750"/>
    <cellStyle name="BM Input Modeller 2 2 2 6 2 2" xfId="2751"/>
    <cellStyle name="BM Input Modeller 2 2 2 6 3" xfId="2752"/>
    <cellStyle name="BM Input Modeller 2 2 2 7" xfId="2753"/>
    <cellStyle name="BM Input Modeller 2 2 2 7 2" xfId="2754"/>
    <cellStyle name="BM Input Modeller 2 2 2 7 2 2" xfId="2755"/>
    <cellStyle name="BM Input Modeller 2 2 2 7 3" xfId="2756"/>
    <cellStyle name="BM Input Modeller 2 2 2 8" xfId="2757"/>
    <cellStyle name="BM Input Modeller 2 2 2 8 2" xfId="2758"/>
    <cellStyle name="BM Input Modeller 2 2 2 8 2 2" xfId="2759"/>
    <cellStyle name="BM Input Modeller 2 2 2 8 3" xfId="2760"/>
    <cellStyle name="BM Input Modeller 2 2 2 9" xfId="2761"/>
    <cellStyle name="BM Input Modeller 2 2 2 9 2" xfId="2762"/>
    <cellStyle name="BM Input Modeller 2 2 2 9 2 2" xfId="2763"/>
    <cellStyle name="BM Input Modeller 2 2 2 9 3" xfId="2764"/>
    <cellStyle name="BM Input Modeller 2 2 3" xfId="2765"/>
    <cellStyle name="BM Input Modeller 2 2 3 2" xfId="2766"/>
    <cellStyle name="BM Input Modeller 2 2 3 2 2" xfId="2767"/>
    <cellStyle name="BM Input Modeller 2 2 3 3" xfId="2768"/>
    <cellStyle name="BM Input Modeller 2 2 4" xfId="2769"/>
    <cellStyle name="BM Input Modeller 2 2 4 2" xfId="2770"/>
    <cellStyle name="BM Input Modeller 2 2 4 2 2" xfId="2771"/>
    <cellStyle name="BM Input Modeller 2 2 4 3" xfId="2772"/>
    <cellStyle name="BM Input Modeller 2 2 5" xfId="2773"/>
    <cellStyle name="BM Input Modeller 2 2 5 2" xfId="2774"/>
    <cellStyle name="BM Input Modeller 2 2 5 2 2" xfId="2775"/>
    <cellStyle name="BM Input Modeller 2 2 5 3" xfId="2776"/>
    <cellStyle name="BM Input Modeller 2 2 6" xfId="2777"/>
    <cellStyle name="BM Input Modeller 2 2 6 2" xfId="2778"/>
    <cellStyle name="BM Input Modeller 2 2 6 2 2" xfId="2779"/>
    <cellStyle name="BM Input Modeller 2 2 6 3" xfId="2780"/>
    <cellStyle name="BM Input Modeller 2 2 7" xfId="2781"/>
    <cellStyle name="BM Input Modeller 2 2 7 2" xfId="2782"/>
    <cellStyle name="BM Input Modeller 2 2 7 2 2" xfId="2783"/>
    <cellStyle name="BM Input Modeller 2 2 7 3" xfId="2784"/>
    <cellStyle name="BM Input Modeller 2 2 8" xfId="2785"/>
    <cellStyle name="BM Input Modeller 2 2 8 2" xfId="2786"/>
    <cellStyle name="BM Input Modeller 2 2 8 2 2" xfId="2787"/>
    <cellStyle name="BM Input Modeller 2 2 8 3" xfId="2788"/>
    <cellStyle name="BM Input Modeller 2 2 9" xfId="2789"/>
    <cellStyle name="BM Input Modeller 2 2 9 2" xfId="2790"/>
    <cellStyle name="BM Input Modeller 2 2 9 2 2" xfId="2791"/>
    <cellStyle name="BM Input Modeller 2 2 9 3" xfId="2792"/>
    <cellStyle name="BM Input Modeller 2 20" xfId="2793"/>
    <cellStyle name="BM Input Modeller 2 20 2" xfId="2794"/>
    <cellStyle name="BM Input Modeller 2 20 2 2" xfId="2795"/>
    <cellStyle name="BM Input Modeller 2 20 3" xfId="2796"/>
    <cellStyle name="BM Input Modeller 2 21" xfId="2797"/>
    <cellStyle name="BM Input Modeller 2 21 2" xfId="2798"/>
    <cellStyle name="BM Input Modeller 2 22" xfId="2799"/>
    <cellStyle name="BM Input Modeller 2 3" xfId="2800"/>
    <cellStyle name="BM Input Modeller 2 3 10" xfId="2801"/>
    <cellStyle name="BM Input Modeller 2 3 10 2" xfId="2802"/>
    <cellStyle name="BM Input Modeller 2 3 10 2 2" xfId="2803"/>
    <cellStyle name="BM Input Modeller 2 3 10 3" xfId="2804"/>
    <cellStyle name="BM Input Modeller 2 3 11" xfId="2805"/>
    <cellStyle name="BM Input Modeller 2 3 11 2" xfId="2806"/>
    <cellStyle name="BM Input Modeller 2 3 11 2 2" xfId="2807"/>
    <cellStyle name="BM Input Modeller 2 3 11 3" xfId="2808"/>
    <cellStyle name="BM Input Modeller 2 3 12" xfId="2809"/>
    <cellStyle name="BM Input Modeller 2 3 12 2" xfId="2810"/>
    <cellStyle name="BM Input Modeller 2 3 12 2 2" xfId="2811"/>
    <cellStyle name="BM Input Modeller 2 3 12 3" xfId="2812"/>
    <cellStyle name="BM Input Modeller 2 3 13" xfId="2813"/>
    <cellStyle name="BM Input Modeller 2 3 13 2" xfId="2814"/>
    <cellStyle name="BM Input Modeller 2 3 13 2 2" xfId="2815"/>
    <cellStyle name="BM Input Modeller 2 3 13 3" xfId="2816"/>
    <cellStyle name="BM Input Modeller 2 3 14" xfId="2817"/>
    <cellStyle name="BM Input Modeller 2 3 14 2" xfId="2818"/>
    <cellStyle name="BM Input Modeller 2 3 14 2 2" xfId="2819"/>
    <cellStyle name="BM Input Modeller 2 3 14 3" xfId="2820"/>
    <cellStyle name="BM Input Modeller 2 3 15" xfId="2821"/>
    <cellStyle name="BM Input Modeller 2 3 15 2" xfId="2822"/>
    <cellStyle name="BM Input Modeller 2 3 15 2 2" xfId="2823"/>
    <cellStyle name="BM Input Modeller 2 3 15 3" xfId="2824"/>
    <cellStyle name="BM Input Modeller 2 3 16" xfId="2825"/>
    <cellStyle name="BM Input Modeller 2 3 16 2" xfId="2826"/>
    <cellStyle name="BM Input Modeller 2 3 16 2 2" xfId="2827"/>
    <cellStyle name="BM Input Modeller 2 3 16 3" xfId="2828"/>
    <cellStyle name="BM Input Modeller 2 3 17" xfId="2829"/>
    <cellStyle name="BM Input Modeller 2 3 17 2" xfId="2830"/>
    <cellStyle name="BM Input Modeller 2 3 17 2 2" xfId="2831"/>
    <cellStyle name="BM Input Modeller 2 3 17 3" xfId="2832"/>
    <cellStyle name="BM Input Modeller 2 3 18" xfId="2833"/>
    <cellStyle name="BM Input Modeller 2 3 18 2" xfId="2834"/>
    <cellStyle name="BM Input Modeller 2 3 19" xfId="2835"/>
    <cellStyle name="BM Input Modeller 2 3 2" xfId="2836"/>
    <cellStyle name="BM Input Modeller 2 3 2 10" xfId="2837"/>
    <cellStyle name="BM Input Modeller 2 3 2 10 2" xfId="2838"/>
    <cellStyle name="BM Input Modeller 2 3 2 10 2 2" xfId="2839"/>
    <cellStyle name="BM Input Modeller 2 3 2 10 3" xfId="2840"/>
    <cellStyle name="BM Input Modeller 2 3 2 11" xfId="2841"/>
    <cellStyle name="BM Input Modeller 2 3 2 11 2" xfId="2842"/>
    <cellStyle name="BM Input Modeller 2 3 2 11 2 2" xfId="2843"/>
    <cellStyle name="BM Input Modeller 2 3 2 11 3" xfId="2844"/>
    <cellStyle name="BM Input Modeller 2 3 2 12" xfId="2845"/>
    <cellStyle name="BM Input Modeller 2 3 2 12 2" xfId="2846"/>
    <cellStyle name="BM Input Modeller 2 3 2 12 2 2" xfId="2847"/>
    <cellStyle name="BM Input Modeller 2 3 2 12 3" xfId="2848"/>
    <cellStyle name="BM Input Modeller 2 3 2 13" xfId="2849"/>
    <cellStyle name="BM Input Modeller 2 3 2 13 2" xfId="2850"/>
    <cellStyle name="BM Input Modeller 2 3 2 13 2 2" xfId="2851"/>
    <cellStyle name="BM Input Modeller 2 3 2 13 3" xfId="2852"/>
    <cellStyle name="BM Input Modeller 2 3 2 14" xfId="2853"/>
    <cellStyle name="BM Input Modeller 2 3 2 14 2" xfId="2854"/>
    <cellStyle name="BM Input Modeller 2 3 2 14 2 2" xfId="2855"/>
    <cellStyle name="BM Input Modeller 2 3 2 14 3" xfId="2856"/>
    <cellStyle name="BM Input Modeller 2 3 2 15" xfId="2857"/>
    <cellStyle name="BM Input Modeller 2 3 2 15 2" xfId="2858"/>
    <cellStyle name="BM Input Modeller 2 3 2 15 2 2" xfId="2859"/>
    <cellStyle name="BM Input Modeller 2 3 2 15 3" xfId="2860"/>
    <cellStyle name="BM Input Modeller 2 3 2 16" xfId="2861"/>
    <cellStyle name="BM Input Modeller 2 3 2 16 2" xfId="2862"/>
    <cellStyle name="BM Input Modeller 2 3 2 16 2 2" xfId="2863"/>
    <cellStyle name="BM Input Modeller 2 3 2 16 3" xfId="2864"/>
    <cellStyle name="BM Input Modeller 2 3 2 17" xfId="2865"/>
    <cellStyle name="BM Input Modeller 2 3 2 17 2" xfId="2866"/>
    <cellStyle name="BM Input Modeller 2 3 2 17 2 2" xfId="2867"/>
    <cellStyle name="BM Input Modeller 2 3 2 17 3" xfId="2868"/>
    <cellStyle name="BM Input Modeller 2 3 2 18" xfId="2869"/>
    <cellStyle name="BM Input Modeller 2 3 2 18 2" xfId="2870"/>
    <cellStyle name="BM Input Modeller 2 3 2 18 2 2" xfId="2871"/>
    <cellStyle name="BM Input Modeller 2 3 2 18 3" xfId="2872"/>
    <cellStyle name="BM Input Modeller 2 3 2 19" xfId="2873"/>
    <cellStyle name="BM Input Modeller 2 3 2 19 2" xfId="2874"/>
    <cellStyle name="BM Input Modeller 2 3 2 19 2 2" xfId="2875"/>
    <cellStyle name="BM Input Modeller 2 3 2 19 3" xfId="2876"/>
    <cellStyle name="BM Input Modeller 2 3 2 2" xfId="2877"/>
    <cellStyle name="BM Input Modeller 2 3 2 2 2" xfId="2878"/>
    <cellStyle name="BM Input Modeller 2 3 2 2 2 2" xfId="2879"/>
    <cellStyle name="BM Input Modeller 2 3 2 2 3" xfId="2880"/>
    <cellStyle name="BM Input Modeller 2 3 2 20" xfId="2881"/>
    <cellStyle name="BM Input Modeller 2 3 2 20 2" xfId="2882"/>
    <cellStyle name="BM Input Modeller 2 3 2 20 2 2" xfId="2883"/>
    <cellStyle name="BM Input Modeller 2 3 2 20 3" xfId="2884"/>
    <cellStyle name="BM Input Modeller 2 3 2 21" xfId="2885"/>
    <cellStyle name="BM Input Modeller 2 3 2 21 2" xfId="2886"/>
    <cellStyle name="BM Input Modeller 2 3 2 22" xfId="2887"/>
    <cellStyle name="BM Input Modeller 2 3 2 3" xfId="2888"/>
    <cellStyle name="BM Input Modeller 2 3 2 3 2" xfId="2889"/>
    <cellStyle name="BM Input Modeller 2 3 2 3 2 2" xfId="2890"/>
    <cellStyle name="BM Input Modeller 2 3 2 3 3" xfId="2891"/>
    <cellStyle name="BM Input Modeller 2 3 2 4" xfId="2892"/>
    <cellStyle name="BM Input Modeller 2 3 2 4 2" xfId="2893"/>
    <cellStyle name="BM Input Modeller 2 3 2 4 2 2" xfId="2894"/>
    <cellStyle name="BM Input Modeller 2 3 2 4 3" xfId="2895"/>
    <cellStyle name="BM Input Modeller 2 3 2 5" xfId="2896"/>
    <cellStyle name="BM Input Modeller 2 3 2 5 2" xfId="2897"/>
    <cellStyle name="BM Input Modeller 2 3 2 5 2 2" xfId="2898"/>
    <cellStyle name="BM Input Modeller 2 3 2 5 3" xfId="2899"/>
    <cellStyle name="BM Input Modeller 2 3 2 6" xfId="2900"/>
    <cellStyle name="BM Input Modeller 2 3 2 6 2" xfId="2901"/>
    <cellStyle name="BM Input Modeller 2 3 2 6 2 2" xfId="2902"/>
    <cellStyle name="BM Input Modeller 2 3 2 6 3" xfId="2903"/>
    <cellStyle name="BM Input Modeller 2 3 2 7" xfId="2904"/>
    <cellStyle name="BM Input Modeller 2 3 2 7 2" xfId="2905"/>
    <cellStyle name="BM Input Modeller 2 3 2 7 2 2" xfId="2906"/>
    <cellStyle name="BM Input Modeller 2 3 2 7 3" xfId="2907"/>
    <cellStyle name="BM Input Modeller 2 3 2 8" xfId="2908"/>
    <cellStyle name="BM Input Modeller 2 3 2 8 2" xfId="2909"/>
    <cellStyle name="BM Input Modeller 2 3 2 8 2 2" xfId="2910"/>
    <cellStyle name="BM Input Modeller 2 3 2 8 3" xfId="2911"/>
    <cellStyle name="BM Input Modeller 2 3 2 9" xfId="2912"/>
    <cellStyle name="BM Input Modeller 2 3 2 9 2" xfId="2913"/>
    <cellStyle name="BM Input Modeller 2 3 2 9 2 2" xfId="2914"/>
    <cellStyle name="BM Input Modeller 2 3 2 9 3" xfId="2915"/>
    <cellStyle name="BM Input Modeller 2 3 3" xfId="2916"/>
    <cellStyle name="BM Input Modeller 2 3 3 2" xfId="2917"/>
    <cellStyle name="BM Input Modeller 2 3 3 2 2" xfId="2918"/>
    <cellStyle name="BM Input Modeller 2 3 3 3" xfId="2919"/>
    <cellStyle name="BM Input Modeller 2 3 4" xfId="2920"/>
    <cellStyle name="BM Input Modeller 2 3 4 2" xfId="2921"/>
    <cellStyle name="BM Input Modeller 2 3 4 2 2" xfId="2922"/>
    <cellStyle name="BM Input Modeller 2 3 4 3" xfId="2923"/>
    <cellStyle name="BM Input Modeller 2 3 5" xfId="2924"/>
    <cellStyle name="BM Input Modeller 2 3 5 2" xfId="2925"/>
    <cellStyle name="BM Input Modeller 2 3 5 2 2" xfId="2926"/>
    <cellStyle name="BM Input Modeller 2 3 5 3" xfId="2927"/>
    <cellStyle name="BM Input Modeller 2 3 6" xfId="2928"/>
    <cellStyle name="BM Input Modeller 2 3 6 2" xfId="2929"/>
    <cellStyle name="BM Input Modeller 2 3 6 2 2" xfId="2930"/>
    <cellStyle name="BM Input Modeller 2 3 6 3" xfId="2931"/>
    <cellStyle name="BM Input Modeller 2 3 7" xfId="2932"/>
    <cellStyle name="BM Input Modeller 2 3 7 2" xfId="2933"/>
    <cellStyle name="BM Input Modeller 2 3 7 2 2" xfId="2934"/>
    <cellStyle name="BM Input Modeller 2 3 7 3" xfId="2935"/>
    <cellStyle name="BM Input Modeller 2 3 8" xfId="2936"/>
    <cellStyle name="BM Input Modeller 2 3 8 2" xfId="2937"/>
    <cellStyle name="BM Input Modeller 2 3 8 2 2" xfId="2938"/>
    <cellStyle name="BM Input Modeller 2 3 8 3" xfId="2939"/>
    <cellStyle name="BM Input Modeller 2 3 9" xfId="2940"/>
    <cellStyle name="BM Input Modeller 2 3 9 2" xfId="2941"/>
    <cellStyle name="BM Input Modeller 2 3 9 2 2" xfId="2942"/>
    <cellStyle name="BM Input Modeller 2 3 9 3" xfId="2943"/>
    <cellStyle name="BM Input Modeller 2 4" xfId="2944"/>
    <cellStyle name="BM Input Modeller 2 4 10" xfId="2945"/>
    <cellStyle name="BM Input Modeller 2 4 10 2" xfId="2946"/>
    <cellStyle name="BM Input Modeller 2 4 10 2 2" xfId="2947"/>
    <cellStyle name="BM Input Modeller 2 4 10 3" xfId="2948"/>
    <cellStyle name="BM Input Modeller 2 4 11" xfId="2949"/>
    <cellStyle name="BM Input Modeller 2 4 11 2" xfId="2950"/>
    <cellStyle name="BM Input Modeller 2 4 11 2 2" xfId="2951"/>
    <cellStyle name="BM Input Modeller 2 4 11 3" xfId="2952"/>
    <cellStyle name="BM Input Modeller 2 4 12" xfId="2953"/>
    <cellStyle name="BM Input Modeller 2 4 12 2" xfId="2954"/>
    <cellStyle name="BM Input Modeller 2 4 12 2 2" xfId="2955"/>
    <cellStyle name="BM Input Modeller 2 4 12 3" xfId="2956"/>
    <cellStyle name="BM Input Modeller 2 4 13" xfId="2957"/>
    <cellStyle name="BM Input Modeller 2 4 13 2" xfId="2958"/>
    <cellStyle name="BM Input Modeller 2 4 13 2 2" xfId="2959"/>
    <cellStyle name="BM Input Modeller 2 4 13 3" xfId="2960"/>
    <cellStyle name="BM Input Modeller 2 4 14" xfId="2961"/>
    <cellStyle name="BM Input Modeller 2 4 14 2" xfId="2962"/>
    <cellStyle name="BM Input Modeller 2 4 14 2 2" xfId="2963"/>
    <cellStyle name="BM Input Modeller 2 4 14 3" xfId="2964"/>
    <cellStyle name="BM Input Modeller 2 4 15" xfId="2965"/>
    <cellStyle name="BM Input Modeller 2 4 15 2" xfId="2966"/>
    <cellStyle name="BM Input Modeller 2 4 15 2 2" xfId="2967"/>
    <cellStyle name="BM Input Modeller 2 4 15 3" xfId="2968"/>
    <cellStyle name="BM Input Modeller 2 4 16" xfId="2969"/>
    <cellStyle name="BM Input Modeller 2 4 16 2" xfId="2970"/>
    <cellStyle name="BM Input Modeller 2 4 16 2 2" xfId="2971"/>
    <cellStyle name="BM Input Modeller 2 4 16 3" xfId="2972"/>
    <cellStyle name="BM Input Modeller 2 4 17" xfId="2973"/>
    <cellStyle name="BM Input Modeller 2 4 17 2" xfId="2974"/>
    <cellStyle name="BM Input Modeller 2 4 17 2 2" xfId="2975"/>
    <cellStyle name="BM Input Modeller 2 4 17 3" xfId="2976"/>
    <cellStyle name="BM Input Modeller 2 4 18" xfId="2977"/>
    <cellStyle name="BM Input Modeller 2 4 18 2" xfId="2978"/>
    <cellStyle name="BM Input Modeller 2 4 18 2 2" xfId="2979"/>
    <cellStyle name="BM Input Modeller 2 4 18 3" xfId="2980"/>
    <cellStyle name="BM Input Modeller 2 4 19" xfId="2981"/>
    <cellStyle name="BM Input Modeller 2 4 19 2" xfId="2982"/>
    <cellStyle name="BM Input Modeller 2 4 19 2 2" xfId="2983"/>
    <cellStyle name="BM Input Modeller 2 4 19 3" xfId="2984"/>
    <cellStyle name="BM Input Modeller 2 4 2" xfId="2985"/>
    <cellStyle name="BM Input Modeller 2 4 2 10" xfId="2986"/>
    <cellStyle name="BM Input Modeller 2 4 2 10 2" xfId="2987"/>
    <cellStyle name="BM Input Modeller 2 4 2 10 2 2" xfId="2988"/>
    <cellStyle name="BM Input Modeller 2 4 2 10 3" xfId="2989"/>
    <cellStyle name="BM Input Modeller 2 4 2 11" xfId="2990"/>
    <cellStyle name="BM Input Modeller 2 4 2 11 2" xfId="2991"/>
    <cellStyle name="BM Input Modeller 2 4 2 11 2 2" xfId="2992"/>
    <cellStyle name="BM Input Modeller 2 4 2 11 3" xfId="2993"/>
    <cellStyle name="BM Input Modeller 2 4 2 12" xfId="2994"/>
    <cellStyle name="BM Input Modeller 2 4 2 12 2" xfId="2995"/>
    <cellStyle name="BM Input Modeller 2 4 2 12 2 2" xfId="2996"/>
    <cellStyle name="BM Input Modeller 2 4 2 12 3" xfId="2997"/>
    <cellStyle name="BM Input Modeller 2 4 2 13" xfId="2998"/>
    <cellStyle name="BM Input Modeller 2 4 2 13 2" xfId="2999"/>
    <cellStyle name="BM Input Modeller 2 4 2 13 2 2" xfId="3000"/>
    <cellStyle name="BM Input Modeller 2 4 2 13 3" xfId="3001"/>
    <cellStyle name="BM Input Modeller 2 4 2 14" xfId="3002"/>
    <cellStyle name="BM Input Modeller 2 4 2 14 2" xfId="3003"/>
    <cellStyle name="BM Input Modeller 2 4 2 14 2 2" xfId="3004"/>
    <cellStyle name="BM Input Modeller 2 4 2 14 3" xfId="3005"/>
    <cellStyle name="BM Input Modeller 2 4 2 15" xfId="3006"/>
    <cellStyle name="BM Input Modeller 2 4 2 15 2" xfId="3007"/>
    <cellStyle name="BM Input Modeller 2 4 2 15 2 2" xfId="3008"/>
    <cellStyle name="BM Input Modeller 2 4 2 15 3" xfId="3009"/>
    <cellStyle name="BM Input Modeller 2 4 2 16" xfId="3010"/>
    <cellStyle name="BM Input Modeller 2 4 2 16 2" xfId="3011"/>
    <cellStyle name="BM Input Modeller 2 4 2 16 2 2" xfId="3012"/>
    <cellStyle name="BM Input Modeller 2 4 2 16 3" xfId="3013"/>
    <cellStyle name="BM Input Modeller 2 4 2 17" xfId="3014"/>
    <cellStyle name="BM Input Modeller 2 4 2 17 2" xfId="3015"/>
    <cellStyle name="BM Input Modeller 2 4 2 17 2 2" xfId="3016"/>
    <cellStyle name="BM Input Modeller 2 4 2 17 3" xfId="3017"/>
    <cellStyle name="BM Input Modeller 2 4 2 18" xfId="3018"/>
    <cellStyle name="BM Input Modeller 2 4 2 18 2" xfId="3019"/>
    <cellStyle name="BM Input Modeller 2 4 2 18 2 2" xfId="3020"/>
    <cellStyle name="BM Input Modeller 2 4 2 18 3" xfId="3021"/>
    <cellStyle name="BM Input Modeller 2 4 2 19" xfId="3022"/>
    <cellStyle name="BM Input Modeller 2 4 2 19 2" xfId="3023"/>
    <cellStyle name="BM Input Modeller 2 4 2 19 2 2" xfId="3024"/>
    <cellStyle name="BM Input Modeller 2 4 2 19 3" xfId="3025"/>
    <cellStyle name="BM Input Modeller 2 4 2 2" xfId="3026"/>
    <cellStyle name="BM Input Modeller 2 4 2 2 2" xfId="3027"/>
    <cellStyle name="BM Input Modeller 2 4 2 2 2 2" xfId="3028"/>
    <cellStyle name="BM Input Modeller 2 4 2 2 3" xfId="3029"/>
    <cellStyle name="BM Input Modeller 2 4 2 20" xfId="3030"/>
    <cellStyle name="BM Input Modeller 2 4 2 20 2" xfId="3031"/>
    <cellStyle name="BM Input Modeller 2 4 2 20 2 2" xfId="3032"/>
    <cellStyle name="BM Input Modeller 2 4 2 20 3" xfId="3033"/>
    <cellStyle name="BM Input Modeller 2 4 2 21" xfId="3034"/>
    <cellStyle name="BM Input Modeller 2 4 2 21 2" xfId="3035"/>
    <cellStyle name="BM Input Modeller 2 4 2 22" xfId="3036"/>
    <cellStyle name="BM Input Modeller 2 4 2 3" xfId="3037"/>
    <cellStyle name="BM Input Modeller 2 4 2 3 2" xfId="3038"/>
    <cellStyle name="BM Input Modeller 2 4 2 3 2 2" xfId="3039"/>
    <cellStyle name="BM Input Modeller 2 4 2 3 3" xfId="3040"/>
    <cellStyle name="BM Input Modeller 2 4 2 4" xfId="3041"/>
    <cellStyle name="BM Input Modeller 2 4 2 4 2" xfId="3042"/>
    <cellStyle name="BM Input Modeller 2 4 2 4 2 2" xfId="3043"/>
    <cellStyle name="BM Input Modeller 2 4 2 4 3" xfId="3044"/>
    <cellStyle name="BM Input Modeller 2 4 2 5" xfId="3045"/>
    <cellStyle name="BM Input Modeller 2 4 2 5 2" xfId="3046"/>
    <cellStyle name="BM Input Modeller 2 4 2 5 2 2" xfId="3047"/>
    <cellStyle name="BM Input Modeller 2 4 2 5 3" xfId="3048"/>
    <cellStyle name="BM Input Modeller 2 4 2 6" xfId="3049"/>
    <cellStyle name="BM Input Modeller 2 4 2 6 2" xfId="3050"/>
    <cellStyle name="BM Input Modeller 2 4 2 6 2 2" xfId="3051"/>
    <cellStyle name="BM Input Modeller 2 4 2 6 3" xfId="3052"/>
    <cellStyle name="BM Input Modeller 2 4 2 7" xfId="3053"/>
    <cellStyle name="BM Input Modeller 2 4 2 7 2" xfId="3054"/>
    <cellStyle name="BM Input Modeller 2 4 2 7 2 2" xfId="3055"/>
    <cellStyle name="BM Input Modeller 2 4 2 7 3" xfId="3056"/>
    <cellStyle name="BM Input Modeller 2 4 2 8" xfId="3057"/>
    <cellStyle name="BM Input Modeller 2 4 2 8 2" xfId="3058"/>
    <cellStyle name="BM Input Modeller 2 4 2 8 2 2" xfId="3059"/>
    <cellStyle name="BM Input Modeller 2 4 2 8 3" xfId="3060"/>
    <cellStyle name="BM Input Modeller 2 4 2 9" xfId="3061"/>
    <cellStyle name="BM Input Modeller 2 4 2 9 2" xfId="3062"/>
    <cellStyle name="BM Input Modeller 2 4 2 9 2 2" xfId="3063"/>
    <cellStyle name="BM Input Modeller 2 4 2 9 3" xfId="3064"/>
    <cellStyle name="BM Input Modeller 2 4 20" xfId="3065"/>
    <cellStyle name="BM Input Modeller 2 4 20 2" xfId="3066"/>
    <cellStyle name="BM Input Modeller 2 4 20 2 2" xfId="3067"/>
    <cellStyle name="BM Input Modeller 2 4 20 3" xfId="3068"/>
    <cellStyle name="BM Input Modeller 2 4 21" xfId="3069"/>
    <cellStyle name="BM Input Modeller 2 4 21 2" xfId="3070"/>
    <cellStyle name="BM Input Modeller 2 4 21 2 2" xfId="3071"/>
    <cellStyle name="BM Input Modeller 2 4 21 3" xfId="3072"/>
    <cellStyle name="BM Input Modeller 2 4 22" xfId="3073"/>
    <cellStyle name="BM Input Modeller 2 4 22 2" xfId="3074"/>
    <cellStyle name="BM Input Modeller 2 4 23" xfId="3075"/>
    <cellStyle name="BM Input Modeller 2 4 3" xfId="3076"/>
    <cellStyle name="BM Input Modeller 2 4 3 2" xfId="3077"/>
    <cellStyle name="BM Input Modeller 2 4 3 2 2" xfId="3078"/>
    <cellStyle name="BM Input Modeller 2 4 3 3" xfId="3079"/>
    <cellStyle name="BM Input Modeller 2 4 4" xfId="3080"/>
    <cellStyle name="BM Input Modeller 2 4 4 2" xfId="3081"/>
    <cellStyle name="BM Input Modeller 2 4 4 2 2" xfId="3082"/>
    <cellStyle name="BM Input Modeller 2 4 4 3" xfId="3083"/>
    <cellStyle name="BM Input Modeller 2 4 5" xfId="3084"/>
    <cellStyle name="BM Input Modeller 2 4 5 2" xfId="3085"/>
    <cellStyle name="BM Input Modeller 2 4 5 2 2" xfId="3086"/>
    <cellStyle name="BM Input Modeller 2 4 5 3" xfId="3087"/>
    <cellStyle name="BM Input Modeller 2 4 6" xfId="3088"/>
    <cellStyle name="BM Input Modeller 2 4 6 2" xfId="3089"/>
    <cellStyle name="BM Input Modeller 2 4 6 2 2" xfId="3090"/>
    <cellStyle name="BM Input Modeller 2 4 6 3" xfId="3091"/>
    <cellStyle name="BM Input Modeller 2 4 7" xfId="3092"/>
    <cellStyle name="BM Input Modeller 2 4 7 2" xfId="3093"/>
    <cellStyle name="BM Input Modeller 2 4 7 2 2" xfId="3094"/>
    <cellStyle name="BM Input Modeller 2 4 7 3" xfId="3095"/>
    <cellStyle name="BM Input Modeller 2 4 8" xfId="3096"/>
    <cellStyle name="BM Input Modeller 2 4 8 2" xfId="3097"/>
    <cellStyle name="BM Input Modeller 2 4 8 2 2" xfId="3098"/>
    <cellStyle name="BM Input Modeller 2 4 8 3" xfId="3099"/>
    <cellStyle name="BM Input Modeller 2 4 9" xfId="3100"/>
    <cellStyle name="BM Input Modeller 2 4 9 2" xfId="3101"/>
    <cellStyle name="BM Input Modeller 2 4 9 2 2" xfId="3102"/>
    <cellStyle name="BM Input Modeller 2 4 9 3" xfId="3103"/>
    <cellStyle name="BM Input Modeller 2 5" xfId="3104"/>
    <cellStyle name="BM Input Modeller 2 5 10" xfId="3105"/>
    <cellStyle name="BM Input Modeller 2 5 10 2" xfId="3106"/>
    <cellStyle name="BM Input Modeller 2 5 10 2 2" xfId="3107"/>
    <cellStyle name="BM Input Modeller 2 5 10 3" xfId="3108"/>
    <cellStyle name="BM Input Modeller 2 5 11" xfId="3109"/>
    <cellStyle name="BM Input Modeller 2 5 11 2" xfId="3110"/>
    <cellStyle name="BM Input Modeller 2 5 11 2 2" xfId="3111"/>
    <cellStyle name="BM Input Modeller 2 5 11 3" xfId="3112"/>
    <cellStyle name="BM Input Modeller 2 5 12" xfId="3113"/>
    <cellStyle name="BM Input Modeller 2 5 12 2" xfId="3114"/>
    <cellStyle name="BM Input Modeller 2 5 12 2 2" xfId="3115"/>
    <cellStyle name="BM Input Modeller 2 5 12 3" xfId="3116"/>
    <cellStyle name="BM Input Modeller 2 5 13" xfId="3117"/>
    <cellStyle name="BM Input Modeller 2 5 13 2" xfId="3118"/>
    <cellStyle name="BM Input Modeller 2 5 13 2 2" xfId="3119"/>
    <cellStyle name="BM Input Modeller 2 5 13 3" xfId="3120"/>
    <cellStyle name="BM Input Modeller 2 5 14" xfId="3121"/>
    <cellStyle name="BM Input Modeller 2 5 14 2" xfId="3122"/>
    <cellStyle name="BM Input Modeller 2 5 14 2 2" xfId="3123"/>
    <cellStyle name="BM Input Modeller 2 5 14 3" xfId="3124"/>
    <cellStyle name="BM Input Modeller 2 5 15" xfId="3125"/>
    <cellStyle name="BM Input Modeller 2 5 15 2" xfId="3126"/>
    <cellStyle name="BM Input Modeller 2 5 15 2 2" xfId="3127"/>
    <cellStyle name="BM Input Modeller 2 5 15 3" xfId="3128"/>
    <cellStyle name="BM Input Modeller 2 5 16" xfId="3129"/>
    <cellStyle name="BM Input Modeller 2 5 16 2" xfId="3130"/>
    <cellStyle name="BM Input Modeller 2 5 16 2 2" xfId="3131"/>
    <cellStyle name="BM Input Modeller 2 5 16 3" xfId="3132"/>
    <cellStyle name="BM Input Modeller 2 5 17" xfId="3133"/>
    <cellStyle name="BM Input Modeller 2 5 17 2" xfId="3134"/>
    <cellStyle name="BM Input Modeller 2 5 17 2 2" xfId="3135"/>
    <cellStyle name="BM Input Modeller 2 5 17 3" xfId="3136"/>
    <cellStyle name="BM Input Modeller 2 5 18" xfId="3137"/>
    <cellStyle name="BM Input Modeller 2 5 18 2" xfId="3138"/>
    <cellStyle name="BM Input Modeller 2 5 18 2 2" xfId="3139"/>
    <cellStyle name="BM Input Modeller 2 5 18 3" xfId="3140"/>
    <cellStyle name="BM Input Modeller 2 5 19" xfId="3141"/>
    <cellStyle name="BM Input Modeller 2 5 19 2" xfId="3142"/>
    <cellStyle name="BM Input Modeller 2 5 19 2 2" xfId="3143"/>
    <cellStyle name="BM Input Modeller 2 5 19 3" xfId="3144"/>
    <cellStyle name="BM Input Modeller 2 5 2" xfId="3145"/>
    <cellStyle name="BM Input Modeller 2 5 2 2" xfId="3146"/>
    <cellStyle name="BM Input Modeller 2 5 2 2 2" xfId="3147"/>
    <cellStyle name="BM Input Modeller 2 5 2 3" xfId="3148"/>
    <cellStyle name="BM Input Modeller 2 5 20" xfId="3149"/>
    <cellStyle name="BM Input Modeller 2 5 20 2" xfId="3150"/>
    <cellStyle name="BM Input Modeller 2 5 20 2 2" xfId="3151"/>
    <cellStyle name="BM Input Modeller 2 5 20 3" xfId="3152"/>
    <cellStyle name="BM Input Modeller 2 5 21" xfId="3153"/>
    <cellStyle name="BM Input Modeller 2 5 21 2" xfId="3154"/>
    <cellStyle name="BM Input Modeller 2 5 22" xfId="3155"/>
    <cellStyle name="BM Input Modeller 2 5 3" xfId="3156"/>
    <cellStyle name="BM Input Modeller 2 5 3 2" xfId="3157"/>
    <cellStyle name="BM Input Modeller 2 5 3 2 2" xfId="3158"/>
    <cellStyle name="BM Input Modeller 2 5 3 3" xfId="3159"/>
    <cellStyle name="BM Input Modeller 2 5 4" xfId="3160"/>
    <cellStyle name="BM Input Modeller 2 5 4 2" xfId="3161"/>
    <cellStyle name="BM Input Modeller 2 5 4 2 2" xfId="3162"/>
    <cellStyle name="BM Input Modeller 2 5 4 3" xfId="3163"/>
    <cellStyle name="BM Input Modeller 2 5 5" xfId="3164"/>
    <cellStyle name="BM Input Modeller 2 5 5 2" xfId="3165"/>
    <cellStyle name="BM Input Modeller 2 5 5 2 2" xfId="3166"/>
    <cellStyle name="BM Input Modeller 2 5 5 3" xfId="3167"/>
    <cellStyle name="BM Input Modeller 2 5 6" xfId="3168"/>
    <cellStyle name="BM Input Modeller 2 5 6 2" xfId="3169"/>
    <cellStyle name="BM Input Modeller 2 5 6 2 2" xfId="3170"/>
    <cellStyle name="BM Input Modeller 2 5 6 3" xfId="3171"/>
    <cellStyle name="BM Input Modeller 2 5 7" xfId="3172"/>
    <cellStyle name="BM Input Modeller 2 5 7 2" xfId="3173"/>
    <cellStyle name="BM Input Modeller 2 5 7 2 2" xfId="3174"/>
    <cellStyle name="BM Input Modeller 2 5 7 3" xfId="3175"/>
    <cellStyle name="BM Input Modeller 2 5 8" xfId="3176"/>
    <cellStyle name="BM Input Modeller 2 5 8 2" xfId="3177"/>
    <cellStyle name="BM Input Modeller 2 5 8 2 2" xfId="3178"/>
    <cellStyle name="BM Input Modeller 2 5 8 3" xfId="3179"/>
    <cellStyle name="BM Input Modeller 2 5 9" xfId="3180"/>
    <cellStyle name="BM Input Modeller 2 5 9 2" xfId="3181"/>
    <cellStyle name="BM Input Modeller 2 5 9 2 2" xfId="3182"/>
    <cellStyle name="BM Input Modeller 2 5 9 3" xfId="3183"/>
    <cellStyle name="BM Input Modeller 2 6" xfId="3184"/>
    <cellStyle name="BM Input Modeller 2 6 2" xfId="3185"/>
    <cellStyle name="BM Input Modeller 2 6 2 2" xfId="3186"/>
    <cellStyle name="BM Input Modeller 2 6 3" xfId="3187"/>
    <cellStyle name="BM Input Modeller 2 7" xfId="3188"/>
    <cellStyle name="BM Input Modeller 2 7 2" xfId="3189"/>
    <cellStyle name="BM Input Modeller 2 7 2 2" xfId="3190"/>
    <cellStyle name="BM Input Modeller 2 7 3" xfId="3191"/>
    <cellStyle name="BM Input Modeller 2 8" xfId="3192"/>
    <cellStyle name="BM Input Modeller 2 8 2" xfId="3193"/>
    <cellStyle name="BM Input Modeller 2 8 2 2" xfId="3194"/>
    <cellStyle name="BM Input Modeller 2 8 3" xfId="3195"/>
    <cellStyle name="BM Input Modeller 2 9" xfId="3196"/>
    <cellStyle name="BM Input Modeller 2 9 2" xfId="3197"/>
    <cellStyle name="BM Input Modeller 2 9 2 2" xfId="3198"/>
    <cellStyle name="BM Input Modeller 2 9 3" xfId="3199"/>
    <cellStyle name="BM Input Modeller 20" xfId="3200"/>
    <cellStyle name="BM Input Modeller 20 2" xfId="3201"/>
    <cellStyle name="BM Input Modeller 20 2 2" xfId="3202"/>
    <cellStyle name="BM Input Modeller 20 3" xfId="3203"/>
    <cellStyle name="BM Input Modeller 21" xfId="3204"/>
    <cellStyle name="BM Input Modeller 21 2" xfId="3205"/>
    <cellStyle name="BM Input Modeller 21 2 2" xfId="3206"/>
    <cellStyle name="BM Input Modeller 21 3" xfId="3207"/>
    <cellStyle name="BM Input Modeller 22" xfId="3208"/>
    <cellStyle name="BM Input Modeller 22 2" xfId="3209"/>
    <cellStyle name="BM Input Modeller 23" xfId="3210"/>
    <cellStyle name="BM Input Modeller 24" xfId="3211"/>
    <cellStyle name="BM Input Modeller 25" xfId="3212"/>
    <cellStyle name="BM Input Modeller 26" xfId="3213"/>
    <cellStyle name="BM Input Modeller 3" xfId="3214"/>
    <cellStyle name="BM Input Modeller 3 10" xfId="3215"/>
    <cellStyle name="BM Input Modeller 3 10 2" xfId="3216"/>
    <cellStyle name="BM Input Modeller 3 10 2 2" xfId="3217"/>
    <cellStyle name="BM Input Modeller 3 10 3" xfId="3218"/>
    <cellStyle name="BM Input Modeller 3 11" xfId="3219"/>
    <cellStyle name="BM Input Modeller 3 11 2" xfId="3220"/>
    <cellStyle name="BM Input Modeller 3 11 2 2" xfId="3221"/>
    <cellStyle name="BM Input Modeller 3 11 3" xfId="3222"/>
    <cellStyle name="BM Input Modeller 3 12" xfId="3223"/>
    <cellStyle name="BM Input Modeller 3 12 2" xfId="3224"/>
    <cellStyle name="BM Input Modeller 3 12 2 2" xfId="3225"/>
    <cellStyle name="BM Input Modeller 3 12 3" xfId="3226"/>
    <cellStyle name="BM Input Modeller 3 13" xfId="3227"/>
    <cellStyle name="BM Input Modeller 3 13 2" xfId="3228"/>
    <cellStyle name="BM Input Modeller 3 13 2 2" xfId="3229"/>
    <cellStyle name="BM Input Modeller 3 13 3" xfId="3230"/>
    <cellStyle name="BM Input Modeller 3 14" xfId="3231"/>
    <cellStyle name="BM Input Modeller 3 14 2" xfId="3232"/>
    <cellStyle name="BM Input Modeller 3 14 2 2" xfId="3233"/>
    <cellStyle name="BM Input Modeller 3 14 3" xfId="3234"/>
    <cellStyle name="BM Input Modeller 3 15" xfId="3235"/>
    <cellStyle name="BM Input Modeller 3 15 2" xfId="3236"/>
    <cellStyle name="BM Input Modeller 3 15 2 2" xfId="3237"/>
    <cellStyle name="BM Input Modeller 3 15 3" xfId="3238"/>
    <cellStyle name="BM Input Modeller 3 16" xfId="3239"/>
    <cellStyle name="BM Input Modeller 3 16 2" xfId="3240"/>
    <cellStyle name="BM Input Modeller 3 16 2 2" xfId="3241"/>
    <cellStyle name="BM Input Modeller 3 16 3" xfId="3242"/>
    <cellStyle name="BM Input Modeller 3 17" xfId="3243"/>
    <cellStyle name="BM Input Modeller 3 17 2" xfId="3244"/>
    <cellStyle name="BM Input Modeller 3 17 2 2" xfId="3245"/>
    <cellStyle name="BM Input Modeller 3 17 3" xfId="3246"/>
    <cellStyle name="BM Input Modeller 3 18" xfId="3247"/>
    <cellStyle name="BM Input Modeller 3 18 2" xfId="3248"/>
    <cellStyle name="BM Input Modeller 3 19" xfId="3249"/>
    <cellStyle name="BM Input Modeller 3 2" xfId="3250"/>
    <cellStyle name="BM Input Modeller 3 2 10" xfId="3251"/>
    <cellStyle name="BM Input Modeller 3 2 10 2" xfId="3252"/>
    <cellStyle name="BM Input Modeller 3 2 10 2 2" xfId="3253"/>
    <cellStyle name="BM Input Modeller 3 2 10 3" xfId="3254"/>
    <cellStyle name="BM Input Modeller 3 2 11" xfId="3255"/>
    <cellStyle name="BM Input Modeller 3 2 11 2" xfId="3256"/>
    <cellStyle name="BM Input Modeller 3 2 11 2 2" xfId="3257"/>
    <cellStyle name="BM Input Modeller 3 2 11 3" xfId="3258"/>
    <cellStyle name="BM Input Modeller 3 2 12" xfId="3259"/>
    <cellStyle name="BM Input Modeller 3 2 12 2" xfId="3260"/>
    <cellStyle name="BM Input Modeller 3 2 12 2 2" xfId="3261"/>
    <cellStyle name="BM Input Modeller 3 2 12 3" xfId="3262"/>
    <cellStyle name="BM Input Modeller 3 2 13" xfId="3263"/>
    <cellStyle name="BM Input Modeller 3 2 13 2" xfId="3264"/>
    <cellStyle name="BM Input Modeller 3 2 13 2 2" xfId="3265"/>
    <cellStyle name="BM Input Modeller 3 2 13 3" xfId="3266"/>
    <cellStyle name="BM Input Modeller 3 2 14" xfId="3267"/>
    <cellStyle name="BM Input Modeller 3 2 14 2" xfId="3268"/>
    <cellStyle name="BM Input Modeller 3 2 14 2 2" xfId="3269"/>
    <cellStyle name="BM Input Modeller 3 2 14 3" xfId="3270"/>
    <cellStyle name="BM Input Modeller 3 2 15" xfId="3271"/>
    <cellStyle name="BM Input Modeller 3 2 15 2" xfId="3272"/>
    <cellStyle name="BM Input Modeller 3 2 15 2 2" xfId="3273"/>
    <cellStyle name="BM Input Modeller 3 2 15 3" xfId="3274"/>
    <cellStyle name="BM Input Modeller 3 2 16" xfId="3275"/>
    <cellStyle name="BM Input Modeller 3 2 16 2" xfId="3276"/>
    <cellStyle name="BM Input Modeller 3 2 16 2 2" xfId="3277"/>
    <cellStyle name="BM Input Modeller 3 2 16 3" xfId="3278"/>
    <cellStyle name="BM Input Modeller 3 2 17" xfId="3279"/>
    <cellStyle name="BM Input Modeller 3 2 17 2" xfId="3280"/>
    <cellStyle name="BM Input Modeller 3 2 17 2 2" xfId="3281"/>
    <cellStyle name="BM Input Modeller 3 2 17 3" xfId="3282"/>
    <cellStyle name="BM Input Modeller 3 2 18" xfId="3283"/>
    <cellStyle name="BM Input Modeller 3 2 18 2" xfId="3284"/>
    <cellStyle name="BM Input Modeller 3 2 18 2 2" xfId="3285"/>
    <cellStyle name="BM Input Modeller 3 2 18 3" xfId="3286"/>
    <cellStyle name="BM Input Modeller 3 2 19" xfId="3287"/>
    <cellStyle name="BM Input Modeller 3 2 19 2" xfId="3288"/>
    <cellStyle name="BM Input Modeller 3 2 19 2 2" xfId="3289"/>
    <cellStyle name="BM Input Modeller 3 2 19 3" xfId="3290"/>
    <cellStyle name="BM Input Modeller 3 2 2" xfId="3291"/>
    <cellStyle name="BM Input Modeller 3 2 2 2" xfId="3292"/>
    <cellStyle name="BM Input Modeller 3 2 2 2 2" xfId="3293"/>
    <cellStyle name="BM Input Modeller 3 2 2 3" xfId="3294"/>
    <cellStyle name="BM Input Modeller 3 2 20" xfId="3295"/>
    <cellStyle name="BM Input Modeller 3 2 20 2" xfId="3296"/>
    <cellStyle name="BM Input Modeller 3 2 20 2 2" xfId="3297"/>
    <cellStyle name="BM Input Modeller 3 2 20 3" xfId="3298"/>
    <cellStyle name="BM Input Modeller 3 2 21" xfId="3299"/>
    <cellStyle name="BM Input Modeller 3 2 21 2" xfId="3300"/>
    <cellStyle name="BM Input Modeller 3 2 22" xfId="3301"/>
    <cellStyle name="BM Input Modeller 3 2 3" xfId="3302"/>
    <cellStyle name="BM Input Modeller 3 2 3 2" xfId="3303"/>
    <cellStyle name="BM Input Modeller 3 2 3 2 2" xfId="3304"/>
    <cellStyle name="BM Input Modeller 3 2 3 3" xfId="3305"/>
    <cellStyle name="BM Input Modeller 3 2 4" xfId="3306"/>
    <cellStyle name="BM Input Modeller 3 2 4 2" xfId="3307"/>
    <cellStyle name="BM Input Modeller 3 2 4 2 2" xfId="3308"/>
    <cellStyle name="BM Input Modeller 3 2 4 3" xfId="3309"/>
    <cellStyle name="BM Input Modeller 3 2 5" xfId="3310"/>
    <cellStyle name="BM Input Modeller 3 2 5 2" xfId="3311"/>
    <cellStyle name="BM Input Modeller 3 2 5 2 2" xfId="3312"/>
    <cellStyle name="BM Input Modeller 3 2 5 3" xfId="3313"/>
    <cellStyle name="BM Input Modeller 3 2 6" xfId="3314"/>
    <cellStyle name="BM Input Modeller 3 2 6 2" xfId="3315"/>
    <cellStyle name="BM Input Modeller 3 2 6 2 2" xfId="3316"/>
    <cellStyle name="BM Input Modeller 3 2 6 3" xfId="3317"/>
    <cellStyle name="BM Input Modeller 3 2 7" xfId="3318"/>
    <cellStyle name="BM Input Modeller 3 2 7 2" xfId="3319"/>
    <cellStyle name="BM Input Modeller 3 2 7 2 2" xfId="3320"/>
    <cellStyle name="BM Input Modeller 3 2 7 3" xfId="3321"/>
    <cellStyle name="BM Input Modeller 3 2 8" xfId="3322"/>
    <cellStyle name="BM Input Modeller 3 2 8 2" xfId="3323"/>
    <cellStyle name="BM Input Modeller 3 2 8 2 2" xfId="3324"/>
    <cellStyle name="BM Input Modeller 3 2 8 3" xfId="3325"/>
    <cellStyle name="BM Input Modeller 3 2 9" xfId="3326"/>
    <cellStyle name="BM Input Modeller 3 2 9 2" xfId="3327"/>
    <cellStyle name="BM Input Modeller 3 2 9 2 2" xfId="3328"/>
    <cellStyle name="BM Input Modeller 3 2 9 3" xfId="3329"/>
    <cellStyle name="BM Input Modeller 3 3" xfId="3330"/>
    <cellStyle name="BM Input Modeller 3 3 2" xfId="3331"/>
    <cellStyle name="BM Input Modeller 3 3 2 2" xfId="3332"/>
    <cellStyle name="BM Input Modeller 3 3 3" xfId="3333"/>
    <cellStyle name="BM Input Modeller 3 4" xfId="3334"/>
    <cellStyle name="BM Input Modeller 3 4 2" xfId="3335"/>
    <cellStyle name="BM Input Modeller 3 4 2 2" xfId="3336"/>
    <cellStyle name="BM Input Modeller 3 4 3" xfId="3337"/>
    <cellStyle name="BM Input Modeller 3 5" xfId="3338"/>
    <cellStyle name="BM Input Modeller 3 5 2" xfId="3339"/>
    <cellStyle name="BM Input Modeller 3 5 2 2" xfId="3340"/>
    <cellStyle name="BM Input Modeller 3 5 3" xfId="3341"/>
    <cellStyle name="BM Input Modeller 3 6" xfId="3342"/>
    <cellStyle name="BM Input Modeller 3 6 2" xfId="3343"/>
    <cellStyle name="BM Input Modeller 3 6 2 2" xfId="3344"/>
    <cellStyle name="BM Input Modeller 3 6 3" xfId="3345"/>
    <cellStyle name="BM Input Modeller 3 7" xfId="3346"/>
    <cellStyle name="BM Input Modeller 3 7 2" xfId="3347"/>
    <cellStyle name="BM Input Modeller 3 7 2 2" xfId="3348"/>
    <cellStyle name="BM Input Modeller 3 7 3" xfId="3349"/>
    <cellStyle name="BM Input Modeller 3 8" xfId="3350"/>
    <cellStyle name="BM Input Modeller 3 8 2" xfId="3351"/>
    <cellStyle name="BM Input Modeller 3 8 2 2" xfId="3352"/>
    <cellStyle name="BM Input Modeller 3 8 3" xfId="3353"/>
    <cellStyle name="BM Input Modeller 3 9" xfId="3354"/>
    <cellStyle name="BM Input Modeller 3 9 2" xfId="3355"/>
    <cellStyle name="BM Input Modeller 3 9 2 2" xfId="3356"/>
    <cellStyle name="BM Input Modeller 3 9 3" xfId="3357"/>
    <cellStyle name="BM Input Modeller 4" xfId="3358"/>
    <cellStyle name="BM Input Modeller 4 10" xfId="3359"/>
    <cellStyle name="BM Input Modeller 4 10 2" xfId="3360"/>
    <cellStyle name="BM Input Modeller 4 10 2 2" xfId="3361"/>
    <cellStyle name="BM Input Modeller 4 10 3" xfId="3362"/>
    <cellStyle name="BM Input Modeller 4 11" xfId="3363"/>
    <cellStyle name="BM Input Modeller 4 11 2" xfId="3364"/>
    <cellStyle name="BM Input Modeller 4 11 2 2" xfId="3365"/>
    <cellStyle name="BM Input Modeller 4 11 3" xfId="3366"/>
    <cellStyle name="BM Input Modeller 4 12" xfId="3367"/>
    <cellStyle name="BM Input Modeller 4 12 2" xfId="3368"/>
    <cellStyle name="BM Input Modeller 4 12 2 2" xfId="3369"/>
    <cellStyle name="BM Input Modeller 4 12 3" xfId="3370"/>
    <cellStyle name="BM Input Modeller 4 13" xfId="3371"/>
    <cellStyle name="BM Input Modeller 4 13 2" xfId="3372"/>
    <cellStyle name="BM Input Modeller 4 13 2 2" xfId="3373"/>
    <cellStyle name="BM Input Modeller 4 13 3" xfId="3374"/>
    <cellStyle name="BM Input Modeller 4 14" xfId="3375"/>
    <cellStyle name="BM Input Modeller 4 14 2" xfId="3376"/>
    <cellStyle name="BM Input Modeller 4 14 2 2" xfId="3377"/>
    <cellStyle name="BM Input Modeller 4 14 3" xfId="3378"/>
    <cellStyle name="BM Input Modeller 4 15" xfId="3379"/>
    <cellStyle name="BM Input Modeller 4 15 2" xfId="3380"/>
    <cellStyle name="BM Input Modeller 4 15 2 2" xfId="3381"/>
    <cellStyle name="BM Input Modeller 4 15 3" xfId="3382"/>
    <cellStyle name="BM Input Modeller 4 16" xfId="3383"/>
    <cellStyle name="BM Input Modeller 4 16 2" xfId="3384"/>
    <cellStyle name="BM Input Modeller 4 16 2 2" xfId="3385"/>
    <cellStyle name="BM Input Modeller 4 16 3" xfId="3386"/>
    <cellStyle name="BM Input Modeller 4 17" xfId="3387"/>
    <cellStyle name="BM Input Modeller 4 17 2" xfId="3388"/>
    <cellStyle name="BM Input Modeller 4 17 2 2" xfId="3389"/>
    <cellStyle name="BM Input Modeller 4 17 3" xfId="3390"/>
    <cellStyle name="BM Input Modeller 4 18" xfId="3391"/>
    <cellStyle name="BM Input Modeller 4 18 2" xfId="3392"/>
    <cellStyle name="BM Input Modeller 4 19" xfId="3393"/>
    <cellStyle name="BM Input Modeller 4 2" xfId="3394"/>
    <cellStyle name="BM Input Modeller 4 2 10" xfId="3395"/>
    <cellStyle name="BM Input Modeller 4 2 10 2" xfId="3396"/>
    <cellStyle name="BM Input Modeller 4 2 10 2 2" xfId="3397"/>
    <cellStyle name="BM Input Modeller 4 2 10 3" xfId="3398"/>
    <cellStyle name="BM Input Modeller 4 2 11" xfId="3399"/>
    <cellStyle name="BM Input Modeller 4 2 11 2" xfId="3400"/>
    <cellStyle name="BM Input Modeller 4 2 11 2 2" xfId="3401"/>
    <cellStyle name="BM Input Modeller 4 2 11 3" xfId="3402"/>
    <cellStyle name="BM Input Modeller 4 2 12" xfId="3403"/>
    <cellStyle name="BM Input Modeller 4 2 12 2" xfId="3404"/>
    <cellStyle name="BM Input Modeller 4 2 12 2 2" xfId="3405"/>
    <cellStyle name="BM Input Modeller 4 2 12 3" xfId="3406"/>
    <cellStyle name="BM Input Modeller 4 2 13" xfId="3407"/>
    <cellStyle name="BM Input Modeller 4 2 13 2" xfId="3408"/>
    <cellStyle name="BM Input Modeller 4 2 13 2 2" xfId="3409"/>
    <cellStyle name="BM Input Modeller 4 2 13 3" xfId="3410"/>
    <cellStyle name="BM Input Modeller 4 2 14" xfId="3411"/>
    <cellStyle name="BM Input Modeller 4 2 14 2" xfId="3412"/>
    <cellStyle name="BM Input Modeller 4 2 14 2 2" xfId="3413"/>
    <cellStyle name="BM Input Modeller 4 2 14 3" xfId="3414"/>
    <cellStyle name="BM Input Modeller 4 2 15" xfId="3415"/>
    <cellStyle name="BM Input Modeller 4 2 15 2" xfId="3416"/>
    <cellStyle name="BM Input Modeller 4 2 15 2 2" xfId="3417"/>
    <cellStyle name="BM Input Modeller 4 2 15 3" xfId="3418"/>
    <cellStyle name="BM Input Modeller 4 2 16" xfId="3419"/>
    <cellStyle name="BM Input Modeller 4 2 16 2" xfId="3420"/>
    <cellStyle name="BM Input Modeller 4 2 16 2 2" xfId="3421"/>
    <cellStyle name="BM Input Modeller 4 2 16 3" xfId="3422"/>
    <cellStyle name="BM Input Modeller 4 2 17" xfId="3423"/>
    <cellStyle name="BM Input Modeller 4 2 17 2" xfId="3424"/>
    <cellStyle name="BM Input Modeller 4 2 17 2 2" xfId="3425"/>
    <cellStyle name="BM Input Modeller 4 2 17 3" xfId="3426"/>
    <cellStyle name="BM Input Modeller 4 2 18" xfId="3427"/>
    <cellStyle name="BM Input Modeller 4 2 18 2" xfId="3428"/>
    <cellStyle name="BM Input Modeller 4 2 18 2 2" xfId="3429"/>
    <cellStyle name="BM Input Modeller 4 2 18 3" xfId="3430"/>
    <cellStyle name="BM Input Modeller 4 2 19" xfId="3431"/>
    <cellStyle name="BM Input Modeller 4 2 19 2" xfId="3432"/>
    <cellStyle name="BM Input Modeller 4 2 19 2 2" xfId="3433"/>
    <cellStyle name="BM Input Modeller 4 2 19 3" xfId="3434"/>
    <cellStyle name="BM Input Modeller 4 2 2" xfId="3435"/>
    <cellStyle name="BM Input Modeller 4 2 2 2" xfId="3436"/>
    <cellStyle name="BM Input Modeller 4 2 2 2 2" xfId="3437"/>
    <cellStyle name="BM Input Modeller 4 2 2 3" xfId="3438"/>
    <cellStyle name="BM Input Modeller 4 2 20" xfId="3439"/>
    <cellStyle name="BM Input Modeller 4 2 20 2" xfId="3440"/>
    <cellStyle name="BM Input Modeller 4 2 20 2 2" xfId="3441"/>
    <cellStyle name="BM Input Modeller 4 2 20 3" xfId="3442"/>
    <cellStyle name="BM Input Modeller 4 2 21" xfId="3443"/>
    <cellStyle name="BM Input Modeller 4 2 21 2" xfId="3444"/>
    <cellStyle name="BM Input Modeller 4 2 22" xfId="3445"/>
    <cellStyle name="BM Input Modeller 4 2 3" xfId="3446"/>
    <cellStyle name="BM Input Modeller 4 2 3 2" xfId="3447"/>
    <cellStyle name="BM Input Modeller 4 2 3 2 2" xfId="3448"/>
    <cellStyle name="BM Input Modeller 4 2 3 3" xfId="3449"/>
    <cellStyle name="BM Input Modeller 4 2 4" xfId="3450"/>
    <cellStyle name="BM Input Modeller 4 2 4 2" xfId="3451"/>
    <cellStyle name="BM Input Modeller 4 2 4 2 2" xfId="3452"/>
    <cellStyle name="BM Input Modeller 4 2 4 3" xfId="3453"/>
    <cellStyle name="BM Input Modeller 4 2 5" xfId="3454"/>
    <cellStyle name="BM Input Modeller 4 2 5 2" xfId="3455"/>
    <cellStyle name="BM Input Modeller 4 2 5 2 2" xfId="3456"/>
    <cellStyle name="BM Input Modeller 4 2 5 3" xfId="3457"/>
    <cellStyle name="BM Input Modeller 4 2 6" xfId="3458"/>
    <cellStyle name="BM Input Modeller 4 2 6 2" xfId="3459"/>
    <cellStyle name="BM Input Modeller 4 2 6 2 2" xfId="3460"/>
    <cellStyle name="BM Input Modeller 4 2 6 3" xfId="3461"/>
    <cellStyle name="BM Input Modeller 4 2 7" xfId="3462"/>
    <cellStyle name="BM Input Modeller 4 2 7 2" xfId="3463"/>
    <cellStyle name="BM Input Modeller 4 2 7 2 2" xfId="3464"/>
    <cellStyle name="BM Input Modeller 4 2 7 3" xfId="3465"/>
    <cellStyle name="BM Input Modeller 4 2 8" xfId="3466"/>
    <cellStyle name="BM Input Modeller 4 2 8 2" xfId="3467"/>
    <cellStyle name="BM Input Modeller 4 2 8 2 2" xfId="3468"/>
    <cellStyle name="BM Input Modeller 4 2 8 3" xfId="3469"/>
    <cellStyle name="BM Input Modeller 4 2 9" xfId="3470"/>
    <cellStyle name="BM Input Modeller 4 2 9 2" xfId="3471"/>
    <cellStyle name="BM Input Modeller 4 2 9 2 2" xfId="3472"/>
    <cellStyle name="BM Input Modeller 4 2 9 3" xfId="3473"/>
    <cellStyle name="BM Input Modeller 4 3" xfId="3474"/>
    <cellStyle name="BM Input Modeller 4 3 2" xfId="3475"/>
    <cellStyle name="BM Input Modeller 4 3 2 2" xfId="3476"/>
    <cellStyle name="BM Input Modeller 4 3 3" xfId="3477"/>
    <cellStyle name="BM Input Modeller 4 4" xfId="3478"/>
    <cellStyle name="BM Input Modeller 4 4 2" xfId="3479"/>
    <cellStyle name="BM Input Modeller 4 4 2 2" xfId="3480"/>
    <cellStyle name="BM Input Modeller 4 4 3" xfId="3481"/>
    <cellStyle name="BM Input Modeller 4 5" xfId="3482"/>
    <cellStyle name="BM Input Modeller 4 5 2" xfId="3483"/>
    <cellStyle name="BM Input Modeller 4 5 2 2" xfId="3484"/>
    <cellStyle name="BM Input Modeller 4 5 3" xfId="3485"/>
    <cellStyle name="BM Input Modeller 4 6" xfId="3486"/>
    <cellStyle name="BM Input Modeller 4 6 2" xfId="3487"/>
    <cellStyle name="BM Input Modeller 4 6 2 2" xfId="3488"/>
    <cellStyle name="BM Input Modeller 4 6 3" xfId="3489"/>
    <cellStyle name="BM Input Modeller 4 7" xfId="3490"/>
    <cellStyle name="BM Input Modeller 4 7 2" xfId="3491"/>
    <cellStyle name="BM Input Modeller 4 7 2 2" xfId="3492"/>
    <cellStyle name="BM Input Modeller 4 7 3" xfId="3493"/>
    <cellStyle name="BM Input Modeller 4 8" xfId="3494"/>
    <cellStyle name="BM Input Modeller 4 8 2" xfId="3495"/>
    <cellStyle name="BM Input Modeller 4 8 2 2" xfId="3496"/>
    <cellStyle name="BM Input Modeller 4 8 3" xfId="3497"/>
    <cellStyle name="BM Input Modeller 4 9" xfId="3498"/>
    <cellStyle name="BM Input Modeller 4 9 2" xfId="3499"/>
    <cellStyle name="BM Input Modeller 4 9 2 2" xfId="3500"/>
    <cellStyle name="BM Input Modeller 4 9 3" xfId="3501"/>
    <cellStyle name="BM Input Modeller 5" xfId="3502"/>
    <cellStyle name="BM Input Modeller 5 10" xfId="3503"/>
    <cellStyle name="BM Input Modeller 5 10 2" xfId="3504"/>
    <cellStyle name="BM Input Modeller 5 10 2 2" xfId="3505"/>
    <cellStyle name="BM Input Modeller 5 10 3" xfId="3506"/>
    <cellStyle name="BM Input Modeller 5 11" xfId="3507"/>
    <cellStyle name="BM Input Modeller 5 11 2" xfId="3508"/>
    <cellStyle name="BM Input Modeller 5 11 2 2" xfId="3509"/>
    <cellStyle name="BM Input Modeller 5 11 3" xfId="3510"/>
    <cellStyle name="BM Input Modeller 5 12" xfId="3511"/>
    <cellStyle name="BM Input Modeller 5 12 2" xfId="3512"/>
    <cellStyle name="BM Input Modeller 5 12 2 2" xfId="3513"/>
    <cellStyle name="BM Input Modeller 5 12 3" xfId="3514"/>
    <cellStyle name="BM Input Modeller 5 13" xfId="3515"/>
    <cellStyle name="BM Input Modeller 5 13 2" xfId="3516"/>
    <cellStyle name="BM Input Modeller 5 13 2 2" xfId="3517"/>
    <cellStyle name="BM Input Modeller 5 13 3" xfId="3518"/>
    <cellStyle name="BM Input Modeller 5 14" xfId="3519"/>
    <cellStyle name="BM Input Modeller 5 14 2" xfId="3520"/>
    <cellStyle name="BM Input Modeller 5 14 2 2" xfId="3521"/>
    <cellStyle name="BM Input Modeller 5 14 3" xfId="3522"/>
    <cellStyle name="BM Input Modeller 5 15" xfId="3523"/>
    <cellStyle name="BM Input Modeller 5 15 2" xfId="3524"/>
    <cellStyle name="BM Input Modeller 5 15 2 2" xfId="3525"/>
    <cellStyle name="BM Input Modeller 5 15 3" xfId="3526"/>
    <cellStyle name="BM Input Modeller 5 16" xfId="3527"/>
    <cellStyle name="BM Input Modeller 5 16 2" xfId="3528"/>
    <cellStyle name="BM Input Modeller 5 16 2 2" xfId="3529"/>
    <cellStyle name="BM Input Modeller 5 16 3" xfId="3530"/>
    <cellStyle name="BM Input Modeller 5 17" xfId="3531"/>
    <cellStyle name="BM Input Modeller 5 17 2" xfId="3532"/>
    <cellStyle name="BM Input Modeller 5 17 2 2" xfId="3533"/>
    <cellStyle name="BM Input Modeller 5 17 3" xfId="3534"/>
    <cellStyle name="BM Input Modeller 5 18" xfId="3535"/>
    <cellStyle name="BM Input Modeller 5 18 2" xfId="3536"/>
    <cellStyle name="BM Input Modeller 5 18 2 2" xfId="3537"/>
    <cellStyle name="BM Input Modeller 5 18 3" xfId="3538"/>
    <cellStyle name="BM Input Modeller 5 19" xfId="3539"/>
    <cellStyle name="BM Input Modeller 5 19 2" xfId="3540"/>
    <cellStyle name="BM Input Modeller 5 19 2 2" xfId="3541"/>
    <cellStyle name="BM Input Modeller 5 19 3" xfId="3542"/>
    <cellStyle name="BM Input Modeller 5 2" xfId="3543"/>
    <cellStyle name="BM Input Modeller 5 2 10" xfId="3544"/>
    <cellStyle name="BM Input Modeller 5 2 10 2" xfId="3545"/>
    <cellStyle name="BM Input Modeller 5 2 10 2 2" xfId="3546"/>
    <cellStyle name="BM Input Modeller 5 2 10 3" xfId="3547"/>
    <cellStyle name="BM Input Modeller 5 2 11" xfId="3548"/>
    <cellStyle name="BM Input Modeller 5 2 11 2" xfId="3549"/>
    <cellStyle name="BM Input Modeller 5 2 11 2 2" xfId="3550"/>
    <cellStyle name="BM Input Modeller 5 2 11 3" xfId="3551"/>
    <cellStyle name="BM Input Modeller 5 2 12" xfId="3552"/>
    <cellStyle name="BM Input Modeller 5 2 12 2" xfId="3553"/>
    <cellStyle name="BM Input Modeller 5 2 12 2 2" xfId="3554"/>
    <cellStyle name="BM Input Modeller 5 2 12 3" xfId="3555"/>
    <cellStyle name="BM Input Modeller 5 2 13" xfId="3556"/>
    <cellStyle name="BM Input Modeller 5 2 13 2" xfId="3557"/>
    <cellStyle name="BM Input Modeller 5 2 13 2 2" xfId="3558"/>
    <cellStyle name="BM Input Modeller 5 2 13 3" xfId="3559"/>
    <cellStyle name="BM Input Modeller 5 2 14" xfId="3560"/>
    <cellStyle name="BM Input Modeller 5 2 14 2" xfId="3561"/>
    <cellStyle name="BM Input Modeller 5 2 14 2 2" xfId="3562"/>
    <cellStyle name="BM Input Modeller 5 2 14 3" xfId="3563"/>
    <cellStyle name="BM Input Modeller 5 2 15" xfId="3564"/>
    <cellStyle name="BM Input Modeller 5 2 15 2" xfId="3565"/>
    <cellStyle name="BM Input Modeller 5 2 15 2 2" xfId="3566"/>
    <cellStyle name="BM Input Modeller 5 2 15 3" xfId="3567"/>
    <cellStyle name="BM Input Modeller 5 2 16" xfId="3568"/>
    <cellStyle name="BM Input Modeller 5 2 16 2" xfId="3569"/>
    <cellStyle name="BM Input Modeller 5 2 16 2 2" xfId="3570"/>
    <cellStyle name="BM Input Modeller 5 2 16 3" xfId="3571"/>
    <cellStyle name="BM Input Modeller 5 2 17" xfId="3572"/>
    <cellStyle name="BM Input Modeller 5 2 17 2" xfId="3573"/>
    <cellStyle name="BM Input Modeller 5 2 17 2 2" xfId="3574"/>
    <cellStyle name="BM Input Modeller 5 2 17 3" xfId="3575"/>
    <cellStyle name="BM Input Modeller 5 2 18" xfId="3576"/>
    <cellStyle name="BM Input Modeller 5 2 18 2" xfId="3577"/>
    <cellStyle name="BM Input Modeller 5 2 18 2 2" xfId="3578"/>
    <cellStyle name="BM Input Modeller 5 2 18 3" xfId="3579"/>
    <cellStyle name="BM Input Modeller 5 2 19" xfId="3580"/>
    <cellStyle name="BM Input Modeller 5 2 19 2" xfId="3581"/>
    <cellStyle name="BM Input Modeller 5 2 19 2 2" xfId="3582"/>
    <cellStyle name="BM Input Modeller 5 2 19 3" xfId="3583"/>
    <cellStyle name="BM Input Modeller 5 2 2" xfId="3584"/>
    <cellStyle name="BM Input Modeller 5 2 2 2" xfId="3585"/>
    <cellStyle name="BM Input Modeller 5 2 2 2 2" xfId="3586"/>
    <cellStyle name="BM Input Modeller 5 2 2 3" xfId="3587"/>
    <cellStyle name="BM Input Modeller 5 2 20" xfId="3588"/>
    <cellStyle name="BM Input Modeller 5 2 20 2" xfId="3589"/>
    <cellStyle name="BM Input Modeller 5 2 20 2 2" xfId="3590"/>
    <cellStyle name="BM Input Modeller 5 2 20 3" xfId="3591"/>
    <cellStyle name="BM Input Modeller 5 2 21" xfId="3592"/>
    <cellStyle name="BM Input Modeller 5 2 21 2" xfId="3593"/>
    <cellStyle name="BM Input Modeller 5 2 22" xfId="3594"/>
    <cellStyle name="BM Input Modeller 5 2 3" xfId="3595"/>
    <cellStyle name="BM Input Modeller 5 2 3 2" xfId="3596"/>
    <cellStyle name="BM Input Modeller 5 2 3 2 2" xfId="3597"/>
    <cellStyle name="BM Input Modeller 5 2 3 3" xfId="3598"/>
    <cellStyle name="BM Input Modeller 5 2 4" xfId="3599"/>
    <cellStyle name="BM Input Modeller 5 2 4 2" xfId="3600"/>
    <cellStyle name="BM Input Modeller 5 2 4 2 2" xfId="3601"/>
    <cellStyle name="BM Input Modeller 5 2 4 3" xfId="3602"/>
    <cellStyle name="BM Input Modeller 5 2 5" xfId="3603"/>
    <cellStyle name="BM Input Modeller 5 2 5 2" xfId="3604"/>
    <cellStyle name="BM Input Modeller 5 2 5 2 2" xfId="3605"/>
    <cellStyle name="BM Input Modeller 5 2 5 3" xfId="3606"/>
    <cellStyle name="BM Input Modeller 5 2 6" xfId="3607"/>
    <cellStyle name="BM Input Modeller 5 2 6 2" xfId="3608"/>
    <cellStyle name="BM Input Modeller 5 2 6 2 2" xfId="3609"/>
    <cellStyle name="BM Input Modeller 5 2 6 3" xfId="3610"/>
    <cellStyle name="BM Input Modeller 5 2 7" xfId="3611"/>
    <cellStyle name="BM Input Modeller 5 2 7 2" xfId="3612"/>
    <cellStyle name="BM Input Modeller 5 2 7 2 2" xfId="3613"/>
    <cellStyle name="BM Input Modeller 5 2 7 3" xfId="3614"/>
    <cellStyle name="BM Input Modeller 5 2 8" xfId="3615"/>
    <cellStyle name="BM Input Modeller 5 2 8 2" xfId="3616"/>
    <cellStyle name="BM Input Modeller 5 2 8 2 2" xfId="3617"/>
    <cellStyle name="BM Input Modeller 5 2 8 3" xfId="3618"/>
    <cellStyle name="BM Input Modeller 5 2 9" xfId="3619"/>
    <cellStyle name="BM Input Modeller 5 2 9 2" xfId="3620"/>
    <cellStyle name="BM Input Modeller 5 2 9 2 2" xfId="3621"/>
    <cellStyle name="BM Input Modeller 5 2 9 3" xfId="3622"/>
    <cellStyle name="BM Input Modeller 5 20" xfId="3623"/>
    <cellStyle name="BM Input Modeller 5 20 2" xfId="3624"/>
    <cellStyle name="BM Input Modeller 5 20 2 2" xfId="3625"/>
    <cellStyle name="BM Input Modeller 5 20 3" xfId="3626"/>
    <cellStyle name="BM Input Modeller 5 21" xfId="3627"/>
    <cellStyle name="BM Input Modeller 5 21 2" xfId="3628"/>
    <cellStyle name="BM Input Modeller 5 21 2 2" xfId="3629"/>
    <cellStyle name="BM Input Modeller 5 21 3" xfId="3630"/>
    <cellStyle name="BM Input Modeller 5 22" xfId="3631"/>
    <cellStyle name="BM Input Modeller 5 22 2" xfId="3632"/>
    <cellStyle name="BM Input Modeller 5 23" xfId="3633"/>
    <cellStyle name="BM Input Modeller 5 3" xfId="3634"/>
    <cellStyle name="BM Input Modeller 5 3 2" xfId="3635"/>
    <cellStyle name="BM Input Modeller 5 3 2 2" xfId="3636"/>
    <cellStyle name="BM Input Modeller 5 3 3" xfId="3637"/>
    <cellStyle name="BM Input Modeller 5 4" xfId="3638"/>
    <cellStyle name="BM Input Modeller 5 4 2" xfId="3639"/>
    <cellStyle name="BM Input Modeller 5 4 2 2" xfId="3640"/>
    <cellStyle name="BM Input Modeller 5 4 3" xfId="3641"/>
    <cellStyle name="BM Input Modeller 5 5" xfId="3642"/>
    <cellStyle name="BM Input Modeller 5 5 2" xfId="3643"/>
    <cellStyle name="BM Input Modeller 5 5 2 2" xfId="3644"/>
    <cellStyle name="BM Input Modeller 5 5 3" xfId="3645"/>
    <cellStyle name="BM Input Modeller 5 6" xfId="3646"/>
    <cellStyle name="BM Input Modeller 5 6 2" xfId="3647"/>
    <cellStyle name="BM Input Modeller 5 6 2 2" xfId="3648"/>
    <cellStyle name="BM Input Modeller 5 6 3" xfId="3649"/>
    <cellStyle name="BM Input Modeller 5 7" xfId="3650"/>
    <cellStyle name="BM Input Modeller 5 7 2" xfId="3651"/>
    <cellStyle name="BM Input Modeller 5 7 2 2" xfId="3652"/>
    <cellStyle name="BM Input Modeller 5 7 3" xfId="3653"/>
    <cellStyle name="BM Input Modeller 5 8" xfId="3654"/>
    <cellStyle name="BM Input Modeller 5 8 2" xfId="3655"/>
    <cellStyle name="BM Input Modeller 5 8 2 2" xfId="3656"/>
    <cellStyle name="BM Input Modeller 5 8 3" xfId="3657"/>
    <cellStyle name="BM Input Modeller 5 9" xfId="3658"/>
    <cellStyle name="BM Input Modeller 5 9 2" xfId="3659"/>
    <cellStyle name="BM Input Modeller 5 9 2 2" xfId="3660"/>
    <cellStyle name="BM Input Modeller 5 9 3" xfId="3661"/>
    <cellStyle name="BM Input Modeller 6" xfId="3662"/>
    <cellStyle name="BM Input Modeller 6 10" xfId="3663"/>
    <cellStyle name="BM Input Modeller 6 10 2" xfId="3664"/>
    <cellStyle name="BM Input Modeller 6 10 2 2" xfId="3665"/>
    <cellStyle name="BM Input Modeller 6 10 3" xfId="3666"/>
    <cellStyle name="BM Input Modeller 6 11" xfId="3667"/>
    <cellStyle name="BM Input Modeller 6 11 2" xfId="3668"/>
    <cellStyle name="BM Input Modeller 6 11 2 2" xfId="3669"/>
    <cellStyle name="BM Input Modeller 6 11 3" xfId="3670"/>
    <cellStyle name="BM Input Modeller 6 12" xfId="3671"/>
    <cellStyle name="BM Input Modeller 6 12 2" xfId="3672"/>
    <cellStyle name="BM Input Modeller 6 12 2 2" xfId="3673"/>
    <cellStyle name="BM Input Modeller 6 12 3" xfId="3674"/>
    <cellStyle name="BM Input Modeller 6 13" xfId="3675"/>
    <cellStyle name="BM Input Modeller 6 13 2" xfId="3676"/>
    <cellStyle name="BM Input Modeller 6 13 2 2" xfId="3677"/>
    <cellStyle name="BM Input Modeller 6 13 3" xfId="3678"/>
    <cellStyle name="BM Input Modeller 6 14" xfId="3679"/>
    <cellStyle name="BM Input Modeller 6 14 2" xfId="3680"/>
    <cellStyle name="BM Input Modeller 6 14 2 2" xfId="3681"/>
    <cellStyle name="BM Input Modeller 6 14 3" xfId="3682"/>
    <cellStyle name="BM Input Modeller 6 15" xfId="3683"/>
    <cellStyle name="BM Input Modeller 6 15 2" xfId="3684"/>
    <cellStyle name="BM Input Modeller 6 15 2 2" xfId="3685"/>
    <cellStyle name="BM Input Modeller 6 15 3" xfId="3686"/>
    <cellStyle name="BM Input Modeller 6 16" xfId="3687"/>
    <cellStyle name="BM Input Modeller 6 16 2" xfId="3688"/>
    <cellStyle name="BM Input Modeller 6 16 2 2" xfId="3689"/>
    <cellStyle name="BM Input Modeller 6 16 3" xfId="3690"/>
    <cellStyle name="BM Input Modeller 6 17" xfId="3691"/>
    <cellStyle name="BM Input Modeller 6 17 2" xfId="3692"/>
    <cellStyle name="BM Input Modeller 6 17 2 2" xfId="3693"/>
    <cellStyle name="BM Input Modeller 6 17 3" xfId="3694"/>
    <cellStyle name="BM Input Modeller 6 18" xfId="3695"/>
    <cellStyle name="BM Input Modeller 6 18 2" xfId="3696"/>
    <cellStyle name="BM Input Modeller 6 18 2 2" xfId="3697"/>
    <cellStyle name="BM Input Modeller 6 18 3" xfId="3698"/>
    <cellStyle name="BM Input Modeller 6 19" xfId="3699"/>
    <cellStyle name="BM Input Modeller 6 19 2" xfId="3700"/>
    <cellStyle name="BM Input Modeller 6 19 2 2" xfId="3701"/>
    <cellStyle name="BM Input Modeller 6 19 3" xfId="3702"/>
    <cellStyle name="BM Input Modeller 6 2" xfId="3703"/>
    <cellStyle name="BM Input Modeller 6 2 2" xfId="3704"/>
    <cellStyle name="BM Input Modeller 6 2 2 2" xfId="3705"/>
    <cellStyle name="BM Input Modeller 6 2 3" xfId="3706"/>
    <cellStyle name="BM Input Modeller 6 20" xfId="3707"/>
    <cellStyle name="BM Input Modeller 6 20 2" xfId="3708"/>
    <cellStyle name="BM Input Modeller 6 20 2 2" xfId="3709"/>
    <cellStyle name="BM Input Modeller 6 20 3" xfId="3710"/>
    <cellStyle name="BM Input Modeller 6 21" xfId="3711"/>
    <cellStyle name="BM Input Modeller 6 21 2" xfId="3712"/>
    <cellStyle name="BM Input Modeller 6 22" xfId="3713"/>
    <cellStyle name="BM Input Modeller 6 3" xfId="3714"/>
    <cellStyle name="BM Input Modeller 6 3 2" xfId="3715"/>
    <cellStyle name="BM Input Modeller 6 3 2 2" xfId="3716"/>
    <cellStyle name="BM Input Modeller 6 3 3" xfId="3717"/>
    <cellStyle name="BM Input Modeller 6 4" xfId="3718"/>
    <cellStyle name="BM Input Modeller 6 4 2" xfId="3719"/>
    <cellStyle name="BM Input Modeller 6 4 2 2" xfId="3720"/>
    <cellStyle name="BM Input Modeller 6 4 3" xfId="3721"/>
    <cellStyle name="BM Input Modeller 6 5" xfId="3722"/>
    <cellStyle name="BM Input Modeller 6 5 2" xfId="3723"/>
    <cellStyle name="BM Input Modeller 6 5 2 2" xfId="3724"/>
    <cellStyle name="BM Input Modeller 6 5 3" xfId="3725"/>
    <cellStyle name="BM Input Modeller 6 6" xfId="3726"/>
    <cellStyle name="BM Input Modeller 6 6 2" xfId="3727"/>
    <cellStyle name="BM Input Modeller 6 6 2 2" xfId="3728"/>
    <cellStyle name="BM Input Modeller 6 6 3" xfId="3729"/>
    <cellStyle name="BM Input Modeller 6 7" xfId="3730"/>
    <cellStyle name="BM Input Modeller 6 7 2" xfId="3731"/>
    <cellStyle name="BM Input Modeller 6 7 2 2" xfId="3732"/>
    <cellStyle name="BM Input Modeller 6 7 3" xfId="3733"/>
    <cellStyle name="BM Input Modeller 6 8" xfId="3734"/>
    <cellStyle name="BM Input Modeller 6 8 2" xfId="3735"/>
    <cellStyle name="BM Input Modeller 6 8 2 2" xfId="3736"/>
    <cellStyle name="BM Input Modeller 6 8 3" xfId="3737"/>
    <cellStyle name="BM Input Modeller 6 9" xfId="3738"/>
    <cellStyle name="BM Input Modeller 6 9 2" xfId="3739"/>
    <cellStyle name="BM Input Modeller 6 9 2 2" xfId="3740"/>
    <cellStyle name="BM Input Modeller 6 9 3" xfId="3741"/>
    <cellStyle name="BM Input Modeller 7" xfId="3742"/>
    <cellStyle name="BM Input Modeller 7 2" xfId="3743"/>
    <cellStyle name="BM Input Modeller 7 2 2" xfId="3744"/>
    <cellStyle name="BM Input Modeller 7 3" xfId="3745"/>
    <cellStyle name="BM Input Modeller 8" xfId="3746"/>
    <cellStyle name="BM Input Modeller 8 2" xfId="3747"/>
    <cellStyle name="BM Input Modeller 8 2 2" xfId="3748"/>
    <cellStyle name="BM Input Modeller 8 3" xfId="3749"/>
    <cellStyle name="BM Input Modeller 9" xfId="3750"/>
    <cellStyle name="BM Input Modeller 9 2" xfId="3751"/>
    <cellStyle name="BM Input Modeller 9 2 2" xfId="3752"/>
    <cellStyle name="BM Input Modeller 9 3" xfId="3753"/>
    <cellStyle name="BM Input Static" xfId="3754"/>
    <cellStyle name="BM Input Static 10" xfId="3755"/>
    <cellStyle name="BM Input Static 10 2" xfId="3756"/>
    <cellStyle name="BM Input Static 10 2 2" xfId="3757"/>
    <cellStyle name="BM Input Static 10 3" xfId="3758"/>
    <cellStyle name="BM Input Static 11" xfId="3759"/>
    <cellStyle name="BM Input Static 11 2" xfId="3760"/>
    <cellStyle name="BM Input Static 11 2 2" xfId="3761"/>
    <cellStyle name="BM Input Static 11 3" xfId="3762"/>
    <cellStyle name="BM Input Static 12" xfId="3763"/>
    <cellStyle name="BM Input Static 12 2" xfId="3764"/>
    <cellStyle name="BM Input Static 12 2 2" xfId="3765"/>
    <cellStyle name="BM Input Static 12 3" xfId="3766"/>
    <cellStyle name="BM Input Static 13" xfId="3767"/>
    <cellStyle name="BM Input Static 13 2" xfId="3768"/>
    <cellStyle name="BM Input Static 13 2 2" xfId="3769"/>
    <cellStyle name="BM Input Static 13 3" xfId="3770"/>
    <cellStyle name="BM Input Static 14" xfId="3771"/>
    <cellStyle name="BM Input Static 14 2" xfId="3772"/>
    <cellStyle name="BM Input Static 14 2 2" xfId="3773"/>
    <cellStyle name="BM Input Static 14 3" xfId="3774"/>
    <cellStyle name="BM Input Static 15" xfId="3775"/>
    <cellStyle name="BM Input Static 15 2" xfId="3776"/>
    <cellStyle name="BM Input Static 15 2 2" xfId="3777"/>
    <cellStyle name="BM Input Static 15 3" xfId="3778"/>
    <cellStyle name="BM Input Static 16" xfId="3779"/>
    <cellStyle name="BM Input Static 16 2" xfId="3780"/>
    <cellStyle name="BM Input Static 16 2 2" xfId="3781"/>
    <cellStyle name="BM Input Static 16 3" xfId="3782"/>
    <cellStyle name="BM Input Static 17" xfId="3783"/>
    <cellStyle name="BM Input Static 17 2" xfId="3784"/>
    <cellStyle name="BM Input Static 17 2 2" xfId="3785"/>
    <cellStyle name="BM Input Static 17 3" xfId="3786"/>
    <cellStyle name="BM Input Static 18" xfId="3787"/>
    <cellStyle name="BM Input Static 18 2" xfId="3788"/>
    <cellStyle name="BM Input Static 18 2 2" xfId="3789"/>
    <cellStyle name="BM Input Static 18 3" xfId="3790"/>
    <cellStyle name="BM Input Static 19" xfId="3791"/>
    <cellStyle name="BM Input Static 19 2" xfId="3792"/>
    <cellStyle name="BM Input Static 19 2 2" xfId="3793"/>
    <cellStyle name="BM Input Static 19 3" xfId="3794"/>
    <cellStyle name="BM Input Static 2" xfId="3795"/>
    <cellStyle name="BM Input Static 2 10" xfId="3796"/>
    <cellStyle name="BM Input Static 2 10 2" xfId="3797"/>
    <cellStyle name="BM Input Static 2 10 2 2" xfId="3798"/>
    <cellStyle name="BM Input Static 2 10 3" xfId="3799"/>
    <cellStyle name="BM Input Static 2 11" xfId="3800"/>
    <cellStyle name="BM Input Static 2 11 2" xfId="3801"/>
    <cellStyle name="BM Input Static 2 11 2 2" xfId="3802"/>
    <cellStyle name="BM Input Static 2 11 3" xfId="3803"/>
    <cellStyle name="BM Input Static 2 12" xfId="3804"/>
    <cellStyle name="BM Input Static 2 12 2" xfId="3805"/>
    <cellStyle name="BM Input Static 2 12 2 2" xfId="3806"/>
    <cellStyle name="BM Input Static 2 12 3" xfId="3807"/>
    <cellStyle name="BM Input Static 2 13" xfId="3808"/>
    <cellStyle name="BM Input Static 2 13 2" xfId="3809"/>
    <cellStyle name="BM Input Static 2 13 2 2" xfId="3810"/>
    <cellStyle name="BM Input Static 2 13 3" xfId="3811"/>
    <cellStyle name="BM Input Static 2 14" xfId="3812"/>
    <cellStyle name="BM Input Static 2 14 2" xfId="3813"/>
    <cellStyle name="BM Input Static 2 14 2 2" xfId="3814"/>
    <cellStyle name="BM Input Static 2 14 3" xfId="3815"/>
    <cellStyle name="BM Input Static 2 15" xfId="3816"/>
    <cellStyle name="BM Input Static 2 15 2" xfId="3817"/>
    <cellStyle name="BM Input Static 2 15 2 2" xfId="3818"/>
    <cellStyle name="BM Input Static 2 15 3" xfId="3819"/>
    <cellStyle name="BM Input Static 2 16" xfId="3820"/>
    <cellStyle name="BM Input Static 2 16 2" xfId="3821"/>
    <cellStyle name="BM Input Static 2 16 2 2" xfId="3822"/>
    <cellStyle name="BM Input Static 2 16 3" xfId="3823"/>
    <cellStyle name="BM Input Static 2 17" xfId="3824"/>
    <cellStyle name="BM Input Static 2 17 2" xfId="3825"/>
    <cellStyle name="BM Input Static 2 17 2 2" xfId="3826"/>
    <cellStyle name="BM Input Static 2 17 3" xfId="3827"/>
    <cellStyle name="BM Input Static 2 18" xfId="3828"/>
    <cellStyle name="BM Input Static 2 18 2" xfId="3829"/>
    <cellStyle name="BM Input Static 2 18 2 2" xfId="3830"/>
    <cellStyle name="BM Input Static 2 18 3" xfId="3831"/>
    <cellStyle name="BM Input Static 2 19" xfId="3832"/>
    <cellStyle name="BM Input Static 2 19 2" xfId="3833"/>
    <cellStyle name="BM Input Static 2 19 2 2" xfId="3834"/>
    <cellStyle name="BM Input Static 2 19 3" xfId="3835"/>
    <cellStyle name="BM Input Static 2 2" xfId="3836"/>
    <cellStyle name="BM Input Static 2 2 10" xfId="3837"/>
    <cellStyle name="BM Input Static 2 2 10 2" xfId="3838"/>
    <cellStyle name="BM Input Static 2 2 10 2 2" xfId="3839"/>
    <cellStyle name="BM Input Static 2 2 10 3" xfId="3840"/>
    <cellStyle name="BM Input Static 2 2 11" xfId="3841"/>
    <cellStyle name="BM Input Static 2 2 11 2" xfId="3842"/>
    <cellStyle name="BM Input Static 2 2 11 2 2" xfId="3843"/>
    <cellStyle name="BM Input Static 2 2 11 3" xfId="3844"/>
    <cellStyle name="BM Input Static 2 2 12" xfId="3845"/>
    <cellStyle name="BM Input Static 2 2 12 2" xfId="3846"/>
    <cellStyle name="BM Input Static 2 2 12 2 2" xfId="3847"/>
    <cellStyle name="BM Input Static 2 2 12 3" xfId="3848"/>
    <cellStyle name="BM Input Static 2 2 13" xfId="3849"/>
    <cellStyle name="BM Input Static 2 2 13 2" xfId="3850"/>
    <cellStyle name="BM Input Static 2 2 13 2 2" xfId="3851"/>
    <cellStyle name="BM Input Static 2 2 13 3" xfId="3852"/>
    <cellStyle name="BM Input Static 2 2 14" xfId="3853"/>
    <cellStyle name="BM Input Static 2 2 14 2" xfId="3854"/>
    <cellStyle name="BM Input Static 2 2 14 2 2" xfId="3855"/>
    <cellStyle name="BM Input Static 2 2 14 3" xfId="3856"/>
    <cellStyle name="BM Input Static 2 2 15" xfId="3857"/>
    <cellStyle name="BM Input Static 2 2 15 2" xfId="3858"/>
    <cellStyle name="BM Input Static 2 2 15 2 2" xfId="3859"/>
    <cellStyle name="BM Input Static 2 2 15 3" xfId="3860"/>
    <cellStyle name="BM Input Static 2 2 16" xfId="3861"/>
    <cellStyle name="BM Input Static 2 2 16 2" xfId="3862"/>
    <cellStyle name="BM Input Static 2 2 16 2 2" xfId="3863"/>
    <cellStyle name="BM Input Static 2 2 16 3" xfId="3864"/>
    <cellStyle name="BM Input Static 2 2 17" xfId="3865"/>
    <cellStyle name="BM Input Static 2 2 17 2" xfId="3866"/>
    <cellStyle name="BM Input Static 2 2 17 2 2" xfId="3867"/>
    <cellStyle name="BM Input Static 2 2 17 3" xfId="3868"/>
    <cellStyle name="BM Input Static 2 2 18" xfId="3869"/>
    <cellStyle name="BM Input Static 2 2 18 2" xfId="3870"/>
    <cellStyle name="BM Input Static 2 2 19" xfId="3871"/>
    <cellStyle name="BM Input Static 2 2 2" xfId="3872"/>
    <cellStyle name="BM Input Static 2 2 2 10" xfId="3873"/>
    <cellStyle name="BM Input Static 2 2 2 10 2" xfId="3874"/>
    <cellStyle name="BM Input Static 2 2 2 10 2 2" xfId="3875"/>
    <cellStyle name="BM Input Static 2 2 2 10 3" xfId="3876"/>
    <cellStyle name="BM Input Static 2 2 2 11" xfId="3877"/>
    <cellStyle name="BM Input Static 2 2 2 11 2" xfId="3878"/>
    <cellStyle name="BM Input Static 2 2 2 11 2 2" xfId="3879"/>
    <cellStyle name="BM Input Static 2 2 2 11 3" xfId="3880"/>
    <cellStyle name="BM Input Static 2 2 2 12" xfId="3881"/>
    <cellStyle name="BM Input Static 2 2 2 12 2" xfId="3882"/>
    <cellStyle name="BM Input Static 2 2 2 12 2 2" xfId="3883"/>
    <cellStyle name="BM Input Static 2 2 2 12 3" xfId="3884"/>
    <cellStyle name="BM Input Static 2 2 2 13" xfId="3885"/>
    <cellStyle name="BM Input Static 2 2 2 13 2" xfId="3886"/>
    <cellStyle name="BM Input Static 2 2 2 13 2 2" xfId="3887"/>
    <cellStyle name="BM Input Static 2 2 2 13 3" xfId="3888"/>
    <cellStyle name="BM Input Static 2 2 2 14" xfId="3889"/>
    <cellStyle name="BM Input Static 2 2 2 14 2" xfId="3890"/>
    <cellStyle name="BM Input Static 2 2 2 14 2 2" xfId="3891"/>
    <cellStyle name="BM Input Static 2 2 2 14 3" xfId="3892"/>
    <cellStyle name="BM Input Static 2 2 2 15" xfId="3893"/>
    <cellStyle name="BM Input Static 2 2 2 15 2" xfId="3894"/>
    <cellStyle name="BM Input Static 2 2 2 15 2 2" xfId="3895"/>
    <cellStyle name="BM Input Static 2 2 2 15 3" xfId="3896"/>
    <cellStyle name="BM Input Static 2 2 2 16" xfId="3897"/>
    <cellStyle name="BM Input Static 2 2 2 16 2" xfId="3898"/>
    <cellStyle name="BM Input Static 2 2 2 16 2 2" xfId="3899"/>
    <cellStyle name="BM Input Static 2 2 2 16 3" xfId="3900"/>
    <cellStyle name="BM Input Static 2 2 2 17" xfId="3901"/>
    <cellStyle name="BM Input Static 2 2 2 17 2" xfId="3902"/>
    <cellStyle name="BM Input Static 2 2 2 17 2 2" xfId="3903"/>
    <cellStyle name="BM Input Static 2 2 2 17 3" xfId="3904"/>
    <cellStyle name="BM Input Static 2 2 2 18" xfId="3905"/>
    <cellStyle name="BM Input Static 2 2 2 18 2" xfId="3906"/>
    <cellStyle name="BM Input Static 2 2 2 18 2 2" xfId="3907"/>
    <cellStyle name="BM Input Static 2 2 2 18 3" xfId="3908"/>
    <cellStyle name="BM Input Static 2 2 2 19" xfId="3909"/>
    <cellStyle name="BM Input Static 2 2 2 19 2" xfId="3910"/>
    <cellStyle name="BM Input Static 2 2 2 19 2 2" xfId="3911"/>
    <cellStyle name="BM Input Static 2 2 2 19 3" xfId="3912"/>
    <cellStyle name="BM Input Static 2 2 2 2" xfId="3913"/>
    <cellStyle name="BM Input Static 2 2 2 2 2" xfId="3914"/>
    <cellStyle name="BM Input Static 2 2 2 2 2 2" xfId="3915"/>
    <cellStyle name="BM Input Static 2 2 2 2 3" xfId="3916"/>
    <cellStyle name="BM Input Static 2 2 2 20" xfId="3917"/>
    <cellStyle name="BM Input Static 2 2 2 20 2" xfId="3918"/>
    <cellStyle name="BM Input Static 2 2 2 20 2 2" xfId="3919"/>
    <cellStyle name="BM Input Static 2 2 2 20 3" xfId="3920"/>
    <cellStyle name="BM Input Static 2 2 2 21" xfId="3921"/>
    <cellStyle name="BM Input Static 2 2 2 21 2" xfId="3922"/>
    <cellStyle name="BM Input Static 2 2 2 22" xfId="3923"/>
    <cellStyle name="BM Input Static 2 2 2 3" xfId="3924"/>
    <cellStyle name="BM Input Static 2 2 2 3 2" xfId="3925"/>
    <cellStyle name="BM Input Static 2 2 2 3 2 2" xfId="3926"/>
    <cellStyle name="BM Input Static 2 2 2 3 3" xfId="3927"/>
    <cellStyle name="BM Input Static 2 2 2 4" xfId="3928"/>
    <cellStyle name="BM Input Static 2 2 2 4 2" xfId="3929"/>
    <cellStyle name="BM Input Static 2 2 2 4 2 2" xfId="3930"/>
    <cellStyle name="BM Input Static 2 2 2 4 3" xfId="3931"/>
    <cellStyle name="BM Input Static 2 2 2 5" xfId="3932"/>
    <cellStyle name="BM Input Static 2 2 2 5 2" xfId="3933"/>
    <cellStyle name="BM Input Static 2 2 2 5 2 2" xfId="3934"/>
    <cellStyle name="BM Input Static 2 2 2 5 3" xfId="3935"/>
    <cellStyle name="BM Input Static 2 2 2 6" xfId="3936"/>
    <cellStyle name="BM Input Static 2 2 2 6 2" xfId="3937"/>
    <cellStyle name="BM Input Static 2 2 2 6 2 2" xfId="3938"/>
    <cellStyle name="BM Input Static 2 2 2 6 3" xfId="3939"/>
    <cellStyle name="BM Input Static 2 2 2 7" xfId="3940"/>
    <cellStyle name="BM Input Static 2 2 2 7 2" xfId="3941"/>
    <cellStyle name="BM Input Static 2 2 2 7 2 2" xfId="3942"/>
    <cellStyle name="BM Input Static 2 2 2 7 3" xfId="3943"/>
    <cellStyle name="BM Input Static 2 2 2 8" xfId="3944"/>
    <cellStyle name="BM Input Static 2 2 2 8 2" xfId="3945"/>
    <cellStyle name="BM Input Static 2 2 2 8 2 2" xfId="3946"/>
    <cellStyle name="BM Input Static 2 2 2 8 3" xfId="3947"/>
    <cellStyle name="BM Input Static 2 2 2 9" xfId="3948"/>
    <cellStyle name="BM Input Static 2 2 2 9 2" xfId="3949"/>
    <cellStyle name="BM Input Static 2 2 2 9 2 2" xfId="3950"/>
    <cellStyle name="BM Input Static 2 2 2 9 3" xfId="3951"/>
    <cellStyle name="BM Input Static 2 2 3" xfId="3952"/>
    <cellStyle name="BM Input Static 2 2 3 2" xfId="3953"/>
    <cellStyle name="BM Input Static 2 2 3 2 2" xfId="3954"/>
    <cellStyle name="BM Input Static 2 2 3 3" xfId="3955"/>
    <cellStyle name="BM Input Static 2 2 4" xfId="3956"/>
    <cellStyle name="BM Input Static 2 2 4 2" xfId="3957"/>
    <cellStyle name="BM Input Static 2 2 4 2 2" xfId="3958"/>
    <cellStyle name="BM Input Static 2 2 4 3" xfId="3959"/>
    <cellStyle name="BM Input Static 2 2 5" xfId="3960"/>
    <cellStyle name="BM Input Static 2 2 5 2" xfId="3961"/>
    <cellStyle name="BM Input Static 2 2 5 2 2" xfId="3962"/>
    <cellStyle name="BM Input Static 2 2 5 3" xfId="3963"/>
    <cellStyle name="BM Input Static 2 2 6" xfId="3964"/>
    <cellStyle name="BM Input Static 2 2 6 2" xfId="3965"/>
    <cellStyle name="BM Input Static 2 2 6 2 2" xfId="3966"/>
    <cellStyle name="BM Input Static 2 2 6 3" xfId="3967"/>
    <cellStyle name="BM Input Static 2 2 7" xfId="3968"/>
    <cellStyle name="BM Input Static 2 2 7 2" xfId="3969"/>
    <cellStyle name="BM Input Static 2 2 7 2 2" xfId="3970"/>
    <cellStyle name="BM Input Static 2 2 7 3" xfId="3971"/>
    <cellStyle name="BM Input Static 2 2 8" xfId="3972"/>
    <cellStyle name="BM Input Static 2 2 8 2" xfId="3973"/>
    <cellStyle name="BM Input Static 2 2 8 2 2" xfId="3974"/>
    <cellStyle name="BM Input Static 2 2 8 3" xfId="3975"/>
    <cellStyle name="BM Input Static 2 2 9" xfId="3976"/>
    <cellStyle name="BM Input Static 2 2 9 2" xfId="3977"/>
    <cellStyle name="BM Input Static 2 2 9 2 2" xfId="3978"/>
    <cellStyle name="BM Input Static 2 2 9 3" xfId="3979"/>
    <cellStyle name="BM Input Static 2 20" xfId="3980"/>
    <cellStyle name="BM Input Static 2 20 2" xfId="3981"/>
    <cellStyle name="BM Input Static 2 20 2 2" xfId="3982"/>
    <cellStyle name="BM Input Static 2 20 3" xfId="3983"/>
    <cellStyle name="BM Input Static 2 21" xfId="3984"/>
    <cellStyle name="BM Input Static 2 21 2" xfId="3985"/>
    <cellStyle name="BM Input Static 2 22" xfId="3986"/>
    <cellStyle name="BM Input Static 2 3" xfId="3987"/>
    <cellStyle name="BM Input Static 2 3 10" xfId="3988"/>
    <cellStyle name="BM Input Static 2 3 10 2" xfId="3989"/>
    <cellStyle name="BM Input Static 2 3 10 2 2" xfId="3990"/>
    <cellStyle name="BM Input Static 2 3 10 3" xfId="3991"/>
    <cellStyle name="BM Input Static 2 3 11" xfId="3992"/>
    <cellStyle name="BM Input Static 2 3 11 2" xfId="3993"/>
    <cellStyle name="BM Input Static 2 3 11 2 2" xfId="3994"/>
    <cellStyle name="BM Input Static 2 3 11 3" xfId="3995"/>
    <cellStyle name="BM Input Static 2 3 12" xfId="3996"/>
    <cellStyle name="BM Input Static 2 3 12 2" xfId="3997"/>
    <cellStyle name="BM Input Static 2 3 12 2 2" xfId="3998"/>
    <cellStyle name="BM Input Static 2 3 12 3" xfId="3999"/>
    <cellStyle name="BM Input Static 2 3 13" xfId="4000"/>
    <cellStyle name="BM Input Static 2 3 13 2" xfId="4001"/>
    <cellStyle name="BM Input Static 2 3 13 2 2" xfId="4002"/>
    <cellStyle name="BM Input Static 2 3 13 3" xfId="4003"/>
    <cellStyle name="BM Input Static 2 3 14" xfId="4004"/>
    <cellStyle name="BM Input Static 2 3 14 2" xfId="4005"/>
    <cellStyle name="BM Input Static 2 3 14 2 2" xfId="4006"/>
    <cellStyle name="BM Input Static 2 3 14 3" xfId="4007"/>
    <cellStyle name="BM Input Static 2 3 15" xfId="4008"/>
    <cellStyle name="BM Input Static 2 3 15 2" xfId="4009"/>
    <cellStyle name="BM Input Static 2 3 15 2 2" xfId="4010"/>
    <cellStyle name="BM Input Static 2 3 15 3" xfId="4011"/>
    <cellStyle name="BM Input Static 2 3 16" xfId="4012"/>
    <cellStyle name="BM Input Static 2 3 16 2" xfId="4013"/>
    <cellStyle name="BM Input Static 2 3 16 2 2" xfId="4014"/>
    <cellStyle name="BM Input Static 2 3 16 3" xfId="4015"/>
    <cellStyle name="BM Input Static 2 3 17" xfId="4016"/>
    <cellStyle name="BM Input Static 2 3 17 2" xfId="4017"/>
    <cellStyle name="BM Input Static 2 3 17 2 2" xfId="4018"/>
    <cellStyle name="BM Input Static 2 3 17 3" xfId="4019"/>
    <cellStyle name="BM Input Static 2 3 18" xfId="4020"/>
    <cellStyle name="BM Input Static 2 3 18 2" xfId="4021"/>
    <cellStyle name="BM Input Static 2 3 19" xfId="4022"/>
    <cellStyle name="BM Input Static 2 3 2" xfId="4023"/>
    <cellStyle name="BM Input Static 2 3 2 10" xfId="4024"/>
    <cellStyle name="BM Input Static 2 3 2 10 2" xfId="4025"/>
    <cellStyle name="BM Input Static 2 3 2 10 2 2" xfId="4026"/>
    <cellStyle name="BM Input Static 2 3 2 10 3" xfId="4027"/>
    <cellStyle name="BM Input Static 2 3 2 11" xfId="4028"/>
    <cellStyle name="BM Input Static 2 3 2 11 2" xfId="4029"/>
    <cellStyle name="BM Input Static 2 3 2 11 2 2" xfId="4030"/>
    <cellStyle name="BM Input Static 2 3 2 11 3" xfId="4031"/>
    <cellStyle name="BM Input Static 2 3 2 12" xfId="4032"/>
    <cellStyle name="BM Input Static 2 3 2 12 2" xfId="4033"/>
    <cellStyle name="BM Input Static 2 3 2 12 2 2" xfId="4034"/>
    <cellStyle name="BM Input Static 2 3 2 12 3" xfId="4035"/>
    <cellStyle name="BM Input Static 2 3 2 13" xfId="4036"/>
    <cellStyle name="BM Input Static 2 3 2 13 2" xfId="4037"/>
    <cellStyle name="BM Input Static 2 3 2 13 2 2" xfId="4038"/>
    <cellStyle name="BM Input Static 2 3 2 13 3" xfId="4039"/>
    <cellStyle name="BM Input Static 2 3 2 14" xfId="4040"/>
    <cellStyle name="BM Input Static 2 3 2 14 2" xfId="4041"/>
    <cellStyle name="BM Input Static 2 3 2 14 2 2" xfId="4042"/>
    <cellStyle name="BM Input Static 2 3 2 14 3" xfId="4043"/>
    <cellStyle name="BM Input Static 2 3 2 15" xfId="4044"/>
    <cellStyle name="BM Input Static 2 3 2 15 2" xfId="4045"/>
    <cellStyle name="BM Input Static 2 3 2 15 2 2" xfId="4046"/>
    <cellStyle name="BM Input Static 2 3 2 15 3" xfId="4047"/>
    <cellStyle name="BM Input Static 2 3 2 16" xfId="4048"/>
    <cellStyle name="BM Input Static 2 3 2 16 2" xfId="4049"/>
    <cellStyle name="BM Input Static 2 3 2 16 2 2" xfId="4050"/>
    <cellStyle name="BM Input Static 2 3 2 16 3" xfId="4051"/>
    <cellStyle name="BM Input Static 2 3 2 17" xfId="4052"/>
    <cellStyle name="BM Input Static 2 3 2 17 2" xfId="4053"/>
    <cellStyle name="BM Input Static 2 3 2 17 2 2" xfId="4054"/>
    <cellStyle name="BM Input Static 2 3 2 17 3" xfId="4055"/>
    <cellStyle name="BM Input Static 2 3 2 18" xfId="4056"/>
    <cellStyle name="BM Input Static 2 3 2 18 2" xfId="4057"/>
    <cellStyle name="BM Input Static 2 3 2 18 2 2" xfId="4058"/>
    <cellStyle name="BM Input Static 2 3 2 18 3" xfId="4059"/>
    <cellStyle name="BM Input Static 2 3 2 19" xfId="4060"/>
    <cellStyle name="BM Input Static 2 3 2 19 2" xfId="4061"/>
    <cellStyle name="BM Input Static 2 3 2 19 2 2" xfId="4062"/>
    <cellStyle name="BM Input Static 2 3 2 19 3" xfId="4063"/>
    <cellStyle name="BM Input Static 2 3 2 2" xfId="4064"/>
    <cellStyle name="BM Input Static 2 3 2 2 2" xfId="4065"/>
    <cellStyle name="BM Input Static 2 3 2 2 2 2" xfId="4066"/>
    <cellStyle name="BM Input Static 2 3 2 2 3" xfId="4067"/>
    <cellStyle name="BM Input Static 2 3 2 20" xfId="4068"/>
    <cellStyle name="BM Input Static 2 3 2 20 2" xfId="4069"/>
    <cellStyle name="BM Input Static 2 3 2 20 2 2" xfId="4070"/>
    <cellStyle name="BM Input Static 2 3 2 20 3" xfId="4071"/>
    <cellStyle name="BM Input Static 2 3 2 21" xfId="4072"/>
    <cellStyle name="BM Input Static 2 3 2 21 2" xfId="4073"/>
    <cellStyle name="BM Input Static 2 3 2 22" xfId="4074"/>
    <cellStyle name="BM Input Static 2 3 2 3" xfId="4075"/>
    <cellStyle name="BM Input Static 2 3 2 3 2" xfId="4076"/>
    <cellStyle name="BM Input Static 2 3 2 3 2 2" xfId="4077"/>
    <cellStyle name="BM Input Static 2 3 2 3 3" xfId="4078"/>
    <cellStyle name="BM Input Static 2 3 2 4" xfId="4079"/>
    <cellStyle name="BM Input Static 2 3 2 4 2" xfId="4080"/>
    <cellStyle name="BM Input Static 2 3 2 4 2 2" xfId="4081"/>
    <cellStyle name="BM Input Static 2 3 2 4 3" xfId="4082"/>
    <cellStyle name="BM Input Static 2 3 2 5" xfId="4083"/>
    <cellStyle name="BM Input Static 2 3 2 5 2" xfId="4084"/>
    <cellStyle name="BM Input Static 2 3 2 5 2 2" xfId="4085"/>
    <cellStyle name="BM Input Static 2 3 2 5 3" xfId="4086"/>
    <cellStyle name="BM Input Static 2 3 2 6" xfId="4087"/>
    <cellStyle name="BM Input Static 2 3 2 6 2" xfId="4088"/>
    <cellStyle name="BM Input Static 2 3 2 6 2 2" xfId="4089"/>
    <cellStyle name="BM Input Static 2 3 2 6 3" xfId="4090"/>
    <cellStyle name="BM Input Static 2 3 2 7" xfId="4091"/>
    <cellStyle name="BM Input Static 2 3 2 7 2" xfId="4092"/>
    <cellStyle name="BM Input Static 2 3 2 7 2 2" xfId="4093"/>
    <cellStyle name="BM Input Static 2 3 2 7 3" xfId="4094"/>
    <cellStyle name="BM Input Static 2 3 2 8" xfId="4095"/>
    <cellStyle name="BM Input Static 2 3 2 8 2" xfId="4096"/>
    <cellStyle name="BM Input Static 2 3 2 8 2 2" xfId="4097"/>
    <cellStyle name="BM Input Static 2 3 2 8 3" xfId="4098"/>
    <cellStyle name="BM Input Static 2 3 2 9" xfId="4099"/>
    <cellStyle name="BM Input Static 2 3 2 9 2" xfId="4100"/>
    <cellStyle name="BM Input Static 2 3 2 9 2 2" xfId="4101"/>
    <cellStyle name="BM Input Static 2 3 2 9 3" xfId="4102"/>
    <cellStyle name="BM Input Static 2 3 3" xfId="4103"/>
    <cellStyle name="BM Input Static 2 3 3 2" xfId="4104"/>
    <cellStyle name="BM Input Static 2 3 3 2 2" xfId="4105"/>
    <cellStyle name="BM Input Static 2 3 3 3" xfId="4106"/>
    <cellStyle name="BM Input Static 2 3 4" xfId="4107"/>
    <cellStyle name="BM Input Static 2 3 4 2" xfId="4108"/>
    <cellStyle name="BM Input Static 2 3 4 2 2" xfId="4109"/>
    <cellStyle name="BM Input Static 2 3 4 3" xfId="4110"/>
    <cellStyle name="BM Input Static 2 3 5" xfId="4111"/>
    <cellStyle name="BM Input Static 2 3 5 2" xfId="4112"/>
    <cellStyle name="BM Input Static 2 3 5 2 2" xfId="4113"/>
    <cellStyle name="BM Input Static 2 3 5 3" xfId="4114"/>
    <cellStyle name="BM Input Static 2 3 6" xfId="4115"/>
    <cellStyle name="BM Input Static 2 3 6 2" xfId="4116"/>
    <cellStyle name="BM Input Static 2 3 6 2 2" xfId="4117"/>
    <cellStyle name="BM Input Static 2 3 6 3" xfId="4118"/>
    <cellStyle name="BM Input Static 2 3 7" xfId="4119"/>
    <cellStyle name="BM Input Static 2 3 7 2" xfId="4120"/>
    <cellStyle name="BM Input Static 2 3 7 2 2" xfId="4121"/>
    <cellStyle name="BM Input Static 2 3 7 3" xfId="4122"/>
    <cellStyle name="BM Input Static 2 3 8" xfId="4123"/>
    <cellStyle name="BM Input Static 2 3 8 2" xfId="4124"/>
    <cellStyle name="BM Input Static 2 3 8 2 2" xfId="4125"/>
    <cellStyle name="BM Input Static 2 3 8 3" xfId="4126"/>
    <cellStyle name="BM Input Static 2 3 9" xfId="4127"/>
    <cellStyle name="BM Input Static 2 3 9 2" xfId="4128"/>
    <cellStyle name="BM Input Static 2 3 9 2 2" xfId="4129"/>
    <cellStyle name="BM Input Static 2 3 9 3" xfId="4130"/>
    <cellStyle name="BM Input Static 2 4" xfId="4131"/>
    <cellStyle name="BM Input Static 2 4 10" xfId="4132"/>
    <cellStyle name="BM Input Static 2 4 10 2" xfId="4133"/>
    <cellStyle name="BM Input Static 2 4 10 2 2" xfId="4134"/>
    <cellStyle name="BM Input Static 2 4 10 3" xfId="4135"/>
    <cellStyle name="BM Input Static 2 4 11" xfId="4136"/>
    <cellStyle name="BM Input Static 2 4 11 2" xfId="4137"/>
    <cellStyle name="BM Input Static 2 4 11 2 2" xfId="4138"/>
    <cellStyle name="BM Input Static 2 4 11 3" xfId="4139"/>
    <cellStyle name="BM Input Static 2 4 12" xfId="4140"/>
    <cellStyle name="BM Input Static 2 4 12 2" xfId="4141"/>
    <cellStyle name="BM Input Static 2 4 12 2 2" xfId="4142"/>
    <cellStyle name="BM Input Static 2 4 12 3" xfId="4143"/>
    <cellStyle name="BM Input Static 2 4 13" xfId="4144"/>
    <cellStyle name="BM Input Static 2 4 13 2" xfId="4145"/>
    <cellStyle name="BM Input Static 2 4 13 2 2" xfId="4146"/>
    <cellStyle name="BM Input Static 2 4 13 3" xfId="4147"/>
    <cellStyle name="BM Input Static 2 4 14" xfId="4148"/>
    <cellStyle name="BM Input Static 2 4 14 2" xfId="4149"/>
    <cellStyle name="BM Input Static 2 4 14 2 2" xfId="4150"/>
    <cellStyle name="BM Input Static 2 4 14 3" xfId="4151"/>
    <cellStyle name="BM Input Static 2 4 15" xfId="4152"/>
    <cellStyle name="BM Input Static 2 4 15 2" xfId="4153"/>
    <cellStyle name="BM Input Static 2 4 15 2 2" xfId="4154"/>
    <cellStyle name="BM Input Static 2 4 15 3" xfId="4155"/>
    <cellStyle name="BM Input Static 2 4 16" xfId="4156"/>
    <cellStyle name="BM Input Static 2 4 16 2" xfId="4157"/>
    <cellStyle name="BM Input Static 2 4 16 2 2" xfId="4158"/>
    <cellStyle name="BM Input Static 2 4 16 3" xfId="4159"/>
    <cellStyle name="BM Input Static 2 4 17" xfId="4160"/>
    <cellStyle name="BM Input Static 2 4 17 2" xfId="4161"/>
    <cellStyle name="BM Input Static 2 4 17 2 2" xfId="4162"/>
    <cellStyle name="BM Input Static 2 4 17 3" xfId="4163"/>
    <cellStyle name="BM Input Static 2 4 18" xfId="4164"/>
    <cellStyle name="BM Input Static 2 4 18 2" xfId="4165"/>
    <cellStyle name="BM Input Static 2 4 18 2 2" xfId="4166"/>
    <cellStyle name="BM Input Static 2 4 18 3" xfId="4167"/>
    <cellStyle name="BM Input Static 2 4 19" xfId="4168"/>
    <cellStyle name="BM Input Static 2 4 19 2" xfId="4169"/>
    <cellStyle name="BM Input Static 2 4 19 2 2" xfId="4170"/>
    <cellStyle name="BM Input Static 2 4 19 3" xfId="4171"/>
    <cellStyle name="BM Input Static 2 4 2" xfId="4172"/>
    <cellStyle name="BM Input Static 2 4 2 10" xfId="4173"/>
    <cellStyle name="BM Input Static 2 4 2 10 2" xfId="4174"/>
    <cellStyle name="BM Input Static 2 4 2 10 2 2" xfId="4175"/>
    <cellStyle name="BM Input Static 2 4 2 10 3" xfId="4176"/>
    <cellStyle name="BM Input Static 2 4 2 11" xfId="4177"/>
    <cellStyle name="BM Input Static 2 4 2 11 2" xfId="4178"/>
    <cellStyle name="BM Input Static 2 4 2 11 2 2" xfId="4179"/>
    <cellStyle name="BM Input Static 2 4 2 11 3" xfId="4180"/>
    <cellStyle name="BM Input Static 2 4 2 12" xfId="4181"/>
    <cellStyle name="BM Input Static 2 4 2 12 2" xfId="4182"/>
    <cellStyle name="BM Input Static 2 4 2 12 2 2" xfId="4183"/>
    <cellStyle name="BM Input Static 2 4 2 12 3" xfId="4184"/>
    <cellStyle name="BM Input Static 2 4 2 13" xfId="4185"/>
    <cellStyle name="BM Input Static 2 4 2 13 2" xfId="4186"/>
    <cellStyle name="BM Input Static 2 4 2 13 2 2" xfId="4187"/>
    <cellStyle name="BM Input Static 2 4 2 13 3" xfId="4188"/>
    <cellStyle name="BM Input Static 2 4 2 14" xfId="4189"/>
    <cellStyle name="BM Input Static 2 4 2 14 2" xfId="4190"/>
    <cellStyle name="BM Input Static 2 4 2 14 2 2" xfId="4191"/>
    <cellStyle name="BM Input Static 2 4 2 14 3" xfId="4192"/>
    <cellStyle name="BM Input Static 2 4 2 15" xfId="4193"/>
    <cellStyle name="BM Input Static 2 4 2 15 2" xfId="4194"/>
    <cellStyle name="BM Input Static 2 4 2 15 2 2" xfId="4195"/>
    <cellStyle name="BM Input Static 2 4 2 15 3" xfId="4196"/>
    <cellStyle name="BM Input Static 2 4 2 16" xfId="4197"/>
    <cellStyle name="BM Input Static 2 4 2 16 2" xfId="4198"/>
    <cellStyle name="BM Input Static 2 4 2 16 2 2" xfId="4199"/>
    <cellStyle name="BM Input Static 2 4 2 16 3" xfId="4200"/>
    <cellStyle name="BM Input Static 2 4 2 17" xfId="4201"/>
    <cellStyle name="BM Input Static 2 4 2 17 2" xfId="4202"/>
    <cellStyle name="BM Input Static 2 4 2 17 2 2" xfId="4203"/>
    <cellStyle name="BM Input Static 2 4 2 17 3" xfId="4204"/>
    <cellStyle name="BM Input Static 2 4 2 18" xfId="4205"/>
    <cellStyle name="BM Input Static 2 4 2 18 2" xfId="4206"/>
    <cellStyle name="BM Input Static 2 4 2 18 2 2" xfId="4207"/>
    <cellStyle name="BM Input Static 2 4 2 18 3" xfId="4208"/>
    <cellStyle name="BM Input Static 2 4 2 19" xfId="4209"/>
    <cellStyle name="BM Input Static 2 4 2 19 2" xfId="4210"/>
    <cellStyle name="BM Input Static 2 4 2 19 2 2" xfId="4211"/>
    <cellStyle name="BM Input Static 2 4 2 19 3" xfId="4212"/>
    <cellStyle name="BM Input Static 2 4 2 2" xfId="4213"/>
    <cellStyle name="BM Input Static 2 4 2 2 2" xfId="4214"/>
    <cellStyle name="BM Input Static 2 4 2 2 2 2" xfId="4215"/>
    <cellStyle name="BM Input Static 2 4 2 2 3" xfId="4216"/>
    <cellStyle name="BM Input Static 2 4 2 20" xfId="4217"/>
    <cellStyle name="BM Input Static 2 4 2 20 2" xfId="4218"/>
    <cellStyle name="BM Input Static 2 4 2 20 2 2" xfId="4219"/>
    <cellStyle name="BM Input Static 2 4 2 20 3" xfId="4220"/>
    <cellStyle name="BM Input Static 2 4 2 21" xfId="4221"/>
    <cellStyle name="BM Input Static 2 4 2 21 2" xfId="4222"/>
    <cellStyle name="BM Input Static 2 4 2 22" xfId="4223"/>
    <cellStyle name="BM Input Static 2 4 2 3" xfId="4224"/>
    <cellStyle name="BM Input Static 2 4 2 3 2" xfId="4225"/>
    <cellStyle name="BM Input Static 2 4 2 3 2 2" xfId="4226"/>
    <cellStyle name="BM Input Static 2 4 2 3 3" xfId="4227"/>
    <cellStyle name="BM Input Static 2 4 2 4" xfId="4228"/>
    <cellStyle name="BM Input Static 2 4 2 4 2" xfId="4229"/>
    <cellStyle name="BM Input Static 2 4 2 4 2 2" xfId="4230"/>
    <cellStyle name="BM Input Static 2 4 2 4 3" xfId="4231"/>
    <cellStyle name="BM Input Static 2 4 2 5" xfId="4232"/>
    <cellStyle name="BM Input Static 2 4 2 5 2" xfId="4233"/>
    <cellStyle name="BM Input Static 2 4 2 5 2 2" xfId="4234"/>
    <cellStyle name="BM Input Static 2 4 2 5 3" xfId="4235"/>
    <cellStyle name="BM Input Static 2 4 2 6" xfId="4236"/>
    <cellStyle name="BM Input Static 2 4 2 6 2" xfId="4237"/>
    <cellStyle name="BM Input Static 2 4 2 6 2 2" xfId="4238"/>
    <cellStyle name="BM Input Static 2 4 2 6 3" xfId="4239"/>
    <cellStyle name="BM Input Static 2 4 2 7" xfId="4240"/>
    <cellStyle name="BM Input Static 2 4 2 7 2" xfId="4241"/>
    <cellStyle name="BM Input Static 2 4 2 7 2 2" xfId="4242"/>
    <cellStyle name="BM Input Static 2 4 2 7 3" xfId="4243"/>
    <cellStyle name="BM Input Static 2 4 2 8" xfId="4244"/>
    <cellStyle name="BM Input Static 2 4 2 8 2" xfId="4245"/>
    <cellStyle name="BM Input Static 2 4 2 8 2 2" xfId="4246"/>
    <cellStyle name="BM Input Static 2 4 2 8 3" xfId="4247"/>
    <cellStyle name="BM Input Static 2 4 2 9" xfId="4248"/>
    <cellStyle name="BM Input Static 2 4 2 9 2" xfId="4249"/>
    <cellStyle name="BM Input Static 2 4 2 9 2 2" xfId="4250"/>
    <cellStyle name="BM Input Static 2 4 2 9 3" xfId="4251"/>
    <cellStyle name="BM Input Static 2 4 20" xfId="4252"/>
    <cellStyle name="BM Input Static 2 4 20 2" xfId="4253"/>
    <cellStyle name="BM Input Static 2 4 20 2 2" xfId="4254"/>
    <cellStyle name="BM Input Static 2 4 20 3" xfId="4255"/>
    <cellStyle name="BM Input Static 2 4 21" xfId="4256"/>
    <cellStyle name="BM Input Static 2 4 21 2" xfId="4257"/>
    <cellStyle name="BM Input Static 2 4 21 2 2" xfId="4258"/>
    <cellStyle name="BM Input Static 2 4 21 3" xfId="4259"/>
    <cellStyle name="BM Input Static 2 4 22" xfId="4260"/>
    <cellStyle name="BM Input Static 2 4 22 2" xfId="4261"/>
    <cellStyle name="BM Input Static 2 4 23" xfId="4262"/>
    <cellStyle name="BM Input Static 2 4 3" xfId="4263"/>
    <cellStyle name="BM Input Static 2 4 3 2" xfId="4264"/>
    <cellStyle name="BM Input Static 2 4 3 2 2" xfId="4265"/>
    <cellStyle name="BM Input Static 2 4 3 3" xfId="4266"/>
    <cellStyle name="BM Input Static 2 4 4" xfId="4267"/>
    <cellStyle name="BM Input Static 2 4 4 2" xfId="4268"/>
    <cellStyle name="BM Input Static 2 4 4 2 2" xfId="4269"/>
    <cellStyle name="BM Input Static 2 4 4 3" xfId="4270"/>
    <cellStyle name="BM Input Static 2 4 5" xfId="4271"/>
    <cellStyle name="BM Input Static 2 4 5 2" xfId="4272"/>
    <cellStyle name="BM Input Static 2 4 5 2 2" xfId="4273"/>
    <cellStyle name="BM Input Static 2 4 5 3" xfId="4274"/>
    <cellStyle name="BM Input Static 2 4 6" xfId="4275"/>
    <cellStyle name="BM Input Static 2 4 6 2" xfId="4276"/>
    <cellStyle name="BM Input Static 2 4 6 2 2" xfId="4277"/>
    <cellStyle name="BM Input Static 2 4 6 3" xfId="4278"/>
    <cellStyle name="BM Input Static 2 4 7" xfId="4279"/>
    <cellStyle name="BM Input Static 2 4 7 2" xfId="4280"/>
    <cellStyle name="BM Input Static 2 4 7 2 2" xfId="4281"/>
    <cellStyle name="BM Input Static 2 4 7 3" xfId="4282"/>
    <cellStyle name="BM Input Static 2 4 8" xfId="4283"/>
    <cellStyle name="BM Input Static 2 4 8 2" xfId="4284"/>
    <cellStyle name="BM Input Static 2 4 8 2 2" xfId="4285"/>
    <cellStyle name="BM Input Static 2 4 8 3" xfId="4286"/>
    <cellStyle name="BM Input Static 2 4 9" xfId="4287"/>
    <cellStyle name="BM Input Static 2 4 9 2" xfId="4288"/>
    <cellStyle name="BM Input Static 2 4 9 2 2" xfId="4289"/>
    <cellStyle name="BM Input Static 2 4 9 3" xfId="4290"/>
    <cellStyle name="BM Input Static 2 5" xfId="4291"/>
    <cellStyle name="BM Input Static 2 5 10" xfId="4292"/>
    <cellStyle name="BM Input Static 2 5 10 2" xfId="4293"/>
    <cellStyle name="BM Input Static 2 5 10 2 2" xfId="4294"/>
    <cellStyle name="BM Input Static 2 5 10 3" xfId="4295"/>
    <cellStyle name="BM Input Static 2 5 11" xfId="4296"/>
    <cellStyle name="BM Input Static 2 5 11 2" xfId="4297"/>
    <cellStyle name="BM Input Static 2 5 11 2 2" xfId="4298"/>
    <cellStyle name="BM Input Static 2 5 11 3" xfId="4299"/>
    <cellStyle name="BM Input Static 2 5 12" xfId="4300"/>
    <cellStyle name="BM Input Static 2 5 12 2" xfId="4301"/>
    <cellStyle name="BM Input Static 2 5 12 2 2" xfId="4302"/>
    <cellStyle name="BM Input Static 2 5 12 3" xfId="4303"/>
    <cellStyle name="BM Input Static 2 5 13" xfId="4304"/>
    <cellStyle name="BM Input Static 2 5 13 2" xfId="4305"/>
    <cellStyle name="BM Input Static 2 5 13 2 2" xfId="4306"/>
    <cellStyle name="BM Input Static 2 5 13 3" xfId="4307"/>
    <cellStyle name="BM Input Static 2 5 14" xfId="4308"/>
    <cellStyle name="BM Input Static 2 5 14 2" xfId="4309"/>
    <cellStyle name="BM Input Static 2 5 14 2 2" xfId="4310"/>
    <cellStyle name="BM Input Static 2 5 14 3" xfId="4311"/>
    <cellStyle name="BM Input Static 2 5 15" xfId="4312"/>
    <cellStyle name="BM Input Static 2 5 15 2" xfId="4313"/>
    <cellStyle name="BM Input Static 2 5 15 2 2" xfId="4314"/>
    <cellStyle name="BM Input Static 2 5 15 3" xfId="4315"/>
    <cellStyle name="BM Input Static 2 5 16" xfId="4316"/>
    <cellStyle name="BM Input Static 2 5 16 2" xfId="4317"/>
    <cellStyle name="BM Input Static 2 5 16 2 2" xfId="4318"/>
    <cellStyle name="BM Input Static 2 5 16 3" xfId="4319"/>
    <cellStyle name="BM Input Static 2 5 17" xfId="4320"/>
    <cellStyle name="BM Input Static 2 5 17 2" xfId="4321"/>
    <cellStyle name="BM Input Static 2 5 17 2 2" xfId="4322"/>
    <cellStyle name="BM Input Static 2 5 17 3" xfId="4323"/>
    <cellStyle name="BM Input Static 2 5 18" xfId="4324"/>
    <cellStyle name="BM Input Static 2 5 18 2" xfId="4325"/>
    <cellStyle name="BM Input Static 2 5 18 2 2" xfId="4326"/>
    <cellStyle name="BM Input Static 2 5 18 3" xfId="4327"/>
    <cellStyle name="BM Input Static 2 5 19" xfId="4328"/>
    <cellStyle name="BM Input Static 2 5 19 2" xfId="4329"/>
    <cellStyle name="BM Input Static 2 5 19 2 2" xfId="4330"/>
    <cellStyle name="BM Input Static 2 5 19 3" xfId="4331"/>
    <cellStyle name="BM Input Static 2 5 2" xfId="4332"/>
    <cellStyle name="BM Input Static 2 5 2 2" xfId="4333"/>
    <cellStyle name="BM Input Static 2 5 2 2 2" xfId="4334"/>
    <cellStyle name="BM Input Static 2 5 2 3" xfId="4335"/>
    <cellStyle name="BM Input Static 2 5 20" xfId="4336"/>
    <cellStyle name="BM Input Static 2 5 20 2" xfId="4337"/>
    <cellStyle name="BM Input Static 2 5 20 2 2" xfId="4338"/>
    <cellStyle name="BM Input Static 2 5 20 3" xfId="4339"/>
    <cellStyle name="BM Input Static 2 5 21" xfId="4340"/>
    <cellStyle name="BM Input Static 2 5 21 2" xfId="4341"/>
    <cellStyle name="BM Input Static 2 5 22" xfId="4342"/>
    <cellStyle name="BM Input Static 2 5 3" xfId="4343"/>
    <cellStyle name="BM Input Static 2 5 3 2" xfId="4344"/>
    <cellStyle name="BM Input Static 2 5 3 2 2" xfId="4345"/>
    <cellStyle name="BM Input Static 2 5 3 3" xfId="4346"/>
    <cellStyle name="BM Input Static 2 5 4" xfId="4347"/>
    <cellStyle name="BM Input Static 2 5 4 2" xfId="4348"/>
    <cellStyle name="BM Input Static 2 5 4 2 2" xfId="4349"/>
    <cellStyle name="BM Input Static 2 5 4 3" xfId="4350"/>
    <cellStyle name="BM Input Static 2 5 5" xfId="4351"/>
    <cellStyle name="BM Input Static 2 5 5 2" xfId="4352"/>
    <cellStyle name="BM Input Static 2 5 5 2 2" xfId="4353"/>
    <cellStyle name="BM Input Static 2 5 5 3" xfId="4354"/>
    <cellStyle name="BM Input Static 2 5 6" xfId="4355"/>
    <cellStyle name="BM Input Static 2 5 6 2" xfId="4356"/>
    <cellStyle name="BM Input Static 2 5 6 2 2" xfId="4357"/>
    <cellStyle name="BM Input Static 2 5 6 3" xfId="4358"/>
    <cellStyle name="BM Input Static 2 5 7" xfId="4359"/>
    <cellStyle name="BM Input Static 2 5 7 2" xfId="4360"/>
    <cellStyle name="BM Input Static 2 5 7 2 2" xfId="4361"/>
    <cellStyle name="BM Input Static 2 5 7 3" xfId="4362"/>
    <cellStyle name="BM Input Static 2 5 8" xfId="4363"/>
    <cellStyle name="BM Input Static 2 5 8 2" xfId="4364"/>
    <cellStyle name="BM Input Static 2 5 8 2 2" xfId="4365"/>
    <cellStyle name="BM Input Static 2 5 8 3" xfId="4366"/>
    <cellStyle name="BM Input Static 2 5 9" xfId="4367"/>
    <cellStyle name="BM Input Static 2 5 9 2" xfId="4368"/>
    <cellStyle name="BM Input Static 2 5 9 2 2" xfId="4369"/>
    <cellStyle name="BM Input Static 2 5 9 3" xfId="4370"/>
    <cellStyle name="BM Input Static 2 6" xfId="4371"/>
    <cellStyle name="BM Input Static 2 6 2" xfId="4372"/>
    <cellStyle name="BM Input Static 2 6 2 2" xfId="4373"/>
    <cellStyle name="BM Input Static 2 6 3" xfId="4374"/>
    <cellStyle name="BM Input Static 2 7" xfId="4375"/>
    <cellStyle name="BM Input Static 2 7 2" xfId="4376"/>
    <cellStyle name="BM Input Static 2 7 2 2" xfId="4377"/>
    <cellStyle name="BM Input Static 2 7 3" xfId="4378"/>
    <cellStyle name="BM Input Static 2 8" xfId="4379"/>
    <cellStyle name="BM Input Static 2 8 2" xfId="4380"/>
    <cellStyle name="BM Input Static 2 8 2 2" xfId="4381"/>
    <cellStyle name="BM Input Static 2 8 3" xfId="4382"/>
    <cellStyle name="BM Input Static 2 9" xfId="4383"/>
    <cellStyle name="BM Input Static 2 9 2" xfId="4384"/>
    <cellStyle name="BM Input Static 2 9 2 2" xfId="4385"/>
    <cellStyle name="BM Input Static 2 9 3" xfId="4386"/>
    <cellStyle name="BM Input Static 20" xfId="4387"/>
    <cellStyle name="BM Input Static 20 2" xfId="4388"/>
    <cellStyle name="BM Input Static 20 2 2" xfId="4389"/>
    <cellStyle name="BM Input Static 20 3" xfId="4390"/>
    <cellStyle name="BM Input Static 21" xfId="4391"/>
    <cellStyle name="BM Input Static 21 2" xfId="4392"/>
    <cellStyle name="BM Input Static 21 2 2" xfId="4393"/>
    <cellStyle name="BM Input Static 21 3" xfId="4394"/>
    <cellStyle name="BM Input Static 22" xfId="4395"/>
    <cellStyle name="BM Input Static 22 2" xfId="4396"/>
    <cellStyle name="BM Input Static 23" xfId="4397"/>
    <cellStyle name="BM Input Static 24" xfId="4398"/>
    <cellStyle name="BM Input Static 25" xfId="4399"/>
    <cellStyle name="BM Input Static 26" xfId="4400"/>
    <cellStyle name="BM Input Static 3" xfId="4401"/>
    <cellStyle name="BM Input Static 3 10" xfId="4402"/>
    <cellStyle name="BM Input Static 3 10 2" xfId="4403"/>
    <cellStyle name="BM Input Static 3 10 2 2" xfId="4404"/>
    <cellStyle name="BM Input Static 3 10 3" xfId="4405"/>
    <cellStyle name="BM Input Static 3 11" xfId="4406"/>
    <cellStyle name="BM Input Static 3 11 2" xfId="4407"/>
    <cellStyle name="BM Input Static 3 11 2 2" xfId="4408"/>
    <cellStyle name="BM Input Static 3 11 3" xfId="4409"/>
    <cellStyle name="BM Input Static 3 12" xfId="4410"/>
    <cellStyle name="BM Input Static 3 12 2" xfId="4411"/>
    <cellStyle name="BM Input Static 3 12 2 2" xfId="4412"/>
    <cellStyle name="BM Input Static 3 12 3" xfId="4413"/>
    <cellStyle name="BM Input Static 3 13" xfId="4414"/>
    <cellStyle name="BM Input Static 3 13 2" xfId="4415"/>
    <cellStyle name="BM Input Static 3 13 2 2" xfId="4416"/>
    <cellStyle name="BM Input Static 3 13 3" xfId="4417"/>
    <cellStyle name="BM Input Static 3 14" xfId="4418"/>
    <cellStyle name="BM Input Static 3 14 2" xfId="4419"/>
    <cellStyle name="BM Input Static 3 14 2 2" xfId="4420"/>
    <cellStyle name="BM Input Static 3 14 3" xfId="4421"/>
    <cellStyle name="BM Input Static 3 15" xfId="4422"/>
    <cellStyle name="BM Input Static 3 15 2" xfId="4423"/>
    <cellStyle name="BM Input Static 3 15 2 2" xfId="4424"/>
    <cellStyle name="BM Input Static 3 15 3" xfId="4425"/>
    <cellStyle name="BM Input Static 3 16" xfId="4426"/>
    <cellStyle name="BM Input Static 3 16 2" xfId="4427"/>
    <cellStyle name="BM Input Static 3 16 2 2" xfId="4428"/>
    <cellStyle name="BM Input Static 3 16 3" xfId="4429"/>
    <cellStyle name="BM Input Static 3 17" xfId="4430"/>
    <cellStyle name="BM Input Static 3 17 2" xfId="4431"/>
    <cellStyle name="BM Input Static 3 17 2 2" xfId="4432"/>
    <cellStyle name="BM Input Static 3 17 3" xfId="4433"/>
    <cellStyle name="BM Input Static 3 18" xfId="4434"/>
    <cellStyle name="BM Input Static 3 18 2" xfId="4435"/>
    <cellStyle name="BM Input Static 3 19" xfId="4436"/>
    <cellStyle name="BM Input Static 3 2" xfId="4437"/>
    <cellStyle name="BM Input Static 3 2 10" xfId="4438"/>
    <cellStyle name="BM Input Static 3 2 10 2" xfId="4439"/>
    <cellStyle name="BM Input Static 3 2 10 2 2" xfId="4440"/>
    <cellStyle name="BM Input Static 3 2 10 3" xfId="4441"/>
    <cellStyle name="BM Input Static 3 2 11" xfId="4442"/>
    <cellStyle name="BM Input Static 3 2 11 2" xfId="4443"/>
    <cellStyle name="BM Input Static 3 2 11 2 2" xfId="4444"/>
    <cellStyle name="BM Input Static 3 2 11 3" xfId="4445"/>
    <cellStyle name="BM Input Static 3 2 12" xfId="4446"/>
    <cellStyle name="BM Input Static 3 2 12 2" xfId="4447"/>
    <cellStyle name="BM Input Static 3 2 12 2 2" xfId="4448"/>
    <cellStyle name="BM Input Static 3 2 12 3" xfId="4449"/>
    <cellStyle name="BM Input Static 3 2 13" xfId="4450"/>
    <cellStyle name="BM Input Static 3 2 13 2" xfId="4451"/>
    <cellStyle name="BM Input Static 3 2 13 2 2" xfId="4452"/>
    <cellStyle name="BM Input Static 3 2 13 3" xfId="4453"/>
    <cellStyle name="BM Input Static 3 2 14" xfId="4454"/>
    <cellStyle name="BM Input Static 3 2 14 2" xfId="4455"/>
    <cellStyle name="BM Input Static 3 2 14 2 2" xfId="4456"/>
    <cellStyle name="BM Input Static 3 2 14 3" xfId="4457"/>
    <cellStyle name="BM Input Static 3 2 15" xfId="4458"/>
    <cellStyle name="BM Input Static 3 2 15 2" xfId="4459"/>
    <cellStyle name="BM Input Static 3 2 15 2 2" xfId="4460"/>
    <cellStyle name="BM Input Static 3 2 15 3" xfId="4461"/>
    <cellStyle name="BM Input Static 3 2 16" xfId="4462"/>
    <cellStyle name="BM Input Static 3 2 16 2" xfId="4463"/>
    <cellStyle name="BM Input Static 3 2 16 2 2" xfId="4464"/>
    <cellStyle name="BM Input Static 3 2 16 3" xfId="4465"/>
    <cellStyle name="BM Input Static 3 2 17" xfId="4466"/>
    <cellStyle name="BM Input Static 3 2 17 2" xfId="4467"/>
    <cellStyle name="BM Input Static 3 2 17 2 2" xfId="4468"/>
    <cellStyle name="BM Input Static 3 2 17 3" xfId="4469"/>
    <cellStyle name="BM Input Static 3 2 18" xfId="4470"/>
    <cellStyle name="BM Input Static 3 2 18 2" xfId="4471"/>
    <cellStyle name="BM Input Static 3 2 18 2 2" xfId="4472"/>
    <cellStyle name="BM Input Static 3 2 18 3" xfId="4473"/>
    <cellStyle name="BM Input Static 3 2 19" xfId="4474"/>
    <cellStyle name="BM Input Static 3 2 19 2" xfId="4475"/>
    <cellStyle name="BM Input Static 3 2 19 2 2" xfId="4476"/>
    <cellStyle name="BM Input Static 3 2 19 3" xfId="4477"/>
    <cellStyle name="BM Input Static 3 2 2" xfId="4478"/>
    <cellStyle name="BM Input Static 3 2 2 2" xfId="4479"/>
    <cellStyle name="BM Input Static 3 2 2 2 2" xfId="4480"/>
    <cellStyle name="BM Input Static 3 2 2 3" xfId="4481"/>
    <cellStyle name="BM Input Static 3 2 20" xfId="4482"/>
    <cellStyle name="BM Input Static 3 2 20 2" xfId="4483"/>
    <cellStyle name="BM Input Static 3 2 20 2 2" xfId="4484"/>
    <cellStyle name="BM Input Static 3 2 20 3" xfId="4485"/>
    <cellStyle name="BM Input Static 3 2 21" xfId="4486"/>
    <cellStyle name="BM Input Static 3 2 21 2" xfId="4487"/>
    <cellStyle name="BM Input Static 3 2 22" xfId="4488"/>
    <cellStyle name="BM Input Static 3 2 3" xfId="4489"/>
    <cellStyle name="BM Input Static 3 2 3 2" xfId="4490"/>
    <cellStyle name="BM Input Static 3 2 3 2 2" xfId="4491"/>
    <cellStyle name="BM Input Static 3 2 3 3" xfId="4492"/>
    <cellStyle name="BM Input Static 3 2 4" xfId="4493"/>
    <cellStyle name="BM Input Static 3 2 4 2" xfId="4494"/>
    <cellStyle name="BM Input Static 3 2 4 2 2" xfId="4495"/>
    <cellStyle name="BM Input Static 3 2 4 3" xfId="4496"/>
    <cellStyle name="BM Input Static 3 2 5" xfId="4497"/>
    <cellStyle name="BM Input Static 3 2 5 2" xfId="4498"/>
    <cellStyle name="BM Input Static 3 2 5 2 2" xfId="4499"/>
    <cellStyle name="BM Input Static 3 2 5 3" xfId="4500"/>
    <cellStyle name="BM Input Static 3 2 6" xfId="4501"/>
    <cellStyle name="BM Input Static 3 2 6 2" xfId="4502"/>
    <cellStyle name="BM Input Static 3 2 6 2 2" xfId="4503"/>
    <cellStyle name="BM Input Static 3 2 6 3" xfId="4504"/>
    <cellStyle name="BM Input Static 3 2 7" xfId="4505"/>
    <cellStyle name="BM Input Static 3 2 7 2" xfId="4506"/>
    <cellStyle name="BM Input Static 3 2 7 2 2" xfId="4507"/>
    <cellStyle name="BM Input Static 3 2 7 3" xfId="4508"/>
    <cellStyle name="BM Input Static 3 2 8" xfId="4509"/>
    <cellStyle name="BM Input Static 3 2 8 2" xfId="4510"/>
    <cellStyle name="BM Input Static 3 2 8 2 2" xfId="4511"/>
    <cellStyle name="BM Input Static 3 2 8 3" xfId="4512"/>
    <cellStyle name="BM Input Static 3 2 9" xfId="4513"/>
    <cellStyle name="BM Input Static 3 2 9 2" xfId="4514"/>
    <cellStyle name="BM Input Static 3 2 9 2 2" xfId="4515"/>
    <cellStyle name="BM Input Static 3 2 9 3" xfId="4516"/>
    <cellStyle name="BM Input Static 3 3" xfId="4517"/>
    <cellStyle name="BM Input Static 3 3 2" xfId="4518"/>
    <cellStyle name="BM Input Static 3 3 2 2" xfId="4519"/>
    <cellStyle name="BM Input Static 3 3 3" xfId="4520"/>
    <cellStyle name="BM Input Static 3 4" xfId="4521"/>
    <cellStyle name="BM Input Static 3 4 2" xfId="4522"/>
    <cellStyle name="BM Input Static 3 4 2 2" xfId="4523"/>
    <cellStyle name="BM Input Static 3 4 3" xfId="4524"/>
    <cellStyle name="BM Input Static 3 5" xfId="4525"/>
    <cellStyle name="BM Input Static 3 5 2" xfId="4526"/>
    <cellStyle name="BM Input Static 3 5 2 2" xfId="4527"/>
    <cellStyle name="BM Input Static 3 5 3" xfId="4528"/>
    <cellStyle name="BM Input Static 3 6" xfId="4529"/>
    <cellStyle name="BM Input Static 3 6 2" xfId="4530"/>
    <cellStyle name="BM Input Static 3 6 2 2" xfId="4531"/>
    <cellStyle name="BM Input Static 3 6 3" xfId="4532"/>
    <cellStyle name="BM Input Static 3 7" xfId="4533"/>
    <cellStyle name="BM Input Static 3 7 2" xfId="4534"/>
    <cellStyle name="BM Input Static 3 7 2 2" xfId="4535"/>
    <cellStyle name="BM Input Static 3 7 3" xfId="4536"/>
    <cellStyle name="BM Input Static 3 8" xfId="4537"/>
    <cellStyle name="BM Input Static 3 8 2" xfId="4538"/>
    <cellStyle name="BM Input Static 3 8 2 2" xfId="4539"/>
    <cellStyle name="BM Input Static 3 8 3" xfId="4540"/>
    <cellStyle name="BM Input Static 3 9" xfId="4541"/>
    <cellStyle name="BM Input Static 3 9 2" xfId="4542"/>
    <cellStyle name="BM Input Static 3 9 2 2" xfId="4543"/>
    <cellStyle name="BM Input Static 3 9 3" xfId="4544"/>
    <cellStyle name="BM Input Static 4" xfId="4545"/>
    <cellStyle name="BM Input Static 4 10" xfId="4546"/>
    <cellStyle name="BM Input Static 4 10 2" xfId="4547"/>
    <cellStyle name="BM Input Static 4 10 2 2" xfId="4548"/>
    <cellStyle name="BM Input Static 4 10 3" xfId="4549"/>
    <cellStyle name="BM Input Static 4 11" xfId="4550"/>
    <cellStyle name="BM Input Static 4 11 2" xfId="4551"/>
    <cellStyle name="BM Input Static 4 11 2 2" xfId="4552"/>
    <cellStyle name="BM Input Static 4 11 3" xfId="4553"/>
    <cellStyle name="BM Input Static 4 12" xfId="4554"/>
    <cellStyle name="BM Input Static 4 12 2" xfId="4555"/>
    <cellStyle name="BM Input Static 4 12 2 2" xfId="4556"/>
    <cellStyle name="BM Input Static 4 12 3" xfId="4557"/>
    <cellStyle name="BM Input Static 4 13" xfId="4558"/>
    <cellStyle name="BM Input Static 4 13 2" xfId="4559"/>
    <cellStyle name="BM Input Static 4 13 2 2" xfId="4560"/>
    <cellStyle name="BM Input Static 4 13 3" xfId="4561"/>
    <cellStyle name="BM Input Static 4 14" xfId="4562"/>
    <cellStyle name="BM Input Static 4 14 2" xfId="4563"/>
    <cellStyle name="BM Input Static 4 14 2 2" xfId="4564"/>
    <cellStyle name="BM Input Static 4 14 3" xfId="4565"/>
    <cellStyle name="BM Input Static 4 15" xfId="4566"/>
    <cellStyle name="BM Input Static 4 15 2" xfId="4567"/>
    <cellStyle name="BM Input Static 4 15 2 2" xfId="4568"/>
    <cellStyle name="BM Input Static 4 15 3" xfId="4569"/>
    <cellStyle name="BM Input Static 4 16" xfId="4570"/>
    <cellStyle name="BM Input Static 4 16 2" xfId="4571"/>
    <cellStyle name="BM Input Static 4 16 2 2" xfId="4572"/>
    <cellStyle name="BM Input Static 4 16 3" xfId="4573"/>
    <cellStyle name="BM Input Static 4 17" xfId="4574"/>
    <cellStyle name="BM Input Static 4 17 2" xfId="4575"/>
    <cellStyle name="BM Input Static 4 17 2 2" xfId="4576"/>
    <cellStyle name="BM Input Static 4 17 3" xfId="4577"/>
    <cellStyle name="BM Input Static 4 18" xfId="4578"/>
    <cellStyle name="BM Input Static 4 18 2" xfId="4579"/>
    <cellStyle name="BM Input Static 4 19" xfId="4580"/>
    <cellStyle name="BM Input Static 4 2" xfId="4581"/>
    <cellStyle name="BM Input Static 4 2 10" xfId="4582"/>
    <cellStyle name="BM Input Static 4 2 10 2" xfId="4583"/>
    <cellStyle name="BM Input Static 4 2 10 2 2" xfId="4584"/>
    <cellStyle name="BM Input Static 4 2 10 3" xfId="4585"/>
    <cellStyle name="BM Input Static 4 2 11" xfId="4586"/>
    <cellStyle name="BM Input Static 4 2 11 2" xfId="4587"/>
    <cellStyle name="BM Input Static 4 2 11 2 2" xfId="4588"/>
    <cellStyle name="BM Input Static 4 2 11 3" xfId="4589"/>
    <cellStyle name="BM Input Static 4 2 12" xfId="4590"/>
    <cellStyle name="BM Input Static 4 2 12 2" xfId="4591"/>
    <cellStyle name="BM Input Static 4 2 12 2 2" xfId="4592"/>
    <cellStyle name="BM Input Static 4 2 12 3" xfId="4593"/>
    <cellStyle name="BM Input Static 4 2 13" xfId="4594"/>
    <cellStyle name="BM Input Static 4 2 13 2" xfId="4595"/>
    <cellStyle name="BM Input Static 4 2 13 2 2" xfId="4596"/>
    <cellStyle name="BM Input Static 4 2 13 3" xfId="4597"/>
    <cellStyle name="BM Input Static 4 2 14" xfId="4598"/>
    <cellStyle name="BM Input Static 4 2 14 2" xfId="4599"/>
    <cellStyle name="BM Input Static 4 2 14 2 2" xfId="4600"/>
    <cellStyle name="BM Input Static 4 2 14 3" xfId="4601"/>
    <cellStyle name="BM Input Static 4 2 15" xfId="4602"/>
    <cellStyle name="BM Input Static 4 2 15 2" xfId="4603"/>
    <cellStyle name="BM Input Static 4 2 15 2 2" xfId="4604"/>
    <cellStyle name="BM Input Static 4 2 15 3" xfId="4605"/>
    <cellStyle name="BM Input Static 4 2 16" xfId="4606"/>
    <cellStyle name="BM Input Static 4 2 16 2" xfId="4607"/>
    <cellStyle name="BM Input Static 4 2 16 2 2" xfId="4608"/>
    <cellStyle name="BM Input Static 4 2 16 3" xfId="4609"/>
    <cellStyle name="BM Input Static 4 2 17" xfId="4610"/>
    <cellStyle name="BM Input Static 4 2 17 2" xfId="4611"/>
    <cellStyle name="BM Input Static 4 2 17 2 2" xfId="4612"/>
    <cellStyle name="BM Input Static 4 2 17 3" xfId="4613"/>
    <cellStyle name="BM Input Static 4 2 18" xfId="4614"/>
    <cellStyle name="BM Input Static 4 2 18 2" xfId="4615"/>
    <cellStyle name="BM Input Static 4 2 18 2 2" xfId="4616"/>
    <cellStyle name="BM Input Static 4 2 18 3" xfId="4617"/>
    <cellStyle name="BM Input Static 4 2 19" xfId="4618"/>
    <cellStyle name="BM Input Static 4 2 19 2" xfId="4619"/>
    <cellStyle name="BM Input Static 4 2 19 2 2" xfId="4620"/>
    <cellStyle name="BM Input Static 4 2 19 3" xfId="4621"/>
    <cellStyle name="BM Input Static 4 2 2" xfId="4622"/>
    <cellStyle name="BM Input Static 4 2 2 2" xfId="4623"/>
    <cellStyle name="BM Input Static 4 2 2 2 2" xfId="4624"/>
    <cellStyle name="BM Input Static 4 2 2 3" xfId="4625"/>
    <cellStyle name="BM Input Static 4 2 20" xfId="4626"/>
    <cellStyle name="BM Input Static 4 2 20 2" xfId="4627"/>
    <cellStyle name="BM Input Static 4 2 20 2 2" xfId="4628"/>
    <cellStyle name="BM Input Static 4 2 20 3" xfId="4629"/>
    <cellStyle name="BM Input Static 4 2 21" xfId="4630"/>
    <cellStyle name="BM Input Static 4 2 21 2" xfId="4631"/>
    <cellStyle name="BM Input Static 4 2 22" xfId="4632"/>
    <cellStyle name="BM Input Static 4 2 3" xfId="4633"/>
    <cellStyle name="BM Input Static 4 2 3 2" xfId="4634"/>
    <cellStyle name="BM Input Static 4 2 3 2 2" xfId="4635"/>
    <cellStyle name="BM Input Static 4 2 3 3" xfId="4636"/>
    <cellStyle name="BM Input Static 4 2 4" xfId="4637"/>
    <cellStyle name="BM Input Static 4 2 4 2" xfId="4638"/>
    <cellStyle name="BM Input Static 4 2 4 2 2" xfId="4639"/>
    <cellStyle name="BM Input Static 4 2 4 3" xfId="4640"/>
    <cellStyle name="BM Input Static 4 2 5" xfId="4641"/>
    <cellStyle name="BM Input Static 4 2 5 2" xfId="4642"/>
    <cellStyle name="BM Input Static 4 2 5 2 2" xfId="4643"/>
    <cellStyle name="BM Input Static 4 2 5 3" xfId="4644"/>
    <cellStyle name="BM Input Static 4 2 6" xfId="4645"/>
    <cellStyle name="BM Input Static 4 2 6 2" xfId="4646"/>
    <cellStyle name="BM Input Static 4 2 6 2 2" xfId="4647"/>
    <cellStyle name="BM Input Static 4 2 6 3" xfId="4648"/>
    <cellStyle name="BM Input Static 4 2 7" xfId="4649"/>
    <cellStyle name="BM Input Static 4 2 7 2" xfId="4650"/>
    <cellStyle name="BM Input Static 4 2 7 2 2" xfId="4651"/>
    <cellStyle name="BM Input Static 4 2 7 3" xfId="4652"/>
    <cellStyle name="BM Input Static 4 2 8" xfId="4653"/>
    <cellStyle name="BM Input Static 4 2 8 2" xfId="4654"/>
    <cellStyle name="BM Input Static 4 2 8 2 2" xfId="4655"/>
    <cellStyle name="BM Input Static 4 2 8 3" xfId="4656"/>
    <cellStyle name="BM Input Static 4 2 9" xfId="4657"/>
    <cellStyle name="BM Input Static 4 2 9 2" xfId="4658"/>
    <cellStyle name="BM Input Static 4 2 9 2 2" xfId="4659"/>
    <cellStyle name="BM Input Static 4 2 9 3" xfId="4660"/>
    <cellStyle name="BM Input Static 4 3" xfId="4661"/>
    <cellStyle name="BM Input Static 4 3 2" xfId="4662"/>
    <cellStyle name="BM Input Static 4 3 2 2" xfId="4663"/>
    <cellStyle name="BM Input Static 4 3 3" xfId="4664"/>
    <cellStyle name="BM Input Static 4 4" xfId="4665"/>
    <cellStyle name="BM Input Static 4 4 2" xfId="4666"/>
    <cellStyle name="BM Input Static 4 4 2 2" xfId="4667"/>
    <cellStyle name="BM Input Static 4 4 3" xfId="4668"/>
    <cellStyle name="BM Input Static 4 5" xfId="4669"/>
    <cellStyle name="BM Input Static 4 5 2" xfId="4670"/>
    <cellStyle name="BM Input Static 4 5 2 2" xfId="4671"/>
    <cellStyle name="BM Input Static 4 5 3" xfId="4672"/>
    <cellStyle name="BM Input Static 4 6" xfId="4673"/>
    <cellStyle name="BM Input Static 4 6 2" xfId="4674"/>
    <cellStyle name="BM Input Static 4 6 2 2" xfId="4675"/>
    <cellStyle name="BM Input Static 4 6 3" xfId="4676"/>
    <cellStyle name="BM Input Static 4 7" xfId="4677"/>
    <cellStyle name="BM Input Static 4 7 2" xfId="4678"/>
    <cellStyle name="BM Input Static 4 7 2 2" xfId="4679"/>
    <cellStyle name="BM Input Static 4 7 3" xfId="4680"/>
    <cellStyle name="BM Input Static 4 8" xfId="4681"/>
    <cellStyle name="BM Input Static 4 8 2" xfId="4682"/>
    <cellStyle name="BM Input Static 4 8 2 2" xfId="4683"/>
    <cellStyle name="BM Input Static 4 8 3" xfId="4684"/>
    <cellStyle name="BM Input Static 4 9" xfId="4685"/>
    <cellStyle name="BM Input Static 4 9 2" xfId="4686"/>
    <cellStyle name="BM Input Static 4 9 2 2" xfId="4687"/>
    <cellStyle name="BM Input Static 4 9 3" xfId="4688"/>
    <cellStyle name="BM Input Static 5" xfId="4689"/>
    <cellStyle name="BM Input Static 5 10" xfId="4690"/>
    <cellStyle name="BM Input Static 5 10 2" xfId="4691"/>
    <cellStyle name="BM Input Static 5 10 2 2" xfId="4692"/>
    <cellStyle name="BM Input Static 5 10 3" xfId="4693"/>
    <cellStyle name="BM Input Static 5 11" xfId="4694"/>
    <cellStyle name="BM Input Static 5 11 2" xfId="4695"/>
    <cellStyle name="BM Input Static 5 11 2 2" xfId="4696"/>
    <cellStyle name="BM Input Static 5 11 3" xfId="4697"/>
    <cellStyle name="BM Input Static 5 12" xfId="4698"/>
    <cellStyle name="BM Input Static 5 12 2" xfId="4699"/>
    <cellStyle name="BM Input Static 5 12 2 2" xfId="4700"/>
    <cellStyle name="BM Input Static 5 12 3" xfId="4701"/>
    <cellStyle name="BM Input Static 5 13" xfId="4702"/>
    <cellStyle name="BM Input Static 5 13 2" xfId="4703"/>
    <cellStyle name="BM Input Static 5 13 2 2" xfId="4704"/>
    <cellStyle name="BM Input Static 5 13 3" xfId="4705"/>
    <cellStyle name="BM Input Static 5 14" xfId="4706"/>
    <cellStyle name="BM Input Static 5 14 2" xfId="4707"/>
    <cellStyle name="BM Input Static 5 14 2 2" xfId="4708"/>
    <cellStyle name="BM Input Static 5 14 3" xfId="4709"/>
    <cellStyle name="BM Input Static 5 15" xfId="4710"/>
    <cellStyle name="BM Input Static 5 15 2" xfId="4711"/>
    <cellStyle name="BM Input Static 5 15 2 2" xfId="4712"/>
    <cellStyle name="BM Input Static 5 15 3" xfId="4713"/>
    <cellStyle name="BM Input Static 5 16" xfId="4714"/>
    <cellStyle name="BM Input Static 5 16 2" xfId="4715"/>
    <cellStyle name="BM Input Static 5 16 2 2" xfId="4716"/>
    <cellStyle name="BM Input Static 5 16 3" xfId="4717"/>
    <cellStyle name="BM Input Static 5 17" xfId="4718"/>
    <cellStyle name="BM Input Static 5 17 2" xfId="4719"/>
    <cellStyle name="BM Input Static 5 17 2 2" xfId="4720"/>
    <cellStyle name="BM Input Static 5 17 3" xfId="4721"/>
    <cellStyle name="BM Input Static 5 18" xfId="4722"/>
    <cellStyle name="BM Input Static 5 18 2" xfId="4723"/>
    <cellStyle name="BM Input Static 5 18 2 2" xfId="4724"/>
    <cellStyle name="BM Input Static 5 18 3" xfId="4725"/>
    <cellStyle name="BM Input Static 5 19" xfId="4726"/>
    <cellStyle name="BM Input Static 5 19 2" xfId="4727"/>
    <cellStyle name="BM Input Static 5 19 2 2" xfId="4728"/>
    <cellStyle name="BM Input Static 5 19 3" xfId="4729"/>
    <cellStyle name="BM Input Static 5 2" xfId="4730"/>
    <cellStyle name="BM Input Static 5 2 10" xfId="4731"/>
    <cellStyle name="BM Input Static 5 2 10 2" xfId="4732"/>
    <cellStyle name="BM Input Static 5 2 10 2 2" xfId="4733"/>
    <cellStyle name="BM Input Static 5 2 10 3" xfId="4734"/>
    <cellStyle name="BM Input Static 5 2 11" xfId="4735"/>
    <cellStyle name="BM Input Static 5 2 11 2" xfId="4736"/>
    <cellStyle name="BM Input Static 5 2 11 2 2" xfId="4737"/>
    <cellStyle name="BM Input Static 5 2 11 3" xfId="4738"/>
    <cellStyle name="BM Input Static 5 2 12" xfId="4739"/>
    <cellStyle name="BM Input Static 5 2 12 2" xfId="4740"/>
    <cellStyle name="BM Input Static 5 2 12 2 2" xfId="4741"/>
    <cellStyle name="BM Input Static 5 2 12 3" xfId="4742"/>
    <cellStyle name="BM Input Static 5 2 13" xfId="4743"/>
    <cellStyle name="BM Input Static 5 2 13 2" xfId="4744"/>
    <cellStyle name="BM Input Static 5 2 13 2 2" xfId="4745"/>
    <cellStyle name="BM Input Static 5 2 13 3" xfId="4746"/>
    <cellStyle name="BM Input Static 5 2 14" xfId="4747"/>
    <cellStyle name="BM Input Static 5 2 14 2" xfId="4748"/>
    <cellStyle name="BM Input Static 5 2 14 2 2" xfId="4749"/>
    <cellStyle name="BM Input Static 5 2 14 3" xfId="4750"/>
    <cellStyle name="BM Input Static 5 2 15" xfId="4751"/>
    <cellStyle name="BM Input Static 5 2 15 2" xfId="4752"/>
    <cellStyle name="BM Input Static 5 2 15 2 2" xfId="4753"/>
    <cellStyle name="BM Input Static 5 2 15 3" xfId="4754"/>
    <cellStyle name="BM Input Static 5 2 16" xfId="4755"/>
    <cellStyle name="BM Input Static 5 2 16 2" xfId="4756"/>
    <cellStyle name="BM Input Static 5 2 16 2 2" xfId="4757"/>
    <cellStyle name="BM Input Static 5 2 16 3" xfId="4758"/>
    <cellStyle name="BM Input Static 5 2 17" xfId="4759"/>
    <cellStyle name="BM Input Static 5 2 17 2" xfId="4760"/>
    <cellStyle name="BM Input Static 5 2 17 2 2" xfId="4761"/>
    <cellStyle name="BM Input Static 5 2 17 3" xfId="4762"/>
    <cellStyle name="BM Input Static 5 2 18" xfId="4763"/>
    <cellStyle name="BM Input Static 5 2 18 2" xfId="4764"/>
    <cellStyle name="BM Input Static 5 2 18 2 2" xfId="4765"/>
    <cellStyle name="BM Input Static 5 2 18 3" xfId="4766"/>
    <cellStyle name="BM Input Static 5 2 19" xfId="4767"/>
    <cellStyle name="BM Input Static 5 2 19 2" xfId="4768"/>
    <cellStyle name="BM Input Static 5 2 19 2 2" xfId="4769"/>
    <cellStyle name="BM Input Static 5 2 19 3" xfId="4770"/>
    <cellStyle name="BM Input Static 5 2 2" xfId="4771"/>
    <cellStyle name="BM Input Static 5 2 2 2" xfId="4772"/>
    <cellStyle name="BM Input Static 5 2 2 2 2" xfId="4773"/>
    <cellStyle name="BM Input Static 5 2 2 3" xfId="4774"/>
    <cellStyle name="BM Input Static 5 2 20" xfId="4775"/>
    <cellStyle name="BM Input Static 5 2 20 2" xfId="4776"/>
    <cellStyle name="BM Input Static 5 2 20 2 2" xfId="4777"/>
    <cellStyle name="BM Input Static 5 2 20 3" xfId="4778"/>
    <cellStyle name="BM Input Static 5 2 21" xfId="4779"/>
    <cellStyle name="BM Input Static 5 2 21 2" xfId="4780"/>
    <cellStyle name="BM Input Static 5 2 22" xfId="4781"/>
    <cellStyle name="BM Input Static 5 2 3" xfId="4782"/>
    <cellStyle name="BM Input Static 5 2 3 2" xfId="4783"/>
    <cellStyle name="BM Input Static 5 2 3 2 2" xfId="4784"/>
    <cellStyle name="BM Input Static 5 2 3 3" xfId="4785"/>
    <cellStyle name="BM Input Static 5 2 4" xfId="4786"/>
    <cellStyle name="BM Input Static 5 2 4 2" xfId="4787"/>
    <cellStyle name="BM Input Static 5 2 4 2 2" xfId="4788"/>
    <cellStyle name="BM Input Static 5 2 4 3" xfId="4789"/>
    <cellStyle name="BM Input Static 5 2 5" xfId="4790"/>
    <cellStyle name="BM Input Static 5 2 5 2" xfId="4791"/>
    <cellStyle name="BM Input Static 5 2 5 2 2" xfId="4792"/>
    <cellStyle name="BM Input Static 5 2 5 3" xfId="4793"/>
    <cellStyle name="BM Input Static 5 2 6" xfId="4794"/>
    <cellStyle name="BM Input Static 5 2 6 2" xfId="4795"/>
    <cellStyle name="BM Input Static 5 2 6 2 2" xfId="4796"/>
    <cellStyle name="BM Input Static 5 2 6 3" xfId="4797"/>
    <cellStyle name="BM Input Static 5 2 7" xfId="4798"/>
    <cellStyle name="BM Input Static 5 2 7 2" xfId="4799"/>
    <cellStyle name="BM Input Static 5 2 7 2 2" xfId="4800"/>
    <cellStyle name="BM Input Static 5 2 7 3" xfId="4801"/>
    <cellStyle name="BM Input Static 5 2 8" xfId="4802"/>
    <cellStyle name="BM Input Static 5 2 8 2" xfId="4803"/>
    <cellStyle name="BM Input Static 5 2 8 2 2" xfId="4804"/>
    <cellStyle name="BM Input Static 5 2 8 3" xfId="4805"/>
    <cellStyle name="BM Input Static 5 2 9" xfId="4806"/>
    <cellStyle name="BM Input Static 5 2 9 2" xfId="4807"/>
    <cellStyle name="BM Input Static 5 2 9 2 2" xfId="4808"/>
    <cellStyle name="BM Input Static 5 2 9 3" xfId="4809"/>
    <cellStyle name="BM Input Static 5 20" xfId="4810"/>
    <cellStyle name="BM Input Static 5 20 2" xfId="4811"/>
    <cellStyle name="BM Input Static 5 20 2 2" xfId="4812"/>
    <cellStyle name="BM Input Static 5 20 3" xfId="4813"/>
    <cellStyle name="BM Input Static 5 21" xfId="4814"/>
    <cellStyle name="BM Input Static 5 21 2" xfId="4815"/>
    <cellStyle name="BM Input Static 5 21 2 2" xfId="4816"/>
    <cellStyle name="BM Input Static 5 21 3" xfId="4817"/>
    <cellStyle name="BM Input Static 5 22" xfId="4818"/>
    <cellStyle name="BM Input Static 5 22 2" xfId="4819"/>
    <cellStyle name="BM Input Static 5 23" xfId="4820"/>
    <cellStyle name="BM Input Static 5 3" xfId="4821"/>
    <cellStyle name="BM Input Static 5 3 2" xfId="4822"/>
    <cellStyle name="BM Input Static 5 3 2 2" xfId="4823"/>
    <cellStyle name="BM Input Static 5 3 3" xfId="4824"/>
    <cellStyle name="BM Input Static 5 4" xfId="4825"/>
    <cellStyle name="BM Input Static 5 4 2" xfId="4826"/>
    <cellStyle name="BM Input Static 5 4 2 2" xfId="4827"/>
    <cellStyle name="BM Input Static 5 4 3" xfId="4828"/>
    <cellStyle name="BM Input Static 5 5" xfId="4829"/>
    <cellStyle name="BM Input Static 5 5 2" xfId="4830"/>
    <cellStyle name="BM Input Static 5 5 2 2" xfId="4831"/>
    <cellStyle name="BM Input Static 5 5 3" xfId="4832"/>
    <cellStyle name="BM Input Static 5 6" xfId="4833"/>
    <cellStyle name="BM Input Static 5 6 2" xfId="4834"/>
    <cellStyle name="BM Input Static 5 6 2 2" xfId="4835"/>
    <cellStyle name="BM Input Static 5 6 3" xfId="4836"/>
    <cellStyle name="BM Input Static 5 7" xfId="4837"/>
    <cellStyle name="BM Input Static 5 7 2" xfId="4838"/>
    <cellStyle name="BM Input Static 5 7 2 2" xfId="4839"/>
    <cellStyle name="BM Input Static 5 7 3" xfId="4840"/>
    <cellStyle name="BM Input Static 5 8" xfId="4841"/>
    <cellStyle name="BM Input Static 5 8 2" xfId="4842"/>
    <cellStyle name="BM Input Static 5 8 2 2" xfId="4843"/>
    <cellStyle name="BM Input Static 5 8 3" xfId="4844"/>
    <cellStyle name="BM Input Static 5 9" xfId="4845"/>
    <cellStyle name="BM Input Static 5 9 2" xfId="4846"/>
    <cellStyle name="BM Input Static 5 9 2 2" xfId="4847"/>
    <cellStyle name="BM Input Static 5 9 3" xfId="4848"/>
    <cellStyle name="BM Input Static 6" xfId="4849"/>
    <cellStyle name="BM Input Static 6 10" xfId="4850"/>
    <cellStyle name="BM Input Static 6 10 2" xfId="4851"/>
    <cellStyle name="BM Input Static 6 10 2 2" xfId="4852"/>
    <cellStyle name="BM Input Static 6 10 3" xfId="4853"/>
    <cellStyle name="BM Input Static 6 11" xfId="4854"/>
    <cellStyle name="BM Input Static 6 11 2" xfId="4855"/>
    <cellStyle name="BM Input Static 6 11 2 2" xfId="4856"/>
    <cellStyle name="BM Input Static 6 11 3" xfId="4857"/>
    <cellStyle name="BM Input Static 6 12" xfId="4858"/>
    <cellStyle name="BM Input Static 6 12 2" xfId="4859"/>
    <cellStyle name="BM Input Static 6 12 2 2" xfId="4860"/>
    <cellStyle name="BM Input Static 6 12 3" xfId="4861"/>
    <cellStyle name="BM Input Static 6 13" xfId="4862"/>
    <cellStyle name="BM Input Static 6 13 2" xfId="4863"/>
    <cellStyle name="BM Input Static 6 13 2 2" xfId="4864"/>
    <cellStyle name="BM Input Static 6 13 3" xfId="4865"/>
    <cellStyle name="BM Input Static 6 14" xfId="4866"/>
    <cellStyle name="BM Input Static 6 14 2" xfId="4867"/>
    <cellStyle name="BM Input Static 6 14 2 2" xfId="4868"/>
    <cellStyle name="BM Input Static 6 14 3" xfId="4869"/>
    <cellStyle name="BM Input Static 6 15" xfId="4870"/>
    <cellStyle name="BM Input Static 6 15 2" xfId="4871"/>
    <cellStyle name="BM Input Static 6 15 2 2" xfId="4872"/>
    <cellStyle name="BM Input Static 6 15 3" xfId="4873"/>
    <cellStyle name="BM Input Static 6 16" xfId="4874"/>
    <cellStyle name="BM Input Static 6 16 2" xfId="4875"/>
    <cellStyle name="BM Input Static 6 16 2 2" xfId="4876"/>
    <cellStyle name="BM Input Static 6 16 3" xfId="4877"/>
    <cellStyle name="BM Input Static 6 17" xfId="4878"/>
    <cellStyle name="BM Input Static 6 17 2" xfId="4879"/>
    <cellStyle name="BM Input Static 6 17 2 2" xfId="4880"/>
    <cellStyle name="BM Input Static 6 17 3" xfId="4881"/>
    <cellStyle name="BM Input Static 6 18" xfId="4882"/>
    <cellStyle name="BM Input Static 6 18 2" xfId="4883"/>
    <cellStyle name="BM Input Static 6 18 2 2" xfId="4884"/>
    <cellStyle name="BM Input Static 6 18 3" xfId="4885"/>
    <cellStyle name="BM Input Static 6 19" xfId="4886"/>
    <cellStyle name="BM Input Static 6 19 2" xfId="4887"/>
    <cellStyle name="BM Input Static 6 19 2 2" xfId="4888"/>
    <cellStyle name="BM Input Static 6 19 3" xfId="4889"/>
    <cellStyle name="BM Input Static 6 2" xfId="4890"/>
    <cellStyle name="BM Input Static 6 2 2" xfId="4891"/>
    <cellStyle name="BM Input Static 6 2 2 2" xfId="4892"/>
    <cellStyle name="BM Input Static 6 2 3" xfId="4893"/>
    <cellStyle name="BM Input Static 6 20" xfId="4894"/>
    <cellStyle name="BM Input Static 6 20 2" xfId="4895"/>
    <cellStyle name="BM Input Static 6 20 2 2" xfId="4896"/>
    <cellStyle name="BM Input Static 6 20 3" xfId="4897"/>
    <cellStyle name="BM Input Static 6 21" xfId="4898"/>
    <cellStyle name="BM Input Static 6 21 2" xfId="4899"/>
    <cellStyle name="BM Input Static 6 22" xfId="4900"/>
    <cellStyle name="BM Input Static 6 3" xfId="4901"/>
    <cellStyle name="BM Input Static 6 3 2" xfId="4902"/>
    <cellStyle name="BM Input Static 6 3 2 2" xfId="4903"/>
    <cellStyle name="BM Input Static 6 3 3" xfId="4904"/>
    <cellStyle name="BM Input Static 6 4" xfId="4905"/>
    <cellStyle name="BM Input Static 6 4 2" xfId="4906"/>
    <cellStyle name="BM Input Static 6 4 2 2" xfId="4907"/>
    <cellStyle name="BM Input Static 6 4 3" xfId="4908"/>
    <cellStyle name="BM Input Static 6 5" xfId="4909"/>
    <cellStyle name="BM Input Static 6 5 2" xfId="4910"/>
    <cellStyle name="BM Input Static 6 5 2 2" xfId="4911"/>
    <cellStyle name="BM Input Static 6 5 3" xfId="4912"/>
    <cellStyle name="BM Input Static 6 6" xfId="4913"/>
    <cellStyle name="BM Input Static 6 6 2" xfId="4914"/>
    <cellStyle name="BM Input Static 6 6 2 2" xfId="4915"/>
    <cellStyle name="BM Input Static 6 6 3" xfId="4916"/>
    <cellStyle name="BM Input Static 6 7" xfId="4917"/>
    <cellStyle name="BM Input Static 6 7 2" xfId="4918"/>
    <cellStyle name="BM Input Static 6 7 2 2" xfId="4919"/>
    <cellStyle name="BM Input Static 6 7 3" xfId="4920"/>
    <cellStyle name="BM Input Static 6 8" xfId="4921"/>
    <cellStyle name="BM Input Static 6 8 2" xfId="4922"/>
    <cellStyle name="BM Input Static 6 8 2 2" xfId="4923"/>
    <cellStyle name="BM Input Static 6 8 3" xfId="4924"/>
    <cellStyle name="BM Input Static 6 9" xfId="4925"/>
    <cellStyle name="BM Input Static 6 9 2" xfId="4926"/>
    <cellStyle name="BM Input Static 6 9 2 2" xfId="4927"/>
    <cellStyle name="BM Input Static 6 9 3" xfId="4928"/>
    <cellStyle name="BM Input Static 7" xfId="4929"/>
    <cellStyle name="BM Input Static 7 2" xfId="4930"/>
    <cellStyle name="BM Input Static 7 2 2" xfId="4931"/>
    <cellStyle name="BM Input Static 7 3" xfId="4932"/>
    <cellStyle name="BM Input Static 8" xfId="4933"/>
    <cellStyle name="BM Input Static 8 2" xfId="4934"/>
    <cellStyle name="BM Input Static 8 2 2" xfId="4935"/>
    <cellStyle name="BM Input Static 8 3" xfId="4936"/>
    <cellStyle name="BM Input Static 9" xfId="4937"/>
    <cellStyle name="BM Input Static 9 2" xfId="4938"/>
    <cellStyle name="BM Input Static 9 2 2" xfId="4939"/>
    <cellStyle name="BM Input Static 9 3" xfId="4940"/>
    <cellStyle name="BM Label" xfId="4941"/>
    <cellStyle name="BM UF in Col E" xfId="4942"/>
    <cellStyle name="BM UF in Col E 10" xfId="4943"/>
    <cellStyle name="BM UF in Col E 10 2" xfId="4944"/>
    <cellStyle name="BM UF in Col E 10 2 2" xfId="4945"/>
    <cellStyle name="BM UF in Col E 10 3" xfId="4946"/>
    <cellStyle name="BM UF in Col E 11" xfId="4947"/>
    <cellStyle name="BM UF in Col E 11 2" xfId="4948"/>
    <cellStyle name="BM UF in Col E 11 2 2" xfId="4949"/>
    <cellStyle name="BM UF in Col E 11 3" xfId="4950"/>
    <cellStyle name="BM UF in Col E 12" xfId="4951"/>
    <cellStyle name="BM UF in Col E 12 2" xfId="4952"/>
    <cellStyle name="BM UF in Col E 12 2 2" xfId="4953"/>
    <cellStyle name="BM UF in Col E 12 3" xfId="4954"/>
    <cellStyle name="BM UF in Col E 13" xfId="4955"/>
    <cellStyle name="BM UF in Col E 13 2" xfId="4956"/>
    <cellStyle name="BM UF in Col E 13 2 2" xfId="4957"/>
    <cellStyle name="BM UF in Col E 13 3" xfId="4958"/>
    <cellStyle name="BM UF in Col E 14" xfId="4959"/>
    <cellStyle name="BM UF in Col E 14 2" xfId="4960"/>
    <cellStyle name="BM UF in Col E 14 2 2" xfId="4961"/>
    <cellStyle name="BM UF in Col E 14 3" xfId="4962"/>
    <cellStyle name="BM UF in Col E 15" xfId="4963"/>
    <cellStyle name="BM UF in Col E 15 2" xfId="4964"/>
    <cellStyle name="BM UF in Col E 15 2 2" xfId="4965"/>
    <cellStyle name="BM UF in Col E 15 3" xfId="4966"/>
    <cellStyle name="BM UF in Col E 16" xfId="4967"/>
    <cellStyle name="BM UF in Col E 16 2" xfId="4968"/>
    <cellStyle name="BM UF in Col E 16 2 2" xfId="4969"/>
    <cellStyle name="BM UF in Col E 16 3" xfId="4970"/>
    <cellStyle name="BM UF in Col E 17" xfId="4971"/>
    <cellStyle name="BM UF in Col E 17 2" xfId="4972"/>
    <cellStyle name="BM UF in Col E 17 2 2" xfId="4973"/>
    <cellStyle name="BM UF in Col E 17 3" xfId="4974"/>
    <cellStyle name="BM UF in Col E 18" xfId="4975"/>
    <cellStyle name="BM UF in Col E 18 2" xfId="4976"/>
    <cellStyle name="BM UF in Col E 18 2 2" xfId="4977"/>
    <cellStyle name="BM UF in Col E 18 3" xfId="4978"/>
    <cellStyle name="BM UF in Col E 19" xfId="4979"/>
    <cellStyle name="BM UF in Col E 19 2" xfId="4980"/>
    <cellStyle name="BM UF in Col E 19 2 2" xfId="4981"/>
    <cellStyle name="BM UF in Col E 19 3" xfId="4982"/>
    <cellStyle name="BM UF in Col E 2" xfId="4983"/>
    <cellStyle name="BM UF in Col E 2 10" xfId="4984"/>
    <cellStyle name="BM UF in Col E 2 10 2" xfId="4985"/>
    <cellStyle name="BM UF in Col E 2 10 2 2" xfId="4986"/>
    <cellStyle name="BM UF in Col E 2 10 3" xfId="4987"/>
    <cellStyle name="BM UF in Col E 2 11" xfId="4988"/>
    <cellStyle name="BM UF in Col E 2 11 2" xfId="4989"/>
    <cellStyle name="BM UF in Col E 2 11 2 2" xfId="4990"/>
    <cellStyle name="BM UF in Col E 2 11 3" xfId="4991"/>
    <cellStyle name="BM UF in Col E 2 12" xfId="4992"/>
    <cellStyle name="BM UF in Col E 2 12 2" xfId="4993"/>
    <cellStyle name="BM UF in Col E 2 12 2 2" xfId="4994"/>
    <cellStyle name="BM UF in Col E 2 12 3" xfId="4995"/>
    <cellStyle name="BM UF in Col E 2 13" xfId="4996"/>
    <cellStyle name="BM UF in Col E 2 13 2" xfId="4997"/>
    <cellStyle name="BM UF in Col E 2 13 2 2" xfId="4998"/>
    <cellStyle name="BM UF in Col E 2 13 3" xfId="4999"/>
    <cellStyle name="BM UF in Col E 2 14" xfId="5000"/>
    <cellStyle name="BM UF in Col E 2 14 2" xfId="5001"/>
    <cellStyle name="BM UF in Col E 2 14 2 2" xfId="5002"/>
    <cellStyle name="BM UF in Col E 2 14 3" xfId="5003"/>
    <cellStyle name="BM UF in Col E 2 15" xfId="5004"/>
    <cellStyle name="BM UF in Col E 2 15 2" xfId="5005"/>
    <cellStyle name="BM UF in Col E 2 15 2 2" xfId="5006"/>
    <cellStyle name="BM UF in Col E 2 15 3" xfId="5007"/>
    <cellStyle name="BM UF in Col E 2 16" xfId="5008"/>
    <cellStyle name="BM UF in Col E 2 16 2" xfId="5009"/>
    <cellStyle name="BM UF in Col E 2 16 2 2" xfId="5010"/>
    <cellStyle name="BM UF in Col E 2 16 3" xfId="5011"/>
    <cellStyle name="BM UF in Col E 2 17" xfId="5012"/>
    <cellStyle name="BM UF in Col E 2 17 2" xfId="5013"/>
    <cellStyle name="BM UF in Col E 2 17 2 2" xfId="5014"/>
    <cellStyle name="BM UF in Col E 2 17 3" xfId="5015"/>
    <cellStyle name="BM UF in Col E 2 18" xfId="5016"/>
    <cellStyle name="BM UF in Col E 2 18 2" xfId="5017"/>
    <cellStyle name="BM UF in Col E 2 18 2 2" xfId="5018"/>
    <cellStyle name="BM UF in Col E 2 18 3" xfId="5019"/>
    <cellStyle name="BM UF in Col E 2 19" xfId="5020"/>
    <cellStyle name="BM UF in Col E 2 19 2" xfId="5021"/>
    <cellStyle name="BM UF in Col E 2 19 2 2" xfId="5022"/>
    <cellStyle name="BM UF in Col E 2 19 3" xfId="5023"/>
    <cellStyle name="BM UF in Col E 2 2" xfId="5024"/>
    <cellStyle name="BM UF in Col E 2 2 10" xfId="5025"/>
    <cellStyle name="BM UF in Col E 2 2 10 2" xfId="5026"/>
    <cellStyle name="BM UF in Col E 2 2 10 2 2" xfId="5027"/>
    <cellStyle name="BM UF in Col E 2 2 10 3" xfId="5028"/>
    <cellStyle name="BM UF in Col E 2 2 11" xfId="5029"/>
    <cellStyle name="BM UF in Col E 2 2 11 2" xfId="5030"/>
    <cellStyle name="BM UF in Col E 2 2 11 2 2" xfId="5031"/>
    <cellStyle name="BM UF in Col E 2 2 11 3" xfId="5032"/>
    <cellStyle name="BM UF in Col E 2 2 12" xfId="5033"/>
    <cellStyle name="BM UF in Col E 2 2 12 2" xfId="5034"/>
    <cellStyle name="BM UF in Col E 2 2 12 2 2" xfId="5035"/>
    <cellStyle name="BM UF in Col E 2 2 12 3" xfId="5036"/>
    <cellStyle name="BM UF in Col E 2 2 13" xfId="5037"/>
    <cellStyle name="BM UF in Col E 2 2 13 2" xfId="5038"/>
    <cellStyle name="BM UF in Col E 2 2 13 2 2" xfId="5039"/>
    <cellStyle name="BM UF in Col E 2 2 13 3" xfId="5040"/>
    <cellStyle name="BM UF in Col E 2 2 14" xfId="5041"/>
    <cellStyle name="BM UF in Col E 2 2 14 2" xfId="5042"/>
    <cellStyle name="BM UF in Col E 2 2 14 2 2" xfId="5043"/>
    <cellStyle name="BM UF in Col E 2 2 14 3" xfId="5044"/>
    <cellStyle name="BM UF in Col E 2 2 15" xfId="5045"/>
    <cellStyle name="BM UF in Col E 2 2 15 2" xfId="5046"/>
    <cellStyle name="BM UF in Col E 2 2 15 2 2" xfId="5047"/>
    <cellStyle name="BM UF in Col E 2 2 15 3" xfId="5048"/>
    <cellStyle name="BM UF in Col E 2 2 16" xfId="5049"/>
    <cellStyle name="BM UF in Col E 2 2 16 2" xfId="5050"/>
    <cellStyle name="BM UF in Col E 2 2 16 2 2" xfId="5051"/>
    <cellStyle name="BM UF in Col E 2 2 16 3" xfId="5052"/>
    <cellStyle name="BM UF in Col E 2 2 17" xfId="5053"/>
    <cellStyle name="BM UF in Col E 2 2 17 2" xfId="5054"/>
    <cellStyle name="BM UF in Col E 2 2 17 2 2" xfId="5055"/>
    <cellStyle name="BM UF in Col E 2 2 17 3" xfId="5056"/>
    <cellStyle name="BM UF in Col E 2 2 18" xfId="5057"/>
    <cellStyle name="BM UF in Col E 2 2 18 2" xfId="5058"/>
    <cellStyle name="BM UF in Col E 2 2 19" xfId="5059"/>
    <cellStyle name="BM UF in Col E 2 2 2" xfId="5060"/>
    <cellStyle name="BM UF in Col E 2 2 2 10" xfId="5061"/>
    <cellStyle name="BM UF in Col E 2 2 2 10 2" xfId="5062"/>
    <cellStyle name="BM UF in Col E 2 2 2 10 2 2" xfId="5063"/>
    <cellStyle name="BM UF in Col E 2 2 2 10 3" xfId="5064"/>
    <cellStyle name="BM UF in Col E 2 2 2 11" xfId="5065"/>
    <cellStyle name="BM UF in Col E 2 2 2 11 2" xfId="5066"/>
    <cellStyle name="BM UF in Col E 2 2 2 11 2 2" xfId="5067"/>
    <cellStyle name="BM UF in Col E 2 2 2 11 3" xfId="5068"/>
    <cellStyle name="BM UF in Col E 2 2 2 12" xfId="5069"/>
    <cellStyle name="BM UF in Col E 2 2 2 12 2" xfId="5070"/>
    <cellStyle name="BM UF in Col E 2 2 2 12 2 2" xfId="5071"/>
    <cellStyle name="BM UF in Col E 2 2 2 12 3" xfId="5072"/>
    <cellStyle name="BM UF in Col E 2 2 2 13" xfId="5073"/>
    <cellStyle name="BM UF in Col E 2 2 2 13 2" xfId="5074"/>
    <cellStyle name="BM UF in Col E 2 2 2 13 2 2" xfId="5075"/>
    <cellStyle name="BM UF in Col E 2 2 2 13 3" xfId="5076"/>
    <cellStyle name="BM UF in Col E 2 2 2 14" xfId="5077"/>
    <cellStyle name="BM UF in Col E 2 2 2 14 2" xfId="5078"/>
    <cellStyle name="BM UF in Col E 2 2 2 14 2 2" xfId="5079"/>
    <cellStyle name="BM UF in Col E 2 2 2 14 3" xfId="5080"/>
    <cellStyle name="BM UF in Col E 2 2 2 15" xfId="5081"/>
    <cellStyle name="BM UF in Col E 2 2 2 15 2" xfId="5082"/>
    <cellStyle name="BM UF in Col E 2 2 2 15 2 2" xfId="5083"/>
    <cellStyle name="BM UF in Col E 2 2 2 15 3" xfId="5084"/>
    <cellStyle name="BM UF in Col E 2 2 2 16" xfId="5085"/>
    <cellStyle name="BM UF in Col E 2 2 2 16 2" xfId="5086"/>
    <cellStyle name="BM UF in Col E 2 2 2 16 2 2" xfId="5087"/>
    <cellStyle name="BM UF in Col E 2 2 2 16 3" xfId="5088"/>
    <cellStyle name="BM UF in Col E 2 2 2 17" xfId="5089"/>
    <cellStyle name="BM UF in Col E 2 2 2 17 2" xfId="5090"/>
    <cellStyle name="BM UF in Col E 2 2 2 17 2 2" xfId="5091"/>
    <cellStyle name="BM UF in Col E 2 2 2 17 3" xfId="5092"/>
    <cellStyle name="BM UF in Col E 2 2 2 18" xfId="5093"/>
    <cellStyle name="BM UF in Col E 2 2 2 18 2" xfId="5094"/>
    <cellStyle name="BM UF in Col E 2 2 2 18 2 2" xfId="5095"/>
    <cellStyle name="BM UF in Col E 2 2 2 18 3" xfId="5096"/>
    <cellStyle name="BM UF in Col E 2 2 2 19" xfId="5097"/>
    <cellStyle name="BM UF in Col E 2 2 2 19 2" xfId="5098"/>
    <cellStyle name="BM UF in Col E 2 2 2 19 2 2" xfId="5099"/>
    <cellStyle name="BM UF in Col E 2 2 2 19 3" xfId="5100"/>
    <cellStyle name="BM UF in Col E 2 2 2 2" xfId="5101"/>
    <cellStyle name="BM UF in Col E 2 2 2 2 2" xfId="5102"/>
    <cellStyle name="BM UF in Col E 2 2 2 2 2 2" xfId="5103"/>
    <cellStyle name="BM UF in Col E 2 2 2 2 3" xfId="5104"/>
    <cellStyle name="BM UF in Col E 2 2 2 20" xfId="5105"/>
    <cellStyle name="BM UF in Col E 2 2 2 20 2" xfId="5106"/>
    <cellStyle name="BM UF in Col E 2 2 2 20 2 2" xfId="5107"/>
    <cellStyle name="BM UF in Col E 2 2 2 20 3" xfId="5108"/>
    <cellStyle name="BM UF in Col E 2 2 2 21" xfId="5109"/>
    <cellStyle name="BM UF in Col E 2 2 2 21 2" xfId="5110"/>
    <cellStyle name="BM UF in Col E 2 2 2 22" xfId="5111"/>
    <cellStyle name="BM UF in Col E 2 2 2 3" xfId="5112"/>
    <cellStyle name="BM UF in Col E 2 2 2 3 2" xfId="5113"/>
    <cellStyle name="BM UF in Col E 2 2 2 3 2 2" xfId="5114"/>
    <cellStyle name="BM UF in Col E 2 2 2 3 3" xfId="5115"/>
    <cellStyle name="BM UF in Col E 2 2 2 4" xfId="5116"/>
    <cellStyle name="BM UF in Col E 2 2 2 4 2" xfId="5117"/>
    <cellStyle name="BM UF in Col E 2 2 2 4 2 2" xfId="5118"/>
    <cellStyle name="BM UF in Col E 2 2 2 4 3" xfId="5119"/>
    <cellStyle name="BM UF in Col E 2 2 2 5" xfId="5120"/>
    <cellStyle name="BM UF in Col E 2 2 2 5 2" xfId="5121"/>
    <cellStyle name="BM UF in Col E 2 2 2 5 2 2" xfId="5122"/>
    <cellStyle name="BM UF in Col E 2 2 2 5 3" xfId="5123"/>
    <cellStyle name="BM UF in Col E 2 2 2 6" xfId="5124"/>
    <cellStyle name="BM UF in Col E 2 2 2 6 2" xfId="5125"/>
    <cellStyle name="BM UF in Col E 2 2 2 6 2 2" xfId="5126"/>
    <cellStyle name="BM UF in Col E 2 2 2 6 3" xfId="5127"/>
    <cellStyle name="BM UF in Col E 2 2 2 7" xfId="5128"/>
    <cellStyle name="BM UF in Col E 2 2 2 7 2" xfId="5129"/>
    <cellStyle name="BM UF in Col E 2 2 2 7 2 2" xfId="5130"/>
    <cellStyle name="BM UF in Col E 2 2 2 7 3" xfId="5131"/>
    <cellStyle name="BM UF in Col E 2 2 2 8" xfId="5132"/>
    <cellStyle name="BM UF in Col E 2 2 2 8 2" xfId="5133"/>
    <cellStyle name="BM UF in Col E 2 2 2 8 2 2" xfId="5134"/>
    <cellStyle name="BM UF in Col E 2 2 2 8 3" xfId="5135"/>
    <cellStyle name="BM UF in Col E 2 2 2 9" xfId="5136"/>
    <cellStyle name="BM UF in Col E 2 2 2 9 2" xfId="5137"/>
    <cellStyle name="BM UF in Col E 2 2 2 9 2 2" xfId="5138"/>
    <cellStyle name="BM UF in Col E 2 2 2 9 3" xfId="5139"/>
    <cellStyle name="BM UF in Col E 2 2 3" xfId="5140"/>
    <cellStyle name="BM UF in Col E 2 2 3 2" xfId="5141"/>
    <cellStyle name="BM UF in Col E 2 2 3 2 2" xfId="5142"/>
    <cellStyle name="BM UF in Col E 2 2 3 3" xfId="5143"/>
    <cellStyle name="BM UF in Col E 2 2 4" xfId="5144"/>
    <cellStyle name="BM UF in Col E 2 2 4 2" xfId="5145"/>
    <cellStyle name="BM UF in Col E 2 2 4 2 2" xfId="5146"/>
    <cellStyle name="BM UF in Col E 2 2 4 3" xfId="5147"/>
    <cellStyle name="BM UF in Col E 2 2 5" xfId="5148"/>
    <cellStyle name="BM UF in Col E 2 2 5 2" xfId="5149"/>
    <cellStyle name="BM UF in Col E 2 2 5 2 2" xfId="5150"/>
    <cellStyle name="BM UF in Col E 2 2 5 3" xfId="5151"/>
    <cellStyle name="BM UF in Col E 2 2 6" xfId="5152"/>
    <cellStyle name="BM UF in Col E 2 2 6 2" xfId="5153"/>
    <cellStyle name="BM UF in Col E 2 2 6 2 2" xfId="5154"/>
    <cellStyle name="BM UF in Col E 2 2 6 3" xfId="5155"/>
    <cellStyle name="BM UF in Col E 2 2 7" xfId="5156"/>
    <cellStyle name="BM UF in Col E 2 2 7 2" xfId="5157"/>
    <cellStyle name="BM UF in Col E 2 2 7 2 2" xfId="5158"/>
    <cellStyle name="BM UF in Col E 2 2 7 3" xfId="5159"/>
    <cellStyle name="BM UF in Col E 2 2 8" xfId="5160"/>
    <cellStyle name="BM UF in Col E 2 2 8 2" xfId="5161"/>
    <cellStyle name="BM UF in Col E 2 2 8 2 2" xfId="5162"/>
    <cellStyle name="BM UF in Col E 2 2 8 3" xfId="5163"/>
    <cellStyle name="BM UF in Col E 2 2 9" xfId="5164"/>
    <cellStyle name="BM UF in Col E 2 2 9 2" xfId="5165"/>
    <cellStyle name="BM UF in Col E 2 2 9 2 2" xfId="5166"/>
    <cellStyle name="BM UF in Col E 2 2 9 3" xfId="5167"/>
    <cellStyle name="BM UF in Col E 2 20" xfId="5168"/>
    <cellStyle name="BM UF in Col E 2 20 2" xfId="5169"/>
    <cellStyle name="BM UF in Col E 2 20 2 2" xfId="5170"/>
    <cellStyle name="BM UF in Col E 2 20 3" xfId="5171"/>
    <cellStyle name="BM UF in Col E 2 21" xfId="5172"/>
    <cellStyle name="BM UF in Col E 2 21 2" xfId="5173"/>
    <cellStyle name="BM UF in Col E 2 22" xfId="5174"/>
    <cellStyle name="BM UF in Col E 2 3" xfId="5175"/>
    <cellStyle name="BM UF in Col E 2 3 10" xfId="5176"/>
    <cellStyle name="BM UF in Col E 2 3 10 2" xfId="5177"/>
    <cellStyle name="BM UF in Col E 2 3 10 2 2" xfId="5178"/>
    <cellStyle name="BM UF in Col E 2 3 10 3" xfId="5179"/>
    <cellStyle name="BM UF in Col E 2 3 11" xfId="5180"/>
    <cellStyle name="BM UF in Col E 2 3 11 2" xfId="5181"/>
    <cellStyle name="BM UF in Col E 2 3 11 2 2" xfId="5182"/>
    <cellStyle name="BM UF in Col E 2 3 11 3" xfId="5183"/>
    <cellStyle name="BM UF in Col E 2 3 12" xfId="5184"/>
    <cellStyle name="BM UF in Col E 2 3 12 2" xfId="5185"/>
    <cellStyle name="BM UF in Col E 2 3 12 2 2" xfId="5186"/>
    <cellStyle name="BM UF in Col E 2 3 12 3" xfId="5187"/>
    <cellStyle name="BM UF in Col E 2 3 13" xfId="5188"/>
    <cellStyle name="BM UF in Col E 2 3 13 2" xfId="5189"/>
    <cellStyle name="BM UF in Col E 2 3 13 2 2" xfId="5190"/>
    <cellStyle name="BM UF in Col E 2 3 13 3" xfId="5191"/>
    <cellStyle name="BM UF in Col E 2 3 14" xfId="5192"/>
    <cellStyle name="BM UF in Col E 2 3 14 2" xfId="5193"/>
    <cellStyle name="BM UF in Col E 2 3 14 2 2" xfId="5194"/>
    <cellStyle name="BM UF in Col E 2 3 14 3" xfId="5195"/>
    <cellStyle name="BM UF in Col E 2 3 15" xfId="5196"/>
    <cellStyle name="BM UF in Col E 2 3 15 2" xfId="5197"/>
    <cellStyle name="BM UF in Col E 2 3 15 2 2" xfId="5198"/>
    <cellStyle name="BM UF in Col E 2 3 15 3" xfId="5199"/>
    <cellStyle name="BM UF in Col E 2 3 16" xfId="5200"/>
    <cellStyle name="BM UF in Col E 2 3 16 2" xfId="5201"/>
    <cellStyle name="BM UF in Col E 2 3 16 2 2" xfId="5202"/>
    <cellStyle name="BM UF in Col E 2 3 16 3" xfId="5203"/>
    <cellStyle name="BM UF in Col E 2 3 17" xfId="5204"/>
    <cellStyle name="BM UF in Col E 2 3 17 2" xfId="5205"/>
    <cellStyle name="BM UF in Col E 2 3 17 2 2" xfId="5206"/>
    <cellStyle name="BM UF in Col E 2 3 17 3" xfId="5207"/>
    <cellStyle name="BM UF in Col E 2 3 18" xfId="5208"/>
    <cellStyle name="BM UF in Col E 2 3 18 2" xfId="5209"/>
    <cellStyle name="BM UF in Col E 2 3 19" xfId="5210"/>
    <cellStyle name="BM UF in Col E 2 3 2" xfId="5211"/>
    <cellStyle name="BM UF in Col E 2 3 2 10" xfId="5212"/>
    <cellStyle name="BM UF in Col E 2 3 2 10 2" xfId="5213"/>
    <cellStyle name="BM UF in Col E 2 3 2 10 2 2" xfId="5214"/>
    <cellStyle name="BM UF in Col E 2 3 2 10 3" xfId="5215"/>
    <cellStyle name="BM UF in Col E 2 3 2 11" xfId="5216"/>
    <cellStyle name="BM UF in Col E 2 3 2 11 2" xfId="5217"/>
    <cellStyle name="BM UF in Col E 2 3 2 11 2 2" xfId="5218"/>
    <cellStyle name="BM UF in Col E 2 3 2 11 3" xfId="5219"/>
    <cellStyle name="BM UF in Col E 2 3 2 12" xfId="5220"/>
    <cellStyle name="BM UF in Col E 2 3 2 12 2" xfId="5221"/>
    <cellStyle name="BM UF in Col E 2 3 2 12 2 2" xfId="5222"/>
    <cellStyle name="BM UF in Col E 2 3 2 12 3" xfId="5223"/>
    <cellStyle name="BM UF in Col E 2 3 2 13" xfId="5224"/>
    <cellStyle name="BM UF in Col E 2 3 2 13 2" xfId="5225"/>
    <cellStyle name="BM UF in Col E 2 3 2 13 2 2" xfId="5226"/>
    <cellStyle name="BM UF in Col E 2 3 2 13 3" xfId="5227"/>
    <cellStyle name="BM UF in Col E 2 3 2 14" xfId="5228"/>
    <cellStyle name="BM UF in Col E 2 3 2 14 2" xfId="5229"/>
    <cellStyle name="BM UF in Col E 2 3 2 14 2 2" xfId="5230"/>
    <cellStyle name="BM UF in Col E 2 3 2 14 3" xfId="5231"/>
    <cellStyle name="BM UF in Col E 2 3 2 15" xfId="5232"/>
    <cellStyle name="BM UF in Col E 2 3 2 15 2" xfId="5233"/>
    <cellStyle name="BM UF in Col E 2 3 2 15 2 2" xfId="5234"/>
    <cellStyle name="BM UF in Col E 2 3 2 15 3" xfId="5235"/>
    <cellStyle name="BM UF in Col E 2 3 2 16" xfId="5236"/>
    <cellStyle name="BM UF in Col E 2 3 2 16 2" xfId="5237"/>
    <cellStyle name="BM UF in Col E 2 3 2 16 2 2" xfId="5238"/>
    <cellStyle name="BM UF in Col E 2 3 2 16 3" xfId="5239"/>
    <cellStyle name="BM UF in Col E 2 3 2 17" xfId="5240"/>
    <cellStyle name="BM UF in Col E 2 3 2 17 2" xfId="5241"/>
    <cellStyle name="BM UF in Col E 2 3 2 17 2 2" xfId="5242"/>
    <cellStyle name="BM UF in Col E 2 3 2 17 3" xfId="5243"/>
    <cellStyle name="BM UF in Col E 2 3 2 18" xfId="5244"/>
    <cellStyle name="BM UF in Col E 2 3 2 18 2" xfId="5245"/>
    <cellStyle name="BM UF in Col E 2 3 2 18 2 2" xfId="5246"/>
    <cellStyle name="BM UF in Col E 2 3 2 18 3" xfId="5247"/>
    <cellStyle name="BM UF in Col E 2 3 2 19" xfId="5248"/>
    <cellStyle name="BM UF in Col E 2 3 2 19 2" xfId="5249"/>
    <cellStyle name="BM UF in Col E 2 3 2 19 2 2" xfId="5250"/>
    <cellStyle name="BM UF in Col E 2 3 2 19 3" xfId="5251"/>
    <cellStyle name="BM UF in Col E 2 3 2 2" xfId="5252"/>
    <cellStyle name="BM UF in Col E 2 3 2 2 2" xfId="5253"/>
    <cellStyle name="BM UF in Col E 2 3 2 2 2 2" xfId="5254"/>
    <cellStyle name="BM UF in Col E 2 3 2 2 3" xfId="5255"/>
    <cellStyle name="BM UF in Col E 2 3 2 20" xfId="5256"/>
    <cellStyle name="BM UF in Col E 2 3 2 20 2" xfId="5257"/>
    <cellStyle name="BM UF in Col E 2 3 2 20 2 2" xfId="5258"/>
    <cellStyle name="BM UF in Col E 2 3 2 20 3" xfId="5259"/>
    <cellStyle name="BM UF in Col E 2 3 2 21" xfId="5260"/>
    <cellStyle name="BM UF in Col E 2 3 2 21 2" xfId="5261"/>
    <cellStyle name="BM UF in Col E 2 3 2 22" xfId="5262"/>
    <cellStyle name="BM UF in Col E 2 3 2 3" xfId="5263"/>
    <cellStyle name="BM UF in Col E 2 3 2 3 2" xfId="5264"/>
    <cellStyle name="BM UF in Col E 2 3 2 3 2 2" xfId="5265"/>
    <cellStyle name="BM UF in Col E 2 3 2 3 3" xfId="5266"/>
    <cellStyle name="BM UF in Col E 2 3 2 4" xfId="5267"/>
    <cellStyle name="BM UF in Col E 2 3 2 4 2" xfId="5268"/>
    <cellStyle name="BM UF in Col E 2 3 2 4 2 2" xfId="5269"/>
    <cellStyle name="BM UF in Col E 2 3 2 4 3" xfId="5270"/>
    <cellStyle name="BM UF in Col E 2 3 2 5" xfId="5271"/>
    <cellStyle name="BM UF in Col E 2 3 2 5 2" xfId="5272"/>
    <cellStyle name="BM UF in Col E 2 3 2 5 2 2" xfId="5273"/>
    <cellStyle name="BM UF in Col E 2 3 2 5 3" xfId="5274"/>
    <cellStyle name="BM UF in Col E 2 3 2 6" xfId="5275"/>
    <cellStyle name="BM UF in Col E 2 3 2 6 2" xfId="5276"/>
    <cellStyle name="BM UF in Col E 2 3 2 6 2 2" xfId="5277"/>
    <cellStyle name="BM UF in Col E 2 3 2 6 3" xfId="5278"/>
    <cellStyle name="BM UF in Col E 2 3 2 7" xfId="5279"/>
    <cellStyle name="BM UF in Col E 2 3 2 7 2" xfId="5280"/>
    <cellStyle name="BM UF in Col E 2 3 2 7 2 2" xfId="5281"/>
    <cellStyle name="BM UF in Col E 2 3 2 7 3" xfId="5282"/>
    <cellStyle name="BM UF in Col E 2 3 2 8" xfId="5283"/>
    <cellStyle name="BM UF in Col E 2 3 2 8 2" xfId="5284"/>
    <cellStyle name="BM UF in Col E 2 3 2 8 2 2" xfId="5285"/>
    <cellStyle name="BM UF in Col E 2 3 2 8 3" xfId="5286"/>
    <cellStyle name="BM UF in Col E 2 3 2 9" xfId="5287"/>
    <cellStyle name="BM UF in Col E 2 3 2 9 2" xfId="5288"/>
    <cellStyle name="BM UF in Col E 2 3 2 9 2 2" xfId="5289"/>
    <cellStyle name="BM UF in Col E 2 3 2 9 3" xfId="5290"/>
    <cellStyle name="BM UF in Col E 2 3 3" xfId="5291"/>
    <cellStyle name="BM UF in Col E 2 3 3 2" xfId="5292"/>
    <cellStyle name="BM UF in Col E 2 3 3 2 2" xfId="5293"/>
    <cellStyle name="BM UF in Col E 2 3 3 3" xfId="5294"/>
    <cellStyle name="BM UF in Col E 2 3 4" xfId="5295"/>
    <cellStyle name="BM UF in Col E 2 3 4 2" xfId="5296"/>
    <cellStyle name="BM UF in Col E 2 3 4 2 2" xfId="5297"/>
    <cellStyle name="BM UF in Col E 2 3 4 3" xfId="5298"/>
    <cellStyle name="BM UF in Col E 2 3 5" xfId="5299"/>
    <cellStyle name="BM UF in Col E 2 3 5 2" xfId="5300"/>
    <cellStyle name="BM UF in Col E 2 3 5 2 2" xfId="5301"/>
    <cellStyle name="BM UF in Col E 2 3 5 3" xfId="5302"/>
    <cellStyle name="BM UF in Col E 2 3 6" xfId="5303"/>
    <cellStyle name="BM UF in Col E 2 3 6 2" xfId="5304"/>
    <cellStyle name="BM UF in Col E 2 3 6 2 2" xfId="5305"/>
    <cellStyle name="BM UF in Col E 2 3 6 3" xfId="5306"/>
    <cellStyle name="BM UF in Col E 2 3 7" xfId="5307"/>
    <cellStyle name="BM UF in Col E 2 3 7 2" xfId="5308"/>
    <cellStyle name="BM UF in Col E 2 3 7 2 2" xfId="5309"/>
    <cellStyle name="BM UF in Col E 2 3 7 3" xfId="5310"/>
    <cellStyle name="BM UF in Col E 2 3 8" xfId="5311"/>
    <cellStyle name="BM UF in Col E 2 3 8 2" xfId="5312"/>
    <cellStyle name="BM UF in Col E 2 3 8 2 2" xfId="5313"/>
    <cellStyle name="BM UF in Col E 2 3 8 3" xfId="5314"/>
    <cellStyle name="BM UF in Col E 2 3 9" xfId="5315"/>
    <cellStyle name="BM UF in Col E 2 3 9 2" xfId="5316"/>
    <cellStyle name="BM UF in Col E 2 3 9 2 2" xfId="5317"/>
    <cellStyle name="BM UF in Col E 2 3 9 3" xfId="5318"/>
    <cellStyle name="BM UF in Col E 2 4" xfId="5319"/>
    <cellStyle name="BM UF in Col E 2 4 10" xfId="5320"/>
    <cellStyle name="BM UF in Col E 2 4 10 2" xfId="5321"/>
    <cellStyle name="BM UF in Col E 2 4 10 2 2" xfId="5322"/>
    <cellStyle name="BM UF in Col E 2 4 10 3" xfId="5323"/>
    <cellStyle name="BM UF in Col E 2 4 11" xfId="5324"/>
    <cellStyle name="BM UF in Col E 2 4 11 2" xfId="5325"/>
    <cellStyle name="BM UF in Col E 2 4 11 2 2" xfId="5326"/>
    <cellStyle name="BM UF in Col E 2 4 11 3" xfId="5327"/>
    <cellStyle name="BM UF in Col E 2 4 12" xfId="5328"/>
    <cellStyle name="BM UF in Col E 2 4 12 2" xfId="5329"/>
    <cellStyle name="BM UF in Col E 2 4 12 2 2" xfId="5330"/>
    <cellStyle name="BM UF in Col E 2 4 12 3" xfId="5331"/>
    <cellStyle name="BM UF in Col E 2 4 13" xfId="5332"/>
    <cellStyle name="BM UF in Col E 2 4 13 2" xfId="5333"/>
    <cellStyle name="BM UF in Col E 2 4 13 2 2" xfId="5334"/>
    <cellStyle name="BM UF in Col E 2 4 13 3" xfId="5335"/>
    <cellStyle name="BM UF in Col E 2 4 14" xfId="5336"/>
    <cellStyle name="BM UF in Col E 2 4 14 2" xfId="5337"/>
    <cellStyle name="BM UF in Col E 2 4 14 2 2" xfId="5338"/>
    <cellStyle name="BM UF in Col E 2 4 14 3" xfId="5339"/>
    <cellStyle name="BM UF in Col E 2 4 15" xfId="5340"/>
    <cellStyle name="BM UF in Col E 2 4 15 2" xfId="5341"/>
    <cellStyle name="BM UF in Col E 2 4 15 2 2" xfId="5342"/>
    <cellStyle name="BM UF in Col E 2 4 15 3" xfId="5343"/>
    <cellStyle name="BM UF in Col E 2 4 16" xfId="5344"/>
    <cellStyle name="BM UF in Col E 2 4 16 2" xfId="5345"/>
    <cellStyle name="BM UF in Col E 2 4 16 2 2" xfId="5346"/>
    <cellStyle name="BM UF in Col E 2 4 16 3" xfId="5347"/>
    <cellStyle name="BM UF in Col E 2 4 17" xfId="5348"/>
    <cellStyle name="BM UF in Col E 2 4 17 2" xfId="5349"/>
    <cellStyle name="BM UF in Col E 2 4 17 2 2" xfId="5350"/>
    <cellStyle name="BM UF in Col E 2 4 17 3" xfId="5351"/>
    <cellStyle name="BM UF in Col E 2 4 18" xfId="5352"/>
    <cellStyle name="BM UF in Col E 2 4 18 2" xfId="5353"/>
    <cellStyle name="BM UF in Col E 2 4 18 2 2" xfId="5354"/>
    <cellStyle name="BM UF in Col E 2 4 18 3" xfId="5355"/>
    <cellStyle name="BM UF in Col E 2 4 19" xfId="5356"/>
    <cellStyle name="BM UF in Col E 2 4 19 2" xfId="5357"/>
    <cellStyle name="BM UF in Col E 2 4 19 2 2" xfId="5358"/>
    <cellStyle name="BM UF in Col E 2 4 19 3" xfId="5359"/>
    <cellStyle name="BM UF in Col E 2 4 2" xfId="5360"/>
    <cellStyle name="BM UF in Col E 2 4 2 10" xfId="5361"/>
    <cellStyle name="BM UF in Col E 2 4 2 10 2" xfId="5362"/>
    <cellStyle name="BM UF in Col E 2 4 2 10 2 2" xfId="5363"/>
    <cellStyle name="BM UF in Col E 2 4 2 10 3" xfId="5364"/>
    <cellStyle name="BM UF in Col E 2 4 2 11" xfId="5365"/>
    <cellStyle name="BM UF in Col E 2 4 2 11 2" xfId="5366"/>
    <cellStyle name="BM UF in Col E 2 4 2 11 2 2" xfId="5367"/>
    <cellStyle name="BM UF in Col E 2 4 2 11 3" xfId="5368"/>
    <cellStyle name="BM UF in Col E 2 4 2 12" xfId="5369"/>
    <cellStyle name="BM UF in Col E 2 4 2 12 2" xfId="5370"/>
    <cellStyle name="BM UF in Col E 2 4 2 12 2 2" xfId="5371"/>
    <cellStyle name="BM UF in Col E 2 4 2 12 3" xfId="5372"/>
    <cellStyle name="BM UF in Col E 2 4 2 13" xfId="5373"/>
    <cellStyle name="BM UF in Col E 2 4 2 13 2" xfId="5374"/>
    <cellStyle name="BM UF in Col E 2 4 2 13 2 2" xfId="5375"/>
    <cellStyle name="BM UF in Col E 2 4 2 13 3" xfId="5376"/>
    <cellStyle name="BM UF in Col E 2 4 2 14" xfId="5377"/>
    <cellStyle name="BM UF in Col E 2 4 2 14 2" xfId="5378"/>
    <cellStyle name="BM UF in Col E 2 4 2 14 2 2" xfId="5379"/>
    <cellStyle name="BM UF in Col E 2 4 2 14 3" xfId="5380"/>
    <cellStyle name="BM UF in Col E 2 4 2 15" xfId="5381"/>
    <cellStyle name="BM UF in Col E 2 4 2 15 2" xfId="5382"/>
    <cellStyle name="BM UF in Col E 2 4 2 15 2 2" xfId="5383"/>
    <cellStyle name="BM UF in Col E 2 4 2 15 3" xfId="5384"/>
    <cellStyle name="BM UF in Col E 2 4 2 16" xfId="5385"/>
    <cellStyle name="BM UF in Col E 2 4 2 16 2" xfId="5386"/>
    <cellStyle name="BM UF in Col E 2 4 2 16 2 2" xfId="5387"/>
    <cellStyle name="BM UF in Col E 2 4 2 16 3" xfId="5388"/>
    <cellStyle name="BM UF in Col E 2 4 2 17" xfId="5389"/>
    <cellStyle name="BM UF in Col E 2 4 2 17 2" xfId="5390"/>
    <cellStyle name="BM UF in Col E 2 4 2 17 2 2" xfId="5391"/>
    <cellStyle name="BM UF in Col E 2 4 2 17 3" xfId="5392"/>
    <cellStyle name="BM UF in Col E 2 4 2 18" xfId="5393"/>
    <cellStyle name="BM UF in Col E 2 4 2 18 2" xfId="5394"/>
    <cellStyle name="BM UF in Col E 2 4 2 18 2 2" xfId="5395"/>
    <cellStyle name="BM UF in Col E 2 4 2 18 3" xfId="5396"/>
    <cellStyle name="BM UF in Col E 2 4 2 19" xfId="5397"/>
    <cellStyle name="BM UF in Col E 2 4 2 19 2" xfId="5398"/>
    <cellStyle name="BM UF in Col E 2 4 2 19 2 2" xfId="5399"/>
    <cellStyle name="BM UF in Col E 2 4 2 19 3" xfId="5400"/>
    <cellStyle name="BM UF in Col E 2 4 2 2" xfId="5401"/>
    <cellStyle name="BM UF in Col E 2 4 2 2 2" xfId="5402"/>
    <cellStyle name="BM UF in Col E 2 4 2 2 2 2" xfId="5403"/>
    <cellStyle name="BM UF in Col E 2 4 2 2 3" xfId="5404"/>
    <cellStyle name="BM UF in Col E 2 4 2 20" xfId="5405"/>
    <cellStyle name="BM UF in Col E 2 4 2 20 2" xfId="5406"/>
    <cellStyle name="BM UF in Col E 2 4 2 20 2 2" xfId="5407"/>
    <cellStyle name="BM UF in Col E 2 4 2 20 3" xfId="5408"/>
    <cellStyle name="BM UF in Col E 2 4 2 21" xfId="5409"/>
    <cellStyle name="BM UF in Col E 2 4 2 21 2" xfId="5410"/>
    <cellStyle name="BM UF in Col E 2 4 2 22" xfId="5411"/>
    <cellStyle name="BM UF in Col E 2 4 2 3" xfId="5412"/>
    <cellStyle name="BM UF in Col E 2 4 2 3 2" xfId="5413"/>
    <cellStyle name="BM UF in Col E 2 4 2 3 2 2" xfId="5414"/>
    <cellStyle name="BM UF in Col E 2 4 2 3 3" xfId="5415"/>
    <cellStyle name="BM UF in Col E 2 4 2 4" xfId="5416"/>
    <cellStyle name="BM UF in Col E 2 4 2 4 2" xfId="5417"/>
    <cellStyle name="BM UF in Col E 2 4 2 4 2 2" xfId="5418"/>
    <cellStyle name="BM UF in Col E 2 4 2 4 3" xfId="5419"/>
    <cellStyle name="BM UF in Col E 2 4 2 5" xfId="5420"/>
    <cellStyle name="BM UF in Col E 2 4 2 5 2" xfId="5421"/>
    <cellStyle name="BM UF in Col E 2 4 2 5 2 2" xfId="5422"/>
    <cellStyle name="BM UF in Col E 2 4 2 5 3" xfId="5423"/>
    <cellStyle name="BM UF in Col E 2 4 2 6" xfId="5424"/>
    <cellStyle name="BM UF in Col E 2 4 2 6 2" xfId="5425"/>
    <cellStyle name="BM UF in Col E 2 4 2 6 2 2" xfId="5426"/>
    <cellStyle name="BM UF in Col E 2 4 2 6 3" xfId="5427"/>
    <cellStyle name="BM UF in Col E 2 4 2 7" xfId="5428"/>
    <cellStyle name="BM UF in Col E 2 4 2 7 2" xfId="5429"/>
    <cellStyle name="BM UF in Col E 2 4 2 7 2 2" xfId="5430"/>
    <cellStyle name="BM UF in Col E 2 4 2 7 3" xfId="5431"/>
    <cellStyle name="BM UF in Col E 2 4 2 8" xfId="5432"/>
    <cellStyle name="BM UF in Col E 2 4 2 8 2" xfId="5433"/>
    <cellStyle name="BM UF in Col E 2 4 2 8 2 2" xfId="5434"/>
    <cellStyle name="BM UF in Col E 2 4 2 8 3" xfId="5435"/>
    <cellStyle name="BM UF in Col E 2 4 2 9" xfId="5436"/>
    <cellStyle name="BM UF in Col E 2 4 2 9 2" xfId="5437"/>
    <cellStyle name="BM UF in Col E 2 4 2 9 2 2" xfId="5438"/>
    <cellStyle name="BM UF in Col E 2 4 2 9 3" xfId="5439"/>
    <cellStyle name="BM UF in Col E 2 4 20" xfId="5440"/>
    <cellStyle name="BM UF in Col E 2 4 20 2" xfId="5441"/>
    <cellStyle name="BM UF in Col E 2 4 20 2 2" xfId="5442"/>
    <cellStyle name="BM UF in Col E 2 4 20 3" xfId="5443"/>
    <cellStyle name="BM UF in Col E 2 4 21" xfId="5444"/>
    <cellStyle name="BM UF in Col E 2 4 21 2" xfId="5445"/>
    <cellStyle name="BM UF in Col E 2 4 21 2 2" xfId="5446"/>
    <cellStyle name="BM UF in Col E 2 4 21 3" xfId="5447"/>
    <cellStyle name="BM UF in Col E 2 4 22" xfId="5448"/>
    <cellStyle name="BM UF in Col E 2 4 22 2" xfId="5449"/>
    <cellStyle name="BM UF in Col E 2 4 23" xfId="5450"/>
    <cellStyle name="BM UF in Col E 2 4 3" xfId="5451"/>
    <cellStyle name="BM UF in Col E 2 4 3 2" xfId="5452"/>
    <cellStyle name="BM UF in Col E 2 4 3 2 2" xfId="5453"/>
    <cellStyle name="BM UF in Col E 2 4 3 3" xfId="5454"/>
    <cellStyle name="BM UF in Col E 2 4 4" xfId="5455"/>
    <cellStyle name="BM UF in Col E 2 4 4 2" xfId="5456"/>
    <cellStyle name="BM UF in Col E 2 4 4 2 2" xfId="5457"/>
    <cellStyle name="BM UF in Col E 2 4 4 3" xfId="5458"/>
    <cellStyle name="BM UF in Col E 2 4 5" xfId="5459"/>
    <cellStyle name="BM UF in Col E 2 4 5 2" xfId="5460"/>
    <cellStyle name="BM UF in Col E 2 4 5 2 2" xfId="5461"/>
    <cellStyle name="BM UF in Col E 2 4 5 3" xfId="5462"/>
    <cellStyle name="BM UF in Col E 2 4 6" xfId="5463"/>
    <cellStyle name="BM UF in Col E 2 4 6 2" xfId="5464"/>
    <cellStyle name="BM UF in Col E 2 4 6 2 2" xfId="5465"/>
    <cellStyle name="BM UF in Col E 2 4 6 3" xfId="5466"/>
    <cellStyle name="BM UF in Col E 2 4 7" xfId="5467"/>
    <cellStyle name="BM UF in Col E 2 4 7 2" xfId="5468"/>
    <cellStyle name="BM UF in Col E 2 4 7 2 2" xfId="5469"/>
    <cellStyle name="BM UF in Col E 2 4 7 3" xfId="5470"/>
    <cellStyle name="BM UF in Col E 2 4 8" xfId="5471"/>
    <cellStyle name="BM UF in Col E 2 4 8 2" xfId="5472"/>
    <cellStyle name="BM UF in Col E 2 4 8 2 2" xfId="5473"/>
    <cellStyle name="BM UF in Col E 2 4 8 3" xfId="5474"/>
    <cellStyle name="BM UF in Col E 2 4 9" xfId="5475"/>
    <cellStyle name="BM UF in Col E 2 4 9 2" xfId="5476"/>
    <cellStyle name="BM UF in Col E 2 4 9 2 2" xfId="5477"/>
    <cellStyle name="BM UF in Col E 2 4 9 3" xfId="5478"/>
    <cellStyle name="BM UF in Col E 2 5" xfId="5479"/>
    <cellStyle name="BM UF in Col E 2 5 10" xfId="5480"/>
    <cellStyle name="BM UF in Col E 2 5 10 2" xfId="5481"/>
    <cellStyle name="BM UF in Col E 2 5 10 2 2" xfId="5482"/>
    <cellStyle name="BM UF in Col E 2 5 10 3" xfId="5483"/>
    <cellStyle name="BM UF in Col E 2 5 11" xfId="5484"/>
    <cellStyle name="BM UF in Col E 2 5 11 2" xfId="5485"/>
    <cellStyle name="BM UF in Col E 2 5 11 2 2" xfId="5486"/>
    <cellStyle name="BM UF in Col E 2 5 11 3" xfId="5487"/>
    <cellStyle name="BM UF in Col E 2 5 12" xfId="5488"/>
    <cellStyle name="BM UF in Col E 2 5 12 2" xfId="5489"/>
    <cellStyle name="BM UF in Col E 2 5 12 2 2" xfId="5490"/>
    <cellStyle name="BM UF in Col E 2 5 12 3" xfId="5491"/>
    <cellStyle name="BM UF in Col E 2 5 13" xfId="5492"/>
    <cellStyle name="BM UF in Col E 2 5 13 2" xfId="5493"/>
    <cellStyle name="BM UF in Col E 2 5 13 2 2" xfId="5494"/>
    <cellStyle name="BM UF in Col E 2 5 13 3" xfId="5495"/>
    <cellStyle name="BM UF in Col E 2 5 14" xfId="5496"/>
    <cellStyle name="BM UF in Col E 2 5 14 2" xfId="5497"/>
    <cellStyle name="BM UF in Col E 2 5 14 2 2" xfId="5498"/>
    <cellStyle name="BM UF in Col E 2 5 14 3" xfId="5499"/>
    <cellStyle name="BM UF in Col E 2 5 15" xfId="5500"/>
    <cellStyle name="BM UF in Col E 2 5 15 2" xfId="5501"/>
    <cellStyle name="BM UF in Col E 2 5 15 2 2" xfId="5502"/>
    <cellStyle name="BM UF in Col E 2 5 15 3" xfId="5503"/>
    <cellStyle name="BM UF in Col E 2 5 16" xfId="5504"/>
    <cellStyle name="BM UF in Col E 2 5 16 2" xfId="5505"/>
    <cellStyle name="BM UF in Col E 2 5 16 2 2" xfId="5506"/>
    <cellStyle name="BM UF in Col E 2 5 16 3" xfId="5507"/>
    <cellStyle name="BM UF in Col E 2 5 17" xfId="5508"/>
    <cellStyle name="BM UF in Col E 2 5 17 2" xfId="5509"/>
    <cellStyle name="BM UF in Col E 2 5 17 2 2" xfId="5510"/>
    <cellStyle name="BM UF in Col E 2 5 17 3" xfId="5511"/>
    <cellStyle name="BM UF in Col E 2 5 18" xfId="5512"/>
    <cellStyle name="BM UF in Col E 2 5 18 2" xfId="5513"/>
    <cellStyle name="BM UF in Col E 2 5 18 2 2" xfId="5514"/>
    <cellStyle name="BM UF in Col E 2 5 18 3" xfId="5515"/>
    <cellStyle name="BM UF in Col E 2 5 19" xfId="5516"/>
    <cellStyle name="BM UF in Col E 2 5 19 2" xfId="5517"/>
    <cellStyle name="BM UF in Col E 2 5 19 2 2" xfId="5518"/>
    <cellStyle name="BM UF in Col E 2 5 19 3" xfId="5519"/>
    <cellStyle name="BM UF in Col E 2 5 2" xfId="5520"/>
    <cellStyle name="BM UF in Col E 2 5 2 2" xfId="5521"/>
    <cellStyle name="BM UF in Col E 2 5 2 2 2" xfId="5522"/>
    <cellStyle name="BM UF in Col E 2 5 2 3" xfId="5523"/>
    <cellStyle name="BM UF in Col E 2 5 20" xfId="5524"/>
    <cellStyle name="BM UF in Col E 2 5 20 2" xfId="5525"/>
    <cellStyle name="BM UF in Col E 2 5 20 2 2" xfId="5526"/>
    <cellStyle name="BM UF in Col E 2 5 20 3" xfId="5527"/>
    <cellStyle name="BM UF in Col E 2 5 21" xfId="5528"/>
    <cellStyle name="BM UF in Col E 2 5 21 2" xfId="5529"/>
    <cellStyle name="BM UF in Col E 2 5 22" xfId="5530"/>
    <cellStyle name="BM UF in Col E 2 5 3" xfId="5531"/>
    <cellStyle name="BM UF in Col E 2 5 3 2" xfId="5532"/>
    <cellStyle name="BM UF in Col E 2 5 3 2 2" xfId="5533"/>
    <cellStyle name="BM UF in Col E 2 5 3 3" xfId="5534"/>
    <cellStyle name="BM UF in Col E 2 5 4" xfId="5535"/>
    <cellStyle name="BM UF in Col E 2 5 4 2" xfId="5536"/>
    <cellStyle name="BM UF in Col E 2 5 4 2 2" xfId="5537"/>
    <cellStyle name="BM UF in Col E 2 5 4 3" xfId="5538"/>
    <cellStyle name="BM UF in Col E 2 5 5" xfId="5539"/>
    <cellStyle name="BM UF in Col E 2 5 5 2" xfId="5540"/>
    <cellStyle name="BM UF in Col E 2 5 5 2 2" xfId="5541"/>
    <cellStyle name="BM UF in Col E 2 5 5 3" xfId="5542"/>
    <cellStyle name="BM UF in Col E 2 5 6" xfId="5543"/>
    <cellStyle name="BM UF in Col E 2 5 6 2" xfId="5544"/>
    <cellStyle name="BM UF in Col E 2 5 6 2 2" xfId="5545"/>
    <cellStyle name="BM UF in Col E 2 5 6 3" xfId="5546"/>
    <cellStyle name="BM UF in Col E 2 5 7" xfId="5547"/>
    <cellStyle name="BM UF in Col E 2 5 7 2" xfId="5548"/>
    <cellStyle name="BM UF in Col E 2 5 7 2 2" xfId="5549"/>
    <cellStyle name="BM UF in Col E 2 5 7 3" xfId="5550"/>
    <cellStyle name="BM UF in Col E 2 5 8" xfId="5551"/>
    <cellStyle name="BM UF in Col E 2 5 8 2" xfId="5552"/>
    <cellStyle name="BM UF in Col E 2 5 8 2 2" xfId="5553"/>
    <cellStyle name="BM UF in Col E 2 5 8 3" xfId="5554"/>
    <cellStyle name="BM UF in Col E 2 5 9" xfId="5555"/>
    <cellStyle name="BM UF in Col E 2 5 9 2" xfId="5556"/>
    <cellStyle name="BM UF in Col E 2 5 9 2 2" xfId="5557"/>
    <cellStyle name="BM UF in Col E 2 5 9 3" xfId="5558"/>
    <cellStyle name="BM UF in Col E 2 6" xfId="5559"/>
    <cellStyle name="BM UF in Col E 2 6 2" xfId="5560"/>
    <cellStyle name="BM UF in Col E 2 6 2 2" xfId="5561"/>
    <cellStyle name="BM UF in Col E 2 6 3" xfId="5562"/>
    <cellStyle name="BM UF in Col E 2 7" xfId="5563"/>
    <cellStyle name="BM UF in Col E 2 7 2" xfId="5564"/>
    <cellStyle name="BM UF in Col E 2 7 2 2" xfId="5565"/>
    <cellStyle name="BM UF in Col E 2 7 3" xfId="5566"/>
    <cellStyle name="BM UF in Col E 2 8" xfId="5567"/>
    <cellStyle name="BM UF in Col E 2 8 2" xfId="5568"/>
    <cellStyle name="BM UF in Col E 2 8 2 2" xfId="5569"/>
    <cellStyle name="BM UF in Col E 2 8 3" xfId="5570"/>
    <cellStyle name="BM UF in Col E 2 9" xfId="5571"/>
    <cellStyle name="BM UF in Col E 2 9 2" xfId="5572"/>
    <cellStyle name="BM UF in Col E 2 9 2 2" xfId="5573"/>
    <cellStyle name="BM UF in Col E 2 9 3" xfId="5574"/>
    <cellStyle name="BM UF in Col E 20" xfId="5575"/>
    <cellStyle name="BM UF in Col E 20 2" xfId="5576"/>
    <cellStyle name="BM UF in Col E 20 2 2" xfId="5577"/>
    <cellStyle name="BM UF in Col E 20 3" xfId="5578"/>
    <cellStyle name="BM UF in Col E 21" xfId="5579"/>
    <cellStyle name="BM UF in Col E 21 2" xfId="5580"/>
    <cellStyle name="BM UF in Col E 21 2 2" xfId="5581"/>
    <cellStyle name="BM UF in Col E 21 3" xfId="5582"/>
    <cellStyle name="BM UF in Col E 22" xfId="5583"/>
    <cellStyle name="BM UF in Col E 22 2" xfId="5584"/>
    <cellStyle name="BM UF in Col E 23" xfId="5585"/>
    <cellStyle name="BM UF in Col E 24" xfId="5586"/>
    <cellStyle name="BM UF in Col E 25" xfId="5587"/>
    <cellStyle name="BM UF in Col E 26" xfId="5588"/>
    <cellStyle name="BM UF in Col E 3" xfId="5589"/>
    <cellStyle name="BM UF in Col E 3 10" xfId="5590"/>
    <cellStyle name="BM UF in Col E 3 10 2" xfId="5591"/>
    <cellStyle name="BM UF in Col E 3 10 2 2" xfId="5592"/>
    <cellStyle name="BM UF in Col E 3 10 3" xfId="5593"/>
    <cellStyle name="BM UF in Col E 3 11" xfId="5594"/>
    <cellStyle name="BM UF in Col E 3 11 2" xfId="5595"/>
    <cellStyle name="BM UF in Col E 3 11 2 2" xfId="5596"/>
    <cellStyle name="BM UF in Col E 3 11 3" xfId="5597"/>
    <cellStyle name="BM UF in Col E 3 12" xfId="5598"/>
    <cellStyle name="BM UF in Col E 3 12 2" xfId="5599"/>
    <cellStyle name="BM UF in Col E 3 12 2 2" xfId="5600"/>
    <cellStyle name="BM UF in Col E 3 12 3" xfId="5601"/>
    <cellStyle name="BM UF in Col E 3 13" xfId="5602"/>
    <cellStyle name="BM UF in Col E 3 13 2" xfId="5603"/>
    <cellStyle name="BM UF in Col E 3 13 2 2" xfId="5604"/>
    <cellStyle name="BM UF in Col E 3 13 3" xfId="5605"/>
    <cellStyle name="BM UF in Col E 3 14" xfId="5606"/>
    <cellStyle name="BM UF in Col E 3 14 2" xfId="5607"/>
    <cellStyle name="BM UF in Col E 3 14 2 2" xfId="5608"/>
    <cellStyle name="BM UF in Col E 3 14 3" xfId="5609"/>
    <cellStyle name="BM UF in Col E 3 15" xfId="5610"/>
    <cellStyle name="BM UF in Col E 3 15 2" xfId="5611"/>
    <cellStyle name="BM UF in Col E 3 15 2 2" xfId="5612"/>
    <cellStyle name="BM UF in Col E 3 15 3" xfId="5613"/>
    <cellStyle name="BM UF in Col E 3 16" xfId="5614"/>
    <cellStyle name="BM UF in Col E 3 16 2" xfId="5615"/>
    <cellStyle name="BM UF in Col E 3 16 2 2" xfId="5616"/>
    <cellStyle name="BM UF in Col E 3 16 3" xfId="5617"/>
    <cellStyle name="BM UF in Col E 3 17" xfId="5618"/>
    <cellStyle name="BM UF in Col E 3 17 2" xfId="5619"/>
    <cellStyle name="BM UF in Col E 3 17 2 2" xfId="5620"/>
    <cellStyle name="BM UF in Col E 3 17 3" xfId="5621"/>
    <cellStyle name="BM UF in Col E 3 18" xfId="5622"/>
    <cellStyle name="BM UF in Col E 3 18 2" xfId="5623"/>
    <cellStyle name="BM UF in Col E 3 19" xfId="5624"/>
    <cellStyle name="BM UF in Col E 3 2" xfId="5625"/>
    <cellStyle name="BM UF in Col E 3 2 10" xfId="5626"/>
    <cellStyle name="BM UF in Col E 3 2 10 2" xfId="5627"/>
    <cellStyle name="BM UF in Col E 3 2 10 2 2" xfId="5628"/>
    <cellStyle name="BM UF in Col E 3 2 10 3" xfId="5629"/>
    <cellStyle name="BM UF in Col E 3 2 11" xfId="5630"/>
    <cellStyle name="BM UF in Col E 3 2 11 2" xfId="5631"/>
    <cellStyle name="BM UF in Col E 3 2 11 2 2" xfId="5632"/>
    <cellStyle name="BM UF in Col E 3 2 11 3" xfId="5633"/>
    <cellStyle name="BM UF in Col E 3 2 12" xfId="5634"/>
    <cellStyle name="BM UF in Col E 3 2 12 2" xfId="5635"/>
    <cellStyle name="BM UF in Col E 3 2 12 2 2" xfId="5636"/>
    <cellStyle name="BM UF in Col E 3 2 12 3" xfId="5637"/>
    <cellStyle name="BM UF in Col E 3 2 13" xfId="5638"/>
    <cellStyle name="BM UF in Col E 3 2 13 2" xfId="5639"/>
    <cellStyle name="BM UF in Col E 3 2 13 2 2" xfId="5640"/>
    <cellStyle name="BM UF in Col E 3 2 13 3" xfId="5641"/>
    <cellStyle name="BM UF in Col E 3 2 14" xfId="5642"/>
    <cellStyle name="BM UF in Col E 3 2 14 2" xfId="5643"/>
    <cellStyle name="BM UF in Col E 3 2 14 2 2" xfId="5644"/>
    <cellStyle name="BM UF in Col E 3 2 14 3" xfId="5645"/>
    <cellStyle name="BM UF in Col E 3 2 15" xfId="5646"/>
    <cellStyle name="BM UF in Col E 3 2 15 2" xfId="5647"/>
    <cellStyle name="BM UF in Col E 3 2 15 2 2" xfId="5648"/>
    <cellStyle name="BM UF in Col E 3 2 15 3" xfId="5649"/>
    <cellStyle name="BM UF in Col E 3 2 16" xfId="5650"/>
    <cellStyle name="BM UF in Col E 3 2 16 2" xfId="5651"/>
    <cellStyle name="BM UF in Col E 3 2 16 2 2" xfId="5652"/>
    <cellStyle name="BM UF in Col E 3 2 16 3" xfId="5653"/>
    <cellStyle name="BM UF in Col E 3 2 17" xfId="5654"/>
    <cellStyle name="BM UF in Col E 3 2 17 2" xfId="5655"/>
    <cellStyle name="BM UF in Col E 3 2 17 2 2" xfId="5656"/>
    <cellStyle name="BM UF in Col E 3 2 17 3" xfId="5657"/>
    <cellStyle name="BM UF in Col E 3 2 18" xfId="5658"/>
    <cellStyle name="BM UF in Col E 3 2 18 2" xfId="5659"/>
    <cellStyle name="BM UF in Col E 3 2 18 2 2" xfId="5660"/>
    <cellStyle name="BM UF in Col E 3 2 18 3" xfId="5661"/>
    <cellStyle name="BM UF in Col E 3 2 19" xfId="5662"/>
    <cellStyle name="BM UF in Col E 3 2 19 2" xfId="5663"/>
    <cellStyle name="BM UF in Col E 3 2 19 2 2" xfId="5664"/>
    <cellStyle name="BM UF in Col E 3 2 19 3" xfId="5665"/>
    <cellStyle name="BM UF in Col E 3 2 2" xfId="5666"/>
    <cellStyle name="BM UF in Col E 3 2 2 2" xfId="5667"/>
    <cellStyle name="BM UF in Col E 3 2 2 2 2" xfId="5668"/>
    <cellStyle name="BM UF in Col E 3 2 2 3" xfId="5669"/>
    <cellStyle name="BM UF in Col E 3 2 20" xfId="5670"/>
    <cellStyle name="BM UF in Col E 3 2 20 2" xfId="5671"/>
    <cellStyle name="BM UF in Col E 3 2 20 2 2" xfId="5672"/>
    <cellStyle name="BM UF in Col E 3 2 20 3" xfId="5673"/>
    <cellStyle name="BM UF in Col E 3 2 21" xfId="5674"/>
    <cellStyle name="BM UF in Col E 3 2 21 2" xfId="5675"/>
    <cellStyle name="BM UF in Col E 3 2 22" xfId="5676"/>
    <cellStyle name="BM UF in Col E 3 2 3" xfId="5677"/>
    <cellStyle name="BM UF in Col E 3 2 3 2" xfId="5678"/>
    <cellStyle name="BM UF in Col E 3 2 3 2 2" xfId="5679"/>
    <cellStyle name="BM UF in Col E 3 2 3 3" xfId="5680"/>
    <cellStyle name="BM UF in Col E 3 2 4" xfId="5681"/>
    <cellStyle name="BM UF in Col E 3 2 4 2" xfId="5682"/>
    <cellStyle name="BM UF in Col E 3 2 4 2 2" xfId="5683"/>
    <cellStyle name="BM UF in Col E 3 2 4 3" xfId="5684"/>
    <cellStyle name="BM UF in Col E 3 2 5" xfId="5685"/>
    <cellStyle name="BM UF in Col E 3 2 5 2" xfId="5686"/>
    <cellStyle name="BM UF in Col E 3 2 5 2 2" xfId="5687"/>
    <cellStyle name="BM UF in Col E 3 2 5 3" xfId="5688"/>
    <cellStyle name="BM UF in Col E 3 2 6" xfId="5689"/>
    <cellStyle name="BM UF in Col E 3 2 6 2" xfId="5690"/>
    <cellStyle name="BM UF in Col E 3 2 6 2 2" xfId="5691"/>
    <cellStyle name="BM UF in Col E 3 2 6 3" xfId="5692"/>
    <cellStyle name="BM UF in Col E 3 2 7" xfId="5693"/>
    <cellStyle name="BM UF in Col E 3 2 7 2" xfId="5694"/>
    <cellStyle name="BM UF in Col E 3 2 7 2 2" xfId="5695"/>
    <cellStyle name="BM UF in Col E 3 2 7 3" xfId="5696"/>
    <cellStyle name="BM UF in Col E 3 2 8" xfId="5697"/>
    <cellStyle name="BM UF in Col E 3 2 8 2" xfId="5698"/>
    <cellStyle name="BM UF in Col E 3 2 8 2 2" xfId="5699"/>
    <cellStyle name="BM UF in Col E 3 2 8 3" xfId="5700"/>
    <cellStyle name="BM UF in Col E 3 2 9" xfId="5701"/>
    <cellStyle name="BM UF in Col E 3 2 9 2" xfId="5702"/>
    <cellStyle name="BM UF in Col E 3 2 9 2 2" xfId="5703"/>
    <cellStyle name="BM UF in Col E 3 2 9 3" xfId="5704"/>
    <cellStyle name="BM UF in Col E 3 3" xfId="5705"/>
    <cellStyle name="BM UF in Col E 3 3 2" xfId="5706"/>
    <cellStyle name="BM UF in Col E 3 3 2 2" xfId="5707"/>
    <cellStyle name="BM UF in Col E 3 3 3" xfId="5708"/>
    <cellStyle name="BM UF in Col E 3 4" xfId="5709"/>
    <cellStyle name="BM UF in Col E 3 4 2" xfId="5710"/>
    <cellStyle name="BM UF in Col E 3 4 2 2" xfId="5711"/>
    <cellStyle name="BM UF in Col E 3 4 3" xfId="5712"/>
    <cellStyle name="BM UF in Col E 3 5" xfId="5713"/>
    <cellStyle name="BM UF in Col E 3 5 2" xfId="5714"/>
    <cellStyle name="BM UF in Col E 3 5 2 2" xfId="5715"/>
    <cellStyle name="BM UF in Col E 3 5 3" xfId="5716"/>
    <cellStyle name="BM UF in Col E 3 6" xfId="5717"/>
    <cellStyle name="BM UF in Col E 3 6 2" xfId="5718"/>
    <cellStyle name="BM UF in Col E 3 6 2 2" xfId="5719"/>
    <cellStyle name="BM UF in Col E 3 6 3" xfId="5720"/>
    <cellStyle name="BM UF in Col E 3 7" xfId="5721"/>
    <cellStyle name="BM UF in Col E 3 7 2" xfId="5722"/>
    <cellStyle name="BM UF in Col E 3 7 2 2" xfId="5723"/>
    <cellStyle name="BM UF in Col E 3 7 3" xfId="5724"/>
    <cellStyle name="BM UF in Col E 3 8" xfId="5725"/>
    <cellStyle name="BM UF in Col E 3 8 2" xfId="5726"/>
    <cellStyle name="BM UF in Col E 3 8 2 2" xfId="5727"/>
    <cellStyle name="BM UF in Col E 3 8 3" xfId="5728"/>
    <cellStyle name="BM UF in Col E 3 9" xfId="5729"/>
    <cellStyle name="BM UF in Col E 3 9 2" xfId="5730"/>
    <cellStyle name="BM UF in Col E 3 9 2 2" xfId="5731"/>
    <cellStyle name="BM UF in Col E 3 9 3" xfId="5732"/>
    <cellStyle name="BM UF in Col E 4" xfId="5733"/>
    <cellStyle name="BM UF in Col E 4 10" xfId="5734"/>
    <cellStyle name="BM UF in Col E 4 10 2" xfId="5735"/>
    <cellStyle name="BM UF in Col E 4 10 2 2" xfId="5736"/>
    <cellStyle name="BM UF in Col E 4 10 3" xfId="5737"/>
    <cellStyle name="BM UF in Col E 4 11" xfId="5738"/>
    <cellStyle name="BM UF in Col E 4 11 2" xfId="5739"/>
    <cellStyle name="BM UF in Col E 4 11 2 2" xfId="5740"/>
    <cellStyle name="BM UF in Col E 4 11 3" xfId="5741"/>
    <cellStyle name="BM UF in Col E 4 12" xfId="5742"/>
    <cellStyle name="BM UF in Col E 4 12 2" xfId="5743"/>
    <cellStyle name="BM UF in Col E 4 12 2 2" xfId="5744"/>
    <cellStyle name="BM UF in Col E 4 12 3" xfId="5745"/>
    <cellStyle name="BM UF in Col E 4 13" xfId="5746"/>
    <cellStyle name="BM UF in Col E 4 13 2" xfId="5747"/>
    <cellStyle name="BM UF in Col E 4 13 2 2" xfId="5748"/>
    <cellStyle name="BM UF in Col E 4 13 3" xfId="5749"/>
    <cellStyle name="BM UF in Col E 4 14" xfId="5750"/>
    <cellStyle name="BM UF in Col E 4 14 2" xfId="5751"/>
    <cellStyle name="BM UF in Col E 4 14 2 2" xfId="5752"/>
    <cellStyle name="BM UF in Col E 4 14 3" xfId="5753"/>
    <cellStyle name="BM UF in Col E 4 15" xfId="5754"/>
    <cellStyle name="BM UF in Col E 4 15 2" xfId="5755"/>
    <cellStyle name="BM UF in Col E 4 15 2 2" xfId="5756"/>
    <cellStyle name="BM UF in Col E 4 15 3" xfId="5757"/>
    <cellStyle name="BM UF in Col E 4 16" xfId="5758"/>
    <cellStyle name="BM UF in Col E 4 16 2" xfId="5759"/>
    <cellStyle name="BM UF in Col E 4 16 2 2" xfId="5760"/>
    <cellStyle name="BM UF in Col E 4 16 3" xfId="5761"/>
    <cellStyle name="BM UF in Col E 4 17" xfId="5762"/>
    <cellStyle name="BM UF in Col E 4 17 2" xfId="5763"/>
    <cellStyle name="BM UF in Col E 4 17 2 2" xfId="5764"/>
    <cellStyle name="BM UF in Col E 4 17 3" xfId="5765"/>
    <cellStyle name="BM UF in Col E 4 18" xfId="5766"/>
    <cellStyle name="BM UF in Col E 4 18 2" xfId="5767"/>
    <cellStyle name="BM UF in Col E 4 19" xfId="5768"/>
    <cellStyle name="BM UF in Col E 4 2" xfId="5769"/>
    <cellStyle name="BM UF in Col E 4 2 10" xfId="5770"/>
    <cellStyle name="BM UF in Col E 4 2 10 2" xfId="5771"/>
    <cellStyle name="BM UF in Col E 4 2 10 2 2" xfId="5772"/>
    <cellStyle name="BM UF in Col E 4 2 10 3" xfId="5773"/>
    <cellStyle name="BM UF in Col E 4 2 11" xfId="5774"/>
    <cellStyle name="BM UF in Col E 4 2 11 2" xfId="5775"/>
    <cellStyle name="BM UF in Col E 4 2 11 2 2" xfId="5776"/>
    <cellStyle name="BM UF in Col E 4 2 11 3" xfId="5777"/>
    <cellStyle name="BM UF in Col E 4 2 12" xfId="5778"/>
    <cellStyle name="BM UF in Col E 4 2 12 2" xfId="5779"/>
    <cellStyle name="BM UF in Col E 4 2 12 2 2" xfId="5780"/>
    <cellStyle name="BM UF in Col E 4 2 12 3" xfId="5781"/>
    <cellStyle name="BM UF in Col E 4 2 13" xfId="5782"/>
    <cellStyle name="BM UF in Col E 4 2 13 2" xfId="5783"/>
    <cellStyle name="BM UF in Col E 4 2 13 2 2" xfId="5784"/>
    <cellStyle name="BM UF in Col E 4 2 13 3" xfId="5785"/>
    <cellStyle name="BM UF in Col E 4 2 14" xfId="5786"/>
    <cellStyle name="BM UF in Col E 4 2 14 2" xfId="5787"/>
    <cellStyle name="BM UF in Col E 4 2 14 2 2" xfId="5788"/>
    <cellStyle name="BM UF in Col E 4 2 14 3" xfId="5789"/>
    <cellStyle name="BM UF in Col E 4 2 15" xfId="5790"/>
    <cellStyle name="BM UF in Col E 4 2 15 2" xfId="5791"/>
    <cellStyle name="BM UF in Col E 4 2 15 2 2" xfId="5792"/>
    <cellStyle name="BM UF in Col E 4 2 15 3" xfId="5793"/>
    <cellStyle name="BM UF in Col E 4 2 16" xfId="5794"/>
    <cellStyle name="BM UF in Col E 4 2 16 2" xfId="5795"/>
    <cellStyle name="BM UF in Col E 4 2 16 2 2" xfId="5796"/>
    <cellStyle name="BM UF in Col E 4 2 16 3" xfId="5797"/>
    <cellStyle name="BM UF in Col E 4 2 17" xfId="5798"/>
    <cellStyle name="BM UF in Col E 4 2 17 2" xfId="5799"/>
    <cellStyle name="BM UF in Col E 4 2 17 2 2" xfId="5800"/>
    <cellStyle name="BM UF in Col E 4 2 17 3" xfId="5801"/>
    <cellStyle name="BM UF in Col E 4 2 18" xfId="5802"/>
    <cellStyle name="BM UF in Col E 4 2 18 2" xfId="5803"/>
    <cellStyle name="BM UF in Col E 4 2 18 2 2" xfId="5804"/>
    <cellStyle name="BM UF in Col E 4 2 18 3" xfId="5805"/>
    <cellStyle name="BM UF in Col E 4 2 19" xfId="5806"/>
    <cellStyle name="BM UF in Col E 4 2 19 2" xfId="5807"/>
    <cellStyle name="BM UF in Col E 4 2 19 2 2" xfId="5808"/>
    <cellStyle name="BM UF in Col E 4 2 19 3" xfId="5809"/>
    <cellStyle name="BM UF in Col E 4 2 2" xfId="5810"/>
    <cellStyle name="BM UF in Col E 4 2 2 2" xfId="5811"/>
    <cellStyle name="BM UF in Col E 4 2 2 2 2" xfId="5812"/>
    <cellStyle name="BM UF in Col E 4 2 2 3" xfId="5813"/>
    <cellStyle name="BM UF in Col E 4 2 20" xfId="5814"/>
    <cellStyle name="BM UF in Col E 4 2 20 2" xfId="5815"/>
    <cellStyle name="BM UF in Col E 4 2 20 2 2" xfId="5816"/>
    <cellStyle name="BM UF in Col E 4 2 20 3" xfId="5817"/>
    <cellStyle name="BM UF in Col E 4 2 21" xfId="5818"/>
    <cellStyle name="BM UF in Col E 4 2 21 2" xfId="5819"/>
    <cellStyle name="BM UF in Col E 4 2 22" xfId="5820"/>
    <cellStyle name="BM UF in Col E 4 2 3" xfId="5821"/>
    <cellStyle name="BM UF in Col E 4 2 3 2" xfId="5822"/>
    <cellStyle name="BM UF in Col E 4 2 3 2 2" xfId="5823"/>
    <cellStyle name="BM UF in Col E 4 2 3 3" xfId="5824"/>
    <cellStyle name="BM UF in Col E 4 2 4" xfId="5825"/>
    <cellStyle name="BM UF in Col E 4 2 4 2" xfId="5826"/>
    <cellStyle name="BM UF in Col E 4 2 4 2 2" xfId="5827"/>
    <cellStyle name="BM UF in Col E 4 2 4 3" xfId="5828"/>
    <cellStyle name="BM UF in Col E 4 2 5" xfId="5829"/>
    <cellStyle name="BM UF in Col E 4 2 5 2" xfId="5830"/>
    <cellStyle name="BM UF in Col E 4 2 5 2 2" xfId="5831"/>
    <cellStyle name="BM UF in Col E 4 2 5 3" xfId="5832"/>
    <cellStyle name="BM UF in Col E 4 2 6" xfId="5833"/>
    <cellStyle name="BM UF in Col E 4 2 6 2" xfId="5834"/>
    <cellStyle name="BM UF in Col E 4 2 6 2 2" xfId="5835"/>
    <cellStyle name="BM UF in Col E 4 2 6 3" xfId="5836"/>
    <cellStyle name="BM UF in Col E 4 2 7" xfId="5837"/>
    <cellStyle name="BM UF in Col E 4 2 7 2" xfId="5838"/>
    <cellStyle name="BM UF in Col E 4 2 7 2 2" xfId="5839"/>
    <cellStyle name="BM UF in Col E 4 2 7 3" xfId="5840"/>
    <cellStyle name="BM UF in Col E 4 2 8" xfId="5841"/>
    <cellStyle name="BM UF in Col E 4 2 8 2" xfId="5842"/>
    <cellStyle name="BM UF in Col E 4 2 8 2 2" xfId="5843"/>
    <cellStyle name="BM UF in Col E 4 2 8 3" xfId="5844"/>
    <cellStyle name="BM UF in Col E 4 2 9" xfId="5845"/>
    <cellStyle name="BM UF in Col E 4 2 9 2" xfId="5846"/>
    <cellStyle name="BM UF in Col E 4 2 9 2 2" xfId="5847"/>
    <cellStyle name="BM UF in Col E 4 2 9 3" xfId="5848"/>
    <cellStyle name="BM UF in Col E 4 3" xfId="5849"/>
    <cellStyle name="BM UF in Col E 4 3 2" xfId="5850"/>
    <cellStyle name="BM UF in Col E 4 3 2 2" xfId="5851"/>
    <cellStyle name="BM UF in Col E 4 3 3" xfId="5852"/>
    <cellStyle name="BM UF in Col E 4 4" xfId="5853"/>
    <cellStyle name="BM UF in Col E 4 4 2" xfId="5854"/>
    <cellStyle name="BM UF in Col E 4 4 2 2" xfId="5855"/>
    <cellStyle name="BM UF in Col E 4 4 3" xfId="5856"/>
    <cellStyle name="BM UF in Col E 4 5" xfId="5857"/>
    <cellStyle name="BM UF in Col E 4 5 2" xfId="5858"/>
    <cellStyle name="BM UF in Col E 4 5 2 2" xfId="5859"/>
    <cellStyle name="BM UF in Col E 4 5 3" xfId="5860"/>
    <cellStyle name="BM UF in Col E 4 6" xfId="5861"/>
    <cellStyle name="BM UF in Col E 4 6 2" xfId="5862"/>
    <cellStyle name="BM UF in Col E 4 6 2 2" xfId="5863"/>
    <cellStyle name="BM UF in Col E 4 6 3" xfId="5864"/>
    <cellStyle name="BM UF in Col E 4 7" xfId="5865"/>
    <cellStyle name="BM UF in Col E 4 7 2" xfId="5866"/>
    <cellStyle name="BM UF in Col E 4 7 2 2" xfId="5867"/>
    <cellStyle name="BM UF in Col E 4 7 3" xfId="5868"/>
    <cellStyle name="BM UF in Col E 4 8" xfId="5869"/>
    <cellStyle name="BM UF in Col E 4 8 2" xfId="5870"/>
    <cellStyle name="BM UF in Col E 4 8 2 2" xfId="5871"/>
    <cellStyle name="BM UF in Col E 4 8 3" xfId="5872"/>
    <cellStyle name="BM UF in Col E 4 9" xfId="5873"/>
    <cellStyle name="BM UF in Col E 4 9 2" xfId="5874"/>
    <cellStyle name="BM UF in Col E 4 9 2 2" xfId="5875"/>
    <cellStyle name="BM UF in Col E 4 9 3" xfId="5876"/>
    <cellStyle name="BM UF in Col E 5" xfId="5877"/>
    <cellStyle name="BM UF in Col E 5 10" xfId="5878"/>
    <cellStyle name="BM UF in Col E 5 10 2" xfId="5879"/>
    <cellStyle name="BM UF in Col E 5 10 2 2" xfId="5880"/>
    <cellStyle name="BM UF in Col E 5 10 3" xfId="5881"/>
    <cellStyle name="BM UF in Col E 5 11" xfId="5882"/>
    <cellStyle name="BM UF in Col E 5 11 2" xfId="5883"/>
    <cellStyle name="BM UF in Col E 5 11 2 2" xfId="5884"/>
    <cellStyle name="BM UF in Col E 5 11 3" xfId="5885"/>
    <cellStyle name="BM UF in Col E 5 12" xfId="5886"/>
    <cellStyle name="BM UF in Col E 5 12 2" xfId="5887"/>
    <cellStyle name="BM UF in Col E 5 12 2 2" xfId="5888"/>
    <cellStyle name="BM UF in Col E 5 12 3" xfId="5889"/>
    <cellStyle name="BM UF in Col E 5 13" xfId="5890"/>
    <cellStyle name="BM UF in Col E 5 13 2" xfId="5891"/>
    <cellStyle name="BM UF in Col E 5 13 2 2" xfId="5892"/>
    <cellStyle name="BM UF in Col E 5 13 3" xfId="5893"/>
    <cellStyle name="BM UF in Col E 5 14" xfId="5894"/>
    <cellStyle name="BM UF in Col E 5 14 2" xfId="5895"/>
    <cellStyle name="BM UF in Col E 5 14 2 2" xfId="5896"/>
    <cellStyle name="BM UF in Col E 5 14 3" xfId="5897"/>
    <cellStyle name="BM UF in Col E 5 15" xfId="5898"/>
    <cellStyle name="BM UF in Col E 5 15 2" xfId="5899"/>
    <cellStyle name="BM UF in Col E 5 15 2 2" xfId="5900"/>
    <cellStyle name="BM UF in Col E 5 15 3" xfId="5901"/>
    <cellStyle name="BM UF in Col E 5 16" xfId="5902"/>
    <cellStyle name="BM UF in Col E 5 16 2" xfId="5903"/>
    <cellStyle name="BM UF in Col E 5 16 2 2" xfId="5904"/>
    <cellStyle name="BM UF in Col E 5 16 3" xfId="5905"/>
    <cellStyle name="BM UF in Col E 5 17" xfId="5906"/>
    <cellStyle name="BM UF in Col E 5 17 2" xfId="5907"/>
    <cellStyle name="BM UF in Col E 5 17 2 2" xfId="5908"/>
    <cellStyle name="BM UF in Col E 5 17 3" xfId="5909"/>
    <cellStyle name="BM UF in Col E 5 18" xfId="5910"/>
    <cellStyle name="BM UF in Col E 5 18 2" xfId="5911"/>
    <cellStyle name="BM UF in Col E 5 18 2 2" xfId="5912"/>
    <cellStyle name="BM UF in Col E 5 18 3" xfId="5913"/>
    <cellStyle name="BM UF in Col E 5 19" xfId="5914"/>
    <cellStyle name="BM UF in Col E 5 19 2" xfId="5915"/>
    <cellStyle name="BM UF in Col E 5 19 2 2" xfId="5916"/>
    <cellStyle name="BM UF in Col E 5 19 3" xfId="5917"/>
    <cellStyle name="BM UF in Col E 5 2" xfId="5918"/>
    <cellStyle name="BM UF in Col E 5 2 10" xfId="5919"/>
    <cellStyle name="BM UF in Col E 5 2 10 2" xfId="5920"/>
    <cellStyle name="BM UF in Col E 5 2 10 2 2" xfId="5921"/>
    <cellStyle name="BM UF in Col E 5 2 10 3" xfId="5922"/>
    <cellStyle name="BM UF in Col E 5 2 11" xfId="5923"/>
    <cellStyle name="BM UF in Col E 5 2 11 2" xfId="5924"/>
    <cellStyle name="BM UF in Col E 5 2 11 2 2" xfId="5925"/>
    <cellStyle name="BM UF in Col E 5 2 11 3" xfId="5926"/>
    <cellStyle name="BM UF in Col E 5 2 12" xfId="5927"/>
    <cellStyle name="BM UF in Col E 5 2 12 2" xfId="5928"/>
    <cellStyle name="BM UF in Col E 5 2 12 2 2" xfId="5929"/>
    <cellStyle name="BM UF in Col E 5 2 12 3" xfId="5930"/>
    <cellStyle name="BM UF in Col E 5 2 13" xfId="5931"/>
    <cellStyle name="BM UF in Col E 5 2 13 2" xfId="5932"/>
    <cellStyle name="BM UF in Col E 5 2 13 2 2" xfId="5933"/>
    <cellStyle name="BM UF in Col E 5 2 13 3" xfId="5934"/>
    <cellStyle name="BM UF in Col E 5 2 14" xfId="5935"/>
    <cellStyle name="BM UF in Col E 5 2 14 2" xfId="5936"/>
    <cellStyle name="BM UF in Col E 5 2 14 2 2" xfId="5937"/>
    <cellStyle name="BM UF in Col E 5 2 14 3" xfId="5938"/>
    <cellStyle name="BM UF in Col E 5 2 15" xfId="5939"/>
    <cellStyle name="BM UF in Col E 5 2 15 2" xfId="5940"/>
    <cellStyle name="BM UF in Col E 5 2 15 2 2" xfId="5941"/>
    <cellStyle name="BM UF in Col E 5 2 15 3" xfId="5942"/>
    <cellStyle name="BM UF in Col E 5 2 16" xfId="5943"/>
    <cellStyle name="BM UF in Col E 5 2 16 2" xfId="5944"/>
    <cellStyle name="BM UF in Col E 5 2 16 2 2" xfId="5945"/>
    <cellStyle name="BM UF in Col E 5 2 16 3" xfId="5946"/>
    <cellStyle name="BM UF in Col E 5 2 17" xfId="5947"/>
    <cellStyle name="BM UF in Col E 5 2 17 2" xfId="5948"/>
    <cellStyle name="BM UF in Col E 5 2 17 2 2" xfId="5949"/>
    <cellStyle name="BM UF in Col E 5 2 17 3" xfId="5950"/>
    <cellStyle name="BM UF in Col E 5 2 18" xfId="5951"/>
    <cellStyle name="BM UF in Col E 5 2 18 2" xfId="5952"/>
    <cellStyle name="BM UF in Col E 5 2 18 2 2" xfId="5953"/>
    <cellStyle name="BM UF in Col E 5 2 18 3" xfId="5954"/>
    <cellStyle name="BM UF in Col E 5 2 19" xfId="5955"/>
    <cellStyle name="BM UF in Col E 5 2 19 2" xfId="5956"/>
    <cellStyle name="BM UF in Col E 5 2 19 2 2" xfId="5957"/>
    <cellStyle name="BM UF in Col E 5 2 19 3" xfId="5958"/>
    <cellStyle name="BM UF in Col E 5 2 2" xfId="5959"/>
    <cellStyle name="BM UF in Col E 5 2 2 2" xfId="5960"/>
    <cellStyle name="BM UF in Col E 5 2 2 2 2" xfId="5961"/>
    <cellStyle name="BM UF in Col E 5 2 2 3" xfId="5962"/>
    <cellStyle name="BM UF in Col E 5 2 20" xfId="5963"/>
    <cellStyle name="BM UF in Col E 5 2 20 2" xfId="5964"/>
    <cellStyle name="BM UF in Col E 5 2 20 2 2" xfId="5965"/>
    <cellStyle name="BM UF in Col E 5 2 20 3" xfId="5966"/>
    <cellStyle name="BM UF in Col E 5 2 21" xfId="5967"/>
    <cellStyle name="BM UF in Col E 5 2 21 2" xfId="5968"/>
    <cellStyle name="BM UF in Col E 5 2 22" xfId="5969"/>
    <cellStyle name="BM UF in Col E 5 2 3" xfId="5970"/>
    <cellStyle name="BM UF in Col E 5 2 3 2" xfId="5971"/>
    <cellStyle name="BM UF in Col E 5 2 3 2 2" xfId="5972"/>
    <cellStyle name="BM UF in Col E 5 2 3 3" xfId="5973"/>
    <cellStyle name="BM UF in Col E 5 2 4" xfId="5974"/>
    <cellStyle name="BM UF in Col E 5 2 4 2" xfId="5975"/>
    <cellStyle name="BM UF in Col E 5 2 4 2 2" xfId="5976"/>
    <cellStyle name="BM UF in Col E 5 2 4 3" xfId="5977"/>
    <cellStyle name="BM UF in Col E 5 2 5" xfId="5978"/>
    <cellStyle name="BM UF in Col E 5 2 5 2" xfId="5979"/>
    <cellStyle name="BM UF in Col E 5 2 5 2 2" xfId="5980"/>
    <cellStyle name="BM UF in Col E 5 2 5 3" xfId="5981"/>
    <cellStyle name="BM UF in Col E 5 2 6" xfId="5982"/>
    <cellStyle name="BM UF in Col E 5 2 6 2" xfId="5983"/>
    <cellStyle name="BM UF in Col E 5 2 6 2 2" xfId="5984"/>
    <cellStyle name="BM UF in Col E 5 2 6 3" xfId="5985"/>
    <cellStyle name="BM UF in Col E 5 2 7" xfId="5986"/>
    <cellStyle name="BM UF in Col E 5 2 7 2" xfId="5987"/>
    <cellStyle name="BM UF in Col E 5 2 7 2 2" xfId="5988"/>
    <cellStyle name="BM UF in Col E 5 2 7 3" xfId="5989"/>
    <cellStyle name="BM UF in Col E 5 2 8" xfId="5990"/>
    <cellStyle name="BM UF in Col E 5 2 8 2" xfId="5991"/>
    <cellStyle name="BM UF in Col E 5 2 8 2 2" xfId="5992"/>
    <cellStyle name="BM UF in Col E 5 2 8 3" xfId="5993"/>
    <cellStyle name="BM UF in Col E 5 2 9" xfId="5994"/>
    <cellStyle name="BM UF in Col E 5 2 9 2" xfId="5995"/>
    <cellStyle name="BM UF in Col E 5 2 9 2 2" xfId="5996"/>
    <cellStyle name="BM UF in Col E 5 2 9 3" xfId="5997"/>
    <cellStyle name="BM UF in Col E 5 20" xfId="5998"/>
    <cellStyle name="BM UF in Col E 5 20 2" xfId="5999"/>
    <cellStyle name="BM UF in Col E 5 20 2 2" xfId="6000"/>
    <cellStyle name="BM UF in Col E 5 20 3" xfId="6001"/>
    <cellStyle name="BM UF in Col E 5 21" xfId="6002"/>
    <cellStyle name="BM UF in Col E 5 21 2" xfId="6003"/>
    <cellStyle name="BM UF in Col E 5 21 2 2" xfId="6004"/>
    <cellStyle name="BM UF in Col E 5 21 3" xfId="6005"/>
    <cellStyle name="BM UF in Col E 5 22" xfId="6006"/>
    <cellStyle name="BM UF in Col E 5 22 2" xfId="6007"/>
    <cellStyle name="BM UF in Col E 5 23" xfId="6008"/>
    <cellStyle name="BM UF in Col E 5 3" xfId="6009"/>
    <cellStyle name="BM UF in Col E 5 3 2" xfId="6010"/>
    <cellStyle name="BM UF in Col E 5 3 2 2" xfId="6011"/>
    <cellStyle name="BM UF in Col E 5 3 3" xfId="6012"/>
    <cellStyle name="BM UF in Col E 5 4" xfId="6013"/>
    <cellStyle name="BM UF in Col E 5 4 2" xfId="6014"/>
    <cellStyle name="BM UF in Col E 5 4 2 2" xfId="6015"/>
    <cellStyle name="BM UF in Col E 5 4 3" xfId="6016"/>
    <cellStyle name="BM UF in Col E 5 5" xfId="6017"/>
    <cellStyle name="BM UF in Col E 5 5 2" xfId="6018"/>
    <cellStyle name="BM UF in Col E 5 5 2 2" xfId="6019"/>
    <cellStyle name="BM UF in Col E 5 5 3" xfId="6020"/>
    <cellStyle name="BM UF in Col E 5 6" xfId="6021"/>
    <cellStyle name="BM UF in Col E 5 6 2" xfId="6022"/>
    <cellStyle name="BM UF in Col E 5 6 2 2" xfId="6023"/>
    <cellStyle name="BM UF in Col E 5 6 3" xfId="6024"/>
    <cellStyle name="BM UF in Col E 5 7" xfId="6025"/>
    <cellStyle name="BM UF in Col E 5 7 2" xfId="6026"/>
    <cellStyle name="BM UF in Col E 5 7 2 2" xfId="6027"/>
    <cellStyle name="BM UF in Col E 5 7 3" xfId="6028"/>
    <cellStyle name="BM UF in Col E 5 8" xfId="6029"/>
    <cellStyle name="BM UF in Col E 5 8 2" xfId="6030"/>
    <cellStyle name="BM UF in Col E 5 8 2 2" xfId="6031"/>
    <cellStyle name="BM UF in Col E 5 8 3" xfId="6032"/>
    <cellStyle name="BM UF in Col E 5 9" xfId="6033"/>
    <cellStyle name="BM UF in Col E 5 9 2" xfId="6034"/>
    <cellStyle name="BM UF in Col E 5 9 2 2" xfId="6035"/>
    <cellStyle name="BM UF in Col E 5 9 3" xfId="6036"/>
    <cellStyle name="BM UF in Col E 6" xfId="6037"/>
    <cellStyle name="BM UF in Col E 6 10" xfId="6038"/>
    <cellStyle name="BM UF in Col E 6 10 2" xfId="6039"/>
    <cellStyle name="BM UF in Col E 6 10 2 2" xfId="6040"/>
    <cellStyle name="BM UF in Col E 6 10 3" xfId="6041"/>
    <cellStyle name="BM UF in Col E 6 11" xfId="6042"/>
    <cellStyle name="BM UF in Col E 6 11 2" xfId="6043"/>
    <cellStyle name="BM UF in Col E 6 11 2 2" xfId="6044"/>
    <cellStyle name="BM UF in Col E 6 11 3" xfId="6045"/>
    <cellStyle name="BM UF in Col E 6 12" xfId="6046"/>
    <cellStyle name="BM UF in Col E 6 12 2" xfId="6047"/>
    <cellStyle name="BM UF in Col E 6 12 2 2" xfId="6048"/>
    <cellStyle name="BM UF in Col E 6 12 3" xfId="6049"/>
    <cellStyle name="BM UF in Col E 6 13" xfId="6050"/>
    <cellStyle name="BM UF in Col E 6 13 2" xfId="6051"/>
    <cellStyle name="BM UF in Col E 6 13 2 2" xfId="6052"/>
    <cellStyle name="BM UF in Col E 6 13 3" xfId="6053"/>
    <cellStyle name="BM UF in Col E 6 14" xfId="6054"/>
    <cellStyle name="BM UF in Col E 6 14 2" xfId="6055"/>
    <cellStyle name="BM UF in Col E 6 14 2 2" xfId="6056"/>
    <cellStyle name="BM UF in Col E 6 14 3" xfId="6057"/>
    <cellStyle name="BM UF in Col E 6 15" xfId="6058"/>
    <cellStyle name="BM UF in Col E 6 15 2" xfId="6059"/>
    <cellStyle name="BM UF in Col E 6 15 2 2" xfId="6060"/>
    <cellStyle name="BM UF in Col E 6 15 3" xfId="6061"/>
    <cellStyle name="BM UF in Col E 6 16" xfId="6062"/>
    <cellStyle name="BM UF in Col E 6 16 2" xfId="6063"/>
    <cellStyle name="BM UF in Col E 6 16 2 2" xfId="6064"/>
    <cellStyle name="BM UF in Col E 6 16 3" xfId="6065"/>
    <cellStyle name="BM UF in Col E 6 17" xfId="6066"/>
    <cellStyle name="BM UF in Col E 6 17 2" xfId="6067"/>
    <cellStyle name="BM UF in Col E 6 17 2 2" xfId="6068"/>
    <cellStyle name="BM UF in Col E 6 17 3" xfId="6069"/>
    <cellStyle name="BM UF in Col E 6 18" xfId="6070"/>
    <cellStyle name="BM UF in Col E 6 18 2" xfId="6071"/>
    <cellStyle name="BM UF in Col E 6 18 2 2" xfId="6072"/>
    <cellStyle name="BM UF in Col E 6 18 3" xfId="6073"/>
    <cellStyle name="BM UF in Col E 6 19" xfId="6074"/>
    <cellStyle name="BM UF in Col E 6 19 2" xfId="6075"/>
    <cellStyle name="BM UF in Col E 6 19 2 2" xfId="6076"/>
    <cellStyle name="BM UF in Col E 6 19 3" xfId="6077"/>
    <cellStyle name="BM UF in Col E 6 2" xfId="6078"/>
    <cellStyle name="BM UF in Col E 6 2 2" xfId="6079"/>
    <cellStyle name="BM UF in Col E 6 2 2 2" xfId="6080"/>
    <cellStyle name="BM UF in Col E 6 2 3" xfId="6081"/>
    <cellStyle name="BM UF in Col E 6 20" xfId="6082"/>
    <cellStyle name="BM UF in Col E 6 20 2" xfId="6083"/>
    <cellStyle name="BM UF in Col E 6 20 2 2" xfId="6084"/>
    <cellStyle name="BM UF in Col E 6 20 3" xfId="6085"/>
    <cellStyle name="BM UF in Col E 6 21" xfId="6086"/>
    <cellStyle name="BM UF in Col E 6 21 2" xfId="6087"/>
    <cellStyle name="BM UF in Col E 6 22" xfId="6088"/>
    <cellStyle name="BM UF in Col E 6 3" xfId="6089"/>
    <cellStyle name="BM UF in Col E 6 3 2" xfId="6090"/>
    <cellStyle name="BM UF in Col E 6 3 2 2" xfId="6091"/>
    <cellStyle name="BM UF in Col E 6 3 3" xfId="6092"/>
    <cellStyle name="BM UF in Col E 6 4" xfId="6093"/>
    <cellStyle name="BM UF in Col E 6 4 2" xfId="6094"/>
    <cellStyle name="BM UF in Col E 6 4 2 2" xfId="6095"/>
    <cellStyle name="BM UF in Col E 6 4 3" xfId="6096"/>
    <cellStyle name="BM UF in Col E 6 5" xfId="6097"/>
    <cellStyle name="BM UF in Col E 6 5 2" xfId="6098"/>
    <cellStyle name="BM UF in Col E 6 5 2 2" xfId="6099"/>
    <cellStyle name="BM UF in Col E 6 5 3" xfId="6100"/>
    <cellStyle name="BM UF in Col E 6 6" xfId="6101"/>
    <cellStyle name="BM UF in Col E 6 6 2" xfId="6102"/>
    <cellStyle name="BM UF in Col E 6 6 2 2" xfId="6103"/>
    <cellStyle name="BM UF in Col E 6 6 3" xfId="6104"/>
    <cellStyle name="BM UF in Col E 6 7" xfId="6105"/>
    <cellStyle name="BM UF in Col E 6 7 2" xfId="6106"/>
    <cellStyle name="BM UF in Col E 6 7 2 2" xfId="6107"/>
    <cellStyle name="BM UF in Col E 6 7 3" xfId="6108"/>
    <cellStyle name="BM UF in Col E 6 8" xfId="6109"/>
    <cellStyle name="BM UF in Col E 6 8 2" xfId="6110"/>
    <cellStyle name="BM UF in Col E 6 8 2 2" xfId="6111"/>
    <cellStyle name="BM UF in Col E 6 8 3" xfId="6112"/>
    <cellStyle name="BM UF in Col E 6 9" xfId="6113"/>
    <cellStyle name="BM UF in Col E 6 9 2" xfId="6114"/>
    <cellStyle name="BM UF in Col E 6 9 2 2" xfId="6115"/>
    <cellStyle name="BM UF in Col E 6 9 3" xfId="6116"/>
    <cellStyle name="BM UF in Col E 7" xfId="6117"/>
    <cellStyle name="BM UF in Col E 7 2" xfId="6118"/>
    <cellStyle name="BM UF in Col E 7 2 2" xfId="6119"/>
    <cellStyle name="BM UF in Col E 7 3" xfId="6120"/>
    <cellStyle name="BM UF in Col E 8" xfId="6121"/>
    <cellStyle name="BM UF in Col E 8 2" xfId="6122"/>
    <cellStyle name="BM UF in Col E 8 2 2" xfId="6123"/>
    <cellStyle name="BM UF in Col E 8 3" xfId="6124"/>
    <cellStyle name="BM UF in Col E 9" xfId="6125"/>
    <cellStyle name="BM UF in Col E 9 2" xfId="6126"/>
    <cellStyle name="BM UF in Col E 9 2 2" xfId="6127"/>
    <cellStyle name="BM UF in Col E 9 3" xfId="6128"/>
    <cellStyle name="Calc" xfId="6129"/>
    <cellStyle name="Calc - Blue" xfId="6130"/>
    <cellStyle name="Calc - Blue 2" xfId="6131"/>
    <cellStyle name="Calc - Feed" xfId="6132"/>
    <cellStyle name="Calc - Feed 2" xfId="6133"/>
    <cellStyle name="Calc - Green" xfId="6134"/>
    <cellStyle name="Calc - Green 2" xfId="6135"/>
    <cellStyle name="Calc - Grey" xfId="6136"/>
    <cellStyle name="Calc - Grey 2" xfId="6137"/>
    <cellStyle name="Calc - White" xfId="6138"/>
    <cellStyle name="Calc - White 2" xfId="6139"/>
    <cellStyle name="Calc 2" xfId="6140"/>
    <cellStyle name="Calculated Field" xfId="6141"/>
    <cellStyle name="Calculated Field 2" xfId="6142"/>
    <cellStyle name="Calculation 2" xfId="6143"/>
    <cellStyle name="Calculation 2 10" xfId="6144"/>
    <cellStyle name="Calculation 2 10 2" xfId="6145"/>
    <cellStyle name="Calculation 2 10 2 2" xfId="6146"/>
    <cellStyle name="Calculation 2 10 3" xfId="6147"/>
    <cellStyle name="Calculation 2 11" xfId="6148"/>
    <cellStyle name="Calculation 2 11 2" xfId="6149"/>
    <cellStyle name="Calculation 2 11 2 2" xfId="6150"/>
    <cellStyle name="Calculation 2 11 3" xfId="6151"/>
    <cellStyle name="Calculation 2 12" xfId="6152"/>
    <cellStyle name="Calculation 2 12 2" xfId="6153"/>
    <cellStyle name="Calculation 2 12 2 2" xfId="6154"/>
    <cellStyle name="Calculation 2 12 3" xfId="6155"/>
    <cellStyle name="Calculation 2 13" xfId="6156"/>
    <cellStyle name="Calculation 2 13 2" xfId="6157"/>
    <cellStyle name="Calculation 2 13 2 2" xfId="6158"/>
    <cellStyle name="Calculation 2 13 3" xfId="6159"/>
    <cellStyle name="Calculation 2 14" xfId="6160"/>
    <cellStyle name="Calculation 2 14 2" xfId="6161"/>
    <cellStyle name="Calculation 2 14 2 2" xfId="6162"/>
    <cellStyle name="Calculation 2 14 3" xfId="6163"/>
    <cellStyle name="Calculation 2 15" xfId="6164"/>
    <cellStyle name="Calculation 2 15 2" xfId="6165"/>
    <cellStyle name="Calculation 2 15 2 2" xfId="6166"/>
    <cellStyle name="Calculation 2 15 3" xfId="6167"/>
    <cellStyle name="Calculation 2 16" xfId="6168"/>
    <cellStyle name="Calculation 2 16 2" xfId="6169"/>
    <cellStyle name="Calculation 2 16 2 2" xfId="6170"/>
    <cellStyle name="Calculation 2 16 3" xfId="6171"/>
    <cellStyle name="Calculation 2 17" xfId="6172"/>
    <cellStyle name="Calculation 2 17 2" xfId="6173"/>
    <cellStyle name="Calculation 2 17 2 2" xfId="6174"/>
    <cellStyle name="Calculation 2 17 3" xfId="6175"/>
    <cellStyle name="Calculation 2 18" xfId="6176"/>
    <cellStyle name="Calculation 2 18 2" xfId="6177"/>
    <cellStyle name="Calculation 2 18 2 2" xfId="6178"/>
    <cellStyle name="Calculation 2 18 3" xfId="6179"/>
    <cellStyle name="Calculation 2 19" xfId="6180"/>
    <cellStyle name="Calculation 2 19 2" xfId="6181"/>
    <cellStyle name="Calculation 2 19 2 2" xfId="6182"/>
    <cellStyle name="Calculation 2 19 3" xfId="6183"/>
    <cellStyle name="Calculation 2 2" xfId="6184"/>
    <cellStyle name="Calculation 2 2 10" xfId="6185"/>
    <cellStyle name="Calculation 2 2 10 2" xfId="6186"/>
    <cellStyle name="Calculation 2 2 10 2 2" xfId="6187"/>
    <cellStyle name="Calculation 2 2 10 3" xfId="6188"/>
    <cellStyle name="Calculation 2 2 11" xfId="6189"/>
    <cellStyle name="Calculation 2 2 11 2" xfId="6190"/>
    <cellStyle name="Calculation 2 2 11 2 2" xfId="6191"/>
    <cellStyle name="Calculation 2 2 11 3" xfId="6192"/>
    <cellStyle name="Calculation 2 2 12" xfId="6193"/>
    <cellStyle name="Calculation 2 2 12 2" xfId="6194"/>
    <cellStyle name="Calculation 2 2 12 2 2" xfId="6195"/>
    <cellStyle name="Calculation 2 2 12 3" xfId="6196"/>
    <cellStyle name="Calculation 2 2 13" xfId="6197"/>
    <cellStyle name="Calculation 2 2 13 2" xfId="6198"/>
    <cellStyle name="Calculation 2 2 13 2 2" xfId="6199"/>
    <cellStyle name="Calculation 2 2 13 3" xfId="6200"/>
    <cellStyle name="Calculation 2 2 14" xfId="6201"/>
    <cellStyle name="Calculation 2 2 14 2" xfId="6202"/>
    <cellStyle name="Calculation 2 2 14 2 2" xfId="6203"/>
    <cellStyle name="Calculation 2 2 14 3" xfId="6204"/>
    <cellStyle name="Calculation 2 2 15" xfId="6205"/>
    <cellStyle name="Calculation 2 2 15 2" xfId="6206"/>
    <cellStyle name="Calculation 2 2 15 2 2" xfId="6207"/>
    <cellStyle name="Calculation 2 2 15 3" xfId="6208"/>
    <cellStyle name="Calculation 2 2 16" xfId="6209"/>
    <cellStyle name="Calculation 2 2 16 2" xfId="6210"/>
    <cellStyle name="Calculation 2 2 16 2 2" xfId="6211"/>
    <cellStyle name="Calculation 2 2 16 3" xfId="6212"/>
    <cellStyle name="Calculation 2 2 17" xfId="6213"/>
    <cellStyle name="Calculation 2 2 17 2" xfId="6214"/>
    <cellStyle name="Calculation 2 2 17 2 2" xfId="6215"/>
    <cellStyle name="Calculation 2 2 17 3" xfId="6216"/>
    <cellStyle name="Calculation 2 2 18" xfId="6217"/>
    <cellStyle name="Calculation 2 2 18 2" xfId="6218"/>
    <cellStyle name="Calculation 2 2 18 2 2" xfId="6219"/>
    <cellStyle name="Calculation 2 2 18 3" xfId="6220"/>
    <cellStyle name="Calculation 2 2 19" xfId="6221"/>
    <cellStyle name="Calculation 2 2 19 2" xfId="6222"/>
    <cellStyle name="Calculation 2 2 19 2 2" xfId="6223"/>
    <cellStyle name="Calculation 2 2 19 3" xfId="6224"/>
    <cellStyle name="Calculation 2 2 2" xfId="6225"/>
    <cellStyle name="Calculation 2 2 2 10" xfId="6226"/>
    <cellStyle name="Calculation 2 2 2 10 2" xfId="6227"/>
    <cellStyle name="Calculation 2 2 2 10 2 2" xfId="6228"/>
    <cellStyle name="Calculation 2 2 2 10 3" xfId="6229"/>
    <cellStyle name="Calculation 2 2 2 11" xfId="6230"/>
    <cellStyle name="Calculation 2 2 2 11 2" xfId="6231"/>
    <cellStyle name="Calculation 2 2 2 11 2 2" xfId="6232"/>
    <cellStyle name="Calculation 2 2 2 11 3" xfId="6233"/>
    <cellStyle name="Calculation 2 2 2 12" xfId="6234"/>
    <cellStyle name="Calculation 2 2 2 12 2" xfId="6235"/>
    <cellStyle name="Calculation 2 2 2 12 2 2" xfId="6236"/>
    <cellStyle name="Calculation 2 2 2 12 3" xfId="6237"/>
    <cellStyle name="Calculation 2 2 2 13" xfId="6238"/>
    <cellStyle name="Calculation 2 2 2 13 2" xfId="6239"/>
    <cellStyle name="Calculation 2 2 2 13 2 2" xfId="6240"/>
    <cellStyle name="Calculation 2 2 2 13 3" xfId="6241"/>
    <cellStyle name="Calculation 2 2 2 14" xfId="6242"/>
    <cellStyle name="Calculation 2 2 2 14 2" xfId="6243"/>
    <cellStyle name="Calculation 2 2 2 14 2 2" xfId="6244"/>
    <cellStyle name="Calculation 2 2 2 14 3" xfId="6245"/>
    <cellStyle name="Calculation 2 2 2 15" xfId="6246"/>
    <cellStyle name="Calculation 2 2 2 15 2" xfId="6247"/>
    <cellStyle name="Calculation 2 2 2 15 2 2" xfId="6248"/>
    <cellStyle name="Calculation 2 2 2 15 3" xfId="6249"/>
    <cellStyle name="Calculation 2 2 2 16" xfId="6250"/>
    <cellStyle name="Calculation 2 2 2 16 2" xfId="6251"/>
    <cellStyle name="Calculation 2 2 2 16 2 2" xfId="6252"/>
    <cellStyle name="Calculation 2 2 2 16 3" xfId="6253"/>
    <cellStyle name="Calculation 2 2 2 17" xfId="6254"/>
    <cellStyle name="Calculation 2 2 2 17 2" xfId="6255"/>
    <cellStyle name="Calculation 2 2 2 17 2 2" xfId="6256"/>
    <cellStyle name="Calculation 2 2 2 17 3" xfId="6257"/>
    <cellStyle name="Calculation 2 2 2 18" xfId="6258"/>
    <cellStyle name="Calculation 2 2 2 18 2" xfId="6259"/>
    <cellStyle name="Calculation 2 2 2 19" xfId="6260"/>
    <cellStyle name="Calculation 2 2 2 2" xfId="6261"/>
    <cellStyle name="Calculation 2 2 2 2 10" xfId="6262"/>
    <cellStyle name="Calculation 2 2 2 2 10 2" xfId="6263"/>
    <cellStyle name="Calculation 2 2 2 2 10 2 2" xfId="6264"/>
    <cellStyle name="Calculation 2 2 2 2 10 3" xfId="6265"/>
    <cellStyle name="Calculation 2 2 2 2 11" xfId="6266"/>
    <cellStyle name="Calculation 2 2 2 2 11 2" xfId="6267"/>
    <cellStyle name="Calculation 2 2 2 2 11 2 2" xfId="6268"/>
    <cellStyle name="Calculation 2 2 2 2 11 3" xfId="6269"/>
    <cellStyle name="Calculation 2 2 2 2 12" xfId="6270"/>
    <cellStyle name="Calculation 2 2 2 2 12 2" xfId="6271"/>
    <cellStyle name="Calculation 2 2 2 2 12 2 2" xfId="6272"/>
    <cellStyle name="Calculation 2 2 2 2 12 3" xfId="6273"/>
    <cellStyle name="Calculation 2 2 2 2 13" xfId="6274"/>
    <cellStyle name="Calculation 2 2 2 2 13 2" xfId="6275"/>
    <cellStyle name="Calculation 2 2 2 2 13 2 2" xfId="6276"/>
    <cellStyle name="Calculation 2 2 2 2 13 3" xfId="6277"/>
    <cellStyle name="Calculation 2 2 2 2 14" xfId="6278"/>
    <cellStyle name="Calculation 2 2 2 2 14 2" xfId="6279"/>
    <cellStyle name="Calculation 2 2 2 2 14 2 2" xfId="6280"/>
    <cellStyle name="Calculation 2 2 2 2 14 3" xfId="6281"/>
    <cellStyle name="Calculation 2 2 2 2 15" xfId="6282"/>
    <cellStyle name="Calculation 2 2 2 2 15 2" xfId="6283"/>
    <cellStyle name="Calculation 2 2 2 2 15 2 2" xfId="6284"/>
    <cellStyle name="Calculation 2 2 2 2 15 3" xfId="6285"/>
    <cellStyle name="Calculation 2 2 2 2 16" xfId="6286"/>
    <cellStyle name="Calculation 2 2 2 2 16 2" xfId="6287"/>
    <cellStyle name="Calculation 2 2 2 2 16 2 2" xfId="6288"/>
    <cellStyle name="Calculation 2 2 2 2 16 3" xfId="6289"/>
    <cellStyle name="Calculation 2 2 2 2 17" xfId="6290"/>
    <cellStyle name="Calculation 2 2 2 2 17 2" xfId="6291"/>
    <cellStyle name="Calculation 2 2 2 2 17 2 2" xfId="6292"/>
    <cellStyle name="Calculation 2 2 2 2 17 3" xfId="6293"/>
    <cellStyle name="Calculation 2 2 2 2 18" xfId="6294"/>
    <cellStyle name="Calculation 2 2 2 2 18 2" xfId="6295"/>
    <cellStyle name="Calculation 2 2 2 2 18 2 2" xfId="6296"/>
    <cellStyle name="Calculation 2 2 2 2 18 3" xfId="6297"/>
    <cellStyle name="Calculation 2 2 2 2 19" xfId="6298"/>
    <cellStyle name="Calculation 2 2 2 2 19 2" xfId="6299"/>
    <cellStyle name="Calculation 2 2 2 2 19 2 2" xfId="6300"/>
    <cellStyle name="Calculation 2 2 2 2 19 3" xfId="6301"/>
    <cellStyle name="Calculation 2 2 2 2 2" xfId="6302"/>
    <cellStyle name="Calculation 2 2 2 2 2 2" xfId="6303"/>
    <cellStyle name="Calculation 2 2 2 2 2 2 2" xfId="6304"/>
    <cellStyle name="Calculation 2 2 2 2 2 3" xfId="6305"/>
    <cellStyle name="Calculation 2 2 2 2 20" xfId="6306"/>
    <cellStyle name="Calculation 2 2 2 2 20 2" xfId="6307"/>
    <cellStyle name="Calculation 2 2 2 2 20 2 2" xfId="6308"/>
    <cellStyle name="Calculation 2 2 2 2 20 3" xfId="6309"/>
    <cellStyle name="Calculation 2 2 2 2 21" xfId="6310"/>
    <cellStyle name="Calculation 2 2 2 2 21 2" xfId="6311"/>
    <cellStyle name="Calculation 2 2 2 2 22" xfId="6312"/>
    <cellStyle name="Calculation 2 2 2 2 3" xfId="6313"/>
    <cellStyle name="Calculation 2 2 2 2 3 2" xfId="6314"/>
    <cellStyle name="Calculation 2 2 2 2 3 2 2" xfId="6315"/>
    <cellStyle name="Calculation 2 2 2 2 3 3" xfId="6316"/>
    <cellStyle name="Calculation 2 2 2 2 4" xfId="6317"/>
    <cellStyle name="Calculation 2 2 2 2 4 2" xfId="6318"/>
    <cellStyle name="Calculation 2 2 2 2 4 2 2" xfId="6319"/>
    <cellStyle name="Calculation 2 2 2 2 4 3" xfId="6320"/>
    <cellStyle name="Calculation 2 2 2 2 5" xfId="6321"/>
    <cellStyle name="Calculation 2 2 2 2 5 2" xfId="6322"/>
    <cellStyle name="Calculation 2 2 2 2 5 2 2" xfId="6323"/>
    <cellStyle name="Calculation 2 2 2 2 5 3" xfId="6324"/>
    <cellStyle name="Calculation 2 2 2 2 6" xfId="6325"/>
    <cellStyle name="Calculation 2 2 2 2 6 2" xfId="6326"/>
    <cellStyle name="Calculation 2 2 2 2 6 2 2" xfId="6327"/>
    <cellStyle name="Calculation 2 2 2 2 6 3" xfId="6328"/>
    <cellStyle name="Calculation 2 2 2 2 7" xfId="6329"/>
    <cellStyle name="Calculation 2 2 2 2 7 2" xfId="6330"/>
    <cellStyle name="Calculation 2 2 2 2 7 2 2" xfId="6331"/>
    <cellStyle name="Calculation 2 2 2 2 7 3" xfId="6332"/>
    <cellStyle name="Calculation 2 2 2 2 8" xfId="6333"/>
    <cellStyle name="Calculation 2 2 2 2 8 2" xfId="6334"/>
    <cellStyle name="Calculation 2 2 2 2 8 2 2" xfId="6335"/>
    <cellStyle name="Calculation 2 2 2 2 8 3" xfId="6336"/>
    <cellStyle name="Calculation 2 2 2 2 9" xfId="6337"/>
    <cellStyle name="Calculation 2 2 2 2 9 2" xfId="6338"/>
    <cellStyle name="Calculation 2 2 2 2 9 2 2" xfId="6339"/>
    <cellStyle name="Calculation 2 2 2 2 9 3" xfId="6340"/>
    <cellStyle name="Calculation 2 2 2 3" xfId="6341"/>
    <cellStyle name="Calculation 2 2 2 3 2" xfId="6342"/>
    <cellStyle name="Calculation 2 2 2 3 2 2" xfId="6343"/>
    <cellStyle name="Calculation 2 2 2 3 3" xfId="6344"/>
    <cellStyle name="Calculation 2 2 2 4" xfId="6345"/>
    <cellStyle name="Calculation 2 2 2 4 2" xfId="6346"/>
    <cellStyle name="Calculation 2 2 2 4 2 2" xfId="6347"/>
    <cellStyle name="Calculation 2 2 2 4 3" xfId="6348"/>
    <cellStyle name="Calculation 2 2 2 5" xfId="6349"/>
    <cellStyle name="Calculation 2 2 2 5 2" xfId="6350"/>
    <cellStyle name="Calculation 2 2 2 5 2 2" xfId="6351"/>
    <cellStyle name="Calculation 2 2 2 5 3" xfId="6352"/>
    <cellStyle name="Calculation 2 2 2 6" xfId="6353"/>
    <cellStyle name="Calculation 2 2 2 6 2" xfId="6354"/>
    <cellStyle name="Calculation 2 2 2 6 2 2" xfId="6355"/>
    <cellStyle name="Calculation 2 2 2 6 3" xfId="6356"/>
    <cellStyle name="Calculation 2 2 2 7" xfId="6357"/>
    <cellStyle name="Calculation 2 2 2 7 2" xfId="6358"/>
    <cellStyle name="Calculation 2 2 2 7 2 2" xfId="6359"/>
    <cellStyle name="Calculation 2 2 2 7 3" xfId="6360"/>
    <cellStyle name="Calculation 2 2 2 8" xfId="6361"/>
    <cellStyle name="Calculation 2 2 2 8 2" xfId="6362"/>
    <cellStyle name="Calculation 2 2 2 8 2 2" xfId="6363"/>
    <cellStyle name="Calculation 2 2 2 8 3" xfId="6364"/>
    <cellStyle name="Calculation 2 2 2 9" xfId="6365"/>
    <cellStyle name="Calculation 2 2 2 9 2" xfId="6366"/>
    <cellStyle name="Calculation 2 2 2 9 2 2" xfId="6367"/>
    <cellStyle name="Calculation 2 2 2 9 3" xfId="6368"/>
    <cellStyle name="Calculation 2 2 20" xfId="6369"/>
    <cellStyle name="Calculation 2 2 20 2" xfId="6370"/>
    <cellStyle name="Calculation 2 2 20 2 2" xfId="6371"/>
    <cellStyle name="Calculation 2 2 20 3" xfId="6372"/>
    <cellStyle name="Calculation 2 2 21" xfId="6373"/>
    <cellStyle name="Calculation 2 2 21 2" xfId="6374"/>
    <cellStyle name="Calculation 2 2 22" xfId="6375"/>
    <cellStyle name="Calculation 2 2 3" xfId="6376"/>
    <cellStyle name="Calculation 2 2 3 10" xfId="6377"/>
    <cellStyle name="Calculation 2 2 3 10 2" xfId="6378"/>
    <cellStyle name="Calculation 2 2 3 10 2 2" xfId="6379"/>
    <cellStyle name="Calculation 2 2 3 10 3" xfId="6380"/>
    <cellStyle name="Calculation 2 2 3 11" xfId="6381"/>
    <cellStyle name="Calculation 2 2 3 11 2" xfId="6382"/>
    <cellStyle name="Calculation 2 2 3 11 2 2" xfId="6383"/>
    <cellStyle name="Calculation 2 2 3 11 3" xfId="6384"/>
    <cellStyle name="Calculation 2 2 3 12" xfId="6385"/>
    <cellStyle name="Calculation 2 2 3 12 2" xfId="6386"/>
    <cellStyle name="Calculation 2 2 3 12 2 2" xfId="6387"/>
    <cellStyle name="Calculation 2 2 3 12 3" xfId="6388"/>
    <cellStyle name="Calculation 2 2 3 13" xfId="6389"/>
    <cellStyle name="Calculation 2 2 3 13 2" xfId="6390"/>
    <cellStyle name="Calculation 2 2 3 13 2 2" xfId="6391"/>
    <cellStyle name="Calculation 2 2 3 13 3" xfId="6392"/>
    <cellStyle name="Calculation 2 2 3 14" xfId="6393"/>
    <cellStyle name="Calculation 2 2 3 14 2" xfId="6394"/>
    <cellStyle name="Calculation 2 2 3 14 2 2" xfId="6395"/>
    <cellStyle name="Calculation 2 2 3 14 3" xfId="6396"/>
    <cellStyle name="Calculation 2 2 3 15" xfId="6397"/>
    <cellStyle name="Calculation 2 2 3 15 2" xfId="6398"/>
    <cellStyle name="Calculation 2 2 3 15 2 2" xfId="6399"/>
    <cellStyle name="Calculation 2 2 3 15 3" xfId="6400"/>
    <cellStyle name="Calculation 2 2 3 16" xfId="6401"/>
    <cellStyle name="Calculation 2 2 3 16 2" xfId="6402"/>
    <cellStyle name="Calculation 2 2 3 16 2 2" xfId="6403"/>
    <cellStyle name="Calculation 2 2 3 16 3" xfId="6404"/>
    <cellStyle name="Calculation 2 2 3 17" xfId="6405"/>
    <cellStyle name="Calculation 2 2 3 17 2" xfId="6406"/>
    <cellStyle name="Calculation 2 2 3 17 2 2" xfId="6407"/>
    <cellStyle name="Calculation 2 2 3 17 3" xfId="6408"/>
    <cellStyle name="Calculation 2 2 3 18" xfId="6409"/>
    <cellStyle name="Calculation 2 2 3 18 2" xfId="6410"/>
    <cellStyle name="Calculation 2 2 3 19" xfId="6411"/>
    <cellStyle name="Calculation 2 2 3 2" xfId="6412"/>
    <cellStyle name="Calculation 2 2 3 2 10" xfId="6413"/>
    <cellStyle name="Calculation 2 2 3 2 10 2" xfId="6414"/>
    <cellStyle name="Calculation 2 2 3 2 10 2 2" xfId="6415"/>
    <cellStyle name="Calculation 2 2 3 2 10 3" xfId="6416"/>
    <cellStyle name="Calculation 2 2 3 2 11" xfId="6417"/>
    <cellStyle name="Calculation 2 2 3 2 11 2" xfId="6418"/>
    <cellStyle name="Calculation 2 2 3 2 11 2 2" xfId="6419"/>
    <cellStyle name="Calculation 2 2 3 2 11 3" xfId="6420"/>
    <cellStyle name="Calculation 2 2 3 2 12" xfId="6421"/>
    <cellStyle name="Calculation 2 2 3 2 12 2" xfId="6422"/>
    <cellStyle name="Calculation 2 2 3 2 12 2 2" xfId="6423"/>
    <cellStyle name="Calculation 2 2 3 2 12 3" xfId="6424"/>
    <cellStyle name="Calculation 2 2 3 2 13" xfId="6425"/>
    <cellStyle name="Calculation 2 2 3 2 13 2" xfId="6426"/>
    <cellStyle name="Calculation 2 2 3 2 13 2 2" xfId="6427"/>
    <cellStyle name="Calculation 2 2 3 2 13 3" xfId="6428"/>
    <cellStyle name="Calculation 2 2 3 2 14" xfId="6429"/>
    <cellStyle name="Calculation 2 2 3 2 14 2" xfId="6430"/>
    <cellStyle name="Calculation 2 2 3 2 14 2 2" xfId="6431"/>
    <cellStyle name="Calculation 2 2 3 2 14 3" xfId="6432"/>
    <cellStyle name="Calculation 2 2 3 2 15" xfId="6433"/>
    <cellStyle name="Calculation 2 2 3 2 15 2" xfId="6434"/>
    <cellStyle name="Calculation 2 2 3 2 15 2 2" xfId="6435"/>
    <cellStyle name="Calculation 2 2 3 2 15 3" xfId="6436"/>
    <cellStyle name="Calculation 2 2 3 2 16" xfId="6437"/>
    <cellStyle name="Calculation 2 2 3 2 16 2" xfId="6438"/>
    <cellStyle name="Calculation 2 2 3 2 16 2 2" xfId="6439"/>
    <cellStyle name="Calculation 2 2 3 2 16 3" xfId="6440"/>
    <cellStyle name="Calculation 2 2 3 2 17" xfId="6441"/>
    <cellStyle name="Calculation 2 2 3 2 17 2" xfId="6442"/>
    <cellStyle name="Calculation 2 2 3 2 17 2 2" xfId="6443"/>
    <cellStyle name="Calculation 2 2 3 2 17 3" xfId="6444"/>
    <cellStyle name="Calculation 2 2 3 2 18" xfId="6445"/>
    <cellStyle name="Calculation 2 2 3 2 18 2" xfId="6446"/>
    <cellStyle name="Calculation 2 2 3 2 18 2 2" xfId="6447"/>
    <cellStyle name="Calculation 2 2 3 2 18 3" xfId="6448"/>
    <cellStyle name="Calculation 2 2 3 2 19" xfId="6449"/>
    <cellStyle name="Calculation 2 2 3 2 19 2" xfId="6450"/>
    <cellStyle name="Calculation 2 2 3 2 19 2 2" xfId="6451"/>
    <cellStyle name="Calculation 2 2 3 2 19 3" xfId="6452"/>
    <cellStyle name="Calculation 2 2 3 2 2" xfId="6453"/>
    <cellStyle name="Calculation 2 2 3 2 2 2" xfId="6454"/>
    <cellStyle name="Calculation 2 2 3 2 2 2 2" xfId="6455"/>
    <cellStyle name="Calculation 2 2 3 2 2 3" xfId="6456"/>
    <cellStyle name="Calculation 2 2 3 2 20" xfId="6457"/>
    <cellStyle name="Calculation 2 2 3 2 20 2" xfId="6458"/>
    <cellStyle name="Calculation 2 2 3 2 20 2 2" xfId="6459"/>
    <cellStyle name="Calculation 2 2 3 2 20 3" xfId="6460"/>
    <cellStyle name="Calculation 2 2 3 2 21" xfId="6461"/>
    <cellStyle name="Calculation 2 2 3 2 21 2" xfId="6462"/>
    <cellStyle name="Calculation 2 2 3 2 22" xfId="6463"/>
    <cellStyle name="Calculation 2 2 3 2 3" xfId="6464"/>
    <cellStyle name="Calculation 2 2 3 2 3 2" xfId="6465"/>
    <cellStyle name="Calculation 2 2 3 2 3 2 2" xfId="6466"/>
    <cellStyle name="Calculation 2 2 3 2 3 3" xfId="6467"/>
    <cellStyle name="Calculation 2 2 3 2 4" xfId="6468"/>
    <cellStyle name="Calculation 2 2 3 2 4 2" xfId="6469"/>
    <cellStyle name="Calculation 2 2 3 2 4 2 2" xfId="6470"/>
    <cellStyle name="Calculation 2 2 3 2 4 3" xfId="6471"/>
    <cellStyle name="Calculation 2 2 3 2 5" xfId="6472"/>
    <cellStyle name="Calculation 2 2 3 2 5 2" xfId="6473"/>
    <cellStyle name="Calculation 2 2 3 2 5 2 2" xfId="6474"/>
    <cellStyle name="Calculation 2 2 3 2 5 3" xfId="6475"/>
    <cellStyle name="Calculation 2 2 3 2 6" xfId="6476"/>
    <cellStyle name="Calculation 2 2 3 2 6 2" xfId="6477"/>
    <cellStyle name="Calculation 2 2 3 2 6 2 2" xfId="6478"/>
    <cellStyle name="Calculation 2 2 3 2 6 3" xfId="6479"/>
    <cellStyle name="Calculation 2 2 3 2 7" xfId="6480"/>
    <cellStyle name="Calculation 2 2 3 2 7 2" xfId="6481"/>
    <cellStyle name="Calculation 2 2 3 2 7 2 2" xfId="6482"/>
    <cellStyle name="Calculation 2 2 3 2 7 3" xfId="6483"/>
    <cellStyle name="Calculation 2 2 3 2 8" xfId="6484"/>
    <cellStyle name="Calculation 2 2 3 2 8 2" xfId="6485"/>
    <cellStyle name="Calculation 2 2 3 2 8 2 2" xfId="6486"/>
    <cellStyle name="Calculation 2 2 3 2 8 3" xfId="6487"/>
    <cellStyle name="Calculation 2 2 3 2 9" xfId="6488"/>
    <cellStyle name="Calculation 2 2 3 2 9 2" xfId="6489"/>
    <cellStyle name="Calculation 2 2 3 2 9 2 2" xfId="6490"/>
    <cellStyle name="Calculation 2 2 3 2 9 3" xfId="6491"/>
    <cellStyle name="Calculation 2 2 3 3" xfId="6492"/>
    <cellStyle name="Calculation 2 2 3 3 2" xfId="6493"/>
    <cellStyle name="Calculation 2 2 3 3 2 2" xfId="6494"/>
    <cellStyle name="Calculation 2 2 3 3 3" xfId="6495"/>
    <cellStyle name="Calculation 2 2 3 4" xfId="6496"/>
    <cellStyle name="Calculation 2 2 3 4 2" xfId="6497"/>
    <cellStyle name="Calculation 2 2 3 4 2 2" xfId="6498"/>
    <cellStyle name="Calculation 2 2 3 4 3" xfId="6499"/>
    <cellStyle name="Calculation 2 2 3 5" xfId="6500"/>
    <cellStyle name="Calculation 2 2 3 5 2" xfId="6501"/>
    <cellStyle name="Calculation 2 2 3 5 2 2" xfId="6502"/>
    <cellStyle name="Calculation 2 2 3 5 3" xfId="6503"/>
    <cellStyle name="Calculation 2 2 3 6" xfId="6504"/>
    <cellStyle name="Calculation 2 2 3 6 2" xfId="6505"/>
    <cellStyle name="Calculation 2 2 3 6 2 2" xfId="6506"/>
    <cellStyle name="Calculation 2 2 3 6 3" xfId="6507"/>
    <cellStyle name="Calculation 2 2 3 7" xfId="6508"/>
    <cellStyle name="Calculation 2 2 3 7 2" xfId="6509"/>
    <cellStyle name="Calculation 2 2 3 7 2 2" xfId="6510"/>
    <cellStyle name="Calculation 2 2 3 7 3" xfId="6511"/>
    <cellStyle name="Calculation 2 2 3 8" xfId="6512"/>
    <cellStyle name="Calculation 2 2 3 8 2" xfId="6513"/>
    <cellStyle name="Calculation 2 2 3 8 2 2" xfId="6514"/>
    <cellStyle name="Calculation 2 2 3 8 3" xfId="6515"/>
    <cellStyle name="Calculation 2 2 3 9" xfId="6516"/>
    <cellStyle name="Calculation 2 2 3 9 2" xfId="6517"/>
    <cellStyle name="Calculation 2 2 3 9 2 2" xfId="6518"/>
    <cellStyle name="Calculation 2 2 3 9 3" xfId="6519"/>
    <cellStyle name="Calculation 2 2 4" xfId="6520"/>
    <cellStyle name="Calculation 2 2 4 10" xfId="6521"/>
    <cellStyle name="Calculation 2 2 4 10 2" xfId="6522"/>
    <cellStyle name="Calculation 2 2 4 10 2 2" xfId="6523"/>
    <cellStyle name="Calculation 2 2 4 10 3" xfId="6524"/>
    <cellStyle name="Calculation 2 2 4 11" xfId="6525"/>
    <cellStyle name="Calculation 2 2 4 11 2" xfId="6526"/>
    <cellStyle name="Calculation 2 2 4 11 2 2" xfId="6527"/>
    <cellStyle name="Calculation 2 2 4 11 3" xfId="6528"/>
    <cellStyle name="Calculation 2 2 4 12" xfId="6529"/>
    <cellStyle name="Calculation 2 2 4 12 2" xfId="6530"/>
    <cellStyle name="Calculation 2 2 4 12 2 2" xfId="6531"/>
    <cellStyle name="Calculation 2 2 4 12 3" xfId="6532"/>
    <cellStyle name="Calculation 2 2 4 13" xfId="6533"/>
    <cellStyle name="Calculation 2 2 4 13 2" xfId="6534"/>
    <cellStyle name="Calculation 2 2 4 13 2 2" xfId="6535"/>
    <cellStyle name="Calculation 2 2 4 13 3" xfId="6536"/>
    <cellStyle name="Calculation 2 2 4 14" xfId="6537"/>
    <cellStyle name="Calculation 2 2 4 14 2" xfId="6538"/>
    <cellStyle name="Calculation 2 2 4 14 2 2" xfId="6539"/>
    <cellStyle name="Calculation 2 2 4 14 3" xfId="6540"/>
    <cellStyle name="Calculation 2 2 4 15" xfId="6541"/>
    <cellStyle name="Calculation 2 2 4 15 2" xfId="6542"/>
    <cellStyle name="Calculation 2 2 4 15 2 2" xfId="6543"/>
    <cellStyle name="Calculation 2 2 4 15 3" xfId="6544"/>
    <cellStyle name="Calculation 2 2 4 16" xfId="6545"/>
    <cellStyle name="Calculation 2 2 4 16 2" xfId="6546"/>
    <cellStyle name="Calculation 2 2 4 16 2 2" xfId="6547"/>
    <cellStyle name="Calculation 2 2 4 16 3" xfId="6548"/>
    <cellStyle name="Calculation 2 2 4 17" xfId="6549"/>
    <cellStyle name="Calculation 2 2 4 17 2" xfId="6550"/>
    <cellStyle name="Calculation 2 2 4 17 2 2" xfId="6551"/>
    <cellStyle name="Calculation 2 2 4 17 3" xfId="6552"/>
    <cellStyle name="Calculation 2 2 4 18" xfId="6553"/>
    <cellStyle name="Calculation 2 2 4 18 2" xfId="6554"/>
    <cellStyle name="Calculation 2 2 4 18 2 2" xfId="6555"/>
    <cellStyle name="Calculation 2 2 4 18 3" xfId="6556"/>
    <cellStyle name="Calculation 2 2 4 19" xfId="6557"/>
    <cellStyle name="Calculation 2 2 4 19 2" xfId="6558"/>
    <cellStyle name="Calculation 2 2 4 19 2 2" xfId="6559"/>
    <cellStyle name="Calculation 2 2 4 19 3" xfId="6560"/>
    <cellStyle name="Calculation 2 2 4 2" xfId="6561"/>
    <cellStyle name="Calculation 2 2 4 2 10" xfId="6562"/>
    <cellStyle name="Calculation 2 2 4 2 10 2" xfId="6563"/>
    <cellStyle name="Calculation 2 2 4 2 10 2 2" xfId="6564"/>
    <cellStyle name="Calculation 2 2 4 2 10 3" xfId="6565"/>
    <cellStyle name="Calculation 2 2 4 2 11" xfId="6566"/>
    <cellStyle name="Calculation 2 2 4 2 11 2" xfId="6567"/>
    <cellStyle name="Calculation 2 2 4 2 11 2 2" xfId="6568"/>
    <cellStyle name="Calculation 2 2 4 2 11 3" xfId="6569"/>
    <cellStyle name="Calculation 2 2 4 2 12" xfId="6570"/>
    <cellStyle name="Calculation 2 2 4 2 12 2" xfId="6571"/>
    <cellStyle name="Calculation 2 2 4 2 12 2 2" xfId="6572"/>
    <cellStyle name="Calculation 2 2 4 2 12 3" xfId="6573"/>
    <cellStyle name="Calculation 2 2 4 2 13" xfId="6574"/>
    <cellStyle name="Calculation 2 2 4 2 13 2" xfId="6575"/>
    <cellStyle name="Calculation 2 2 4 2 13 2 2" xfId="6576"/>
    <cellStyle name="Calculation 2 2 4 2 13 3" xfId="6577"/>
    <cellStyle name="Calculation 2 2 4 2 14" xfId="6578"/>
    <cellStyle name="Calculation 2 2 4 2 14 2" xfId="6579"/>
    <cellStyle name="Calculation 2 2 4 2 14 2 2" xfId="6580"/>
    <cellStyle name="Calculation 2 2 4 2 14 3" xfId="6581"/>
    <cellStyle name="Calculation 2 2 4 2 15" xfId="6582"/>
    <cellStyle name="Calculation 2 2 4 2 15 2" xfId="6583"/>
    <cellStyle name="Calculation 2 2 4 2 15 2 2" xfId="6584"/>
    <cellStyle name="Calculation 2 2 4 2 15 3" xfId="6585"/>
    <cellStyle name="Calculation 2 2 4 2 16" xfId="6586"/>
    <cellStyle name="Calculation 2 2 4 2 16 2" xfId="6587"/>
    <cellStyle name="Calculation 2 2 4 2 16 2 2" xfId="6588"/>
    <cellStyle name="Calculation 2 2 4 2 16 3" xfId="6589"/>
    <cellStyle name="Calculation 2 2 4 2 17" xfId="6590"/>
    <cellStyle name="Calculation 2 2 4 2 17 2" xfId="6591"/>
    <cellStyle name="Calculation 2 2 4 2 17 2 2" xfId="6592"/>
    <cellStyle name="Calculation 2 2 4 2 17 3" xfId="6593"/>
    <cellStyle name="Calculation 2 2 4 2 18" xfId="6594"/>
    <cellStyle name="Calculation 2 2 4 2 18 2" xfId="6595"/>
    <cellStyle name="Calculation 2 2 4 2 18 2 2" xfId="6596"/>
    <cellStyle name="Calculation 2 2 4 2 18 3" xfId="6597"/>
    <cellStyle name="Calculation 2 2 4 2 19" xfId="6598"/>
    <cellStyle name="Calculation 2 2 4 2 19 2" xfId="6599"/>
    <cellStyle name="Calculation 2 2 4 2 19 2 2" xfId="6600"/>
    <cellStyle name="Calculation 2 2 4 2 19 3" xfId="6601"/>
    <cellStyle name="Calculation 2 2 4 2 2" xfId="6602"/>
    <cellStyle name="Calculation 2 2 4 2 2 2" xfId="6603"/>
    <cellStyle name="Calculation 2 2 4 2 2 2 2" xfId="6604"/>
    <cellStyle name="Calculation 2 2 4 2 2 3" xfId="6605"/>
    <cellStyle name="Calculation 2 2 4 2 20" xfId="6606"/>
    <cellStyle name="Calculation 2 2 4 2 20 2" xfId="6607"/>
    <cellStyle name="Calculation 2 2 4 2 20 2 2" xfId="6608"/>
    <cellStyle name="Calculation 2 2 4 2 20 3" xfId="6609"/>
    <cellStyle name="Calculation 2 2 4 2 21" xfId="6610"/>
    <cellStyle name="Calculation 2 2 4 2 21 2" xfId="6611"/>
    <cellStyle name="Calculation 2 2 4 2 22" xfId="6612"/>
    <cellStyle name="Calculation 2 2 4 2 3" xfId="6613"/>
    <cellStyle name="Calculation 2 2 4 2 3 2" xfId="6614"/>
    <cellStyle name="Calculation 2 2 4 2 3 2 2" xfId="6615"/>
    <cellStyle name="Calculation 2 2 4 2 3 3" xfId="6616"/>
    <cellStyle name="Calculation 2 2 4 2 4" xfId="6617"/>
    <cellStyle name="Calculation 2 2 4 2 4 2" xfId="6618"/>
    <cellStyle name="Calculation 2 2 4 2 4 2 2" xfId="6619"/>
    <cellStyle name="Calculation 2 2 4 2 4 3" xfId="6620"/>
    <cellStyle name="Calculation 2 2 4 2 5" xfId="6621"/>
    <cellStyle name="Calculation 2 2 4 2 5 2" xfId="6622"/>
    <cellStyle name="Calculation 2 2 4 2 5 2 2" xfId="6623"/>
    <cellStyle name="Calculation 2 2 4 2 5 3" xfId="6624"/>
    <cellStyle name="Calculation 2 2 4 2 6" xfId="6625"/>
    <cellStyle name="Calculation 2 2 4 2 6 2" xfId="6626"/>
    <cellStyle name="Calculation 2 2 4 2 6 2 2" xfId="6627"/>
    <cellStyle name="Calculation 2 2 4 2 6 3" xfId="6628"/>
    <cellStyle name="Calculation 2 2 4 2 7" xfId="6629"/>
    <cellStyle name="Calculation 2 2 4 2 7 2" xfId="6630"/>
    <cellStyle name="Calculation 2 2 4 2 7 2 2" xfId="6631"/>
    <cellStyle name="Calculation 2 2 4 2 7 3" xfId="6632"/>
    <cellStyle name="Calculation 2 2 4 2 8" xfId="6633"/>
    <cellStyle name="Calculation 2 2 4 2 8 2" xfId="6634"/>
    <cellStyle name="Calculation 2 2 4 2 8 2 2" xfId="6635"/>
    <cellStyle name="Calculation 2 2 4 2 8 3" xfId="6636"/>
    <cellStyle name="Calculation 2 2 4 2 9" xfId="6637"/>
    <cellStyle name="Calculation 2 2 4 2 9 2" xfId="6638"/>
    <cellStyle name="Calculation 2 2 4 2 9 2 2" xfId="6639"/>
    <cellStyle name="Calculation 2 2 4 2 9 3" xfId="6640"/>
    <cellStyle name="Calculation 2 2 4 20" xfId="6641"/>
    <cellStyle name="Calculation 2 2 4 20 2" xfId="6642"/>
    <cellStyle name="Calculation 2 2 4 20 2 2" xfId="6643"/>
    <cellStyle name="Calculation 2 2 4 20 3" xfId="6644"/>
    <cellStyle name="Calculation 2 2 4 21" xfId="6645"/>
    <cellStyle name="Calculation 2 2 4 21 2" xfId="6646"/>
    <cellStyle name="Calculation 2 2 4 21 2 2" xfId="6647"/>
    <cellStyle name="Calculation 2 2 4 21 3" xfId="6648"/>
    <cellStyle name="Calculation 2 2 4 22" xfId="6649"/>
    <cellStyle name="Calculation 2 2 4 22 2" xfId="6650"/>
    <cellStyle name="Calculation 2 2 4 23" xfId="6651"/>
    <cellStyle name="Calculation 2 2 4 3" xfId="6652"/>
    <cellStyle name="Calculation 2 2 4 3 2" xfId="6653"/>
    <cellStyle name="Calculation 2 2 4 3 2 2" xfId="6654"/>
    <cellStyle name="Calculation 2 2 4 3 3" xfId="6655"/>
    <cellStyle name="Calculation 2 2 4 4" xfId="6656"/>
    <cellStyle name="Calculation 2 2 4 4 2" xfId="6657"/>
    <cellStyle name="Calculation 2 2 4 4 2 2" xfId="6658"/>
    <cellStyle name="Calculation 2 2 4 4 3" xfId="6659"/>
    <cellStyle name="Calculation 2 2 4 5" xfId="6660"/>
    <cellStyle name="Calculation 2 2 4 5 2" xfId="6661"/>
    <cellStyle name="Calculation 2 2 4 5 2 2" xfId="6662"/>
    <cellStyle name="Calculation 2 2 4 5 3" xfId="6663"/>
    <cellStyle name="Calculation 2 2 4 6" xfId="6664"/>
    <cellStyle name="Calculation 2 2 4 6 2" xfId="6665"/>
    <cellStyle name="Calculation 2 2 4 6 2 2" xfId="6666"/>
    <cellStyle name="Calculation 2 2 4 6 3" xfId="6667"/>
    <cellStyle name="Calculation 2 2 4 7" xfId="6668"/>
    <cellStyle name="Calculation 2 2 4 7 2" xfId="6669"/>
    <cellStyle name="Calculation 2 2 4 7 2 2" xfId="6670"/>
    <cellStyle name="Calculation 2 2 4 7 3" xfId="6671"/>
    <cellStyle name="Calculation 2 2 4 8" xfId="6672"/>
    <cellStyle name="Calculation 2 2 4 8 2" xfId="6673"/>
    <cellStyle name="Calculation 2 2 4 8 2 2" xfId="6674"/>
    <cellStyle name="Calculation 2 2 4 8 3" xfId="6675"/>
    <cellStyle name="Calculation 2 2 4 9" xfId="6676"/>
    <cellStyle name="Calculation 2 2 4 9 2" xfId="6677"/>
    <cellStyle name="Calculation 2 2 4 9 2 2" xfId="6678"/>
    <cellStyle name="Calculation 2 2 4 9 3" xfId="6679"/>
    <cellStyle name="Calculation 2 2 5" xfId="6680"/>
    <cellStyle name="Calculation 2 2 5 10" xfId="6681"/>
    <cellStyle name="Calculation 2 2 5 10 2" xfId="6682"/>
    <cellStyle name="Calculation 2 2 5 10 2 2" xfId="6683"/>
    <cellStyle name="Calculation 2 2 5 10 3" xfId="6684"/>
    <cellStyle name="Calculation 2 2 5 11" xfId="6685"/>
    <cellStyle name="Calculation 2 2 5 11 2" xfId="6686"/>
    <cellStyle name="Calculation 2 2 5 11 2 2" xfId="6687"/>
    <cellStyle name="Calculation 2 2 5 11 3" xfId="6688"/>
    <cellStyle name="Calculation 2 2 5 12" xfId="6689"/>
    <cellStyle name="Calculation 2 2 5 12 2" xfId="6690"/>
    <cellStyle name="Calculation 2 2 5 12 2 2" xfId="6691"/>
    <cellStyle name="Calculation 2 2 5 12 3" xfId="6692"/>
    <cellStyle name="Calculation 2 2 5 13" xfId="6693"/>
    <cellStyle name="Calculation 2 2 5 13 2" xfId="6694"/>
    <cellStyle name="Calculation 2 2 5 13 2 2" xfId="6695"/>
    <cellStyle name="Calculation 2 2 5 13 3" xfId="6696"/>
    <cellStyle name="Calculation 2 2 5 14" xfId="6697"/>
    <cellStyle name="Calculation 2 2 5 14 2" xfId="6698"/>
    <cellStyle name="Calculation 2 2 5 14 2 2" xfId="6699"/>
    <cellStyle name="Calculation 2 2 5 14 3" xfId="6700"/>
    <cellStyle name="Calculation 2 2 5 15" xfId="6701"/>
    <cellStyle name="Calculation 2 2 5 15 2" xfId="6702"/>
    <cellStyle name="Calculation 2 2 5 15 2 2" xfId="6703"/>
    <cellStyle name="Calculation 2 2 5 15 3" xfId="6704"/>
    <cellStyle name="Calculation 2 2 5 16" xfId="6705"/>
    <cellStyle name="Calculation 2 2 5 16 2" xfId="6706"/>
    <cellStyle name="Calculation 2 2 5 16 2 2" xfId="6707"/>
    <cellStyle name="Calculation 2 2 5 16 3" xfId="6708"/>
    <cellStyle name="Calculation 2 2 5 17" xfId="6709"/>
    <cellStyle name="Calculation 2 2 5 17 2" xfId="6710"/>
    <cellStyle name="Calculation 2 2 5 17 2 2" xfId="6711"/>
    <cellStyle name="Calculation 2 2 5 17 3" xfId="6712"/>
    <cellStyle name="Calculation 2 2 5 18" xfId="6713"/>
    <cellStyle name="Calculation 2 2 5 18 2" xfId="6714"/>
    <cellStyle name="Calculation 2 2 5 18 2 2" xfId="6715"/>
    <cellStyle name="Calculation 2 2 5 18 3" xfId="6716"/>
    <cellStyle name="Calculation 2 2 5 19" xfId="6717"/>
    <cellStyle name="Calculation 2 2 5 19 2" xfId="6718"/>
    <cellStyle name="Calculation 2 2 5 19 2 2" xfId="6719"/>
    <cellStyle name="Calculation 2 2 5 19 3" xfId="6720"/>
    <cellStyle name="Calculation 2 2 5 2" xfId="6721"/>
    <cellStyle name="Calculation 2 2 5 2 2" xfId="6722"/>
    <cellStyle name="Calculation 2 2 5 2 2 2" xfId="6723"/>
    <cellStyle name="Calculation 2 2 5 2 3" xfId="6724"/>
    <cellStyle name="Calculation 2 2 5 20" xfId="6725"/>
    <cellStyle name="Calculation 2 2 5 20 2" xfId="6726"/>
    <cellStyle name="Calculation 2 2 5 20 2 2" xfId="6727"/>
    <cellStyle name="Calculation 2 2 5 20 3" xfId="6728"/>
    <cellStyle name="Calculation 2 2 5 21" xfId="6729"/>
    <cellStyle name="Calculation 2 2 5 21 2" xfId="6730"/>
    <cellStyle name="Calculation 2 2 5 22" xfId="6731"/>
    <cellStyle name="Calculation 2 2 5 3" xfId="6732"/>
    <cellStyle name="Calculation 2 2 5 3 2" xfId="6733"/>
    <cellStyle name="Calculation 2 2 5 3 2 2" xfId="6734"/>
    <cellStyle name="Calculation 2 2 5 3 3" xfId="6735"/>
    <cellStyle name="Calculation 2 2 5 4" xfId="6736"/>
    <cellStyle name="Calculation 2 2 5 4 2" xfId="6737"/>
    <cellStyle name="Calculation 2 2 5 4 2 2" xfId="6738"/>
    <cellStyle name="Calculation 2 2 5 4 3" xfId="6739"/>
    <cellStyle name="Calculation 2 2 5 5" xfId="6740"/>
    <cellStyle name="Calculation 2 2 5 5 2" xfId="6741"/>
    <cellStyle name="Calculation 2 2 5 5 2 2" xfId="6742"/>
    <cellStyle name="Calculation 2 2 5 5 3" xfId="6743"/>
    <cellStyle name="Calculation 2 2 5 6" xfId="6744"/>
    <cellStyle name="Calculation 2 2 5 6 2" xfId="6745"/>
    <cellStyle name="Calculation 2 2 5 6 2 2" xfId="6746"/>
    <cellStyle name="Calculation 2 2 5 6 3" xfId="6747"/>
    <cellStyle name="Calculation 2 2 5 7" xfId="6748"/>
    <cellStyle name="Calculation 2 2 5 7 2" xfId="6749"/>
    <cellStyle name="Calculation 2 2 5 7 2 2" xfId="6750"/>
    <cellStyle name="Calculation 2 2 5 7 3" xfId="6751"/>
    <cellStyle name="Calculation 2 2 5 8" xfId="6752"/>
    <cellStyle name="Calculation 2 2 5 8 2" xfId="6753"/>
    <cellStyle name="Calculation 2 2 5 8 2 2" xfId="6754"/>
    <cellStyle name="Calculation 2 2 5 8 3" xfId="6755"/>
    <cellStyle name="Calculation 2 2 5 9" xfId="6756"/>
    <cellStyle name="Calculation 2 2 5 9 2" xfId="6757"/>
    <cellStyle name="Calculation 2 2 5 9 2 2" xfId="6758"/>
    <cellStyle name="Calculation 2 2 5 9 3" xfId="6759"/>
    <cellStyle name="Calculation 2 2 6" xfId="6760"/>
    <cellStyle name="Calculation 2 2 6 2" xfId="6761"/>
    <cellStyle name="Calculation 2 2 6 2 2" xfId="6762"/>
    <cellStyle name="Calculation 2 2 6 3" xfId="6763"/>
    <cellStyle name="Calculation 2 2 7" xfId="6764"/>
    <cellStyle name="Calculation 2 2 7 2" xfId="6765"/>
    <cellStyle name="Calculation 2 2 7 2 2" xfId="6766"/>
    <cellStyle name="Calculation 2 2 7 3" xfId="6767"/>
    <cellStyle name="Calculation 2 2 8" xfId="6768"/>
    <cellStyle name="Calculation 2 2 8 2" xfId="6769"/>
    <cellStyle name="Calculation 2 2 8 2 2" xfId="6770"/>
    <cellStyle name="Calculation 2 2 8 3" xfId="6771"/>
    <cellStyle name="Calculation 2 2 9" xfId="6772"/>
    <cellStyle name="Calculation 2 2 9 2" xfId="6773"/>
    <cellStyle name="Calculation 2 2 9 2 2" xfId="6774"/>
    <cellStyle name="Calculation 2 2 9 3" xfId="6775"/>
    <cellStyle name="Calculation 2 20" xfId="6776"/>
    <cellStyle name="Calculation 2 20 2" xfId="6777"/>
    <cellStyle name="Calculation 2 20 2 2" xfId="6778"/>
    <cellStyle name="Calculation 2 20 3" xfId="6779"/>
    <cellStyle name="Calculation 2 21" xfId="6780"/>
    <cellStyle name="Calculation 2 21 2" xfId="6781"/>
    <cellStyle name="Calculation 2 21 2 2" xfId="6782"/>
    <cellStyle name="Calculation 2 21 3" xfId="6783"/>
    <cellStyle name="Calculation 2 22" xfId="6784"/>
    <cellStyle name="Calculation 2 22 2" xfId="6785"/>
    <cellStyle name="Calculation 2 23" xfId="6786"/>
    <cellStyle name="Calculation 2 24" xfId="6787"/>
    <cellStyle name="Calculation 2 25" xfId="6788"/>
    <cellStyle name="Calculation 2 26" xfId="6789"/>
    <cellStyle name="Calculation 2 27" xfId="6790"/>
    <cellStyle name="Calculation 2 3" xfId="6791"/>
    <cellStyle name="Calculation 2 3 10" xfId="6792"/>
    <cellStyle name="Calculation 2 3 10 2" xfId="6793"/>
    <cellStyle name="Calculation 2 3 10 2 2" xfId="6794"/>
    <cellStyle name="Calculation 2 3 10 3" xfId="6795"/>
    <cellStyle name="Calculation 2 3 11" xfId="6796"/>
    <cellStyle name="Calculation 2 3 11 2" xfId="6797"/>
    <cellStyle name="Calculation 2 3 11 2 2" xfId="6798"/>
    <cellStyle name="Calculation 2 3 11 3" xfId="6799"/>
    <cellStyle name="Calculation 2 3 12" xfId="6800"/>
    <cellStyle name="Calculation 2 3 12 2" xfId="6801"/>
    <cellStyle name="Calculation 2 3 12 2 2" xfId="6802"/>
    <cellStyle name="Calculation 2 3 12 3" xfId="6803"/>
    <cellStyle name="Calculation 2 3 13" xfId="6804"/>
    <cellStyle name="Calculation 2 3 13 2" xfId="6805"/>
    <cellStyle name="Calculation 2 3 13 2 2" xfId="6806"/>
    <cellStyle name="Calculation 2 3 13 3" xfId="6807"/>
    <cellStyle name="Calculation 2 3 14" xfId="6808"/>
    <cellStyle name="Calculation 2 3 14 2" xfId="6809"/>
    <cellStyle name="Calculation 2 3 14 2 2" xfId="6810"/>
    <cellStyle name="Calculation 2 3 14 3" xfId="6811"/>
    <cellStyle name="Calculation 2 3 15" xfId="6812"/>
    <cellStyle name="Calculation 2 3 15 2" xfId="6813"/>
    <cellStyle name="Calculation 2 3 15 2 2" xfId="6814"/>
    <cellStyle name="Calculation 2 3 15 3" xfId="6815"/>
    <cellStyle name="Calculation 2 3 16" xfId="6816"/>
    <cellStyle name="Calculation 2 3 16 2" xfId="6817"/>
    <cellStyle name="Calculation 2 3 16 2 2" xfId="6818"/>
    <cellStyle name="Calculation 2 3 16 3" xfId="6819"/>
    <cellStyle name="Calculation 2 3 17" xfId="6820"/>
    <cellStyle name="Calculation 2 3 17 2" xfId="6821"/>
    <cellStyle name="Calculation 2 3 17 2 2" xfId="6822"/>
    <cellStyle name="Calculation 2 3 17 3" xfId="6823"/>
    <cellStyle name="Calculation 2 3 18" xfId="6824"/>
    <cellStyle name="Calculation 2 3 18 2" xfId="6825"/>
    <cellStyle name="Calculation 2 3 19" xfId="6826"/>
    <cellStyle name="Calculation 2 3 2" xfId="6827"/>
    <cellStyle name="Calculation 2 3 2 10" xfId="6828"/>
    <cellStyle name="Calculation 2 3 2 10 2" xfId="6829"/>
    <cellStyle name="Calculation 2 3 2 10 2 2" xfId="6830"/>
    <cellStyle name="Calculation 2 3 2 10 3" xfId="6831"/>
    <cellStyle name="Calculation 2 3 2 11" xfId="6832"/>
    <cellStyle name="Calculation 2 3 2 11 2" xfId="6833"/>
    <cellStyle name="Calculation 2 3 2 11 2 2" xfId="6834"/>
    <cellStyle name="Calculation 2 3 2 11 3" xfId="6835"/>
    <cellStyle name="Calculation 2 3 2 12" xfId="6836"/>
    <cellStyle name="Calculation 2 3 2 12 2" xfId="6837"/>
    <cellStyle name="Calculation 2 3 2 12 2 2" xfId="6838"/>
    <cellStyle name="Calculation 2 3 2 12 3" xfId="6839"/>
    <cellStyle name="Calculation 2 3 2 13" xfId="6840"/>
    <cellStyle name="Calculation 2 3 2 13 2" xfId="6841"/>
    <cellStyle name="Calculation 2 3 2 13 2 2" xfId="6842"/>
    <cellStyle name="Calculation 2 3 2 13 3" xfId="6843"/>
    <cellStyle name="Calculation 2 3 2 14" xfId="6844"/>
    <cellStyle name="Calculation 2 3 2 14 2" xfId="6845"/>
    <cellStyle name="Calculation 2 3 2 14 2 2" xfId="6846"/>
    <cellStyle name="Calculation 2 3 2 14 3" xfId="6847"/>
    <cellStyle name="Calculation 2 3 2 15" xfId="6848"/>
    <cellStyle name="Calculation 2 3 2 15 2" xfId="6849"/>
    <cellStyle name="Calculation 2 3 2 15 2 2" xfId="6850"/>
    <cellStyle name="Calculation 2 3 2 15 3" xfId="6851"/>
    <cellStyle name="Calculation 2 3 2 16" xfId="6852"/>
    <cellStyle name="Calculation 2 3 2 16 2" xfId="6853"/>
    <cellStyle name="Calculation 2 3 2 16 2 2" xfId="6854"/>
    <cellStyle name="Calculation 2 3 2 16 3" xfId="6855"/>
    <cellStyle name="Calculation 2 3 2 17" xfId="6856"/>
    <cellStyle name="Calculation 2 3 2 17 2" xfId="6857"/>
    <cellStyle name="Calculation 2 3 2 17 2 2" xfId="6858"/>
    <cellStyle name="Calculation 2 3 2 17 3" xfId="6859"/>
    <cellStyle name="Calculation 2 3 2 18" xfId="6860"/>
    <cellStyle name="Calculation 2 3 2 18 2" xfId="6861"/>
    <cellStyle name="Calculation 2 3 2 18 2 2" xfId="6862"/>
    <cellStyle name="Calculation 2 3 2 18 3" xfId="6863"/>
    <cellStyle name="Calculation 2 3 2 19" xfId="6864"/>
    <cellStyle name="Calculation 2 3 2 19 2" xfId="6865"/>
    <cellStyle name="Calculation 2 3 2 19 2 2" xfId="6866"/>
    <cellStyle name="Calculation 2 3 2 19 3" xfId="6867"/>
    <cellStyle name="Calculation 2 3 2 2" xfId="6868"/>
    <cellStyle name="Calculation 2 3 2 2 2" xfId="6869"/>
    <cellStyle name="Calculation 2 3 2 2 2 2" xfId="6870"/>
    <cellStyle name="Calculation 2 3 2 2 3" xfId="6871"/>
    <cellStyle name="Calculation 2 3 2 20" xfId="6872"/>
    <cellStyle name="Calculation 2 3 2 20 2" xfId="6873"/>
    <cellStyle name="Calculation 2 3 2 20 2 2" xfId="6874"/>
    <cellStyle name="Calculation 2 3 2 20 3" xfId="6875"/>
    <cellStyle name="Calculation 2 3 2 21" xfId="6876"/>
    <cellStyle name="Calculation 2 3 2 21 2" xfId="6877"/>
    <cellStyle name="Calculation 2 3 2 22" xfId="6878"/>
    <cellStyle name="Calculation 2 3 2 3" xfId="6879"/>
    <cellStyle name="Calculation 2 3 2 3 2" xfId="6880"/>
    <cellStyle name="Calculation 2 3 2 3 2 2" xfId="6881"/>
    <cellStyle name="Calculation 2 3 2 3 3" xfId="6882"/>
    <cellStyle name="Calculation 2 3 2 4" xfId="6883"/>
    <cellStyle name="Calculation 2 3 2 4 2" xfId="6884"/>
    <cellStyle name="Calculation 2 3 2 4 2 2" xfId="6885"/>
    <cellStyle name="Calculation 2 3 2 4 3" xfId="6886"/>
    <cellStyle name="Calculation 2 3 2 5" xfId="6887"/>
    <cellStyle name="Calculation 2 3 2 5 2" xfId="6888"/>
    <cellStyle name="Calculation 2 3 2 5 2 2" xfId="6889"/>
    <cellStyle name="Calculation 2 3 2 5 3" xfId="6890"/>
    <cellStyle name="Calculation 2 3 2 6" xfId="6891"/>
    <cellStyle name="Calculation 2 3 2 6 2" xfId="6892"/>
    <cellStyle name="Calculation 2 3 2 6 2 2" xfId="6893"/>
    <cellStyle name="Calculation 2 3 2 6 3" xfId="6894"/>
    <cellStyle name="Calculation 2 3 2 7" xfId="6895"/>
    <cellStyle name="Calculation 2 3 2 7 2" xfId="6896"/>
    <cellStyle name="Calculation 2 3 2 7 2 2" xfId="6897"/>
    <cellStyle name="Calculation 2 3 2 7 3" xfId="6898"/>
    <cellStyle name="Calculation 2 3 2 8" xfId="6899"/>
    <cellStyle name="Calculation 2 3 2 8 2" xfId="6900"/>
    <cellStyle name="Calculation 2 3 2 8 2 2" xfId="6901"/>
    <cellStyle name="Calculation 2 3 2 8 3" xfId="6902"/>
    <cellStyle name="Calculation 2 3 2 9" xfId="6903"/>
    <cellStyle name="Calculation 2 3 2 9 2" xfId="6904"/>
    <cellStyle name="Calculation 2 3 2 9 2 2" xfId="6905"/>
    <cellStyle name="Calculation 2 3 2 9 3" xfId="6906"/>
    <cellStyle name="Calculation 2 3 3" xfId="6907"/>
    <cellStyle name="Calculation 2 3 3 2" xfId="6908"/>
    <cellStyle name="Calculation 2 3 3 2 2" xfId="6909"/>
    <cellStyle name="Calculation 2 3 3 3" xfId="6910"/>
    <cellStyle name="Calculation 2 3 4" xfId="6911"/>
    <cellStyle name="Calculation 2 3 4 2" xfId="6912"/>
    <cellStyle name="Calculation 2 3 4 2 2" xfId="6913"/>
    <cellStyle name="Calculation 2 3 4 3" xfId="6914"/>
    <cellStyle name="Calculation 2 3 5" xfId="6915"/>
    <cellStyle name="Calculation 2 3 5 2" xfId="6916"/>
    <cellStyle name="Calculation 2 3 5 2 2" xfId="6917"/>
    <cellStyle name="Calculation 2 3 5 3" xfId="6918"/>
    <cellStyle name="Calculation 2 3 6" xfId="6919"/>
    <cellStyle name="Calculation 2 3 6 2" xfId="6920"/>
    <cellStyle name="Calculation 2 3 6 2 2" xfId="6921"/>
    <cellStyle name="Calculation 2 3 6 3" xfId="6922"/>
    <cellStyle name="Calculation 2 3 7" xfId="6923"/>
    <cellStyle name="Calculation 2 3 7 2" xfId="6924"/>
    <cellStyle name="Calculation 2 3 7 2 2" xfId="6925"/>
    <cellStyle name="Calculation 2 3 7 3" xfId="6926"/>
    <cellStyle name="Calculation 2 3 8" xfId="6927"/>
    <cellStyle name="Calculation 2 3 8 2" xfId="6928"/>
    <cellStyle name="Calculation 2 3 8 2 2" xfId="6929"/>
    <cellStyle name="Calculation 2 3 8 3" xfId="6930"/>
    <cellStyle name="Calculation 2 3 9" xfId="6931"/>
    <cellStyle name="Calculation 2 3 9 2" xfId="6932"/>
    <cellStyle name="Calculation 2 3 9 2 2" xfId="6933"/>
    <cellStyle name="Calculation 2 3 9 3" xfId="6934"/>
    <cellStyle name="Calculation 2 4" xfId="6935"/>
    <cellStyle name="Calculation 2 4 10" xfId="6936"/>
    <cellStyle name="Calculation 2 4 10 2" xfId="6937"/>
    <cellStyle name="Calculation 2 4 10 2 2" xfId="6938"/>
    <cellStyle name="Calculation 2 4 10 3" xfId="6939"/>
    <cellStyle name="Calculation 2 4 11" xfId="6940"/>
    <cellStyle name="Calculation 2 4 11 2" xfId="6941"/>
    <cellStyle name="Calculation 2 4 11 2 2" xfId="6942"/>
    <cellStyle name="Calculation 2 4 11 3" xfId="6943"/>
    <cellStyle name="Calculation 2 4 12" xfId="6944"/>
    <cellStyle name="Calculation 2 4 12 2" xfId="6945"/>
    <cellStyle name="Calculation 2 4 12 2 2" xfId="6946"/>
    <cellStyle name="Calculation 2 4 12 3" xfId="6947"/>
    <cellStyle name="Calculation 2 4 13" xfId="6948"/>
    <cellStyle name="Calculation 2 4 13 2" xfId="6949"/>
    <cellStyle name="Calculation 2 4 13 2 2" xfId="6950"/>
    <cellStyle name="Calculation 2 4 13 3" xfId="6951"/>
    <cellStyle name="Calculation 2 4 14" xfId="6952"/>
    <cellStyle name="Calculation 2 4 14 2" xfId="6953"/>
    <cellStyle name="Calculation 2 4 14 2 2" xfId="6954"/>
    <cellStyle name="Calculation 2 4 14 3" xfId="6955"/>
    <cellStyle name="Calculation 2 4 15" xfId="6956"/>
    <cellStyle name="Calculation 2 4 15 2" xfId="6957"/>
    <cellStyle name="Calculation 2 4 15 2 2" xfId="6958"/>
    <cellStyle name="Calculation 2 4 15 3" xfId="6959"/>
    <cellStyle name="Calculation 2 4 16" xfId="6960"/>
    <cellStyle name="Calculation 2 4 16 2" xfId="6961"/>
    <cellStyle name="Calculation 2 4 16 2 2" xfId="6962"/>
    <cellStyle name="Calculation 2 4 16 3" xfId="6963"/>
    <cellStyle name="Calculation 2 4 17" xfId="6964"/>
    <cellStyle name="Calculation 2 4 17 2" xfId="6965"/>
    <cellStyle name="Calculation 2 4 17 2 2" xfId="6966"/>
    <cellStyle name="Calculation 2 4 17 3" xfId="6967"/>
    <cellStyle name="Calculation 2 4 18" xfId="6968"/>
    <cellStyle name="Calculation 2 4 18 2" xfId="6969"/>
    <cellStyle name="Calculation 2 4 19" xfId="6970"/>
    <cellStyle name="Calculation 2 4 2" xfId="6971"/>
    <cellStyle name="Calculation 2 4 2 10" xfId="6972"/>
    <cellStyle name="Calculation 2 4 2 10 2" xfId="6973"/>
    <cellStyle name="Calculation 2 4 2 10 2 2" xfId="6974"/>
    <cellStyle name="Calculation 2 4 2 10 3" xfId="6975"/>
    <cellStyle name="Calculation 2 4 2 11" xfId="6976"/>
    <cellStyle name="Calculation 2 4 2 11 2" xfId="6977"/>
    <cellStyle name="Calculation 2 4 2 11 2 2" xfId="6978"/>
    <cellStyle name="Calculation 2 4 2 11 3" xfId="6979"/>
    <cellStyle name="Calculation 2 4 2 12" xfId="6980"/>
    <cellStyle name="Calculation 2 4 2 12 2" xfId="6981"/>
    <cellStyle name="Calculation 2 4 2 12 2 2" xfId="6982"/>
    <cellStyle name="Calculation 2 4 2 12 3" xfId="6983"/>
    <cellStyle name="Calculation 2 4 2 13" xfId="6984"/>
    <cellStyle name="Calculation 2 4 2 13 2" xfId="6985"/>
    <cellStyle name="Calculation 2 4 2 13 2 2" xfId="6986"/>
    <cellStyle name="Calculation 2 4 2 13 3" xfId="6987"/>
    <cellStyle name="Calculation 2 4 2 14" xfId="6988"/>
    <cellStyle name="Calculation 2 4 2 14 2" xfId="6989"/>
    <cellStyle name="Calculation 2 4 2 14 2 2" xfId="6990"/>
    <cellStyle name="Calculation 2 4 2 14 3" xfId="6991"/>
    <cellStyle name="Calculation 2 4 2 15" xfId="6992"/>
    <cellStyle name="Calculation 2 4 2 15 2" xfId="6993"/>
    <cellStyle name="Calculation 2 4 2 15 2 2" xfId="6994"/>
    <cellStyle name="Calculation 2 4 2 15 3" xfId="6995"/>
    <cellStyle name="Calculation 2 4 2 16" xfId="6996"/>
    <cellStyle name="Calculation 2 4 2 16 2" xfId="6997"/>
    <cellStyle name="Calculation 2 4 2 16 2 2" xfId="6998"/>
    <cellStyle name="Calculation 2 4 2 16 3" xfId="6999"/>
    <cellStyle name="Calculation 2 4 2 17" xfId="7000"/>
    <cellStyle name="Calculation 2 4 2 17 2" xfId="7001"/>
    <cellStyle name="Calculation 2 4 2 17 2 2" xfId="7002"/>
    <cellStyle name="Calculation 2 4 2 17 3" xfId="7003"/>
    <cellStyle name="Calculation 2 4 2 18" xfId="7004"/>
    <cellStyle name="Calculation 2 4 2 18 2" xfId="7005"/>
    <cellStyle name="Calculation 2 4 2 18 2 2" xfId="7006"/>
    <cellStyle name="Calculation 2 4 2 18 3" xfId="7007"/>
    <cellStyle name="Calculation 2 4 2 19" xfId="7008"/>
    <cellStyle name="Calculation 2 4 2 19 2" xfId="7009"/>
    <cellStyle name="Calculation 2 4 2 19 2 2" xfId="7010"/>
    <cellStyle name="Calculation 2 4 2 19 3" xfId="7011"/>
    <cellStyle name="Calculation 2 4 2 2" xfId="7012"/>
    <cellStyle name="Calculation 2 4 2 2 2" xfId="7013"/>
    <cellStyle name="Calculation 2 4 2 2 2 2" xfId="7014"/>
    <cellStyle name="Calculation 2 4 2 2 3" xfId="7015"/>
    <cellStyle name="Calculation 2 4 2 20" xfId="7016"/>
    <cellStyle name="Calculation 2 4 2 20 2" xfId="7017"/>
    <cellStyle name="Calculation 2 4 2 20 2 2" xfId="7018"/>
    <cellStyle name="Calculation 2 4 2 20 3" xfId="7019"/>
    <cellStyle name="Calculation 2 4 2 21" xfId="7020"/>
    <cellStyle name="Calculation 2 4 2 21 2" xfId="7021"/>
    <cellStyle name="Calculation 2 4 2 22" xfId="7022"/>
    <cellStyle name="Calculation 2 4 2 3" xfId="7023"/>
    <cellStyle name="Calculation 2 4 2 3 2" xfId="7024"/>
    <cellStyle name="Calculation 2 4 2 3 2 2" xfId="7025"/>
    <cellStyle name="Calculation 2 4 2 3 3" xfId="7026"/>
    <cellStyle name="Calculation 2 4 2 4" xfId="7027"/>
    <cellStyle name="Calculation 2 4 2 4 2" xfId="7028"/>
    <cellStyle name="Calculation 2 4 2 4 2 2" xfId="7029"/>
    <cellStyle name="Calculation 2 4 2 4 3" xfId="7030"/>
    <cellStyle name="Calculation 2 4 2 5" xfId="7031"/>
    <cellStyle name="Calculation 2 4 2 5 2" xfId="7032"/>
    <cellStyle name="Calculation 2 4 2 5 2 2" xfId="7033"/>
    <cellStyle name="Calculation 2 4 2 5 3" xfId="7034"/>
    <cellStyle name="Calculation 2 4 2 6" xfId="7035"/>
    <cellStyle name="Calculation 2 4 2 6 2" xfId="7036"/>
    <cellStyle name="Calculation 2 4 2 6 2 2" xfId="7037"/>
    <cellStyle name="Calculation 2 4 2 6 3" xfId="7038"/>
    <cellStyle name="Calculation 2 4 2 7" xfId="7039"/>
    <cellStyle name="Calculation 2 4 2 7 2" xfId="7040"/>
    <cellStyle name="Calculation 2 4 2 7 2 2" xfId="7041"/>
    <cellStyle name="Calculation 2 4 2 7 3" xfId="7042"/>
    <cellStyle name="Calculation 2 4 2 8" xfId="7043"/>
    <cellStyle name="Calculation 2 4 2 8 2" xfId="7044"/>
    <cellStyle name="Calculation 2 4 2 8 2 2" xfId="7045"/>
    <cellStyle name="Calculation 2 4 2 8 3" xfId="7046"/>
    <cellStyle name="Calculation 2 4 2 9" xfId="7047"/>
    <cellStyle name="Calculation 2 4 2 9 2" xfId="7048"/>
    <cellStyle name="Calculation 2 4 2 9 2 2" xfId="7049"/>
    <cellStyle name="Calculation 2 4 2 9 3" xfId="7050"/>
    <cellStyle name="Calculation 2 4 3" xfId="7051"/>
    <cellStyle name="Calculation 2 4 3 2" xfId="7052"/>
    <cellStyle name="Calculation 2 4 3 2 2" xfId="7053"/>
    <cellStyle name="Calculation 2 4 3 3" xfId="7054"/>
    <cellStyle name="Calculation 2 4 4" xfId="7055"/>
    <cellStyle name="Calculation 2 4 4 2" xfId="7056"/>
    <cellStyle name="Calculation 2 4 4 2 2" xfId="7057"/>
    <cellStyle name="Calculation 2 4 4 3" xfId="7058"/>
    <cellStyle name="Calculation 2 4 5" xfId="7059"/>
    <cellStyle name="Calculation 2 4 5 2" xfId="7060"/>
    <cellStyle name="Calculation 2 4 5 2 2" xfId="7061"/>
    <cellStyle name="Calculation 2 4 5 3" xfId="7062"/>
    <cellStyle name="Calculation 2 4 6" xfId="7063"/>
    <cellStyle name="Calculation 2 4 6 2" xfId="7064"/>
    <cellStyle name="Calculation 2 4 6 2 2" xfId="7065"/>
    <cellStyle name="Calculation 2 4 6 3" xfId="7066"/>
    <cellStyle name="Calculation 2 4 7" xfId="7067"/>
    <cellStyle name="Calculation 2 4 7 2" xfId="7068"/>
    <cellStyle name="Calculation 2 4 7 2 2" xfId="7069"/>
    <cellStyle name="Calculation 2 4 7 3" xfId="7070"/>
    <cellStyle name="Calculation 2 4 8" xfId="7071"/>
    <cellStyle name="Calculation 2 4 8 2" xfId="7072"/>
    <cellStyle name="Calculation 2 4 8 2 2" xfId="7073"/>
    <cellStyle name="Calculation 2 4 8 3" xfId="7074"/>
    <cellStyle name="Calculation 2 4 9" xfId="7075"/>
    <cellStyle name="Calculation 2 4 9 2" xfId="7076"/>
    <cellStyle name="Calculation 2 4 9 2 2" xfId="7077"/>
    <cellStyle name="Calculation 2 4 9 3" xfId="7078"/>
    <cellStyle name="Calculation 2 5" xfId="7079"/>
    <cellStyle name="Calculation 2 5 10" xfId="7080"/>
    <cellStyle name="Calculation 2 5 10 2" xfId="7081"/>
    <cellStyle name="Calculation 2 5 10 2 2" xfId="7082"/>
    <cellStyle name="Calculation 2 5 10 3" xfId="7083"/>
    <cellStyle name="Calculation 2 5 11" xfId="7084"/>
    <cellStyle name="Calculation 2 5 11 2" xfId="7085"/>
    <cellStyle name="Calculation 2 5 11 2 2" xfId="7086"/>
    <cellStyle name="Calculation 2 5 11 3" xfId="7087"/>
    <cellStyle name="Calculation 2 5 12" xfId="7088"/>
    <cellStyle name="Calculation 2 5 12 2" xfId="7089"/>
    <cellStyle name="Calculation 2 5 12 2 2" xfId="7090"/>
    <cellStyle name="Calculation 2 5 12 3" xfId="7091"/>
    <cellStyle name="Calculation 2 5 13" xfId="7092"/>
    <cellStyle name="Calculation 2 5 13 2" xfId="7093"/>
    <cellStyle name="Calculation 2 5 13 2 2" xfId="7094"/>
    <cellStyle name="Calculation 2 5 13 3" xfId="7095"/>
    <cellStyle name="Calculation 2 5 14" xfId="7096"/>
    <cellStyle name="Calculation 2 5 14 2" xfId="7097"/>
    <cellStyle name="Calculation 2 5 14 2 2" xfId="7098"/>
    <cellStyle name="Calculation 2 5 14 3" xfId="7099"/>
    <cellStyle name="Calculation 2 5 15" xfId="7100"/>
    <cellStyle name="Calculation 2 5 15 2" xfId="7101"/>
    <cellStyle name="Calculation 2 5 15 2 2" xfId="7102"/>
    <cellStyle name="Calculation 2 5 15 3" xfId="7103"/>
    <cellStyle name="Calculation 2 5 16" xfId="7104"/>
    <cellStyle name="Calculation 2 5 16 2" xfId="7105"/>
    <cellStyle name="Calculation 2 5 16 2 2" xfId="7106"/>
    <cellStyle name="Calculation 2 5 16 3" xfId="7107"/>
    <cellStyle name="Calculation 2 5 17" xfId="7108"/>
    <cellStyle name="Calculation 2 5 17 2" xfId="7109"/>
    <cellStyle name="Calculation 2 5 17 2 2" xfId="7110"/>
    <cellStyle name="Calculation 2 5 17 3" xfId="7111"/>
    <cellStyle name="Calculation 2 5 18" xfId="7112"/>
    <cellStyle name="Calculation 2 5 18 2" xfId="7113"/>
    <cellStyle name="Calculation 2 5 18 2 2" xfId="7114"/>
    <cellStyle name="Calculation 2 5 18 3" xfId="7115"/>
    <cellStyle name="Calculation 2 5 19" xfId="7116"/>
    <cellStyle name="Calculation 2 5 19 2" xfId="7117"/>
    <cellStyle name="Calculation 2 5 19 2 2" xfId="7118"/>
    <cellStyle name="Calculation 2 5 19 3" xfId="7119"/>
    <cellStyle name="Calculation 2 5 2" xfId="7120"/>
    <cellStyle name="Calculation 2 5 2 10" xfId="7121"/>
    <cellStyle name="Calculation 2 5 2 10 2" xfId="7122"/>
    <cellStyle name="Calculation 2 5 2 10 2 2" xfId="7123"/>
    <cellStyle name="Calculation 2 5 2 10 3" xfId="7124"/>
    <cellStyle name="Calculation 2 5 2 11" xfId="7125"/>
    <cellStyle name="Calculation 2 5 2 11 2" xfId="7126"/>
    <cellStyle name="Calculation 2 5 2 11 2 2" xfId="7127"/>
    <cellStyle name="Calculation 2 5 2 11 3" xfId="7128"/>
    <cellStyle name="Calculation 2 5 2 12" xfId="7129"/>
    <cellStyle name="Calculation 2 5 2 12 2" xfId="7130"/>
    <cellStyle name="Calculation 2 5 2 12 2 2" xfId="7131"/>
    <cellStyle name="Calculation 2 5 2 12 3" xfId="7132"/>
    <cellStyle name="Calculation 2 5 2 13" xfId="7133"/>
    <cellStyle name="Calculation 2 5 2 13 2" xfId="7134"/>
    <cellStyle name="Calculation 2 5 2 13 2 2" xfId="7135"/>
    <cellStyle name="Calculation 2 5 2 13 3" xfId="7136"/>
    <cellStyle name="Calculation 2 5 2 14" xfId="7137"/>
    <cellStyle name="Calculation 2 5 2 14 2" xfId="7138"/>
    <cellStyle name="Calculation 2 5 2 14 2 2" xfId="7139"/>
    <cellStyle name="Calculation 2 5 2 14 3" xfId="7140"/>
    <cellStyle name="Calculation 2 5 2 15" xfId="7141"/>
    <cellStyle name="Calculation 2 5 2 15 2" xfId="7142"/>
    <cellStyle name="Calculation 2 5 2 15 2 2" xfId="7143"/>
    <cellStyle name="Calculation 2 5 2 15 3" xfId="7144"/>
    <cellStyle name="Calculation 2 5 2 16" xfId="7145"/>
    <cellStyle name="Calculation 2 5 2 16 2" xfId="7146"/>
    <cellStyle name="Calculation 2 5 2 16 2 2" xfId="7147"/>
    <cellStyle name="Calculation 2 5 2 16 3" xfId="7148"/>
    <cellStyle name="Calculation 2 5 2 17" xfId="7149"/>
    <cellStyle name="Calculation 2 5 2 17 2" xfId="7150"/>
    <cellStyle name="Calculation 2 5 2 17 2 2" xfId="7151"/>
    <cellStyle name="Calculation 2 5 2 17 3" xfId="7152"/>
    <cellStyle name="Calculation 2 5 2 18" xfId="7153"/>
    <cellStyle name="Calculation 2 5 2 18 2" xfId="7154"/>
    <cellStyle name="Calculation 2 5 2 18 2 2" xfId="7155"/>
    <cellStyle name="Calculation 2 5 2 18 3" xfId="7156"/>
    <cellStyle name="Calculation 2 5 2 19" xfId="7157"/>
    <cellStyle name="Calculation 2 5 2 19 2" xfId="7158"/>
    <cellStyle name="Calculation 2 5 2 19 2 2" xfId="7159"/>
    <cellStyle name="Calculation 2 5 2 19 3" xfId="7160"/>
    <cellStyle name="Calculation 2 5 2 2" xfId="7161"/>
    <cellStyle name="Calculation 2 5 2 2 2" xfId="7162"/>
    <cellStyle name="Calculation 2 5 2 2 2 2" xfId="7163"/>
    <cellStyle name="Calculation 2 5 2 2 3" xfId="7164"/>
    <cellStyle name="Calculation 2 5 2 20" xfId="7165"/>
    <cellStyle name="Calculation 2 5 2 20 2" xfId="7166"/>
    <cellStyle name="Calculation 2 5 2 20 2 2" xfId="7167"/>
    <cellStyle name="Calculation 2 5 2 20 3" xfId="7168"/>
    <cellStyle name="Calculation 2 5 2 21" xfId="7169"/>
    <cellStyle name="Calculation 2 5 2 21 2" xfId="7170"/>
    <cellStyle name="Calculation 2 5 2 22" xfId="7171"/>
    <cellStyle name="Calculation 2 5 2 3" xfId="7172"/>
    <cellStyle name="Calculation 2 5 2 3 2" xfId="7173"/>
    <cellStyle name="Calculation 2 5 2 3 2 2" xfId="7174"/>
    <cellStyle name="Calculation 2 5 2 3 3" xfId="7175"/>
    <cellStyle name="Calculation 2 5 2 4" xfId="7176"/>
    <cellStyle name="Calculation 2 5 2 4 2" xfId="7177"/>
    <cellStyle name="Calculation 2 5 2 4 2 2" xfId="7178"/>
    <cellStyle name="Calculation 2 5 2 4 3" xfId="7179"/>
    <cellStyle name="Calculation 2 5 2 5" xfId="7180"/>
    <cellStyle name="Calculation 2 5 2 5 2" xfId="7181"/>
    <cellStyle name="Calculation 2 5 2 5 2 2" xfId="7182"/>
    <cellStyle name="Calculation 2 5 2 5 3" xfId="7183"/>
    <cellStyle name="Calculation 2 5 2 6" xfId="7184"/>
    <cellStyle name="Calculation 2 5 2 6 2" xfId="7185"/>
    <cellStyle name="Calculation 2 5 2 6 2 2" xfId="7186"/>
    <cellStyle name="Calculation 2 5 2 6 3" xfId="7187"/>
    <cellStyle name="Calculation 2 5 2 7" xfId="7188"/>
    <cellStyle name="Calculation 2 5 2 7 2" xfId="7189"/>
    <cellStyle name="Calculation 2 5 2 7 2 2" xfId="7190"/>
    <cellStyle name="Calculation 2 5 2 7 3" xfId="7191"/>
    <cellStyle name="Calculation 2 5 2 8" xfId="7192"/>
    <cellStyle name="Calculation 2 5 2 8 2" xfId="7193"/>
    <cellStyle name="Calculation 2 5 2 8 2 2" xfId="7194"/>
    <cellStyle name="Calculation 2 5 2 8 3" xfId="7195"/>
    <cellStyle name="Calculation 2 5 2 9" xfId="7196"/>
    <cellStyle name="Calculation 2 5 2 9 2" xfId="7197"/>
    <cellStyle name="Calculation 2 5 2 9 2 2" xfId="7198"/>
    <cellStyle name="Calculation 2 5 2 9 3" xfId="7199"/>
    <cellStyle name="Calculation 2 5 20" xfId="7200"/>
    <cellStyle name="Calculation 2 5 20 2" xfId="7201"/>
    <cellStyle name="Calculation 2 5 20 2 2" xfId="7202"/>
    <cellStyle name="Calculation 2 5 20 3" xfId="7203"/>
    <cellStyle name="Calculation 2 5 21" xfId="7204"/>
    <cellStyle name="Calculation 2 5 21 2" xfId="7205"/>
    <cellStyle name="Calculation 2 5 21 2 2" xfId="7206"/>
    <cellStyle name="Calculation 2 5 21 3" xfId="7207"/>
    <cellStyle name="Calculation 2 5 22" xfId="7208"/>
    <cellStyle name="Calculation 2 5 22 2" xfId="7209"/>
    <cellStyle name="Calculation 2 5 23" xfId="7210"/>
    <cellStyle name="Calculation 2 5 3" xfId="7211"/>
    <cellStyle name="Calculation 2 5 3 2" xfId="7212"/>
    <cellStyle name="Calculation 2 5 3 2 2" xfId="7213"/>
    <cellStyle name="Calculation 2 5 3 3" xfId="7214"/>
    <cellStyle name="Calculation 2 5 4" xfId="7215"/>
    <cellStyle name="Calculation 2 5 4 2" xfId="7216"/>
    <cellStyle name="Calculation 2 5 4 2 2" xfId="7217"/>
    <cellStyle name="Calculation 2 5 4 3" xfId="7218"/>
    <cellStyle name="Calculation 2 5 5" xfId="7219"/>
    <cellStyle name="Calculation 2 5 5 2" xfId="7220"/>
    <cellStyle name="Calculation 2 5 5 2 2" xfId="7221"/>
    <cellStyle name="Calculation 2 5 5 3" xfId="7222"/>
    <cellStyle name="Calculation 2 5 6" xfId="7223"/>
    <cellStyle name="Calculation 2 5 6 2" xfId="7224"/>
    <cellStyle name="Calculation 2 5 6 2 2" xfId="7225"/>
    <cellStyle name="Calculation 2 5 6 3" xfId="7226"/>
    <cellStyle name="Calculation 2 5 7" xfId="7227"/>
    <cellStyle name="Calculation 2 5 7 2" xfId="7228"/>
    <cellStyle name="Calculation 2 5 7 2 2" xfId="7229"/>
    <cellStyle name="Calculation 2 5 7 3" xfId="7230"/>
    <cellStyle name="Calculation 2 5 8" xfId="7231"/>
    <cellStyle name="Calculation 2 5 8 2" xfId="7232"/>
    <cellStyle name="Calculation 2 5 8 2 2" xfId="7233"/>
    <cellStyle name="Calculation 2 5 8 3" xfId="7234"/>
    <cellStyle name="Calculation 2 5 9" xfId="7235"/>
    <cellStyle name="Calculation 2 5 9 2" xfId="7236"/>
    <cellStyle name="Calculation 2 5 9 2 2" xfId="7237"/>
    <cellStyle name="Calculation 2 5 9 3" xfId="7238"/>
    <cellStyle name="Calculation 2 6" xfId="7239"/>
    <cellStyle name="Calculation 2 6 10" xfId="7240"/>
    <cellStyle name="Calculation 2 6 10 2" xfId="7241"/>
    <cellStyle name="Calculation 2 6 10 2 2" xfId="7242"/>
    <cellStyle name="Calculation 2 6 10 3" xfId="7243"/>
    <cellStyle name="Calculation 2 6 11" xfId="7244"/>
    <cellStyle name="Calculation 2 6 11 2" xfId="7245"/>
    <cellStyle name="Calculation 2 6 11 2 2" xfId="7246"/>
    <cellStyle name="Calculation 2 6 11 3" xfId="7247"/>
    <cellStyle name="Calculation 2 6 12" xfId="7248"/>
    <cellStyle name="Calculation 2 6 12 2" xfId="7249"/>
    <cellStyle name="Calculation 2 6 12 2 2" xfId="7250"/>
    <cellStyle name="Calculation 2 6 12 3" xfId="7251"/>
    <cellStyle name="Calculation 2 6 13" xfId="7252"/>
    <cellStyle name="Calculation 2 6 13 2" xfId="7253"/>
    <cellStyle name="Calculation 2 6 13 2 2" xfId="7254"/>
    <cellStyle name="Calculation 2 6 13 3" xfId="7255"/>
    <cellStyle name="Calculation 2 6 14" xfId="7256"/>
    <cellStyle name="Calculation 2 6 14 2" xfId="7257"/>
    <cellStyle name="Calculation 2 6 14 2 2" xfId="7258"/>
    <cellStyle name="Calculation 2 6 14 3" xfId="7259"/>
    <cellStyle name="Calculation 2 6 15" xfId="7260"/>
    <cellStyle name="Calculation 2 6 15 2" xfId="7261"/>
    <cellStyle name="Calculation 2 6 15 2 2" xfId="7262"/>
    <cellStyle name="Calculation 2 6 15 3" xfId="7263"/>
    <cellStyle name="Calculation 2 6 16" xfId="7264"/>
    <cellStyle name="Calculation 2 6 16 2" xfId="7265"/>
    <cellStyle name="Calculation 2 6 16 2 2" xfId="7266"/>
    <cellStyle name="Calculation 2 6 16 3" xfId="7267"/>
    <cellStyle name="Calculation 2 6 17" xfId="7268"/>
    <cellStyle name="Calculation 2 6 17 2" xfId="7269"/>
    <cellStyle name="Calculation 2 6 17 2 2" xfId="7270"/>
    <cellStyle name="Calculation 2 6 17 3" xfId="7271"/>
    <cellStyle name="Calculation 2 6 18" xfId="7272"/>
    <cellStyle name="Calculation 2 6 18 2" xfId="7273"/>
    <cellStyle name="Calculation 2 6 18 2 2" xfId="7274"/>
    <cellStyle name="Calculation 2 6 18 3" xfId="7275"/>
    <cellStyle name="Calculation 2 6 19" xfId="7276"/>
    <cellStyle name="Calculation 2 6 19 2" xfId="7277"/>
    <cellStyle name="Calculation 2 6 19 2 2" xfId="7278"/>
    <cellStyle name="Calculation 2 6 19 3" xfId="7279"/>
    <cellStyle name="Calculation 2 6 2" xfId="7280"/>
    <cellStyle name="Calculation 2 6 2 2" xfId="7281"/>
    <cellStyle name="Calculation 2 6 2 2 2" xfId="7282"/>
    <cellStyle name="Calculation 2 6 2 3" xfId="7283"/>
    <cellStyle name="Calculation 2 6 20" xfId="7284"/>
    <cellStyle name="Calculation 2 6 20 2" xfId="7285"/>
    <cellStyle name="Calculation 2 6 20 2 2" xfId="7286"/>
    <cellStyle name="Calculation 2 6 20 3" xfId="7287"/>
    <cellStyle name="Calculation 2 6 21" xfId="7288"/>
    <cellStyle name="Calculation 2 6 21 2" xfId="7289"/>
    <cellStyle name="Calculation 2 6 22" xfId="7290"/>
    <cellStyle name="Calculation 2 6 3" xfId="7291"/>
    <cellStyle name="Calculation 2 6 3 2" xfId="7292"/>
    <cellStyle name="Calculation 2 6 3 2 2" xfId="7293"/>
    <cellStyle name="Calculation 2 6 3 3" xfId="7294"/>
    <cellStyle name="Calculation 2 6 4" xfId="7295"/>
    <cellStyle name="Calculation 2 6 4 2" xfId="7296"/>
    <cellStyle name="Calculation 2 6 4 2 2" xfId="7297"/>
    <cellStyle name="Calculation 2 6 4 3" xfId="7298"/>
    <cellStyle name="Calculation 2 6 5" xfId="7299"/>
    <cellStyle name="Calculation 2 6 5 2" xfId="7300"/>
    <cellStyle name="Calculation 2 6 5 2 2" xfId="7301"/>
    <cellStyle name="Calculation 2 6 5 3" xfId="7302"/>
    <cellStyle name="Calculation 2 6 6" xfId="7303"/>
    <cellStyle name="Calculation 2 6 6 2" xfId="7304"/>
    <cellStyle name="Calculation 2 6 6 2 2" xfId="7305"/>
    <cellStyle name="Calculation 2 6 6 3" xfId="7306"/>
    <cellStyle name="Calculation 2 6 7" xfId="7307"/>
    <cellStyle name="Calculation 2 6 7 2" xfId="7308"/>
    <cellStyle name="Calculation 2 6 7 2 2" xfId="7309"/>
    <cellStyle name="Calculation 2 6 7 3" xfId="7310"/>
    <cellStyle name="Calculation 2 6 8" xfId="7311"/>
    <cellStyle name="Calculation 2 6 8 2" xfId="7312"/>
    <cellStyle name="Calculation 2 6 8 2 2" xfId="7313"/>
    <cellStyle name="Calculation 2 6 8 3" xfId="7314"/>
    <cellStyle name="Calculation 2 6 9" xfId="7315"/>
    <cellStyle name="Calculation 2 6 9 2" xfId="7316"/>
    <cellStyle name="Calculation 2 6 9 2 2" xfId="7317"/>
    <cellStyle name="Calculation 2 6 9 3" xfId="7318"/>
    <cellStyle name="Calculation 2 7" xfId="7319"/>
    <cellStyle name="Calculation 2 7 2" xfId="7320"/>
    <cellStyle name="Calculation 2 7 2 2" xfId="7321"/>
    <cellStyle name="Calculation 2 7 3" xfId="7322"/>
    <cellStyle name="Calculation 2 8" xfId="7323"/>
    <cellStyle name="Calculation 2 8 2" xfId="7324"/>
    <cellStyle name="Calculation 2 8 2 2" xfId="7325"/>
    <cellStyle name="Calculation 2 8 3" xfId="7326"/>
    <cellStyle name="Calculation 2 9" xfId="7327"/>
    <cellStyle name="Calculation 2 9 2" xfId="7328"/>
    <cellStyle name="Calculation 2 9 2 2" xfId="7329"/>
    <cellStyle name="Calculation 2 9 3" xfId="7330"/>
    <cellStyle name="Calculation 3" xfId="7331"/>
    <cellStyle name="Calculation 3 10" xfId="7332"/>
    <cellStyle name="Calculation 3 10 2" xfId="7333"/>
    <cellStyle name="Calculation 3 10 2 2" xfId="7334"/>
    <cellStyle name="Calculation 3 10 3" xfId="7335"/>
    <cellStyle name="Calculation 3 11" xfId="7336"/>
    <cellStyle name="Calculation 3 11 2" xfId="7337"/>
    <cellStyle name="Calculation 3 11 2 2" xfId="7338"/>
    <cellStyle name="Calculation 3 11 3" xfId="7339"/>
    <cellStyle name="Calculation 3 12" xfId="7340"/>
    <cellStyle name="Calculation 3 12 2" xfId="7341"/>
    <cellStyle name="Calculation 3 12 2 2" xfId="7342"/>
    <cellStyle name="Calculation 3 12 3" xfId="7343"/>
    <cellStyle name="Calculation 3 13" xfId="7344"/>
    <cellStyle name="Calculation 3 13 2" xfId="7345"/>
    <cellStyle name="Calculation 3 13 2 2" xfId="7346"/>
    <cellStyle name="Calculation 3 13 3" xfId="7347"/>
    <cellStyle name="Calculation 3 14" xfId="7348"/>
    <cellStyle name="Calculation 3 14 2" xfId="7349"/>
    <cellStyle name="Calculation 3 14 2 2" xfId="7350"/>
    <cellStyle name="Calculation 3 14 3" xfId="7351"/>
    <cellStyle name="Calculation 3 15" xfId="7352"/>
    <cellStyle name="Calculation 3 15 2" xfId="7353"/>
    <cellStyle name="Calculation 3 15 2 2" xfId="7354"/>
    <cellStyle name="Calculation 3 15 3" xfId="7355"/>
    <cellStyle name="Calculation 3 16" xfId="7356"/>
    <cellStyle name="Calculation 3 16 2" xfId="7357"/>
    <cellStyle name="Calculation 3 16 2 2" xfId="7358"/>
    <cellStyle name="Calculation 3 16 3" xfId="7359"/>
    <cellStyle name="Calculation 3 17" xfId="7360"/>
    <cellStyle name="Calculation 3 17 2" xfId="7361"/>
    <cellStyle name="Calculation 3 17 2 2" xfId="7362"/>
    <cellStyle name="Calculation 3 17 3" xfId="7363"/>
    <cellStyle name="Calculation 3 18" xfId="7364"/>
    <cellStyle name="Calculation 3 18 2" xfId="7365"/>
    <cellStyle name="Calculation 3 18 2 2" xfId="7366"/>
    <cellStyle name="Calculation 3 18 3" xfId="7367"/>
    <cellStyle name="Calculation 3 19" xfId="7368"/>
    <cellStyle name="Calculation 3 19 2" xfId="7369"/>
    <cellStyle name="Calculation 3 19 2 2" xfId="7370"/>
    <cellStyle name="Calculation 3 19 3" xfId="7371"/>
    <cellStyle name="Calculation 3 2" xfId="7372"/>
    <cellStyle name="Calculation 3 2 10" xfId="7373"/>
    <cellStyle name="Calculation 3 2 10 2" xfId="7374"/>
    <cellStyle name="Calculation 3 2 10 2 2" xfId="7375"/>
    <cellStyle name="Calculation 3 2 10 3" xfId="7376"/>
    <cellStyle name="Calculation 3 2 11" xfId="7377"/>
    <cellStyle name="Calculation 3 2 11 2" xfId="7378"/>
    <cellStyle name="Calculation 3 2 11 2 2" xfId="7379"/>
    <cellStyle name="Calculation 3 2 11 3" xfId="7380"/>
    <cellStyle name="Calculation 3 2 12" xfId="7381"/>
    <cellStyle name="Calculation 3 2 12 2" xfId="7382"/>
    <cellStyle name="Calculation 3 2 12 2 2" xfId="7383"/>
    <cellStyle name="Calculation 3 2 12 3" xfId="7384"/>
    <cellStyle name="Calculation 3 2 13" xfId="7385"/>
    <cellStyle name="Calculation 3 2 13 2" xfId="7386"/>
    <cellStyle name="Calculation 3 2 13 2 2" xfId="7387"/>
    <cellStyle name="Calculation 3 2 13 3" xfId="7388"/>
    <cellStyle name="Calculation 3 2 14" xfId="7389"/>
    <cellStyle name="Calculation 3 2 14 2" xfId="7390"/>
    <cellStyle name="Calculation 3 2 14 2 2" xfId="7391"/>
    <cellStyle name="Calculation 3 2 14 3" xfId="7392"/>
    <cellStyle name="Calculation 3 2 15" xfId="7393"/>
    <cellStyle name="Calculation 3 2 15 2" xfId="7394"/>
    <cellStyle name="Calculation 3 2 15 2 2" xfId="7395"/>
    <cellStyle name="Calculation 3 2 15 3" xfId="7396"/>
    <cellStyle name="Calculation 3 2 16" xfId="7397"/>
    <cellStyle name="Calculation 3 2 16 2" xfId="7398"/>
    <cellStyle name="Calculation 3 2 16 2 2" xfId="7399"/>
    <cellStyle name="Calculation 3 2 16 3" xfId="7400"/>
    <cellStyle name="Calculation 3 2 17" xfId="7401"/>
    <cellStyle name="Calculation 3 2 17 2" xfId="7402"/>
    <cellStyle name="Calculation 3 2 17 2 2" xfId="7403"/>
    <cellStyle name="Calculation 3 2 17 3" xfId="7404"/>
    <cellStyle name="Calculation 3 2 18" xfId="7405"/>
    <cellStyle name="Calculation 3 2 18 2" xfId="7406"/>
    <cellStyle name="Calculation 3 2 18 2 2" xfId="7407"/>
    <cellStyle name="Calculation 3 2 18 3" xfId="7408"/>
    <cellStyle name="Calculation 3 2 19" xfId="7409"/>
    <cellStyle name="Calculation 3 2 19 2" xfId="7410"/>
    <cellStyle name="Calculation 3 2 19 2 2" xfId="7411"/>
    <cellStyle name="Calculation 3 2 19 3" xfId="7412"/>
    <cellStyle name="Calculation 3 2 2" xfId="7413"/>
    <cellStyle name="Calculation 3 2 2 10" xfId="7414"/>
    <cellStyle name="Calculation 3 2 2 10 2" xfId="7415"/>
    <cellStyle name="Calculation 3 2 2 10 2 2" xfId="7416"/>
    <cellStyle name="Calculation 3 2 2 10 3" xfId="7417"/>
    <cellStyle name="Calculation 3 2 2 11" xfId="7418"/>
    <cellStyle name="Calculation 3 2 2 11 2" xfId="7419"/>
    <cellStyle name="Calculation 3 2 2 11 2 2" xfId="7420"/>
    <cellStyle name="Calculation 3 2 2 11 3" xfId="7421"/>
    <cellStyle name="Calculation 3 2 2 12" xfId="7422"/>
    <cellStyle name="Calculation 3 2 2 12 2" xfId="7423"/>
    <cellStyle name="Calculation 3 2 2 12 2 2" xfId="7424"/>
    <cellStyle name="Calculation 3 2 2 12 3" xfId="7425"/>
    <cellStyle name="Calculation 3 2 2 13" xfId="7426"/>
    <cellStyle name="Calculation 3 2 2 13 2" xfId="7427"/>
    <cellStyle name="Calculation 3 2 2 13 2 2" xfId="7428"/>
    <cellStyle name="Calculation 3 2 2 13 3" xfId="7429"/>
    <cellStyle name="Calculation 3 2 2 14" xfId="7430"/>
    <cellStyle name="Calculation 3 2 2 14 2" xfId="7431"/>
    <cellStyle name="Calculation 3 2 2 14 2 2" xfId="7432"/>
    <cellStyle name="Calculation 3 2 2 14 3" xfId="7433"/>
    <cellStyle name="Calculation 3 2 2 15" xfId="7434"/>
    <cellStyle name="Calculation 3 2 2 15 2" xfId="7435"/>
    <cellStyle name="Calculation 3 2 2 15 2 2" xfId="7436"/>
    <cellStyle name="Calculation 3 2 2 15 3" xfId="7437"/>
    <cellStyle name="Calculation 3 2 2 16" xfId="7438"/>
    <cellStyle name="Calculation 3 2 2 16 2" xfId="7439"/>
    <cellStyle name="Calculation 3 2 2 16 2 2" xfId="7440"/>
    <cellStyle name="Calculation 3 2 2 16 3" xfId="7441"/>
    <cellStyle name="Calculation 3 2 2 17" xfId="7442"/>
    <cellStyle name="Calculation 3 2 2 17 2" xfId="7443"/>
    <cellStyle name="Calculation 3 2 2 17 2 2" xfId="7444"/>
    <cellStyle name="Calculation 3 2 2 17 3" xfId="7445"/>
    <cellStyle name="Calculation 3 2 2 18" xfId="7446"/>
    <cellStyle name="Calculation 3 2 2 18 2" xfId="7447"/>
    <cellStyle name="Calculation 3 2 2 19" xfId="7448"/>
    <cellStyle name="Calculation 3 2 2 2" xfId="7449"/>
    <cellStyle name="Calculation 3 2 2 2 10" xfId="7450"/>
    <cellStyle name="Calculation 3 2 2 2 10 2" xfId="7451"/>
    <cellStyle name="Calculation 3 2 2 2 10 2 2" xfId="7452"/>
    <cellStyle name="Calculation 3 2 2 2 10 3" xfId="7453"/>
    <cellStyle name="Calculation 3 2 2 2 11" xfId="7454"/>
    <cellStyle name="Calculation 3 2 2 2 11 2" xfId="7455"/>
    <cellStyle name="Calculation 3 2 2 2 11 2 2" xfId="7456"/>
    <cellStyle name="Calculation 3 2 2 2 11 3" xfId="7457"/>
    <cellStyle name="Calculation 3 2 2 2 12" xfId="7458"/>
    <cellStyle name="Calculation 3 2 2 2 12 2" xfId="7459"/>
    <cellStyle name="Calculation 3 2 2 2 12 2 2" xfId="7460"/>
    <cellStyle name="Calculation 3 2 2 2 12 3" xfId="7461"/>
    <cellStyle name="Calculation 3 2 2 2 13" xfId="7462"/>
    <cellStyle name="Calculation 3 2 2 2 13 2" xfId="7463"/>
    <cellStyle name="Calculation 3 2 2 2 13 2 2" xfId="7464"/>
    <cellStyle name="Calculation 3 2 2 2 13 3" xfId="7465"/>
    <cellStyle name="Calculation 3 2 2 2 14" xfId="7466"/>
    <cellStyle name="Calculation 3 2 2 2 14 2" xfId="7467"/>
    <cellStyle name="Calculation 3 2 2 2 14 2 2" xfId="7468"/>
    <cellStyle name="Calculation 3 2 2 2 14 3" xfId="7469"/>
    <cellStyle name="Calculation 3 2 2 2 15" xfId="7470"/>
    <cellStyle name="Calculation 3 2 2 2 15 2" xfId="7471"/>
    <cellStyle name="Calculation 3 2 2 2 15 2 2" xfId="7472"/>
    <cellStyle name="Calculation 3 2 2 2 15 3" xfId="7473"/>
    <cellStyle name="Calculation 3 2 2 2 16" xfId="7474"/>
    <cellStyle name="Calculation 3 2 2 2 16 2" xfId="7475"/>
    <cellStyle name="Calculation 3 2 2 2 16 2 2" xfId="7476"/>
    <cellStyle name="Calculation 3 2 2 2 16 3" xfId="7477"/>
    <cellStyle name="Calculation 3 2 2 2 17" xfId="7478"/>
    <cellStyle name="Calculation 3 2 2 2 17 2" xfId="7479"/>
    <cellStyle name="Calculation 3 2 2 2 17 2 2" xfId="7480"/>
    <cellStyle name="Calculation 3 2 2 2 17 3" xfId="7481"/>
    <cellStyle name="Calculation 3 2 2 2 18" xfId="7482"/>
    <cellStyle name="Calculation 3 2 2 2 18 2" xfId="7483"/>
    <cellStyle name="Calculation 3 2 2 2 18 2 2" xfId="7484"/>
    <cellStyle name="Calculation 3 2 2 2 18 3" xfId="7485"/>
    <cellStyle name="Calculation 3 2 2 2 19" xfId="7486"/>
    <cellStyle name="Calculation 3 2 2 2 19 2" xfId="7487"/>
    <cellStyle name="Calculation 3 2 2 2 19 2 2" xfId="7488"/>
    <cellStyle name="Calculation 3 2 2 2 19 3" xfId="7489"/>
    <cellStyle name="Calculation 3 2 2 2 2" xfId="7490"/>
    <cellStyle name="Calculation 3 2 2 2 2 2" xfId="7491"/>
    <cellStyle name="Calculation 3 2 2 2 2 2 2" xfId="7492"/>
    <cellStyle name="Calculation 3 2 2 2 2 3" xfId="7493"/>
    <cellStyle name="Calculation 3 2 2 2 20" xfId="7494"/>
    <cellStyle name="Calculation 3 2 2 2 20 2" xfId="7495"/>
    <cellStyle name="Calculation 3 2 2 2 20 2 2" xfId="7496"/>
    <cellStyle name="Calculation 3 2 2 2 20 3" xfId="7497"/>
    <cellStyle name="Calculation 3 2 2 2 21" xfId="7498"/>
    <cellStyle name="Calculation 3 2 2 2 21 2" xfId="7499"/>
    <cellStyle name="Calculation 3 2 2 2 22" xfId="7500"/>
    <cellStyle name="Calculation 3 2 2 2 3" xfId="7501"/>
    <cellStyle name="Calculation 3 2 2 2 3 2" xfId="7502"/>
    <cellStyle name="Calculation 3 2 2 2 3 2 2" xfId="7503"/>
    <cellStyle name="Calculation 3 2 2 2 3 3" xfId="7504"/>
    <cellStyle name="Calculation 3 2 2 2 4" xfId="7505"/>
    <cellStyle name="Calculation 3 2 2 2 4 2" xfId="7506"/>
    <cellStyle name="Calculation 3 2 2 2 4 2 2" xfId="7507"/>
    <cellStyle name="Calculation 3 2 2 2 4 3" xfId="7508"/>
    <cellStyle name="Calculation 3 2 2 2 5" xfId="7509"/>
    <cellStyle name="Calculation 3 2 2 2 5 2" xfId="7510"/>
    <cellStyle name="Calculation 3 2 2 2 5 2 2" xfId="7511"/>
    <cellStyle name="Calculation 3 2 2 2 5 3" xfId="7512"/>
    <cellStyle name="Calculation 3 2 2 2 6" xfId="7513"/>
    <cellStyle name="Calculation 3 2 2 2 6 2" xfId="7514"/>
    <cellStyle name="Calculation 3 2 2 2 6 2 2" xfId="7515"/>
    <cellStyle name="Calculation 3 2 2 2 6 3" xfId="7516"/>
    <cellStyle name="Calculation 3 2 2 2 7" xfId="7517"/>
    <cellStyle name="Calculation 3 2 2 2 7 2" xfId="7518"/>
    <cellStyle name="Calculation 3 2 2 2 7 2 2" xfId="7519"/>
    <cellStyle name="Calculation 3 2 2 2 7 3" xfId="7520"/>
    <cellStyle name="Calculation 3 2 2 2 8" xfId="7521"/>
    <cellStyle name="Calculation 3 2 2 2 8 2" xfId="7522"/>
    <cellStyle name="Calculation 3 2 2 2 8 2 2" xfId="7523"/>
    <cellStyle name="Calculation 3 2 2 2 8 3" xfId="7524"/>
    <cellStyle name="Calculation 3 2 2 2 9" xfId="7525"/>
    <cellStyle name="Calculation 3 2 2 2 9 2" xfId="7526"/>
    <cellStyle name="Calculation 3 2 2 2 9 2 2" xfId="7527"/>
    <cellStyle name="Calculation 3 2 2 2 9 3" xfId="7528"/>
    <cellStyle name="Calculation 3 2 2 3" xfId="7529"/>
    <cellStyle name="Calculation 3 2 2 3 2" xfId="7530"/>
    <cellStyle name="Calculation 3 2 2 3 2 2" xfId="7531"/>
    <cellStyle name="Calculation 3 2 2 3 3" xfId="7532"/>
    <cellStyle name="Calculation 3 2 2 4" xfId="7533"/>
    <cellStyle name="Calculation 3 2 2 4 2" xfId="7534"/>
    <cellStyle name="Calculation 3 2 2 4 2 2" xfId="7535"/>
    <cellStyle name="Calculation 3 2 2 4 3" xfId="7536"/>
    <cellStyle name="Calculation 3 2 2 5" xfId="7537"/>
    <cellStyle name="Calculation 3 2 2 5 2" xfId="7538"/>
    <cellStyle name="Calculation 3 2 2 5 2 2" xfId="7539"/>
    <cellStyle name="Calculation 3 2 2 5 3" xfId="7540"/>
    <cellStyle name="Calculation 3 2 2 6" xfId="7541"/>
    <cellStyle name="Calculation 3 2 2 6 2" xfId="7542"/>
    <cellStyle name="Calculation 3 2 2 6 2 2" xfId="7543"/>
    <cellStyle name="Calculation 3 2 2 6 3" xfId="7544"/>
    <cellStyle name="Calculation 3 2 2 7" xfId="7545"/>
    <cellStyle name="Calculation 3 2 2 7 2" xfId="7546"/>
    <cellStyle name="Calculation 3 2 2 7 2 2" xfId="7547"/>
    <cellStyle name="Calculation 3 2 2 7 3" xfId="7548"/>
    <cellStyle name="Calculation 3 2 2 8" xfId="7549"/>
    <cellStyle name="Calculation 3 2 2 8 2" xfId="7550"/>
    <cellStyle name="Calculation 3 2 2 8 2 2" xfId="7551"/>
    <cellStyle name="Calculation 3 2 2 8 3" xfId="7552"/>
    <cellStyle name="Calculation 3 2 2 9" xfId="7553"/>
    <cellStyle name="Calculation 3 2 2 9 2" xfId="7554"/>
    <cellStyle name="Calculation 3 2 2 9 2 2" xfId="7555"/>
    <cellStyle name="Calculation 3 2 2 9 3" xfId="7556"/>
    <cellStyle name="Calculation 3 2 20" xfId="7557"/>
    <cellStyle name="Calculation 3 2 20 2" xfId="7558"/>
    <cellStyle name="Calculation 3 2 20 2 2" xfId="7559"/>
    <cellStyle name="Calculation 3 2 20 3" xfId="7560"/>
    <cellStyle name="Calculation 3 2 21" xfId="7561"/>
    <cellStyle name="Calculation 3 2 21 2" xfId="7562"/>
    <cellStyle name="Calculation 3 2 22" xfId="7563"/>
    <cellStyle name="Calculation 3 2 3" xfId="7564"/>
    <cellStyle name="Calculation 3 2 3 10" xfId="7565"/>
    <cellStyle name="Calculation 3 2 3 10 2" xfId="7566"/>
    <cellStyle name="Calculation 3 2 3 10 2 2" xfId="7567"/>
    <cellStyle name="Calculation 3 2 3 10 3" xfId="7568"/>
    <cellStyle name="Calculation 3 2 3 11" xfId="7569"/>
    <cellStyle name="Calculation 3 2 3 11 2" xfId="7570"/>
    <cellStyle name="Calculation 3 2 3 11 2 2" xfId="7571"/>
    <cellStyle name="Calculation 3 2 3 11 3" xfId="7572"/>
    <cellStyle name="Calculation 3 2 3 12" xfId="7573"/>
    <cellStyle name="Calculation 3 2 3 12 2" xfId="7574"/>
    <cellStyle name="Calculation 3 2 3 12 2 2" xfId="7575"/>
    <cellStyle name="Calculation 3 2 3 12 3" xfId="7576"/>
    <cellStyle name="Calculation 3 2 3 13" xfId="7577"/>
    <cellStyle name="Calculation 3 2 3 13 2" xfId="7578"/>
    <cellStyle name="Calculation 3 2 3 13 2 2" xfId="7579"/>
    <cellStyle name="Calculation 3 2 3 13 3" xfId="7580"/>
    <cellStyle name="Calculation 3 2 3 14" xfId="7581"/>
    <cellStyle name="Calculation 3 2 3 14 2" xfId="7582"/>
    <cellStyle name="Calculation 3 2 3 14 2 2" xfId="7583"/>
    <cellStyle name="Calculation 3 2 3 14 3" xfId="7584"/>
    <cellStyle name="Calculation 3 2 3 15" xfId="7585"/>
    <cellStyle name="Calculation 3 2 3 15 2" xfId="7586"/>
    <cellStyle name="Calculation 3 2 3 15 2 2" xfId="7587"/>
    <cellStyle name="Calculation 3 2 3 15 3" xfId="7588"/>
    <cellStyle name="Calculation 3 2 3 16" xfId="7589"/>
    <cellStyle name="Calculation 3 2 3 16 2" xfId="7590"/>
    <cellStyle name="Calculation 3 2 3 16 2 2" xfId="7591"/>
    <cellStyle name="Calculation 3 2 3 16 3" xfId="7592"/>
    <cellStyle name="Calculation 3 2 3 17" xfId="7593"/>
    <cellStyle name="Calculation 3 2 3 17 2" xfId="7594"/>
    <cellStyle name="Calculation 3 2 3 17 2 2" xfId="7595"/>
    <cellStyle name="Calculation 3 2 3 17 3" xfId="7596"/>
    <cellStyle name="Calculation 3 2 3 18" xfId="7597"/>
    <cellStyle name="Calculation 3 2 3 18 2" xfId="7598"/>
    <cellStyle name="Calculation 3 2 3 19" xfId="7599"/>
    <cellStyle name="Calculation 3 2 3 2" xfId="7600"/>
    <cellStyle name="Calculation 3 2 3 2 10" xfId="7601"/>
    <cellStyle name="Calculation 3 2 3 2 10 2" xfId="7602"/>
    <cellStyle name="Calculation 3 2 3 2 10 2 2" xfId="7603"/>
    <cellStyle name="Calculation 3 2 3 2 10 3" xfId="7604"/>
    <cellStyle name="Calculation 3 2 3 2 11" xfId="7605"/>
    <cellStyle name="Calculation 3 2 3 2 11 2" xfId="7606"/>
    <cellStyle name="Calculation 3 2 3 2 11 2 2" xfId="7607"/>
    <cellStyle name="Calculation 3 2 3 2 11 3" xfId="7608"/>
    <cellStyle name="Calculation 3 2 3 2 12" xfId="7609"/>
    <cellStyle name="Calculation 3 2 3 2 12 2" xfId="7610"/>
    <cellStyle name="Calculation 3 2 3 2 12 2 2" xfId="7611"/>
    <cellStyle name="Calculation 3 2 3 2 12 3" xfId="7612"/>
    <cellStyle name="Calculation 3 2 3 2 13" xfId="7613"/>
    <cellStyle name="Calculation 3 2 3 2 13 2" xfId="7614"/>
    <cellStyle name="Calculation 3 2 3 2 13 2 2" xfId="7615"/>
    <cellStyle name="Calculation 3 2 3 2 13 3" xfId="7616"/>
    <cellStyle name="Calculation 3 2 3 2 14" xfId="7617"/>
    <cellStyle name="Calculation 3 2 3 2 14 2" xfId="7618"/>
    <cellStyle name="Calculation 3 2 3 2 14 2 2" xfId="7619"/>
    <cellStyle name="Calculation 3 2 3 2 14 3" xfId="7620"/>
    <cellStyle name="Calculation 3 2 3 2 15" xfId="7621"/>
    <cellStyle name="Calculation 3 2 3 2 15 2" xfId="7622"/>
    <cellStyle name="Calculation 3 2 3 2 15 2 2" xfId="7623"/>
    <cellStyle name="Calculation 3 2 3 2 15 3" xfId="7624"/>
    <cellStyle name="Calculation 3 2 3 2 16" xfId="7625"/>
    <cellStyle name="Calculation 3 2 3 2 16 2" xfId="7626"/>
    <cellStyle name="Calculation 3 2 3 2 16 2 2" xfId="7627"/>
    <cellStyle name="Calculation 3 2 3 2 16 3" xfId="7628"/>
    <cellStyle name="Calculation 3 2 3 2 17" xfId="7629"/>
    <cellStyle name="Calculation 3 2 3 2 17 2" xfId="7630"/>
    <cellStyle name="Calculation 3 2 3 2 17 2 2" xfId="7631"/>
    <cellStyle name="Calculation 3 2 3 2 17 3" xfId="7632"/>
    <cellStyle name="Calculation 3 2 3 2 18" xfId="7633"/>
    <cellStyle name="Calculation 3 2 3 2 18 2" xfId="7634"/>
    <cellStyle name="Calculation 3 2 3 2 18 2 2" xfId="7635"/>
    <cellStyle name="Calculation 3 2 3 2 18 3" xfId="7636"/>
    <cellStyle name="Calculation 3 2 3 2 19" xfId="7637"/>
    <cellStyle name="Calculation 3 2 3 2 19 2" xfId="7638"/>
    <cellStyle name="Calculation 3 2 3 2 19 2 2" xfId="7639"/>
    <cellStyle name="Calculation 3 2 3 2 19 3" xfId="7640"/>
    <cellStyle name="Calculation 3 2 3 2 2" xfId="7641"/>
    <cellStyle name="Calculation 3 2 3 2 2 2" xfId="7642"/>
    <cellStyle name="Calculation 3 2 3 2 2 2 2" xfId="7643"/>
    <cellStyle name="Calculation 3 2 3 2 2 3" xfId="7644"/>
    <cellStyle name="Calculation 3 2 3 2 20" xfId="7645"/>
    <cellStyle name="Calculation 3 2 3 2 20 2" xfId="7646"/>
    <cellStyle name="Calculation 3 2 3 2 20 2 2" xfId="7647"/>
    <cellStyle name="Calculation 3 2 3 2 20 3" xfId="7648"/>
    <cellStyle name="Calculation 3 2 3 2 21" xfId="7649"/>
    <cellStyle name="Calculation 3 2 3 2 21 2" xfId="7650"/>
    <cellStyle name="Calculation 3 2 3 2 22" xfId="7651"/>
    <cellStyle name="Calculation 3 2 3 2 3" xfId="7652"/>
    <cellStyle name="Calculation 3 2 3 2 3 2" xfId="7653"/>
    <cellStyle name="Calculation 3 2 3 2 3 2 2" xfId="7654"/>
    <cellStyle name="Calculation 3 2 3 2 3 3" xfId="7655"/>
    <cellStyle name="Calculation 3 2 3 2 4" xfId="7656"/>
    <cellStyle name="Calculation 3 2 3 2 4 2" xfId="7657"/>
    <cellStyle name="Calculation 3 2 3 2 4 2 2" xfId="7658"/>
    <cellStyle name="Calculation 3 2 3 2 4 3" xfId="7659"/>
    <cellStyle name="Calculation 3 2 3 2 5" xfId="7660"/>
    <cellStyle name="Calculation 3 2 3 2 5 2" xfId="7661"/>
    <cellStyle name="Calculation 3 2 3 2 5 2 2" xfId="7662"/>
    <cellStyle name="Calculation 3 2 3 2 5 3" xfId="7663"/>
    <cellStyle name="Calculation 3 2 3 2 6" xfId="7664"/>
    <cellStyle name="Calculation 3 2 3 2 6 2" xfId="7665"/>
    <cellStyle name="Calculation 3 2 3 2 6 2 2" xfId="7666"/>
    <cellStyle name="Calculation 3 2 3 2 6 3" xfId="7667"/>
    <cellStyle name="Calculation 3 2 3 2 7" xfId="7668"/>
    <cellStyle name="Calculation 3 2 3 2 7 2" xfId="7669"/>
    <cellStyle name="Calculation 3 2 3 2 7 2 2" xfId="7670"/>
    <cellStyle name="Calculation 3 2 3 2 7 3" xfId="7671"/>
    <cellStyle name="Calculation 3 2 3 2 8" xfId="7672"/>
    <cellStyle name="Calculation 3 2 3 2 8 2" xfId="7673"/>
    <cellStyle name="Calculation 3 2 3 2 8 2 2" xfId="7674"/>
    <cellStyle name="Calculation 3 2 3 2 8 3" xfId="7675"/>
    <cellStyle name="Calculation 3 2 3 2 9" xfId="7676"/>
    <cellStyle name="Calculation 3 2 3 2 9 2" xfId="7677"/>
    <cellStyle name="Calculation 3 2 3 2 9 2 2" xfId="7678"/>
    <cellStyle name="Calculation 3 2 3 2 9 3" xfId="7679"/>
    <cellStyle name="Calculation 3 2 3 3" xfId="7680"/>
    <cellStyle name="Calculation 3 2 3 3 2" xfId="7681"/>
    <cellStyle name="Calculation 3 2 3 3 2 2" xfId="7682"/>
    <cellStyle name="Calculation 3 2 3 3 3" xfId="7683"/>
    <cellStyle name="Calculation 3 2 3 4" xfId="7684"/>
    <cellStyle name="Calculation 3 2 3 4 2" xfId="7685"/>
    <cellStyle name="Calculation 3 2 3 4 2 2" xfId="7686"/>
    <cellStyle name="Calculation 3 2 3 4 3" xfId="7687"/>
    <cellStyle name="Calculation 3 2 3 5" xfId="7688"/>
    <cellStyle name="Calculation 3 2 3 5 2" xfId="7689"/>
    <cellStyle name="Calculation 3 2 3 5 2 2" xfId="7690"/>
    <cellStyle name="Calculation 3 2 3 5 3" xfId="7691"/>
    <cellStyle name="Calculation 3 2 3 6" xfId="7692"/>
    <cellStyle name="Calculation 3 2 3 6 2" xfId="7693"/>
    <cellStyle name="Calculation 3 2 3 6 2 2" xfId="7694"/>
    <cellStyle name="Calculation 3 2 3 6 3" xfId="7695"/>
    <cellStyle name="Calculation 3 2 3 7" xfId="7696"/>
    <cellStyle name="Calculation 3 2 3 7 2" xfId="7697"/>
    <cellStyle name="Calculation 3 2 3 7 2 2" xfId="7698"/>
    <cellStyle name="Calculation 3 2 3 7 3" xfId="7699"/>
    <cellStyle name="Calculation 3 2 3 8" xfId="7700"/>
    <cellStyle name="Calculation 3 2 3 8 2" xfId="7701"/>
    <cellStyle name="Calculation 3 2 3 8 2 2" xfId="7702"/>
    <cellStyle name="Calculation 3 2 3 8 3" xfId="7703"/>
    <cellStyle name="Calculation 3 2 3 9" xfId="7704"/>
    <cellStyle name="Calculation 3 2 3 9 2" xfId="7705"/>
    <cellStyle name="Calculation 3 2 3 9 2 2" xfId="7706"/>
    <cellStyle name="Calculation 3 2 3 9 3" xfId="7707"/>
    <cellStyle name="Calculation 3 2 4" xfId="7708"/>
    <cellStyle name="Calculation 3 2 4 10" xfId="7709"/>
    <cellStyle name="Calculation 3 2 4 10 2" xfId="7710"/>
    <cellStyle name="Calculation 3 2 4 10 2 2" xfId="7711"/>
    <cellStyle name="Calculation 3 2 4 10 3" xfId="7712"/>
    <cellStyle name="Calculation 3 2 4 11" xfId="7713"/>
    <cellStyle name="Calculation 3 2 4 11 2" xfId="7714"/>
    <cellStyle name="Calculation 3 2 4 11 2 2" xfId="7715"/>
    <cellStyle name="Calculation 3 2 4 11 3" xfId="7716"/>
    <cellStyle name="Calculation 3 2 4 12" xfId="7717"/>
    <cellStyle name="Calculation 3 2 4 12 2" xfId="7718"/>
    <cellStyle name="Calculation 3 2 4 12 2 2" xfId="7719"/>
    <cellStyle name="Calculation 3 2 4 12 3" xfId="7720"/>
    <cellStyle name="Calculation 3 2 4 13" xfId="7721"/>
    <cellStyle name="Calculation 3 2 4 13 2" xfId="7722"/>
    <cellStyle name="Calculation 3 2 4 13 2 2" xfId="7723"/>
    <cellStyle name="Calculation 3 2 4 13 3" xfId="7724"/>
    <cellStyle name="Calculation 3 2 4 14" xfId="7725"/>
    <cellStyle name="Calculation 3 2 4 14 2" xfId="7726"/>
    <cellStyle name="Calculation 3 2 4 14 2 2" xfId="7727"/>
    <cellStyle name="Calculation 3 2 4 14 3" xfId="7728"/>
    <cellStyle name="Calculation 3 2 4 15" xfId="7729"/>
    <cellStyle name="Calculation 3 2 4 15 2" xfId="7730"/>
    <cellStyle name="Calculation 3 2 4 15 2 2" xfId="7731"/>
    <cellStyle name="Calculation 3 2 4 15 3" xfId="7732"/>
    <cellStyle name="Calculation 3 2 4 16" xfId="7733"/>
    <cellStyle name="Calculation 3 2 4 16 2" xfId="7734"/>
    <cellStyle name="Calculation 3 2 4 16 2 2" xfId="7735"/>
    <cellStyle name="Calculation 3 2 4 16 3" xfId="7736"/>
    <cellStyle name="Calculation 3 2 4 17" xfId="7737"/>
    <cellStyle name="Calculation 3 2 4 17 2" xfId="7738"/>
    <cellStyle name="Calculation 3 2 4 17 2 2" xfId="7739"/>
    <cellStyle name="Calculation 3 2 4 17 3" xfId="7740"/>
    <cellStyle name="Calculation 3 2 4 18" xfId="7741"/>
    <cellStyle name="Calculation 3 2 4 18 2" xfId="7742"/>
    <cellStyle name="Calculation 3 2 4 18 2 2" xfId="7743"/>
    <cellStyle name="Calculation 3 2 4 18 3" xfId="7744"/>
    <cellStyle name="Calculation 3 2 4 19" xfId="7745"/>
    <cellStyle name="Calculation 3 2 4 19 2" xfId="7746"/>
    <cellStyle name="Calculation 3 2 4 19 2 2" xfId="7747"/>
    <cellStyle name="Calculation 3 2 4 19 3" xfId="7748"/>
    <cellStyle name="Calculation 3 2 4 2" xfId="7749"/>
    <cellStyle name="Calculation 3 2 4 2 10" xfId="7750"/>
    <cellStyle name="Calculation 3 2 4 2 10 2" xfId="7751"/>
    <cellStyle name="Calculation 3 2 4 2 10 2 2" xfId="7752"/>
    <cellStyle name="Calculation 3 2 4 2 10 3" xfId="7753"/>
    <cellStyle name="Calculation 3 2 4 2 11" xfId="7754"/>
    <cellStyle name="Calculation 3 2 4 2 11 2" xfId="7755"/>
    <cellStyle name="Calculation 3 2 4 2 11 2 2" xfId="7756"/>
    <cellStyle name="Calculation 3 2 4 2 11 3" xfId="7757"/>
    <cellStyle name="Calculation 3 2 4 2 12" xfId="7758"/>
    <cellStyle name="Calculation 3 2 4 2 12 2" xfId="7759"/>
    <cellStyle name="Calculation 3 2 4 2 12 2 2" xfId="7760"/>
    <cellStyle name="Calculation 3 2 4 2 12 3" xfId="7761"/>
    <cellStyle name="Calculation 3 2 4 2 13" xfId="7762"/>
    <cellStyle name="Calculation 3 2 4 2 13 2" xfId="7763"/>
    <cellStyle name="Calculation 3 2 4 2 13 2 2" xfId="7764"/>
    <cellStyle name="Calculation 3 2 4 2 13 3" xfId="7765"/>
    <cellStyle name="Calculation 3 2 4 2 14" xfId="7766"/>
    <cellStyle name="Calculation 3 2 4 2 14 2" xfId="7767"/>
    <cellStyle name="Calculation 3 2 4 2 14 2 2" xfId="7768"/>
    <cellStyle name="Calculation 3 2 4 2 14 3" xfId="7769"/>
    <cellStyle name="Calculation 3 2 4 2 15" xfId="7770"/>
    <cellStyle name="Calculation 3 2 4 2 15 2" xfId="7771"/>
    <cellStyle name="Calculation 3 2 4 2 15 2 2" xfId="7772"/>
    <cellStyle name="Calculation 3 2 4 2 15 3" xfId="7773"/>
    <cellStyle name="Calculation 3 2 4 2 16" xfId="7774"/>
    <cellStyle name="Calculation 3 2 4 2 16 2" xfId="7775"/>
    <cellStyle name="Calculation 3 2 4 2 16 2 2" xfId="7776"/>
    <cellStyle name="Calculation 3 2 4 2 16 3" xfId="7777"/>
    <cellStyle name="Calculation 3 2 4 2 17" xfId="7778"/>
    <cellStyle name="Calculation 3 2 4 2 17 2" xfId="7779"/>
    <cellStyle name="Calculation 3 2 4 2 17 2 2" xfId="7780"/>
    <cellStyle name="Calculation 3 2 4 2 17 3" xfId="7781"/>
    <cellStyle name="Calculation 3 2 4 2 18" xfId="7782"/>
    <cellStyle name="Calculation 3 2 4 2 18 2" xfId="7783"/>
    <cellStyle name="Calculation 3 2 4 2 18 2 2" xfId="7784"/>
    <cellStyle name="Calculation 3 2 4 2 18 3" xfId="7785"/>
    <cellStyle name="Calculation 3 2 4 2 19" xfId="7786"/>
    <cellStyle name="Calculation 3 2 4 2 19 2" xfId="7787"/>
    <cellStyle name="Calculation 3 2 4 2 19 2 2" xfId="7788"/>
    <cellStyle name="Calculation 3 2 4 2 19 3" xfId="7789"/>
    <cellStyle name="Calculation 3 2 4 2 2" xfId="7790"/>
    <cellStyle name="Calculation 3 2 4 2 2 2" xfId="7791"/>
    <cellStyle name="Calculation 3 2 4 2 2 2 2" xfId="7792"/>
    <cellStyle name="Calculation 3 2 4 2 2 3" xfId="7793"/>
    <cellStyle name="Calculation 3 2 4 2 20" xfId="7794"/>
    <cellStyle name="Calculation 3 2 4 2 20 2" xfId="7795"/>
    <cellStyle name="Calculation 3 2 4 2 20 2 2" xfId="7796"/>
    <cellStyle name="Calculation 3 2 4 2 20 3" xfId="7797"/>
    <cellStyle name="Calculation 3 2 4 2 21" xfId="7798"/>
    <cellStyle name="Calculation 3 2 4 2 21 2" xfId="7799"/>
    <cellStyle name="Calculation 3 2 4 2 22" xfId="7800"/>
    <cellStyle name="Calculation 3 2 4 2 3" xfId="7801"/>
    <cellStyle name="Calculation 3 2 4 2 3 2" xfId="7802"/>
    <cellStyle name="Calculation 3 2 4 2 3 2 2" xfId="7803"/>
    <cellStyle name="Calculation 3 2 4 2 3 3" xfId="7804"/>
    <cellStyle name="Calculation 3 2 4 2 4" xfId="7805"/>
    <cellStyle name="Calculation 3 2 4 2 4 2" xfId="7806"/>
    <cellStyle name="Calculation 3 2 4 2 4 2 2" xfId="7807"/>
    <cellStyle name="Calculation 3 2 4 2 4 3" xfId="7808"/>
    <cellStyle name="Calculation 3 2 4 2 5" xfId="7809"/>
    <cellStyle name="Calculation 3 2 4 2 5 2" xfId="7810"/>
    <cellStyle name="Calculation 3 2 4 2 5 2 2" xfId="7811"/>
    <cellStyle name="Calculation 3 2 4 2 5 3" xfId="7812"/>
    <cellStyle name="Calculation 3 2 4 2 6" xfId="7813"/>
    <cellStyle name="Calculation 3 2 4 2 6 2" xfId="7814"/>
    <cellStyle name="Calculation 3 2 4 2 6 2 2" xfId="7815"/>
    <cellStyle name="Calculation 3 2 4 2 6 3" xfId="7816"/>
    <cellStyle name="Calculation 3 2 4 2 7" xfId="7817"/>
    <cellStyle name="Calculation 3 2 4 2 7 2" xfId="7818"/>
    <cellStyle name="Calculation 3 2 4 2 7 2 2" xfId="7819"/>
    <cellStyle name="Calculation 3 2 4 2 7 3" xfId="7820"/>
    <cellStyle name="Calculation 3 2 4 2 8" xfId="7821"/>
    <cellStyle name="Calculation 3 2 4 2 8 2" xfId="7822"/>
    <cellStyle name="Calculation 3 2 4 2 8 2 2" xfId="7823"/>
    <cellStyle name="Calculation 3 2 4 2 8 3" xfId="7824"/>
    <cellStyle name="Calculation 3 2 4 2 9" xfId="7825"/>
    <cellStyle name="Calculation 3 2 4 2 9 2" xfId="7826"/>
    <cellStyle name="Calculation 3 2 4 2 9 2 2" xfId="7827"/>
    <cellStyle name="Calculation 3 2 4 2 9 3" xfId="7828"/>
    <cellStyle name="Calculation 3 2 4 20" xfId="7829"/>
    <cellStyle name="Calculation 3 2 4 20 2" xfId="7830"/>
    <cellStyle name="Calculation 3 2 4 20 2 2" xfId="7831"/>
    <cellStyle name="Calculation 3 2 4 20 3" xfId="7832"/>
    <cellStyle name="Calculation 3 2 4 21" xfId="7833"/>
    <cellStyle name="Calculation 3 2 4 21 2" xfId="7834"/>
    <cellStyle name="Calculation 3 2 4 21 2 2" xfId="7835"/>
    <cellStyle name="Calculation 3 2 4 21 3" xfId="7836"/>
    <cellStyle name="Calculation 3 2 4 22" xfId="7837"/>
    <cellStyle name="Calculation 3 2 4 22 2" xfId="7838"/>
    <cellStyle name="Calculation 3 2 4 23" xfId="7839"/>
    <cellStyle name="Calculation 3 2 4 3" xfId="7840"/>
    <cellStyle name="Calculation 3 2 4 3 2" xfId="7841"/>
    <cellStyle name="Calculation 3 2 4 3 2 2" xfId="7842"/>
    <cellStyle name="Calculation 3 2 4 3 3" xfId="7843"/>
    <cellStyle name="Calculation 3 2 4 4" xfId="7844"/>
    <cellStyle name="Calculation 3 2 4 4 2" xfId="7845"/>
    <cellStyle name="Calculation 3 2 4 4 2 2" xfId="7846"/>
    <cellStyle name="Calculation 3 2 4 4 3" xfId="7847"/>
    <cellStyle name="Calculation 3 2 4 5" xfId="7848"/>
    <cellStyle name="Calculation 3 2 4 5 2" xfId="7849"/>
    <cellStyle name="Calculation 3 2 4 5 2 2" xfId="7850"/>
    <cellStyle name="Calculation 3 2 4 5 3" xfId="7851"/>
    <cellStyle name="Calculation 3 2 4 6" xfId="7852"/>
    <cellStyle name="Calculation 3 2 4 6 2" xfId="7853"/>
    <cellStyle name="Calculation 3 2 4 6 2 2" xfId="7854"/>
    <cellStyle name="Calculation 3 2 4 6 3" xfId="7855"/>
    <cellStyle name="Calculation 3 2 4 7" xfId="7856"/>
    <cellStyle name="Calculation 3 2 4 7 2" xfId="7857"/>
    <cellStyle name="Calculation 3 2 4 7 2 2" xfId="7858"/>
    <cellStyle name="Calculation 3 2 4 7 3" xfId="7859"/>
    <cellStyle name="Calculation 3 2 4 8" xfId="7860"/>
    <cellStyle name="Calculation 3 2 4 8 2" xfId="7861"/>
    <cellStyle name="Calculation 3 2 4 8 2 2" xfId="7862"/>
    <cellStyle name="Calculation 3 2 4 8 3" xfId="7863"/>
    <cellStyle name="Calculation 3 2 4 9" xfId="7864"/>
    <cellStyle name="Calculation 3 2 4 9 2" xfId="7865"/>
    <cellStyle name="Calculation 3 2 4 9 2 2" xfId="7866"/>
    <cellStyle name="Calculation 3 2 4 9 3" xfId="7867"/>
    <cellStyle name="Calculation 3 2 5" xfId="7868"/>
    <cellStyle name="Calculation 3 2 5 10" xfId="7869"/>
    <cellStyle name="Calculation 3 2 5 10 2" xfId="7870"/>
    <cellStyle name="Calculation 3 2 5 10 2 2" xfId="7871"/>
    <cellStyle name="Calculation 3 2 5 10 3" xfId="7872"/>
    <cellStyle name="Calculation 3 2 5 11" xfId="7873"/>
    <cellStyle name="Calculation 3 2 5 11 2" xfId="7874"/>
    <cellStyle name="Calculation 3 2 5 11 2 2" xfId="7875"/>
    <cellStyle name="Calculation 3 2 5 11 3" xfId="7876"/>
    <cellStyle name="Calculation 3 2 5 12" xfId="7877"/>
    <cellStyle name="Calculation 3 2 5 12 2" xfId="7878"/>
    <cellStyle name="Calculation 3 2 5 12 2 2" xfId="7879"/>
    <cellStyle name="Calculation 3 2 5 12 3" xfId="7880"/>
    <cellStyle name="Calculation 3 2 5 13" xfId="7881"/>
    <cellStyle name="Calculation 3 2 5 13 2" xfId="7882"/>
    <cellStyle name="Calculation 3 2 5 13 2 2" xfId="7883"/>
    <cellStyle name="Calculation 3 2 5 13 3" xfId="7884"/>
    <cellStyle name="Calculation 3 2 5 14" xfId="7885"/>
    <cellStyle name="Calculation 3 2 5 14 2" xfId="7886"/>
    <cellStyle name="Calculation 3 2 5 14 2 2" xfId="7887"/>
    <cellStyle name="Calculation 3 2 5 14 3" xfId="7888"/>
    <cellStyle name="Calculation 3 2 5 15" xfId="7889"/>
    <cellStyle name="Calculation 3 2 5 15 2" xfId="7890"/>
    <cellStyle name="Calculation 3 2 5 15 2 2" xfId="7891"/>
    <cellStyle name="Calculation 3 2 5 15 3" xfId="7892"/>
    <cellStyle name="Calculation 3 2 5 16" xfId="7893"/>
    <cellStyle name="Calculation 3 2 5 16 2" xfId="7894"/>
    <cellStyle name="Calculation 3 2 5 16 2 2" xfId="7895"/>
    <cellStyle name="Calculation 3 2 5 16 3" xfId="7896"/>
    <cellStyle name="Calculation 3 2 5 17" xfId="7897"/>
    <cellStyle name="Calculation 3 2 5 17 2" xfId="7898"/>
    <cellStyle name="Calculation 3 2 5 17 2 2" xfId="7899"/>
    <cellStyle name="Calculation 3 2 5 17 3" xfId="7900"/>
    <cellStyle name="Calculation 3 2 5 18" xfId="7901"/>
    <cellStyle name="Calculation 3 2 5 18 2" xfId="7902"/>
    <cellStyle name="Calculation 3 2 5 18 2 2" xfId="7903"/>
    <cellStyle name="Calculation 3 2 5 18 3" xfId="7904"/>
    <cellStyle name="Calculation 3 2 5 19" xfId="7905"/>
    <cellStyle name="Calculation 3 2 5 19 2" xfId="7906"/>
    <cellStyle name="Calculation 3 2 5 19 2 2" xfId="7907"/>
    <cellStyle name="Calculation 3 2 5 19 3" xfId="7908"/>
    <cellStyle name="Calculation 3 2 5 2" xfId="7909"/>
    <cellStyle name="Calculation 3 2 5 2 2" xfId="7910"/>
    <cellStyle name="Calculation 3 2 5 2 2 2" xfId="7911"/>
    <cellStyle name="Calculation 3 2 5 2 3" xfId="7912"/>
    <cellStyle name="Calculation 3 2 5 20" xfId="7913"/>
    <cellStyle name="Calculation 3 2 5 20 2" xfId="7914"/>
    <cellStyle name="Calculation 3 2 5 20 2 2" xfId="7915"/>
    <cellStyle name="Calculation 3 2 5 20 3" xfId="7916"/>
    <cellStyle name="Calculation 3 2 5 21" xfId="7917"/>
    <cellStyle name="Calculation 3 2 5 21 2" xfId="7918"/>
    <cellStyle name="Calculation 3 2 5 22" xfId="7919"/>
    <cellStyle name="Calculation 3 2 5 3" xfId="7920"/>
    <cellStyle name="Calculation 3 2 5 3 2" xfId="7921"/>
    <cellStyle name="Calculation 3 2 5 3 2 2" xfId="7922"/>
    <cellStyle name="Calculation 3 2 5 3 3" xfId="7923"/>
    <cellStyle name="Calculation 3 2 5 4" xfId="7924"/>
    <cellStyle name="Calculation 3 2 5 4 2" xfId="7925"/>
    <cellStyle name="Calculation 3 2 5 4 2 2" xfId="7926"/>
    <cellStyle name="Calculation 3 2 5 4 3" xfId="7927"/>
    <cellStyle name="Calculation 3 2 5 5" xfId="7928"/>
    <cellStyle name="Calculation 3 2 5 5 2" xfId="7929"/>
    <cellStyle name="Calculation 3 2 5 5 2 2" xfId="7930"/>
    <cellStyle name="Calculation 3 2 5 5 3" xfId="7931"/>
    <cellStyle name="Calculation 3 2 5 6" xfId="7932"/>
    <cellStyle name="Calculation 3 2 5 6 2" xfId="7933"/>
    <cellStyle name="Calculation 3 2 5 6 2 2" xfId="7934"/>
    <cellStyle name="Calculation 3 2 5 6 3" xfId="7935"/>
    <cellStyle name="Calculation 3 2 5 7" xfId="7936"/>
    <cellStyle name="Calculation 3 2 5 7 2" xfId="7937"/>
    <cellStyle name="Calculation 3 2 5 7 2 2" xfId="7938"/>
    <cellStyle name="Calculation 3 2 5 7 3" xfId="7939"/>
    <cellStyle name="Calculation 3 2 5 8" xfId="7940"/>
    <cellStyle name="Calculation 3 2 5 8 2" xfId="7941"/>
    <cellStyle name="Calculation 3 2 5 8 2 2" xfId="7942"/>
    <cellStyle name="Calculation 3 2 5 8 3" xfId="7943"/>
    <cellStyle name="Calculation 3 2 5 9" xfId="7944"/>
    <cellStyle name="Calculation 3 2 5 9 2" xfId="7945"/>
    <cellStyle name="Calculation 3 2 5 9 2 2" xfId="7946"/>
    <cellStyle name="Calculation 3 2 5 9 3" xfId="7947"/>
    <cellStyle name="Calculation 3 2 6" xfId="7948"/>
    <cellStyle name="Calculation 3 2 6 2" xfId="7949"/>
    <cellStyle name="Calculation 3 2 6 2 2" xfId="7950"/>
    <cellStyle name="Calculation 3 2 6 3" xfId="7951"/>
    <cellStyle name="Calculation 3 2 7" xfId="7952"/>
    <cellStyle name="Calculation 3 2 7 2" xfId="7953"/>
    <cellStyle name="Calculation 3 2 7 2 2" xfId="7954"/>
    <cellStyle name="Calculation 3 2 7 3" xfId="7955"/>
    <cellStyle name="Calculation 3 2 8" xfId="7956"/>
    <cellStyle name="Calculation 3 2 8 2" xfId="7957"/>
    <cellStyle name="Calculation 3 2 8 2 2" xfId="7958"/>
    <cellStyle name="Calculation 3 2 8 3" xfId="7959"/>
    <cellStyle name="Calculation 3 2 9" xfId="7960"/>
    <cellStyle name="Calculation 3 2 9 2" xfId="7961"/>
    <cellStyle name="Calculation 3 2 9 2 2" xfId="7962"/>
    <cellStyle name="Calculation 3 2 9 3" xfId="7963"/>
    <cellStyle name="Calculation 3 20" xfId="7964"/>
    <cellStyle name="Calculation 3 20 2" xfId="7965"/>
    <cellStyle name="Calculation 3 20 2 2" xfId="7966"/>
    <cellStyle name="Calculation 3 20 3" xfId="7967"/>
    <cellStyle name="Calculation 3 21" xfId="7968"/>
    <cellStyle name="Calculation 3 21 2" xfId="7969"/>
    <cellStyle name="Calculation 3 21 2 2" xfId="7970"/>
    <cellStyle name="Calculation 3 21 3" xfId="7971"/>
    <cellStyle name="Calculation 3 22" xfId="7972"/>
    <cellStyle name="Calculation 3 22 2" xfId="7973"/>
    <cellStyle name="Calculation 3 23" xfId="7974"/>
    <cellStyle name="Calculation 3 24" xfId="7975"/>
    <cellStyle name="Calculation 3 25" xfId="7976"/>
    <cellStyle name="Calculation 3 26" xfId="7977"/>
    <cellStyle name="Calculation 3 3" xfId="7978"/>
    <cellStyle name="Calculation 3 3 10" xfId="7979"/>
    <cellStyle name="Calculation 3 3 10 2" xfId="7980"/>
    <cellStyle name="Calculation 3 3 10 2 2" xfId="7981"/>
    <cellStyle name="Calculation 3 3 10 3" xfId="7982"/>
    <cellStyle name="Calculation 3 3 11" xfId="7983"/>
    <cellStyle name="Calculation 3 3 11 2" xfId="7984"/>
    <cellStyle name="Calculation 3 3 11 2 2" xfId="7985"/>
    <cellStyle name="Calculation 3 3 11 3" xfId="7986"/>
    <cellStyle name="Calculation 3 3 12" xfId="7987"/>
    <cellStyle name="Calculation 3 3 12 2" xfId="7988"/>
    <cellStyle name="Calculation 3 3 12 2 2" xfId="7989"/>
    <cellStyle name="Calculation 3 3 12 3" xfId="7990"/>
    <cellStyle name="Calculation 3 3 13" xfId="7991"/>
    <cellStyle name="Calculation 3 3 13 2" xfId="7992"/>
    <cellStyle name="Calculation 3 3 13 2 2" xfId="7993"/>
    <cellStyle name="Calculation 3 3 13 3" xfId="7994"/>
    <cellStyle name="Calculation 3 3 14" xfId="7995"/>
    <cellStyle name="Calculation 3 3 14 2" xfId="7996"/>
    <cellStyle name="Calculation 3 3 14 2 2" xfId="7997"/>
    <cellStyle name="Calculation 3 3 14 3" xfId="7998"/>
    <cellStyle name="Calculation 3 3 15" xfId="7999"/>
    <cellStyle name="Calculation 3 3 15 2" xfId="8000"/>
    <cellStyle name="Calculation 3 3 15 2 2" xfId="8001"/>
    <cellStyle name="Calculation 3 3 15 3" xfId="8002"/>
    <cellStyle name="Calculation 3 3 16" xfId="8003"/>
    <cellStyle name="Calculation 3 3 16 2" xfId="8004"/>
    <cellStyle name="Calculation 3 3 16 2 2" xfId="8005"/>
    <cellStyle name="Calculation 3 3 16 3" xfId="8006"/>
    <cellStyle name="Calculation 3 3 17" xfId="8007"/>
    <cellStyle name="Calculation 3 3 17 2" xfId="8008"/>
    <cellStyle name="Calculation 3 3 17 2 2" xfId="8009"/>
    <cellStyle name="Calculation 3 3 17 3" xfId="8010"/>
    <cellStyle name="Calculation 3 3 18" xfId="8011"/>
    <cellStyle name="Calculation 3 3 18 2" xfId="8012"/>
    <cellStyle name="Calculation 3 3 19" xfId="8013"/>
    <cellStyle name="Calculation 3 3 2" xfId="8014"/>
    <cellStyle name="Calculation 3 3 2 10" xfId="8015"/>
    <cellStyle name="Calculation 3 3 2 10 2" xfId="8016"/>
    <cellStyle name="Calculation 3 3 2 10 2 2" xfId="8017"/>
    <cellStyle name="Calculation 3 3 2 10 3" xfId="8018"/>
    <cellStyle name="Calculation 3 3 2 11" xfId="8019"/>
    <cellStyle name="Calculation 3 3 2 11 2" xfId="8020"/>
    <cellStyle name="Calculation 3 3 2 11 2 2" xfId="8021"/>
    <cellStyle name="Calculation 3 3 2 11 3" xfId="8022"/>
    <cellStyle name="Calculation 3 3 2 12" xfId="8023"/>
    <cellStyle name="Calculation 3 3 2 12 2" xfId="8024"/>
    <cellStyle name="Calculation 3 3 2 12 2 2" xfId="8025"/>
    <cellStyle name="Calculation 3 3 2 12 3" xfId="8026"/>
    <cellStyle name="Calculation 3 3 2 13" xfId="8027"/>
    <cellStyle name="Calculation 3 3 2 13 2" xfId="8028"/>
    <cellStyle name="Calculation 3 3 2 13 2 2" xfId="8029"/>
    <cellStyle name="Calculation 3 3 2 13 3" xfId="8030"/>
    <cellStyle name="Calculation 3 3 2 14" xfId="8031"/>
    <cellStyle name="Calculation 3 3 2 14 2" xfId="8032"/>
    <cellStyle name="Calculation 3 3 2 14 2 2" xfId="8033"/>
    <cellStyle name="Calculation 3 3 2 14 3" xfId="8034"/>
    <cellStyle name="Calculation 3 3 2 15" xfId="8035"/>
    <cellStyle name="Calculation 3 3 2 15 2" xfId="8036"/>
    <cellStyle name="Calculation 3 3 2 15 2 2" xfId="8037"/>
    <cellStyle name="Calculation 3 3 2 15 3" xfId="8038"/>
    <cellStyle name="Calculation 3 3 2 16" xfId="8039"/>
    <cellStyle name="Calculation 3 3 2 16 2" xfId="8040"/>
    <cellStyle name="Calculation 3 3 2 16 2 2" xfId="8041"/>
    <cellStyle name="Calculation 3 3 2 16 3" xfId="8042"/>
    <cellStyle name="Calculation 3 3 2 17" xfId="8043"/>
    <cellStyle name="Calculation 3 3 2 17 2" xfId="8044"/>
    <cellStyle name="Calculation 3 3 2 17 2 2" xfId="8045"/>
    <cellStyle name="Calculation 3 3 2 17 3" xfId="8046"/>
    <cellStyle name="Calculation 3 3 2 18" xfId="8047"/>
    <cellStyle name="Calculation 3 3 2 18 2" xfId="8048"/>
    <cellStyle name="Calculation 3 3 2 18 2 2" xfId="8049"/>
    <cellStyle name="Calculation 3 3 2 18 3" xfId="8050"/>
    <cellStyle name="Calculation 3 3 2 19" xfId="8051"/>
    <cellStyle name="Calculation 3 3 2 19 2" xfId="8052"/>
    <cellStyle name="Calculation 3 3 2 19 2 2" xfId="8053"/>
    <cellStyle name="Calculation 3 3 2 19 3" xfId="8054"/>
    <cellStyle name="Calculation 3 3 2 2" xfId="8055"/>
    <cellStyle name="Calculation 3 3 2 2 2" xfId="8056"/>
    <cellStyle name="Calculation 3 3 2 2 2 2" xfId="8057"/>
    <cellStyle name="Calculation 3 3 2 2 3" xfId="8058"/>
    <cellStyle name="Calculation 3 3 2 20" xfId="8059"/>
    <cellStyle name="Calculation 3 3 2 20 2" xfId="8060"/>
    <cellStyle name="Calculation 3 3 2 20 2 2" xfId="8061"/>
    <cellStyle name="Calculation 3 3 2 20 3" xfId="8062"/>
    <cellStyle name="Calculation 3 3 2 21" xfId="8063"/>
    <cellStyle name="Calculation 3 3 2 21 2" xfId="8064"/>
    <cellStyle name="Calculation 3 3 2 22" xfId="8065"/>
    <cellStyle name="Calculation 3 3 2 3" xfId="8066"/>
    <cellStyle name="Calculation 3 3 2 3 2" xfId="8067"/>
    <cellStyle name="Calculation 3 3 2 3 2 2" xfId="8068"/>
    <cellStyle name="Calculation 3 3 2 3 3" xfId="8069"/>
    <cellStyle name="Calculation 3 3 2 4" xfId="8070"/>
    <cellStyle name="Calculation 3 3 2 4 2" xfId="8071"/>
    <cellStyle name="Calculation 3 3 2 4 2 2" xfId="8072"/>
    <cellStyle name="Calculation 3 3 2 4 3" xfId="8073"/>
    <cellStyle name="Calculation 3 3 2 5" xfId="8074"/>
    <cellStyle name="Calculation 3 3 2 5 2" xfId="8075"/>
    <cellStyle name="Calculation 3 3 2 5 2 2" xfId="8076"/>
    <cellStyle name="Calculation 3 3 2 5 3" xfId="8077"/>
    <cellStyle name="Calculation 3 3 2 6" xfId="8078"/>
    <cellStyle name="Calculation 3 3 2 6 2" xfId="8079"/>
    <cellStyle name="Calculation 3 3 2 6 2 2" xfId="8080"/>
    <cellStyle name="Calculation 3 3 2 6 3" xfId="8081"/>
    <cellStyle name="Calculation 3 3 2 7" xfId="8082"/>
    <cellStyle name="Calculation 3 3 2 7 2" xfId="8083"/>
    <cellStyle name="Calculation 3 3 2 7 2 2" xfId="8084"/>
    <cellStyle name="Calculation 3 3 2 7 3" xfId="8085"/>
    <cellStyle name="Calculation 3 3 2 8" xfId="8086"/>
    <cellStyle name="Calculation 3 3 2 8 2" xfId="8087"/>
    <cellStyle name="Calculation 3 3 2 8 2 2" xfId="8088"/>
    <cellStyle name="Calculation 3 3 2 8 3" xfId="8089"/>
    <cellStyle name="Calculation 3 3 2 9" xfId="8090"/>
    <cellStyle name="Calculation 3 3 2 9 2" xfId="8091"/>
    <cellStyle name="Calculation 3 3 2 9 2 2" xfId="8092"/>
    <cellStyle name="Calculation 3 3 2 9 3" xfId="8093"/>
    <cellStyle name="Calculation 3 3 3" xfId="8094"/>
    <cellStyle name="Calculation 3 3 3 2" xfId="8095"/>
    <cellStyle name="Calculation 3 3 3 2 2" xfId="8096"/>
    <cellStyle name="Calculation 3 3 3 3" xfId="8097"/>
    <cellStyle name="Calculation 3 3 4" xfId="8098"/>
    <cellStyle name="Calculation 3 3 4 2" xfId="8099"/>
    <cellStyle name="Calculation 3 3 4 2 2" xfId="8100"/>
    <cellStyle name="Calculation 3 3 4 3" xfId="8101"/>
    <cellStyle name="Calculation 3 3 5" xfId="8102"/>
    <cellStyle name="Calculation 3 3 5 2" xfId="8103"/>
    <cellStyle name="Calculation 3 3 5 2 2" xfId="8104"/>
    <cellStyle name="Calculation 3 3 5 3" xfId="8105"/>
    <cellStyle name="Calculation 3 3 6" xfId="8106"/>
    <cellStyle name="Calculation 3 3 6 2" xfId="8107"/>
    <cellStyle name="Calculation 3 3 6 2 2" xfId="8108"/>
    <cellStyle name="Calculation 3 3 6 3" xfId="8109"/>
    <cellStyle name="Calculation 3 3 7" xfId="8110"/>
    <cellStyle name="Calculation 3 3 7 2" xfId="8111"/>
    <cellStyle name="Calculation 3 3 7 2 2" xfId="8112"/>
    <cellStyle name="Calculation 3 3 7 3" xfId="8113"/>
    <cellStyle name="Calculation 3 3 8" xfId="8114"/>
    <cellStyle name="Calculation 3 3 8 2" xfId="8115"/>
    <cellStyle name="Calculation 3 3 8 2 2" xfId="8116"/>
    <cellStyle name="Calculation 3 3 8 3" xfId="8117"/>
    <cellStyle name="Calculation 3 3 9" xfId="8118"/>
    <cellStyle name="Calculation 3 3 9 2" xfId="8119"/>
    <cellStyle name="Calculation 3 3 9 2 2" xfId="8120"/>
    <cellStyle name="Calculation 3 3 9 3" xfId="8121"/>
    <cellStyle name="Calculation 3 4" xfId="8122"/>
    <cellStyle name="Calculation 3 4 10" xfId="8123"/>
    <cellStyle name="Calculation 3 4 10 2" xfId="8124"/>
    <cellStyle name="Calculation 3 4 10 2 2" xfId="8125"/>
    <cellStyle name="Calculation 3 4 10 3" xfId="8126"/>
    <cellStyle name="Calculation 3 4 11" xfId="8127"/>
    <cellStyle name="Calculation 3 4 11 2" xfId="8128"/>
    <cellStyle name="Calculation 3 4 11 2 2" xfId="8129"/>
    <cellStyle name="Calculation 3 4 11 3" xfId="8130"/>
    <cellStyle name="Calculation 3 4 12" xfId="8131"/>
    <cellStyle name="Calculation 3 4 12 2" xfId="8132"/>
    <cellStyle name="Calculation 3 4 12 2 2" xfId="8133"/>
    <cellStyle name="Calculation 3 4 12 3" xfId="8134"/>
    <cellStyle name="Calculation 3 4 13" xfId="8135"/>
    <cellStyle name="Calculation 3 4 13 2" xfId="8136"/>
    <cellStyle name="Calculation 3 4 13 2 2" xfId="8137"/>
    <cellStyle name="Calculation 3 4 13 3" xfId="8138"/>
    <cellStyle name="Calculation 3 4 14" xfId="8139"/>
    <cellStyle name="Calculation 3 4 14 2" xfId="8140"/>
    <cellStyle name="Calculation 3 4 14 2 2" xfId="8141"/>
    <cellStyle name="Calculation 3 4 14 3" xfId="8142"/>
    <cellStyle name="Calculation 3 4 15" xfId="8143"/>
    <cellStyle name="Calculation 3 4 15 2" xfId="8144"/>
    <cellStyle name="Calculation 3 4 15 2 2" xfId="8145"/>
    <cellStyle name="Calculation 3 4 15 3" xfId="8146"/>
    <cellStyle name="Calculation 3 4 16" xfId="8147"/>
    <cellStyle name="Calculation 3 4 16 2" xfId="8148"/>
    <cellStyle name="Calculation 3 4 16 2 2" xfId="8149"/>
    <cellStyle name="Calculation 3 4 16 3" xfId="8150"/>
    <cellStyle name="Calculation 3 4 17" xfId="8151"/>
    <cellStyle name="Calculation 3 4 17 2" xfId="8152"/>
    <cellStyle name="Calculation 3 4 17 2 2" xfId="8153"/>
    <cellStyle name="Calculation 3 4 17 3" xfId="8154"/>
    <cellStyle name="Calculation 3 4 18" xfId="8155"/>
    <cellStyle name="Calculation 3 4 18 2" xfId="8156"/>
    <cellStyle name="Calculation 3 4 19" xfId="8157"/>
    <cellStyle name="Calculation 3 4 2" xfId="8158"/>
    <cellStyle name="Calculation 3 4 2 10" xfId="8159"/>
    <cellStyle name="Calculation 3 4 2 10 2" xfId="8160"/>
    <cellStyle name="Calculation 3 4 2 10 2 2" xfId="8161"/>
    <cellStyle name="Calculation 3 4 2 10 3" xfId="8162"/>
    <cellStyle name="Calculation 3 4 2 11" xfId="8163"/>
    <cellStyle name="Calculation 3 4 2 11 2" xfId="8164"/>
    <cellStyle name="Calculation 3 4 2 11 2 2" xfId="8165"/>
    <cellStyle name="Calculation 3 4 2 11 3" xfId="8166"/>
    <cellStyle name="Calculation 3 4 2 12" xfId="8167"/>
    <cellStyle name="Calculation 3 4 2 12 2" xfId="8168"/>
    <cellStyle name="Calculation 3 4 2 12 2 2" xfId="8169"/>
    <cellStyle name="Calculation 3 4 2 12 3" xfId="8170"/>
    <cellStyle name="Calculation 3 4 2 13" xfId="8171"/>
    <cellStyle name="Calculation 3 4 2 13 2" xfId="8172"/>
    <cellStyle name="Calculation 3 4 2 13 2 2" xfId="8173"/>
    <cellStyle name="Calculation 3 4 2 13 3" xfId="8174"/>
    <cellStyle name="Calculation 3 4 2 14" xfId="8175"/>
    <cellStyle name="Calculation 3 4 2 14 2" xfId="8176"/>
    <cellStyle name="Calculation 3 4 2 14 2 2" xfId="8177"/>
    <cellStyle name="Calculation 3 4 2 14 3" xfId="8178"/>
    <cellStyle name="Calculation 3 4 2 15" xfId="8179"/>
    <cellStyle name="Calculation 3 4 2 15 2" xfId="8180"/>
    <cellStyle name="Calculation 3 4 2 15 2 2" xfId="8181"/>
    <cellStyle name="Calculation 3 4 2 15 3" xfId="8182"/>
    <cellStyle name="Calculation 3 4 2 16" xfId="8183"/>
    <cellStyle name="Calculation 3 4 2 16 2" xfId="8184"/>
    <cellStyle name="Calculation 3 4 2 16 2 2" xfId="8185"/>
    <cellStyle name="Calculation 3 4 2 16 3" xfId="8186"/>
    <cellStyle name="Calculation 3 4 2 17" xfId="8187"/>
    <cellStyle name="Calculation 3 4 2 17 2" xfId="8188"/>
    <cellStyle name="Calculation 3 4 2 17 2 2" xfId="8189"/>
    <cellStyle name="Calculation 3 4 2 17 3" xfId="8190"/>
    <cellStyle name="Calculation 3 4 2 18" xfId="8191"/>
    <cellStyle name="Calculation 3 4 2 18 2" xfId="8192"/>
    <cellStyle name="Calculation 3 4 2 18 2 2" xfId="8193"/>
    <cellStyle name="Calculation 3 4 2 18 3" xfId="8194"/>
    <cellStyle name="Calculation 3 4 2 19" xfId="8195"/>
    <cellStyle name="Calculation 3 4 2 19 2" xfId="8196"/>
    <cellStyle name="Calculation 3 4 2 19 2 2" xfId="8197"/>
    <cellStyle name="Calculation 3 4 2 19 3" xfId="8198"/>
    <cellStyle name="Calculation 3 4 2 2" xfId="8199"/>
    <cellStyle name="Calculation 3 4 2 2 2" xfId="8200"/>
    <cellStyle name="Calculation 3 4 2 2 2 2" xfId="8201"/>
    <cellStyle name="Calculation 3 4 2 2 3" xfId="8202"/>
    <cellStyle name="Calculation 3 4 2 20" xfId="8203"/>
    <cellStyle name="Calculation 3 4 2 20 2" xfId="8204"/>
    <cellStyle name="Calculation 3 4 2 20 2 2" xfId="8205"/>
    <cellStyle name="Calculation 3 4 2 20 3" xfId="8206"/>
    <cellStyle name="Calculation 3 4 2 21" xfId="8207"/>
    <cellStyle name="Calculation 3 4 2 21 2" xfId="8208"/>
    <cellStyle name="Calculation 3 4 2 22" xfId="8209"/>
    <cellStyle name="Calculation 3 4 2 3" xfId="8210"/>
    <cellStyle name="Calculation 3 4 2 3 2" xfId="8211"/>
    <cellStyle name="Calculation 3 4 2 3 2 2" xfId="8212"/>
    <cellStyle name="Calculation 3 4 2 3 3" xfId="8213"/>
    <cellStyle name="Calculation 3 4 2 4" xfId="8214"/>
    <cellStyle name="Calculation 3 4 2 4 2" xfId="8215"/>
    <cellStyle name="Calculation 3 4 2 4 2 2" xfId="8216"/>
    <cellStyle name="Calculation 3 4 2 4 3" xfId="8217"/>
    <cellStyle name="Calculation 3 4 2 5" xfId="8218"/>
    <cellStyle name="Calculation 3 4 2 5 2" xfId="8219"/>
    <cellStyle name="Calculation 3 4 2 5 2 2" xfId="8220"/>
    <cellStyle name="Calculation 3 4 2 5 3" xfId="8221"/>
    <cellStyle name="Calculation 3 4 2 6" xfId="8222"/>
    <cellStyle name="Calculation 3 4 2 6 2" xfId="8223"/>
    <cellStyle name="Calculation 3 4 2 6 2 2" xfId="8224"/>
    <cellStyle name="Calculation 3 4 2 6 3" xfId="8225"/>
    <cellStyle name="Calculation 3 4 2 7" xfId="8226"/>
    <cellStyle name="Calculation 3 4 2 7 2" xfId="8227"/>
    <cellStyle name="Calculation 3 4 2 7 2 2" xfId="8228"/>
    <cellStyle name="Calculation 3 4 2 7 3" xfId="8229"/>
    <cellStyle name="Calculation 3 4 2 8" xfId="8230"/>
    <cellStyle name="Calculation 3 4 2 8 2" xfId="8231"/>
    <cellStyle name="Calculation 3 4 2 8 2 2" xfId="8232"/>
    <cellStyle name="Calculation 3 4 2 8 3" xfId="8233"/>
    <cellStyle name="Calculation 3 4 2 9" xfId="8234"/>
    <cellStyle name="Calculation 3 4 2 9 2" xfId="8235"/>
    <cellStyle name="Calculation 3 4 2 9 2 2" xfId="8236"/>
    <cellStyle name="Calculation 3 4 2 9 3" xfId="8237"/>
    <cellStyle name="Calculation 3 4 3" xfId="8238"/>
    <cellStyle name="Calculation 3 4 3 2" xfId="8239"/>
    <cellStyle name="Calculation 3 4 3 2 2" xfId="8240"/>
    <cellStyle name="Calculation 3 4 3 3" xfId="8241"/>
    <cellStyle name="Calculation 3 4 4" xfId="8242"/>
    <cellStyle name="Calculation 3 4 4 2" xfId="8243"/>
    <cellStyle name="Calculation 3 4 4 2 2" xfId="8244"/>
    <cellStyle name="Calculation 3 4 4 3" xfId="8245"/>
    <cellStyle name="Calculation 3 4 5" xfId="8246"/>
    <cellStyle name="Calculation 3 4 5 2" xfId="8247"/>
    <cellStyle name="Calculation 3 4 5 2 2" xfId="8248"/>
    <cellStyle name="Calculation 3 4 5 3" xfId="8249"/>
    <cellStyle name="Calculation 3 4 6" xfId="8250"/>
    <cellStyle name="Calculation 3 4 6 2" xfId="8251"/>
    <cellStyle name="Calculation 3 4 6 2 2" xfId="8252"/>
    <cellStyle name="Calculation 3 4 6 3" xfId="8253"/>
    <cellStyle name="Calculation 3 4 7" xfId="8254"/>
    <cellStyle name="Calculation 3 4 7 2" xfId="8255"/>
    <cellStyle name="Calculation 3 4 7 2 2" xfId="8256"/>
    <cellStyle name="Calculation 3 4 7 3" xfId="8257"/>
    <cellStyle name="Calculation 3 4 8" xfId="8258"/>
    <cellStyle name="Calculation 3 4 8 2" xfId="8259"/>
    <cellStyle name="Calculation 3 4 8 2 2" xfId="8260"/>
    <cellStyle name="Calculation 3 4 8 3" xfId="8261"/>
    <cellStyle name="Calculation 3 4 9" xfId="8262"/>
    <cellStyle name="Calculation 3 4 9 2" xfId="8263"/>
    <cellStyle name="Calculation 3 4 9 2 2" xfId="8264"/>
    <cellStyle name="Calculation 3 4 9 3" xfId="8265"/>
    <cellStyle name="Calculation 3 5" xfId="8266"/>
    <cellStyle name="Calculation 3 5 10" xfId="8267"/>
    <cellStyle name="Calculation 3 5 10 2" xfId="8268"/>
    <cellStyle name="Calculation 3 5 10 2 2" xfId="8269"/>
    <cellStyle name="Calculation 3 5 10 3" xfId="8270"/>
    <cellStyle name="Calculation 3 5 11" xfId="8271"/>
    <cellStyle name="Calculation 3 5 11 2" xfId="8272"/>
    <cellStyle name="Calculation 3 5 11 2 2" xfId="8273"/>
    <cellStyle name="Calculation 3 5 11 3" xfId="8274"/>
    <cellStyle name="Calculation 3 5 12" xfId="8275"/>
    <cellStyle name="Calculation 3 5 12 2" xfId="8276"/>
    <cellStyle name="Calculation 3 5 12 2 2" xfId="8277"/>
    <cellStyle name="Calculation 3 5 12 3" xfId="8278"/>
    <cellStyle name="Calculation 3 5 13" xfId="8279"/>
    <cellStyle name="Calculation 3 5 13 2" xfId="8280"/>
    <cellStyle name="Calculation 3 5 13 2 2" xfId="8281"/>
    <cellStyle name="Calculation 3 5 13 3" xfId="8282"/>
    <cellStyle name="Calculation 3 5 14" xfId="8283"/>
    <cellStyle name="Calculation 3 5 14 2" xfId="8284"/>
    <cellStyle name="Calculation 3 5 14 2 2" xfId="8285"/>
    <cellStyle name="Calculation 3 5 14 3" xfId="8286"/>
    <cellStyle name="Calculation 3 5 15" xfId="8287"/>
    <cellStyle name="Calculation 3 5 15 2" xfId="8288"/>
    <cellStyle name="Calculation 3 5 15 2 2" xfId="8289"/>
    <cellStyle name="Calculation 3 5 15 3" xfId="8290"/>
    <cellStyle name="Calculation 3 5 16" xfId="8291"/>
    <cellStyle name="Calculation 3 5 16 2" xfId="8292"/>
    <cellStyle name="Calculation 3 5 16 2 2" xfId="8293"/>
    <cellStyle name="Calculation 3 5 16 3" xfId="8294"/>
    <cellStyle name="Calculation 3 5 17" xfId="8295"/>
    <cellStyle name="Calculation 3 5 17 2" xfId="8296"/>
    <cellStyle name="Calculation 3 5 17 2 2" xfId="8297"/>
    <cellStyle name="Calculation 3 5 17 3" xfId="8298"/>
    <cellStyle name="Calculation 3 5 18" xfId="8299"/>
    <cellStyle name="Calculation 3 5 18 2" xfId="8300"/>
    <cellStyle name="Calculation 3 5 18 2 2" xfId="8301"/>
    <cellStyle name="Calculation 3 5 18 3" xfId="8302"/>
    <cellStyle name="Calculation 3 5 19" xfId="8303"/>
    <cellStyle name="Calculation 3 5 19 2" xfId="8304"/>
    <cellStyle name="Calculation 3 5 19 2 2" xfId="8305"/>
    <cellStyle name="Calculation 3 5 19 3" xfId="8306"/>
    <cellStyle name="Calculation 3 5 2" xfId="8307"/>
    <cellStyle name="Calculation 3 5 2 10" xfId="8308"/>
    <cellStyle name="Calculation 3 5 2 10 2" xfId="8309"/>
    <cellStyle name="Calculation 3 5 2 10 2 2" xfId="8310"/>
    <cellStyle name="Calculation 3 5 2 10 3" xfId="8311"/>
    <cellStyle name="Calculation 3 5 2 11" xfId="8312"/>
    <cellStyle name="Calculation 3 5 2 11 2" xfId="8313"/>
    <cellStyle name="Calculation 3 5 2 11 2 2" xfId="8314"/>
    <cellStyle name="Calculation 3 5 2 11 3" xfId="8315"/>
    <cellStyle name="Calculation 3 5 2 12" xfId="8316"/>
    <cellStyle name="Calculation 3 5 2 12 2" xfId="8317"/>
    <cellStyle name="Calculation 3 5 2 12 2 2" xfId="8318"/>
    <cellStyle name="Calculation 3 5 2 12 3" xfId="8319"/>
    <cellStyle name="Calculation 3 5 2 13" xfId="8320"/>
    <cellStyle name="Calculation 3 5 2 13 2" xfId="8321"/>
    <cellStyle name="Calculation 3 5 2 13 2 2" xfId="8322"/>
    <cellStyle name="Calculation 3 5 2 13 3" xfId="8323"/>
    <cellStyle name="Calculation 3 5 2 14" xfId="8324"/>
    <cellStyle name="Calculation 3 5 2 14 2" xfId="8325"/>
    <cellStyle name="Calculation 3 5 2 14 2 2" xfId="8326"/>
    <cellStyle name="Calculation 3 5 2 14 3" xfId="8327"/>
    <cellStyle name="Calculation 3 5 2 15" xfId="8328"/>
    <cellStyle name="Calculation 3 5 2 15 2" xfId="8329"/>
    <cellStyle name="Calculation 3 5 2 15 2 2" xfId="8330"/>
    <cellStyle name="Calculation 3 5 2 15 3" xfId="8331"/>
    <cellStyle name="Calculation 3 5 2 16" xfId="8332"/>
    <cellStyle name="Calculation 3 5 2 16 2" xfId="8333"/>
    <cellStyle name="Calculation 3 5 2 16 2 2" xfId="8334"/>
    <cellStyle name="Calculation 3 5 2 16 3" xfId="8335"/>
    <cellStyle name="Calculation 3 5 2 17" xfId="8336"/>
    <cellStyle name="Calculation 3 5 2 17 2" xfId="8337"/>
    <cellStyle name="Calculation 3 5 2 17 2 2" xfId="8338"/>
    <cellStyle name="Calculation 3 5 2 17 3" xfId="8339"/>
    <cellStyle name="Calculation 3 5 2 18" xfId="8340"/>
    <cellStyle name="Calculation 3 5 2 18 2" xfId="8341"/>
    <cellStyle name="Calculation 3 5 2 18 2 2" xfId="8342"/>
    <cellStyle name="Calculation 3 5 2 18 3" xfId="8343"/>
    <cellStyle name="Calculation 3 5 2 19" xfId="8344"/>
    <cellStyle name="Calculation 3 5 2 19 2" xfId="8345"/>
    <cellStyle name="Calculation 3 5 2 19 2 2" xfId="8346"/>
    <cellStyle name="Calculation 3 5 2 19 3" xfId="8347"/>
    <cellStyle name="Calculation 3 5 2 2" xfId="8348"/>
    <cellStyle name="Calculation 3 5 2 2 2" xfId="8349"/>
    <cellStyle name="Calculation 3 5 2 2 2 2" xfId="8350"/>
    <cellStyle name="Calculation 3 5 2 2 3" xfId="8351"/>
    <cellStyle name="Calculation 3 5 2 20" xfId="8352"/>
    <cellStyle name="Calculation 3 5 2 20 2" xfId="8353"/>
    <cellStyle name="Calculation 3 5 2 20 2 2" xfId="8354"/>
    <cellStyle name="Calculation 3 5 2 20 3" xfId="8355"/>
    <cellStyle name="Calculation 3 5 2 21" xfId="8356"/>
    <cellStyle name="Calculation 3 5 2 21 2" xfId="8357"/>
    <cellStyle name="Calculation 3 5 2 22" xfId="8358"/>
    <cellStyle name="Calculation 3 5 2 3" xfId="8359"/>
    <cellStyle name="Calculation 3 5 2 3 2" xfId="8360"/>
    <cellStyle name="Calculation 3 5 2 3 2 2" xfId="8361"/>
    <cellStyle name="Calculation 3 5 2 3 3" xfId="8362"/>
    <cellStyle name="Calculation 3 5 2 4" xfId="8363"/>
    <cellStyle name="Calculation 3 5 2 4 2" xfId="8364"/>
    <cellStyle name="Calculation 3 5 2 4 2 2" xfId="8365"/>
    <cellStyle name="Calculation 3 5 2 4 3" xfId="8366"/>
    <cellStyle name="Calculation 3 5 2 5" xfId="8367"/>
    <cellStyle name="Calculation 3 5 2 5 2" xfId="8368"/>
    <cellStyle name="Calculation 3 5 2 5 2 2" xfId="8369"/>
    <cellStyle name="Calculation 3 5 2 5 3" xfId="8370"/>
    <cellStyle name="Calculation 3 5 2 6" xfId="8371"/>
    <cellStyle name="Calculation 3 5 2 6 2" xfId="8372"/>
    <cellStyle name="Calculation 3 5 2 6 2 2" xfId="8373"/>
    <cellStyle name="Calculation 3 5 2 6 3" xfId="8374"/>
    <cellStyle name="Calculation 3 5 2 7" xfId="8375"/>
    <cellStyle name="Calculation 3 5 2 7 2" xfId="8376"/>
    <cellStyle name="Calculation 3 5 2 7 2 2" xfId="8377"/>
    <cellStyle name="Calculation 3 5 2 7 3" xfId="8378"/>
    <cellStyle name="Calculation 3 5 2 8" xfId="8379"/>
    <cellStyle name="Calculation 3 5 2 8 2" xfId="8380"/>
    <cellStyle name="Calculation 3 5 2 8 2 2" xfId="8381"/>
    <cellStyle name="Calculation 3 5 2 8 3" xfId="8382"/>
    <cellStyle name="Calculation 3 5 2 9" xfId="8383"/>
    <cellStyle name="Calculation 3 5 2 9 2" xfId="8384"/>
    <cellStyle name="Calculation 3 5 2 9 2 2" xfId="8385"/>
    <cellStyle name="Calculation 3 5 2 9 3" xfId="8386"/>
    <cellStyle name="Calculation 3 5 20" xfId="8387"/>
    <cellStyle name="Calculation 3 5 20 2" xfId="8388"/>
    <cellStyle name="Calculation 3 5 20 2 2" xfId="8389"/>
    <cellStyle name="Calculation 3 5 20 3" xfId="8390"/>
    <cellStyle name="Calculation 3 5 21" xfId="8391"/>
    <cellStyle name="Calculation 3 5 21 2" xfId="8392"/>
    <cellStyle name="Calculation 3 5 21 2 2" xfId="8393"/>
    <cellStyle name="Calculation 3 5 21 3" xfId="8394"/>
    <cellStyle name="Calculation 3 5 22" xfId="8395"/>
    <cellStyle name="Calculation 3 5 22 2" xfId="8396"/>
    <cellStyle name="Calculation 3 5 23" xfId="8397"/>
    <cellStyle name="Calculation 3 5 3" xfId="8398"/>
    <cellStyle name="Calculation 3 5 3 2" xfId="8399"/>
    <cellStyle name="Calculation 3 5 3 2 2" xfId="8400"/>
    <cellStyle name="Calculation 3 5 3 3" xfId="8401"/>
    <cellStyle name="Calculation 3 5 4" xfId="8402"/>
    <cellStyle name="Calculation 3 5 4 2" xfId="8403"/>
    <cellStyle name="Calculation 3 5 4 2 2" xfId="8404"/>
    <cellStyle name="Calculation 3 5 4 3" xfId="8405"/>
    <cellStyle name="Calculation 3 5 5" xfId="8406"/>
    <cellStyle name="Calculation 3 5 5 2" xfId="8407"/>
    <cellStyle name="Calculation 3 5 5 2 2" xfId="8408"/>
    <cellStyle name="Calculation 3 5 5 3" xfId="8409"/>
    <cellStyle name="Calculation 3 5 6" xfId="8410"/>
    <cellStyle name="Calculation 3 5 6 2" xfId="8411"/>
    <cellStyle name="Calculation 3 5 6 2 2" xfId="8412"/>
    <cellStyle name="Calculation 3 5 6 3" xfId="8413"/>
    <cellStyle name="Calculation 3 5 7" xfId="8414"/>
    <cellStyle name="Calculation 3 5 7 2" xfId="8415"/>
    <cellStyle name="Calculation 3 5 7 2 2" xfId="8416"/>
    <cellStyle name="Calculation 3 5 7 3" xfId="8417"/>
    <cellStyle name="Calculation 3 5 8" xfId="8418"/>
    <cellStyle name="Calculation 3 5 8 2" xfId="8419"/>
    <cellStyle name="Calculation 3 5 8 2 2" xfId="8420"/>
    <cellStyle name="Calculation 3 5 8 3" xfId="8421"/>
    <cellStyle name="Calculation 3 5 9" xfId="8422"/>
    <cellStyle name="Calculation 3 5 9 2" xfId="8423"/>
    <cellStyle name="Calculation 3 5 9 2 2" xfId="8424"/>
    <cellStyle name="Calculation 3 5 9 3" xfId="8425"/>
    <cellStyle name="Calculation 3 6" xfId="8426"/>
    <cellStyle name="Calculation 3 6 10" xfId="8427"/>
    <cellStyle name="Calculation 3 6 10 2" xfId="8428"/>
    <cellStyle name="Calculation 3 6 10 2 2" xfId="8429"/>
    <cellStyle name="Calculation 3 6 10 3" xfId="8430"/>
    <cellStyle name="Calculation 3 6 11" xfId="8431"/>
    <cellStyle name="Calculation 3 6 11 2" xfId="8432"/>
    <cellStyle name="Calculation 3 6 11 2 2" xfId="8433"/>
    <cellStyle name="Calculation 3 6 11 3" xfId="8434"/>
    <cellStyle name="Calculation 3 6 12" xfId="8435"/>
    <cellStyle name="Calculation 3 6 12 2" xfId="8436"/>
    <cellStyle name="Calculation 3 6 12 2 2" xfId="8437"/>
    <cellStyle name="Calculation 3 6 12 3" xfId="8438"/>
    <cellStyle name="Calculation 3 6 13" xfId="8439"/>
    <cellStyle name="Calculation 3 6 13 2" xfId="8440"/>
    <cellStyle name="Calculation 3 6 13 2 2" xfId="8441"/>
    <cellStyle name="Calculation 3 6 13 3" xfId="8442"/>
    <cellStyle name="Calculation 3 6 14" xfId="8443"/>
    <cellStyle name="Calculation 3 6 14 2" xfId="8444"/>
    <cellStyle name="Calculation 3 6 14 2 2" xfId="8445"/>
    <cellStyle name="Calculation 3 6 14 3" xfId="8446"/>
    <cellStyle name="Calculation 3 6 15" xfId="8447"/>
    <cellStyle name="Calculation 3 6 15 2" xfId="8448"/>
    <cellStyle name="Calculation 3 6 15 2 2" xfId="8449"/>
    <cellStyle name="Calculation 3 6 15 3" xfId="8450"/>
    <cellStyle name="Calculation 3 6 16" xfId="8451"/>
    <cellStyle name="Calculation 3 6 16 2" xfId="8452"/>
    <cellStyle name="Calculation 3 6 16 2 2" xfId="8453"/>
    <cellStyle name="Calculation 3 6 16 3" xfId="8454"/>
    <cellStyle name="Calculation 3 6 17" xfId="8455"/>
    <cellStyle name="Calculation 3 6 17 2" xfId="8456"/>
    <cellStyle name="Calculation 3 6 17 2 2" xfId="8457"/>
    <cellStyle name="Calculation 3 6 17 3" xfId="8458"/>
    <cellStyle name="Calculation 3 6 18" xfId="8459"/>
    <cellStyle name="Calculation 3 6 18 2" xfId="8460"/>
    <cellStyle name="Calculation 3 6 18 2 2" xfId="8461"/>
    <cellStyle name="Calculation 3 6 18 3" xfId="8462"/>
    <cellStyle name="Calculation 3 6 19" xfId="8463"/>
    <cellStyle name="Calculation 3 6 19 2" xfId="8464"/>
    <cellStyle name="Calculation 3 6 19 2 2" xfId="8465"/>
    <cellStyle name="Calculation 3 6 19 3" xfId="8466"/>
    <cellStyle name="Calculation 3 6 2" xfId="8467"/>
    <cellStyle name="Calculation 3 6 2 2" xfId="8468"/>
    <cellStyle name="Calculation 3 6 2 2 2" xfId="8469"/>
    <cellStyle name="Calculation 3 6 2 3" xfId="8470"/>
    <cellStyle name="Calculation 3 6 20" xfId="8471"/>
    <cellStyle name="Calculation 3 6 20 2" xfId="8472"/>
    <cellStyle name="Calculation 3 6 20 2 2" xfId="8473"/>
    <cellStyle name="Calculation 3 6 20 3" xfId="8474"/>
    <cellStyle name="Calculation 3 6 21" xfId="8475"/>
    <cellStyle name="Calculation 3 6 21 2" xfId="8476"/>
    <cellStyle name="Calculation 3 6 22" xfId="8477"/>
    <cellStyle name="Calculation 3 6 3" xfId="8478"/>
    <cellStyle name="Calculation 3 6 3 2" xfId="8479"/>
    <cellStyle name="Calculation 3 6 3 2 2" xfId="8480"/>
    <cellStyle name="Calculation 3 6 3 3" xfId="8481"/>
    <cellStyle name="Calculation 3 6 4" xfId="8482"/>
    <cellStyle name="Calculation 3 6 4 2" xfId="8483"/>
    <cellStyle name="Calculation 3 6 4 2 2" xfId="8484"/>
    <cellStyle name="Calculation 3 6 4 3" xfId="8485"/>
    <cellStyle name="Calculation 3 6 5" xfId="8486"/>
    <cellStyle name="Calculation 3 6 5 2" xfId="8487"/>
    <cellStyle name="Calculation 3 6 5 2 2" xfId="8488"/>
    <cellStyle name="Calculation 3 6 5 3" xfId="8489"/>
    <cellStyle name="Calculation 3 6 6" xfId="8490"/>
    <cellStyle name="Calculation 3 6 6 2" xfId="8491"/>
    <cellStyle name="Calculation 3 6 6 2 2" xfId="8492"/>
    <cellStyle name="Calculation 3 6 6 3" xfId="8493"/>
    <cellStyle name="Calculation 3 6 7" xfId="8494"/>
    <cellStyle name="Calculation 3 6 7 2" xfId="8495"/>
    <cellStyle name="Calculation 3 6 7 2 2" xfId="8496"/>
    <cellStyle name="Calculation 3 6 7 3" xfId="8497"/>
    <cellStyle name="Calculation 3 6 8" xfId="8498"/>
    <cellStyle name="Calculation 3 6 8 2" xfId="8499"/>
    <cellStyle name="Calculation 3 6 8 2 2" xfId="8500"/>
    <cellStyle name="Calculation 3 6 8 3" xfId="8501"/>
    <cellStyle name="Calculation 3 6 9" xfId="8502"/>
    <cellStyle name="Calculation 3 6 9 2" xfId="8503"/>
    <cellStyle name="Calculation 3 6 9 2 2" xfId="8504"/>
    <cellStyle name="Calculation 3 6 9 3" xfId="8505"/>
    <cellStyle name="Calculation 3 7" xfId="8506"/>
    <cellStyle name="Calculation 3 7 2" xfId="8507"/>
    <cellStyle name="Calculation 3 7 2 2" xfId="8508"/>
    <cellStyle name="Calculation 3 7 3" xfId="8509"/>
    <cellStyle name="Calculation 3 8" xfId="8510"/>
    <cellStyle name="Calculation 3 8 2" xfId="8511"/>
    <cellStyle name="Calculation 3 8 2 2" xfId="8512"/>
    <cellStyle name="Calculation 3 8 3" xfId="8513"/>
    <cellStyle name="Calculation 3 9" xfId="8514"/>
    <cellStyle name="Calculation 3 9 2" xfId="8515"/>
    <cellStyle name="Calculation 3 9 2 2" xfId="8516"/>
    <cellStyle name="Calculation 3 9 3" xfId="8517"/>
    <cellStyle name="Calculation 4" xfId="8518"/>
    <cellStyle name="Calculation 4 10" xfId="8519"/>
    <cellStyle name="Calculation 4 10 2" xfId="8520"/>
    <cellStyle name="Calculation 4 10 2 2" xfId="8521"/>
    <cellStyle name="Calculation 4 10 3" xfId="8522"/>
    <cellStyle name="Calculation 4 11" xfId="8523"/>
    <cellStyle name="Calculation 4 11 2" xfId="8524"/>
    <cellStyle name="Calculation 4 11 2 2" xfId="8525"/>
    <cellStyle name="Calculation 4 11 3" xfId="8526"/>
    <cellStyle name="Calculation 4 12" xfId="8527"/>
    <cellStyle name="Calculation 4 12 2" xfId="8528"/>
    <cellStyle name="Calculation 4 12 2 2" xfId="8529"/>
    <cellStyle name="Calculation 4 12 3" xfId="8530"/>
    <cellStyle name="Calculation 4 13" xfId="8531"/>
    <cellStyle name="Calculation 4 13 2" xfId="8532"/>
    <cellStyle name="Calculation 4 13 2 2" xfId="8533"/>
    <cellStyle name="Calculation 4 13 3" xfId="8534"/>
    <cellStyle name="Calculation 4 14" xfId="8535"/>
    <cellStyle name="Calculation 4 14 2" xfId="8536"/>
    <cellStyle name="Calculation 4 14 2 2" xfId="8537"/>
    <cellStyle name="Calculation 4 14 3" xfId="8538"/>
    <cellStyle name="Calculation 4 15" xfId="8539"/>
    <cellStyle name="Calculation 4 15 2" xfId="8540"/>
    <cellStyle name="Calculation 4 15 2 2" xfId="8541"/>
    <cellStyle name="Calculation 4 15 3" xfId="8542"/>
    <cellStyle name="Calculation 4 16" xfId="8543"/>
    <cellStyle name="Calculation 4 16 2" xfId="8544"/>
    <cellStyle name="Calculation 4 16 2 2" xfId="8545"/>
    <cellStyle name="Calculation 4 16 3" xfId="8546"/>
    <cellStyle name="Calculation 4 17" xfId="8547"/>
    <cellStyle name="Calculation 4 17 2" xfId="8548"/>
    <cellStyle name="Calculation 4 17 2 2" xfId="8549"/>
    <cellStyle name="Calculation 4 17 3" xfId="8550"/>
    <cellStyle name="Calculation 4 18" xfId="8551"/>
    <cellStyle name="Calculation 4 18 2" xfId="8552"/>
    <cellStyle name="Calculation 4 18 2 2" xfId="8553"/>
    <cellStyle name="Calculation 4 18 3" xfId="8554"/>
    <cellStyle name="Calculation 4 19" xfId="8555"/>
    <cellStyle name="Calculation 4 19 2" xfId="8556"/>
    <cellStyle name="Calculation 4 19 2 2" xfId="8557"/>
    <cellStyle name="Calculation 4 19 3" xfId="8558"/>
    <cellStyle name="Calculation 4 2" xfId="8559"/>
    <cellStyle name="Calculation 4 2 10" xfId="8560"/>
    <cellStyle name="Calculation 4 2 10 2" xfId="8561"/>
    <cellStyle name="Calculation 4 2 10 2 2" xfId="8562"/>
    <cellStyle name="Calculation 4 2 10 3" xfId="8563"/>
    <cellStyle name="Calculation 4 2 11" xfId="8564"/>
    <cellStyle name="Calculation 4 2 11 2" xfId="8565"/>
    <cellStyle name="Calculation 4 2 11 2 2" xfId="8566"/>
    <cellStyle name="Calculation 4 2 11 3" xfId="8567"/>
    <cellStyle name="Calculation 4 2 12" xfId="8568"/>
    <cellStyle name="Calculation 4 2 12 2" xfId="8569"/>
    <cellStyle name="Calculation 4 2 12 2 2" xfId="8570"/>
    <cellStyle name="Calculation 4 2 12 3" xfId="8571"/>
    <cellStyle name="Calculation 4 2 13" xfId="8572"/>
    <cellStyle name="Calculation 4 2 13 2" xfId="8573"/>
    <cellStyle name="Calculation 4 2 13 2 2" xfId="8574"/>
    <cellStyle name="Calculation 4 2 13 3" xfId="8575"/>
    <cellStyle name="Calculation 4 2 14" xfId="8576"/>
    <cellStyle name="Calculation 4 2 14 2" xfId="8577"/>
    <cellStyle name="Calculation 4 2 14 2 2" xfId="8578"/>
    <cellStyle name="Calculation 4 2 14 3" xfId="8579"/>
    <cellStyle name="Calculation 4 2 15" xfId="8580"/>
    <cellStyle name="Calculation 4 2 15 2" xfId="8581"/>
    <cellStyle name="Calculation 4 2 15 2 2" xfId="8582"/>
    <cellStyle name="Calculation 4 2 15 3" xfId="8583"/>
    <cellStyle name="Calculation 4 2 16" xfId="8584"/>
    <cellStyle name="Calculation 4 2 16 2" xfId="8585"/>
    <cellStyle name="Calculation 4 2 16 2 2" xfId="8586"/>
    <cellStyle name="Calculation 4 2 16 3" xfId="8587"/>
    <cellStyle name="Calculation 4 2 17" xfId="8588"/>
    <cellStyle name="Calculation 4 2 17 2" xfId="8589"/>
    <cellStyle name="Calculation 4 2 17 2 2" xfId="8590"/>
    <cellStyle name="Calculation 4 2 17 3" xfId="8591"/>
    <cellStyle name="Calculation 4 2 18" xfId="8592"/>
    <cellStyle name="Calculation 4 2 18 2" xfId="8593"/>
    <cellStyle name="Calculation 4 2 18 2 2" xfId="8594"/>
    <cellStyle name="Calculation 4 2 18 3" xfId="8595"/>
    <cellStyle name="Calculation 4 2 19" xfId="8596"/>
    <cellStyle name="Calculation 4 2 19 2" xfId="8597"/>
    <cellStyle name="Calculation 4 2 19 2 2" xfId="8598"/>
    <cellStyle name="Calculation 4 2 19 3" xfId="8599"/>
    <cellStyle name="Calculation 4 2 2" xfId="8600"/>
    <cellStyle name="Calculation 4 2 2 10" xfId="8601"/>
    <cellStyle name="Calculation 4 2 2 10 2" xfId="8602"/>
    <cellStyle name="Calculation 4 2 2 10 2 2" xfId="8603"/>
    <cellStyle name="Calculation 4 2 2 10 3" xfId="8604"/>
    <cellStyle name="Calculation 4 2 2 11" xfId="8605"/>
    <cellStyle name="Calculation 4 2 2 11 2" xfId="8606"/>
    <cellStyle name="Calculation 4 2 2 11 2 2" xfId="8607"/>
    <cellStyle name="Calculation 4 2 2 11 3" xfId="8608"/>
    <cellStyle name="Calculation 4 2 2 12" xfId="8609"/>
    <cellStyle name="Calculation 4 2 2 12 2" xfId="8610"/>
    <cellStyle name="Calculation 4 2 2 12 2 2" xfId="8611"/>
    <cellStyle name="Calculation 4 2 2 12 3" xfId="8612"/>
    <cellStyle name="Calculation 4 2 2 13" xfId="8613"/>
    <cellStyle name="Calculation 4 2 2 13 2" xfId="8614"/>
    <cellStyle name="Calculation 4 2 2 13 2 2" xfId="8615"/>
    <cellStyle name="Calculation 4 2 2 13 3" xfId="8616"/>
    <cellStyle name="Calculation 4 2 2 14" xfId="8617"/>
    <cellStyle name="Calculation 4 2 2 14 2" xfId="8618"/>
    <cellStyle name="Calculation 4 2 2 14 2 2" xfId="8619"/>
    <cellStyle name="Calculation 4 2 2 14 3" xfId="8620"/>
    <cellStyle name="Calculation 4 2 2 15" xfId="8621"/>
    <cellStyle name="Calculation 4 2 2 15 2" xfId="8622"/>
    <cellStyle name="Calculation 4 2 2 15 2 2" xfId="8623"/>
    <cellStyle name="Calculation 4 2 2 15 3" xfId="8624"/>
    <cellStyle name="Calculation 4 2 2 16" xfId="8625"/>
    <cellStyle name="Calculation 4 2 2 16 2" xfId="8626"/>
    <cellStyle name="Calculation 4 2 2 16 2 2" xfId="8627"/>
    <cellStyle name="Calculation 4 2 2 16 3" xfId="8628"/>
    <cellStyle name="Calculation 4 2 2 17" xfId="8629"/>
    <cellStyle name="Calculation 4 2 2 17 2" xfId="8630"/>
    <cellStyle name="Calculation 4 2 2 17 2 2" xfId="8631"/>
    <cellStyle name="Calculation 4 2 2 17 3" xfId="8632"/>
    <cellStyle name="Calculation 4 2 2 18" xfId="8633"/>
    <cellStyle name="Calculation 4 2 2 18 2" xfId="8634"/>
    <cellStyle name="Calculation 4 2 2 19" xfId="8635"/>
    <cellStyle name="Calculation 4 2 2 2" xfId="8636"/>
    <cellStyle name="Calculation 4 2 2 2 10" xfId="8637"/>
    <cellStyle name="Calculation 4 2 2 2 10 2" xfId="8638"/>
    <cellStyle name="Calculation 4 2 2 2 10 2 2" xfId="8639"/>
    <cellStyle name="Calculation 4 2 2 2 10 3" xfId="8640"/>
    <cellStyle name="Calculation 4 2 2 2 11" xfId="8641"/>
    <cellStyle name="Calculation 4 2 2 2 11 2" xfId="8642"/>
    <cellStyle name="Calculation 4 2 2 2 11 2 2" xfId="8643"/>
    <cellStyle name="Calculation 4 2 2 2 11 3" xfId="8644"/>
    <cellStyle name="Calculation 4 2 2 2 12" xfId="8645"/>
    <cellStyle name="Calculation 4 2 2 2 12 2" xfId="8646"/>
    <cellStyle name="Calculation 4 2 2 2 12 2 2" xfId="8647"/>
    <cellStyle name="Calculation 4 2 2 2 12 3" xfId="8648"/>
    <cellStyle name="Calculation 4 2 2 2 13" xfId="8649"/>
    <cellStyle name="Calculation 4 2 2 2 13 2" xfId="8650"/>
    <cellStyle name="Calculation 4 2 2 2 13 2 2" xfId="8651"/>
    <cellStyle name="Calculation 4 2 2 2 13 3" xfId="8652"/>
    <cellStyle name="Calculation 4 2 2 2 14" xfId="8653"/>
    <cellStyle name="Calculation 4 2 2 2 14 2" xfId="8654"/>
    <cellStyle name="Calculation 4 2 2 2 14 2 2" xfId="8655"/>
    <cellStyle name="Calculation 4 2 2 2 14 3" xfId="8656"/>
    <cellStyle name="Calculation 4 2 2 2 15" xfId="8657"/>
    <cellStyle name="Calculation 4 2 2 2 15 2" xfId="8658"/>
    <cellStyle name="Calculation 4 2 2 2 15 2 2" xfId="8659"/>
    <cellStyle name="Calculation 4 2 2 2 15 3" xfId="8660"/>
    <cellStyle name="Calculation 4 2 2 2 16" xfId="8661"/>
    <cellStyle name="Calculation 4 2 2 2 16 2" xfId="8662"/>
    <cellStyle name="Calculation 4 2 2 2 16 2 2" xfId="8663"/>
    <cellStyle name="Calculation 4 2 2 2 16 3" xfId="8664"/>
    <cellStyle name="Calculation 4 2 2 2 17" xfId="8665"/>
    <cellStyle name="Calculation 4 2 2 2 17 2" xfId="8666"/>
    <cellStyle name="Calculation 4 2 2 2 17 2 2" xfId="8667"/>
    <cellStyle name="Calculation 4 2 2 2 17 3" xfId="8668"/>
    <cellStyle name="Calculation 4 2 2 2 18" xfId="8669"/>
    <cellStyle name="Calculation 4 2 2 2 18 2" xfId="8670"/>
    <cellStyle name="Calculation 4 2 2 2 18 2 2" xfId="8671"/>
    <cellStyle name="Calculation 4 2 2 2 18 3" xfId="8672"/>
    <cellStyle name="Calculation 4 2 2 2 19" xfId="8673"/>
    <cellStyle name="Calculation 4 2 2 2 19 2" xfId="8674"/>
    <cellStyle name="Calculation 4 2 2 2 19 2 2" xfId="8675"/>
    <cellStyle name="Calculation 4 2 2 2 19 3" xfId="8676"/>
    <cellStyle name="Calculation 4 2 2 2 2" xfId="8677"/>
    <cellStyle name="Calculation 4 2 2 2 2 2" xfId="8678"/>
    <cellStyle name="Calculation 4 2 2 2 2 2 2" xfId="8679"/>
    <cellStyle name="Calculation 4 2 2 2 2 3" xfId="8680"/>
    <cellStyle name="Calculation 4 2 2 2 20" xfId="8681"/>
    <cellStyle name="Calculation 4 2 2 2 20 2" xfId="8682"/>
    <cellStyle name="Calculation 4 2 2 2 20 2 2" xfId="8683"/>
    <cellStyle name="Calculation 4 2 2 2 20 3" xfId="8684"/>
    <cellStyle name="Calculation 4 2 2 2 21" xfId="8685"/>
    <cellStyle name="Calculation 4 2 2 2 21 2" xfId="8686"/>
    <cellStyle name="Calculation 4 2 2 2 22" xfId="8687"/>
    <cellStyle name="Calculation 4 2 2 2 3" xfId="8688"/>
    <cellStyle name="Calculation 4 2 2 2 3 2" xfId="8689"/>
    <cellStyle name="Calculation 4 2 2 2 3 2 2" xfId="8690"/>
    <cellStyle name="Calculation 4 2 2 2 3 3" xfId="8691"/>
    <cellStyle name="Calculation 4 2 2 2 4" xfId="8692"/>
    <cellStyle name="Calculation 4 2 2 2 4 2" xfId="8693"/>
    <cellStyle name="Calculation 4 2 2 2 4 2 2" xfId="8694"/>
    <cellStyle name="Calculation 4 2 2 2 4 3" xfId="8695"/>
    <cellStyle name="Calculation 4 2 2 2 5" xfId="8696"/>
    <cellStyle name="Calculation 4 2 2 2 5 2" xfId="8697"/>
    <cellStyle name="Calculation 4 2 2 2 5 2 2" xfId="8698"/>
    <cellStyle name="Calculation 4 2 2 2 5 3" xfId="8699"/>
    <cellStyle name="Calculation 4 2 2 2 6" xfId="8700"/>
    <cellStyle name="Calculation 4 2 2 2 6 2" xfId="8701"/>
    <cellStyle name="Calculation 4 2 2 2 6 2 2" xfId="8702"/>
    <cellStyle name="Calculation 4 2 2 2 6 3" xfId="8703"/>
    <cellStyle name="Calculation 4 2 2 2 7" xfId="8704"/>
    <cellStyle name="Calculation 4 2 2 2 7 2" xfId="8705"/>
    <cellStyle name="Calculation 4 2 2 2 7 2 2" xfId="8706"/>
    <cellStyle name="Calculation 4 2 2 2 7 3" xfId="8707"/>
    <cellStyle name="Calculation 4 2 2 2 8" xfId="8708"/>
    <cellStyle name="Calculation 4 2 2 2 8 2" xfId="8709"/>
    <cellStyle name="Calculation 4 2 2 2 8 2 2" xfId="8710"/>
    <cellStyle name="Calculation 4 2 2 2 8 3" xfId="8711"/>
    <cellStyle name="Calculation 4 2 2 2 9" xfId="8712"/>
    <cellStyle name="Calculation 4 2 2 2 9 2" xfId="8713"/>
    <cellStyle name="Calculation 4 2 2 2 9 2 2" xfId="8714"/>
    <cellStyle name="Calculation 4 2 2 2 9 3" xfId="8715"/>
    <cellStyle name="Calculation 4 2 2 3" xfId="8716"/>
    <cellStyle name="Calculation 4 2 2 3 2" xfId="8717"/>
    <cellStyle name="Calculation 4 2 2 3 2 2" xfId="8718"/>
    <cellStyle name="Calculation 4 2 2 3 3" xfId="8719"/>
    <cellStyle name="Calculation 4 2 2 4" xfId="8720"/>
    <cellStyle name="Calculation 4 2 2 4 2" xfId="8721"/>
    <cellStyle name="Calculation 4 2 2 4 2 2" xfId="8722"/>
    <cellStyle name="Calculation 4 2 2 4 3" xfId="8723"/>
    <cellStyle name="Calculation 4 2 2 5" xfId="8724"/>
    <cellStyle name="Calculation 4 2 2 5 2" xfId="8725"/>
    <cellStyle name="Calculation 4 2 2 5 2 2" xfId="8726"/>
    <cellStyle name="Calculation 4 2 2 5 3" xfId="8727"/>
    <cellStyle name="Calculation 4 2 2 6" xfId="8728"/>
    <cellStyle name="Calculation 4 2 2 6 2" xfId="8729"/>
    <cellStyle name="Calculation 4 2 2 6 2 2" xfId="8730"/>
    <cellStyle name="Calculation 4 2 2 6 3" xfId="8731"/>
    <cellStyle name="Calculation 4 2 2 7" xfId="8732"/>
    <cellStyle name="Calculation 4 2 2 7 2" xfId="8733"/>
    <cellStyle name="Calculation 4 2 2 7 2 2" xfId="8734"/>
    <cellStyle name="Calculation 4 2 2 7 3" xfId="8735"/>
    <cellStyle name="Calculation 4 2 2 8" xfId="8736"/>
    <cellStyle name="Calculation 4 2 2 8 2" xfId="8737"/>
    <cellStyle name="Calculation 4 2 2 8 2 2" xfId="8738"/>
    <cellStyle name="Calculation 4 2 2 8 3" xfId="8739"/>
    <cellStyle name="Calculation 4 2 2 9" xfId="8740"/>
    <cellStyle name="Calculation 4 2 2 9 2" xfId="8741"/>
    <cellStyle name="Calculation 4 2 2 9 2 2" xfId="8742"/>
    <cellStyle name="Calculation 4 2 2 9 3" xfId="8743"/>
    <cellStyle name="Calculation 4 2 20" xfId="8744"/>
    <cellStyle name="Calculation 4 2 20 2" xfId="8745"/>
    <cellStyle name="Calculation 4 2 20 2 2" xfId="8746"/>
    <cellStyle name="Calculation 4 2 20 3" xfId="8747"/>
    <cellStyle name="Calculation 4 2 21" xfId="8748"/>
    <cellStyle name="Calculation 4 2 21 2" xfId="8749"/>
    <cellStyle name="Calculation 4 2 22" xfId="8750"/>
    <cellStyle name="Calculation 4 2 3" xfId="8751"/>
    <cellStyle name="Calculation 4 2 3 10" xfId="8752"/>
    <cellStyle name="Calculation 4 2 3 10 2" xfId="8753"/>
    <cellStyle name="Calculation 4 2 3 10 2 2" xfId="8754"/>
    <cellStyle name="Calculation 4 2 3 10 3" xfId="8755"/>
    <cellStyle name="Calculation 4 2 3 11" xfId="8756"/>
    <cellStyle name="Calculation 4 2 3 11 2" xfId="8757"/>
    <cellStyle name="Calculation 4 2 3 11 2 2" xfId="8758"/>
    <cellStyle name="Calculation 4 2 3 11 3" xfId="8759"/>
    <cellStyle name="Calculation 4 2 3 12" xfId="8760"/>
    <cellStyle name="Calculation 4 2 3 12 2" xfId="8761"/>
    <cellStyle name="Calculation 4 2 3 12 2 2" xfId="8762"/>
    <cellStyle name="Calculation 4 2 3 12 3" xfId="8763"/>
    <cellStyle name="Calculation 4 2 3 13" xfId="8764"/>
    <cellStyle name="Calculation 4 2 3 13 2" xfId="8765"/>
    <cellStyle name="Calculation 4 2 3 13 2 2" xfId="8766"/>
    <cellStyle name="Calculation 4 2 3 13 3" xfId="8767"/>
    <cellStyle name="Calculation 4 2 3 14" xfId="8768"/>
    <cellStyle name="Calculation 4 2 3 14 2" xfId="8769"/>
    <cellStyle name="Calculation 4 2 3 14 2 2" xfId="8770"/>
    <cellStyle name="Calculation 4 2 3 14 3" xfId="8771"/>
    <cellStyle name="Calculation 4 2 3 15" xfId="8772"/>
    <cellStyle name="Calculation 4 2 3 15 2" xfId="8773"/>
    <cellStyle name="Calculation 4 2 3 15 2 2" xfId="8774"/>
    <cellStyle name="Calculation 4 2 3 15 3" xfId="8775"/>
    <cellStyle name="Calculation 4 2 3 16" xfId="8776"/>
    <cellStyle name="Calculation 4 2 3 16 2" xfId="8777"/>
    <cellStyle name="Calculation 4 2 3 16 2 2" xfId="8778"/>
    <cellStyle name="Calculation 4 2 3 16 3" xfId="8779"/>
    <cellStyle name="Calculation 4 2 3 17" xfId="8780"/>
    <cellStyle name="Calculation 4 2 3 17 2" xfId="8781"/>
    <cellStyle name="Calculation 4 2 3 17 2 2" xfId="8782"/>
    <cellStyle name="Calculation 4 2 3 17 3" xfId="8783"/>
    <cellStyle name="Calculation 4 2 3 18" xfId="8784"/>
    <cellStyle name="Calculation 4 2 3 18 2" xfId="8785"/>
    <cellStyle name="Calculation 4 2 3 19" xfId="8786"/>
    <cellStyle name="Calculation 4 2 3 2" xfId="8787"/>
    <cellStyle name="Calculation 4 2 3 2 10" xfId="8788"/>
    <cellStyle name="Calculation 4 2 3 2 10 2" xfId="8789"/>
    <cellStyle name="Calculation 4 2 3 2 10 2 2" xfId="8790"/>
    <cellStyle name="Calculation 4 2 3 2 10 3" xfId="8791"/>
    <cellStyle name="Calculation 4 2 3 2 11" xfId="8792"/>
    <cellStyle name="Calculation 4 2 3 2 11 2" xfId="8793"/>
    <cellStyle name="Calculation 4 2 3 2 11 2 2" xfId="8794"/>
    <cellStyle name="Calculation 4 2 3 2 11 3" xfId="8795"/>
    <cellStyle name="Calculation 4 2 3 2 12" xfId="8796"/>
    <cellStyle name="Calculation 4 2 3 2 12 2" xfId="8797"/>
    <cellStyle name="Calculation 4 2 3 2 12 2 2" xfId="8798"/>
    <cellStyle name="Calculation 4 2 3 2 12 3" xfId="8799"/>
    <cellStyle name="Calculation 4 2 3 2 13" xfId="8800"/>
    <cellStyle name="Calculation 4 2 3 2 13 2" xfId="8801"/>
    <cellStyle name="Calculation 4 2 3 2 13 2 2" xfId="8802"/>
    <cellStyle name="Calculation 4 2 3 2 13 3" xfId="8803"/>
    <cellStyle name="Calculation 4 2 3 2 14" xfId="8804"/>
    <cellStyle name="Calculation 4 2 3 2 14 2" xfId="8805"/>
    <cellStyle name="Calculation 4 2 3 2 14 2 2" xfId="8806"/>
    <cellStyle name="Calculation 4 2 3 2 14 3" xfId="8807"/>
    <cellStyle name="Calculation 4 2 3 2 15" xfId="8808"/>
    <cellStyle name="Calculation 4 2 3 2 15 2" xfId="8809"/>
    <cellStyle name="Calculation 4 2 3 2 15 2 2" xfId="8810"/>
    <cellStyle name="Calculation 4 2 3 2 15 3" xfId="8811"/>
    <cellStyle name="Calculation 4 2 3 2 16" xfId="8812"/>
    <cellStyle name="Calculation 4 2 3 2 16 2" xfId="8813"/>
    <cellStyle name="Calculation 4 2 3 2 16 2 2" xfId="8814"/>
    <cellStyle name="Calculation 4 2 3 2 16 3" xfId="8815"/>
    <cellStyle name="Calculation 4 2 3 2 17" xfId="8816"/>
    <cellStyle name="Calculation 4 2 3 2 17 2" xfId="8817"/>
    <cellStyle name="Calculation 4 2 3 2 17 2 2" xfId="8818"/>
    <cellStyle name="Calculation 4 2 3 2 17 3" xfId="8819"/>
    <cellStyle name="Calculation 4 2 3 2 18" xfId="8820"/>
    <cellStyle name="Calculation 4 2 3 2 18 2" xfId="8821"/>
    <cellStyle name="Calculation 4 2 3 2 18 2 2" xfId="8822"/>
    <cellStyle name="Calculation 4 2 3 2 18 3" xfId="8823"/>
    <cellStyle name="Calculation 4 2 3 2 19" xfId="8824"/>
    <cellStyle name="Calculation 4 2 3 2 19 2" xfId="8825"/>
    <cellStyle name="Calculation 4 2 3 2 19 2 2" xfId="8826"/>
    <cellStyle name="Calculation 4 2 3 2 19 3" xfId="8827"/>
    <cellStyle name="Calculation 4 2 3 2 2" xfId="8828"/>
    <cellStyle name="Calculation 4 2 3 2 2 2" xfId="8829"/>
    <cellStyle name="Calculation 4 2 3 2 2 2 2" xfId="8830"/>
    <cellStyle name="Calculation 4 2 3 2 2 3" xfId="8831"/>
    <cellStyle name="Calculation 4 2 3 2 20" xfId="8832"/>
    <cellStyle name="Calculation 4 2 3 2 20 2" xfId="8833"/>
    <cellStyle name="Calculation 4 2 3 2 20 2 2" xfId="8834"/>
    <cellStyle name="Calculation 4 2 3 2 20 3" xfId="8835"/>
    <cellStyle name="Calculation 4 2 3 2 21" xfId="8836"/>
    <cellStyle name="Calculation 4 2 3 2 21 2" xfId="8837"/>
    <cellStyle name="Calculation 4 2 3 2 22" xfId="8838"/>
    <cellStyle name="Calculation 4 2 3 2 3" xfId="8839"/>
    <cellStyle name="Calculation 4 2 3 2 3 2" xfId="8840"/>
    <cellStyle name="Calculation 4 2 3 2 3 2 2" xfId="8841"/>
    <cellStyle name="Calculation 4 2 3 2 3 3" xfId="8842"/>
    <cellStyle name="Calculation 4 2 3 2 4" xfId="8843"/>
    <cellStyle name="Calculation 4 2 3 2 4 2" xfId="8844"/>
    <cellStyle name="Calculation 4 2 3 2 4 2 2" xfId="8845"/>
    <cellStyle name="Calculation 4 2 3 2 4 3" xfId="8846"/>
    <cellStyle name="Calculation 4 2 3 2 5" xfId="8847"/>
    <cellStyle name="Calculation 4 2 3 2 5 2" xfId="8848"/>
    <cellStyle name="Calculation 4 2 3 2 5 2 2" xfId="8849"/>
    <cellStyle name="Calculation 4 2 3 2 5 3" xfId="8850"/>
    <cellStyle name="Calculation 4 2 3 2 6" xfId="8851"/>
    <cellStyle name="Calculation 4 2 3 2 6 2" xfId="8852"/>
    <cellStyle name="Calculation 4 2 3 2 6 2 2" xfId="8853"/>
    <cellStyle name="Calculation 4 2 3 2 6 3" xfId="8854"/>
    <cellStyle name="Calculation 4 2 3 2 7" xfId="8855"/>
    <cellStyle name="Calculation 4 2 3 2 7 2" xfId="8856"/>
    <cellStyle name="Calculation 4 2 3 2 7 2 2" xfId="8857"/>
    <cellStyle name="Calculation 4 2 3 2 7 3" xfId="8858"/>
    <cellStyle name="Calculation 4 2 3 2 8" xfId="8859"/>
    <cellStyle name="Calculation 4 2 3 2 8 2" xfId="8860"/>
    <cellStyle name="Calculation 4 2 3 2 8 2 2" xfId="8861"/>
    <cellStyle name="Calculation 4 2 3 2 8 3" xfId="8862"/>
    <cellStyle name="Calculation 4 2 3 2 9" xfId="8863"/>
    <cellStyle name="Calculation 4 2 3 2 9 2" xfId="8864"/>
    <cellStyle name="Calculation 4 2 3 2 9 2 2" xfId="8865"/>
    <cellStyle name="Calculation 4 2 3 2 9 3" xfId="8866"/>
    <cellStyle name="Calculation 4 2 3 3" xfId="8867"/>
    <cellStyle name="Calculation 4 2 3 3 2" xfId="8868"/>
    <cellStyle name="Calculation 4 2 3 3 2 2" xfId="8869"/>
    <cellStyle name="Calculation 4 2 3 3 3" xfId="8870"/>
    <cellStyle name="Calculation 4 2 3 4" xfId="8871"/>
    <cellStyle name="Calculation 4 2 3 4 2" xfId="8872"/>
    <cellStyle name="Calculation 4 2 3 4 2 2" xfId="8873"/>
    <cellStyle name="Calculation 4 2 3 4 3" xfId="8874"/>
    <cellStyle name="Calculation 4 2 3 5" xfId="8875"/>
    <cellStyle name="Calculation 4 2 3 5 2" xfId="8876"/>
    <cellStyle name="Calculation 4 2 3 5 2 2" xfId="8877"/>
    <cellStyle name="Calculation 4 2 3 5 3" xfId="8878"/>
    <cellStyle name="Calculation 4 2 3 6" xfId="8879"/>
    <cellStyle name="Calculation 4 2 3 6 2" xfId="8880"/>
    <cellStyle name="Calculation 4 2 3 6 2 2" xfId="8881"/>
    <cellStyle name="Calculation 4 2 3 6 3" xfId="8882"/>
    <cellStyle name="Calculation 4 2 3 7" xfId="8883"/>
    <cellStyle name="Calculation 4 2 3 7 2" xfId="8884"/>
    <cellStyle name="Calculation 4 2 3 7 2 2" xfId="8885"/>
    <cellStyle name="Calculation 4 2 3 7 3" xfId="8886"/>
    <cellStyle name="Calculation 4 2 3 8" xfId="8887"/>
    <cellStyle name="Calculation 4 2 3 8 2" xfId="8888"/>
    <cellStyle name="Calculation 4 2 3 8 2 2" xfId="8889"/>
    <cellStyle name="Calculation 4 2 3 8 3" xfId="8890"/>
    <cellStyle name="Calculation 4 2 3 9" xfId="8891"/>
    <cellStyle name="Calculation 4 2 3 9 2" xfId="8892"/>
    <cellStyle name="Calculation 4 2 3 9 2 2" xfId="8893"/>
    <cellStyle name="Calculation 4 2 3 9 3" xfId="8894"/>
    <cellStyle name="Calculation 4 2 4" xfId="8895"/>
    <cellStyle name="Calculation 4 2 4 10" xfId="8896"/>
    <cellStyle name="Calculation 4 2 4 10 2" xfId="8897"/>
    <cellStyle name="Calculation 4 2 4 10 2 2" xfId="8898"/>
    <cellStyle name="Calculation 4 2 4 10 3" xfId="8899"/>
    <cellStyle name="Calculation 4 2 4 11" xfId="8900"/>
    <cellStyle name="Calculation 4 2 4 11 2" xfId="8901"/>
    <cellStyle name="Calculation 4 2 4 11 2 2" xfId="8902"/>
    <cellStyle name="Calculation 4 2 4 11 3" xfId="8903"/>
    <cellStyle name="Calculation 4 2 4 12" xfId="8904"/>
    <cellStyle name="Calculation 4 2 4 12 2" xfId="8905"/>
    <cellStyle name="Calculation 4 2 4 12 2 2" xfId="8906"/>
    <cellStyle name="Calculation 4 2 4 12 3" xfId="8907"/>
    <cellStyle name="Calculation 4 2 4 13" xfId="8908"/>
    <cellStyle name="Calculation 4 2 4 13 2" xfId="8909"/>
    <cellStyle name="Calculation 4 2 4 13 2 2" xfId="8910"/>
    <cellStyle name="Calculation 4 2 4 13 3" xfId="8911"/>
    <cellStyle name="Calculation 4 2 4 14" xfId="8912"/>
    <cellStyle name="Calculation 4 2 4 14 2" xfId="8913"/>
    <cellStyle name="Calculation 4 2 4 14 2 2" xfId="8914"/>
    <cellStyle name="Calculation 4 2 4 14 3" xfId="8915"/>
    <cellStyle name="Calculation 4 2 4 15" xfId="8916"/>
    <cellStyle name="Calculation 4 2 4 15 2" xfId="8917"/>
    <cellStyle name="Calculation 4 2 4 15 2 2" xfId="8918"/>
    <cellStyle name="Calculation 4 2 4 15 3" xfId="8919"/>
    <cellStyle name="Calculation 4 2 4 16" xfId="8920"/>
    <cellStyle name="Calculation 4 2 4 16 2" xfId="8921"/>
    <cellStyle name="Calculation 4 2 4 16 2 2" xfId="8922"/>
    <cellStyle name="Calculation 4 2 4 16 3" xfId="8923"/>
    <cellStyle name="Calculation 4 2 4 17" xfId="8924"/>
    <cellStyle name="Calculation 4 2 4 17 2" xfId="8925"/>
    <cellStyle name="Calculation 4 2 4 17 2 2" xfId="8926"/>
    <cellStyle name="Calculation 4 2 4 17 3" xfId="8927"/>
    <cellStyle name="Calculation 4 2 4 18" xfId="8928"/>
    <cellStyle name="Calculation 4 2 4 18 2" xfId="8929"/>
    <cellStyle name="Calculation 4 2 4 18 2 2" xfId="8930"/>
    <cellStyle name="Calculation 4 2 4 18 3" xfId="8931"/>
    <cellStyle name="Calculation 4 2 4 19" xfId="8932"/>
    <cellStyle name="Calculation 4 2 4 19 2" xfId="8933"/>
    <cellStyle name="Calculation 4 2 4 19 2 2" xfId="8934"/>
    <cellStyle name="Calculation 4 2 4 19 3" xfId="8935"/>
    <cellStyle name="Calculation 4 2 4 2" xfId="8936"/>
    <cellStyle name="Calculation 4 2 4 2 10" xfId="8937"/>
    <cellStyle name="Calculation 4 2 4 2 10 2" xfId="8938"/>
    <cellStyle name="Calculation 4 2 4 2 10 2 2" xfId="8939"/>
    <cellStyle name="Calculation 4 2 4 2 10 3" xfId="8940"/>
    <cellStyle name="Calculation 4 2 4 2 11" xfId="8941"/>
    <cellStyle name="Calculation 4 2 4 2 11 2" xfId="8942"/>
    <cellStyle name="Calculation 4 2 4 2 11 2 2" xfId="8943"/>
    <cellStyle name="Calculation 4 2 4 2 11 3" xfId="8944"/>
    <cellStyle name="Calculation 4 2 4 2 12" xfId="8945"/>
    <cellStyle name="Calculation 4 2 4 2 12 2" xfId="8946"/>
    <cellStyle name="Calculation 4 2 4 2 12 2 2" xfId="8947"/>
    <cellStyle name="Calculation 4 2 4 2 12 3" xfId="8948"/>
    <cellStyle name="Calculation 4 2 4 2 13" xfId="8949"/>
    <cellStyle name="Calculation 4 2 4 2 13 2" xfId="8950"/>
    <cellStyle name="Calculation 4 2 4 2 13 2 2" xfId="8951"/>
    <cellStyle name="Calculation 4 2 4 2 13 3" xfId="8952"/>
    <cellStyle name="Calculation 4 2 4 2 14" xfId="8953"/>
    <cellStyle name="Calculation 4 2 4 2 14 2" xfId="8954"/>
    <cellStyle name="Calculation 4 2 4 2 14 2 2" xfId="8955"/>
    <cellStyle name="Calculation 4 2 4 2 14 3" xfId="8956"/>
    <cellStyle name="Calculation 4 2 4 2 15" xfId="8957"/>
    <cellStyle name="Calculation 4 2 4 2 15 2" xfId="8958"/>
    <cellStyle name="Calculation 4 2 4 2 15 2 2" xfId="8959"/>
    <cellStyle name="Calculation 4 2 4 2 15 3" xfId="8960"/>
    <cellStyle name="Calculation 4 2 4 2 16" xfId="8961"/>
    <cellStyle name="Calculation 4 2 4 2 16 2" xfId="8962"/>
    <cellStyle name="Calculation 4 2 4 2 16 2 2" xfId="8963"/>
    <cellStyle name="Calculation 4 2 4 2 16 3" xfId="8964"/>
    <cellStyle name="Calculation 4 2 4 2 17" xfId="8965"/>
    <cellStyle name="Calculation 4 2 4 2 17 2" xfId="8966"/>
    <cellStyle name="Calculation 4 2 4 2 17 2 2" xfId="8967"/>
    <cellStyle name="Calculation 4 2 4 2 17 3" xfId="8968"/>
    <cellStyle name="Calculation 4 2 4 2 18" xfId="8969"/>
    <cellStyle name="Calculation 4 2 4 2 18 2" xfId="8970"/>
    <cellStyle name="Calculation 4 2 4 2 18 2 2" xfId="8971"/>
    <cellStyle name="Calculation 4 2 4 2 18 3" xfId="8972"/>
    <cellStyle name="Calculation 4 2 4 2 19" xfId="8973"/>
    <cellStyle name="Calculation 4 2 4 2 19 2" xfId="8974"/>
    <cellStyle name="Calculation 4 2 4 2 19 2 2" xfId="8975"/>
    <cellStyle name="Calculation 4 2 4 2 19 3" xfId="8976"/>
    <cellStyle name="Calculation 4 2 4 2 2" xfId="8977"/>
    <cellStyle name="Calculation 4 2 4 2 2 2" xfId="8978"/>
    <cellStyle name="Calculation 4 2 4 2 2 2 2" xfId="8979"/>
    <cellStyle name="Calculation 4 2 4 2 2 3" xfId="8980"/>
    <cellStyle name="Calculation 4 2 4 2 20" xfId="8981"/>
    <cellStyle name="Calculation 4 2 4 2 20 2" xfId="8982"/>
    <cellStyle name="Calculation 4 2 4 2 20 2 2" xfId="8983"/>
    <cellStyle name="Calculation 4 2 4 2 20 3" xfId="8984"/>
    <cellStyle name="Calculation 4 2 4 2 21" xfId="8985"/>
    <cellStyle name="Calculation 4 2 4 2 21 2" xfId="8986"/>
    <cellStyle name="Calculation 4 2 4 2 22" xfId="8987"/>
    <cellStyle name="Calculation 4 2 4 2 3" xfId="8988"/>
    <cellStyle name="Calculation 4 2 4 2 3 2" xfId="8989"/>
    <cellStyle name="Calculation 4 2 4 2 3 2 2" xfId="8990"/>
    <cellStyle name="Calculation 4 2 4 2 3 3" xfId="8991"/>
    <cellStyle name="Calculation 4 2 4 2 4" xfId="8992"/>
    <cellStyle name="Calculation 4 2 4 2 4 2" xfId="8993"/>
    <cellStyle name="Calculation 4 2 4 2 4 2 2" xfId="8994"/>
    <cellStyle name="Calculation 4 2 4 2 4 3" xfId="8995"/>
    <cellStyle name="Calculation 4 2 4 2 5" xfId="8996"/>
    <cellStyle name="Calculation 4 2 4 2 5 2" xfId="8997"/>
    <cellStyle name="Calculation 4 2 4 2 5 2 2" xfId="8998"/>
    <cellStyle name="Calculation 4 2 4 2 5 3" xfId="8999"/>
    <cellStyle name="Calculation 4 2 4 2 6" xfId="9000"/>
    <cellStyle name="Calculation 4 2 4 2 6 2" xfId="9001"/>
    <cellStyle name="Calculation 4 2 4 2 6 2 2" xfId="9002"/>
    <cellStyle name="Calculation 4 2 4 2 6 3" xfId="9003"/>
    <cellStyle name="Calculation 4 2 4 2 7" xfId="9004"/>
    <cellStyle name="Calculation 4 2 4 2 7 2" xfId="9005"/>
    <cellStyle name="Calculation 4 2 4 2 7 2 2" xfId="9006"/>
    <cellStyle name="Calculation 4 2 4 2 7 3" xfId="9007"/>
    <cellStyle name="Calculation 4 2 4 2 8" xfId="9008"/>
    <cellStyle name="Calculation 4 2 4 2 8 2" xfId="9009"/>
    <cellStyle name="Calculation 4 2 4 2 8 2 2" xfId="9010"/>
    <cellStyle name="Calculation 4 2 4 2 8 3" xfId="9011"/>
    <cellStyle name="Calculation 4 2 4 2 9" xfId="9012"/>
    <cellStyle name="Calculation 4 2 4 2 9 2" xfId="9013"/>
    <cellStyle name="Calculation 4 2 4 2 9 2 2" xfId="9014"/>
    <cellStyle name="Calculation 4 2 4 2 9 3" xfId="9015"/>
    <cellStyle name="Calculation 4 2 4 20" xfId="9016"/>
    <cellStyle name="Calculation 4 2 4 20 2" xfId="9017"/>
    <cellStyle name="Calculation 4 2 4 20 2 2" xfId="9018"/>
    <cellStyle name="Calculation 4 2 4 20 3" xfId="9019"/>
    <cellStyle name="Calculation 4 2 4 21" xfId="9020"/>
    <cellStyle name="Calculation 4 2 4 21 2" xfId="9021"/>
    <cellStyle name="Calculation 4 2 4 21 2 2" xfId="9022"/>
    <cellStyle name="Calculation 4 2 4 21 3" xfId="9023"/>
    <cellStyle name="Calculation 4 2 4 22" xfId="9024"/>
    <cellStyle name="Calculation 4 2 4 22 2" xfId="9025"/>
    <cellStyle name="Calculation 4 2 4 23" xfId="9026"/>
    <cellStyle name="Calculation 4 2 4 3" xfId="9027"/>
    <cellStyle name="Calculation 4 2 4 3 2" xfId="9028"/>
    <cellStyle name="Calculation 4 2 4 3 2 2" xfId="9029"/>
    <cellStyle name="Calculation 4 2 4 3 3" xfId="9030"/>
    <cellStyle name="Calculation 4 2 4 4" xfId="9031"/>
    <cellStyle name="Calculation 4 2 4 4 2" xfId="9032"/>
    <cellStyle name="Calculation 4 2 4 4 2 2" xfId="9033"/>
    <cellStyle name="Calculation 4 2 4 4 3" xfId="9034"/>
    <cellStyle name="Calculation 4 2 4 5" xfId="9035"/>
    <cellStyle name="Calculation 4 2 4 5 2" xfId="9036"/>
    <cellStyle name="Calculation 4 2 4 5 2 2" xfId="9037"/>
    <cellStyle name="Calculation 4 2 4 5 3" xfId="9038"/>
    <cellStyle name="Calculation 4 2 4 6" xfId="9039"/>
    <cellStyle name="Calculation 4 2 4 6 2" xfId="9040"/>
    <cellStyle name="Calculation 4 2 4 6 2 2" xfId="9041"/>
    <cellStyle name="Calculation 4 2 4 6 3" xfId="9042"/>
    <cellStyle name="Calculation 4 2 4 7" xfId="9043"/>
    <cellStyle name="Calculation 4 2 4 7 2" xfId="9044"/>
    <cellStyle name="Calculation 4 2 4 7 2 2" xfId="9045"/>
    <cellStyle name="Calculation 4 2 4 7 3" xfId="9046"/>
    <cellStyle name="Calculation 4 2 4 8" xfId="9047"/>
    <cellStyle name="Calculation 4 2 4 8 2" xfId="9048"/>
    <cellStyle name="Calculation 4 2 4 8 2 2" xfId="9049"/>
    <cellStyle name="Calculation 4 2 4 8 3" xfId="9050"/>
    <cellStyle name="Calculation 4 2 4 9" xfId="9051"/>
    <cellStyle name="Calculation 4 2 4 9 2" xfId="9052"/>
    <cellStyle name="Calculation 4 2 4 9 2 2" xfId="9053"/>
    <cellStyle name="Calculation 4 2 4 9 3" xfId="9054"/>
    <cellStyle name="Calculation 4 2 5" xfId="9055"/>
    <cellStyle name="Calculation 4 2 5 10" xfId="9056"/>
    <cellStyle name="Calculation 4 2 5 10 2" xfId="9057"/>
    <cellStyle name="Calculation 4 2 5 10 2 2" xfId="9058"/>
    <cellStyle name="Calculation 4 2 5 10 3" xfId="9059"/>
    <cellStyle name="Calculation 4 2 5 11" xfId="9060"/>
    <cellStyle name="Calculation 4 2 5 11 2" xfId="9061"/>
    <cellStyle name="Calculation 4 2 5 11 2 2" xfId="9062"/>
    <cellStyle name="Calculation 4 2 5 11 3" xfId="9063"/>
    <cellStyle name="Calculation 4 2 5 12" xfId="9064"/>
    <cellStyle name="Calculation 4 2 5 12 2" xfId="9065"/>
    <cellStyle name="Calculation 4 2 5 12 2 2" xfId="9066"/>
    <cellStyle name="Calculation 4 2 5 12 3" xfId="9067"/>
    <cellStyle name="Calculation 4 2 5 13" xfId="9068"/>
    <cellStyle name="Calculation 4 2 5 13 2" xfId="9069"/>
    <cellStyle name="Calculation 4 2 5 13 2 2" xfId="9070"/>
    <cellStyle name="Calculation 4 2 5 13 3" xfId="9071"/>
    <cellStyle name="Calculation 4 2 5 14" xfId="9072"/>
    <cellStyle name="Calculation 4 2 5 14 2" xfId="9073"/>
    <cellStyle name="Calculation 4 2 5 14 2 2" xfId="9074"/>
    <cellStyle name="Calculation 4 2 5 14 3" xfId="9075"/>
    <cellStyle name="Calculation 4 2 5 15" xfId="9076"/>
    <cellStyle name="Calculation 4 2 5 15 2" xfId="9077"/>
    <cellStyle name="Calculation 4 2 5 15 2 2" xfId="9078"/>
    <cellStyle name="Calculation 4 2 5 15 3" xfId="9079"/>
    <cellStyle name="Calculation 4 2 5 16" xfId="9080"/>
    <cellStyle name="Calculation 4 2 5 16 2" xfId="9081"/>
    <cellStyle name="Calculation 4 2 5 16 2 2" xfId="9082"/>
    <cellStyle name="Calculation 4 2 5 16 3" xfId="9083"/>
    <cellStyle name="Calculation 4 2 5 17" xfId="9084"/>
    <cellStyle name="Calculation 4 2 5 17 2" xfId="9085"/>
    <cellStyle name="Calculation 4 2 5 17 2 2" xfId="9086"/>
    <cellStyle name="Calculation 4 2 5 17 3" xfId="9087"/>
    <cellStyle name="Calculation 4 2 5 18" xfId="9088"/>
    <cellStyle name="Calculation 4 2 5 18 2" xfId="9089"/>
    <cellStyle name="Calculation 4 2 5 18 2 2" xfId="9090"/>
    <cellStyle name="Calculation 4 2 5 18 3" xfId="9091"/>
    <cellStyle name="Calculation 4 2 5 19" xfId="9092"/>
    <cellStyle name="Calculation 4 2 5 19 2" xfId="9093"/>
    <cellStyle name="Calculation 4 2 5 19 2 2" xfId="9094"/>
    <cellStyle name="Calculation 4 2 5 19 3" xfId="9095"/>
    <cellStyle name="Calculation 4 2 5 2" xfId="9096"/>
    <cellStyle name="Calculation 4 2 5 2 2" xfId="9097"/>
    <cellStyle name="Calculation 4 2 5 2 2 2" xfId="9098"/>
    <cellStyle name="Calculation 4 2 5 2 3" xfId="9099"/>
    <cellStyle name="Calculation 4 2 5 20" xfId="9100"/>
    <cellStyle name="Calculation 4 2 5 20 2" xfId="9101"/>
    <cellStyle name="Calculation 4 2 5 20 2 2" xfId="9102"/>
    <cellStyle name="Calculation 4 2 5 20 3" xfId="9103"/>
    <cellStyle name="Calculation 4 2 5 21" xfId="9104"/>
    <cellStyle name="Calculation 4 2 5 21 2" xfId="9105"/>
    <cellStyle name="Calculation 4 2 5 22" xfId="9106"/>
    <cellStyle name="Calculation 4 2 5 3" xfId="9107"/>
    <cellStyle name="Calculation 4 2 5 3 2" xfId="9108"/>
    <cellStyle name="Calculation 4 2 5 3 2 2" xfId="9109"/>
    <cellStyle name="Calculation 4 2 5 3 3" xfId="9110"/>
    <cellStyle name="Calculation 4 2 5 4" xfId="9111"/>
    <cellStyle name="Calculation 4 2 5 4 2" xfId="9112"/>
    <cellStyle name="Calculation 4 2 5 4 2 2" xfId="9113"/>
    <cellStyle name="Calculation 4 2 5 4 3" xfId="9114"/>
    <cellStyle name="Calculation 4 2 5 5" xfId="9115"/>
    <cellStyle name="Calculation 4 2 5 5 2" xfId="9116"/>
    <cellStyle name="Calculation 4 2 5 5 2 2" xfId="9117"/>
    <cellStyle name="Calculation 4 2 5 5 3" xfId="9118"/>
    <cellStyle name="Calculation 4 2 5 6" xfId="9119"/>
    <cellStyle name="Calculation 4 2 5 6 2" xfId="9120"/>
    <cellStyle name="Calculation 4 2 5 6 2 2" xfId="9121"/>
    <cellStyle name="Calculation 4 2 5 6 3" xfId="9122"/>
    <cellStyle name="Calculation 4 2 5 7" xfId="9123"/>
    <cellStyle name="Calculation 4 2 5 7 2" xfId="9124"/>
    <cellStyle name="Calculation 4 2 5 7 2 2" xfId="9125"/>
    <cellStyle name="Calculation 4 2 5 7 3" xfId="9126"/>
    <cellStyle name="Calculation 4 2 5 8" xfId="9127"/>
    <cellStyle name="Calculation 4 2 5 8 2" xfId="9128"/>
    <cellStyle name="Calculation 4 2 5 8 2 2" xfId="9129"/>
    <cellStyle name="Calculation 4 2 5 8 3" xfId="9130"/>
    <cellStyle name="Calculation 4 2 5 9" xfId="9131"/>
    <cellStyle name="Calculation 4 2 5 9 2" xfId="9132"/>
    <cellStyle name="Calculation 4 2 5 9 2 2" xfId="9133"/>
    <cellStyle name="Calculation 4 2 5 9 3" xfId="9134"/>
    <cellStyle name="Calculation 4 2 6" xfId="9135"/>
    <cellStyle name="Calculation 4 2 6 2" xfId="9136"/>
    <cellStyle name="Calculation 4 2 6 2 2" xfId="9137"/>
    <cellStyle name="Calculation 4 2 6 3" xfId="9138"/>
    <cellStyle name="Calculation 4 2 7" xfId="9139"/>
    <cellStyle name="Calculation 4 2 7 2" xfId="9140"/>
    <cellStyle name="Calculation 4 2 7 2 2" xfId="9141"/>
    <cellStyle name="Calculation 4 2 7 3" xfId="9142"/>
    <cellStyle name="Calculation 4 2 8" xfId="9143"/>
    <cellStyle name="Calculation 4 2 8 2" xfId="9144"/>
    <cellStyle name="Calculation 4 2 8 2 2" xfId="9145"/>
    <cellStyle name="Calculation 4 2 8 3" xfId="9146"/>
    <cellStyle name="Calculation 4 2 9" xfId="9147"/>
    <cellStyle name="Calculation 4 2 9 2" xfId="9148"/>
    <cellStyle name="Calculation 4 2 9 2 2" xfId="9149"/>
    <cellStyle name="Calculation 4 2 9 3" xfId="9150"/>
    <cellStyle name="Calculation 4 20" xfId="9151"/>
    <cellStyle name="Calculation 4 20 2" xfId="9152"/>
    <cellStyle name="Calculation 4 20 2 2" xfId="9153"/>
    <cellStyle name="Calculation 4 20 3" xfId="9154"/>
    <cellStyle name="Calculation 4 21" xfId="9155"/>
    <cellStyle name="Calculation 4 21 2" xfId="9156"/>
    <cellStyle name="Calculation 4 21 2 2" xfId="9157"/>
    <cellStyle name="Calculation 4 21 3" xfId="9158"/>
    <cellStyle name="Calculation 4 22" xfId="9159"/>
    <cellStyle name="Calculation 4 22 2" xfId="9160"/>
    <cellStyle name="Calculation 4 23" xfId="9161"/>
    <cellStyle name="Calculation 4 24" xfId="9162"/>
    <cellStyle name="Calculation 4 25" xfId="9163"/>
    <cellStyle name="Calculation 4 26" xfId="9164"/>
    <cellStyle name="Calculation 4 3" xfId="9165"/>
    <cellStyle name="Calculation 4 3 10" xfId="9166"/>
    <cellStyle name="Calculation 4 3 10 2" xfId="9167"/>
    <cellStyle name="Calculation 4 3 10 2 2" xfId="9168"/>
    <cellStyle name="Calculation 4 3 10 3" xfId="9169"/>
    <cellStyle name="Calculation 4 3 11" xfId="9170"/>
    <cellStyle name="Calculation 4 3 11 2" xfId="9171"/>
    <cellStyle name="Calculation 4 3 11 2 2" xfId="9172"/>
    <cellStyle name="Calculation 4 3 11 3" xfId="9173"/>
    <cellStyle name="Calculation 4 3 12" xfId="9174"/>
    <cellStyle name="Calculation 4 3 12 2" xfId="9175"/>
    <cellStyle name="Calculation 4 3 12 2 2" xfId="9176"/>
    <cellStyle name="Calculation 4 3 12 3" xfId="9177"/>
    <cellStyle name="Calculation 4 3 13" xfId="9178"/>
    <cellStyle name="Calculation 4 3 13 2" xfId="9179"/>
    <cellStyle name="Calculation 4 3 13 2 2" xfId="9180"/>
    <cellStyle name="Calculation 4 3 13 3" xfId="9181"/>
    <cellStyle name="Calculation 4 3 14" xfId="9182"/>
    <cellStyle name="Calculation 4 3 14 2" xfId="9183"/>
    <cellStyle name="Calculation 4 3 14 2 2" xfId="9184"/>
    <cellStyle name="Calculation 4 3 14 3" xfId="9185"/>
    <cellStyle name="Calculation 4 3 15" xfId="9186"/>
    <cellStyle name="Calculation 4 3 15 2" xfId="9187"/>
    <cellStyle name="Calculation 4 3 15 2 2" xfId="9188"/>
    <cellStyle name="Calculation 4 3 15 3" xfId="9189"/>
    <cellStyle name="Calculation 4 3 16" xfId="9190"/>
    <cellStyle name="Calculation 4 3 16 2" xfId="9191"/>
    <cellStyle name="Calculation 4 3 16 2 2" xfId="9192"/>
    <cellStyle name="Calculation 4 3 16 3" xfId="9193"/>
    <cellStyle name="Calculation 4 3 17" xfId="9194"/>
    <cellStyle name="Calculation 4 3 17 2" xfId="9195"/>
    <cellStyle name="Calculation 4 3 17 2 2" xfId="9196"/>
    <cellStyle name="Calculation 4 3 17 3" xfId="9197"/>
    <cellStyle name="Calculation 4 3 18" xfId="9198"/>
    <cellStyle name="Calculation 4 3 18 2" xfId="9199"/>
    <cellStyle name="Calculation 4 3 19" xfId="9200"/>
    <cellStyle name="Calculation 4 3 2" xfId="9201"/>
    <cellStyle name="Calculation 4 3 2 10" xfId="9202"/>
    <cellStyle name="Calculation 4 3 2 10 2" xfId="9203"/>
    <cellStyle name="Calculation 4 3 2 10 2 2" xfId="9204"/>
    <cellStyle name="Calculation 4 3 2 10 3" xfId="9205"/>
    <cellStyle name="Calculation 4 3 2 11" xfId="9206"/>
    <cellStyle name="Calculation 4 3 2 11 2" xfId="9207"/>
    <cellStyle name="Calculation 4 3 2 11 2 2" xfId="9208"/>
    <cellStyle name="Calculation 4 3 2 11 3" xfId="9209"/>
    <cellStyle name="Calculation 4 3 2 12" xfId="9210"/>
    <cellStyle name="Calculation 4 3 2 12 2" xfId="9211"/>
    <cellStyle name="Calculation 4 3 2 12 2 2" xfId="9212"/>
    <cellStyle name="Calculation 4 3 2 12 3" xfId="9213"/>
    <cellStyle name="Calculation 4 3 2 13" xfId="9214"/>
    <cellStyle name="Calculation 4 3 2 13 2" xfId="9215"/>
    <cellStyle name="Calculation 4 3 2 13 2 2" xfId="9216"/>
    <cellStyle name="Calculation 4 3 2 13 3" xfId="9217"/>
    <cellStyle name="Calculation 4 3 2 14" xfId="9218"/>
    <cellStyle name="Calculation 4 3 2 14 2" xfId="9219"/>
    <cellStyle name="Calculation 4 3 2 14 2 2" xfId="9220"/>
    <cellStyle name="Calculation 4 3 2 14 3" xfId="9221"/>
    <cellStyle name="Calculation 4 3 2 15" xfId="9222"/>
    <cellStyle name="Calculation 4 3 2 15 2" xfId="9223"/>
    <cellStyle name="Calculation 4 3 2 15 2 2" xfId="9224"/>
    <cellStyle name="Calculation 4 3 2 15 3" xfId="9225"/>
    <cellStyle name="Calculation 4 3 2 16" xfId="9226"/>
    <cellStyle name="Calculation 4 3 2 16 2" xfId="9227"/>
    <cellStyle name="Calculation 4 3 2 16 2 2" xfId="9228"/>
    <cellStyle name="Calculation 4 3 2 16 3" xfId="9229"/>
    <cellStyle name="Calculation 4 3 2 17" xfId="9230"/>
    <cellStyle name="Calculation 4 3 2 17 2" xfId="9231"/>
    <cellStyle name="Calculation 4 3 2 17 2 2" xfId="9232"/>
    <cellStyle name="Calculation 4 3 2 17 3" xfId="9233"/>
    <cellStyle name="Calculation 4 3 2 18" xfId="9234"/>
    <cellStyle name="Calculation 4 3 2 18 2" xfId="9235"/>
    <cellStyle name="Calculation 4 3 2 18 2 2" xfId="9236"/>
    <cellStyle name="Calculation 4 3 2 18 3" xfId="9237"/>
    <cellStyle name="Calculation 4 3 2 19" xfId="9238"/>
    <cellStyle name="Calculation 4 3 2 19 2" xfId="9239"/>
    <cellStyle name="Calculation 4 3 2 19 2 2" xfId="9240"/>
    <cellStyle name="Calculation 4 3 2 19 3" xfId="9241"/>
    <cellStyle name="Calculation 4 3 2 2" xfId="9242"/>
    <cellStyle name="Calculation 4 3 2 2 2" xfId="9243"/>
    <cellStyle name="Calculation 4 3 2 2 2 2" xfId="9244"/>
    <cellStyle name="Calculation 4 3 2 2 3" xfId="9245"/>
    <cellStyle name="Calculation 4 3 2 20" xfId="9246"/>
    <cellStyle name="Calculation 4 3 2 20 2" xfId="9247"/>
    <cellStyle name="Calculation 4 3 2 20 2 2" xfId="9248"/>
    <cellStyle name="Calculation 4 3 2 20 3" xfId="9249"/>
    <cellStyle name="Calculation 4 3 2 21" xfId="9250"/>
    <cellStyle name="Calculation 4 3 2 21 2" xfId="9251"/>
    <cellStyle name="Calculation 4 3 2 22" xfId="9252"/>
    <cellStyle name="Calculation 4 3 2 3" xfId="9253"/>
    <cellStyle name="Calculation 4 3 2 3 2" xfId="9254"/>
    <cellStyle name="Calculation 4 3 2 3 2 2" xfId="9255"/>
    <cellStyle name="Calculation 4 3 2 3 3" xfId="9256"/>
    <cellStyle name="Calculation 4 3 2 4" xfId="9257"/>
    <cellStyle name="Calculation 4 3 2 4 2" xfId="9258"/>
    <cellStyle name="Calculation 4 3 2 4 2 2" xfId="9259"/>
    <cellStyle name="Calculation 4 3 2 4 3" xfId="9260"/>
    <cellStyle name="Calculation 4 3 2 5" xfId="9261"/>
    <cellStyle name="Calculation 4 3 2 5 2" xfId="9262"/>
    <cellStyle name="Calculation 4 3 2 5 2 2" xfId="9263"/>
    <cellStyle name="Calculation 4 3 2 5 3" xfId="9264"/>
    <cellStyle name="Calculation 4 3 2 6" xfId="9265"/>
    <cellStyle name="Calculation 4 3 2 6 2" xfId="9266"/>
    <cellStyle name="Calculation 4 3 2 6 2 2" xfId="9267"/>
    <cellStyle name="Calculation 4 3 2 6 3" xfId="9268"/>
    <cellStyle name="Calculation 4 3 2 7" xfId="9269"/>
    <cellStyle name="Calculation 4 3 2 7 2" xfId="9270"/>
    <cellStyle name="Calculation 4 3 2 7 2 2" xfId="9271"/>
    <cellStyle name="Calculation 4 3 2 7 3" xfId="9272"/>
    <cellStyle name="Calculation 4 3 2 8" xfId="9273"/>
    <cellStyle name="Calculation 4 3 2 8 2" xfId="9274"/>
    <cellStyle name="Calculation 4 3 2 8 2 2" xfId="9275"/>
    <cellStyle name="Calculation 4 3 2 8 3" xfId="9276"/>
    <cellStyle name="Calculation 4 3 2 9" xfId="9277"/>
    <cellStyle name="Calculation 4 3 2 9 2" xfId="9278"/>
    <cellStyle name="Calculation 4 3 2 9 2 2" xfId="9279"/>
    <cellStyle name="Calculation 4 3 2 9 3" xfId="9280"/>
    <cellStyle name="Calculation 4 3 3" xfId="9281"/>
    <cellStyle name="Calculation 4 3 3 2" xfId="9282"/>
    <cellStyle name="Calculation 4 3 3 2 2" xfId="9283"/>
    <cellStyle name="Calculation 4 3 3 3" xfId="9284"/>
    <cellStyle name="Calculation 4 3 4" xfId="9285"/>
    <cellStyle name="Calculation 4 3 4 2" xfId="9286"/>
    <cellStyle name="Calculation 4 3 4 2 2" xfId="9287"/>
    <cellStyle name="Calculation 4 3 4 3" xfId="9288"/>
    <cellStyle name="Calculation 4 3 5" xfId="9289"/>
    <cellStyle name="Calculation 4 3 5 2" xfId="9290"/>
    <cellStyle name="Calculation 4 3 5 2 2" xfId="9291"/>
    <cellStyle name="Calculation 4 3 5 3" xfId="9292"/>
    <cellStyle name="Calculation 4 3 6" xfId="9293"/>
    <cellStyle name="Calculation 4 3 6 2" xfId="9294"/>
    <cellStyle name="Calculation 4 3 6 2 2" xfId="9295"/>
    <cellStyle name="Calculation 4 3 6 3" xfId="9296"/>
    <cellStyle name="Calculation 4 3 7" xfId="9297"/>
    <cellStyle name="Calculation 4 3 7 2" xfId="9298"/>
    <cellStyle name="Calculation 4 3 7 2 2" xfId="9299"/>
    <cellStyle name="Calculation 4 3 7 3" xfId="9300"/>
    <cellStyle name="Calculation 4 3 8" xfId="9301"/>
    <cellStyle name="Calculation 4 3 8 2" xfId="9302"/>
    <cellStyle name="Calculation 4 3 8 2 2" xfId="9303"/>
    <cellStyle name="Calculation 4 3 8 3" xfId="9304"/>
    <cellStyle name="Calculation 4 3 9" xfId="9305"/>
    <cellStyle name="Calculation 4 3 9 2" xfId="9306"/>
    <cellStyle name="Calculation 4 3 9 2 2" xfId="9307"/>
    <cellStyle name="Calculation 4 3 9 3" xfId="9308"/>
    <cellStyle name="Calculation 4 4" xfId="9309"/>
    <cellStyle name="Calculation 4 4 10" xfId="9310"/>
    <cellStyle name="Calculation 4 4 10 2" xfId="9311"/>
    <cellStyle name="Calculation 4 4 10 2 2" xfId="9312"/>
    <cellStyle name="Calculation 4 4 10 3" xfId="9313"/>
    <cellStyle name="Calculation 4 4 11" xfId="9314"/>
    <cellStyle name="Calculation 4 4 11 2" xfId="9315"/>
    <cellStyle name="Calculation 4 4 11 2 2" xfId="9316"/>
    <cellStyle name="Calculation 4 4 11 3" xfId="9317"/>
    <cellStyle name="Calculation 4 4 12" xfId="9318"/>
    <cellStyle name="Calculation 4 4 12 2" xfId="9319"/>
    <cellStyle name="Calculation 4 4 12 2 2" xfId="9320"/>
    <cellStyle name="Calculation 4 4 12 3" xfId="9321"/>
    <cellStyle name="Calculation 4 4 13" xfId="9322"/>
    <cellStyle name="Calculation 4 4 13 2" xfId="9323"/>
    <cellStyle name="Calculation 4 4 13 2 2" xfId="9324"/>
    <cellStyle name="Calculation 4 4 13 3" xfId="9325"/>
    <cellStyle name="Calculation 4 4 14" xfId="9326"/>
    <cellStyle name="Calculation 4 4 14 2" xfId="9327"/>
    <cellStyle name="Calculation 4 4 14 2 2" xfId="9328"/>
    <cellStyle name="Calculation 4 4 14 3" xfId="9329"/>
    <cellStyle name="Calculation 4 4 15" xfId="9330"/>
    <cellStyle name="Calculation 4 4 15 2" xfId="9331"/>
    <cellStyle name="Calculation 4 4 15 2 2" xfId="9332"/>
    <cellStyle name="Calculation 4 4 15 3" xfId="9333"/>
    <cellStyle name="Calculation 4 4 16" xfId="9334"/>
    <cellStyle name="Calculation 4 4 16 2" xfId="9335"/>
    <cellStyle name="Calculation 4 4 16 2 2" xfId="9336"/>
    <cellStyle name="Calculation 4 4 16 3" xfId="9337"/>
    <cellStyle name="Calculation 4 4 17" xfId="9338"/>
    <cellStyle name="Calculation 4 4 17 2" xfId="9339"/>
    <cellStyle name="Calculation 4 4 17 2 2" xfId="9340"/>
    <cellStyle name="Calculation 4 4 17 3" xfId="9341"/>
    <cellStyle name="Calculation 4 4 18" xfId="9342"/>
    <cellStyle name="Calculation 4 4 18 2" xfId="9343"/>
    <cellStyle name="Calculation 4 4 19" xfId="9344"/>
    <cellStyle name="Calculation 4 4 2" xfId="9345"/>
    <cellStyle name="Calculation 4 4 2 10" xfId="9346"/>
    <cellStyle name="Calculation 4 4 2 10 2" xfId="9347"/>
    <cellStyle name="Calculation 4 4 2 10 2 2" xfId="9348"/>
    <cellStyle name="Calculation 4 4 2 10 3" xfId="9349"/>
    <cellStyle name="Calculation 4 4 2 11" xfId="9350"/>
    <cellStyle name="Calculation 4 4 2 11 2" xfId="9351"/>
    <cellStyle name="Calculation 4 4 2 11 2 2" xfId="9352"/>
    <cellStyle name="Calculation 4 4 2 11 3" xfId="9353"/>
    <cellStyle name="Calculation 4 4 2 12" xfId="9354"/>
    <cellStyle name="Calculation 4 4 2 12 2" xfId="9355"/>
    <cellStyle name="Calculation 4 4 2 12 2 2" xfId="9356"/>
    <cellStyle name="Calculation 4 4 2 12 3" xfId="9357"/>
    <cellStyle name="Calculation 4 4 2 13" xfId="9358"/>
    <cellStyle name="Calculation 4 4 2 13 2" xfId="9359"/>
    <cellStyle name="Calculation 4 4 2 13 2 2" xfId="9360"/>
    <cellStyle name="Calculation 4 4 2 13 3" xfId="9361"/>
    <cellStyle name="Calculation 4 4 2 14" xfId="9362"/>
    <cellStyle name="Calculation 4 4 2 14 2" xfId="9363"/>
    <cellStyle name="Calculation 4 4 2 14 2 2" xfId="9364"/>
    <cellStyle name="Calculation 4 4 2 14 3" xfId="9365"/>
    <cellStyle name="Calculation 4 4 2 15" xfId="9366"/>
    <cellStyle name="Calculation 4 4 2 15 2" xfId="9367"/>
    <cellStyle name="Calculation 4 4 2 15 2 2" xfId="9368"/>
    <cellStyle name="Calculation 4 4 2 15 3" xfId="9369"/>
    <cellStyle name="Calculation 4 4 2 16" xfId="9370"/>
    <cellStyle name="Calculation 4 4 2 16 2" xfId="9371"/>
    <cellStyle name="Calculation 4 4 2 16 2 2" xfId="9372"/>
    <cellStyle name="Calculation 4 4 2 16 3" xfId="9373"/>
    <cellStyle name="Calculation 4 4 2 17" xfId="9374"/>
    <cellStyle name="Calculation 4 4 2 17 2" xfId="9375"/>
    <cellStyle name="Calculation 4 4 2 17 2 2" xfId="9376"/>
    <cellStyle name="Calculation 4 4 2 17 3" xfId="9377"/>
    <cellStyle name="Calculation 4 4 2 18" xfId="9378"/>
    <cellStyle name="Calculation 4 4 2 18 2" xfId="9379"/>
    <cellStyle name="Calculation 4 4 2 18 2 2" xfId="9380"/>
    <cellStyle name="Calculation 4 4 2 18 3" xfId="9381"/>
    <cellStyle name="Calculation 4 4 2 19" xfId="9382"/>
    <cellStyle name="Calculation 4 4 2 19 2" xfId="9383"/>
    <cellStyle name="Calculation 4 4 2 19 2 2" xfId="9384"/>
    <cellStyle name="Calculation 4 4 2 19 3" xfId="9385"/>
    <cellStyle name="Calculation 4 4 2 2" xfId="9386"/>
    <cellStyle name="Calculation 4 4 2 2 2" xfId="9387"/>
    <cellStyle name="Calculation 4 4 2 2 2 2" xfId="9388"/>
    <cellStyle name="Calculation 4 4 2 2 3" xfId="9389"/>
    <cellStyle name="Calculation 4 4 2 20" xfId="9390"/>
    <cellStyle name="Calculation 4 4 2 20 2" xfId="9391"/>
    <cellStyle name="Calculation 4 4 2 20 2 2" xfId="9392"/>
    <cellStyle name="Calculation 4 4 2 20 3" xfId="9393"/>
    <cellStyle name="Calculation 4 4 2 21" xfId="9394"/>
    <cellStyle name="Calculation 4 4 2 21 2" xfId="9395"/>
    <cellStyle name="Calculation 4 4 2 22" xfId="9396"/>
    <cellStyle name="Calculation 4 4 2 3" xfId="9397"/>
    <cellStyle name="Calculation 4 4 2 3 2" xfId="9398"/>
    <cellStyle name="Calculation 4 4 2 3 2 2" xfId="9399"/>
    <cellStyle name="Calculation 4 4 2 3 3" xfId="9400"/>
    <cellStyle name="Calculation 4 4 2 4" xfId="9401"/>
    <cellStyle name="Calculation 4 4 2 4 2" xfId="9402"/>
    <cellStyle name="Calculation 4 4 2 4 2 2" xfId="9403"/>
    <cellStyle name="Calculation 4 4 2 4 3" xfId="9404"/>
    <cellStyle name="Calculation 4 4 2 5" xfId="9405"/>
    <cellStyle name="Calculation 4 4 2 5 2" xfId="9406"/>
    <cellStyle name="Calculation 4 4 2 5 2 2" xfId="9407"/>
    <cellStyle name="Calculation 4 4 2 5 3" xfId="9408"/>
    <cellStyle name="Calculation 4 4 2 6" xfId="9409"/>
    <cellStyle name="Calculation 4 4 2 6 2" xfId="9410"/>
    <cellStyle name="Calculation 4 4 2 6 2 2" xfId="9411"/>
    <cellStyle name="Calculation 4 4 2 6 3" xfId="9412"/>
    <cellStyle name="Calculation 4 4 2 7" xfId="9413"/>
    <cellStyle name="Calculation 4 4 2 7 2" xfId="9414"/>
    <cellStyle name="Calculation 4 4 2 7 2 2" xfId="9415"/>
    <cellStyle name="Calculation 4 4 2 7 3" xfId="9416"/>
    <cellStyle name="Calculation 4 4 2 8" xfId="9417"/>
    <cellStyle name="Calculation 4 4 2 8 2" xfId="9418"/>
    <cellStyle name="Calculation 4 4 2 8 2 2" xfId="9419"/>
    <cellStyle name="Calculation 4 4 2 8 3" xfId="9420"/>
    <cellStyle name="Calculation 4 4 2 9" xfId="9421"/>
    <cellStyle name="Calculation 4 4 2 9 2" xfId="9422"/>
    <cellStyle name="Calculation 4 4 2 9 2 2" xfId="9423"/>
    <cellStyle name="Calculation 4 4 2 9 3" xfId="9424"/>
    <cellStyle name="Calculation 4 4 3" xfId="9425"/>
    <cellStyle name="Calculation 4 4 3 2" xfId="9426"/>
    <cellStyle name="Calculation 4 4 3 2 2" xfId="9427"/>
    <cellStyle name="Calculation 4 4 3 3" xfId="9428"/>
    <cellStyle name="Calculation 4 4 4" xfId="9429"/>
    <cellStyle name="Calculation 4 4 4 2" xfId="9430"/>
    <cellStyle name="Calculation 4 4 4 2 2" xfId="9431"/>
    <cellStyle name="Calculation 4 4 4 3" xfId="9432"/>
    <cellStyle name="Calculation 4 4 5" xfId="9433"/>
    <cellStyle name="Calculation 4 4 5 2" xfId="9434"/>
    <cellStyle name="Calculation 4 4 5 2 2" xfId="9435"/>
    <cellStyle name="Calculation 4 4 5 3" xfId="9436"/>
    <cellStyle name="Calculation 4 4 6" xfId="9437"/>
    <cellStyle name="Calculation 4 4 6 2" xfId="9438"/>
    <cellStyle name="Calculation 4 4 6 2 2" xfId="9439"/>
    <cellStyle name="Calculation 4 4 6 3" xfId="9440"/>
    <cellStyle name="Calculation 4 4 7" xfId="9441"/>
    <cellStyle name="Calculation 4 4 7 2" xfId="9442"/>
    <cellStyle name="Calculation 4 4 7 2 2" xfId="9443"/>
    <cellStyle name="Calculation 4 4 7 3" xfId="9444"/>
    <cellStyle name="Calculation 4 4 8" xfId="9445"/>
    <cellStyle name="Calculation 4 4 8 2" xfId="9446"/>
    <cellStyle name="Calculation 4 4 8 2 2" xfId="9447"/>
    <cellStyle name="Calculation 4 4 8 3" xfId="9448"/>
    <cellStyle name="Calculation 4 4 9" xfId="9449"/>
    <cellStyle name="Calculation 4 4 9 2" xfId="9450"/>
    <cellStyle name="Calculation 4 4 9 2 2" xfId="9451"/>
    <cellStyle name="Calculation 4 4 9 3" xfId="9452"/>
    <cellStyle name="Calculation 4 5" xfId="9453"/>
    <cellStyle name="Calculation 4 5 10" xfId="9454"/>
    <cellStyle name="Calculation 4 5 10 2" xfId="9455"/>
    <cellStyle name="Calculation 4 5 10 2 2" xfId="9456"/>
    <cellStyle name="Calculation 4 5 10 3" xfId="9457"/>
    <cellStyle name="Calculation 4 5 11" xfId="9458"/>
    <cellStyle name="Calculation 4 5 11 2" xfId="9459"/>
    <cellStyle name="Calculation 4 5 11 2 2" xfId="9460"/>
    <cellStyle name="Calculation 4 5 11 3" xfId="9461"/>
    <cellStyle name="Calculation 4 5 12" xfId="9462"/>
    <cellStyle name="Calculation 4 5 12 2" xfId="9463"/>
    <cellStyle name="Calculation 4 5 12 2 2" xfId="9464"/>
    <cellStyle name="Calculation 4 5 12 3" xfId="9465"/>
    <cellStyle name="Calculation 4 5 13" xfId="9466"/>
    <cellStyle name="Calculation 4 5 13 2" xfId="9467"/>
    <cellStyle name="Calculation 4 5 13 2 2" xfId="9468"/>
    <cellStyle name="Calculation 4 5 13 3" xfId="9469"/>
    <cellStyle name="Calculation 4 5 14" xfId="9470"/>
    <cellStyle name="Calculation 4 5 14 2" xfId="9471"/>
    <cellStyle name="Calculation 4 5 14 2 2" xfId="9472"/>
    <cellStyle name="Calculation 4 5 14 3" xfId="9473"/>
    <cellStyle name="Calculation 4 5 15" xfId="9474"/>
    <cellStyle name="Calculation 4 5 15 2" xfId="9475"/>
    <cellStyle name="Calculation 4 5 15 2 2" xfId="9476"/>
    <cellStyle name="Calculation 4 5 15 3" xfId="9477"/>
    <cellStyle name="Calculation 4 5 16" xfId="9478"/>
    <cellStyle name="Calculation 4 5 16 2" xfId="9479"/>
    <cellStyle name="Calculation 4 5 16 2 2" xfId="9480"/>
    <cellStyle name="Calculation 4 5 16 3" xfId="9481"/>
    <cellStyle name="Calculation 4 5 17" xfId="9482"/>
    <cellStyle name="Calculation 4 5 17 2" xfId="9483"/>
    <cellStyle name="Calculation 4 5 17 2 2" xfId="9484"/>
    <cellStyle name="Calculation 4 5 17 3" xfId="9485"/>
    <cellStyle name="Calculation 4 5 18" xfId="9486"/>
    <cellStyle name="Calculation 4 5 18 2" xfId="9487"/>
    <cellStyle name="Calculation 4 5 18 2 2" xfId="9488"/>
    <cellStyle name="Calculation 4 5 18 3" xfId="9489"/>
    <cellStyle name="Calculation 4 5 19" xfId="9490"/>
    <cellStyle name="Calculation 4 5 19 2" xfId="9491"/>
    <cellStyle name="Calculation 4 5 19 2 2" xfId="9492"/>
    <cellStyle name="Calculation 4 5 19 3" xfId="9493"/>
    <cellStyle name="Calculation 4 5 2" xfId="9494"/>
    <cellStyle name="Calculation 4 5 2 10" xfId="9495"/>
    <cellStyle name="Calculation 4 5 2 10 2" xfId="9496"/>
    <cellStyle name="Calculation 4 5 2 10 2 2" xfId="9497"/>
    <cellStyle name="Calculation 4 5 2 10 3" xfId="9498"/>
    <cellStyle name="Calculation 4 5 2 11" xfId="9499"/>
    <cellStyle name="Calculation 4 5 2 11 2" xfId="9500"/>
    <cellStyle name="Calculation 4 5 2 11 2 2" xfId="9501"/>
    <cellStyle name="Calculation 4 5 2 11 3" xfId="9502"/>
    <cellStyle name="Calculation 4 5 2 12" xfId="9503"/>
    <cellStyle name="Calculation 4 5 2 12 2" xfId="9504"/>
    <cellStyle name="Calculation 4 5 2 12 2 2" xfId="9505"/>
    <cellStyle name="Calculation 4 5 2 12 3" xfId="9506"/>
    <cellStyle name="Calculation 4 5 2 13" xfId="9507"/>
    <cellStyle name="Calculation 4 5 2 13 2" xfId="9508"/>
    <cellStyle name="Calculation 4 5 2 13 2 2" xfId="9509"/>
    <cellStyle name="Calculation 4 5 2 13 3" xfId="9510"/>
    <cellStyle name="Calculation 4 5 2 14" xfId="9511"/>
    <cellStyle name="Calculation 4 5 2 14 2" xfId="9512"/>
    <cellStyle name="Calculation 4 5 2 14 2 2" xfId="9513"/>
    <cellStyle name="Calculation 4 5 2 14 3" xfId="9514"/>
    <cellStyle name="Calculation 4 5 2 15" xfId="9515"/>
    <cellStyle name="Calculation 4 5 2 15 2" xfId="9516"/>
    <cellStyle name="Calculation 4 5 2 15 2 2" xfId="9517"/>
    <cellStyle name="Calculation 4 5 2 15 3" xfId="9518"/>
    <cellStyle name="Calculation 4 5 2 16" xfId="9519"/>
    <cellStyle name="Calculation 4 5 2 16 2" xfId="9520"/>
    <cellStyle name="Calculation 4 5 2 16 2 2" xfId="9521"/>
    <cellStyle name="Calculation 4 5 2 16 3" xfId="9522"/>
    <cellStyle name="Calculation 4 5 2 17" xfId="9523"/>
    <cellStyle name="Calculation 4 5 2 17 2" xfId="9524"/>
    <cellStyle name="Calculation 4 5 2 17 2 2" xfId="9525"/>
    <cellStyle name="Calculation 4 5 2 17 3" xfId="9526"/>
    <cellStyle name="Calculation 4 5 2 18" xfId="9527"/>
    <cellStyle name="Calculation 4 5 2 18 2" xfId="9528"/>
    <cellStyle name="Calculation 4 5 2 18 2 2" xfId="9529"/>
    <cellStyle name="Calculation 4 5 2 18 3" xfId="9530"/>
    <cellStyle name="Calculation 4 5 2 19" xfId="9531"/>
    <cellStyle name="Calculation 4 5 2 19 2" xfId="9532"/>
    <cellStyle name="Calculation 4 5 2 19 2 2" xfId="9533"/>
    <cellStyle name="Calculation 4 5 2 19 3" xfId="9534"/>
    <cellStyle name="Calculation 4 5 2 2" xfId="9535"/>
    <cellStyle name="Calculation 4 5 2 2 2" xfId="9536"/>
    <cellStyle name="Calculation 4 5 2 2 2 2" xfId="9537"/>
    <cellStyle name="Calculation 4 5 2 2 3" xfId="9538"/>
    <cellStyle name="Calculation 4 5 2 20" xfId="9539"/>
    <cellStyle name="Calculation 4 5 2 20 2" xfId="9540"/>
    <cellStyle name="Calculation 4 5 2 20 2 2" xfId="9541"/>
    <cellStyle name="Calculation 4 5 2 20 3" xfId="9542"/>
    <cellStyle name="Calculation 4 5 2 21" xfId="9543"/>
    <cellStyle name="Calculation 4 5 2 21 2" xfId="9544"/>
    <cellStyle name="Calculation 4 5 2 22" xfId="9545"/>
    <cellStyle name="Calculation 4 5 2 3" xfId="9546"/>
    <cellStyle name="Calculation 4 5 2 3 2" xfId="9547"/>
    <cellStyle name="Calculation 4 5 2 3 2 2" xfId="9548"/>
    <cellStyle name="Calculation 4 5 2 3 3" xfId="9549"/>
    <cellStyle name="Calculation 4 5 2 4" xfId="9550"/>
    <cellStyle name="Calculation 4 5 2 4 2" xfId="9551"/>
    <cellStyle name="Calculation 4 5 2 4 2 2" xfId="9552"/>
    <cellStyle name="Calculation 4 5 2 4 3" xfId="9553"/>
    <cellStyle name="Calculation 4 5 2 5" xfId="9554"/>
    <cellStyle name="Calculation 4 5 2 5 2" xfId="9555"/>
    <cellStyle name="Calculation 4 5 2 5 2 2" xfId="9556"/>
    <cellStyle name="Calculation 4 5 2 5 3" xfId="9557"/>
    <cellStyle name="Calculation 4 5 2 6" xfId="9558"/>
    <cellStyle name="Calculation 4 5 2 6 2" xfId="9559"/>
    <cellStyle name="Calculation 4 5 2 6 2 2" xfId="9560"/>
    <cellStyle name="Calculation 4 5 2 6 3" xfId="9561"/>
    <cellStyle name="Calculation 4 5 2 7" xfId="9562"/>
    <cellStyle name="Calculation 4 5 2 7 2" xfId="9563"/>
    <cellStyle name="Calculation 4 5 2 7 2 2" xfId="9564"/>
    <cellStyle name="Calculation 4 5 2 7 3" xfId="9565"/>
    <cellStyle name="Calculation 4 5 2 8" xfId="9566"/>
    <cellStyle name="Calculation 4 5 2 8 2" xfId="9567"/>
    <cellStyle name="Calculation 4 5 2 8 2 2" xfId="9568"/>
    <cellStyle name="Calculation 4 5 2 8 3" xfId="9569"/>
    <cellStyle name="Calculation 4 5 2 9" xfId="9570"/>
    <cellStyle name="Calculation 4 5 2 9 2" xfId="9571"/>
    <cellStyle name="Calculation 4 5 2 9 2 2" xfId="9572"/>
    <cellStyle name="Calculation 4 5 2 9 3" xfId="9573"/>
    <cellStyle name="Calculation 4 5 20" xfId="9574"/>
    <cellStyle name="Calculation 4 5 20 2" xfId="9575"/>
    <cellStyle name="Calculation 4 5 20 2 2" xfId="9576"/>
    <cellStyle name="Calculation 4 5 20 3" xfId="9577"/>
    <cellStyle name="Calculation 4 5 21" xfId="9578"/>
    <cellStyle name="Calculation 4 5 21 2" xfId="9579"/>
    <cellStyle name="Calculation 4 5 21 2 2" xfId="9580"/>
    <cellStyle name="Calculation 4 5 21 3" xfId="9581"/>
    <cellStyle name="Calculation 4 5 22" xfId="9582"/>
    <cellStyle name="Calculation 4 5 22 2" xfId="9583"/>
    <cellStyle name="Calculation 4 5 23" xfId="9584"/>
    <cellStyle name="Calculation 4 5 3" xfId="9585"/>
    <cellStyle name="Calculation 4 5 3 2" xfId="9586"/>
    <cellStyle name="Calculation 4 5 3 2 2" xfId="9587"/>
    <cellStyle name="Calculation 4 5 3 3" xfId="9588"/>
    <cellStyle name="Calculation 4 5 4" xfId="9589"/>
    <cellStyle name="Calculation 4 5 4 2" xfId="9590"/>
    <cellStyle name="Calculation 4 5 4 2 2" xfId="9591"/>
    <cellStyle name="Calculation 4 5 4 3" xfId="9592"/>
    <cellStyle name="Calculation 4 5 5" xfId="9593"/>
    <cellStyle name="Calculation 4 5 5 2" xfId="9594"/>
    <cellStyle name="Calculation 4 5 5 2 2" xfId="9595"/>
    <cellStyle name="Calculation 4 5 5 3" xfId="9596"/>
    <cellStyle name="Calculation 4 5 6" xfId="9597"/>
    <cellStyle name="Calculation 4 5 6 2" xfId="9598"/>
    <cellStyle name="Calculation 4 5 6 2 2" xfId="9599"/>
    <cellStyle name="Calculation 4 5 6 3" xfId="9600"/>
    <cellStyle name="Calculation 4 5 7" xfId="9601"/>
    <cellStyle name="Calculation 4 5 7 2" xfId="9602"/>
    <cellStyle name="Calculation 4 5 7 2 2" xfId="9603"/>
    <cellStyle name="Calculation 4 5 7 3" xfId="9604"/>
    <cellStyle name="Calculation 4 5 8" xfId="9605"/>
    <cellStyle name="Calculation 4 5 8 2" xfId="9606"/>
    <cellStyle name="Calculation 4 5 8 2 2" xfId="9607"/>
    <cellStyle name="Calculation 4 5 8 3" xfId="9608"/>
    <cellStyle name="Calculation 4 5 9" xfId="9609"/>
    <cellStyle name="Calculation 4 5 9 2" xfId="9610"/>
    <cellStyle name="Calculation 4 5 9 2 2" xfId="9611"/>
    <cellStyle name="Calculation 4 5 9 3" xfId="9612"/>
    <cellStyle name="Calculation 4 6" xfId="9613"/>
    <cellStyle name="Calculation 4 6 10" xfId="9614"/>
    <cellStyle name="Calculation 4 6 10 2" xfId="9615"/>
    <cellStyle name="Calculation 4 6 10 2 2" xfId="9616"/>
    <cellStyle name="Calculation 4 6 10 3" xfId="9617"/>
    <cellStyle name="Calculation 4 6 11" xfId="9618"/>
    <cellStyle name="Calculation 4 6 11 2" xfId="9619"/>
    <cellStyle name="Calculation 4 6 11 2 2" xfId="9620"/>
    <cellStyle name="Calculation 4 6 11 3" xfId="9621"/>
    <cellStyle name="Calculation 4 6 12" xfId="9622"/>
    <cellStyle name="Calculation 4 6 12 2" xfId="9623"/>
    <cellStyle name="Calculation 4 6 12 2 2" xfId="9624"/>
    <cellStyle name="Calculation 4 6 12 3" xfId="9625"/>
    <cellStyle name="Calculation 4 6 13" xfId="9626"/>
    <cellStyle name="Calculation 4 6 13 2" xfId="9627"/>
    <cellStyle name="Calculation 4 6 13 2 2" xfId="9628"/>
    <cellStyle name="Calculation 4 6 13 3" xfId="9629"/>
    <cellStyle name="Calculation 4 6 14" xfId="9630"/>
    <cellStyle name="Calculation 4 6 14 2" xfId="9631"/>
    <cellStyle name="Calculation 4 6 14 2 2" xfId="9632"/>
    <cellStyle name="Calculation 4 6 14 3" xfId="9633"/>
    <cellStyle name="Calculation 4 6 15" xfId="9634"/>
    <cellStyle name="Calculation 4 6 15 2" xfId="9635"/>
    <cellStyle name="Calculation 4 6 15 2 2" xfId="9636"/>
    <cellStyle name="Calculation 4 6 15 3" xfId="9637"/>
    <cellStyle name="Calculation 4 6 16" xfId="9638"/>
    <cellStyle name="Calculation 4 6 16 2" xfId="9639"/>
    <cellStyle name="Calculation 4 6 16 2 2" xfId="9640"/>
    <cellStyle name="Calculation 4 6 16 3" xfId="9641"/>
    <cellStyle name="Calculation 4 6 17" xfId="9642"/>
    <cellStyle name="Calculation 4 6 17 2" xfId="9643"/>
    <cellStyle name="Calculation 4 6 17 2 2" xfId="9644"/>
    <cellStyle name="Calculation 4 6 17 3" xfId="9645"/>
    <cellStyle name="Calculation 4 6 18" xfId="9646"/>
    <cellStyle name="Calculation 4 6 18 2" xfId="9647"/>
    <cellStyle name="Calculation 4 6 18 2 2" xfId="9648"/>
    <cellStyle name="Calculation 4 6 18 3" xfId="9649"/>
    <cellStyle name="Calculation 4 6 19" xfId="9650"/>
    <cellStyle name="Calculation 4 6 19 2" xfId="9651"/>
    <cellStyle name="Calculation 4 6 19 2 2" xfId="9652"/>
    <cellStyle name="Calculation 4 6 19 3" xfId="9653"/>
    <cellStyle name="Calculation 4 6 2" xfId="9654"/>
    <cellStyle name="Calculation 4 6 2 2" xfId="9655"/>
    <cellStyle name="Calculation 4 6 2 2 2" xfId="9656"/>
    <cellStyle name="Calculation 4 6 2 3" xfId="9657"/>
    <cellStyle name="Calculation 4 6 20" xfId="9658"/>
    <cellStyle name="Calculation 4 6 20 2" xfId="9659"/>
    <cellStyle name="Calculation 4 6 20 2 2" xfId="9660"/>
    <cellStyle name="Calculation 4 6 20 3" xfId="9661"/>
    <cellStyle name="Calculation 4 6 21" xfId="9662"/>
    <cellStyle name="Calculation 4 6 21 2" xfId="9663"/>
    <cellStyle name="Calculation 4 6 22" xfId="9664"/>
    <cellStyle name="Calculation 4 6 3" xfId="9665"/>
    <cellStyle name="Calculation 4 6 3 2" xfId="9666"/>
    <cellStyle name="Calculation 4 6 3 2 2" xfId="9667"/>
    <cellStyle name="Calculation 4 6 3 3" xfId="9668"/>
    <cellStyle name="Calculation 4 6 4" xfId="9669"/>
    <cellStyle name="Calculation 4 6 4 2" xfId="9670"/>
    <cellStyle name="Calculation 4 6 4 2 2" xfId="9671"/>
    <cellStyle name="Calculation 4 6 4 3" xfId="9672"/>
    <cellStyle name="Calculation 4 6 5" xfId="9673"/>
    <cellStyle name="Calculation 4 6 5 2" xfId="9674"/>
    <cellStyle name="Calculation 4 6 5 2 2" xfId="9675"/>
    <cellStyle name="Calculation 4 6 5 3" xfId="9676"/>
    <cellStyle name="Calculation 4 6 6" xfId="9677"/>
    <cellStyle name="Calculation 4 6 6 2" xfId="9678"/>
    <cellStyle name="Calculation 4 6 6 2 2" xfId="9679"/>
    <cellStyle name="Calculation 4 6 6 3" xfId="9680"/>
    <cellStyle name="Calculation 4 6 7" xfId="9681"/>
    <cellStyle name="Calculation 4 6 7 2" xfId="9682"/>
    <cellStyle name="Calculation 4 6 7 2 2" xfId="9683"/>
    <cellStyle name="Calculation 4 6 7 3" xfId="9684"/>
    <cellStyle name="Calculation 4 6 8" xfId="9685"/>
    <cellStyle name="Calculation 4 6 8 2" xfId="9686"/>
    <cellStyle name="Calculation 4 6 8 2 2" xfId="9687"/>
    <cellStyle name="Calculation 4 6 8 3" xfId="9688"/>
    <cellStyle name="Calculation 4 6 9" xfId="9689"/>
    <cellStyle name="Calculation 4 6 9 2" xfId="9690"/>
    <cellStyle name="Calculation 4 6 9 2 2" xfId="9691"/>
    <cellStyle name="Calculation 4 6 9 3" xfId="9692"/>
    <cellStyle name="Calculation 4 7" xfId="9693"/>
    <cellStyle name="Calculation 4 7 2" xfId="9694"/>
    <cellStyle name="Calculation 4 7 2 2" xfId="9695"/>
    <cellStyle name="Calculation 4 7 3" xfId="9696"/>
    <cellStyle name="Calculation 4 8" xfId="9697"/>
    <cellStyle name="Calculation 4 8 2" xfId="9698"/>
    <cellStyle name="Calculation 4 8 2 2" xfId="9699"/>
    <cellStyle name="Calculation 4 8 3" xfId="9700"/>
    <cellStyle name="Calculation 4 9" xfId="9701"/>
    <cellStyle name="Calculation 4 9 2" xfId="9702"/>
    <cellStyle name="Calculation 4 9 2 2" xfId="9703"/>
    <cellStyle name="Calculation 4 9 3" xfId="9704"/>
    <cellStyle name="Calculation 5" xfId="9705"/>
    <cellStyle name="Calculation 5 10" xfId="9706"/>
    <cellStyle name="Calculation 5 10 2" xfId="9707"/>
    <cellStyle name="Calculation 5 10 2 2" xfId="9708"/>
    <cellStyle name="Calculation 5 10 3" xfId="9709"/>
    <cellStyle name="Calculation 5 11" xfId="9710"/>
    <cellStyle name="Calculation 5 11 2" xfId="9711"/>
    <cellStyle name="Calculation 5 11 2 2" xfId="9712"/>
    <cellStyle name="Calculation 5 11 3" xfId="9713"/>
    <cellStyle name="Calculation 5 12" xfId="9714"/>
    <cellStyle name="Calculation 5 12 2" xfId="9715"/>
    <cellStyle name="Calculation 5 12 2 2" xfId="9716"/>
    <cellStyle name="Calculation 5 12 3" xfId="9717"/>
    <cellStyle name="Calculation 5 13" xfId="9718"/>
    <cellStyle name="Calculation 5 13 2" xfId="9719"/>
    <cellStyle name="Calculation 5 13 2 2" xfId="9720"/>
    <cellStyle name="Calculation 5 13 3" xfId="9721"/>
    <cellStyle name="Calculation 5 14" xfId="9722"/>
    <cellStyle name="Calculation 5 14 2" xfId="9723"/>
    <cellStyle name="Calculation 5 14 2 2" xfId="9724"/>
    <cellStyle name="Calculation 5 14 3" xfId="9725"/>
    <cellStyle name="Calculation 5 15" xfId="9726"/>
    <cellStyle name="Calculation 5 15 2" xfId="9727"/>
    <cellStyle name="Calculation 5 15 2 2" xfId="9728"/>
    <cellStyle name="Calculation 5 15 3" xfId="9729"/>
    <cellStyle name="Calculation 5 16" xfId="9730"/>
    <cellStyle name="Calculation 5 16 2" xfId="9731"/>
    <cellStyle name="Calculation 5 16 2 2" xfId="9732"/>
    <cellStyle name="Calculation 5 16 3" xfId="9733"/>
    <cellStyle name="Calculation 5 17" xfId="9734"/>
    <cellStyle name="Calculation 5 17 2" xfId="9735"/>
    <cellStyle name="Calculation 5 17 2 2" xfId="9736"/>
    <cellStyle name="Calculation 5 17 3" xfId="9737"/>
    <cellStyle name="Calculation 5 18" xfId="9738"/>
    <cellStyle name="Calculation 5 18 2" xfId="9739"/>
    <cellStyle name="Calculation 5 18 2 2" xfId="9740"/>
    <cellStyle name="Calculation 5 18 3" xfId="9741"/>
    <cellStyle name="Calculation 5 19" xfId="9742"/>
    <cellStyle name="Calculation 5 19 2" xfId="9743"/>
    <cellStyle name="Calculation 5 19 2 2" xfId="9744"/>
    <cellStyle name="Calculation 5 19 3" xfId="9745"/>
    <cellStyle name="Calculation 5 2" xfId="9746"/>
    <cellStyle name="Calculation 5 2 10" xfId="9747"/>
    <cellStyle name="Calculation 5 2 10 2" xfId="9748"/>
    <cellStyle name="Calculation 5 2 10 2 2" xfId="9749"/>
    <cellStyle name="Calculation 5 2 10 3" xfId="9750"/>
    <cellStyle name="Calculation 5 2 11" xfId="9751"/>
    <cellStyle name="Calculation 5 2 11 2" xfId="9752"/>
    <cellStyle name="Calculation 5 2 11 2 2" xfId="9753"/>
    <cellStyle name="Calculation 5 2 11 3" xfId="9754"/>
    <cellStyle name="Calculation 5 2 12" xfId="9755"/>
    <cellStyle name="Calculation 5 2 12 2" xfId="9756"/>
    <cellStyle name="Calculation 5 2 12 2 2" xfId="9757"/>
    <cellStyle name="Calculation 5 2 12 3" xfId="9758"/>
    <cellStyle name="Calculation 5 2 13" xfId="9759"/>
    <cellStyle name="Calculation 5 2 13 2" xfId="9760"/>
    <cellStyle name="Calculation 5 2 13 2 2" xfId="9761"/>
    <cellStyle name="Calculation 5 2 13 3" xfId="9762"/>
    <cellStyle name="Calculation 5 2 14" xfId="9763"/>
    <cellStyle name="Calculation 5 2 14 2" xfId="9764"/>
    <cellStyle name="Calculation 5 2 14 2 2" xfId="9765"/>
    <cellStyle name="Calculation 5 2 14 3" xfId="9766"/>
    <cellStyle name="Calculation 5 2 15" xfId="9767"/>
    <cellStyle name="Calculation 5 2 15 2" xfId="9768"/>
    <cellStyle name="Calculation 5 2 15 2 2" xfId="9769"/>
    <cellStyle name="Calculation 5 2 15 3" xfId="9770"/>
    <cellStyle name="Calculation 5 2 16" xfId="9771"/>
    <cellStyle name="Calculation 5 2 16 2" xfId="9772"/>
    <cellStyle name="Calculation 5 2 16 2 2" xfId="9773"/>
    <cellStyle name="Calculation 5 2 16 3" xfId="9774"/>
    <cellStyle name="Calculation 5 2 17" xfId="9775"/>
    <cellStyle name="Calculation 5 2 17 2" xfId="9776"/>
    <cellStyle name="Calculation 5 2 17 2 2" xfId="9777"/>
    <cellStyle name="Calculation 5 2 17 3" xfId="9778"/>
    <cellStyle name="Calculation 5 2 18" xfId="9779"/>
    <cellStyle name="Calculation 5 2 18 2" xfId="9780"/>
    <cellStyle name="Calculation 5 2 18 2 2" xfId="9781"/>
    <cellStyle name="Calculation 5 2 18 3" xfId="9782"/>
    <cellStyle name="Calculation 5 2 19" xfId="9783"/>
    <cellStyle name="Calculation 5 2 19 2" xfId="9784"/>
    <cellStyle name="Calculation 5 2 19 2 2" xfId="9785"/>
    <cellStyle name="Calculation 5 2 19 3" xfId="9786"/>
    <cellStyle name="Calculation 5 2 2" xfId="9787"/>
    <cellStyle name="Calculation 5 2 2 10" xfId="9788"/>
    <cellStyle name="Calculation 5 2 2 10 2" xfId="9789"/>
    <cellStyle name="Calculation 5 2 2 10 2 2" xfId="9790"/>
    <cellStyle name="Calculation 5 2 2 10 3" xfId="9791"/>
    <cellStyle name="Calculation 5 2 2 11" xfId="9792"/>
    <cellStyle name="Calculation 5 2 2 11 2" xfId="9793"/>
    <cellStyle name="Calculation 5 2 2 11 2 2" xfId="9794"/>
    <cellStyle name="Calculation 5 2 2 11 3" xfId="9795"/>
    <cellStyle name="Calculation 5 2 2 12" xfId="9796"/>
    <cellStyle name="Calculation 5 2 2 12 2" xfId="9797"/>
    <cellStyle name="Calculation 5 2 2 12 2 2" xfId="9798"/>
    <cellStyle name="Calculation 5 2 2 12 3" xfId="9799"/>
    <cellStyle name="Calculation 5 2 2 13" xfId="9800"/>
    <cellStyle name="Calculation 5 2 2 13 2" xfId="9801"/>
    <cellStyle name="Calculation 5 2 2 13 2 2" xfId="9802"/>
    <cellStyle name="Calculation 5 2 2 13 3" xfId="9803"/>
    <cellStyle name="Calculation 5 2 2 14" xfId="9804"/>
    <cellStyle name="Calculation 5 2 2 14 2" xfId="9805"/>
    <cellStyle name="Calculation 5 2 2 14 2 2" xfId="9806"/>
    <cellStyle name="Calculation 5 2 2 14 3" xfId="9807"/>
    <cellStyle name="Calculation 5 2 2 15" xfId="9808"/>
    <cellStyle name="Calculation 5 2 2 15 2" xfId="9809"/>
    <cellStyle name="Calculation 5 2 2 15 2 2" xfId="9810"/>
    <cellStyle name="Calculation 5 2 2 15 3" xfId="9811"/>
    <cellStyle name="Calculation 5 2 2 16" xfId="9812"/>
    <cellStyle name="Calculation 5 2 2 16 2" xfId="9813"/>
    <cellStyle name="Calculation 5 2 2 16 2 2" xfId="9814"/>
    <cellStyle name="Calculation 5 2 2 16 3" xfId="9815"/>
    <cellStyle name="Calculation 5 2 2 17" xfId="9816"/>
    <cellStyle name="Calculation 5 2 2 17 2" xfId="9817"/>
    <cellStyle name="Calculation 5 2 2 17 2 2" xfId="9818"/>
    <cellStyle name="Calculation 5 2 2 17 3" xfId="9819"/>
    <cellStyle name="Calculation 5 2 2 18" xfId="9820"/>
    <cellStyle name="Calculation 5 2 2 18 2" xfId="9821"/>
    <cellStyle name="Calculation 5 2 2 19" xfId="9822"/>
    <cellStyle name="Calculation 5 2 2 2" xfId="9823"/>
    <cellStyle name="Calculation 5 2 2 2 10" xfId="9824"/>
    <cellStyle name="Calculation 5 2 2 2 10 2" xfId="9825"/>
    <cellStyle name="Calculation 5 2 2 2 10 2 2" xfId="9826"/>
    <cellStyle name="Calculation 5 2 2 2 10 3" xfId="9827"/>
    <cellStyle name="Calculation 5 2 2 2 11" xfId="9828"/>
    <cellStyle name="Calculation 5 2 2 2 11 2" xfId="9829"/>
    <cellStyle name="Calculation 5 2 2 2 11 2 2" xfId="9830"/>
    <cellStyle name="Calculation 5 2 2 2 11 3" xfId="9831"/>
    <cellStyle name="Calculation 5 2 2 2 12" xfId="9832"/>
    <cellStyle name="Calculation 5 2 2 2 12 2" xfId="9833"/>
    <cellStyle name="Calculation 5 2 2 2 12 2 2" xfId="9834"/>
    <cellStyle name="Calculation 5 2 2 2 12 3" xfId="9835"/>
    <cellStyle name="Calculation 5 2 2 2 13" xfId="9836"/>
    <cellStyle name="Calculation 5 2 2 2 13 2" xfId="9837"/>
    <cellStyle name="Calculation 5 2 2 2 13 2 2" xfId="9838"/>
    <cellStyle name="Calculation 5 2 2 2 13 3" xfId="9839"/>
    <cellStyle name="Calculation 5 2 2 2 14" xfId="9840"/>
    <cellStyle name="Calculation 5 2 2 2 14 2" xfId="9841"/>
    <cellStyle name="Calculation 5 2 2 2 14 2 2" xfId="9842"/>
    <cellStyle name="Calculation 5 2 2 2 14 3" xfId="9843"/>
    <cellStyle name="Calculation 5 2 2 2 15" xfId="9844"/>
    <cellStyle name="Calculation 5 2 2 2 15 2" xfId="9845"/>
    <cellStyle name="Calculation 5 2 2 2 15 2 2" xfId="9846"/>
    <cellStyle name="Calculation 5 2 2 2 15 3" xfId="9847"/>
    <cellStyle name="Calculation 5 2 2 2 16" xfId="9848"/>
    <cellStyle name="Calculation 5 2 2 2 16 2" xfId="9849"/>
    <cellStyle name="Calculation 5 2 2 2 16 2 2" xfId="9850"/>
    <cellStyle name="Calculation 5 2 2 2 16 3" xfId="9851"/>
    <cellStyle name="Calculation 5 2 2 2 17" xfId="9852"/>
    <cellStyle name="Calculation 5 2 2 2 17 2" xfId="9853"/>
    <cellStyle name="Calculation 5 2 2 2 17 2 2" xfId="9854"/>
    <cellStyle name="Calculation 5 2 2 2 17 3" xfId="9855"/>
    <cellStyle name="Calculation 5 2 2 2 18" xfId="9856"/>
    <cellStyle name="Calculation 5 2 2 2 18 2" xfId="9857"/>
    <cellStyle name="Calculation 5 2 2 2 18 2 2" xfId="9858"/>
    <cellStyle name="Calculation 5 2 2 2 18 3" xfId="9859"/>
    <cellStyle name="Calculation 5 2 2 2 19" xfId="9860"/>
    <cellStyle name="Calculation 5 2 2 2 19 2" xfId="9861"/>
    <cellStyle name="Calculation 5 2 2 2 19 2 2" xfId="9862"/>
    <cellStyle name="Calculation 5 2 2 2 19 3" xfId="9863"/>
    <cellStyle name="Calculation 5 2 2 2 2" xfId="9864"/>
    <cellStyle name="Calculation 5 2 2 2 2 2" xfId="9865"/>
    <cellStyle name="Calculation 5 2 2 2 2 2 2" xfId="9866"/>
    <cellStyle name="Calculation 5 2 2 2 2 3" xfId="9867"/>
    <cellStyle name="Calculation 5 2 2 2 20" xfId="9868"/>
    <cellStyle name="Calculation 5 2 2 2 20 2" xfId="9869"/>
    <cellStyle name="Calculation 5 2 2 2 20 2 2" xfId="9870"/>
    <cellStyle name="Calculation 5 2 2 2 20 3" xfId="9871"/>
    <cellStyle name="Calculation 5 2 2 2 21" xfId="9872"/>
    <cellStyle name="Calculation 5 2 2 2 21 2" xfId="9873"/>
    <cellStyle name="Calculation 5 2 2 2 22" xfId="9874"/>
    <cellStyle name="Calculation 5 2 2 2 3" xfId="9875"/>
    <cellStyle name="Calculation 5 2 2 2 3 2" xfId="9876"/>
    <cellStyle name="Calculation 5 2 2 2 3 2 2" xfId="9877"/>
    <cellStyle name="Calculation 5 2 2 2 3 3" xfId="9878"/>
    <cellStyle name="Calculation 5 2 2 2 4" xfId="9879"/>
    <cellStyle name="Calculation 5 2 2 2 4 2" xfId="9880"/>
    <cellStyle name="Calculation 5 2 2 2 4 2 2" xfId="9881"/>
    <cellStyle name="Calculation 5 2 2 2 4 3" xfId="9882"/>
    <cellStyle name="Calculation 5 2 2 2 5" xfId="9883"/>
    <cellStyle name="Calculation 5 2 2 2 5 2" xfId="9884"/>
    <cellStyle name="Calculation 5 2 2 2 5 2 2" xfId="9885"/>
    <cellStyle name="Calculation 5 2 2 2 5 3" xfId="9886"/>
    <cellStyle name="Calculation 5 2 2 2 6" xfId="9887"/>
    <cellStyle name="Calculation 5 2 2 2 6 2" xfId="9888"/>
    <cellStyle name="Calculation 5 2 2 2 6 2 2" xfId="9889"/>
    <cellStyle name="Calculation 5 2 2 2 6 3" xfId="9890"/>
    <cellStyle name="Calculation 5 2 2 2 7" xfId="9891"/>
    <cellStyle name="Calculation 5 2 2 2 7 2" xfId="9892"/>
    <cellStyle name="Calculation 5 2 2 2 7 2 2" xfId="9893"/>
    <cellStyle name="Calculation 5 2 2 2 7 3" xfId="9894"/>
    <cellStyle name="Calculation 5 2 2 2 8" xfId="9895"/>
    <cellStyle name="Calculation 5 2 2 2 8 2" xfId="9896"/>
    <cellStyle name="Calculation 5 2 2 2 8 2 2" xfId="9897"/>
    <cellStyle name="Calculation 5 2 2 2 8 3" xfId="9898"/>
    <cellStyle name="Calculation 5 2 2 2 9" xfId="9899"/>
    <cellStyle name="Calculation 5 2 2 2 9 2" xfId="9900"/>
    <cellStyle name="Calculation 5 2 2 2 9 2 2" xfId="9901"/>
    <cellStyle name="Calculation 5 2 2 2 9 3" xfId="9902"/>
    <cellStyle name="Calculation 5 2 2 3" xfId="9903"/>
    <cellStyle name="Calculation 5 2 2 3 2" xfId="9904"/>
    <cellStyle name="Calculation 5 2 2 3 2 2" xfId="9905"/>
    <cellStyle name="Calculation 5 2 2 3 3" xfId="9906"/>
    <cellStyle name="Calculation 5 2 2 4" xfId="9907"/>
    <cellStyle name="Calculation 5 2 2 4 2" xfId="9908"/>
    <cellStyle name="Calculation 5 2 2 4 2 2" xfId="9909"/>
    <cellStyle name="Calculation 5 2 2 4 3" xfId="9910"/>
    <cellStyle name="Calculation 5 2 2 5" xfId="9911"/>
    <cellStyle name="Calculation 5 2 2 5 2" xfId="9912"/>
    <cellStyle name="Calculation 5 2 2 5 2 2" xfId="9913"/>
    <cellStyle name="Calculation 5 2 2 5 3" xfId="9914"/>
    <cellStyle name="Calculation 5 2 2 6" xfId="9915"/>
    <cellStyle name="Calculation 5 2 2 6 2" xfId="9916"/>
    <cellStyle name="Calculation 5 2 2 6 2 2" xfId="9917"/>
    <cellStyle name="Calculation 5 2 2 6 3" xfId="9918"/>
    <cellStyle name="Calculation 5 2 2 7" xfId="9919"/>
    <cellStyle name="Calculation 5 2 2 7 2" xfId="9920"/>
    <cellStyle name="Calculation 5 2 2 7 2 2" xfId="9921"/>
    <cellStyle name="Calculation 5 2 2 7 3" xfId="9922"/>
    <cellStyle name="Calculation 5 2 2 8" xfId="9923"/>
    <cellStyle name="Calculation 5 2 2 8 2" xfId="9924"/>
    <cellStyle name="Calculation 5 2 2 8 2 2" xfId="9925"/>
    <cellStyle name="Calculation 5 2 2 8 3" xfId="9926"/>
    <cellStyle name="Calculation 5 2 2 9" xfId="9927"/>
    <cellStyle name="Calculation 5 2 2 9 2" xfId="9928"/>
    <cellStyle name="Calculation 5 2 2 9 2 2" xfId="9929"/>
    <cellStyle name="Calculation 5 2 2 9 3" xfId="9930"/>
    <cellStyle name="Calculation 5 2 20" xfId="9931"/>
    <cellStyle name="Calculation 5 2 20 2" xfId="9932"/>
    <cellStyle name="Calculation 5 2 20 2 2" xfId="9933"/>
    <cellStyle name="Calculation 5 2 20 3" xfId="9934"/>
    <cellStyle name="Calculation 5 2 21" xfId="9935"/>
    <cellStyle name="Calculation 5 2 21 2" xfId="9936"/>
    <cellStyle name="Calculation 5 2 22" xfId="9937"/>
    <cellStyle name="Calculation 5 2 3" xfId="9938"/>
    <cellStyle name="Calculation 5 2 3 10" xfId="9939"/>
    <cellStyle name="Calculation 5 2 3 10 2" xfId="9940"/>
    <cellStyle name="Calculation 5 2 3 10 2 2" xfId="9941"/>
    <cellStyle name="Calculation 5 2 3 10 3" xfId="9942"/>
    <cellStyle name="Calculation 5 2 3 11" xfId="9943"/>
    <cellStyle name="Calculation 5 2 3 11 2" xfId="9944"/>
    <cellStyle name="Calculation 5 2 3 11 2 2" xfId="9945"/>
    <cellStyle name="Calculation 5 2 3 11 3" xfId="9946"/>
    <cellStyle name="Calculation 5 2 3 12" xfId="9947"/>
    <cellStyle name="Calculation 5 2 3 12 2" xfId="9948"/>
    <cellStyle name="Calculation 5 2 3 12 2 2" xfId="9949"/>
    <cellStyle name="Calculation 5 2 3 12 3" xfId="9950"/>
    <cellStyle name="Calculation 5 2 3 13" xfId="9951"/>
    <cellStyle name="Calculation 5 2 3 13 2" xfId="9952"/>
    <cellStyle name="Calculation 5 2 3 13 2 2" xfId="9953"/>
    <cellStyle name="Calculation 5 2 3 13 3" xfId="9954"/>
    <cellStyle name="Calculation 5 2 3 14" xfId="9955"/>
    <cellStyle name="Calculation 5 2 3 14 2" xfId="9956"/>
    <cellStyle name="Calculation 5 2 3 14 2 2" xfId="9957"/>
    <cellStyle name="Calculation 5 2 3 14 3" xfId="9958"/>
    <cellStyle name="Calculation 5 2 3 15" xfId="9959"/>
    <cellStyle name="Calculation 5 2 3 15 2" xfId="9960"/>
    <cellStyle name="Calculation 5 2 3 15 2 2" xfId="9961"/>
    <cellStyle name="Calculation 5 2 3 15 3" xfId="9962"/>
    <cellStyle name="Calculation 5 2 3 16" xfId="9963"/>
    <cellStyle name="Calculation 5 2 3 16 2" xfId="9964"/>
    <cellStyle name="Calculation 5 2 3 16 2 2" xfId="9965"/>
    <cellStyle name="Calculation 5 2 3 16 3" xfId="9966"/>
    <cellStyle name="Calculation 5 2 3 17" xfId="9967"/>
    <cellStyle name="Calculation 5 2 3 17 2" xfId="9968"/>
    <cellStyle name="Calculation 5 2 3 17 2 2" xfId="9969"/>
    <cellStyle name="Calculation 5 2 3 17 3" xfId="9970"/>
    <cellStyle name="Calculation 5 2 3 18" xfId="9971"/>
    <cellStyle name="Calculation 5 2 3 18 2" xfId="9972"/>
    <cellStyle name="Calculation 5 2 3 19" xfId="9973"/>
    <cellStyle name="Calculation 5 2 3 2" xfId="9974"/>
    <cellStyle name="Calculation 5 2 3 2 10" xfId="9975"/>
    <cellStyle name="Calculation 5 2 3 2 10 2" xfId="9976"/>
    <cellStyle name="Calculation 5 2 3 2 10 2 2" xfId="9977"/>
    <cellStyle name="Calculation 5 2 3 2 10 3" xfId="9978"/>
    <cellStyle name="Calculation 5 2 3 2 11" xfId="9979"/>
    <cellStyle name="Calculation 5 2 3 2 11 2" xfId="9980"/>
    <cellStyle name="Calculation 5 2 3 2 11 2 2" xfId="9981"/>
    <cellStyle name="Calculation 5 2 3 2 11 3" xfId="9982"/>
    <cellStyle name="Calculation 5 2 3 2 12" xfId="9983"/>
    <cellStyle name="Calculation 5 2 3 2 12 2" xfId="9984"/>
    <cellStyle name="Calculation 5 2 3 2 12 2 2" xfId="9985"/>
    <cellStyle name="Calculation 5 2 3 2 12 3" xfId="9986"/>
    <cellStyle name="Calculation 5 2 3 2 13" xfId="9987"/>
    <cellStyle name="Calculation 5 2 3 2 13 2" xfId="9988"/>
    <cellStyle name="Calculation 5 2 3 2 13 2 2" xfId="9989"/>
    <cellStyle name="Calculation 5 2 3 2 13 3" xfId="9990"/>
    <cellStyle name="Calculation 5 2 3 2 14" xfId="9991"/>
    <cellStyle name="Calculation 5 2 3 2 14 2" xfId="9992"/>
    <cellStyle name="Calculation 5 2 3 2 14 2 2" xfId="9993"/>
    <cellStyle name="Calculation 5 2 3 2 14 3" xfId="9994"/>
    <cellStyle name="Calculation 5 2 3 2 15" xfId="9995"/>
    <cellStyle name="Calculation 5 2 3 2 15 2" xfId="9996"/>
    <cellStyle name="Calculation 5 2 3 2 15 2 2" xfId="9997"/>
    <cellStyle name="Calculation 5 2 3 2 15 3" xfId="9998"/>
    <cellStyle name="Calculation 5 2 3 2 16" xfId="9999"/>
    <cellStyle name="Calculation 5 2 3 2 16 2" xfId="10000"/>
    <cellStyle name="Calculation 5 2 3 2 16 2 2" xfId="10001"/>
    <cellStyle name="Calculation 5 2 3 2 16 3" xfId="10002"/>
    <cellStyle name="Calculation 5 2 3 2 17" xfId="10003"/>
    <cellStyle name="Calculation 5 2 3 2 17 2" xfId="10004"/>
    <cellStyle name="Calculation 5 2 3 2 17 2 2" xfId="10005"/>
    <cellStyle name="Calculation 5 2 3 2 17 3" xfId="10006"/>
    <cellStyle name="Calculation 5 2 3 2 18" xfId="10007"/>
    <cellStyle name="Calculation 5 2 3 2 18 2" xfId="10008"/>
    <cellStyle name="Calculation 5 2 3 2 18 2 2" xfId="10009"/>
    <cellStyle name="Calculation 5 2 3 2 18 3" xfId="10010"/>
    <cellStyle name="Calculation 5 2 3 2 19" xfId="10011"/>
    <cellStyle name="Calculation 5 2 3 2 19 2" xfId="10012"/>
    <cellStyle name="Calculation 5 2 3 2 19 2 2" xfId="10013"/>
    <cellStyle name="Calculation 5 2 3 2 19 3" xfId="10014"/>
    <cellStyle name="Calculation 5 2 3 2 2" xfId="10015"/>
    <cellStyle name="Calculation 5 2 3 2 2 2" xfId="10016"/>
    <cellStyle name="Calculation 5 2 3 2 2 2 2" xfId="10017"/>
    <cellStyle name="Calculation 5 2 3 2 2 3" xfId="10018"/>
    <cellStyle name="Calculation 5 2 3 2 20" xfId="10019"/>
    <cellStyle name="Calculation 5 2 3 2 20 2" xfId="10020"/>
    <cellStyle name="Calculation 5 2 3 2 20 2 2" xfId="10021"/>
    <cellStyle name="Calculation 5 2 3 2 20 3" xfId="10022"/>
    <cellStyle name="Calculation 5 2 3 2 21" xfId="10023"/>
    <cellStyle name="Calculation 5 2 3 2 21 2" xfId="10024"/>
    <cellStyle name="Calculation 5 2 3 2 22" xfId="10025"/>
    <cellStyle name="Calculation 5 2 3 2 3" xfId="10026"/>
    <cellStyle name="Calculation 5 2 3 2 3 2" xfId="10027"/>
    <cellStyle name="Calculation 5 2 3 2 3 2 2" xfId="10028"/>
    <cellStyle name="Calculation 5 2 3 2 3 3" xfId="10029"/>
    <cellStyle name="Calculation 5 2 3 2 4" xfId="10030"/>
    <cellStyle name="Calculation 5 2 3 2 4 2" xfId="10031"/>
    <cellStyle name="Calculation 5 2 3 2 4 2 2" xfId="10032"/>
    <cellStyle name="Calculation 5 2 3 2 4 3" xfId="10033"/>
    <cellStyle name="Calculation 5 2 3 2 5" xfId="10034"/>
    <cellStyle name="Calculation 5 2 3 2 5 2" xfId="10035"/>
    <cellStyle name="Calculation 5 2 3 2 5 2 2" xfId="10036"/>
    <cellStyle name="Calculation 5 2 3 2 5 3" xfId="10037"/>
    <cellStyle name="Calculation 5 2 3 2 6" xfId="10038"/>
    <cellStyle name="Calculation 5 2 3 2 6 2" xfId="10039"/>
    <cellStyle name="Calculation 5 2 3 2 6 2 2" xfId="10040"/>
    <cellStyle name="Calculation 5 2 3 2 6 3" xfId="10041"/>
    <cellStyle name="Calculation 5 2 3 2 7" xfId="10042"/>
    <cellStyle name="Calculation 5 2 3 2 7 2" xfId="10043"/>
    <cellStyle name="Calculation 5 2 3 2 7 2 2" xfId="10044"/>
    <cellStyle name="Calculation 5 2 3 2 7 3" xfId="10045"/>
    <cellStyle name="Calculation 5 2 3 2 8" xfId="10046"/>
    <cellStyle name="Calculation 5 2 3 2 8 2" xfId="10047"/>
    <cellStyle name="Calculation 5 2 3 2 8 2 2" xfId="10048"/>
    <cellStyle name="Calculation 5 2 3 2 8 3" xfId="10049"/>
    <cellStyle name="Calculation 5 2 3 2 9" xfId="10050"/>
    <cellStyle name="Calculation 5 2 3 2 9 2" xfId="10051"/>
    <cellStyle name="Calculation 5 2 3 2 9 2 2" xfId="10052"/>
    <cellStyle name="Calculation 5 2 3 2 9 3" xfId="10053"/>
    <cellStyle name="Calculation 5 2 3 3" xfId="10054"/>
    <cellStyle name="Calculation 5 2 3 3 2" xfId="10055"/>
    <cellStyle name="Calculation 5 2 3 3 2 2" xfId="10056"/>
    <cellStyle name="Calculation 5 2 3 3 3" xfId="10057"/>
    <cellStyle name="Calculation 5 2 3 4" xfId="10058"/>
    <cellStyle name="Calculation 5 2 3 4 2" xfId="10059"/>
    <cellStyle name="Calculation 5 2 3 4 2 2" xfId="10060"/>
    <cellStyle name="Calculation 5 2 3 4 3" xfId="10061"/>
    <cellStyle name="Calculation 5 2 3 5" xfId="10062"/>
    <cellStyle name="Calculation 5 2 3 5 2" xfId="10063"/>
    <cellStyle name="Calculation 5 2 3 5 2 2" xfId="10064"/>
    <cellStyle name="Calculation 5 2 3 5 3" xfId="10065"/>
    <cellStyle name="Calculation 5 2 3 6" xfId="10066"/>
    <cellStyle name="Calculation 5 2 3 6 2" xfId="10067"/>
    <cellStyle name="Calculation 5 2 3 6 2 2" xfId="10068"/>
    <cellStyle name="Calculation 5 2 3 6 3" xfId="10069"/>
    <cellStyle name="Calculation 5 2 3 7" xfId="10070"/>
    <cellStyle name="Calculation 5 2 3 7 2" xfId="10071"/>
    <cellStyle name="Calculation 5 2 3 7 2 2" xfId="10072"/>
    <cellStyle name="Calculation 5 2 3 7 3" xfId="10073"/>
    <cellStyle name="Calculation 5 2 3 8" xfId="10074"/>
    <cellStyle name="Calculation 5 2 3 8 2" xfId="10075"/>
    <cellStyle name="Calculation 5 2 3 8 2 2" xfId="10076"/>
    <cellStyle name="Calculation 5 2 3 8 3" xfId="10077"/>
    <cellStyle name="Calculation 5 2 3 9" xfId="10078"/>
    <cellStyle name="Calculation 5 2 3 9 2" xfId="10079"/>
    <cellStyle name="Calculation 5 2 3 9 2 2" xfId="10080"/>
    <cellStyle name="Calculation 5 2 3 9 3" xfId="10081"/>
    <cellStyle name="Calculation 5 2 4" xfId="10082"/>
    <cellStyle name="Calculation 5 2 4 10" xfId="10083"/>
    <cellStyle name="Calculation 5 2 4 10 2" xfId="10084"/>
    <cellStyle name="Calculation 5 2 4 10 2 2" xfId="10085"/>
    <cellStyle name="Calculation 5 2 4 10 3" xfId="10086"/>
    <cellStyle name="Calculation 5 2 4 11" xfId="10087"/>
    <cellStyle name="Calculation 5 2 4 11 2" xfId="10088"/>
    <cellStyle name="Calculation 5 2 4 11 2 2" xfId="10089"/>
    <cellStyle name="Calculation 5 2 4 11 3" xfId="10090"/>
    <cellStyle name="Calculation 5 2 4 12" xfId="10091"/>
    <cellStyle name="Calculation 5 2 4 12 2" xfId="10092"/>
    <cellStyle name="Calculation 5 2 4 12 2 2" xfId="10093"/>
    <cellStyle name="Calculation 5 2 4 12 3" xfId="10094"/>
    <cellStyle name="Calculation 5 2 4 13" xfId="10095"/>
    <cellStyle name="Calculation 5 2 4 13 2" xfId="10096"/>
    <cellStyle name="Calculation 5 2 4 13 2 2" xfId="10097"/>
    <cellStyle name="Calculation 5 2 4 13 3" xfId="10098"/>
    <cellStyle name="Calculation 5 2 4 14" xfId="10099"/>
    <cellStyle name="Calculation 5 2 4 14 2" xfId="10100"/>
    <cellStyle name="Calculation 5 2 4 14 2 2" xfId="10101"/>
    <cellStyle name="Calculation 5 2 4 14 3" xfId="10102"/>
    <cellStyle name="Calculation 5 2 4 15" xfId="10103"/>
    <cellStyle name="Calculation 5 2 4 15 2" xfId="10104"/>
    <cellStyle name="Calculation 5 2 4 15 2 2" xfId="10105"/>
    <cellStyle name="Calculation 5 2 4 15 3" xfId="10106"/>
    <cellStyle name="Calculation 5 2 4 16" xfId="10107"/>
    <cellStyle name="Calculation 5 2 4 16 2" xfId="10108"/>
    <cellStyle name="Calculation 5 2 4 16 2 2" xfId="10109"/>
    <cellStyle name="Calculation 5 2 4 16 3" xfId="10110"/>
    <cellStyle name="Calculation 5 2 4 17" xfId="10111"/>
    <cellStyle name="Calculation 5 2 4 17 2" xfId="10112"/>
    <cellStyle name="Calculation 5 2 4 17 2 2" xfId="10113"/>
    <cellStyle name="Calculation 5 2 4 17 3" xfId="10114"/>
    <cellStyle name="Calculation 5 2 4 18" xfId="10115"/>
    <cellStyle name="Calculation 5 2 4 18 2" xfId="10116"/>
    <cellStyle name="Calculation 5 2 4 18 2 2" xfId="10117"/>
    <cellStyle name="Calculation 5 2 4 18 3" xfId="10118"/>
    <cellStyle name="Calculation 5 2 4 19" xfId="10119"/>
    <cellStyle name="Calculation 5 2 4 19 2" xfId="10120"/>
    <cellStyle name="Calculation 5 2 4 19 2 2" xfId="10121"/>
    <cellStyle name="Calculation 5 2 4 19 3" xfId="10122"/>
    <cellStyle name="Calculation 5 2 4 2" xfId="10123"/>
    <cellStyle name="Calculation 5 2 4 2 10" xfId="10124"/>
    <cellStyle name="Calculation 5 2 4 2 10 2" xfId="10125"/>
    <cellStyle name="Calculation 5 2 4 2 10 2 2" xfId="10126"/>
    <cellStyle name="Calculation 5 2 4 2 10 3" xfId="10127"/>
    <cellStyle name="Calculation 5 2 4 2 11" xfId="10128"/>
    <cellStyle name="Calculation 5 2 4 2 11 2" xfId="10129"/>
    <cellStyle name="Calculation 5 2 4 2 11 2 2" xfId="10130"/>
    <cellStyle name="Calculation 5 2 4 2 11 3" xfId="10131"/>
    <cellStyle name="Calculation 5 2 4 2 12" xfId="10132"/>
    <cellStyle name="Calculation 5 2 4 2 12 2" xfId="10133"/>
    <cellStyle name="Calculation 5 2 4 2 12 2 2" xfId="10134"/>
    <cellStyle name="Calculation 5 2 4 2 12 3" xfId="10135"/>
    <cellStyle name="Calculation 5 2 4 2 13" xfId="10136"/>
    <cellStyle name="Calculation 5 2 4 2 13 2" xfId="10137"/>
    <cellStyle name="Calculation 5 2 4 2 13 2 2" xfId="10138"/>
    <cellStyle name="Calculation 5 2 4 2 13 3" xfId="10139"/>
    <cellStyle name="Calculation 5 2 4 2 14" xfId="10140"/>
    <cellStyle name="Calculation 5 2 4 2 14 2" xfId="10141"/>
    <cellStyle name="Calculation 5 2 4 2 14 2 2" xfId="10142"/>
    <cellStyle name="Calculation 5 2 4 2 14 3" xfId="10143"/>
    <cellStyle name="Calculation 5 2 4 2 15" xfId="10144"/>
    <cellStyle name="Calculation 5 2 4 2 15 2" xfId="10145"/>
    <cellStyle name="Calculation 5 2 4 2 15 2 2" xfId="10146"/>
    <cellStyle name="Calculation 5 2 4 2 15 3" xfId="10147"/>
    <cellStyle name="Calculation 5 2 4 2 16" xfId="10148"/>
    <cellStyle name="Calculation 5 2 4 2 16 2" xfId="10149"/>
    <cellStyle name="Calculation 5 2 4 2 16 2 2" xfId="10150"/>
    <cellStyle name="Calculation 5 2 4 2 16 3" xfId="10151"/>
    <cellStyle name="Calculation 5 2 4 2 17" xfId="10152"/>
    <cellStyle name="Calculation 5 2 4 2 17 2" xfId="10153"/>
    <cellStyle name="Calculation 5 2 4 2 17 2 2" xfId="10154"/>
    <cellStyle name="Calculation 5 2 4 2 17 3" xfId="10155"/>
    <cellStyle name="Calculation 5 2 4 2 18" xfId="10156"/>
    <cellStyle name="Calculation 5 2 4 2 18 2" xfId="10157"/>
    <cellStyle name="Calculation 5 2 4 2 18 2 2" xfId="10158"/>
    <cellStyle name="Calculation 5 2 4 2 18 3" xfId="10159"/>
    <cellStyle name="Calculation 5 2 4 2 19" xfId="10160"/>
    <cellStyle name="Calculation 5 2 4 2 19 2" xfId="10161"/>
    <cellStyle name="Calculation 5 2 4 2 19 2 2" xfId="10162"/>
    <cellStyle name="Calculation 5 2 4 2 19 3" xfId="10163"/>
    <cellStyle name="Calculation 5 2 4 2 2" xfId="10164"/>
    <cellStyle name="Calculation 5 2 4 2 2 2" xfId="10165"/>
    <cellStyle name="Calculation 5 2 4 2 2 2 2" xfId="10166"/>
    <cellStyle name="Calculation 5 2 4 2 2 3" xfId="10167"/>
    <cellStyle name="Calculation 5 2 4 2 20" xfId="10168"/>
    <cellStyle name="Calculation 5 2 4 2 20 2" xfId="10169"/>
    <cellStyle name="Calculation 5 2 4 2 20 2 2" xfId="10170"/>
    <cellStyle name="Calculation 5 2 4 2 20 3" xfId="10171"/>
    <cellStyle name="Calculation 5 2 4 2 21" xfId="10172"/>
    <cellStyle name="Calculation 5 2 4 2 21 2" xfId="10173"/>
    <cellStyle name="Calculation 5 2 4 2 22" xfId="10174"/>
    <cellStyle name="Calculation 5 2 4 2 3" xfId="10175"/>
    <cellStyle name="Calculation 5 2 4 2 3 2" xfId="10176"/>
    <cellStyle name="Calculation 5 2 4 2 3 2 2" xfId="10177"/>
    <cellStyle name="Calculation 5 2 4 2 3 3" xfId="10178"/>
    <cellStyle name="Calculation 5 2 4 2 4" xfId="10179"/>
    <cellStyle name="Calculation 5 2 4 2 4 2" xfId="10180"/>
    <cellStyle name="Calculation 5 2 4 2 4 2 2" xfId="10181"/>
    <cellStyle name="Calculation 5 2 4 2 4 3" xfId="10182"/>
    <cellStyle name="Calculation 5 2 4 2 5" xfId="10183"/>
    <cellStyle name="Calculation 5 2 4 2 5 2" xfId="10184"/>
    <cellStyle name="Calculation 5 2 4 2 5 2 2" xfId="10185"/>
    <cellStyle name="Calculation 5 2 4 2 5 3" xfId="10186"/>
    <cellStyle name="Calculation 5 2 4 2 6" xfId="10187"/>
    <cellStyle name="Calculation 5 2 4 2 6 2" xfId="10188"/>
    <cellStyle name="Calculation 5 2 4 2 6 2 2" xfId="10189"/>
    <cellStyle name="Calculation 5 2 4 2 6 3" xfId="10190"/>
    <cellStyle name="Calculation 5 2 4 2 7" xfId="10191"/>
    <cellStyle name="Calculation 5 2 4 2 7 2" xfId="10192"/>
    <cellStyle name="Calculation 5 2 4 2 7 2 2" xfId="10193"/>
    <cellStyle name="Calculation 5 2 4 2 7 3" xfId="10194"/>
    <cellStyle name="Calculation 5 2 4 2 8" xfId="10195"/>
    <cellStyle name="Calculation 5 2 4 2 8 2" xfId="10196"/>
    <cellStyle name="Calculation 5 2 4 2 8 2 2" xfId="10197"/>
    <cellStyle name="Calculation 5 2 4 2 8 3" xfId="10198"/>
    <cellStyle name="Calculation 5 2 4 2 9" xfId="10199"/>
    <cellStyle name="Calculation 5 2 4 2 9 2" xfId="10200"/>
    <cellStyle name="Calculation 5 2 4 2 9 2 2" xfId="10201"/>
    <cellStyle name="Calculation 5 2 4 2 9 3" xfId="10202"/>
    <cellStyle name="Calculation 5 2 4 20" xfId="10203"/>
    <cellStyle name="Calculation 5 2 4 20 2" xfId="10204"/>
    <cellStyle name="Calculation 5 2 4 20 2 2" xfId="10205"/>
    <cellStyle name="Calculation 5 2 4 20 3" xfId="10206"/>
    <cellStyle name="Calculation 5 2 4 21" xfId="10207"/>
    <cellStyle name="Calculation 5 2 4 21 2" xfId="10208"/>
    <cellStyle name="Calculation 5 2 4 21 2 2" xfId="10209"/>
    <cellStyle name="Calculation 5 2 4 21 3" xfId="10210"/>
    <cellStyle name="Calculation 5 2 4 22" xfId="10211"/>
    <cellStyle name="Calculation 5 2 4 22 2" xfId="10212"/>
    <cellStyle name="Calculation 5 2 4 23" xfId="10213"/>
    <cellStyle name="Calculation 5 2 4 3" xfId="10214"/>
    <cellStyle name="Calculation 5 2 4 3 2" xfId="10215"/>
    <cellStyle name="Calculation 5 2 4 3 2 2" xfId="10216"/>
    <cellStyle name="Calculation 5 2 4 3 3" xfId="10217"/>
    <cellStyle name="Calculation 5 2 4 4" xfId="10218"/>
    <cellStyle name="Calculation 5 2 4 4 2" xfId="10219"/>
    <cellStyle name="Calculation 5 2 4 4 2 2" xfId="10220"/>
    <cellStyle name="Calculation 5 2 4 4 3" xfId="10221"/>
    <cellStyle name="Calculation 5 2 4 5" xfId="10222"/>
    <cellStyle name="Calculation 5 2 4 5 2" xfId="10223"/>
    <cellStyle name="Calculation 5 2 4 5 2 2" xfId="10224"/>
    <cellStyle name="Calculation 5 2 4 5 3" xfId="10225"/>
    <cellStyle name="Calculation 5 2 4 6" xfId="10226"/>
    <cellStyle name="Calculation 5 2 4 6 2" xfId="10227"/>
    <cellStyle name="Calculation 5 2 4 6 2 2" xfId="10228"/>
    <cellStyle name="Calculation 5 2 4 6 3" xfId="10229"/>
    <cellStyle name="Calculation 5 2 4 7" xfId="10230"/>
    <cellStyle name="Calculation 5 2 4 7 2" xfId="10231"/>
    <cellStyle name="Calculation 5 2 4 7 2 2" xfId="10232"/>
    <cellStyle name="Calculation 5 2 4 7 3" xfId="10233"/>
    <cellStyle name="Calculation 5 2 4 8" xfId="10234"/>
    <cellStyle name="Calculation 5 2 4 8 2" xfId="10235"/>
    <cellStyle name="Calculation 5 2 4 8 2 2" xfId="10236"/>
    <cellStyle name="Calculation 5 2 4 8 3" xfId="10237"/>
    <cellStyle name="Calculation 5 2 4 9" xfId="10238"/>
    <cellStyle name="Calculation 5 2 4 9 2" xfId="10239"/>
    <cellStyle name="Calculation 5 2 4 9 2 2" xfId="10240"/>
    <cellStyle name="Calculation 5 2 4 9 3" xfId="10241"/>
    <cellStyle name="Calculation 5 2 5" xfId="10242"/>
    <cellStyle name="Calculation 5 2 5 10" xfId="10243"/>
    <cellStyle name="Calculation 5 2 5 10 2" xfId="10244"/>
    <cellStyle name="Calculation 5 2 5 10 2 2" xfId="10245"/>
    <cellStyle name="Calculation 5 2 5 10 3" xfId="10246"/>
    <cellStyle name="Calculation 5 2 5 11" xfId="10247"/>
    <cellStyle name="Calculation 5 2 5 11 2" xfId="10248"/>
    <cellStyle name="Calculation 5 2 5 11 2 2" xfId="10249"/>
    <cellStyle name="Calculation 5 2 5 11 3" xfId="10250"/>
    <cellStyle name="Calculation 5 2 5 12" xfId="10251"/>
    <cellStyle name="Calculation 5 2 5 12 2" xfId="10252"/>
    <cellStyle name="Calculation 5 2 5 12 2 2" xfId="10253"/>
    <cellStyle name="Calculation 5 2 5 12 3" xfId="10254"/>
    <cellStyle name="Calculation 5 2 5 13" xfId="10255"/>
    <cellStyle name="Calculation 5 2 5 13 2" xfId="10256"/>
    <cellStyle name="Calculation 5 2 5 13 2 2" xfId="10257"/>
    <cellStyle name="Calculation 5 2 5 13 3" xfId="10258"/>
    <cellStyle name="Calculation 5 2 5 14" xfId="10259"/>
    <cellStyle name="Calculation 5 2 5 14 2" xfId="10260"/>
    <cellStyle name="Calculation 5 2 5 14 2 2" xfId="10261"/>
    <cellStyle name="Calculation 5 2 5 14 3" xfId="10262"/>
    <cellStyle name="Calculation 5 2 5 15" xfId="10263"/>
    <cellStyle name="Calculation 5 2 5 15 2" xfId="10264"/>
    <cellStyle name="Calculation 5 2 5 15 2 2" xfId="10265"/>
    <cellStyle name="Calculation 5 2 5 15 3" xfId="10266"/>
    <cellStyle name="Calculation 5 2 5 16" xfId="10267"/>
    <cellStyle name="Calculation 5 2 5 16 2" xfId="10268"/>
    <cellStyle name="Calculation 5 2 5 16 2 2" xfId="10269"/>
    <cellStyle name="Calculation 5 2 5 16 3" xfId="10270"/>
    <cellStyle name="Calculation 5 2 5 17" xfId="10271"/>
    <cellStyle name="Calculation 5 2 5 17 2" xfId="10272"/>
    <cellStyle name="Calculation 5 2 5 17 2 2" xfId="10273"/>
    <cellStyle name="Calculation 5 2 5 17 3" xfId="10274"/>
    <cellStyle name="Calculation 5 2 5 18" xfId="10275"/>
    <cellStyle name="Calculation 5 2 5 18 2" xfId="10276"/>
    <cellStyle name="Calculation 5 2 5 18 2 2" xfId="10277"/>
    <cellStyle name="Calculation 5 2 5 18 3" xfId="10278"/>
    <cellStyle name="Calculation 5 2 5 19" xfId="10279"/>
    <cellStyle name="Calculation 5 2 5 19 2" xfId="10280"/>
    <cellStyle name="Calculation 5 2 5 19 2 2" xfId="10281"/>
    <cellStyle name="Calculation 5 2 5 19 3" xfId="10282"/>
    <cellStyle name="Calculation 5 2 5 2" xfId="10283"/>
    <cellStyle name="Calculation 5 2 5 2 2" xfId="10284"/>
    <cellStyle name="Calculation 5 2 5 2 2 2" xfId="10285"/>
    <cellStyle name="Calculation 5 2 5 2 3" xfId="10286"/>
    <cellStyle name="Calculation 5 2 5 20" xfId="10287"/>
    <cellStyle name="Calculation 5 2 5 20 2" xfId="10288"/>
    <cellStyle name="Calculation 5 2 5 20 2 2" xfId="10289"/>
    <cellStyle name="Calculation 5 2 5 20 3" xfId="10290"/>
    <cellStyle name="Calculation 5 2 5 21" xfId="10291"/>
    <cellStyle name="Calculation 5 2 5 21 2" xfId="10292"/>
    <cellStyle name="Calculation 5 2 5 22" xfId="10293"/>
    <cellStyle name="Calculation 5 2 5 3" xfId="10294"/>
    <cellStyle name="Calculation 5 2 5 3 2" xfId="10295"/>
    <cellStyle name="Calculation 5 2 5 3 2 2" xfId="10296"/>
    <cellStyle name="Calculation 5 2 5 3 3" xfId="10297"/>
    <cellStyle name="Calculation 5 2 5 4" xfId="10298"/>
    <cellStyle name="Calculation 5 2 5 4 2" xfId="10299"/>
    <cellStyle name="Calculation 5 2 5 4 2 2" xfId="10300"/>
    <cellStyle name="Calculation 5 2 5 4 3" xfId="10301"/>
    <cellStyle name="Calculation 5 2 5 5" xfId="10302"/>
    <cellStyle name="Calculation 5 2 5 5 2" xfId="10303"/>
    <cellStyle name="Calculation 5 2 5 5 2 2" xfId="10304"/>
    <cellStyle name="Calculation 5 2 5 5 3" xfId="10305"/>
    <cellStyle name="Calculation 5 2 5 6" xfId="10306"/>
    <cellStyle name="Calculation 5 2 5 6 2" xfId="10307"/>
    <cellStyle name="Calculation 5 2 5 6 2 2" xfId="10308"/>
    <cellStyle name="Calculation 5 2 5 6 3" xfId="10309"/>
    <cellStyle name="Calculation 5 2 5 7" xfId="10310"/>
    <cellStyle name="Calculation 5 2 5 7 2" xfId="10311"/>
    <cellStyle name="Calculation 5 2 5 7 2 2" xfId="10312"/>
    <cellStyle name="Calculation 5 2 5 7 3" xfId="10313"/>
    <cellStyle name="Calculation 5 2 5 8" xfId="10314"/>
    <cellStyle name="Calculation 5 2 5 8 2" xfId="10315"/>
    <cellStyle name="Calculation 5 2 5 8 2 2" xfId="10316"/>
    <cellStyle name="Calculation 5 2 5 8 3" xfId="10317"/>
    <cellStyle name="Calculation 5 2 5 9" xfId="10318"/>
    <cellStyle name="Calculation 5 2 5 9 2" xfId="10319"/>
    <cellStyle name="Calculation 5 2 5 9 2 2" xfId="10320"/>
    <cellStyle name="Calculation 5 2 5 9 3" xfId="10321"/>
    <cellStyle name="Calculation 5 2 6" xfId="10322"/>
    <cellStyle name="Calculation 5 2 6 2" xfId="10323"/>
    <cellStyle name="Calculation 5 2 6 2 2" xfId="10324"/>
    <cellStyle name="Calculation 5 2 6 3" xfId="10325"/>
    <cellStyle name="Calculation 5 2 7" xfId="10326"/>
    <cellStyle name="Calculation 5 2 7 2" xfId="10327"/>
    <cellStyle name="Calculation 5 2 7 2 2" xfId="10328"/>
    <cellStyle name="Calculation 5 2 7 3" xfId="10329"/>
    <cellStyle name="Calculation 5 2 8" xfId="10330"/>
    <cellStyle name="Calculation 5 2 8 2" xfId="10331"/>
    <cellStyle name="Calculation 5 2 8 2 2" xfId="10332"/>
    <cellStyle name="Calculation 5 2 8 3" xfId="10333"/>
    <cellStyle name="Calculation 5 2 9" xfId="10334"/>
    <cellStyle name="Calculation 5 2 9 2" xfId="10335"/>
    <cellStyle name="Calculation 5 2 9 2 2" xfId="10336"/>
    <cellStyle name="Calculation 5 2 9 3" xfId="10337"/>
    <cellStyle name="Calculation 5 20" xfId="10338"/>
    <cellStyle name="Calculation 5 20 2" xfId="10339"/>
    <cellStyle name="Calculation 5 20 2 2" xfId="10340"/>
    <cellStyle name="Calculation 5 20 3" xfId="10341"/>
    <cellStyle name="Calculation 5 21" xfId="10342"/>
    <cellStyle name="Calculation 5 21 2" xfId="10343"/>
    <cellStyle name="Calculation 5 21 2 2" xfId="10344"/>
    <cellStyle name="Calculation 5 21 3" xfId="10345"/>
    <cellStyle name="Calculation 5 22" xfId="10346"/>
    <cellStyle name="Calculation 5 22 2" xfId="10347"/>
    <cellStyle name="Calculation 5 23" xfId="10348"/>
    <cellStyle name="Calculation 5 24" xfId="10349"/>
    <cellStyle name="Calculation 5 25" xfId="10350"/>
    <cellStyle name="Calculation 5 26" xfId="10351"/>
    <cellStyle name="Calculation 5 3" xfId="10352"/>
    <cellStyle name="Calculation 5 3 10" xfId="10353"/>
    <cellStyle name="Calculation 5 3 10 2" xfId="10354"/>
    <cellStyle name="Calculation 5 3 10 2 2" xfId="10355"/>
    <cellStyle name="Calculation 5 3 10 3" xfId="10356"/>
    <cellStyle name="Calculation 5 3 11" xfId="10357"/>
    <cellStyle name="Calculation 5 3 11 2" xfId="10358"/>
    <cellStyle name="Calculation 5 3 11 2 2" xfId="10359"/>
    <cellStyle name="Calculation 5 3 11 3" xfId="10360"/>
    <cellStyle name="Calculation 5 3 12" xfId="10361"/>
    <cellStyle name="Calculation 5 3 12 2" xfId="10362"/>
    <cellStyle name="Calculation 5 3 12 2 2" xfId="10363"/>
    <cellStyle name="Calculation 5 3 12 3" xfId="10364"/>
    <cellStyle name="Calculation 5 3 13" xfId="10365"/>
    <cellStyle name="Calculation 5 3 13 2" xfId="10366"/>
    <cellStyle name="Calculation 5 3 13 2 2" xfId="10367"/>
    <cellStyle name="Calculation 5 3 13 3" xfId="10368"/>
    <cellStyle name="Calculation 5 3 14" xfId="10369"/>
    <cellStyle name="Calculation 5 3 14 2" xfId="10370"/>
    <cellStyle name="Calculation 5 3 14 2 2" xfId="10371"/>
    <cellStyle name="Calculation 5 3 14 3" xfId="10372"/>
    <cellStyle name="Calculation 5 3 15" xfId="10373"/>
    <cellStyle name="Calculation 5 3 15 2" xfId="10374"/>
    <cellStyle name="Calculation 5 3 15 2 2" xfId="10375"/>
    <cellStyle name="Calculation 5 3 15 3" xfId="10376"/>
    <cellStyle name="Calculation 5 3 16" xfId="10377"/>
    <cellStyle name="Calculation 5 3 16 2" xfId="10378"/>
    <cellStyle name="Calculation 5 3 16 2 2" xfId="10379"/>
    <cellStyle name="Calculation 5 3 16 3" xfId="10380"/>
    <cellStyle name="Calculation 5 3 17" xfId="10381"/>
    <cellStyle name="Calculation 5 3 17 2" xfId="10382"/>
    <cellStyle name="Calculation 5 3 17 2 2" xfId="10383"/>
    <cellStyle name="Calculation 5 3 17 3" xfId="10384"/>
    <cellStyle name="Calculation 5 3 18" xfId="10385"/>
    <cellStyle name="Calculation 5 3 18 2" xfId="10386"/>
    <cellStyle name="Calculation 5 3 19" xfId="10387"/>
    <cellStyle name="Calculation 5 3 2" xfId="10388"/>
    <cellStyle name="Calculation 5 3 2 10" xfId="10389"/>
    <cellStyle name="Calculation 5 3 2 10 2" xfId="10390"/>
    <cellStyle name="Calculation 5 3 2 10 2 2" xfId="10391"/>
    <cellStyle name="Calculation 5 3 2 10 3" xfId="10392"/>
    <cellStyle name="Calculation 5 3 2 11" xfId="10393"/>
    <cellStyle name="Calculation 5 3 2 11 2" xfId="10394"/>
    <cellStyle name="Calculation 5 3 2 11 2 2" xfId="10395"/>
    <cellStyle name="Calculation 5 3 2 11 3" xfId="10396"/>
    <cellStyle name="Calculation 5 3 2 12" xfId="10397"/>
    <cellStyle name="Calculation 5 3 2 12 2" xfId="10398"/>
    <cellStyle name="Calculation 5 3 2 12 2 2" xfId="10399"/>
    <cellStyle name="Calculation 5 3 2 12 3" xfId="10400"/>
    <cellStyle name="Calculation 5 3 2 13" xfId="10401"/>
    <cellStyle name="Calculation 5 3 2 13 2" xfId="10402"/>
    <cellStyle name="Calculation 5 3 2 13 2 2" xfId="10403"/>
    <cellStyle name="Calculation 5 3 2 13 3" xfId="10404"/>
    <cellStyle name="Calculation 5 3 2 14" xfId="10405"/>
    <cellStyle name="Calculation 5 3 2 14 2" xfId="10406"/>
    <cellStyle name="Calculation 5 3 2 14 2 2" xfId="10407"/>
    <cellStyle name="Calculation 5 3 2 14 3" xfId="10408"/>
    <cellStyle name="Calculation 5 3 2 15" xfId="10409"/>
    <cellStyle name="Calculation 5 3 2 15 2" xfId="10410"/>
    <cellStyle name="Calculation 5 3 2 15 2 2" xfId="10411"/>
    <cellStyle name="Calculation 5 3 2 15 3" xfId="10412"/>
    <cellStyle name="Calculation 5 3 2 16" xfId="10413"/>
    <cellStyle name="Calculation 5 3 2 16 2" xfId="10414"/>
    <cellStyle name="Calculation 5 3 2 16 2 2" xfId="10415"/>
    <cellStyle name="Calculation 5 3 2 16 3" xfId="10416"/>
    <cellStyle name="Calculation 5 3 2 17" xfId="10417"/>
    <cellStyle name="Calculation 5 3 2 17 2" xfId="10418"/>
    <cellStyle name="Calculation 5 3 2 17 2 2" xfId="10419"/>
    <cellStyle name="Calculation 5 3 2 17 3" xfId="10420"/>
    <cellStyle name="Calculation 5 3 2 18" xfId="10421"/>
    <cellStyle name="Calculation 5 3 2 18 2" xfId="10422"/>
    <cellStyle name="Calculation 5 3 2 18 2 2" xfId="10423"/>
    <cellStyle name="Calculation 5 3 2 18 3" xfId="10424"/>
    <cellStyle name="Calculation 5 3 2 19" xfId="10425"/>
    <cellStyle name="Calculation 5 3 2 19 2" xfId="10426"/>
    <cellStyle name="Calculation 5 3 2 19 2 2" xfId="10427"/>
    <cellStyle name="Calculation 5 3 2 19 3" xfId="10428"/>
    <cellStyle name="Calculation 5 3 2 2" xfId="10429"/>
    <cellStyle name="Calculation 5 3 2 2 2" xfId="10430"/>
    <cellStyle name="Calculation 5 3 2 2 2 2" xfId="10431"/>
    <cellStyle name="Calculation 5 3 2 2 3" xfId="10432"/>
    <cellStyle name="Calculation 5 3 2 20" xfId="10433"/>
    <cellStyle name="Calculation 5 3 2 20 2" xfId="10434"/>
    <cellStyle name="Calculation 5 3 2 20 2 2" xfId="10435"/>
    <cellStyle name="Calculation 5 3 2 20 3" xfId="10436"/>
    <cellStyle name="Calculation 5 3 2 21" xfId="10437"/>
    <cellStyle name="Calculation 5 3 2 21 2" xfId="10438"/>
    <cellStyle name="Calculation 5 3 2 22" xfId="10439"/>
    <cellStyle name="Calculation 5 3 2 3" xfId="10440"/>
    <cellStyle name="Calculation 5 3 2 3 2" xfId="10441"/>
    <cellStyle name="Calculation 5 3 2 3 2 2" xfId="10442"/>
    <cellStyle name="Calculation 5 3 2 3 3" xfId="10443"/>
    <cellStyle name="Calculation 5 3 2 4" xfId="10444"/>
    <cellStyle name="Calculation 5 3 2 4 2" xfId="10445"/>
    <cellStyle name="Calculation 5 3 2 4 2 2" xfId="10446"/>
    <cellStyle name="Calculation 5 3 2 4 3" xfId="10447"/>
    <cellStyle name="Calculation 5 3 2 5" xfId="10448"/>
    <cellStyle name="Calculation 5 3 2 5 2" xfId="10449"/>
    <cellStyle name="Calculation 5 3 2 5 2 2" xfId="10450"/>
    <cellStyle name="Calculation 5 3 2 5 3" xfId="10451"/>
    <cellStyle name="Calculation 5 3 2 6" xfId="10452"/>
    <cellStyle name="Calculation 5 3 2 6 2" xfId="10453"/>
    <cellStyle name="Calculation 5 3 2 6 2 2" xfId="10454"/>
    <cellStyle name="Calculation 5 3 2 6 3" xfId="10455"/>
    <cellStyle name="Calculation 5 3 2 7" xfId="10456"/>
    <cellStyle name="Calculation 5 3 2 7 2" xfId="10457"/>
    <cellStyle name="Calculation 5 3 2 7 2 2" xfId="10458"/>
    <cellStyle name="Calculation 5 3 2 7 3" xfId="10459"/>
    <cellStyle name="Calculation 5 3 2 8" xfId="10460"/>
    <cellStyle name="Calculation 5 3 2 8 2" xfId="10461"/>
    <cellStyle name="Calculation 5 3 2 8 2 2" xfId="10462"/>
    <cellStyle name="Calculation 5 3 2 8 3" xfId="10463"/>
    <cellStyle name="Calculation 5 3 2 9" xfId="10464"/>
    <cellStyle name="Calculation 5 3 2 9 2" xfId="10465"/>
    <cellStyle name="Calculation 5 3 2 9 2 2" xfId="10466"/>
    <cellStyle name="Calculation 5 3 2 9 3" xfId="10467"/>
    <cellStyle name="Calculation 5 3 3" xfId="10468"/>
    <cellStyle name="Calculation 5 3 3 2" xfId="10469"/>
    <cellStyle name="Calculation 5 3 3 2 2" xfId="10470"/>
    <cellStyle name="Calculation 5 3 3 3" xfId="10471"/>
    <cellStyle name="Calculation 5 3 4" xfId="10472"/>
    <cellStyle name="Calculation 5 3 4 2" xfId="10473"/>
    <cellStyle name="Calculation 5 3 4 2 2" xfId="10474"/>
    <cellStyle name="Calculation 5 3 4 3" xfId="10475"/>
    <cellStyle name="Calculation 5 3 5" xfId="10476"/>
    <cellStyle name="Calculation 5 3 5 2" xfId="10477"/>
    <cellStyle name="Calculation 5 3 5 2 2" xfId="10478"/>
    <cellStyle name="Calculation 5 3 5 3" xfId="10479"/>
    <cellStyle name="Calculation 5 3 6" xfId="10480"/>
    <cellStyle name="Calculation 5 3 6 2" xfId="10481"/>
    <cellStyle name="Calculation 5 3 6 2 2" xfId="10482"/>
    <cellStyle name="Calculation 5 3 6 3" xfId="10483"/>
    <cellStyle name="Calculation 5 3 7" xfId="10484"/>
    <cellStyle name="Calculation 5 3 7 2" xfId="10485"/>
    <cellStyle name="Calculation 5 3 7 2 2" xfId="10486"/>
    <cellStyle name="Calculation 5 3 7 3" xfId="10487"/>
    <cellStyle name="Calculation 5 3 8" xfId="10488"/>
    <cellStyle name="Calculation 5 3 8 2" xfId="10489"/>
    <cellStyle name="Calculation 5 3 8 2 2" xfId="10490"/>
    <cellStyle name="Calculation 5 3 8 3" xfId="10491"/>
    <cellStyle name="Calculation 5 3 9" xfId="10492"/>
    <cellStyle name="Calculation 5 3 9 2" xfId="10493"/>
    <cellStyle name="Calculation 5 3 9 2 2" xfId="10494"/>
    <cellStyle name="Calculation 5 3 9 3" xfId="10495"/>
    <cellStyle name="Calculation 5 4" xfId="10496"/>
    <cellStyle name="Calculation 5 4 10" xfId="10497"/>
    <cellStyle name="Calculation 5 4 10 2" xfId="10498"/>
    <cellStyle name="Calculation 5 4 10 2 2" xfId="10499"/>
    <cellStyle name="Calculation 5 4 10 3" xfId="10500"/>
    <cellStyle name="Calculation 5 4 11" xfId="10501"/>
    <cellStyle name="Calculation 5 4 11 2" xfId="10502"/>
    <cellStyle name="Calculation 5 4 11 2 2" xfId="10503"/>
    <cellStyle name="Calculation 5 4 11 3" xfId="10504"/>
    <cellStyle name="Calculation 5 4 12" xfId="10505"/>
    <cellStyle name="Calculation 5 4 12 2" xfId="10506"/>
    <cellStyle name="Calculation 5 4 12 2 2" xfId="10507"/>
    <cellStyle name="Calculation 5 4 12 3" xfId="10508"/>
    <cellStyle name="Calculation 5 4 13" xfId="10509"/>
    <cellStyle name="Calculation 5 4 13 2" xfId="10510"/>
    <cellStyle name="Calculation 5 4 13 2 2" xfId="10511"/>
    <cellStyle name="Calculation 5 4 13 3" xfId="10512"/>
    <cellStyle name="Calculation 5 4 14" xfId="10513"/>
    <cellStyle name="Calculation 5 4 14 2" xfId="10514"/>
    <cellStyle name="Calculation 5 4 14 2 2" xfId="10515"/>
    <cellStyle name="Calculation 5 4 14 3" xfId="10516"/>
    <cellStyle name="Calculation 5 4 15" xfId="10517"/>
    <cellStyle name="Calculation 5 4 15 2" xfId="10518"/>
    <cellStyle name="Calculation 5 4 15 2 2" xfId="10519"/>
    <cellStyle name="Calculation 5 4 15 3" xfId="10520"/>
    <cellStyle name="Calculation 5 4 16" xfId="10521"/>
    <cellStyle name="Calculation 5 4 16 2" xfId="10522"/>
    <cellStyle name="Calculation 5 4 16 2 2" xfId="10523"/>
    <cellStyle name="Calculation 5 4 16 3" xfId="10524"/>
    <cellStyle name="Calculation 5 4 17" xfId="10525"/>
    <cellStyle name="Calculation 5 4 17 2" xfId="10526"/>
    <cellStyle name="Calculation 5 4 17 2 2" xfId="10527"/>
    <cellStyle name="Calculation 5 4 17 3" xfId="10528"/>
    <cellStyle name="Calculation 5 4 18" xfId="10529"/>
    <cellStyle name="Calculation 5 4 18 2" xfId="10530"/>
    <cellStyle name="Calculation 5 4 19" xfId="10531"/>
    <cellStyle name="Calculation 5 4 2" xfId="10532"/>
    <cellStyle name="Calculation 5 4 2 10" xfId="10533"/>
    <cellStyle name="Calculation 5 4 2 10 2" xfId="10534"/>
    <cellStyle name="Calculation 5 4 2 10 2 2" xfId="10535"/>
    <cellStyle name="Calculation 5 4 2 10 3" xfId="10536"/>
    <cellStyle name="Calculation 5 4 2 11" xfId="10537"/>
    <cellStyle name="Calculation 5 4 2 11 2" xfId="10538"/>
    <cellStyle name="Calculation 5 4 2 11 2 2" xfId="10539"/>
    <cellStyle name="Calculation 5 4 2 11 3" xfId="10540"/>
    <cellStyle name="Calculation 5 4 2 12" xfId="10541"/>
    <cellStyle name="Calculation 5 4 2 12 2" xfId="10542"/>
    <cellStyle name="Calculation 5 4 2 12 2 2" xfId="10543"/>
    <cellStyle name="Calculation 5 4 2 12 3" xfId="10544"/>
    <cellStyle name="Calculation 5 4 2 13" xfId="10545"/>
    <cellStyle name="Calculation 5 4 2 13 2" xfId="10546"/>
    <cellStyle name="Calculation 5 4 2 13 2 2" xfId="10547"/>
    <cellStyle name="Calculation 5 4 2 13 3" xfId="10548"/>
    <cellStyle name="Calculation 5 4 2 14" xfId="10549"/>
    <cellStyle name="Calculation 5 4 2 14 2" xfId="10550"/>
    <cellStyle name="Calculation 5 4 2 14 2 2" xfId="10551"/>
    <cellStyle name="Calculation 5 4 2 14 3" xfId="10552"/>
    <cellStyle name="Calculation 5 4 2 15" xfId="10553"/>
    <cellStyle name="Calculation 5 4 2 15 2" xfId="10554"/>
    <cellStyle name="Calculation 5 4 2 15 2 2" xfId="10555"/>
    <cellStyle name="Calculation 5 4 2 15 3" xfId="10556"/>
    <cellStyle name="Calculation 5 4 2 16" xfId="10557"/>
    <cellStyle name="Calculation 5 4 2 16 2" xfId="10558"/>
    <cellStyle name="Calculation 5 4 2 16 2 2" xfId="10559"/>
    <cellStyle name="Calculation 5 4 2 16 3" xfId="10560"/>
    <cellStyle name="Calculation 5 4 2 17" xfId="10561"/>
    <cellStyle name="Calculation 5 4 2 17 2" xfId="10562"/>
    <cellStyle name="Calculation 5 4 2 17 2 2" xfId="10563"/>
    <cellStyle name="Calculation 5 4 2 17 3" xfId="10564"/>
    <cellStyle name="Calculation 5 4 2 18" xfId="10565"/>
    <cellStyle name="Calculation 5 4 2 18 2" xfId="10566"/>
    <cellStyle name="Calculation 5 4 2 18 2 2" xfId="10567"/>
    <cellStyle name="Calculation 5 4 2 18 3" xfId="10568"/>
    <cellStyle name="Calculation 5 4 2 19" xfId="10569"/>
    <cellStyle name="Calculation 5 4 2 19 2" xfId="10570"/>
    <cellStyle name="Calculation 5 4 2 19 2 2" xfId="10571"/>
    <cellStyle name="Calculation 5 4 2 19 3" xfId="10572"/>
    <cellStyle name="Calculation 5 4 2 2" xfId="10573"/>
    <cellStyle name="Calculation 5 4 2 2 2" xfId="10574"/>
    <cellStyle name="Calculation 5 4 2 2 2 2" xfId="10575"/>
    <cellStyle name="Calculation 5 4 2 2 3" xfId="10576"/>
    <cellStyle name="Calculation 5 4 2 20" xfId="10577"/>
    <cellStyle name="Calculation 5 4 2 20 2" xfId="10578"/>
    <cellStyle name="Calculation 5 4 2 20 2 2" xfId="10579"/>
    <cellStyle name="Calculation 5 4 2 20 3" xfId="10580"/>
    <cellStyle name="Calculation 5 4 2 21" xfId="10581"/>
    <cellStyle name="Calculation 5 4 2 21 2" xfId="10582"/>
    <cellStyle name="Calculation 5 4 2 22" xfId="10583"/>
    <cellStyle name="Calculation 5 4 2 3" xfId="10584"/>
    <cellStyle name="Calculation 5 4 2 3 2" xfId="10585"/>
    <cellStyle name="Calculation 5 4 2 3 2 2" xfId="10586"/>
    <cellStyle name="Calculation 5 4 2 3 3" xfId="10587"/>
    <cellStyle name="Calculation 5 4 2 4" xfId="10588"/>
    <cellStyle name="Calculation 5 4 2 4 2" xfId="10589"/>
    <cellStyle name="Calculation 5 4 2 4 2 2" xfId="10590"/>
    <cellStyle name="Calculation 5 4 2 4 3" xfId="10591"/>
    <cellStyle name="Calculation 5 4 2 5" xfId="10592"/>
    <cellStyle name="Calculation 5 4 2 5 2" xfId="10593"/>
    <cellStyle name="Calculation 5 4 2 5 2 2" xfId="10594"/>
    <cellStyle name="Calculation 5 4 2 5 3" xfId="10595"/>
    <cellStyle name="Calculation 5 4 2 6" xfId="10596"/>
    <cellStyle name="Calculation 5 4 2 6 2" xfId="10597"/>
    <cellStyle name="Calculation 5 4 2 6 2 2" xfId="10598"/>
    <cellStyle name="Calculation 5 4 2 6 3" xfId="10599"/>
    <cellStyle name="Calculation 5 4 2 7" xfId="10600"/>
    <cellStyle name="Calculation 5 4 2 7 2" xfId="10601"/>
    <cellStyle name="Calculation 5 4 2 7 2 2" xfId="10602"/>
    <cellStyle name="Calculation 5 4 2 7 3" xfId="10603"/>
    <cellStyle name="Calculation 5 4 2 8" xfId="10604"/>
    <cellStyle name="Calculation 5 4 2 8 2" xfId="10605"/>
    <cellStyle name="Calculation 5 4 2 8 2 2" xfId="10606"/>
    <cellStyle name="Calculation 5 4 2 8 3" xfId="10607"/>
    <cellStyle name="Calculation 5 4 2 9" xfId="10608"/>
    <cellStyle name="Calculation 5 4 2 9 2" xfId="10609"/>
    <cellStyle name="Calculation 5 4 2 9 2 2" xfId="10610"/>
    <cellStyle name="Calculation 5 4 2 9 3" xfId="10611"/>
    <cellStyle name="Calculation 5 4 3" xfId="10612"/>
    <cellStyle name="Calculation 5 4 3 2" xfId="10613"/>
    <cellStyle name="Calculation 5 4 3 2 2" xfId="10614"/>
    <cellStyle name="Calculation 5 4 3 3" xfId="10615"/>
    <cellStyle name="Calculation 5 4 4" xfId="10616"/>
    <cellStyle name="Calculation 5 4 4 2" xfId="10617"/>
    <cellStyle name="Calculation 5 4 4 2 2" xfId="10618"/>
    <cellStyle name="Calculation 5 4 4 3" xfId="10619"/>
    <cellStyle name="Calculation 5 4 5" xfId="10620"/>
    <cellStyle name="Calculation 5 4 5 2" xfId="10621"/>
    <cellStyle name="Calculation 5 4 5 2 2" xfId="10622"/>
    <cellStyle name="Calculation 5 4 5 3" xfId="10623"/>
    <cellStyle name="Calculation 5 4 6" xfId="10624"/>
    <cellStyle name="Calculation 5 4 6 2" xfId="10625"/>
    <cellStyle name="Calculation 5 4 6 2 2" xfId="10626"/>
    <cellStyle name="Calculation 5 4 6 3" xfId="10627"/>
    <cellStyle name="Calculation 5 4 7" xfId="10628"/>
    <cellStyle name="Calculation 5 4 7 2" xfId="10629"/>
    <cellStyle name="Calculation 5 4 7 2 2" xfId="10630"/>
    <cellStyle name="Calculation 5 4 7 3" xfId="10631"/>
    <cellStyle name="Calculation 5 4 8" xfId="10632"/>
    <cellStyle name="Calculation 5 4 8 2" xfId="10633"/>
    <cellStyle name="Calculation 5 4 8 2 2" xfId="10634"/>
    <cellStyle name="Calculation 5 4 8 3" xfId="10635"/>
    <cellStyle name="Calculation 5 4 9" xfId="10636"/>
    <cellStyle name="Calculation 5 4 9 2" xfId="10637"/>
    <cellStyle name="Calculation 5 4 9 2 2" xfId="10638"/>
    <cellStyle name="Calculation 5 4 9 3" xfId="10639"/>
    <cellStyle name="Calculation 5 5" xfId="10640"/>
    <cellStyle name="Calculation 5 5 10" xfId="10641"/>
    <cellStyle name="Calculation 5 5 10 2" xfId="10642"/>
    <cellStyle name="Calculation 5 5 10 2 2" xfId="10643"/>
    <cellStyle name="Calculation 5 5 10 3" xfId="10644"/>
    <cellStyle name="Calculation 5 5 11" xfId="10645"/>
    <cellStyle name="Calculation 5 5 11 2" xfId="10646"/>
    <cellStyle name="Calculation 5 5 11 2 2" xfId="10647"/>
    <cellStyle name="Calculation 5 5 11 3" xfId="10648"/>
    <cellStyle name="Calculation 5 5 12" xfId="10649"/>
    <cellStyle name="Calculation 5 5 12 2" xfId="10650"/>
    <cellStyle name="Calculation 5 5 12 2 2" xfId="10651"/>
    <cellStyle name="Calculation 5 5 12 3" xfId="10652"/>
    <cellStyle name="Calculation 5 5 13" xfId="10653"/>
    <cellStyle name="Calculation 5 5 13 2" xfId="10654"/>
    <cellStyle name="Calculation 5 5 13 2 2" xfId="10655"/>
    <cellStyle name="Calculation 5 5 13 3" xfId="10656"/>
    <cellStyle name="Calculation 5 5 14" xfId="10657"/>
    <cellStyle name="Calculation 5 5 14 2" xfId="10658"/>
    <cellStyle name="Calculation 5 5 14 2 2" xfId="10659"/>
    <cellStyle name="Calculation 5 5 14 3" xfId="10660"/>
    <cellStyle name="Calculation 5 5 15" xfId="10661"/>
    <cellStyle name="Calculation 5 5 15 2" xfId="10662"/>
    <cellStyle name="Calculation 5 5 15 2 2" xfId="10663"/>
    <cellStyle name="Calculation 5 5 15 3" xfId="10664"/>
    <cellStyle name="Calculation 5 5 16" xfId="10665"/>
    <cellStyle name="Calculation 5 5 16 2" xfId="10666"/>
    <cellStyle name="Calculation 5 5 16 2 2" xfId="10667"/>
    <cellStyle name="Calculation 5 5 16 3" xfId="10668"/>
    <cellStyle name="Calculation 5 5 17" xfId="10669"/>
    <cellStyle name="Calculation 5 5 17 2" xfId="10670"/>
    <cellStyle name="Calculation 5 5 17 2 2" xfId="10671"/>
    <cellStyle name="Calculation 5 5 17 3" xfId="10672"/>
    <cellStyle name="Calculation 5 5 18" xfId="10673"/>
    <cellStyle name="Calculation 5 5 18 2" xfId="10674"/>
    <cellStyle name="Calculation 5 5 18 2 2" xfId="10675"/>
    <cellStyle name="Calculation 5 5 18 3" xfId="10676"/>
    <cellStyle name="Calculation 5 5 19" xfId="10677"/>
    <cellStyle name="Calculation 5 5 19 2" xfId="10678"/>
    <cellStyle name="Calculation 5 5 19 2 2" xfId="10679"/>
    <cellStyle name="Calculation 5 5 19 3" xfId="10680"/>
    <cellStyle name="Calculation 5 5 2" xfId="10681"/>
    <cellStyle name="Calculation 5 5 2 10" xfId="10682"/>
    <cellStyle name="Calculation 5 5 2 10 2" xfId="10683"/>
    <cellStyle name="Calculation 5 5 2 10 2 2" xfId="10684"/>
    <cellStyle name="Calculation 5 5 2 10 3" xfId="10685"/>
    <cellStyle name="Calculation 5 5 2 11" xfId="10686"/>
    <cellStyle name="Calculation 5 5 2 11 2" xfId="10687"/>
    <cellStyle name="Calculation 5 5 2 11 2 2" xfId="10688"/>
    <cellStyle name="Calculation 5 5 2 11 3" xfId="10689"/>
    <cellStyle name="Calculation 5 5 2 12" xfId="10690"/>
    <cellStyle name="Calculation 5 5 2 12 2" xfId="10691"/>
    <cellStyle name="Calculation 5 5 2 12 2 2" xfId="10692"/>
    <cellStyle name="Calculation 5 5 2 12 3" xfId="10693"/>
    <cellStyle name="Calculation 5 5 2 13" xfId="10694"/>
    <cellStyle name="Calculation 5 5 2 13 2" xfId="10695"/>
    <cellStyle name="Calculation 5 5 2 13 2 2" xfId="10696"/>
    <cellStyle name="Calculation 5 5 2 13 3" xfId="10697"/>
    <cellStyle name="Calculation 5 5 2 14" xfId="10698"/>
    <cellStyle name="Calculation 5 5 2 14 2" xfId="10699"/>
    <cellStyle name="Calculation 5 5 2 14 2 2" xfId="10700"/>
    <cellStyle name="Calculation 5 5 2 14 3" xfId="10701"/>
    <cellStyle name="Calculation 5 5 2 15" xfId="10702"/>
    <cellStyle name="Calculation 5 5 2 15 2" xfId="10703"/>
    <cellStyle name="Calculation 5 5 2 15 2 2" xfId="10704"/>
    <cellStyle name="Calculation 5 5 2 15 3" xfId="10705"/>
    <cellStyle name="Calculation 5 5 2 16" xfId="10706"/>
    <cellStyle name="Calculation 5 5 2 16 2" xfId="10707"/>
    <cellStyle name="Calculation 5 5 2 16 2 2" xfId="10708"/>
    <cellStyle name="Calculation 5 5 2 16 3" xfId="10709"/>
    <cellStyle name="Calculation 5 5 2 17" xfId="10710"/>
    <cellStyle name="Calculation 5 5 2 17 2" xfId="10711"/>
    <cellStyle name="Calculation 5 5 2 17 2 2" xfId="10712"/>
    <cellStyle name="Calculation 5 5 2 17 3" xfId="10713"/>
    <cellStyle name="Calculation 5 5 2 18" xfId="10714"/>
    <cellStyle name="Calculation 5 5 2 18 2" xfId="10715"/>
    <cellStyle name="Calculation 5 5 2 18 2 2" xfId="10716"/>
    <cellStyle name="Calculation 5 5 2 18 3" xfId="10717"/>
    <cellStyle name="Calculation 5 5 2 19" xfId="10718"/>
    <cellStyle name="Calculation 5 5 2 19 2" xfId="10719"/>
    <cellStyle name="Calculation 5 5 2 19 2 2" xfId="10720"/>
    <cellStyle name="Calculation 5 5 2 19 3" xfId="10721"/>
    <cellStyle name="Calculation 5 5 2 2" xfId="10722"/>
    <cellStyle name="Calculation 5 5 2 2 2" xfId="10723"/>
    <cellStyle name="Calculation 5 5 2 2 2 2" xfId="10724"/>
    <cellStyle name="Calculation 5 5 2 2 3" xfId="10725"/>
    <cellStyle name="Calculation 5 5 2 20" xfId="10726"/>
    <cellStyle name="Calculation 5 5 2 20 2" xfId="10727"/>
    <cellStyle name="Calculation 5 5 2 20 2 2" xfId="10728"/>
    <cellStyle name="Calculation 5 5 2 20 3" xfId="10729"/>
    <cellStyle name="Calculation 5 5 2 21" xfId="10730"/>
    <cellStyle name="Calculation 5 5 2 21 2" xfId="10731"/>
    <cellStyle name="Calculation 5 5 2 22" xfId="10732"/>
    <cellStyle name="Calculation 5 5 2 3" xfId="10733"/>
    <cellStyle name="Calculation 5 5 2 3 2" xfId="10734"/>
    <cellStyle name="Calculation 5 5 2 3 2 2" xfId="10735"/>
    <cellStyle name="Calculation 5 5 2 3 3" xfId="10736"/>
    <cellStyle name="Calculation 5 5 2 4" xfId="10737"/>
    <cellStyle name="Calculation 5 5 2 4 2" xfId="10738"/>
    <cellStyle name="Calculation 5 5 2 4 2 2" xfId="10739"/>
    <cellStyle name="Calculation 5 5 2 4 3" xfId="10740"/>
    <cellStyle name="Calculation 5 5 2 5" xfId="10741"/>
    <cellStyle name="Calculation 5 5 2 5 2" xfId="10742"/>
    <cellStyle name="Calculation 5 5 2 5 2 2" xfId="10743"/>
    <cellStyle name="Calculation 5 5 2 5 3" xfId="10744"/>
    <cellStyle name="Calculation 5 5 2 6" xfId="10745"/>
    <cellStyle name="Calculation 5 5 2 6 2" xfId="10746"/>
    <cellStyle name="Calculation 5 5 2 6 2 2" xfId="10747"/>
    <cellStyle name="Calculation 5 5 2 6 3" xfId="10748"/>
    <cellStyle name="Calculation 5 5 2 7" xfId="10749"/>
    <cellStyle name="Calculation 5 5 2 7 2" xfId="10750"/>
    <cellStyle name="Calculation 5 5 2 7 2 2" xfId="10751"/>
    <cellStyle name="Calculation 5 5 2 7 3" xfId="10752"/>
    <cellStyle name="Calculation 5 5 2 8" xfId="10753"/>
    <cellStyle name="Calculation 5 5 2 8 2" xfId="10754"/>
    <cellStyle name="Calculation 5 5 2 8 2 2" xfId="10755"/>
    <cellStyle name="Calculation 5 5 2 8 3" xfId="10756"/>
    <cellStyle name="Calculation 5 5 2 9" xfId="10757"/>
    <cellStyle name="Calculation 5 5 2 9 2" xfId="10758"/>
    <cellStyle name="Calculation 5 5 2 9 2 2" xfId="10759"/>
    <cellStyle name="Calculation 5 5 2 9 3" xfId="10760"/>
    <cellStyle name="Calculation 5 5 20" xfId="10761"/>
    <cellStyle name="Calculation 5 5 20 2" xfId="10762"/>
    <cellStyle name="Calculation 5 5 20 2 2" xfId="10763"/>
    <cellStyle name="Calculation 5 5 20 3" xfId="10764"/>
    <cellStyle name="Calculation 5 5 21" xfId="10765"/>
    <cellStyle name="Calculation 5 5 21 2" xfId="10766"/>
    <cellStyle name="Calculation 5 5 21 2 2" xfId="10767"/>
    <cellStyle name="Calculation 5 5 21 3" xfId="10768"/>
    <cellStyle name="Calculation 5 5 22" xfId="10769"/>
    <cellStyle name="Calculation 5 5 22 2" xfId="10770"/>
    <cellStyle name="Calculation 5 5 23" xfId="10771"/>
    <cellStyle name="Calculation 5 5 3" xfId="10772"/>
    <cellStyle name="Calculation 5 5 3 2" xfId="10773"/>
    <cellStyle name="Calculation 5 5 3 2 2" xfId="10774"/>
    <cellStyle name="Calculation 5 5 3 3" xfId="10775"/>
    <cellStyle name="Calculation 5 5 4" xfId="10776"/>
    <cellStyle name="Calculation 5 5 4 2" xfId="10777"/>
    <cellStyle name="Calculation 5 5 4 2 2" xfId="10778"/>
    <cellStyle name="Calculation 5 5 4 3" xfId="10779"/>
    <cellStyle name="Calculation 5 5 5" xfId="10780"/>
    <cellStyle name="Calculation 5 5 5 2" xfId="10781"/>
    <cellStyle name="Calculation 5 5 5 2 2" xfId="10782"/>
    <cellStyle name="Calculation 5 5 5 3" xfId="10783"/>
    <cellStyle name="Calculation 5 5 6" xfId="10784"/>
    <cellStyle name="Calculation 5 5 6 2" xfId="10785"/>
    <cellStyle name="Calculation 5 5 6 2 2" xfId="10786"/>
    <cellStyle name="Calculation 5 5 6 3" xfId="10787"/>
    <cellStyle name="Calculation 5 5 7" xfId="10788"/>
    <cellStyle name="Calculation 5 5 7 2" xfId="10789"/>
    <cellStyle name="Calculation 5 5 7 2 2" xfId="10790"/>
    <cellStyle name="Calculation 5 5 7 3" xfId="10791"/>
    <cellStyle name="Calculation 5 5 8" xfId="10792"/>
    <cellStyle name="Calculation 5 5 8 2" xfId="10793"/>
    <cellStyle name="Calculation 5 5 8 2 2" xfId="10794"/>
    <cellStyle name="Calculation 5 5 8 3" xfId="10795"/>
    <cellStyle name="Calculation 5 5 9" xfId="10796"/>
    <cellStyle name="Calculation 5 5 9 2" xfId="10797"/>
    <cellStyle name="Calculation 5 5 9 2 2" xfId="10798"/>
    <cellStyle name="Calculation 5 5 9 3" xfId="10799"/>
    <cellStyle name="Calculation 5 6" xfId="10800"/>
    <cellStyle name="Calculation 5 6 10" xfId="10801"/>
    <cellStyle name="Calculation 5 6 10 2" xfId="10802"/>
    <cellStyle name="Calculation 5 6 10 2 2" xfId="10803"/>
    <cellStyle name="Calculation 5 6 10 3" xfId="10804"/>
    <cellStyle name="Calculation 5 6 11" xfId="10805"/>
    <cellStyle name="Calculation 5 6 11 2" xfId="10806"/>
    <cellStyle name="Calculation 5 6 11 2 2" xfId="10807"/>
    <cellStyle name="Calculation 5 6 11 3" xfId="10808"/>
    <cellStyle name="Calculation 5 6 12" xfId="10809"/>
    <cellStyle name="Calculation 5 6 12 2" xfId="10810"/>
    <cellStyle name="Calculation 5 6 12 2 2" xfId="10811"/>
    <cellStyle name="Calculation 5 6 12 3" xfId="10812"/>
    <cellStyle name="Calculation 5 6 13" xfId="10813"/>
    <cellStyle name="Calculation 5 6 13 2" xfId="10814"/>
    <cellStyle name="Calculation 5 6 13 2 2" xfId="10815"/>
    <cellStyle name="Calculation 5 6 13 3" xfId="10816"/>
    <cellStyle name="Calculation 5 6 14" xfId="10817"/>
    <cellStyle name="Calculation 5 6 14 2" xfId="10818"/>
    <cellStyle name="Calculation 5 6 14 2 2" xfId="10819"/>
    <cellStyle name="Calculation 5 6 14 3" xfId="10820"/>
    <cellStyle name="Calculation 5 6 15" xfId="10821"/>
    <cellStyle name="Calculation 5 6 15 2" xfId="10822"/>
    <cellStyle name="Calculation 5 6 15 2 2" xfId="10823"/>
    <cellStyle name="Calculation 5 6 15 3" xfId="10824"/>
    <cellStyle name="Calculation 5 6 16" xfId="10825"/>
    <cellStyle name="Calculation 5 6 16 2" xfId="10826"/>
    <cellStyle name="Calculation 5 6 16 2 2" xfId="10827"/>
    <cellStyle name="Calculation 5 6 16 3" xfId="10828"/>
    <cellStyle name="Calculation 5 6 17" xfId="10829"/>
    <cellStyle name="Calculation 5 6 17 2" xfId="10830"/>
    <cellStyle name="Calculation 5 6 17 2 2" xfId="10831"/>
    <cellStyle name="Calculation 5 6 17 3" xfId="10832"/>
    <cellStyle name="Calculation 5 6 18" xfId="10833"/>
    <cellStyle name="Calculation 5 6 18 2" xfId="10834"/>
    <cellStyle name="Calculation 5 6 18 2 2" xfId="10835"/>
    <cellStyle name="Calculation 5 6 18 3" xfId="10836"/>
    <cellStyle name="Calculation 5 6 19" xfId="10837"/>
    <cellStyle name="Calculation 5 6 19 2" xfId="10838"/>
    <cellStyle name="Calculation 5 6 19 2 2" xfId="10839"/>
    <cellStyle name="Calculation 5 6 19 3" xfId="10840"/>
    <cellStyle name="Calculation 5 6 2" xfId="10841"/>
    <cellStyle name="Calculation 5 6 2 2" xfId="10842"/>
    <cellStyle name="Calculation 5 6 2 2 2" xfId="10843"/>
    <cellStyle name="Calculation 5 6 2 3" xfId="10844"/>
    <cellStyle name="Calculation 5 6 20" xfId="10845"/>
    <cellStyle name="Calculation 5 6 20 2" xfId="10846"/>
    <cellStyle name="Calculation 5 6 20 2 2" xfId="10847"/>
    <cellStyle name="Calculation 5 6 20 3" xfId="10848"/>
    <cellStyle name="Calculation 5 6 21" xfId="10849"/>
    <cellStyle name="Calculation 5 6 21 2" xfId="10850"/>
    <cellStyle name="Calculation 5 6 22" xfId="10851"/>
    <cellStyle name="Calculation 5 6 3" xfId="10852"/>
    <cellStyle name="Calculation 5 6 3 2" xfId="10853"/>
    <cellStyle name="Calculation 5 6 3 2 2" xfId="10854"/>
    <cellStyle name="Calculation 5 6 3 3" xfId="10855"/>
    <cellStyle name="Calculation 5 6 4" xfId="10856"/>
    <cellStyle name="Calculation 5 6 4 2" xfId="10857"/>
    <cellStyle name="Calculation 5 6 4 2 2" xfId="10858"/>
    <cellStyle name="Calculation 5 6 4 3" xfId="10859"/>
    <cellStyle name="Calculation 5 6 5" xfId="10860"/>
    <cellStyle name="Calculation 5 6 5 2" xfId="10861"/>
    <cellStyle name="Calculation 5 6 5 2 2" xfId="10862"/>
    <cellStyle name="Calculation 5 6 5 3" xfId="10863"/>
    <cellStyle name="Calculation 5 6 6" xfId="10864"/>
    <cellStyle name="Calculation 5 6 6 2" xfId="10865"/>
    <cellStyle name="Calculation 5 6 6 2 2" xfId="10866"/>
    <cellStyle name="Calculation 5 6 6 3" xfId="10867"/>
    <cellStyle name="Calculation 5 6 7" xfId="10868"/>
    <cellStyle name="Calculation 5 6 7 2" xfId="10869"/>
    <cellStyle name="Calculation 5 6 7 2 2" xfId="10870"/>
    <cellStyle name="Calculation 5 6 7 3" xfId="10871"/>
    <cellStyle name="Calculation 5 6 8" xfId="10872"/>
    <cellStyle name="Calculation 5 6 8 2" xfId="10873"/>
    <cellStyle name="Calculation 5 6 8 2 2" xfId="10874"/>
    <cellStyle name="Calculation 5 6 8 3" xfId="10875"/>
    <cellStyle name="Calculation 5 6 9" xfId="10876"/>
    <cellStyle name="Calculation 5 6 9 2" xfId="10877"/>
    <cellStyle name="Calculation 5 6 9 2 2" xfId="10878"/>
    <cellStyle name="Calculation 5 6 9 3" xfId="10879"/>
    <cellStyle name="Calculation 5 7" xfId="10880"/>
    <cellStyle name="Calculation 5 7 2" xfId="10881"/>
    <cellStyle name="Calculation 5 7 2 2" xfId="10882"/>
    <cellStyle name="Calculation 5 7 3" xfId="10883"/>
    <cellStyle name="Calculation 5 8" xfId="10884"/>
    <cellStyle name="Calculation 5 8 2" xfId="10885"/>
    <cellStyle name="Calculation 5 8 2 2" xfId="10886"/>
    <cellStyle name="Calculation 5 8 3" xfId="10887"/>
    <cellStyle name="Calculation 5 9" xfId="10888"/>
    <cellStyle name="Calculation 5 9 2" xfId="10889"/>
    <cellStyle name="Calculation 5 9 2 2" xfId="10890"/>
    <cellStyle name="Calculation 5 9 3" xfId="10891"/>
    <cellStyle name="Calculation 6" xfId="10892"/>
    <cellStyle name="Calculation 6 10" xfId="10893"/>
    <cellStyle name="Calculation 6 10 2" xfId="10894"/>
    <cellStyle name="Calculation 6 10 2 2" xfId="10895"/>
    <cellStyle name="Calculation 6 10 3" xfId="10896"/>
    <cellStyle name="Calculation 6 11" xfId="10897"/>
    <cellStyle name="Calculation 6 11 2" xfId="10898"/>
    <cellStyle name="Calculation 6 11 2 2" xfId="10899"/>
    <cellStyle name="Calculation 6 11 3" xfId="10900"/>
    <cellStyle name="Calculation 6 12" xfId="10901"/>
    <cellStyle name="Calculation 6 12 2" xfId="10902"/>
    <cellStyle name="Calculation 6 12 2 2" xfId="10903"/>
    <cellStyle name="Calculation 6 12 3" xfId="10904"/>
    <cellStyle name="Calculation 6 13" xfId="10905"/>
    <cellStyle name="Calculation 6 13 2" xfId="10906"/>
    <cellStyle name="Calculation 6 13 2 2" xfId="10907"/>
    <cellStyle name="Calculation 6 13 3" xfId="10908"/>
    <cellStyle name="Calculation 6 14" xfId="10909"/>
    <cellStyle name="Calculation 6 14 2" xfId="10910"/>
    <cellStyle name="Calculation 6 14 2 2" xfId="10911"/>
    <cellStyle name="Calculation 6 14 3" xfId="10912"/>
    <cellStyle name="Calculation 6 15" xfId="10913"/>
    <cellStyle name="Calculation 6 15 2" xfId="10914"/>
    <cellStyle name="Calculation 6 15 2 2" xfId="10915"/>
    <cellStyle name="Calculation 6 15 3" xfId="10916"/>
    <cellStyle name="Calculation 6 16" xfId="10917"/>
    <cellStyle name="Calculation 6 16 2" xfId="10918"/>
    <cellStyle name="Calculation 6 16 2 2" xfId="10919"/>
    <cellStyle name="Calculation 6 16 3" xfId="10920"/>
    <cellStyle name="Calculation 6 17" xfId="10921"/>
    <cellStyle name="Calculation 6 17 2" xfId="10922"/>
    <cellStyle name="Calculation 6 17 2 2" xfId="10923"/>
    <cellStyle name="Calculation 6 17 3" xfId="10924"/>
    <cellStyle name="Calculation 6 18" xfId="10925"/>
    <cellStyle name="Calculation 6 18 2" xfId="10926"/>
    <cellStyle name="Calculation 6 18 2 2" xfId="10927"/>
    <cellStyle name="Calculation 6 18 3" xfId="10928"/>
    <cellStyle name="Calculation 6 19" xfId="10929"/>
    <cellStyle name="Calculation 6 19 2" xfId="10930"/>
    <cellStyle name="Calculation 6 19 2 2" xfId="10931"/>
    <cellStyle name="Calculation 6 19 3" xfId="10932"/>
    <cellStyle name="Calculation 6 2" xfId="10933"/>
    <cellStyle name="Calculation 6 2 10" xfId="10934"/>
    <cellStyle name="Calculation 6 2 10 2" xfId="10935"/>
    <cellStyle name="Calculation 6 2 10 2 2" xfId="10936"/>
    <cellStyle name="Calculation 6 2 10 3" xfId="10937"/>
    <cellStyle name="Calculation 6 2 11" xfId="10938"/>
    <cellStyle name="Calculation 6 2 11 2" xfId="10939"/>
    <cellStyle name="Calculation 6 2 11 2 2" xfId="10940"/>
    <cellStyle name="Calculation 6 2 11 3" xfId="10941"/>
    <cellStyle name="Calculation 6 2 12" xfId="10942"/>
    <cellStyle name="Calculation 6 2 12 2" xfId="10943"/>
    <cellStyle name="Calculation 6 2 12 2 2" xfId="10944"/>
    <cellStyle name="Calculation 6 2 12 3" xfId="10945"/>
    <cellStyle name="Calculation 6 2 13" xfId="10946"/>
    <cellStyle name="Calculation 6 2 13 2" xfId="10947"/>
    <cellStyle name="Calculation 6 2 13 2 2" xfId="10948"/>
    <cellStyle name="Calculation 6 2 13 3" xfId="10949"/>
    <cellStyle name="Calculation 6 2 14" xfId="10950"/>
    <cellStyle name="Calculation 6 2 14 2" xfId="10951"/>
    <cellStyle name="Calculation 6 2 14 2 2" xfId="10952"/>
    <cellStyle name="Calculation 6 2 14 3" xfId="10953"/>
    <cellStyle name="Calculation 6 2 15" xfId="10954"/>
    <cellStyle name="Calculation 6 2 15 2" xfId="10955"/>
    <cellStyle name="Calculation 6 2 15 2 2" xfId="10956"/>
    <cellStyle name="Calculation 6 2 15 3" xfId="10957"/>
    <cellStyle name="Calculation 6 2 16" xfId="10958"/>
    <cellStyle name="Calculation 6 2 16 2" xfId="10959"/>
    <cellStyle name="Calculation 6 2 16 2 2" xfId="10960"/>
    <cellStyle name="Calculation 6 2 16 3" xfId="10961"/>
    <cellStyle name="Calculation 6 2 17" xfId="10962"/>
    <cellStyle name="Calculation 6 2 17 2" xfId="10963"/>
    <cellStyle name="Calculation 6 2 17 2 2" xfId="10964"/>
    <cellStyle name="Calculation 6 2 17 3" xfId="10965"/>
    <cellStyle name="Calculation 6 2 18" xfId="10966"/>
    <cellStyle name="Calculation 6 2 18 2" xfId="10967"/>
    <cellStyle name="Calculation 6 2 18 2 2" xfId="10968"/>
    <cellStyle name="Calculation 6 2 18 3" xfId="10969"/>
    <cellStyle name="Calculation 6 2 19" xfId="10970"/>
    <cellStyle name="Calculation 6 2 19 2" xfId="10971"/>
    <cellStyle name="Calculation 6 2 19 2 2" xfId="10972"/>
    <cellStyle name="Calculation 6 2 19 3" xfId="10973"/>
    <cellStyle name="Calculation 6 2 2" xfId="10974"/>
    <cellStyle name="Calculation 6 2 2 10" xfId="10975"/>
    <cellStyle name="Calculation 6 2 2 10 2" xfId="10976"/>
    <cellStyle name="Calculation 6 2 2 10 2 2" xfId="10977"/>
    <cellStyle name="Calculation 6 2 2 10 3" xfId="10978"/>
    <cellStyle name="Calculation 6 2 2 11" xfId="10979"/>
    <cellStyle name="Calculation 6 2 2 11 2" xfId="10980"/>
    <cellStyle name="Calculation 6 2 2 11 2 2" xfId="10981"/>
    <cellStyle name="Calculation 6 2 2 11 3" xfId="10982"/>
    <cellStyle name="Calculation 6 2 2 12" xfId="10983"/>
    <cellStyle name="Calculation 6 2 2 12 2" xfId="10984"/>
    <cellStyle name="Calculation 6 2 2 12 2 2" xfId="10985"/>
    <cellStyle name="Calculation 6 2 2 12 3" xfId="10986"/>
    <cellStyle name="Calculation 6 2 2 13" xfId="10987"/>
    <cellStyle name="Calculation 6 2 2 13 2" xfId="10988"/>
    <cellStyle name="Calculation 6 2 2 13 2 2" xfId="10989"/>
    <cellStyle name="Calculation 6 2 2 13 3" xfId="10990"/>
    <cellStyle name="Calculation 6 2 2 14" xfId="10991"/>
    <cellStyle name="Calculation 6 2 2 14 2" xfId="10992"/>
    <cellStyle name="Calculation 6 2 2 14 2 2" xfId="10993"/>
    <cellStyle name="Calculation 6 2 2 14 3" xfId="10994"/>
    <cellStyle name="Calculation 6 2 2 15" xfId="10995"/>
    <cellStyle name="Calculation 6 2 2 15 2" xfId="10996"/>
    <cellStyle name="Calculation 6 2 2 15 2 2" xfId="10997"/>
    <cellStyle name="Calculation 6 2 2 15 3" xfId="10998"/>
    <cellStyle name="Calculation 6 2 2 16" xfId="10999"/>
    <cellStyle name="Calculation 6 2 2 16 2" xfId="11000"/>
    <cellStyle name="Calculation 6 2 2 16 2 2" xfId="11001"/>
    <cellStyle name="Calculation 6 2 2 16 3" xfId="11002"/>
    <cellStyle name="Calculation 6 2 2 17" xfId="11003"/>
    <cellStyle name="Calculation 6 2 2 17 2" xfId="11004"/>
    <cellStyle name="Calculation 6 2 2 17 2 2" xfId="11005"/>
    <cellStyle name="Calculation 6 2 2 17 3" xfId="11006"/>
    <cellStyle name="Calculation 6 2 2 18" xfId="11007"/>
    <cellStyle name="Calculation 6 2 2 18 2" xfId="11008"/>
    <cellStyle name="Calculation 6 2 2 19" xfId="11009"/>
    <cellStyle name="Calculation 6 2 2 2" xfId="11010"/>
    <cellStyle name="Calculation 6 2 2 2 10" xfId="11011"/>
    <cellStyle name="Calculation 6 2 2 2 10 2" xfId="11012"/>
    <cellStyle name="Calculation 6 2 2 2 10 2 2" xfId="11013"/>
    <cellStyle name="Calculation 6 2 2 2 10 3" xfId="11014"/>
    <cellStyle name="Calculation 6 2 2 2 11" xfId="11015"/>
    <cellStyle name="Calculation 6 2 2 2 11 2" xfId="11016"/>
    <cellStyle name="Calculation 6 2 2 2 11 2 2" xfId="11017"/>
    <cellStyle name="Calculation 6 2 2 2 11 3" xfId="11018"/>
    <cellStyle name="Calculation 6 2 2 2 12" xfId="11019"/>
    <cellStyle name="Calculation 6 2 2 2 12 2" xfId="11020"/>
    <cellStyle name="Calculation 6 2 2 2 12 2 2" xfId="11021"/>
    <cellStyle name="Calculation 6 2 2 2 12 3" xfId="11022"/>
    <cellStyle name="Calculation 6 2 2 2 13" xfId="11023"/>
    <cellStyle name="Calculation 6 2 2 2 13 2" xfId="11024"/>
    <cellStyle name="Calculation 6 2 2 2 13 2 2" xfId="11025"/>
    <cellStyle name="Calculation 6 2 2 2 13 3" xfId="11026"/>
    <cellStyle name="Calculation 6 2 2 2 14" xfId="11027"/>
    <cellStyle name="Calculation 6 2 2 2 14 2" xfId="11028"/>
    <cellStyle name="Calculation 6 2 2 2 14 2 2" xfId="11029"/>
    <cellStyle name="Calculation 6 2 2 2 14 3" xfId="11030"/>
    <cellStyle name="Calculation 6 2 2 2 15" xfId="11031"/>
    <cellStyle name="Calculation 6 2 2 2 15 2" xfId="11032"/>
    <cellStyle name="Calculation 6 2 2 2 15 2 2" xfId="11033"/>
    <cellStyle name="Calculation 6 2 2 2 15 3" xfId="11034"/>
    <cellStyle name="Calculation 6 2 2 2 16" xfId="11035"/>
    <cellStyle name="Calculation 6 2 2 2 16 2" xfId="11036"/>
    <cellStyle name="Calculation 6 2 2 2 16 2 2" xfId="11037"/>
    <cellStyle name="Calculation 6 2 2 2 16 3" xfId="11038"/>
    <cellStyle name="Calculation 6 2 2 2 17" xfId="11039"/>
    <cellStyle name="Calculation 6 2 2 2 17 2" xfId="11040"/>
    <cellStyle name="Calculation 6 2 2 2 17 2 2" xfId="11041"/>
    <cellStyle name="Calculation 6 2 2 2 17 3" xfId="11042"/>
    <cellStyle name="Calculation 6 2 2 2 18" xfId="11043"/>
    <cellStyle name="Calculation 6 2 2 2 18 2" xfId="11044"/>
    <cellStyle name="Calculation 6 2 2 2 18 2 2" xfId="11045"/>
    <cellStyle name="Calculation 6 2 2 2 18 3" xfId="11046"/>
    <cellStyle name="Calculation 6 2 2 2 19" xfId="11047"/>
    <cellStyle name="Calculation 6 2 2 2 19 2" xfId="11048"/>
    <cellStyle name="Calculation 6 2 2 2 19 2 2" xfId="11049"/>
    <cellStyle name="Calculation 6 2 2 2 19 3" xfId="11050"/>
    <cellStyle name="Calculation 6 2 2 2 2" xfId="11051"/>
    <cellStyle name="Calculation 6 2 2 2 2 2" xfId="11052"/>
    <cellStyle name="Calculation 6 2 2 2 2 2 2" xfId="11053"/>
    <cellStyle name="Calculation 6 2 2 2 2 3" xfId="11054"/>
    <cellStyle name="Calculation 6 2 2 2 20" xfId="11055"/>
    <cellStyle name="Calculation 6 2 2 2 20 2" xfId="11056"/>
    <cellStyle name="Calculation 6 2 2 2 20 2 2" xfId="11057"/>
    <cellStyle name="Calculation 6 2 2 2 20 3" xfId="11058"/>
    <cellStyle name="Calculation 6 2 2 2 21" xfId="11059"/>
    <cellStyle name="Calculation 6 2 2 2 21 2" xfId="11060"/>
    <cellStyle name="Calculation 6 2 2 2 22" xfId="11061"/>
    <cellStyle name="Calculation 6 2 2 2 3" xfId="11062"/>
    <cellStyle name="Calculation 6 2 2 2 3 2" xfId="11063"/>
    <cellStyle name="Calculation 6 2 2 2 3 2 2" xfId="11064"/>
    <cellStyle name="Calculation 6 2 2 2 3 3" xfId="11065"/>
    <cellStyle name="Calculation 6 2 2 2 4" xfId="11066"/>
    <cellStyle name="Calculation 6 2 2 2 4 2" xfId="11067"/>
    <cellStyle name="Calculation 6 2 2 2 4 2 2" xfId="11068"/>
    <cellStyle name="Calculation 6 2 2 2 4 3" xfId="11069"/>
    <cellStyle name="Calculation 6 2 2 2 5" xfId="11070"/>
    <cellStyle name="Calculation 6 2 2 2 5 2" xfId="11071"/>
    <cellStyle name="Calculation 6 2 2 2 5 2 2" xfId="11072"/>
    <cellStyle name="Calculation 6 2 2 2 5 3" xfId="11073"/>
    <cellStyle name="Calculation 6 2 2 2 6" xfId="11074"/>
    <cellStyle name="Calculation 6 2 2 2 6 2" xfId="11075"/>
    <cellStyle name="Calculation 6 2 2 2 6 2 2" xfId="11076"/>
    <cellStyle name="Calculation 6 2 2 2 6 3" xfId="11077"/>
    <cellStyle name="Calculation 6 2 2 2 7" xfId="11078"/>
    <cellStyle name="Calculation 6 2 2 2 7 2" xfId="11079"/>
    <cellStyle name="Calculation 6 2 2 2 7 2 2" xfId="11080"/>
    <cellStyle name="Calculation 6 2 2 2 7 3" xfId="11081"/>
    <cellStyle name="Calculation 6 2 2 2 8" xfId="11082"/>
    <cellStyle name="Calculation 6 2 2 2 8 2" xfId="11083"/>
    <cellStyle name="Calculation 6 2 2 2 8 2 2" xfId="11084"/>
    <cellStyle name="Calculation 6 2 2 2 8 3" xfId="11085"/>
    <cellStyle name="Calculation 6 2 2 2 9" xfId="11086"/>
    <cellStyle name="Calculation 6 2 2 2 9 2" xfId="11087"/>
    <cellStyle name="Calculation 6 2 2 2 9 2 2" xfId="11088"/>
    <cellStyle name="Calculation 6 2 2 2 9 3" xfId="11089"/>
    <cellStyle name="Calculation 6 2 2 3" xfId="11090"/>
    <cellStyle name="Calculation 6 2 2 3 2" xfId="11091"/>
    <cellStyle name="Calculation 6 2 2 3 2 2" xfId="11092"/>
    <cellStyle name="Calculation 6 2 2 3 3" xfId="11093"/>
    <cellStyle name="Calculation 6 2 2 4" xfId="11094"/>
    <cellStyle name="Calculation 6 2 2 4 2" xfId="11095"/>
    <cellStyle name="Calculation 6 2 2 4 2 2" xfId="11096"/>
    <cellStyle name="Calculation 6 2 2 4 3" xfId="11097"/>
    <cellStyle name="Calculation 6 2 2 5" xfId="11098"/>
    <cellStyle name="Calculation 6 2 2 5 2" xfId="11099"/>
    <cellStyle name="Calculation 6 2 2 5 2 2" xfId="11100"/>
    <cellStyle name="Calculation 6 2 2 5 3" xfId="11101"/>
    <cellStyle name="Calculation 6 2 2 6" xfId="11102"/>
    <cellStyle name="Calculation 6 2 2 6 2" xfId="11103"/>
    <cellStyle name="Calculation 6 2 2 6 2 2" xfId="11104"/>
    <cellStyle name="Calculation 6 2 2 6 3" xfId="11105"/>
    <cellStyle name="Calculation 6 2 2 7" xfId="11106"/>
    <cellStyle name="Calculation 6 2 2 7 2" xfId="11107"/>
    <cellStyle name="Calculation 6 2 2 7 2 2" xfId="11108"/>
    <cellStyle name="Calculation 6 2 2 7 3" xfId="11109"/>
    <cellStyle name="Calculation 6 2 2 8" xfId="11110"/>
    <cellStyle name="Calculation 6 2 2 8 2" xfId="11111"/>
    <cellStyle name="Calculation 6 2 2 8 2 2" xfId="11112"/>
    <cellStyle name="Calculation 6 2 2 8 3" xfId="11113"/>
    <cellStyle name="Calculation 6 2 2 9" xfId="11114"/>
    <cellStyle name="Calculation 6 2 2 9 2" xfId="11115"/>
    <cellStyle name="Calculation 6 2 2 9 2 2" xfId="11116"/>
    <cellStyle name="Calculation 6 2 2 9 3" xfId="11117"/>
    <cellStyle name="Calculation 6 2 20" xfId="11118"/>
    <cellStyle name="Calculation 6 2 20 2" xfId="11119"/>
    <cellStyle name="Calculation 6 2 20 2 2" xfId="11120"/>
    <cellStyle name="Calculation 6 2 20 3" xfId="11121"/>
    <cellStyle name="Calculation 6 2 21" xfId="11122"/>
    <cellStyle name="Calculation 6 2 21 2" xfId="11123"/>
    <cellStyle name="Calculation 6 2 22" xfId="11124"/>
    <cellStyle name="Calculation 6 2 3" xfId="11125"/>
    <cellStyle name="Calculation 6 2 3 10" xfId="11126"/>
    <cellStyle name="Calculation 6 2 3 10 2" xfId="11127"/>
    <cellStyle name="Calculation 6 2 3 10 2 2" xfId="11128"/>
    <cellStyle name="Calculation 6 2 3 10 3" xfId="11129"/>
    <cellStyle name="Calculation 6 2 3 11" xfId="11130"/>
    <cellStyle name="Calculation 6 2 3 11 2" xfId="11131"/>
    <cellStyle name="Calculation 6 2 3 11 2 2" xfId="11132"/>
    <cellStyle name="Calculation 6 2 3 11 3" xfId="11133"/>
    <cellStyle name="Calculation 6 2 3 12" xfId="11134"/>
    <cellStyle name="Calculation 6 2 3 12 2" xfId="11135"/>
    <cellStyle name="Calculation 6 2 3 12 2 2" xfId="11136"/>
    <cellStyle name="Calculation 6 2 3 12 3" xfId="11137"/>
    <cellStyle name="Calculation 6 2 3 13" xfId="11138"/>
    <cellStyle name="Calculation 6 2 3 13 2" xfId="11139"/>
    <cellStyle name="Calculation 6 2 3 13 2 2" xfId="11140"/>
    <cellStyle name="Calculation 6 2 3 13 3" xfId="11141"/>
    <cellStyle name="Calculation 6 2 3 14" xfId="11142"/>
    <cellStyle name="Calculation 6 2 3 14 2" xfId="11143"/>
    <cellStyle name="Calculation 6 2 3 14 2 2" xfId="11144"/>
    <cellStyle name="Calculation 6 2 3 14 3" xfId="11145"/>
    <cellStyle name="Calculation 6 2 3 15" xfId="11146"/>
    <cellStyle name="Calculation 6 2 3 15 2" xfId="11147"/>
    <cellStyle name="Calculation 6 2 3 15 2 2" xfId="11148"/>
    <cellStyle name="Calculation 6 2 3 15 3" xfId="11149"/>
    <cellStyle name="Calculation 6 2 3 16" xfId="11150"/>
    <cellStyle name="Calculation 6 2 3 16 2" xfId="11151"/>
    <cellStyle name="Calculation 6 2 3 16 2 2" xfId="11152"/>
    <cellStyle name="Calculation 6 2 3 16 3" xfId="11153"/>
    <cellStyle name="Calculation 6 2 3 17" xfId="11154"/>
    <cellStyle name="Calculation 6 2 3 17 2" xfId="11155"/>
    <cellStyle name="Calculation 6 2 3 17 2 2" xfId="11156"/>
    <cellStyle name="Calculation 6 2 3 17 3" xfId="11157"/>
    <cellStyle name="Calculation 6 2 3 18" xfId="11158"/>
    <cellStyle name="Calculation 6 2 3 18 2" xfId="11159"/>
    <cellStyle name="Calculation 6 2 3 19" xfId="11160"/>
    <cellStyle name="Calculation 6 2 3 2" xfId="11161"/>
    <cellStyle name="Calculation 6 2 3 2 10" xfId="11162"/>
    <cellStyle name="Calculation 6 2 3 2 10 2" xfId="11163"/>
    <cellStyle name="Calculation 6 2 3 2 10 2 2" xfId="11164"/>
    <cellStyle name="Calculation 6 2 3 2 10 3" xfId="11165"/>
    <cellStyle name="Calculation 6 2 3 2 11" xfId="11166"/>
    <cellStyle name="Calculation 6 2 3 2 11 2" xfId="11167"/>
    <cellStyle name="Calculation 6 2 3 2 11 2 2" xfId="11168"/>
    <cellStyle name="Calculation 6 2 3 2 11 3" xfId="11169"/>
    <cellStyle name="Calculation 6 2 3 2 12" xfId="11170"/>
    <cellStyle name="Calculation 6 2 3 2 12 2" xfId="11171"/>
    <cellStyle name="Calculation 6 2 3 2 12 2 2" xfId="11172"/>
    <cellStyle name="Calculation 6 2 3 2 12 3" xfId="11173"/>
    <cellStyle name="Calculation 6 2 3 2 13" xfId="11174"/>
    <cellStyle name="Calculation 6 2 3 2 13 2" xfId="11175"/>
    <cellStyle name="Calculation 6 2 3 2 13 2 2" xfId="11176"/>
    <cellStyle name="Calculation 6 2 3 2 13 3" xfId="11177"/>
    <cellStyle name="Calculation 6 2 3 2 14" xfId="11178"/>
    <cellStyle name="Calculation 6 2 3 2 14 2" xfId="11179"/>
    <cellStyle name="Calculation 6 2 3 2 14 2 2" xfId="11180"/>
    <cellStyle name="Calculation 6 2 3 2 14 3" xfId="11181"/>
    <cellStyle name="Calculation 6 2 3 2 15" xfId="11182"/>
    <cellStyle name="Calculation 6 2 3 2 15 2" xfId="11183"/>
    <cellStyle name="Calculation 6 2 3 2 15 2 2" xfId="11184"/>
    <cellStyle name="Calculation 6 2 3 2 15 3" xfId="11185"/>
    <cellStyle name="Calculation 6 2 3 2 16" xfId="11186"/>
    <cellStyle name="Calculation 6 2 3 2 16 2" xfId="11187"/>
    <cellStyle name="Calculation 6 2 3 2 16 2 2" xfId="11188"/>
    <cellStyle name="Calculation 6 2 3 2 16 3" xfId="11189"/>
    <cellStyle name="Calculation 6 2 3 2 17" xfId="11190"/>
    <cellStyle name="Calculation 6 2 3 2 17 2" xfId="11191"/>
    <cellStyle name="Calculation 6 2 3 2 17 2 2" xfId="11192"/>
    <cellStyle name="Calculation 6 2 3 2 17 3" xfId="11193"/>
    <cellStyle name="Calculation 6 2 3 2 18" xfId="11194"/>
    <cellStyle name="Calculation 6 2 3 2 18 2" xfId="11195"/>
    <cellStyle name="Calculation 6 2 3 2 18 2 2" xfId="11196"/>
    <cellStyle name="Calculation 6 2 3 2 18 3" xfId="11197"/>
    <cellStyle name="Calculation 6 2 3 2 19" xfId="11198"/>
    <cellStyle name="Calculation 6 2 3 2 19 2" xfId="11199"/>
    <cellStyle name="Calculation 6 2 3 2 19 2 2" xfId="11200"/>
    <cellStyle name="Calculation 6 2 3 2 19 3" xfId="11201"/>
    <cellStyle name="Calculation 6 2 3 2 2" xfId="11202"/>
    <cellStyle name="Calculation 6 2 3 2 2 2" xfId="11203"/>
    <cellStyle name="Calculation 6 2 3 2 2 2 2" xfId="11204"/>
    <cellStyle name="Calculation 6 2 3 2 2 3" xfId="11205"/>
    <cellStyle name="Calculation 6 2 3 2 20" xfId="11206"/>
    <cellStyle name="Calculation 6 2 3 2 20 2" xfId="11207"/>
    <cellStyle name="Calculation 6 2 3 2 20 2 2" xfId="11208"/>
    <cellStyle name="Calculation 6 2 3 2 20 3" xfId="11209"/>
    <cellStyle name="Calculation 6 2 3 2 21" xfId="11210"/>
    <cellStyle name="Calculation 6 2 3 2 21 2" xfId="11211"/>
    <cellStyle name="Calculation 6 2 3 2 22" xfId="11212"/>
    <cellStyle name="Calculation 6 2 3 2 3" xfId="11213"/>
    <cellStyle name="Calculation 6 2 3 2 3 2" xfId="11214"/>
    <cellStyle name="Calculation 6 2 3 2 3 2 2" xfId="11215"/>
    <cellStyle name="Calculation 6 2 3 2 3 3" xfId="11216"/>
    <cellStyle name="Calculation 6 2 3 2 4" xfId="11217"/>
    <cellStyle name="Calculation 6 2 3 2 4 2" xfId="11218"/>
    <cellStyle name="Calculation 6 2 3 2 4 2 2" xfId="11219"/>
    <cellStyle name="Calculation 6 2 3 2 4 3" xfId="11220"/>
    <cellStyle name="Calculation 6 2 3 2 5" xfId="11221"/>
    <cellStyle name="Calculation 6 2 3 2 5 2" xfId="11222"/>
    <cellStyle name="Calculation 6 2 3 2 5 2 2" xfId="11223"/>
    <cellStyle name="Calculation 6 2 3 2 5 3" xfId="11224"/>
    <cellStyle name="Calculation 6 2 3 2 6" xfId="11225"/>
    <cellStyle name="Calculation 6 2 3 2 6 2" xfId="11226"/>
    <cellStyle name="Calculation 6 2 3 2 6 2 2" xfId="11227"/>
    <cellStyle name="Calculation 6 2 3 2 6 3" xfId="11228"/>
    <cellStyle name="Calculation 6 2 3 2 7" xfId="11229"/>
    <cellStyle name="Calculation 6 2 3 2 7 2" xfId="11230"/>
    <cellStyle name="Calculation 6 2 3 2 7 2 2" xfId="11231"/>
    <cellStyle name="Calculation 6 2 3 2 7 3" xfId="11232"/>
    <cellStyle name="Calculation 6 2 3 2 8" xfId="11233"/>
    <cellStyle name="Calculation 6 2 3 2 8 2" xfId="11234"/>
    <cellStyle name="Calculation 6 2 3 2 8 2 2" xfId="11235"/>
    <cellStyle name="Calculation 6 2 3 2 8 3" xfId="11236"/>
    <cellStyle name="Calculation 6 2 3 2 9" xfId="11237"/>
    <cellStyle name="Calculation 6 2 3 2 9 2" xfId="11238"/>
    <cellStyle name="Calculation 6 2 3 2 9 2 2" xfId="11239"/>
    <cellStyle name="Calculation 6 2 3 2 9 3" xfId="11240"/>
    <cellStyle name="Calculation 6 2 3 3" xfId="11241"/>
    <cellStyle name="Calculation 6 2 3 3 2" xfId="11242"/>
    <cellStyle name="Calculation 6 2 3 3 2 2" xfId="11243"/>
    <cellStyle name="Calculation 6 2 3 3 3" xfId="11244"/>
    <cellStyle name="Calculation 6 2 3 4" xfId="11245"/>
    <cellStyle name="Calculation 6 2 3 4 2" xfId="11246"/>
    <cellStyle name="Calculation 6 2 3 4 2 2" xfId="11247"/>
    <cellStyle name="Calculation 6 2 3 4 3" xfId="11248"/>
    <cellStyle name="Calculation 6 2 3 5" xfId="11249"/>
    <cellStyle name="Calculation 6 2 3 5 2" xfId="11250"/>
    <cellStyle name="Calculation 6 2 3 5 2 2" xfId="11251"/>
    <cellStyle name="Calculation 6 2 3 5 3" xfId="11252"/>
    <cellStyle name="Calculation 6 2 3 6" xfId="11253"/>
    <cellStyle name="Calculation 6 2 3 6 2" xfId="11254"/>
    <cellStyle name="Calculation 6 2 3 6 2 2" xfId="11255"/>
    <cellStyle name="Calculation 6 2 3 6 3" xfId="11256"/>
    <cellStyle name="Calculation 6 2 3 7" xfId="11257"/>
    <cellStyle name="Calculation 6 2 3 7 2" xfId="11258"/>
    <cellStyle name="Calculation 6 2 3 7 2 2" xfId="11259"/>
    <cellStyle name="Calculation 6 2 3 7 3" xfId="11260"/>
    <cellStyle name="Calculation 6 2 3 8" xfId="11261"/>
    <cellStyle name="Calculation 6 2 3 8 2" xfId="11262"/>
    <cellStyle name="Calculation 6 2 3 8 2 2" xfId="11263"/>
    <cellStyle name="Calculation 6 2 3 8 3" xfId="11264"/>
    <cellStyle name="Calculation 6 2 3 9" xfId="11265"/>
    <cellStyle name="Calculation 6 2 3 9 2" xfId="11266"/>
    <cellStyle name="Calculation 6 2 3 9 2 2" xfId="11267"/>
    <cellStyle name="Calculation 6 2 3 9 3" xfId="11268"/>
    <cellStyle name="Calculation 6 2 4" xfId="11269"/>
    <cellStyle name="Calculation 6 2 4 10" xfId="11270"/>
    <cellStyle name="Calculation 6 2 4 10 2" xfId="11271"/>
    <cellStyle name="Calculation 6 2 4 10 2 2" xfId="11272"/>
    <cellStyle name="Calculation 6 2 4 10 3" xfId="11273"/>
    <cellStyle name="Calculation 6 2 4 11" xfId="11274"/>
    <cellStyle name="Calculation 6 2 4 11 2" xfId="11275"/>
    <cellStyle name="Calculation 6 2 4 11 2 2" xfId="11276"/>
    <cellStyle name="Calculation 6 2 4 11 3" xfId="11277"/>
    <cellStyle name="Calculation 6 2 4 12" xfId="11278"/>
    <cellStyle name="Calculation 6 2 4 12 2" xfId="11279"/>
    <cellStyle name="Calculation 6 2 4 12 2 2" xfId="11280"/>
    <cellStyle name="Calculation 6 2 4 12 3" xfId="11281"/>
    <cellStyle name="Calculation 6 2 4 13" xfId="11282"/>
    <cellStyle name="Calculation 6 2 4 13 2" xfId="11283"/>
    <cellStyle name="Calculation 6 2 4 13 2 2" xfId="11284"/>
    <cellStyle name="Calculation 6 2 4 13 3" xfId="11285"/>
    <cellStyle name="Calculation 6 2 4 14" xfId="11286"/>
    <cellStyle name="Calculation 6 2 4 14 2" xfId="11287"/>
    <cellStyle name="Calculation 6 2 4 14 2 2" xfId="11288"/>
    <cellStyle name="Calculation 6 2 4 14 3" xfId="11289"/>
    <cellStyle name="Calculation 6 2 4 15" xfId="11290"/>
    <cellStyle name="Calculation 6 2 4 15 2" xfId="11291"/>
    <cellStyle name="Calculation 6 2 4 15 2 2" xfId="11292"/>
    <cellStyle name="Calculation 6 2 4 15 3" xfId="11293"/>
    <cellStyle name="Calculation 6 2 4 16" xfId="11294"/>
    <cellStyle name="Calculation 6 2 4 16 2" xfId="11295"/>
    <cellStyle name="Calculation 6 2 4 16 2 2" xfId="11296"/>
    <cellStyle name="Calculation 6 2 4 16 3" xfId="11297"/>
    <cellStyle name="Calculation 6 2 4 17" xfId="11298"/>
    <cellStyle name="Calculation 6 2 4 17 2" xfId="11299"/>
    <cellStyle name="Calculation 6 2 4 17 2 2" xfId="11300"/>
    <cellStyle name="Calculation 6 2 4 17 3" xfId="11301"/>
    <cellStyle name="Calculation 6 2 4 18" xfId="11302"/>
    <cellStyle name="Calculation 6 2 4 18 2" xfId="11303"/>
    <cellStyle name="Calculation 6 2 4 18 2 2" xfId="11304"/>
    <cellStyle name="Calculation 6 2 4 18 3" xfId="11305"/>
    <cellStyle name="Calculation 6 2 4 19" xfId="11306"/>
    <cellStyle name="Calculation 6 2 4 19 2" xfId="11307"/>
    <cellStyle name="Calculation 6 2 4 19 2 2" xfId="11308"/>
    <cellStyle name="Calculation 6 2 4 19 3" xfId="11309"/>
    <cellStyle name="Calculation 6 2 4 2" xfId="11310"/>
    <cellStyle name="Calculation 6 2 4 2 10" xfId="11311"/>
    <cellStyle name="Calculation 6 2 4 2 10 2" xfId="11312"/>
    <cellStyle name="Calculation 6 2 4 2 10 2 2" xfId="11313"/>
    <cellStyle name="Calculation 6 2 4 2 10 3" xfId="11314"/>
    <cellStyle name="Calculation 6 2 4 2 11" xfId="11315"/>
    <cellStyle name="Calculation 6 2 4 2 11 2" xfId="11316"/>
    <cellStyle name="Calculation 6 2 4 2 11 2 2" xfId="11317"/>
    <cellStyle name="Calculation 6 2 4 2 11 3" xfId="11318"/>
    <cellStyle name="Calculation 6 2 4 2 12" xfId="11319"/>
    <cellStyle name="Calculation 6 2 4 2 12 2" xfId="11320"/>
    <cellStyle name="Calculation 6 2 4 2 12 2 2" xfId="11321"/>
    <cellStyle name="Calculation 6 2 4 2 12 3" xfId="11322"/>
    <cellStyle name="Calculation 6 2 4 2 13" xfId="11323"/>
    <cellStyle name="Calculation 6 2 4 2 13 2" xfId="11324"/>
    <cellStyle name="Calculation 6 2 4 2 13 2 2" xfId="11325"/>
    <cellStyle name="Calculation 6 2 4 2 13 3" xfId="11326"/>
    <cellStyle name="Calculation 6 2 4 2 14" xfId="11327"/>
    <cellStyle name="Calculation 6 2 4 2 14 2" xfId="11328"/>
    <cellStyle name="Calculation 6 2 4 2 14 2 2" xfId="11329"/>
    <cellStyle name="Calculation 6 2 4 2 14 3" xfId="11330"/>
    <cellStyle name="Calculation 6 2 4 2 15" xfId="11331"/>
    <cellStyle name="Calculation 6 2 4 2 15 2" xfId="11332"/>
    <cellStyle name="Calculation 6 2 4 2 15 2 2" xfId="11333"/>
    <cellStyle name="Calculation 6 2 4 2 15 3" xfId="11334"/>
    <cellStyle name="Calculation 6 2 4 2 16" xfId="11335"/>
    <cellStyle name="Calculation 6 2 4 2 16 2" xfId="11336"/>
    <cellStyle name="Calculation 6 2 4 2 16 2 2" xfId="11337"/>
    <cellStyle name="Calculation 6 2 4 2 16 3" xfId="11338"/>
    <cellStyle name="Calculation 6 2 4 2 17" xfId="11339"/>
    <cellStyle name="Calculation 6 2 4 2 17 2" xfId="11340"/>
    <cellStyle name="Calculation 6 2 4 2 17 2 2" xfId="11341"/>
    <cellStyle name="Calculation 6 2 4 2 17 3" xfId="11342"/>
    <cellStyle name="Calculation 6 2 4 2 18" xfId="11343"/>
    <cellStyle name="Calculation 6 2 4 2 18 2" xfId="11344"/>
    <cellStyle name="Calculation 6 2 4 2 18 2 2" xfId="11345"/>
    <cellStyle name="Calculation 6 2 4 2 18 3" xfId="11346"/>
    <cellStyle name="Calculation 6 2 4 2 19" xfId="11347"/>
    <cellStyle name="Calculation 6 2 4 2 19 2" xfId="11348"/>
    <cellStyle name="Calculation 6 2 4 2 19 2 2" xfId="11349"/>
    <cellStyle name="Calculation 6 2 4 2 19 3" xfId="11350"/>
    <cellStyle name="Calculation 6 2 4 2 2" xfId="11351"/>
    <cellStyle name="Calculation 6 2 4 2 2 2" xfId="11352"/>
    <cellStyle name="Calculation 6 2 4 2 2 2 2" xfId="11353"/>
    <cellStyle name="Calculation 6 2 4 2 2 3" xfId="11354"/>
    <cellStyle name="Calculation 6 2 4 2 20" xfId="11355"/>
    <cellStyle name="Calculation 6 2 4 2 20 2" xfId="11356"/>
    <cellStyle name="Calculation 6 2 4 2 20 2 2" xfId="11357"/>
    <cellStyle name="Calculation 6 2 4 2 20 3" xfId="11358"/>
    <cellStyle name="Calculation 6 2 4 2 21" xfId="11359"/>
    <cellStyle name="Calculation 6 2 4 2 21 2" xfId="11360"/>
    <cellStyle name="Calculation 6 2 4 2 22" xfId="11361"/>
    <cellStyle name="Calculation 6 2 4 2 3" xfId="11362"/>
    <cellStyle name="Calculation 6 2 4 2 3 2" xfId="11363"/>
    <cellStyle name="Calculation 6 2 4 2 3 2 2" xfId="11364"/>
    <cellStyle name="Calculation 6 2 4 2 3 3" xfId="11365"/>
    <cellStyle name="Calculation 6 2 4 2 4" xfId="11366"/>
    <cellStyle name="Calculation 6 2 4 2 4 2" xfId="11367"/>
    <cellStyle name="Calculation 6 2 4 2 4 2 2" xfId="11368"/>
    <cellStyle name="Calculation 6 2 4 2 4 3" xfId="11369"/>
    <cellStyle name="Calculation 6 2 4 2 5" xfId="11370"/>
    <cellStyle name="Calculation 6 2 4 2 5 2" xfId="11371"/>
    <cellStyle name="Calculation 6 2 4 2 5 2 2" xfId="11372"/>
    <cellStyle name="Calculation 6 2 4 2 5 3" xfId="11373"/>
    <cellStyle name="Calculation 6 2 4 2 6" xfId="11374"/>
    <cellStyle name="Calculation 6 2 4 2 6 2" xfId="11375"/>
    <cellStyle name="Calculation 6 2 4 2 6 2 2" xfId="11376"/>
    <cellStyle name="Calculation 6 2 4 2 6 3" xfId="11377"/>
    <cellStyle name="Calculation 6 2 4 2 7" xfId="11378"/>
    <cellStyle name="Calculation 6 2 4 2 7 2" xfId="11379"/>
    <cellStyle name="Calculation 6 2 4 2 7 2 2" xfId="11380"/>
    <cellStyle name="Calculation 6 2 4 2 7 3" xfId="11381"/>
    <cellStyle name="Calculation 6 2 4 2 8" xfId="11382"/>
    <cellStyle name="Calculation 6 2 4 2 8 2" xfId="11383"/>
    <cellStyle name="Calculation 6 2 4 2 8 2 2" xfId="11384"/>
    <cellStyle name="Calculation 6 2 4 2 8 3" xfId="11385"/>
    <cellStyle name="Calculation 6 2 4 2 9" xfId="11386"/>
    <cellStyle name="Calculation 6 2 4 2 9 2" xfId="11387"/>
    <cellStyle name="Calculation 6 2 4 2 9 2 2" xfId="11388"/>
    <cellStyle name="Calculation 6 2 4 2 9 3" xfId="11389"/>
    <cellStyle name="Calculation 6 2 4 20" xfId="11390"/>
    <cellStyle name="Calculation 6 2 4 20 2" xfId="11391"/>
    <cellStyle name="Calculation 6 2 4 20 2 2" xfId="11392"/>
    <cellStyle name="Calculation 6 2 4 20 3" xfId="11393"/>
    <cellStyle name="Calculation 6 2 4 21" xfId="11394"/>
    <cellStyle name="Calculation 6 2 4 21 2" xfId="11395"/>
    <cellStyle name="Calculation 6 2 4 21 2 2" xfId="11396"/>
    <cellStyle name="Calculation 6 2 4 21 3" xfId="11397"/>
    <cellStyle name="Calculation 6 2 4 22" xfId="11398"/>
    <cellStyle name="Calculation 6 2 4 22 2" xfId="11399"/>
    <cellStyle name="Calculation 6 2 4 23" xfId="11400"/>
    <cellStyle name="Calculation 6 2 4 3" xfId="11401"/>
    <cellStyle name="Calculation 6 2 4 3 2" xfId="11402"/>
    <cellStyle name="Calculation 6 2 4 3 2 2" xfId="11403"/>
    <cellStyle name="Calculation 6 2 4 3 3" xfId="11404"/>
    <cellStyle name="Calculation 6 2 4 4" xfId="11405"/>
    <cellStyle name="Calculation 6 2 4 4 2" xfId="11406"/>
    <cellStyle name="Calculation 6 2 4 4 2 2" xfId="11407"/>
    <cellStyle name="Calculation 6 2 4 4 3" xfId="11408"/>
    <cellStyle name="Calculation 6 2 4 5" xfId="11409"/>
    <cellStyle name="Calculation 6 2 4 5 2" xfId="11410"/>
    <cellStyle name="Calculation 6 2 4 5 2 2" xfId="11411"/>
    <cellStyle name="Calculation 6 2 4 5 3" xfId="11412"/>
    <cellStyle name="Calculation 6 2 4 6" xfId="11413"/>
    <cellStyle name="Calculation 6 2 4 6 2" xfId="11414"/>
    <cellStyle name="Calculation 6 2 4 6 2 2" xfId="11415"/>
    <cellStyle name="Calculation 6 2 4 6 3" xfId="11416"/>
    <cellStyle name="Calculation 6 2 4 7" xfId="11417"/>
    <cellStyle name="Calculation 6 2 4 7 2" xfId="11418"/>
    <cellStyle name="Calculation 6 2 4 7 2 2" xfId="11419"/>
    <cellStyle name="Calculation 6 2 4 7 3" xfId="11420"/>
    <cellStyle name="Calculation 6 2 4 8" xfId="11421"/>
    <cellStyle name="Calculation 6 2 4 8 2" xfId="11422"/>
    <cellStyle name="Calculation 6 2 4 8 2 2" xfId="11423"/>
    <cellStyle name="Calculation 6 2 4 8 3" xfId="11424"/>
    <cellStyle name="Calculation 6 2 4 9" xfId="11425"/>
    <cellStyle name="Calculation 6 2 4 9 2" xfId="11426"/>
    <cellStyle name="Calculation 6 2 4 9 2 2" xfId="11427"/>
    <cellStyle name="Calculation 6 2 4 9 3" xfId="11428"/>
    <cellStyle name="Calculation 6 2 5" xfId="11429"/>
    <cellStyle name="Calculation 6 2 5 10" xfId="11430"/>
    <cellStyle name="Calculation 6 2 5 10 2" xfId="11431"/>
    <cellStyle name="Calculation 6 2 5 10 2 2" xfId="11432"/>
    <cellStyle name="Calculation 6 2 5 10 3" xfId="11433"/>
    <cellStyle name="Calculation 6 2 5 11" xfId="11434"/>
    <cellStyle name="Calculation 6 2 5 11 2" xfId="11435"/>
    <cellStyle name="Calculation 6 2 5 11 2 2" xfId="11436"/>
    <cellStyle name="Calculation 6 2 5 11 3" xfId="11437"/>
    <cellStyle name="Calculation 6 2 5 12" xfId="11438"/>
    <cellStyle name="Calculation 6 2 5 12 2" xfId="11439"/>
    <cellStyle name="Calculation 6 2 5 12 2 2" xfId="11440"/>
    <cellStyle name="Calculation 6 2 5 12 3" xfId="11441"/>
    <cellStyle name="Calculation 6 2 5 13" xfId="11442"/>
    <cellStyle name="Calculation 6 2 5 13 2" xfId="11443"/>
    <cellStyle name="Calculation 6 2 5 13 2 2" xfId="11444"/>
    <cellStyle name="Calculation 6 2 5 13 3" xfId="11445"/>
    <cellStyle name="Calculation 6 2 5 14" xfId="11446"/>
    <cellStyle name="Calculation 6 2 5 14 2" xfId="11447"/>
    <cellStyle name="Calculation 6 2 5 14 2 2" xfId="11448"/>
    <cellStyle name="Calculation 6 2 5 14 3" xfId="11449"/>
    <cellStyle name="Calculation 6 2 5 15" xfId="11450"/>
    <cellStyle name="Calculation 6 2 5 15 2" xfId="11451"/>
    <cellStyle name="Calculation 6 2 5 15 2 2" xfId="11452"/>
    <cellStyle name="Calculation 6 2 5 15 3" xfId="11453"/>
    <cellStyle name="Calculation 6 2 5 16" xfId="11454"/>
    <cellStyle name="Calculation 6 2 5 16 2" xfId="11455"/>
    <cellStyle name="Calculation 6 2 5 16 2 2" xfId="11456"/>
    <cellStyle name="Calculation 6 2 5 16 3" xfId="11457"/>
    <cellStyle name="Calculation 6 2 5 17" xfId="11458"/>
    <cellStyle name="Calculation 6 2 5 17 2" xfId="11459"/>
    <cellStyle name="Calculation 6 2 5 17 2 2" xfId="11460"/>
    <cellStyle name="Calculation 6 2 5 17 3" xfId="11461"/>
    <cellStyle name="Calculation 6 2 5 18" xfId="11462"/>
    <cellStyle name="Calculation 6 2 5 18 2" xfId="11463"/>
    <cellStyle name="Calculation 6 2 5 18 2 2" xfId="11464"/>
    <cellStyle name="Calculation 6 2 5 18 3" xfId="11465"/>
    <cellStyle name="Calculation 6 2 5 19" xfId="11466"/>
    <cellStyle name="Calculation 6 2 5 19 2" xfId="11467"/>
    <cellStyle name="Calculation 6 2 5 19 2 2" xfId="11468"/>
    <cellStyle name="Calculation 6 2 5 19 3" xfId="11469"/>
    <cellStyle name="Calculation 6 2 5 2" xfId="11470"/>
    <cellStyle name="Calculation 6 2 5 2 2" xfId="11471"/>
    <cellStyle name="Calculation 6 2 5 2 2 2" xfId="11472"/>
    <cellStyle name="Calculation 6 2 5 2 3" xfId="11473"/>
    <cellStyle name="Calculation 6 2 5 20" xfId="11474"/>
    <cellStyle name="Calculation 6 2 5 20 2" xfId="11475"/>
    <cellStyle name="Calculation 6 2 5 20 2 2" xfId="11476"/>
    <cellStyle name="Calculation 6 2 5 20 3" xfId="11477"/>
    <cellStyle name="Calculation 6 2 5 21" xfId="11478"/>
    <cellStyle name="Calculation 6 2 5 21 2" xfId="11479"/>
    <cellStyle name="Calculation 6 2 5 22" xfId="11480"/>
    <cellStyle name="Calculation 6 2 5 3" xfId="11481"/>
    <cellStyle name="Calculation 6 2 5 3 2" xfId="11482"/>
    <cellStyle name="Calculation 6 2 5 3 2 2" xfId="11483"/>
    <cellStyle name="Calculation 6 2 5 3 3" xfId="11484"/>
    <cellStyle name="Calculation 6 2 5 4" xfId="11485"/>
    <cellStyle name="Calculation 6 2 5 4 2" xfId="11486"/>
    <cellStyle name="Calculation 6 2 5 4 2 2" xfId="11487"/>
    <cellStyle name="Calculation 6 2 5 4 3" xfId="11488"/>
    <cellStyle name="Calculation 6 2 5 5" xfId="11489"/>
    <cellStyle name="Calculation 6 2 5 5 2" xfId="11490"/>
    <cellStyle name="Calculation 6 2 5 5 2 2" xfId="11491"/>
    <cellStyle name="Calculation 6 2 5 5 3" xfId="11492"/>
    <cellStyle name="Calculation 6 2 5 6" xfId="11493"/>
    <cellStyle name="Calculation 6 2 5 6 2" xfId="11494"/>
    <cellStyle name="Calculation 6 2 5 6 2 2" xfId="11495"/>
    <cellStyle name="Calculation 6 2 5 6 3" xfId="11496"/>
    <cellStyle name="Calculation 6 2 5 7" xfId="11497"/>
    <cellStyle name="Calculation 6 2 5 7 2" xfId="11498"/>
    <cellStyle name="Calculation 6 2 5 7 2 2" xfId="11499"/>
    <cellStyle name="Calculation 6 2 5 7 3" xfId="11500"/>
    <cellStyle name="Calculation 6 2 5 8" xfId="11501"/>
    <cellStyle name="Calculation 6 2 5 8 2" xfId="11502"/>
    <cellStyle name="Calculation 6 2 5 8 2 2" xfId="11503"/>
    <cellStyle name="Calculation 6 2 5 8 3" xfId="11504"/>
    <cellStyle name="Calculation 6 2 5 9" xfId="11505"/>
    <cellStyle name="Calculation 6 2 5 9 2" xfId="11506"/>
    <cellStyle name="Calculation 6 2 5 9 2 2" xfId="11507"/>
    <cellStyle name="Calculation 6 2 5 9 3" xfId="11508"/>
    <cellStyle name="Calculation 6 2 6" xfId="11509"/>
    <cellStyle name="Calculation 6 2 6 2" xfId="11510"/>
    <cellStyle name="Calculation 6 2 6 2 2" xfId="11511"/>
    <cellStyle name="Calculation 6 2 6 3" xfId="11512"/>
    <cellStyle name="Calculation 6 2 7" xfId="11513"/>
    <cellStyle name="Calculation 6 2 7 2" xfId="11514"/>
    <cellStyle name="Calculation 6 2 7 2 2" xfId="11515"/>
    <cellStyle name="Calculation 6 2 7 3" xfId="11516"/>
    <cellStyle name="Calculation 6 2 8" xfId="11517"/>
    <cellStyle name="Calculation 6 2 8 2" xfId="11518"/>
    <cellStyle name="Calculation 6 2 8 2 2" xfId="11519"/>
    <cellStyle name="Calculation 6 2 8 3" xfId="11520"/>
    <cellStyle name="Calculation 6 2 9" xfId="11521"/>
    <cellStyle name="Calculation 6 2 9 2" xfId="11522"/>
    <cellStyle name="Calculation 6 2 9 2 2" xfId="11523"/>
    <cellStyle name="Calculation 6 2 9 3" xfId="11524"/>
    <cellStyle name="Calculation 6 20" xfId="11525"/>
    <cellStyle name="Calculation 6 20 2" xfId="11526"/>
    <cellStyle name="Calculation 6 20 2 2" xfId="11527"/>
    <cellStyle name="Calculation 6 20 3" xfId="11528"/>
    <cellStyle name="Calculation 6 21" xfId="11529"/>
    <cellStyle name="Calculation 6 21 2" xfId="11530"/>
    <cellStyle name="Calculation 6 21 2 2" xfId="11531"/>
    <cellStyle name="Calculation 6 21 3" xfId="11532"/>
    <cellStyle name="Calculation 6 22" xfId="11533"/>
    <cellStyle name="Calculation 6 22 2" xfId="11534"/>
    <cellStyle name="Calculation 6 23" xfId="11535"/>
    <cellStyle name="Calculation 6 24" xfId="11536"/>
    <cellStyle name="Calculation 6 25" xfId="11537"/>
    <cellStyle name="Calculation 6 26" xfId="11538"/>
    <cellStyle name="Calculation 6 3" xfId="11539"/>
    <cellStyle name="Calculation 6 3 10" xfId="11540"/>
    <cellStyle name="Calculation 6 3 10 2" xfId="11541"/>
    <cellStyle name="Calculation 6 3 10 2 2" xfId="11542"/>
    <cellStyle name="Calculation 6 3 10 3" xfId="11543"/>
    <cellStyle name="Calculation 6 3 11" xfId="11544"/>
    <cellStyle name="Calculation 6 3 11 2" xfId="11545"/>
    <cellStyle name="Calculation 6 3 11 2 2" xfId="11546"/>
    <cellStyle name="Calculation 6 3 11 3" xfId="11547"/>
    <cellStyle name="Calculation 6 3 12" xfId="11548"/>
    <cellStyle name="Calculation 6 3 12 2" xfId="11549"/>
    <cellStyle name="Calculation 6 3 12 2 2" xfId="11550"/>
    <cellStyle name="Calculation 6 3 12 3" xfId="11551"/>
    <cellStyle name="Calculation 6 3 13" xfId="11552"/>
    <cellStyle name="Calculation 6 3 13 2" xfId="11553"/>
    <cellStyle name="Calculation 6 3 13 2 2" xfId="11554"/>
    <cellStyle name="Calculation 6 3 13 3" xfId="11555"/>
    <cellStyle name="Calculation 6 3 14" xfId="11556"/>
    <cellStyle name="Calculation 6 3 14 2" xfId="11557"/>
    <cellStyle name="Calculation 6 3 14 2 2" xfId="11558"/>
    <cellStyle name="Calculation 6 3 14 3" xfId="11559"/>
    <cellStyle name="Calculation 6 3 15" xfId="11560"/>
    <cellStyle name="Calculation 6 3 15 2" xfId="11561"/>
    <cellStyle name="Calculation 6 3 15 2 2" xfId="11562"/>
    <cellStyle name="Calculation 6 3 15 3" xfId="11563"/>
    <cellStyle name="Calculation 6 3 16" xfId="11564"/>
    <cellStyle name="Calculation 6 3 16 2" xfId="11565"/>
    <cellStyle name="Calculation 6 3 16 2 2" xfId="11566"/>
    <cellStyle name="Calculation 6 3 16 3" xfId="11567"/>
    <cellStyle name="Calculation 6 3 17" xfId="11568"/>
    <cellStyle name="Calculation 6 3 17 2" xfId="11569"/>
    <cellStyle name="Calculation 6 3 17 2 2" xfId="11570"/>
    <cellStyle name="Calculation 6 3 17 3" xfId="11571"/>
    <cellStyle name="Calculation 6 3 18" xfId="11572"/>
    <cellStyle name="Calculation 6 3 18 2" xfId="11573"/>
    <cellStyle name="Calculation 6 3 19" xfId="11574"/>
    <cellStyle name="Calculation 6 3 2" xfId="11575"/>
    <cellStyle name="Calculation 6 3 2 10" xfId="11576"/>
    <cellStyle name="Calculation 6 3 2 10 2" xfId="11577"/>
    <cellStyle name="Calculation 6 3 2 10 2 2" xfId="11578"/>
    <cellStyle name="Calculation 6 3 2 10 3" xfId="11579"/>
    <cellStyle name="Calculation 6 3 2 11" xfId="11580"/>
    <cellStyle name="Calculation 6 3 2 11 2" xfId="11581"/>
    <cellStyle name="Calculation 6 3 2 11 2 2" xfId="11582"/>
    <cellStyle name="Calculation 6 3 2 11 3" xfId="11583"/>
    <cellStyle name="Calculation 6 3 2 12" xfId="11584"/>
    <cellStyle name="Calculation 6 3 2 12 2" xfId="11585"/>
    <cellStyle name="Calculation 6 3 2 12 2 2" xfId="11586"/>
    <cellStyle name="Calculation 6 3 2 12 3" xfId="11587"/>
    <cellStyle name="Calculation 6 3 2 13" xfId="11588"/>
    <cellStyle name="Calculation 6 3 2 13 2" xfId="11589"/>
    <cellStyle name="Calculation 6 3 2 13 2 2" xfId="11590"/>
    <cellStyle name="Calculation 6 3 2 13 3" xfId="11591"/>
    <cellStyle name="Calculation 6 3 2 14" xfId="11592"/>
    <cellStyle name="Calculation 6 3 2 14 2" xfId="11593"/>
    <cellStyle name="Calculation 6 3 2 14 2 2" xfId="11594"/>
    <cellStyle name="Calculation 6 3 2 14 3" xfId="11595"/>
    <cellStyle name="Calculation 6 3 2 15" xfId="11596"/>
    <cellStyle name="Calculation 6 3 2 15 2" xfId="11597"/>
    <cellStyle name="Calculation 6 3 2 15 2 2" xfId="11598"/>
    <cellStyle name="Calculation 6 3 2 15 3" xfId="11599"/>
    <cellStyle name="Calculation 6 3 2 16" xfId="11600"/>
    <cellStyle name="Calculation 6 3 2 16 2" xfId="11601"/>
    <cellStyle name="Calculation 6 3 2 16 2 2" xfId="11602"/>
    <cellStyle name="Calculation 6 3 2 16 3" xfId="11603"/>
    <cellStyle name="Calculation 6 3 2 17" xfId="11604"/>
    <cellStyle name="Calculation 6 3 2 17 2" xfId="11605"/>
    <cellStyle name="Calculation 6 3 2 17 2 2" xfId="11606"/>
    <cellStyle name="Calculation 6 3 2 17 3" xfId="11607"/>
    <cellStyle name="Calculation 6 3 2 18" xfId="11608"/>
    <cellStyle name="Calculation 6 3 2 18 2" xfId="11609"/>
    <cellStyle name="Calculation 6 3 2 18 2 2" xfId="11610"/>
    <cellStyle name="Calculation 6 3 2 18 3" xfId="11611"/>
    <cellStyle name="Calculation 6 3 2 19" xfId="11612"/>
    <cellStyle name="Calculation 6 3 2 19 2" xfId="11613"/>
    <cellStyle name="Calculation 6 3 2 19 2 2" xfId="11614"/>
    <cellStyle name="Calculation 6 3 2 19 3" xfId="11615"/>
    <cellStyle name="Calculation 6 3 2 2" xfId="11616"/>
    <cellStyle name="Calculation 6 3 2 2 2" xfId="11617"/>
    <cellStyle name="Calculation 6 3 2 2 2 2" xfId="11618"/>
    <cellStyle name="Calculation 6 3 2 2 3" xfId="11619"/>
    <cellStyle name="Calculation 6 3 2 20" xfId="11620"/>
    <cellStyle name="Calculation 6 3 2 20 2" xfId="11621"/>
    <cellStyle name="Calculation 6 3 2 20 2 2" xfId="11622"/>
    <cellStyle name="Calculation 6 3 2 20 3" xfId="11623"/>
    <cellStyle name="Calculation 6 3 2 21" xfId="11624"/>
    <cellStyle name="Calculation 6 3 2 21 2" xfId="11625"/>
    <cellStyle name="Calculation 6 3 2 22" xfId="11626"/>
    <cellStyle name="Calculation 6 3 2 3" xfId="11627"/>
    <cellStyle name="Calculation 6 3 2 3 2" xfId="11628"/>
    <cellStyle name="Calculation 6 3 2 3 2 2" xfId="11629"/>
    <cellStyle name="Calculation 6 3 2 3 3" xfId="11630"/>
    <cellStyle name="Calculation 6 3 2 4" xfId="11631"/>
    <cellStyle name="Calculation 6 3 2 4 2" xfId="11632"/>
    <cellStyle name="Calculation 6 3 2 4 2 2" xfId="11633"/>
    <cellStyle name="Calculation 6 3 2 4 3" xfId="11634"/>
    <cellStyle name="Calculation 6 3 2 5" xfId="11635"/>
    <cellStyle name="Calculation 6 3 2 5 2" xfId="11636"/>
    <cellStyle name="Calculation 6 3 2 5 2 2" xfId="11637"/>
    <cellStyle name="Calculation 6 3 2 5 3" xfId="11638"/>
    <cellStyle name="Calculation 6 3 2 6" xfId="11639"/>
    <cellStyle name="Calculation 6 3 2 6 2" xfId="11640"/>
    <cellStyle name="Calculation 6 3 2 6 2 2" xfId="11641"/>
    <cellStyle name="Calculation 6 3 2 6 3" xfId="11642"/>
    <cellStyle name="Calculation 6 3 2 7" xfId="11643"/>
    <cellStyle name="Calculation 6 3 2 7 2" xfId="11644"/>
    <cellStyle name="Calculation 6 3 2 7 2 2" xfId="11645"/>
    <cellStyle name="Calculation 6 3 2 7 3" xfId="11646"/>
    <cellStyle name="Calculation 6 3 2 8" xfId="11647"/>
    <cellStyle name="Calculation 6 3 2 8 2" xfId="11648"/>
    <cellStyle name="Calculation 6 3 2 8 2 2" xfId="11649"/>
    <cellStyle name="Calculation 6 3 2 8 3" xfId="11650"/>
    <cellStyle name="Calculation 6 3 2 9" xfId="11651"/>
    <cellStyle name="Calculation 6 3 2 9 2" xfId="11652"/>
    <cellStyle name="Calculation 6 3 2 9 2 2" xfId="11653"/>
    <cellStyle name="Calculation 6 3 2 9 3" xfId="11654"/>
    <cellStyle name="Calculation 6 3 3" xfId="11655"/>
    <cellStyle name="Calculation 6 3 3 2" xfId="11656"/>
    <cellStyle name="Calculation 6 3 3 2 2" xfId="11657"/>
    <cellStyle name="Calculation 6 3 3 3" xfId="11658"/>
    <cellStyle name="Calculation 6 3 4" xfId="11659"/>
    <cellStyle name="Calculation 6 3 4 2" xfId="11660"/>
    <cellStyle name="Calculation 6 3 4 2 2" xfId="11661"/>
    <cellStyle name="Calculation 6 3 4 3" xfId="11662"/>
    <cellStyle name="Calculation 6 3 5" xfId="11663"/>
    <cellStyle name="Calculation 6 3 5 2" xfId="11664"/>
    <cellStyle name="Calculation 6 3 5 2 2" xfId="11665"/>
    <cellStyle name="Calculation 6 3 5 3" xfId="11666"/>
    <cellStyle name="Calculation 6 3 6" xfId="11667"/>
    <cellStyle name="Calculation 6 3 6 2" xfId="11668"/>
    <cellStyle name="Calculation 6 3 6 2 2" xfId="11669"/>
    <cellStyle name="Calculation 6 3 6 3" xfId="11670"/>
    <cellStyle name="Calculation 6 3 7" xfId="11671"/>
    <cellStyle name="Calculation 6 3 7 2" xfId="11672"/>
    <cellStyle name="Calculation 6 3 7 2 2" xfId="11673"/>
    <cellStyle name="Calculation 6 3 7 3" xfId="11674"/>
    <cellStyle name="Calculation 6 3 8" xfId="11675"/>
    <cellStyle name="Calculation 6 3 8 2" xfId="11676"/>
    <cellStyle name="Calculation 6 3 8 2 2" xfId="11677"/>
    <cellStyle name="Calculation 6 3 8 3" xfId="11678"/>
    <cellStyle name="Calculation 6 3 9" xfId="11679"/>
    <cellStyle name="Calculation 6 3 9 2" xfId="11680"/>
    <cellStyle name="Calculation 6 3 9 2 2" xfId="11681"/>
    <cellStyle name="Calculation 6 3 9 3" xfId="11682"/>
    <cellStyle name="Calculation 6 4" xfId="11683"/>
    <cellStyle name="Calculation 6 4 10" xfId="11684"/>
    <cellStyle name="Calculation 6 4 10 2" xfId="11685"/>
    <cellStyle name="Calculation 6 4 10 2 2" xfId="11686"/>
    <cellStyle name="Calculation 6 4 10 3" xfId="11687"/>
    <cellStyle name="Calculation 6 4 11" xfId="11688"/>
    <cellStyle name="Calculation 6 4 11 2" xfId="11689"/>
    <cellStyle name="Calculation 6 4 11 2 2" xfId="11690"/>
    <cellStyle name="Calculation 6 4 11 3" xfId="11691"/>
    <cellStyle name="Calculation 6 4 12" xfId="11692"/>
    <cellStyle name="Calculation 6 4 12 2" xfId="11693"/>
    <cellStyle name="Calculation 6 4 12 2 2" xfId="11694"/>
    <cellStyle name="Calculation 6 4 12 3" xfId="11695"/>
    <cellStyle name="Calculation 6 4 13" xfId="11696"/>
    <cellStyle name="Calculation 6 4 13 2" xfId="11697"/>
    <cellStyle name="Calculation 6 4 13 2 2" xfId="11698"/>
    <cellStyle name="Calculation 6 4 13 3" xfId="11699"/>
    <cellStyle name="Calculation 6 4 14" xfId="11700"/>
    <cellStyle name="Calculation 6 4 14 2" xfId="11701"/>
    <cellStyle name="Calculation 6 4 14 2 2" xfId="11702"/>
    <cellStyle name="Calculation 6 4 14 3" xfId="11703"/>
    <cellStyle name="Calculation 6 4 15" xfId="11704"/>
    <cellStyle name="Calculation 6 4 15 2" xfId="11705"/>
    <cellStyle name="Calculation 6 4 15 2 2" xfId="11706"/>
    <cellStyle name="Calculation 6 4 15 3" xfId="11707"/>
    <cellStyle name="Calculation 6 4 16" xfId="11708"/>
    <cellStyle name="Calculation 6 4 16 2" xfId="11709"/>
    <cellStyle name="Calculation 6 4 16 2 2" xfId="11710"/>
    <cellStyle name="Calculation 6 4 16 3" xfId="11711"/>
    <cellStyle name="Calculation 6 4 17" xfId="11712"/>
    <cellStyle name="Calculation 6 4 17 2" xfId="11713"/>
    <cellStyle name="Calculation 6 4 17 2 2" xfId="11714"/>
    <cellStyle name="Calculation 6 4 17 3" xfId="11715"/>
    <cellStyle name="Calculation 6 4 18" xfId="11716"/>
    <cellStyle name="Calculation 6 4 18 2" xfId="11717"/>
    <cellStyle name="Calculation 6 4 19" xfId="11718"/>
    <cellStyle name="Calculation 6 4 2" xfId="11719"/>
    <cellStyle name="Calculation 6 4 2 10" xfId="11720"/>
    <cellStyle name="Calculation 6 4 2 10 2" xfId="11721"/>
    <cellStyle name="Calculation 6 4 2 10 2 2" xfId="11722"/>
    <cellStyle name="Calculation 6 4 2 10 3" xfId="11723"/>
    <cellStyle name="Calculation 6 4 2 11" xfId="11724"/>
    <cellStyle name="Calculation 6 4 2 11 2" xfId="11725"/>
    <cellStyle name="Calculation 6 4 2 11 2 2" xfId="11726"/>
    <cellStyle name="Calculation 6 4 2 11 3" xfId="11727"/>
    <cellStyle name="Calculation 6 4 2 12" xfId="11728"/>
    <cellStyle name="Calculation 6 4 2 12 2" xfId="11729"/>
    <cellStyle name="Calculation 6 4 2 12 2 2" xfId="11730"/>
    <cellStyle name="Calculation 6 4 2 12 3" xfId="11731"/>
    <cellStyle name="Calculation 6 4 2 13" xfId="11732"/>
    <cellStyle name="Calculation 6 4 2 13 2" xfId="11733"/>
    <cellStyle name="Calculation 6 4 2 13 2 2" xfId="11734"/>
    <cellStyle name="Calculation 6 4 2 13 3" xfId="11735"/>
    <cellStyle name="Calculation 6 4 2 14" xfId="11736"/>
    <cellStyle name="Calculation 6 4 2 14 2" xfId="11737"/>
    <cellStyle name="Calculation 6 4 2 14 2 2" xfId="11738"/>
    <cellStyle name="Calculation 6 4 2 14 3" xfId="11739"/>
    <cellStyle name="Calculation 6 4 2 15" xfId="11740"/>
    <cellStyle name="Calculation 6 4 2 15 2" xfId="11741"/>
    <cellStyle name="Calculation 6 4 2 15 2 2" xfId="11742"/>
    <cellStyle name="Calculation 6 4 2 15 3" xfId="11743"/>
    <cellStyle name="Calculation 6 4 2 16" xfId="11744"/>
    <cellStyle name="Calculation 6 4 2 16 2" xfId="11745"/>
    <cellStyle name="Calculation 6 4 2 16 2 2" xfId="11746"/>
    <cellStyle name="Calculation 6 4 2 16 3" xfId="11747"/>
    <cellStyle name="Calculation 6 4 2 17" xfId="11748"/>
    <cellStyle name="Calculation 6 4 2 17 2" xfId="11749"/>
    <cellStyle name="Calculation 6 4 2 17 2 2" xfId="11750"/>
    <cellStyle name="Calculation 6 4 2 17 3" xfId="11751"/>
    <cellStyle name="Calculation 6 4 2 18" xfId="11752"/>
    <cellStyle name="Calculation 6 4 2 18 2" xfId="11753"/>
    <cellStyle name="Calculation 6 4 2 18 2 2" xfId="11754"/>
    <cellStyle name="Calculation 6 4 2 18 3" xfId="11755"/>
    <cellStyle name="Calculation 6 4 2 19" xfId="11756"/>
    <cellStyle name="Calculation 6 4 2 19 2" xfId="11757"/>
    <cellStyle name="Calculation 6 4 2 19 2 2" xfId="11758"/>
    <cellStyle name="Calculation 6 4 2 19 3" xfId="11759"/>
    <cellStyle name="Calculation 6 4 2 2" xfId="11760"/>
    <cellStyle name="Calculation 6 4 2 2 2" xfId="11761"/>
    <cellStyle name="Calculation 6 4 2 2 2 2" xfId="11762"/>
    <cellStyle name="Calculation 6 4 2 2 3" xfId="11763"/>
    <cellStyle name="Calculation 6 4 2 20" xfId="11764"/>
    <cellStyle name="Calculation 6 4 2 20 2" xfId="11765"/>
    <cellStyle name="Calculation 6 4 2 20 2 2" xfId="11766"/>
    <cellStyle name="Calculation 6 4 2 20 3" xfId="11767"/>
    <cellStyle name="Calculation 6 4 2 21" xfId="11768"/>
    <cellStyle name="Calculation 6 4 2 21 2" xfId="11769"/>
    <cellStyle name="Calculation 6 4 2 22" xfId="11770"/>
    <cellStyle name="Calculation 6 4 2 3" xfId="11771"/>
    <cellStyle name="Calculation 6 4 2 3 2" xfId="11772"/>
    <cellStyle name="Calculation 6 4 2 3 2 2" xfId="11773"/>
    <cellStyle name="Calculation 6 4 2 3 3" xfId="11774"/>
    <cellStyle name="Calculation 6 4 2 4" xfId="11775"/>
    <cellStyle name="Calculation 6 4 2 4 2" xfId="11776"/>
    <cellStyle name="Calculation 6 4 2 4 2 2" xfId="11777"/>
    <cellStyle name="Calculation 6 4 2 4 3" xfId="11778"/>
    <cellStyle name="Calculation 6 4 2 5" xfId="11779"/>
    <cellStyle name="Calculation 6 4 2 5 2" xfId="11780"/>
    <cellStyle name="Calculation 6 4 2 5 2 2" xfId="11781"/>
    <cellStyle name="Calculation 6 4 2 5 3" xfId="11782"/>
    <cellStyle name="Calculation 6 4 2 6" xfId="11783"/>
    <cellStyle name="Calculation 6 4 2 6 2" xfId="11784"/>
    <cellStyle name="Calculation 6 4 2 6 2 2" xfId="11785"/>
    <cellStyle name="Calculation 6 4 2 6 3" xfId="11786"/>
    <cellStyle name="Calculation 6 4 2 7" xfId="11787"/>
    <cellStyle name="Calculation 6 4 2 7 2" xfId="11788"/>
    <cellStyle name="Calculation 6 4 2 7 2 2" xfId="11789"/>
    <cellStyle name="Calculation 6 4 2 7 3" xfId="11790"/>
    <cellStyle name="Calculation 6 4 2 8" xfId="11791"/>
    <cellStyle name="Calculation 6 4 2 8 2" xfId="11792"/>
    <cellStyle name="Calculation 6 4 2 8 2 2" xfId="11793"/>
    <cellStyle name="Calculation 6 4 2 8 3" xfId="11794"/>
    <cellStyle name="Calculation 6 4 2 9" xfId="11795"/>
    <cellStyle name="Calculation 6 4 2 9 2" xfId="11796"/>
    <cellStyle name="Calculation 6 4 2 9 2 2" xfId="11797"/>
    <cellStyle name="Calculation 6 4 2 9 3" xfId="11798"/>
    <cellStyle name="Calculation 6 4 3" xfId="11799"/>
    <cellStyle name="Calculation 6 4 3 2" xfId="11800"/>
    <cellStyle name="Calculation 6 4 3 2 2" xfId="11801"/>
    <cellStyle name="Calculation 6 4 3 3" xfId="11802"/>
    <cellStyle name="Calculation 6 4 4" xfId="11803"/>
    <cellStyle name="Calculation 6 4 4 2" xfId="11804"/>
    <cellStyle name="Calculation 6 4 4 2 2" xfId="11805"/>
    <cellStyle name="Calculation 6 4 4 3" xfId="11806"/>
    <cellStyle name="Calculation 6 4 5" xfId="11807"/>
    <cellStyle name="Calculation 6 4 5 2" xfId="11808"/>
    <cellStyle name="Calculation 6 4 5 2 2" xfId="11809"/>
    <cellStyle name="Calculation 6 4 5 3" xfId="11810"/>
    <cellStyle name="Calculation 6 4 6" xfId="11811"/>
    <cellStyle name="Calculation 6 4 6 2" xfId="11812"/>
    <cellStyle name="Calculation 6 4 6 2 2" xfId="11813"/>
    <cellStyle name="Calculation 6 4 6 3" xfId="11814"/>
    <cellStyle name="Calculation 6 4 7" xfId="11815"/>
    <cellStyle name="Calculation 6 4 7 2" xfId="11816"/>
    <cellStyle name="Calculation 6 4 7 2 2" xfId="11817"/>
    <cellStyle name="Calculation 6 4 7 3" xfId="11818"/>
    <cellStyle name="Calculation 6 4 8" xfId="11819"/>
    <cellStyle name="Calculation 6 4 8 2" xfId="11820"/>
    <cellStyle name="Calculation 6 4 8 2 2" xfId="11821"/>
    <cellStyle name="Calculation 6 4 8 3" xfId="11822"/>
    <cellStyle name="Calculation 6 4 9" xfId="11823"/>
    <cellStyle name="Calculation 6 4 9 2" xfId="11824"/>
    <cellStyle name="Calculation 6 4 9 2 2" xfId="11825"/>
    <cellStyle name="Calculation 6 4 9 3" xfId="11826"/>
    <cellStyle name="Calculation 6 5" xfId="11827"/>
    <cellStyle name="Calculation 6 5 10" xfId="11828"/>
    <cellStyle name="Calculation 6 5 10 2" xfId="11829"/>
    <cellStyle name="Calculation 6 5 10 2 2" xfId="11830"/>
    <cellStyle name="Calculation 6 5 10 3" xfId="11831"/>
    <cellStyle name="Calculation 6 5 11" xfId="11832"/>
    <cellStyle name="Calculation 6 5 11 2" xfId="11833"/>
    <cellStyle name="Calculation 6 5 11 2 2" xfId="11834"/>
    <cellStyle name="Calculation 6 5 11 3" xfId="11835"/>
    <cellStyle name="Calculation 6 5 12" xfId="11836"/>
    <cellStyle name="Calculation 6 5 12 2" xfId="11837"/>
    <cellStyle name="Calculation 6 5 12 2 2" xfId="11838"/>
    <cellStyle name="Calculation 6 5 12 3" xfId="11839"/>
    <cellStyle name="Calculation 6 5 13" xfId="11840"/>
    <cellStyle name="Calculation 6 5 13 2" xfId="11841"/>
    <cellStyle name="Calculation 6 5 13 2 2" xfId="11842"/>
    <cellStyle name="Calculation 6 5 13 3" xfId="11843"/>
    <cellStyle name="Calculation 6 5 14" xfId="11844"/>
    <cellStyle name="Calculation 6 5 14 2" xfId="11845"/>
    <cellStyle name="Calculation 6 5 14 2 2" xfId="11846"/>
    <cellStyle name="Calculation 6 5 14 3" xfId="11847"/>
    <cellStyle name="Calculation 6 5 15" xfId="11848"/>
    <cellStyle name="Calculation 6 5 15 2" xfId="11849"/>
    <cellStyle name="Calculation 6 5 15 2 2" xfId="11850"/>
    <cellStyle name="Calculation 6 5 15 3" xfId="11851"/>
    <cellStyle name="Calculation 6 5 16" xfId="11852"/>
    <cellStyle name="Calculation 6 5 16 2" xfId="11853"/>
    <cellStyle name="Calculation 6 5 16 2 2" xfId="11854"/>
    <cellStyle name="Calculation 6 5 16 3" xfId="11855"/>
    <cellStyle name="Calculation 6 5 17" xfId="11856"/>
    <cellStyle name="Calculation 6 5 17 2" xfId="11857"/>
    <cellStyle name="Calculation 6 5 17 2 2" xfId="11858"/>
    <cellStyle name="Calculation 6 5 17 3" xfId="11859"/>
    <cellStyle name="Calculation 6 5 18" xfId="11860"/>
    <cellStyle name="Calculation 6 5 18 2" xfId="11861"/>
    <cellStyle name="Calculation 6 5 18 2 2" xfId="11862"/>
    <cellStyle name="Calculation 6 5 18 3" xfId="11863"/>
    <cellStyle name="Calculation 6 5 19" xfId="11864"/>
    <cellStyle name="Calculation 6 5 19 2" xfId="11865"/>
    <cellStyle name="Calculation 6 5 19 2 2" xfId="11866"/>
    <cellStyle name="Calculation 6 5 19 3" xfId="11867"/>
    <cellStyle name="Calculation 6 5 2" xfId="11868"/>
    <cellStyle name="Calculation 6 5 2 10" xfId="11869"/>
    <cellStyle name="Calculation 6 5 2 10 2" xfId="11870"/>
    <cellStyle name="Calculation 6 5 2 10 2 2" xfId="11871"/>
    <cellStyle name="Calculation 6 5 2 10 3" xfId="11872"/>
    <cellStyle name="Calculation 6 5 2 11" xfId="11873"/>
    <cellStyle name="Calculation 6 5 2 11 2" xfId="11874"/>
    <cellStyle name="Calculation 6 5 2 11 2 2" xfId="11875"/>
    <cellStyle name="Calculation 6 5 2 11 3" xfId="11876"/>
    <cellStyle name="Calculation 6 5 2 12" xfId="11877"/>
    <cellStyle name="Calculation 6 5 2 12 2" xfId="11878"/>
    <cellStyle name="Calculation 6 5 2 12 2 2" xfId="11879"/>
    <cellStyle name="Calculation 6 5 2 12 3" xfId="11880"/>
    <cellStyle name="Calculation 6 5 2 13" xfId="11881"/>
    <cellStyle name="Calculation 6 5 2 13 2" xfId="11882"/>
    <cellStyle name="Calculation 6 5 2 13 2 2" xfId="11883"/>
    <cellStyle name="Calculation 6 5 2 13 3" xfId="11884"/>
    <cellStyle name="Calculation 6 5 2 14" xfId="11885"/>
    <cellStyle name="Calculation 6 5 2 14 2" xfId="11886"/>
    <cellStyle name="Calculation 6 5 2 14 2 2" xfId="11887"/>
    <cellStyle name="Calculation 6 5 2 14 3" xfId="11888"/>
    <cellStyle name="Calculation 6 5 2 15" xfId="11889"/>
    <cellStyle name="Calculation 6 5 2 15 2" xfId="11890"/>
    <cellStyle name="Calculation 6 5 2 15 2 2" xfId="11891"/>
    <cellStyle name="Calculation 6 5 2 15 3" xfId="11892"/>
    <cellStyle name="Calculation 6 5 2 16" xfId="11893"/>
    <cellStyle name="Calculation 6 5 2 16 2" xfId="11894"/>
    <cellStyle name="Calculation 6 5 2 16 2 2" xfId="11895"/>
    <cellStyle name="Calculation 6 5 2 16 3" xfId="11896"/>
    <cellStyle name="Calculation 6 5 2 17" xfId="11897"/>
    <cellStyle name="Calculation 6 5 2 17 2" xfId="11898"/>
    <cellStyle name="Calculation 6 5 2 17 2 2" xfId="11899"/>
    <cellStyle name="Calculation 6 5 2 17 3" xfId="11900"/>
    <cellStyle name="Calculation 6 5 2 18" xfId="11901"/>
    <cellStyle name="Calculation 6 5 2 18 2" xfId="11902"/>
    <cellStyle name="Calculation 6 5 2 18 2 2" xfId="11903"/>
    <cellStyle name="Calculation 6 5 2 18 3" xfId="11904"/>
    <cellStyle name="Calculation 6 5 2 19" xfId="11905"/>
    <cellStyle name="Calculation 6 5 2 19 2" xfId="11906"/>
    <cellStyle name="Calculation 6 5 2 19 2 2" xfId="11907"/>
    <cellStyle name="Calculation 6 5 2 19 3" xfId="11908"/>
    <cellStyle name="Calculation 6 5 2 2" xfId="11909"/>
    <cellStyle name="Calculation 6 5 2 2 2" xfId="11910"/>
    <cellStyle name="Calculation 6 5 2 2 2 2" xfId="11911"/>
    <cellStyle name="Calculation 6 5 2 2 3" xfId="11912"/>
    <cellStyle name="Calculation 6 5 2 20" xfId="11913"/>
    <cellStyle name="Calculation 6 5 2 20 2" xfId="11914"/>
    <cellStyle name="Calculation 6 5 2 20 2 2" xfId="11915"/>
    <cellStyle name="Calculation 6 5 2 20 3" xfId="11916"/>
    <cellStyle name="Calculation 6 5 2 21" xfId="11917"/>
    <cellStyle name="Calculation 6 5 2 21 2" xfId="11918"/>
    <cellStyle name="Calculation 6 5 2 22" xfId="11919"/>
    <cellStyle name="Calculation 6 5 2 3" xfId="11920"/>
    <cellStyle name="Calculation 6 5 2 3 2" xfId="11921"/>
    <cellStyle name="Calculation 6 5 2 3 2 2" xfId="11922"/>
    <cellStyle name="Calculation 6 5 2 3 3" xfId="11923"/>
    <cellStyle name="Calculation 6 5 2 4" xfId="11924"/>
    <cellStyle name="Calculation 6 5 2 4 2" xfId="11925"/>
    <cellStyle name="Calculation 6 5 2 4 2 2" xfId="11926"/>
    <cellStyle name="Calculation 6 5 2 4 3" xfId="11927"/>
    <cellStyle name="Calculation 6 5 2 5" xfId="11928"/>
    <cellStyle name="Calculation 6 5 2 5 2" xfId="11929"/>
    <cellStyle name="Calculation 6 5 2 5 2 2" xfId="11930"/>
    <cellStyle name="Calculation 6 5 2 5 3" xfId="11931"/>
    <cellStyle name="Calculation 6 5 2 6" xfId="11932"/>
    <cellStyle name="Calculation 6 5 2 6 2" xfId="11933"/>
    <cellStyle name="Calculation 6 5 2 6 2 2" xfId="11934"/>
    <cellStyle name="Calculation 6 5 2 6 3" xfId="11935"/>
    <cellStyle name="Calculation 6 5 2 7" xfId="11936"/>
    <cellStyle name="Calculation 6 5 2 7 2" xfId="11937"/>
    <cellStyle name="Calculation 6 5 2 7 2 2" xfId="11938"/>
    <cellStyle name="Calculation 6 5 2 7 3" xfId="11939"/>
    <cellStyle name="Calculation 6 5 2 8" xfId="11940"/>
    <cellStyle name="Calculation 6 5 2 8 2" xfId="11941"/>
    <cellStyle name="Calculation 6 5 2 8 2 2" xfId="11942"/>
    <cellStyle name="Calculation 6 5 2 8 3" xfId="11943"/>
    <cellStyle name="Calculation 6 5 2 9" xfId="11944"/>
    <cellStyle name="Calculation 6 5 2 9 2" xfId="11945"/>
    <cellStyle name="Calculation 6 5 2 9 2 2" xfId="11946"/>
    <cellStyle name="Calculation 6 5 2 9 3" xfId="11947"/>
    <cellStyle name="Calculation 6 5 20" xfId="11948"/>
    <cellStyle name="Calculation 6 5 20 2" xfId="11949"/>
    <cellStyle name="Calculation 6 5 20 2 2" xfId="11950"/>
    <cellStyle name="Calculation 6 5 20 3" xfId="11951"/>
    <cellStyle name="Calculation 6 5 21" xfId="11952"/>
    <cellStyle name="Calculation 6 5 21 2" xfId="11953"/>
    <cellStyle name="Calculation 6 5 21 2 2" xfId="11954"/>
    <cellStyle name="Calculation 6 5 21 3" xfId="11955"/>
    <cellStyle name="Calculation 6 5 22" xfId="11956"/>
    <cellStyle name="Calculation 6 5 22 2" xfId="11957"/>
    <cellStyle name="Calculation 6 5 23" xfId="11958"/>
    <cellStyle name="Calculation 6 5 3" xfId="11959"/>
    <cellStyle name="Calculation 6 5 3 2" xfId="11960"/>
    <cellStyle name="Calculation 6 5 3 2 2" xfId="11961"/>
    <cellStyle name="Calculation 6 5 3 3" xfId="11962"/>
    <cellStyle name="Calculation 6 5 4" xfId="11963"/>
    <cellStyle name="Calculation 6 5 4 2" xfId="11964"/>
    <cellStyle name="Calculation 6 5 4 2 2" xfId="11965"/>
    <cellStyle name="Calculation 6 5 4 3" xfId="11966"/>
    <cellStyle name="Calculation 6 5 5" xfId="11967"/>
    <cellStyle name="Calculation 6 5 5 2" xfId="11968"/>
    <cellStyle name="Calculation 6 5 5 2 2" xfId="11969"/>
    <cellStyle name="Calculation 6 5 5 3" xfId="11970"/>
    <cellStyle name="Calculation 6 5 6" xfId="11971"/>
    <cellStyle name="Calculation 6 5 6 2" xfId="11972"/>
    <cellStyle name="Calculation 6 5 6 2 2" xfId="11973"/>
    <cellStyle name="Calculation 6 5 6 3" xfId="11974"/>
    <cellStyle name="Calculation 6 5 7" xfId="11975"/>
    <cellStyle name="Calculation 6 5 7 2" xfId="11976"/>
    <cellStyle name="Calculation 6 5 7 2 2" xfId="11977"/>
    <cellStyle name="Calculation 6 5 7 3" xfId="11978"/>
    <cellStyle name="Calculation 6 5 8" xfId="11979"/>
    <cellStyle name="Calculation 6 5 8 2" xfId="11980"/>
    <cellStyle name="Calculation 6 5 8 2 2" xfId="11981"/>
    <cellStyle name="Calculation 6 5 8 3" xfId="11982"/>
    <cellStyle name="Calculation 6 5 9" xfId="11983"/>
    <cellStyle name="Calculation 6 5 9 2" xfId="11984"/>
    <cellStyle name="Calculation 6 5 9 2 2" xfId="11985"/>
    <cellStyle name="Calculation 6 5 9 3" xfId="11986"/>
    <cellStyle name="Calculation 6 6" xfId="11987"/>
    <cellStyle name="Calculation 6 6 10" xfId="11988"/>
    <cellStyle name="Calculation 6 6 10 2" xfId="11989"/>
    <cellStyle name="Calculation 6 6 10 2 2" xfId="11990"/>
    <cellStyle name="Calculation 6 6 10 3" xfId="11991"/>
    <cellStyle name="Calculation 6 6 11" xfId="11992"/>
    <cellStyle name="Calculation 6 6 11 2" xfId="11993"/>
    <cellStyle name="Calculation 6 6 11 2 2" xfId="11994"/>
    <cellStyle name="Calculation 6 6 11 3" xfId="11995"/>
    <cellStyle name="Calculation 6 6 12" xfId="11996"/>
    <cellStyle name="Calculation 6 6 12 2" xfId="11997"/>
    <cellStyle name="Calculation 6 6 12 2 2" xfId="11998"/>
    <cellStyle name="Calculation 6 6 12 3" xfId="11999"/>
    <cellStyle name="Calculation 6 6 13" xfId="12000"/>
    <cellStyle name="Calculation 6 6 13 2" xfId="12001"/>
    <cellStyle name="Calculation 6 6 13 2 2" xfId="12002"/>
    <cellStyle name="Calculation 6 6 13 3" xfId="12003"/>
    <cellStyle name="Calculation 6 6 14" xfId="12004"/>
    <cellStyle name="Calculation 6 6 14 2" xfId="12005"/>
    <cellStyle name="Calculation 6 6 14 2 2" xfId="12006"/>
    <cellStyle name="Calculation 6 6 14 3" xfId="12007"/>
    <cellStyle name="Calculation 6 6 15" xfId="12008"/>
    <cellStyle name="Calculation 6 6 15 2" xfId="12009"/>
    <cellStyle name="Calculation 6 6 15 2 2" xfId="12010"/>
    <cellStyle name="Calculation 6 6 15 3" xfId="12011"/>
    <cellStyle name="Calculation 6 6 16" xfId="12012"/>
    <cellStyle name="Calculation 6 6 16 2" xfId="12013"/>
    <cellStyle name="Calculation 6 6 16 2 2" xfId="12014"/>
    <cellStyle name="Calculation 6 6 16 3" xfId="12015"/>
    <cellStyle name="Calculation 6 6 17" xfId="12016"/>
    <cellStyle name="Calculation 6 6 17 2" xfId="12017"/>
    <cellStyle name="Calculation 6 6 17 2 2" xfId="12018"/>
    <cellStyle name="Calculation 6 6 17 3" xfId="12019"/>
    <cellStyle name="Calculation 6 6 18" xfId="12020"/>
    <cellStyle name="Calculation 6 6 18 2" xfId="12021"/>
    <cellStyle name="Calculation 6 6 18 2 2" xfId="12022"/>
    <cellStyle name="Calculation 6 6 18 3" xfId="12023"/>
    <cellStyle name="Calculation 6 6 19" xfId="12024"/>
    <cellStyle name="Calculation 6 6 19 2" xfId="12025"/>
    <cellStyle name="Calculation 6 6 19 2 2" xfId="12026"/>
    <cellStyle name="Calculation 6 6 19 3" xfId="12027"/>
    <cellStyle name="Calculation 6 6 2" xfId="12028"/>
    <cellStyle name="Calculation 6 6 2 2" xfId="12029"/>
    <cellStyle name="Calculation 6 6 2 2 2" xfId="12030"/>
    <cellStyle name="Calculation 6 6 2 3" xfId="12031"/>
    <cellStyle name="Calculation 6 6 20" xfId="12032"/>
    <cellStyle name="Calculation 6 6 20 2" xfId="12033"/>
    <cellStyle name="Calculation 6 6 20 2 2" xfId="12034"/>
    <cellStyle name="Calculation 6 6 20 3" xfId="12035"/>
    <cellStyle name="Calculation 6 6 21" xfId="12036"/>
    <cellStyle name="Calculation 6 6 21 2" xfId="12037"/>
    <cellStyle name="Calculation 6 6 22" xfId="12038"/>
    <cellStyle name="Calculation 6 6 3" xfId="12039"/>
    <cellStyle name="Calculation 6 6 3 2" xfId="12040"/>
    <cellStyle name="Calculation 6 6 3 2 2" xfId="12041"/>
    <cellStyle name="Calculation 6 6 3 3" xfId="12042"/>
    <cellStyle name="Calculation 6 6 4" xfId="12043"/>
    <cellStyle name="Calculation 6 6 4 2" xfId="12044"/>
    <cellStyle name="Calculation 6 6 4 2 2" xfId="12045"/>
    <cellStyle name="Calculation 6 6 4 3" xfId="12046"/>
    <cellStyle name="Calculation 6 6 5" xfId="12047"/>
    <cellStyle name="Calculation 6 6 5 2" xfId="12048"/>
    <cellStyle name="Calculation 6 6 5 2 2" xfId="12049"/>
    <cellStyle name="Calculation 6 6 5 3" xfId="12050"/>
    <cellStyle name="Calculation 6 6 6" xfId="12051"/>
    <cellStyle name="Calculation 6 6 6 2" xfId="12052"/>
    <cellStyle name="Calculation 6 6 6 2 2" xfId="12053"/>
    <cellStyle name="Calculation 6 6 6 3" xfId="12054"/>
    <cellStyle name="Calculation 6 6 7" xfId="12055"/>
    <cellStyle name="Calculation 6 6 7 2" xfId="12056"/>
    <cellStyle name="Calculation 6 6 7 2 2" xfId="12057"/>
    <cellStyle name="Calculation 6 6 7 3" xfId="12058"/>
    <cellStyle name="Calculation 6 6 8" xfId="12059"/>
    <cellStyle name="Calculation 6 6 8 2" xfId="12060"/>
    <cellStyle name="Calculation 6 6 8 2 2" xfId="12061"/>
    <cellStyle name="Calculation 6 6 8 3" xfId="12062"/>
    <cellStyle name="Calculation 6 6 9" xfId="12063"/>
    <cellStyle name="Calculation 6 6 9 2" xfId="12064"/>
    <cellStyle name="Calculation 6 6 9 2 2" xfId="12065"/>
    <cellStyle name="Calculation 6 6 9 3" xfId="12066"/>
    <cellStyle name="Calculation 6 7" xfId="12067"/>
    <cellStyle name="Calculation 6 7 2" xfId="12068"/>
    <cellStyle name="Calculation 6 7 2 2" xfId="12069"/>
    <cellStyle name="Calculation 6 7 3" xfId="12070"/>
    <cellStyle name="Calculation 6 8" xfId="12071"/>
    <cellStyle name="Calculation 6 8 2" xfId="12072"/>
    <cellStyle name="Calculation 6 8 2 2" xfId="12073"/>
    <cellStyle name="Calculation 6 8 3" xfId="12074"/>
    <cellStyle name="Calculation 6 9" xfId="12075"/>
    <cellStyle name="Calculation 6 9 2" xfId="12076"/>
    <cellStyle name="Calculation 6 9 2 2" xfId="12077"/>
    <cellStyle name="Calculation 6 9 3" xfId="12078"/>
    <cellStyle name="Check Cell 2" xfId="12079"/>
    <cellStyle name="Check Cell 2 10" xfId="12080"/>
    <cellStyle name="Check Cell 2 11" xfId="12081"/>
    <cellStyle name="Check Cell 2 12" xfId="12082"/>
    <cellStyle name="Check Cell 2 13" xfId="12083"/>
    <cellStyle name="Check Cell 2 14" xfId="12084"/>
    <cellStyle name="Check Cell 2 2" xfId="12085"/>
    <cellStyle name="Check Cell 2 3" xfId="12086"/>
    <cellStyle name="Check Cell 2 4" xfId="12087"/>
    <cellStyle name="Check Cell 2 5" xfId="12088"/>
    <cellStyle name="Check Cell 2 6" xfId="12089"/>
    <cellStyle name="Check Cell 2 7" xfId="12090"/>
    <cellStyle name="Check Cell 2 8" xfId="12091"/>
    <cellStyle name="Check Cell 2 9" xfId="12092"/>
    <cellStyle name="Check Cell 3" xfId="12093"/>
    <cellStyle name="Check Cell 3 10" xfId="12094"/>
    <cellStyle name="Check Cell 3 11" xfId="12095"/>
    <cellStyle name="Check Cell 3 12" xfId="12096"/>
    <cellStyle name="Check Cell 3 13" xfId="12097"/>
    <cellStyle name="Check Cell 3 2" xfId="12098"/>
    <cellStyle name="Check Cell 3 3" xfId="12099"/>
    <cellStyle name="Check Cell 3 4" xfId="12100"/>
    <cellStyle name="Check Cell 3 5" xfId="12101"/>
    <cellStyle name="Check Cell 3 6" xfId="12102"/>
    <cellStyle name="Check Cell 3 7" xfId="12103"/>
    <cellStyle name="Check Cell 3 8" xfId="12104"/>
    <cellStyle name="Check Cell 3 9" xfId="12105"/>
    <cellStyle name="Check Cell 4" xfId="12106"/>
    <cellStyle name="Check Cell 4 10" xfId="12107"/>
    <cellStyle name="Check Cell 4 11" xfId="12108"/>
    <cellStyle name="Check Cell 4 12" xfId="12109"/>
    <cellStyle name="Check Cell 4 13" xfId="12110"/>
    <cellStyle name="Check Cell 4 2" xfId="12111"/>
    <cellStyle name="Check Cell 4 3" xfId="12112"/>
    <cellStyle name="Check Cell 4 4" xfId="12113"/>
    <cellStyle name="Check Cell 4 5" xfId="12114"/>
    <cellStyle name="Check Cell 4 6" xfId="12115"/>
    <cellStyle name="Check Cell 4 7" xfId="12116"/>
    <cellStyle name="Check Cell 4 8" xfId="12117"/>
    <cellStyle name="Check Cell 4 9" xfId="12118"/>
    <cellStyle name="Check Cell 5" xfId="12119"/>
    <cellStyle name="Check Cell 5 10" xfId="12120"/>
    <cellStyle name="Check Cell 5 11" xfId="12121"/>
    <cellStyle name="Check Cell 5 12" xfId="12122"/>
    <cellStyle name="Check Cell 5 13" xfId="12123"/>
    <cellStyle name="Check Cell 5 2" xfId="12124"/>
    <cellStyle name="Check Cell 5 3" xfId="12125"/>
    <cellStyle name="Check Cell 5 4" xfId="12126"/>
    <cellStyle name="Check Cell 5 5" xfId="12127"/>
    <cellStyle name="Check Cell 5 6" xfId="12128"/>
    <cellStyle name="Check Cell 5 7" xfId="12129"/>
    <cellStyle name="Check Cell 5 8" xfId="12130"/>
    <cellStyle name="Check Cell 5 9" xfId="12131"/>
    <cellStyle name="Check Cell 6" xfId="12132"/>
    <cellStyle name="Check Cell 6 10" xfId="12133"/>
    <cellStyle name="Check Cell 6 11" xfId="12134"/>
    <cellStyle name="Check Cell 6 12" xfId="12135"/>
    <cellStyle name="Check Cell 6 13" xfId="12136"/>
    <cellStyle name="Check Cell 6 2" xfId="12137"/>
    <cellStyle name="Check Cell 6 3" xfId="12138"/>
    <cellStyle name="Check Cell 6 4" xfId="12139"/>
    <cellStyle name="Check Cell 6 5" xfId="12140"/>
    <cellStyle name="Check Cell 6 6" xfId="12141"/>
    <cellStyle name="Check Cell 6 7" xfId="12142"/>
    <cellStyle name="Check Cell 6 8" xfId="12143"/>
    <cellStyle name="Check Cell 6 9" xfId="12144"/>
    <cellStyle name="CodeHeading" xfId="12145"/>
    <cellStyle name="CodeHeading 2" xfId="12146"/>
    <cellStyle name="CodeHeading 3" xfId="12147"/>
    <cellStyle name="CodeHeading 4" xfId="12148"/>
    <cellStyle name="CodeHeading 5" xfId="12149"/>
    <cellStyle name="CodeHeading 6" xfId="12150"/>
    <cellStyle name="CodeHeading_5A4 PCT Slides 2010-11" xfId="12151"/>
    <cellStyle name="Comma" xfId="1" builtinId="3"/>
    <cellStyle name="Comma 2" xfId="12152"/>
    <cellStyle name="Comma 2 2" xfId="12153"/>
    <cellStyle name="Comma 2 2 2" xfId="12154"/>
    <cellStyle name="Comma 2 2 3" xfId="12155"/>
    <cellStyle name="Comma 2 3" xfId="12156"/>
    <cellStyle name="Comma 2 3 2" xfId="12157"/>
    <cellStyle name="Comma 2 3 3" xfId="12158"/>
    <cellStyle name="Comma 2 3 4" xfId="12159"/>
    <cellStyle name="Comma 2 4" xfId="12160"/>
    <cellStyle name="Comma 2 5" xfId="12161"/>
    <cellStyle name="Comma 3" xfId="12162"/>
    <cellStyle name="Comma 3 2" xfId="12163"/>
    <cellStyle name="Comma 3 2 2" xfId="12164"/>
    <cellStyle name="Comma 3 2 3" xfId="12165"/>
    <cellStyle name="Comma 3 3" xfId="12166"/>
    <cellStyle name="Comma 3 4" xfId="12167"/>
    <cellStyle name="Comma 4" xfId="12168"/>
    <cellStyle name="Comma 4 2" xfId="12169"/>
    <cellStyle name="Comma 4 2 2" xfId="12170"/>
    <cellStyle name="Comma 4 2 3" xfId="12171"/>
    <cellStyle name="Comma 4 3" xfId="12172"/>
    <cellStyle name="Comma 4 4" xfId="12173"/>
    <cellStyle name="Comma 5" xfId="12174"/>
    <cellStyle name="Comma 7" xfId="12175"/>
    <cellStyle name="Date Feeder Field" xfId="12176"/>
    <cellStyle name="Date Feeder Field 10" xfId="12177"/>
    <cellStyle name="Date Feeder Field 10 2" xfId="12178"/>
    <cellStyle name="Date Feeder Field 10 2 2" xfId="12179"/>
    <cellStyle name="Date Feeder Field 10 3" xfId="12180"/>
    <cellStyle name="Date Feeder Field 11" xfId="12181"/>
    <cellStyle name="Date Feeder Field 11 2" xfId="12182"/>
    <cellStyle name="Date Feeder Field 11 2 2" xfId="12183"/>
    <cellStyle name="Date Feeder Field 11 3" xfId="12184"/>
    <cellStyle name="Date Feeder Field 12" xfId="12185"/>
    <cellStyle name="Date Feeder Field 12 2" xfId="12186"/>
    <cellStyle name="Date Feeder Field 12 2 2" xfId="12187"/>
    <cellStyle name="Date Feeder Field 12 3" xfId="12188"/>
    <cellStyle name="Date Feeder Field 13" xfId="12189"/>
    <cellStyle name="Date Feeder Field 13 2" xfId="12190"/>
    <cellStyle name="Date Feeder Field 13 2 2" xfId="12191"/>
    <cellStyle name="Date Feeder Field 13 3" xfId="12192"/>
    <cellStyle name="Date Feeder Field 14" xfId="12193"/>
    <cellStyle name="Date Feeder Field 14 2" xfId="12194"/>
    <cellStyle name="Date Feeder Field 14 2 2" xfId="12195"/>
    <cellStyle name="Date Feeder Field 14 3" xfId="12196"/>
    <cellStyle name="Date Feeder Field 15" xfId="12197"/>
    <cellStyle name="Date Feeder Field 15 2" xfId="12198"/>
    <cellStyle name="Date Feeder Field 15 2 2" xfId="12199"/>
    <cellStyle name="Date Feeder Field 15 3" xfId="12200"/>
    <cellStyle name="Date Feeder Field 16" xfId="12201"/>
    <cellStyle name="Date Feeder Field 16 2" xfId="12202"/>
    <cellStyle name="Date Feeder Field 16 2 2" xfId="12203"/>
    <cellStyle name="Date Feeder Field 16 3" xfId="12204"/>
    <cellStyle name="Date Feeder Field 17" xfId="12205"/>
    <cellStyle name="Date Feeder Field 17 2" xfId="12206"/>
    <cellStyle name="Date Feeder Field 17 2 2" xfId="12207"/>
    <cellStyle name="Date Feeder Field 17 3" xfId="12208"/>
    <cellStyle name="Date Feeder Field 18" xfId="12209"/>
    <cellStyle name="Date Feeder Field 18 2" xfId="12210"/>
    <cellStyle name="Date Feeder Field 18 2 2" xfId="12211"/>
    <cellStyle name="Date Feeder Field 18 3" xfId="12212"/>
    <cellStyle name="Date Feeder Field 19" xfId="12213"/>
    <cellStyle name="Date Feeder Field 19 2" xfId="12214"/>
    <cellStyle name="Date Feeder Field 19 2 2" xfId="12215"/>
    <cellStyle name="Date Feeder Field 19 3" xfId="12216"/>
    <cellStyle name="Date Feeder Field 2" xfId="12217"/>
    <cellStyle name="Date Feeder Field 2 10" xfId="12218"/>
    <cellStyle name="Date Feeder Field 2 10 2" xfId="12219"/>
    <cellStyle name="Date Feeder Field 2 10 2 2" xfId="12220"/>
    <cellStyle name="Date Feeder Field 2 10 3" xfId="12221"/>
    <cellStyle name="Date Feeder Field 2 11" xfId="12222"/>
    <cellStyle name="Date Feeder Field 2 11 2" xfId="12223"/>
    <cellStyle name="Date Feeder Field 2 11 2 2" xfId="12224"/>
    <cellStyle name="Date Feeder Field 2 11 3" xfId="12225"/>
    <cellStyle name="Date Feeder Field 2 12" xfId="12226"/>
    <cellStyle name="Date Feeder Field 2 12 2" xfId="12227"/>
    <cellStyle name="Date Feeder Field 2 12 2 2" xfId="12228"/>
    <cellStyle name="Date Feeder Field 2 12 3" xfId="12229"/>
    <cellStyle name="Date Feeder Field 2 13" xfId="12230"/>
    <cellStyle name="Date Feeder Field 2 13 2" xfId="12231"/>
    <cellStyle name="Date Feeder Field 2 13 2 2" xfId="12232"/>
    <cellStyle name="Date Feeder Field 2 13 3" xfId="12233"/>
    <cellStyle name="Date Feeder Field 2 14" xfId="12234"/>
    <cellStyle name="Date Feeder Field 2 14 2" xfId="12235"/>
    <cellStyle name="Date Feeder Field 2 14 2 2" xfId="12236"/>
    <cellStyle name="Date Feeder Field 2 14 3" xfId="12237"/>
    <cellStyle name="Date Feeder Field 2 15" xfId="12238"/>
    <cellStyle name="Date Feeder Field 2 15 2" xfId="12239"/>
    <cellStyle name="Date Feeder Field 2 15 2 2" xfId="12240"/>
    <cellStyle name="Date Feeder Field 2 15 3" xfId="12241"/>
    <cellStyle name="Date Feeder Field 2 16" xfId="12242"/>
    <cellStyle name="Date Feeder Field 2 16 2" xfId="12243"/>
    <cellStyle name="Date Feeder Field 2 16 2 2" xfId="12244"/>
    <cellStyle name="Date Feeder Field 2 16 3" xfId="12245"/>
    <cellStyle name="Date Feeder Field 2 17" xfId="12246"/>
    <cellStyle name="Date Feeder Field 2 17 2" xfId="12247"/>
    <cellStyle name="Date Feeder Field 2 17 2 2" xfId="12248"/>
    <cellStyle name="Date Feeder Field 2 17 3" xfId="12249"/>
    <cellStyle name="Date Feeder Field 2 18" xfId="12250"/>
    <cellStyle name="Date Feeder Field 2 18 2" xfId="12251"/>
    <cellStyle name="Date Feeder Field 2 18 2 2" xfId="12252"/>
    <cellStyle name="Date Feeder Field 2 18 3" xfId="12253"/>
    <cellStyle name="Date Feeder Field 2 19" xfId="12254"/>
    <cellStyle name="Date Feeder Field 2 19 2" xfId="12255"/>
    <cellStyle name="Date Feeder Field 2 19 2 2" xfId="12256"/>
    <cellStyle name="Date Feeder Field 2 19 3" xfId="12257"/>
    <cellStyle name="Date Feeder Field 2 2" xfId="12258"/>
    <cellStyle name="Date Feeder Field 2 2 10" xfId="12259"/>
    <cellStyle name="Date Feeder Field 2 2 10 2" xfId="12260"/>
    <cellStyle name="Date Feeder Field 2 2 10 2 2" xfId="12261"/>
    <cellStyle name="Date Feeder Field 2 2 10 3" xfId="12262"/>
    <cellStyle name="Date Feeder Field 2 2 11" xfId="12263"/>
    <cellStyle name="Date Feeder Field 2 2 11 2" xfId="12264"/>
    <cellStyle name="Date Feeder Field 2 2 11 2 2" xfId="12265"/>
    <cellStyle name="Date Feeder Field 2 2 11 3" xfId="12266"/>
    <cellStyle name="Date Feeder Field 2 2 12" xfId="12267"/>
    <cellStyle name="Date Feeder Field 2 2 12 2" xfId="12268"/>
    <cellStyle name="Date Feeder Field 2 2 12 2 2" xfId="12269"/>
    <cellStyle name="Date Feeder Field 2 2 12 3" xfId="12270"/>
    <cellStyle name="Date Feeder Field 2 2 13" xfId="12271"/>
    <cellStyle name="Date Feeder Field 2 2 13 2" xfId="12272"/>
    <cellStyle name="Date Feeder Field 2 2 13 2 2" xfId="12273"/>
    <cellStyle name="Date Feeder Field 2 2 13 3" xfId="12274"/>
    <cellStyle name="Date Feeder Field 2 2 14" xfId="12275"/>
    <cellStyle name="Date Feeder Field 2 2 14 2" xfId="12276"/>
    <cellStyle name="Date Feeder Field 2 2 14 2 2" xfId="12277"/>
    <cellStyle name="Date Feeder Field 2 2 14 3" xfId="12278"/>
    <cellStyle name="Date Feeder Field 2 2 15" xfId="12279"/>
    <cellStyle name="Date Feeder Field 2 2 15 2" xfId="12280"/>
    <cellStyle name="Date Feeder Field 2 2 15 2 2" xfId="12281"/>
    <cellStyle name="Date Feeder Field 2 2 15 3" xfId="12282"/>
    <cellStyle name="Date Feeder Field 2 2 16" xfId="12283"/>
    <cellStyle name="Date Feeder Field 2 2 16 2" xfId="12284"/>
    <cellStyle name="Date Feeder Field 2 2 16 2 2" xfId="12285"/>
    <cellStyle name="Date Feeder Field 2 2 16 3" xfId="12286"/>
    <cellStyle name="Date Feeder Field 2 2 17" xfId="12287"/>
    <cellStyle name="Date Feeder Field 2 2 17 2" xfId="12288"/>
    <cellStyle name="Date Feeder Field 2 2 17 2 2" xfId="12289"/>
    <cellStyle name="Date Feeder Field 2 2 17 3" xfId="12290"/>
    <cellStyle name="Date Feeder Field 2 2 18" xfId="12291"/>
    <cellStyle name="Date Feeder Field 2 2 18 2" xfId="12292"/>
    <cellStyle name="Date Feeder Field 2 2 19" xfId="12293"/>
    <cellStyle name="Date Feeder Field 2 2 2" xfId="12294"/>
    <cellStyle name="Date Feeder Field 2 2 2 10" xfId="12295"/>
    <cellStyle name="Date Feeder Field 2 2 2 10 2" xfId="12296"/>
    <cellStyle name="Date Feeder Field 2 2 2 10 2 2" xfId="12297"/>
    <cellStyle name="Date Feeder Field 2 2 2 10 3" xfId="12298"/>
    <cellStyle name="Date Feeder Field 2 2 2 11" xfId="12299"/>
    <cellStyle name="Date Feeder Field 2 2 2 11 2" xfId="12300"/>
    <cellStyle name="Date Feeder Field 2 2 2 11 2 2" xfId="12301"/>
    <cellStyle name="Date Feeder Field 2 2 2 11 3" xfId="12302"/>
    <cellStyle name="Date Feeder Field 2 2 2 12" xfId="12303"/>
    <cellStyle name="Date Feeder Field 2 2 2 12 2" xfId="12304"/>
    <cellStyle name="Date Feeder Field 2 2 2 12 2 2" xfId="12305"/>
    <cellStyle name="Date Feeder Field 2 2 2 12 3" xfId="12306"/>
    <cellStyle name="Date Feeder Field 2 2 2 13" xfId="12307"/>
    <cellStyle name="Date Feeder Field 2 2 2 13 2" xfId="12308"/>
    <cellStyle name="Date Feeder Field 2 2 2 13 2 2" xfId="12309"/>
    <cellStyle name="Date Feeder Field 2 2 2 13 3" xfId="12310"/>
    <cellStyle name="Date Feeder Field 2 2 2 14" xfId="12311"/>
    <cellStyle name="Date Feeder Field 2 2 2 14 2" xfId="12312"/>
    <cellStyle name="Date Feeder Field 2 2 2 14 2 2" xfId="12313"/>
    <cellStyle name="Date Feeder Field 2 2 2 14 3" xfId="12314"/>
    <cellStyle name="Date Feeder Field 2 2 2 15" xfId="12315"/>
    <cellStyle name="Date Feeder Field 2 2 2 15 2" xfId="12316"/>
    <cellStyle name="Date Feeder Field 2 2 2 15 2 2" xfId="12317"/>
    <cellStyle name="Date Feeder Field 2 2 2 15 3" xfId="12318"/>
    <cellStyle name="Date Feeder Field 2 2 2 16" xfId="12319"/>
    <cellStyle name="Date Feeder Field 2 2 2 16 2" xfId="12320"/>
    <cellStyle name="Date Feeder Field 2 2 2 16 2 2" xfId="12321"/>
    <cellStyle name="Date Feeder Field 2 2 2 16 3" xfId="12322"/>
    <cellStyle name="Date Feeder Field 2 2 2 17" xfId="12323"/>
    <cellStyle name="Date Feeder Field 2 2 2 17 2" xfId="12324"/>
    <cellStyle name="Date Feeder Field 2 2 2 17 2 2" xfId="12325"/>
    <cellStyle name="Date Feeder Field 2 2 2 17 3" xfId="12326"/>
    <cellStyle name="Date Feeder Field 2 2 2 18" xfId="12327"/>
    <cellStyle name="Date Feeder Field 2 2 2 18 2" xfId="12328"/>
    <cellStyle name="Date Feeder Field 2 2 2 18 2 2" xfId="12329"/>
    <cellStyle name="Date Feeder Field 2 2 2 18 3" xfId="12330"/>
    <cellStyle name="Date Feeder Field 2 2 2 19" xfId="12331"/>
    <cellStyle name="Date Feeder Field 2 2 2 19 2" xfId="12332"/>
    <cellStyle name="Date Feeder Field 2 2 2 19 2 2" xfId="12333"/>
    <cellStyle name="Date Feeder Field 2 2 2 19 3" xfId="12334"/>
    <cellStyle name="Date Feeder Field 2 2 2 2" xfId="12335"/>
    <cellStyle name="Date Feeder Field 2 2 2 2 2" xfId="12336"/>
    <cellStyle name="Date Feeder Field 2 2 2 2 2 2" xfId="12337"/>
    <cellStyle name="Date Feeder Field 2 2 2 2 3" xfId="12338"/>
    <cellStyle name="Date Feeder Field 2 2 2 20" xfId="12339"/>
    <cellStyle name="Date Feeder Field 2 2 2 20 2" xfId="12340"/>
    <cellStyle name="Date Feeder Field 2 2 2 20 2 2" xfId="12341"/>
    <cellStyle name="Date Feeder Field 2 2 2 20 3" xfId="12342"/>
    <cellStyle name="Date Feeder Field 2 2 2 21" xfId="12343"/>
    <cellStyle name="Date Feeder Field 2 2 2 21 2" xfId="12344"/>
    <cellStyle name="Date Feeder Field 2 2 2 22" xfId="12345"/>
    <cellStyle name="Date Feeder Field 2 2 2 3" xfId="12346"/>
    <cellStyle name="Date Feeder Field 2 2 2 3 2" xfId="12347"/>
    <cellStyle name="Date Feeder Field 2 2 2 3 2 2" xfId="12348"/>
    <cellStyle name="Date Feeder Field 2 2 2 3 3" xfId="12349"/>
    <cellStyle name="Date Feeder Field 2 2 2 4" xfId="12350"/>
    <cellStyle name="Date Feeder Field 2 2 2 4 2" xfId="12351"/>
    <cellStyle name="Date Feeder Field 2 2 2 4 2 2" xfId="12352"/>
    <cellStyle name="Date Feeder Field 2 2 2 4 3" xfId="12353"/>
    <cellStyle name="Date Feeder Field 2 2 2 5" xfId="12354"/>
    <cellStyle name="Date Feeder Field 2 2 2 5 2" xfId="12355"/>
    <cellStyle name="Date Feeder Field 2 2 2 5 2 2" xfId="12356"/>
    <cellStyle name="Date Feeder Field 2 2 2 5 3" xfId="12357"/>
    <cellStyle name="Date Feeder Field 2 2 2 6" xfId="12358"/>
    <cellStyle name="Date Feeder Field 2 2 2 6 2" xfId="12359"/>
    <cellStyle name="Date Feeder Field 2 2 2 6 2 2" xfId="12360"/>
    <cellStyle name="Date Feeder Field 2 2 2 6 3" xfId="12361"/>
    <cellStyle name="Date Feeder Field 2 2 2 7" xfId="12362"/>
    <cellStyle name="Date Feeder Field 2 2 2 7 2" xfId="12363"/>
    <cellStyle name="Date Feeder Field 2 2 2 7 2 2" xfId="12364"/>
    <cellStyle name="Date Feeder Field 2 2 2 7 3" xfId="12365"/>
    <cellStyle name="Date Feeder Field 2 2 2 8" xfId="12366"/>
    <cellStyle name="Date Feeder Field 2 2 2 8 2" xfId="12367"/>
    <cellStyle name="Date Feeder Field 2 2 2 8 2 2" xfId="12368"/>
    <cellStyle name="Date Feeder Field 2 2 2 8 3" xfId="12369"/>
    <cellStyle name="Date Feeder Field 2 2 2 9" xfId="12370"/>
    <cellStyle name="Date Feeder Field 2 2 2 9 2" xfId="12371"/>
    <cellStyle name="Date Feeder Field 2 2 2 9 2 2" xfId="12372"/>
    <cellStyle name="Date Feeder Field 2 2 2 9 3" xfId="12373"/>
    <cellStyle name="Date Feeder Field 2 2 3" xfId="12374"/>
    <cellStyle name="Date Feeder Field 2 2 3 2" xfId="12375"/>
    <cellStyle name="Date Feeder Field 2 2 3 2 2" xfId="12376"/>
    <cellStyle name="Date Feeder Field 2 2 3 3" xfId="12377"/>
    <cellStyle name="Date Feeder Field 2 2 4" xfId="12378"/>
    <cellStyle name="Date Feeder Field 2 2 4 2" xfId="12379"/>
    <cellStyle name="Date Feeder Field 2 2 4 2 2" xfId="12380"/>
    <cellStyle name="Date Feeder Field 2 2 4 3" xfId="12381"/>
    <cellStyle name="Date Feeder Field 2 2 5" xfId="12382"/>
    <cellStyle name="Date Feeder Field 2 2 5 2" xfId="12383"/>
    <cellStyle name="Date Feeder Field 2 2 5 2 2" xfId="12384"/>
    <cellStyle name="Date Feeder Field 2 2 5 3" xfId="12385"/>
    <cellStyle name="Date Feeder Field 2 2 6" xfId="12386"/>
    <cellStyle name="Date Feeder Field 2 2 6 2" xfId="12387"/>
    <cellStyle name="Date Feeder Field 2 2 6 2 2" xfId="12388"/>
    <cellStyle name="Date Feeder Field 2 2 6 3" xfId="12389"/>
    <cellStyle name="Date Feeder Field 2 2 7" xfId="12390"/>
    <cellStyle name="Date Feeder Field 2 2 7 2" xfId="12391"/>
    <cellStyle name="Date Feeder Field 2 2 7 2 2" xfId="12392"/>
    <cellStyle name="Date Feeder Field 2 2 7 3" xfId="12393"/>
    <cellStyle name="Date Feeder Field 2 2 8" xfId="12394"/>
    <cellStyle name="Date Feeder Field 2 2 8 2" xfId="12395"/>
    <cellStyle name="Date Feeder Field 2 2 8 2 2" xfId="12396"/>
    <cellStyle name="Date Feeder Field 2 2 8 3" xfId="12397"/>
    <cellStyle name="Date Feeder Field 2 2 9" xfId="12398"/>
    <cellStyle name="Date Feeder Field 2 2 9 2" xfId="12399"/>
    <cellStyle name="Date Feeder Field 2 2 9 2 2" xfId="12400"/>
    <cellStyle name="Date Feeder Field 2 2 9 3" xfId="12401"/>
    <cellStyle name="Date Feeder Field 2 20" xfId="12402"/>
    <cellStyle name="Date Feeder Field 2 20 2" xfId="12403"/>
    <cellStyle name="Date Feeder Field 2 20 2 2" xfId="12404"/>
    <cellStyle name="Date Feeder Field 2 20 3" xfId="12405"/>
    <cellStyle name="Date Feeder Field 2 21" xfId="12406"/>
    <cellStyle name="Date Feeder Field 2 21 2" xfId="12407"/>
    <cellStyle name="Date Feeder Field 2 22" xfId="12408"/>
    <cellStyle name="Date Feeder Field 2 3" xfId="12409"/>
    <cellStyle name="Date Feeder Field 2 3 10" xfId="12410"/>
    <cellStyle name="Date Feeder Field 2 3 10 2" xfId="12411"/>
    <cellStyle name="Date Feeder Field 2 3 10 2 2" xfId="12412"/>
    <cellStyle name="Date Feeder Field 2 3 10 3" xfId="12413"/>
    <cellStyle name="Date Feeder Field 2 3 11" xfId="12414"/>
    <cellStyle name="Date Feeder Field 2 3 11 2" xfId="12415"/>
    <cellStyle name="Date Feeder Field 2 3 11 2 2" xfId="12416"/>
    <cellStyle name="Date Feeder Field 2 3 11 3" xfId="12417"/>
    <cellStyle name="Date Feeder Field 2 3 12" xfId="12418"/>
    <cellStyle name="Date Feeder Field 2 3 12 2" xfId="12419"/>
    <cellStyle name="Date Feeder Field 2 3 12 2 2" xfId="12420"/>
    <cellStyle name="Date Feeder Field 2 3 12 3" xfId="12421"/>
    <cellStyle name="Date Feeder Field 2 3 13" xfId="12422"/>
    <cellStyle name="Date Feeder Field 2 3 13 2" xfId="12423"/>
    <cellStyle name="Date Feeder Field 2 3 13 2 2" xfId="12424"/>
    <cellStyle name="Date Feeder Field 2 3 13 3" xfId="12425"/>
    <cellStyle name="Date Feeder Field 2 3 14" xfId="12426"/>
    <cellStyle name="Date Feeder Field 2 3 14 2" xfId="12427"/>
    <cellStyle name="Date Feeder Field 2 3 14 2 2" xfId="12428"/>
    <cellStyle name="Date Feeder Field 2 3 14 3" xfId="12429"/>
    <cellStyle name="Date Feeder Field 2 3 15" xfId="12430"/>
    <cellStyle name="Date Feeder Field 2 3 15 2" xfId="12431"/>
    <cellStyle name="Date Feeder Field 2 3 15 2 2" xfId="12432"/>
    <cellStyle name="Date Feeder Field 2 3 15 3" xfId="12433"/>
    <cellStyle name="Date Feeder Field 2 3 16" xfId="12434"/>
    <cellStyle name="Date Feeder Field 2 3 16 2" xfId="12435"/>
    <cellStyle name="Date Feeder Field 2 3 16 2 2" xfId="12436"/>
    <cellStyle name="Date Feeder Field 2 3 16 3" xfId="12437"/>
    <cellStyle name="Date Feeder Field 2 3 17" xfId="12438"/>
    <cellStyle name="Date Feeder Field 2 3 17 2" xfId="12439"/>
    <cellStyle name="Date Feeder Field 2 3 17 2 2" xfId="12440"/>
    <cellStyle name="Date Feeder Field 2 3 17 3" xfId="12441"/>
    <cellStyle name="Date Feeder Field 2 3 18" xfId="12442"/>
    <cellStyle name="Date Feeder Field 2 3 18 2" xfId="12443"/>
    <cellStyle name="Date Feeder Field 2 3 19" xfId="12444"/>
    <cellStyle name="Date Feeder Field 2 3 2" xfId="12445"/>
    <cellStyle name="Date Feeder Field 2 3 2 10" xfId="12446"/>
    <cellStyle name="Date Feeder Field 2 3 2 10 2" xfId="12447"/>
    <cellStyle name="Date Feeder Field 2 3 2 10 2 2" xfId="12448"/>
    <cellStyle name="Date Feeder Field 2 3 2 10 3" xfId="12449"/>
    <cellStyle name="Date Feeder Field 2 3 2 11" xfId="12450"/>
    <cellStyle name="Date Feeder Field 2 3 2 11 2" xfId="12451"/>
    <cellStyle name="Date Feeder Field 2 3 2 11 2 2" xfId="12452"/>
    <cellStyle name="Date Feeder Field 2 3 2 11 3" xfId="12453"/>
    <cellStyle name="Date Feeder Field 2 3 2 12" xfId="12454"/>
    <cellStyle name="Date Feeder Field 2 3 2 12 2" xfId="12455"/>
    <cellStyle name="Date Feeder Field 2 3 2 12 2 2" xfId="12456"/>
    <cellStyle name="Date Feeder Field 2 3 2 12 3" xfId="12457"/>
    <cellStyle name="Date Feeder Field 2 3 2 13" xfId="12458"/>
    <cellStyle name="Date Feeder Field 2 3 2 13 2" xfId="12459"/>
    <cellStyle name="Date Feeder Field 2 3 2 13 2 2" xfId="12460"/>
    <cellStyle name="Date Feeder Field 2 3 2 13 3" xfId="12461"/>
    <cellStyle name="Date Feeder Field 2 3 2 14" xfId="12462"/>
    <cellStyle name="Date Feeder Field 2 3 2 14 2" xfId="12463"/>
    <cellStyle name="Date Feeder Field 2 3 2 14 2 2" xfId="12464"/>
    <cellStyle name="Date Feeder Field 2 3 2 14 3" xfId="12465"/>
    <cellStyle name="Date Feeder Field 2 3 2 15" xfId="12466"/>
    <cellStyle name="Date Feeder Field 2 3 2 15 2" xfId="12467"/>
    <cellStyle name="Date Feeder Field 2 3 2 15 2 2" xfId="12468"/>
    <cellStyle name="Date Feeder Field 2 3 2 15 3" xfId="12469"/>
    <cellStyle name="Date Feeder Field 2 3 2 16" xfId="12470"/>
    <cellStyle name="Date Feeder Field 2 3 2 16 2" xfId="12471"/>
    <cellStyle name="Date Feeder Field 2 3 2 16 2 2" xfId="12472"/>
    <cellStyle name="Date Feeder Field 2 3 2 16 3" xfId="12473"/>
    <cellStyle name="Date Feeder Field 2 3 2 17" xfId="12474"/>
    <cellStyle name="Date Feeder Field 2 3 2 17 2" xfId="12475"/>
    <cellStyle name="Date Feeder Field 2 3 2 17 2 2" xfId="12476"/>
    <cellStyle name="Date Feeder Field 2 3 2 17 3" xfId="12477"/>
    <cellStyle name="Date Feeder Field 2 3 2 18" xfId="12478"/>
    <cellStyle name="Date Feeder Field 2 3 2 18 2" xfId="12479"/>
    <cellStyle name="Date Feeder Field 2 3 2 18 2 2" xfId="12480"/>
    <cellStyle name="Date Feeder Field 2 3 2 18 3" xfId="12481"/>
    <cellStyle name="Date Feeder Field 2 3 2 19" xfId="12482"/>
    <cellStyle name="Date Feeder Field 2 3 2 19 2" xfId="12483"/>
    <cellStyle name="Date Feeder Field 2 3 2 19 2 2" xfId="12484"/>
    <cellStyle name="Date Feeder Field 2 3 2 19 3" xfId="12485"/>
    <cellStyle name="Date Feeder Field 2 3 2 2" xfId="12486"/>
    <cellStyle name="Date Feeder Field 2 3 2 2 2" xfId="12487"/>
    <cellStyle name="Date Feeder Field 2 3 2 2 2 2" xfId="12488"/>
    <cellStyle name="Date Feeder Field 2 3 2 2 3" xfId="12489"/>
    <cellStyle name="Date Feeder Field 2 3 2 20" xfId="12490"/>
    <cellStyle name="Date Feeder Field 2 3 2 20 2" xfId="12491"/>
    <cellStyle name="Date Feeder Field 2 3 2 20 2 2" xfId="12492"/>
    <cellStyle name="Date Feeder Field 2 3 2 20 3" xfId="12493"/>
    <cellStyle name="Date Feeder Field 2 3 2 21" xfId="12494"/>
    <cellStyle name="Date Feeder Field 2 3 2 21 2" xfId="12495"/>
    <cellStyle name="Date Feeder Field 2 3 2 22" xfId="12496"/>
    <cellStyle name="Date Feeder Field 2 3 2 3" xfId="12497"/>
    <cellStyle name="Date Feeder Field 2 3 2 3 2" xfId="12498"/>
    <cellStyle name="Date Feeder Field 2 3 2 3 2 2" xfId="12499"/>
    <cellStyle name="Date Feeder Field 2 3 2 3 3" xfId="12500"/>
    <cellStyle name="Date Feeder Field 2 3 2 4" xfId="12501"/>
    <cellStyle name="Date Feeder Field 2 3 2 4 2" xfId="12502"/>
    <cellStyle name="Date Feeder Field 2 3 2 4 2 2" xfId="12503"/>
    <cellStyle name="Date Feeder Field 2 3 2 4 3" xfId="12504"/>
    <cellStyle name="Date Feeder Field 2 3 2 5" xfId="12505"/>
    <cellStyle name="Date Feeder Field 2 3 2 5 2" xfId="12506"/>
    <cellStyle name="Date Feeder Field 2 3 2 5 2 2" xfId="12507"/>
    <cellStyle name="Date Feeder Field 2 3 2 5 3" xfId="12508"/>
    <cellStyle name="Date Feeder Field 2 3 2 6" xfId="12509"/>
    <cellStyle name="Date Feeder Field 2 3 2 6 2" xfId="12510"/>
    <cellStyle name="Date Feeder Field 2 3 2 6 2 2" xfId="12511"/>
    <cellStyle name="Date Feeder Field 2 3 2 6 3" xfId="12512"/>
    <cellStyle name="Date Feeder Field 2 3 2 7" xfId="12513"/>
    <cellStyle name="Date Feeder Field 2 3 2 7 2" xfId="12514"/>
    <cellStyle name="Date Feeder Field 2 3 2 7 2 2" xfId="12515"/>
    <cellStyle name="Date Feeder Field 2 3 2 7 3" xfId="12516"/>
    <cellStyle name="Date Feeder Field 2 3 2 8" xfId="12517"/>
    <cellStyle name="Date Feeder Field 2 3 2 8 2" xfId="12518"/>
    <cellStyle name="Date Feeder Field 2 3 2 8 2 2" xfId="12519"/>
    <cellStyle name="Date Feeder Field 2 3 2 8 3" xfId="12520"/>
    <cellStyle name="Date Feeder Field 2 3 2 9" xfId="12521"/>
    <cellStyle name="Date Feeder Field 2 3 2 9 2" xfId="12522"/>
    <cellStyle name="Date Feeder Field 2 3 2 9 2 2" xfId="12523"/>
    <cellStyle name="Date Feeder Field 2 3 2 9 3" xfId="12524"/>
    <cellStyle name="Date Feeder Field 2 3 3" xfId="12525"/>
    <cellStyle name="Date Feeder Field 2 3 3 2" xfId="12526"/>
    <cellStyle name="Date Feeder Field 2 3 3 2 2" xfId="12527"/>
    <cellStyle name="Date Feeder Field 2 3 3 3" xfId="12528"/>
    <cellStyle name="Date Feeder Field 2 3 4" xfId="12529"/>
    <cellStyle name="Date Feeder Field 2 3 4 2" xfId="12530"/>
    <cellStyle name="Date Feeder Field 2 3 4 2 2" xfId="12531"/>
    <cellStyle name="Date Feeder Field 2 3 4 3" xfId="12532"/>
    <cellStyle name="Date Feeder Field 2 3 5" xfId="12533"/>
    <cellStyle name="Date Feeder Field 2 3 5 2" xfId="12534"/>
    <cellStyle name="Date Feeder Field 2 3 5 2 2" xfId="12535"/>
    <cellStyle name="Date Feeder Field 2 3 5 3" xfId="12536"/>
    <cellStyle name="Date Feeder Field 2 3 6" xfId="12537"/>
    <cellStyle name="Date Feeder Field 2 3 6 2" xfId="12538"/>
    <cellStyle name="Date Feeder Field 2 3 6 2 2" xfId="12539"/>
    <cellStyle name="Date Feeder Field 2 3 6 3" xfId="12540"/>
    <cellStyle name="Date Feeder Field 2 3 7" xfId="12541"/>
    <cellStyle name="Date Feeder Field 2 3 7 2" xfId="12542"/>
    <cellStyle name="Date Feeder Field 2 3 7 2 2" xfId="12543"/>
    <cellStyle name="Date Feeder Field 2 3 7 3" xfId="12544"/>
    <cellStyle name="Date Feeder Field 2 3 8" xfId="12545"/>
    <cellStyle name="Date Feeder Field 2 3 8 2" xfId="12546"/>
    <cellStyle name="Date Feeder Field 2 3 8 2 2" xfId="12547"/>
    <cellStyle name="Date Feeder Field 2 3 8 3" xfId="12548"/>
    <cellStyle name="Date Feeder Field 2 3 9" xfId="12549"/>
    <cellStyle name="Date Feeder Field 2 3 9 2" xfId="12550"/>
    <cellStyle name="Date Feeder Field 2 3 9 2 2" xfId="12551"/>
    <cellStyle name="Date Feeder Field 2 3 9 3" xfId="12552"/>
    <cellStyle name="Date Feeder Field 2 4" xfId="12553"/>
    <cellStyle name="Date Feeder Field 2 4 10" xfId="12554"/>
    <cellStyle name="Date Feeder Field 2 4 10 2" xfId="12555"/>
    <cellStyle name="Date Feeder Field 2 4 10 2 2" xfId="12556"/>
    <cellStyle name="Date Feeder Field 2 4 10 3" xfId="12557"/>
    <cellStyle name="Date Feeder Field 2 4 11" xfId="12558"/>
    <cellStyle name="Date Feeder Field 2 4 11 2" xfId="12559"/>
    <cellStyle name="Date Feeder Field 2 4 11 2 2" xfId="12560"/>
    <cellStyle name="Date Feeder Field 2 4 11 3" xfId="12561"/>
    <cellStyle name="Date Feeder Field 2 4 12" xfId="12562"/>
    <cellStyle name="Date Feeder Field 2 4 12 2" xfId="12563"/>
    <cellStyle name="Date Feeder Field 2 4 12 2 2" xfId="12564"/>
    <cellStyle name="Date Feeder Field 2 4 12 3" xfId="12565"/>
    <cellStyle name="Date Feeder Field 2 4 13" xfId="12566"/>
    <cellStyle name="Date Feeder Field 2 4 13 2" xfId="12567"/>
    <cellStyle name="Date Feeder Field 2 4 13 2 2" xfId="12568"/>
    <cellStyle name="Date Feeder Field 2 4 13 3" xfId="12569"/>
    <cellStyle name="Date Feeder Field 2 4 14" xfId="12570"/>
    <cellStyle name="Date Feeder Field 2 4 14 2" xfId="12571"/>
    <cellStyle name="Date Feeder Field 2 4 14 2 2" xfId="12572"/>
    <cellStyle name="Date Feeder Field 2 4 14 3" xfId="12573"/>
    <cellStyle name="Date Feeder Field 2 4 15" xfId="12574"/>
    <cellStyle name="Date Feeder Field 2 4 15 2" xfId="12575"/>
    <cellStyle name="Date Feeder Field 2 4 15 2 2" xfId="12576"/>
    <cellStyle name="Date Feeder Field 2 4 15 3" xfId="12577"/>
    <cellStyle name="Date Feeder Field 2 4 16" xfId="12578"/>
    <cellStyle name="Date Feeder Field 2 4 16 2" xfId="12579"/>
    <cellStyle name="Date Feeder Field 2 4 16 2 2" xfId="12580"/>
    <cellStyle name="Date Feeder Field 2 4 16 3" xfId="12581"/>
    <cellStyle name="Date Feeder Field 2 4 17" xfId="12582"/>
    <cellStyle name="Date Feeder Field 2 4 17 2" xfId="12583"/>
    <cellStyle name="Date Feeder Field 2 4 17 2 2" xfId="12584"/>
    <cellStyle name="Date Feeder Field 2 4 17 3" xfId="12585"/>
    <cellStyle name="Date Feeder Field 2 4 18" xfId="12586"/>
    <cellStyle name="Date Feeder Field 2 4 18 2" xfId="12587"/>
    <cellStyle name="Date Feeder Field 2 4 18 2 2" xfId="12588"/>
    <cellStyle name="Date Feeder Field 2 4 18 3" xfId="12589"/>
    <cellStyle name="Date Feeder Field 2 4 19" xfId="12590"/>
    <cellStyle name="Date Feeder Field 2 4 19 2" xfId="12591"/>
    <cellStyle name="Date Feeder Field 2 4 19 2 2" xfId="12592"/>
    <cellStyle name="Date Feeder Field 2 4 19 3" xfId="12593"/>
    <cellStyle name="Date Feeder Field 2 4 2" xfId="12594"/>
    <cellStyle name="Date Feeder Field 2 4 2 10" xfId="12595"/>
    <cellStyle name="Date Feeder Field 2 4 2 10 2" xfId="12596"/>
    <cellStyle name="Date Feeder Field 2 4 2 10 2 2" xfId="12597"/>
    <cellStyle name="Date Feeder Field 2 4 2 10 3" xfId="12598"/>
    <cellStyle name="Date Feeder Field 2 4 2 11" xfId="12599"/>
    <cellStyle name="Date Feeder Field 2 4 2 11 2" xfId="12600"/>
    <cellStyle name="Date Feeder Field 2 4 2 11 2 2" xfId="12601"/>
    <cellStyle name="Date Feeder Field 2 4 2 11 3" xfId="12602"/>
    <cellStyle name="Date Feeder Field 2 4 2 12" xfId="12603"/>
    <cellStyle name="Date Feeder Field 2 4 2 12 2" xfId="12604"/>
    <cellStyle name="Date Feeder Field 2 4 2 12 2 2" xfId="12605"/>
    <cellStyle name="Date Feeder Field 2 4 2 12 3" xfId="12606"/>
    <cellStyle name="Date Feeder Field 2 4 2 13" xfId="12607"/>
    <cellStyle name="Date Feeder Field 2 4 2 13 2" xfId="12608"/>
    <cellStyle name="Date Feeder Field 2 4 2 13 2 2" xfId="12609"/>
    <cellStyle name="Date Feeder Field 2 4 2 13 3" xfId="12610"/>
    <cellStyle name="Date Feeder Field 2 4 2 14" xfId="12611"/>
    <cellStyle name="Date Feeder Field 2 4 2 14 2" xfId="12612"/>
    <cellStyle name="Date Feeder Field 2 4 2 14 2 2" xfId="12613"/>
    <cellStyle name="Date Feeder Field 2 4 2 14 3" xfId="12614"/>
    <cellStyle name="Date Feeder Field 2 4 2 15" xfId="12615"/>
    <cellStyle name="Date Feeder Field 2 4 2 15 2" xfId="12616"/>
    <cellStyle name="Date Feeder Field 2 4 2 15 2 2" xfId="12617"/>
    <cellStyle name="Date Feeder Field 2 4 2 15 3" xfId="12618"/>
    <cellStyle name="Date Feeder Field 2 4 2 16" xfId="12619"/>
    <cellStyle name="Date Feeder Field 2 4 2 16 2" xfId="12620"/>
    <cellStyle name="Date Feeder Field 2 4 2 16 2 2" xfId="12621"/>
    <cellStyle name="Date Feeder Field 2 4 2 16 3" xfId="12622"/>
    <cellStyle name="Date Feeder Field 2 4 2 17" xfId="12623"/>
    <cellStyle name="Date Feeder Field 2 4 2 17 2" xfId="12624"/>
    <cellStyle name="Date Feeder Field 2 4 2 17 2 2" xfId="12625"/>
    <cellStyle name="Date Feeder Field 2 4 2 17 3" xfId="12626"/>
    <cellStyle name="Date Feeder Field 2 4 2 18" xfId="12627"/>
    <cellStyle name="Date Feeder Field 2 4 2 18 2" xfId="12628"/>
    <cellStyle name="Date Feeder Field 2 4 2 18 2 2" xfId="12629"/>
    <cellStyle name="Date Feeder Field 2 4 2 18 3" xfId="12630"/>
    <cellStyle name="Date Feeder Field 2 4 2 19" xfId="12631"/>
    <cellStyle name="Date Feeder Field 2 4 2 19 2" xfId="12632"/>
    <cellStyle name="Date Feeder Field 2 4 2 19 2 2" xfId="12633"/>
    <cellStyle name="Date Feeder Field 2 4 2 19 3" xfId="12634"/>
    <cellStyle name="Date Feeder Field 2 4 2 2" xfId="12635"/>
    <cellStyle name="Date Feeder Field 2 4 2 2 2" xfId="12636"/>
    <cellStyle name="Date Feeder Field 2 4 2 2 2 2" xfId="12637"/>
    <cellStyle name="Date Feeder Field 2 4 2 2 3" xfId="12638"/>
    <cellStyle name="Date Feeder Field 2 4 2 20" xfId="12639"/>
    <cellStyle name="Date Feeder Field 2 4 2 20 2" xfId="12640"/>
    <cellStyle name="Date Feeder Field 2 4 2 20 2 2" xfId="12641"/>
    <cellStyle name="Date Feeder Field 2 4 2 20 3" xfId="12642"/>
    <cellStyle name="Date Feeder Field 2 4 2 21" xfId="12643"/>
    <cellStyle name="Date Feeder Field 2 4 2 21 2" xfId="12644"/>
    <cellStyle name="Date Feeder Field 2 4 2 22" xfId="12645"/>
    <cellStyle name="Date Feeder Field 2 4 2 3" xfId="12646"/>
    <cellStyle name="Date Feeder Field 2 4 2 3 2" xfId="12647"/>
    <cellStyle name="Date Feeder Field 2 4 2 3 2 2" xfId="12648"/>
    <cellStyle name="Date Feeder Field 2 4 2 3 3" xfId="12649"/>
    <cellStyle name="Date Feeder Field 2 4 2 4" xfId="12650"/>
    <cellStyle name="Date Feeder Field 2 4 2 4 2" xfId="12651"/>
    <cellStyle name="Date Feeder Field 2 4 2 4 2 2" xfId="12652"/>
    <cellStyle name="Date Feeder Field 2 4 2 4 3" xfId="12653"/>
    <cellStyle name="Date Feeder Field 2 4 2 5" xfId="12654"/>
    <cellStyle name="Date Feeder Field 2 4 2 5 2" xfId="12655"/>
    <cellStyle name="Date Feeder Field 2 4 2 5 2 2" xfId="12656"/>
    <cellStyle name="Date Feeder Field 2 4 2 5 3" xfId="12657"/>
    <cellStyle name="Date Feeder Field 2 4 2 6" xfId="12658"/>
    <cellStyle name="Date Feeder Field 2 4 2 6 2" xfId="12659"/>
    <cellStyle name="Date Feeder Field 2 4 2 6 2 2" xfId="12660"/>
    <cellStyle name="Date Feeder Field 2 4 2 6 3" xfId="12661"/>
    <cellStyle name="Date Feeder Field 2 4 2 7" xfId="12662"/>
    <cellStyle name="Date Feeder Field 2 4 2 7 2" xfId="12663"/>
    <cellStyle name="Date Feeder Field 2 4 2 7 2 2" xfId="12664"/>
    <cellStyle name="Date Feeder Field 2 4 2 7 3" xfId="12665"/>
    <cellStyle name="Date Feeder Field 2 4 2 8" xfId="12666"/>
    <cellStyle name="Date Feeder Field 2 4 2 8 2" xfId="12667"/>
    <cellStyle name="Date Feeder Field 2 4 2 8 2 2" xfId="12668"/>
    <cellStyle name="Date Feeder Field 2 4 2 8 3" xfId="12669"/>
    <cellStyle name="Date Feeder Field 2 4 2 9" xfId="12670"/>
    <cellStyle name="Date Feeder Field 2 4 2 9 2" xfId="12671"/>
    <cellStyle name="Date Feeder Field 2 4 2 9 2 2" xfId="12672"/>
    <cellStyle name="Date Feeder Field 2 4 2 9 3" xfId="12673"/>
    <cellStyle name="Date Feeder Field 2 4 20" xfId="12674"/>
    <cellStyle name="Date Feeder Field 2 4 20 2" xfId="12675"/>
    <cellStyle name="Date Feeder Field 2 4 20 2 2" xfId="12676"/>
    <cellStyle name="Date Feeder Field 2 4 20 3" xfId="12677"/>
    <cellStyle name="Date Feeder Field 2 4 21" xfId="12678"/>
    <cellStyle name="Date Feeder Field 2 4 21 2" xfId="12679"/>
    <cellStyle name="Date Feeder Field 2 4 21 2 2" xfId="12680"/>
    <cellStyle name="Date Feeder Field 2 4 21 3" xfId="12681"/>
    <cellStyle name="Date Feeder Field 2 4 22" xfId="12682"/>
    <cellStyle name="Date Feeder Field 2 4 22 2" xfId="12683"/>
    <cellStyle name="Date Feeder Field 2 4 23" xfId="12684"/>
    <cellStyle name="Date Feeder Field 2 4 3" xfId="12685"/>
    <cellStyle name="Date Feeder Field 2 4 3 2" xfId="12686"/>
    <cellStyle name="Date Feeder Field 2 4 3 2 2" xfId="12687"/>
    <cellStyle name="Date Feeder Field 2 4 3 3" xfId="12688"/>
    <cellStyle name="Date Feeder Field 2 4 4" xfId="12689"/>
    <cellStyle name="Date Feeder Field 2 4 4 2" xfId="12690"/>
    <cellStyle name="Date Feeder Field 2 4 4 2 2" xfId="12691"/>
    <cellStyle name="Date Feeder Field 2 4 4 3" xfId="12692"/>
    <cellStyle name="Date Feeder Field 2 4 5" xfId="12693"/>
    <cellStyle name="Date Feeder Field 2 4 5 2" xfId="12694"/>
    <cellStyle name="Date Feeder Field 2 4 5 2 2" xfId="12695"/>
    <cellStyle name="Date Feeder Field 2 4 5 3" xfId="12696"/>
    <cellStyle name="Date Feeder Field 2 4 6" xfId="12697"/>
    <cellStyle name="Date Feeder Field 2 4 6 2" xfId="12698"/>
    <cellStyle name="Date Feeder Field 2 4 6 2 2" xfId="12699"/>
    <cellStyle name="Date Feeder Field 2 4 6 3" xfId="12700"/>
    <cellStyle name="Date Feeder Field 2 4 7" xfId="12701"/>
    <cellStyle name="Date Feeder Field 2 4 7 2" xfId="12702"/>
    <cellStyle name="Date Feeder Field 2 4 7 2 2" xfId="12703"/>
    <cellStyle name="Date Feeder Field 2 4 7 3" xfId="12704"/>
    <cellStyle name="Date Feeder Field 2 4 8" xfId="12705"/>
    <cellStyle name="Date Feeder Field 2 4 8 2" xfId="12706"/>
    <cellStyle name="Date Feeder Field 2 4 8 2 2" xfId="12707"/>
    <cellStyle name="Date Feeder Field 2 4 8 3" xfId="12708"/>
    <cellStyle name="Date Feeder Field 2 4 9" xfId="12709"/>
    <cellStyle name="Date Feeder Field 2 4 9 2" xfId="12710"/>
    <cellStyle name="Date Feeder Field 2 4 9 2 2" xfId="12711"/>
    <cellStyle name="Date Feeder Field 2 4 9 3" xfId="12712"/>
    <cellStyle name="Date Feeder Field 2 5" xfId="12713"/>
    <cellStyle name="Date Feeder Field 2 5 10" xfId="12714"/>
    <cellStyle name="Date Feeder Field 2 5 10 2" xfId="12715"/>
    <cellStyle name="Date Feeder Field 2 5 10 2 2" xfId="12716"/>
    <cellStyle name="Date Feeder Field 2 5 10 3" xfId="12717"/>
    <cellStyle name="Date Feeder Field 2 5 11" xfId="12718"/>
    <cellStyle name="Date Feeder Field 2 5 11 2" xfId="12719"/>
    <cellStyle name="Date Feeder Field 2 5 11 2 2" xfId="12720"/>
    <cellStyle name="Date Feeder Field 2 5 11 3" xfId="12721"/>
    <cellStyle name="Date Feeder Field 2 5 12" xfId="12722"/>
    <cellStyle name="Date Feeder Field 2 5 12 2" xfId="12723"/>
    <cellStyle name="Date Feeder Field 2 5 12 2 2" xfId="12724"/>
    <cellStyle name="Date Feeder Field 2 5 12 3" xfId="12725"/>
    <cellStyle name="Date Feeder Field 2 5 13" xfId="12726"/>
    <cellStyle name="Date Feeder Field 2 5 13 2" xfId="12727"/>
    <cellStyle name="Date Feeder Field 2 5 13 2 2" xfId="12728"/>
    <cellStyle name="Date Feeder Field 2 5 13 3" xfId="12729"/>
    <cellStyle name="Date Feeder Field 2 5 14" xfId="12730"/>
    <cellStyle name="Date Feeder Field 2 5 14 2" xfId="12731"/>
    <cellStyle name="Date Feeder Field 2 5 14 2 2" xfId="12732"/>
    <cellStyle name="Date Feeder Field 2 5 14 3" xfId="12733"/>
    <cellStyle name="Date Feeder Field 2 5 15" xfId="12734"/>
    <cellStyle name="Date Feeder Field 2 5 15 2" xfId="12735"/>
    <cellStyle name="Date Feeder Field 2 5 15 2 2" xfId="12736"/>
    <cellStyle name="Date Feeder Field 2 5 15 3" xfId="12737"/>
    <cellStyle name="Date Feeder Field 2 5 16" xfId="12738"/>
    <cellStyle name="Date Feeder Field 2 5 16 2" xfId="12739"/>
    <cellStyle name="Date Feeder Field 2 5 16 2 2" xfId="12740"/>
    <cellStyle name="Date Feeder Field 2 5 16 3" xfId="12741"/>
    <cellStyle name="Date Feeder Field 2 5 17" xfId="12742"/>
    <cellStyle name="Date Feeder Field 2 5 17 2" xfId="12743"/>
    <cellStyle name="Date Feeder Field 2 5 17 2 2" xfId="12744"/>
    <cellStyle name="Date Feeder Field 2 5 17 3" xfId="12745"/>
    <cellStyle name="Date Feeder Field 2 5 18" xfId="12746"/>
    <cellStyle name="Date Feeder Field 2 5 18 2" xfId="12747"/>
    <cellStyle name="Date Feeder Field 2 5 18 2 2" xfId="12748"/>
    <cellStyle name="Date Feeder Field 2 5 18 3" xfId="12749"/>
    <cellStyle name="Date Feeder Field 2 5 19" xfId="12750"/>
    <cellStyle name="Date Feeder Field 2 5 19 2" xfId="12751"/>
    <cellStyle name="Date Feeder Field 2 5 19 2 2" xfId="12752"/>
    <cellStyle name="Date Feeder Field 2 5 19 3" xfId="12753"/>
    <cellStyle name="Date Feeder Field 2 5 2" xfId="12754"/>
    <cellStyle name="Date Feeder Field 2 5 2 2" xfId="12755"/>
    <cellStyle name="Date Feeder Field 2 5 2 2 2" xfId="12756"/>
    <cellStyle name="Date Feeder Field 2 5 2 3" xfId="12757"/>
    <cellStyle name="Date Feeder Field 2 5 20" xfId="12758"/>
    <cellStyle name="Date Feeder Field 2 5 20 2" xfId="12759"/>
    <cellStyle name="Date Feeder Field 2 5 20 2 2" xfId="12760"/>
    <cellStyle name="Date Feeder Field 2 5 20 3" xfId="12761"/>
    <cellStyle name="Date Feeder Field 2 5 21" xfId="12762"/>
    <cellStyle name="Date Feeder Field 2 5 21 2" xfId="12763"/>
    <cellStyle name="Date Feeder Field 2 5 22" xfId="12764"/>
    <cellStyle name="Date Feeder Field 2 5 3" xfId="12765"/>
    <cellStyle name="Date Feeder Field 2 5 3 2" xfId="12766"/>
    <cellStyle name="Date Feeder Field 2 5 3 2 2" xfId="12767"/>
    <cellStyle name="Date Feeder Field 2 5 3 3" xfId="12768"/>
    <cellStyle name="Date Feeder Field 2 5 4" xfId="12769"/>
    <cellStyle name="Date Feeder Field 2 5 4 2" xfId="12770"/>
    <cellStyle name="Date Feeder Field 2 5 4 2 2" xfId="12771"/>
    <cellStyle name="Date Feeder Field 2 5 4 3" xfId="12772"/>
    <cellStyle name="Date Feeder Field 2 5 5" xfId="12773"/>
    <cellStyle name="Date Feeder Field 2 5 5 2" xfId="12774"/>
    <cellStyle name="Date Feeder Field 2 5 5 2 2" xfId="12775"/>
    <cellStyle name="Date Feeder Field 2 5 5 3" xfId="12776"/>
    <cellStyle name="Date Feeder Field 2 5 6" xfId="12777"/>
    <cellStyle name="Date Feeder Field 2 5 6 2" xfId="12778"/>
    <cellStyle name="Date Feeder Field 2 5 6 2 2" xfId="12779"/>
    <cellStyle name="Date Feeder Field 2 5 6 3" xfId="12780"/>
    <cellStyle name="Date Feeder Field 2 5 7" xfId="12781"/>
    <cellStyle name="Date Feeder Field 2 5 7 2" xfId="12782"/>
    <cellStyle name="Date Feeder Field 2 5 7 2 2" xfId="12783"/>
    <cellStyle name="Date Feeder Field 2 5 7 3" xfId="12784"/>
    <cellStyle name="Date Feeder Field 2 5 8" xfId="12785"/>
    <cellStyle name="Date Feeder Field 2 5 8 2" xfId="12786"/>
    <cellStyle name="Date Feeder Field 2 5 8 2 2" xfId="12787"/>
    <cellStyle name="Date Feeder Field 2 5 8 3" xfId="12788"/>
    <cellStyle name="Date Feeder Field 2 5 9" xfId="12789"/>
    <cellStyle name="Date Feeder Field 2 5 9 2" xfId="12790"/>
    <cellStyle name="Date Feeder Field 2 5 9 2 2" xfId="12791"/>
    <cellStyle name="Date Feeder Field 2 5 9 3" xfId="12792"/>
    <cellStyle name="Date Feeder Field 2 6" xfId="12793"/>
    <cellStyle name="Date Feeder Field 2 6 2" xfId="12794"/>
    <cellStyle name="Date Feeder Field 2 6 2 2" xfId="12795"/>
    <cellStyle name="Date Feeder Field 2 6 3" xfId="12796"/>
    <cellStyle name="Date Feeder Field 2 7" xfId="12797"/>
    <cellStyle name="Date Feeder Field 2 7 2" xfId="12798"/>
    <cellStyle name="Date Feeder Field 2 7 2 2" xfId="12799"/>
    <cellStyle name="Date Feeder Field 2 7 3" xfId="12800"/>
    <cellStyle name="Date Feeder Field 2 8" xfId="12801"/>
    <cellStyle name="Date Feeder Field 2 8 2" xfId="12802"/>
    <cellStyle name="Date Feeder Field 2 8 2 2" xfId="12803"/>
    <cellStyle name="Date Feeder Field 2 8 3" xfId="12804"/>
    <cellStyle name="Date Feeder Field 2 9" xfId="12805"/>
    <cellStyle name="Date Feeder Field 2 9 2" xfId="12806"/>
    <cellStyle name="Date Feeder Field 2 9 2 2" xfId="12807"/>
    <cellStyle name="Date Feeder Field 2 9 3" xfId="12808"/>
    <cellStyle name="Date Feeder Field 20" xfId="12809"/>
    <cellStyle name="Date Feeder Field 20 2" xfId="12810"/>
    <cellStyle name="Date Feeder Field 20 2 2" xfId="12811"/>
    <cellStyle name="Date Feeder Field 20 3" xfId="12812"/>
    <cellStyle name="Date Feeder Field 21" xfId="12813"/>
    <cellStyle name="Date Feeder Field 21 2" xfId="12814"/>
    <cellStyle name="Date Feeder Field 21 2 2" xfId="12815"/>
    <cellStyle name="Date Feeder Field 21 3" xfId="12816"/>
    <cellStyle name="Date Feeder Field 22" xfId="12817"/>
    <cellStyle name="Date Feeder Field 22 2" xfId="12818"/>
    <cellStyle name="Date Feeder Field 23" xfId="12819"/>
    <cellStyle name="Date Feeder Field 24" xfId="12820"/>
    <cellStyle name="Date Feeder Field 25" xfId="12821"/>
    <cellStyle name="Date Feeder Field 26" xfId="12822"/>
    <cellStyle name="Date Feeder Field 3" xfId="12823"/>
    <cellStyle name="Date Feeder Field 3 10" xfId="12824"/>
    <cellStyle name="Date Feeder Field 3 10 2" xfId="12825"/>
    <cellStyle name="Date Feeder Field 3 10 2 2" xfId="12826"/>
    <cellStyle name="Date Feeder Field 3 10 3" xfId="12827"/>
    <cellStyle name="Date Feeder Field 3 11" xfId="12828"/>
    <cellStyle name="Date Feeder Field 3 11 2" xfId="12829"/>
    <cellStyle name="Date Feeder Field 3 11 2 2" xfId="12830"/>
    <cellStyle name="Date Feeder Field 3 11 3" xfId="12831"/>
    <cellStyle name="Date Feeder Field 3 12" xfId="12832"/>
    <cellStyle name="Date Feeder Field 3 12 2" xfId="12833"/>
    <cellStyle name="Date Feeder Field 3 12 2 2" xfId="12834"/>
    <cellStyle name="Date Feeder Field 3 12 3" xfId="12835"/>
    <cellStyle name="Date Feeder Field 3 13" xfId="12836"/>
    <cellStyle name="Date Feeder Field 3 13 2" xfId="12837"/>
    <cellStyle name="Date Feeder Field 3 13 2 2" xfId="12838"/>
    <cellStyle name="Date Feeder Field 3 13 3" xfId="12839"/>
    <cellStyle name="Date Feeder Field 3 14" xfId="12840"/>
    <cellStyle name="Date Feeder Field 3 14 2" xfId="12841"/>
    <cellStyle name="Date Feeder Field 3 14 2 2" xfId="12842"/>
    <cellStyle name="Date Feeder Field 3 14 3" xfId="12843"/>
    <cellStyle name="Date Feeder Field 3 15" xfId="12844"/>
    <cellStyle name="Date Feeder Field 3 15 2" xfId="12845"/>
    <cellStyle name="Date Feeder Field 3 15 2 2" xfId="12846"/>
    <cellStyle name="Date Feeder Field 3 15 3" xfId="12847"/>
    <cellStyle name="Date Feeder Field 3 16" xfId="12848"/>
    <cellStyle name="Date Feeder Field 3 16 2" xfId="12849"/>
    <cellStyle name="Date Feeder Field 3 16 2 2" xfId="12850"/>
    <cellStyle name="Date Feeder Field 3 16 3" xfId="12851"/>
    <cellStyle name="Date Feeder Field 3 17" xfId="12852"/>
    <cellStyle name="Date Feeder Field 3 17 2" xfId="12853"/>
    <cellStyle name="Date Feeder Field 3 17 2 2" xfId="12854"/>
    <cellStyle name="Date Feeder Field 3 17 3" xfId="12855"/>
    <cellStyle name="Date Feeder Field 3 18" xfId="12856"/>
    <cellStyle name="Date Feeder Field 3 18 2" xfId="12857"/>
    <cellStyle name="Date Feeder Field 3 19" xfId="12858"/>
    <cellStyle name="Date Feeder Field 3 2" xfId="12859"/>
    <cellStyle name="Date Feeder Field 3 2 10" xfId="12860"/>
    <cellStyle name="Date Feeder Field 3 2 10 2" xfId="12861"/>
    <cellStyle name="Date Feeder Field 3 2 10 2 2" xfId="12862"/>
    <cellStyle name="Date Feeder Field 3 2 10 3" xfId="12863"/>
    <cellStyle name="Date Feeder Field 3 2 11" xfId="12864"/>
    <cellStyle name="Date Feeder Field 3 2 11 2" xfId="12865"/>
    <cellStyle name="Date Feeder Field 3 2 11 2 2" xfId="12866"/>
    <cellStyle name="Date Feeder Field 3 2 11 3" xfId="12867"/>
    <cellStyle name="Date Feeder Field 3 2 12" xfId="12868"/>
    <cellStyle name="Date Feeder Field 3 2 12 2" xfId="12869"/>
    <cellStyle name="Date Feeder Field 3 2 12 2 2" xfId="12870"/>
    <cellStyle name="Date Feeder Field 3 2 12 3" xfId="12871"/>
    <cellStyle name="Date Feeder Field 3 2 13" xfId="12872"/>
    <cellStyle name="Date Feeder Field 3 2 13 2" xfId="12873"/>
    <cellStyle name="Date Feeder Field 3 2 13 2 2" xfId="12874"/>
    <cellStyle name="Date Feeder Field 3 2 13 3" xfId="12875"/>
    <cellStyle name="Date Feeder Field 3 2 14" xfId="12876"/>
    <cellStyle name="Date Feeder Field 3 2 14 2" xfId="12877"/>
    <cellStyle name="Date Feeder Field 3 2 14 2 2" xfId="12878"/>
    <cellStyle name="Date Feeder Field 3 2 14 3" xfId="12879"/>
    <cellStyle name="Date Feeder Field 3 2 15" xfId="12880"/>
    <cellStyle name="Date Feeder Field 3 2 15 2" xfId="12881"/>
    <cellStyle name="Date Feeder Field 3 2 15 2 2" xfId="12882"/>
    <cellStyle name="Date Feeder Field 3 2 15 3" xfId="12883"/>
    <cellStyle name="Date Feeder Field 3 2 16" xfId="12884"/>
    <cellStyle name="Date Feeder Field 3 2 16 2" xfId="12885"/>
    <cellStyle name="Date Feeder Field 3 2 16 2 2" xfId="12886"/>
    <cellStyle name="Date Feeder Field 3 2 16 3" xfId="12887"/>
    <cellStyle name="Date Feeder Field 3 2 17" xfId="12888"/>
    <cellStyle name="Date Feeder Field 3 2 17 2" xfId="12889"/>
    <cellStyle name="Date Feeder Field 3 2 17 2 2" xfId="12890"/>
    <cellStyle name="Date Feeder Field 3 2 17 3" xfId="12891"/>
    <cellStyle name="Date Feeder Field 3 2 18" xfId="12892"/>
    <cellStyle name="Date Feeder Field 3 2 18 2" xfId="12893"/>
    <cellStyle name="Date Feeder Field 3 2 18 2 2" xfId="12894"/>
    <cellStyle name="Date Feeder Field 3 2 18 3" xfId="12895"/>
    <cellStyle name="Date Feeder Field 3 2 19" xfId="12896"/>
    <cellStyle name="Date Feeder Field 3 2 19 2" xfId="12897"/>
    <cellStyle name="Date Feeder Field 3 2 19 2 2" xfId="12898"/>
    <cellStyle name="Date Feeder Field 3 2 19 3" xfId="12899"/>
    <cellStyle name="Date Feeder Field 3 2 2" xfId="12900"/>
    <cellStyle name="Date Feeder Field 3 2 2 2" xfId="12901"/>
    <cellStyle name="Date Feeder Field 3 2 2 2 2" xfId="12902"/>
    <cellStyle name="Date Feeder Field 3 2 2 3" xfId="12903"/>
    <cellStyle name="Date Feeder Field 3 2 20" xfId="12904"/>
    <cellStyle name="Date Feeder Field 3 2 20 2" xfId="12905"/>
    <cellStyle name="Date Feeder Field 3 2 20 2 2" xfId="12906"/>
    <cellStyle name="Date Feeder Field 3 2 20 3" xfId="12907"/>
    <cellStyle name="Date Feeder Field 3 2 21" xfId="12908"/>
    <cellStyle name="Date Feeder Field 3 2 21 2" xfId="12909"/>
    <cellStyle name="Date Feeder Field 3 2 22" xfId="12910"/>
    <cellStyle name="Date Feeder Field 3 2 3" xfId="12911"/>
    <cellStyle name="Date Feeder Field 3 2 3 2" xfId="12912"/>
    <cellStyle name="Date Feeder Field 3 2 3 2 2" xfId="12913"/>
    <cellStyle name="Date Feeder Field 3 2 3 3" xfId="12914"/>
    <cellStyle name="Date Feeder Field 3 2 4" xfId="12915"/>
    <cellStyle name="Date Feeder Field 3 2 4 2" xfId="12916"/>
    <cellStyle name="Date Feeder Field 3 2 4 2 2" xfId="12917"/>
    <cellStyle name="Date Feeder Field 3 2 4 3" xfId="12918"/>
    <cellStyle name="Date Feeder Field 3 2 5" xfId="12919"/>
    <cellStyle name="Date Feeder Field 3 2 5 2" xfId="12920"/>
    <cellStyle name="Date Feeder Field 3 2 5 2 2" xfId="12921"/>
    <cellStyle name="Date Feeder Field 3 2 5 3" xfId="12922"/>
    <cellStyle name="Date Feeder Field 3 2 6" xfId="12923"/>
    <cellStyle name="Date Feeder Field 3 2 6 2" xfId="12924"/>
    <cellStyle name="Date Feeder Field 3 2 6 2 2" xfId="12925"/>
    <cellStyle name="Date Feeder Field 3 2 6 3" xfId="12926"/>
    <cellStyle name="Date Feeder Field 3 2 7" xfId="12927"/>
    <cellStyle name="Date Feeder Field 3 2 7 2" xfId="12928"/>
    <cellStyle name="Date Feeder Field 3 2 7 2 2" xfId="12929"/>
    <cellStyle name="Date Feeder Field 3 2 7 3" xfId="12930"/>
    <cellStyle name="Date Feeder Field 3 2 8" xfId="12931"/>
    <cellStyle name="Date Feeder Field 3 2 8 2" xfId="12932"/>
    <cellStyle name="Date Feeder Field 3 2 8 2 2" xfId="12933"/>
    <cellStyle name="Date Feeder Field 3 2 8 3" xfId="12934"/>
    <cellStyle name="Date Feeder Field 3 2 9" xfId="12935"/>
    <cellStyle name="Date Feeder Field 3 2 9 2" xfId="12936"/>
    <cellStyle name="Date Feeder Field 3 2 9 2 2" xfId="12937"/>
    <cellStyle name="Date Feeder Field 3 2 9 3" xfId="12938"/>
    <cellStyle name="Date Feeder Field 3 3" xfId="12939"/>
    <cellStyle name="Date Feeder Field 3 3 2" xfId="12940"/>
    <cellStyle name="Date Feeder Field 3 3 2 2" xfId="12941"/>
    <cellStyle name="Date Feeder Field 3 3 3" xfId="12942"/>
    <cellStyle name="Date Feeder Field 3 4" xfId="12943"/>
    <cellStyle name="Date Feeder Field 3 4 2" xfId="12944"/>
    <cellStyle name="Date Feeder Field 3 4 2 2" xfId="12945"/>
    <cellStyle name="Date Feeder Field 3 4 3" xfId="12946"/>
    <cellStyle name="Date Feeder Field 3 5" xfId="12947"/>
    <cellStyle name="Date Feeder Field 3 5 2" xfId="12948"/>
    <cellStyle name="Date Feeder Field 3 5 2 2" xfId="12949"/>
    <cellStyle name="Date Feeder Field 3 5 3" xfId="12950"/>
    <cellStyle name="Date Feeder Field 3 6" xfId="12951"/>
    <cellStyle name="Date Feeder Field 3 6 2" xfId="12952"/>
    <cellStyle name="Date Feeder Field 3 6 2 2" xfId="12953"/>
    <cellStyle name="Date Feeder Field 3 6 3" xfId="12954"/>
    <cellStyle name="Date Feeder Field 3 7" xfId="12955"/>
    <cellStyle name="Date Feeder Field 3 7 2" xfId="12956"/>
    <cellStyle name="Date Feeder Field 3 7 2 2" xfId="12957"/>
    <cellStyle name="Date Feeder Field 3 7 3" xfId="12958"/>
    <cellStyle name="Date Feeder Field 3 8" xfId="12959"/>
    <cellStyle name="Date Feeder Field 3 8 2" xfId="12960"/>
    <cellStyle name="Date Feeder Field 3 8 2 2" xfId="12961"/>
    <cellStyle name="Date Feeder Field 3 8 3" xfId="12962"/>
    <cellStyle name="Date Feeder Field 3 9" xfId="12963"/>
    <cellStyle name="Date Feeder Field 3 9 2" xfId="12964"/>
    <cellStyle name="Date Feeder Field 3 9 2 2" xfId="12965"/>
    <cellStyle name="Date Feeder Field 3 9 3" xfId="12966"/>
    <cellStyle name="Date Feeder Field 4" xfId="12967"/>
    <cellStyle name="Date Feeder Field 4 10" xfId="12968"/>
    <cellStyle name="Date Feeder Field 4 10 2" xfId="12969"/>
    <cellStyle name="Date Feeder Field 4 10 2 2" xfId="12970"/>
    <cellStyle name="Date Feeder Field 4 10 3" xfId="12971"/>
    <cellStyle name="Date Feeder Field 4 11" xfId="12972"/>
    <cellStyle name="Date Feeder Field 4 11 2" xfId="12973"/>
    <cellStyle name="Date Feeder Field 4 11 2 2" xfId="12974"/>
    <cellStyle name="Date Feeder Field 4 11 3" xfId="12975"/>
    <cellStyle name="Date Feeder Field 4 12" xfId="12976"/>
    <cellStyle name="Date Feeder Field 4 12 2" xfId="12977"/>
    <cellStyle name="Date Feeder Field 4 12 2 2" xfId="12978"/>
    <cellStyle name="Date Feeder Field 4 12 3" xfId="12979"/>
    <cellStyle name="Date Feeder Field 4 13" xfId="12980"/>
    <cellStyle name="Date Feeder Field 4 13 2" xfId="12981"/>
    <cellStyle name="Date Feeder Field 4 13 2 2" xfId="12982"/>
    <cellStyle name="Date Feeder Field 4 13 3" xfId="12983"/>
    <cellStyle name="Date Feeder Field 4 14" xfId="12984"/>
    <cellStyle name="Date Feeder Field 4 14 2" xfId="12985"/>
    <cellStyle name="Date Feeder Field 4 14 2 2" xfId="12986"/>
    <cellStyle name="Date Feeder Field 4 14 3" xfId="12987"/>
    <cellStyle name="Date Feeder Field 4 15" xfId="12988"/>
    <cellStyle name="Date Feeder Field 4 15 2" xfId="12989"/>
    <cellStyle name="Date Feeder Field 4 15 2 2" xfId="12990"/>
    <cellStyle name="Date Feeder Field 4 15 3" xfId="12991"/>
    <cellStyle name="Date Feeder Field 4 16" xfId="12992"/>
    <cellStyle name="Date Feeder Field 4 16 2" xfId="12993"/>
    <cellStyle name="Date Feeder Field 4 16 2 2" xfId="12994"/>
    <cellStyle name="Date Feeder Field 4 16 3" xfId="12995"/>
    <cellStyle name="Date Feeder Field 4 17" xfId="12996"/>
    <cellStyle name="Date Feeder Field 4 17 2" xfId="12997"/>
    <cellStyle name="Date Feeder Field 4 17 2 2" xfId="12998"/>
    <cellStyle name="Date Feeder Field 4 17 3" xfId="12999"/>
    <cellStyle name="Date Feeder Field 4 18" xfId="13000"/>
    <cellStyle name="Date Feeder Field 4 18 2" xfId="13001"/>
    <cellStyle name="Date Feeder Field 4 19" xfId="13002"/>
    <cellStyle name="Date Feeder Field 4 2" xfId="13003"/>
    <cellStyle name="Date Feeder Field 4 2 10" xfId="13004"/>
    <cellStyle name="Date Feeder Field 4 2 10 2" xfId="13005"/>
    <cellStyle name="Date Feeder Field 4 2 10 2 2" xfId="13006"/>
    <cellStyle name="Date Feeder Field 4 2 10 3" xfId="13007"/>
    <cellStyle name="Date Feeder Field 4 2 11" xfId="13008"/>
    <cellStyle name="Date Feeder Field 4 2 11 2" xfId="13009"/>
    <cellStyle name="Date Feeder Field 4 2 11 2 2" xfId="13010"/>
    <cellStyle name="Date Feeder Field 4 2 11 3" xfId="13011"/>
    <cellStyle name="Date Feeder Field 4 2 12" xfId="13012"/>
    <cellStyle name="Date Feeder Field 4 2 12 2" xfId="13013"/>
    <cellStyle name="Date Feeder Field 4 2 12 2 2" xfId="13014"/>
    <cellStyle name="Date Feeder Field 4 2 12 3" xfId="13015"/>
    <cellStyle name="Date Feeder Field 4 2 13" xfId="13016"/>
    <cellStyle name="Date Feeder Field 4 2 13 2" xfId="13017"/>
    <cellStyle name="Date Feeder Field 4 2 13 2 2" xfId="13018"/>
    <cellStyle name="Date Feeder Field 4 2 13 3" xfId="13019"/>
    <cellStyle name="Date Feeder Field 4 2 14" xfId="13020"/>
    <cellStyle name="Date Feeder Field 4 2 14 2" xfId="13021"/>
    <cellStyle name="Date Feeder Field 4 2 14 2 2" xfId="13022"/>
    <cellStyle name="Date Feeder Field 4 2 14 3" xfId="13023"/>
    <cellStyle name="Date Feeder Field 4 2 15" xfId="13024"/>
    <cellStyle name="Date Feeder Field 4 2 15 2" xfId="13025"/>
    <cellStyle name="Date Feeder Field 4 2 15 2 2" xfId="13026"/>
    <cellStyle name="Date Feeder Field 4 2 15 3" xfId="13027"/>
    <cellStyle name="Date Feeder Field 4 2 16" xfId="13028"/>
    <cellStyle name="Date Feeder Field 4 2 16 2" xfId="13029"/>
    <cellStyle name="Date Feeder Field 4 2 16 2 2" xfId="13030"/>
    <cellStyle name="Date Feeder Field 4 2 16 3" xfId="13031"/>
    <cellStyle name="Date Feeder Field 4 2 17" xfId="13032"/>
    <cellStyle name="Date Feeder Field 4 2 17 2" xfId="13033"/>
    <cellStyle name="Date Feeder Field 4 2 17 2 2" xfId="13034"/>
    <cellStyle name="Date Feeder Field 4 2 17 3" xfId="13035"/>
    <cellStyle name="Date Feeder Field 4 2 18" xfId="13036"/>
    <cellStyle name="Date Feeder Field 4 2 18 2" xfId="13037"/>
    <cellStyle name="Date Feeder Field 4 2 18 2 2" xfId="13038"/>
    <cellStyle name="Date Feeder Field 4 2 18 3" xfId="13039"/>
    <cellStyle name="Date Feeder Field 4 2 19" xfId="13040"/>
    <cellStyle name="Date Feeder Field 4 2 19 2" xfId="13041"/>
    <cellStyle name="Date Feeder Field 4 2 19 2 2" xfId="13042"/>
    <cellStyle name="Date Feeder Field 4 2 19 3" xfId="13043"/>
    <cellStyle name="Date Feeder Field 4 2 2" xfId="13044"/>
    <cellStyle name="Date Feeder Field 4 2 2 2" xfId="13045"/>
    <cellStyle name="Date Feeder Field 4 2 2 2 2" xfId="13046"/>
    <cellStyle name="Date Feeder Field 4 2 2 3" xfId="13047"/>
    <cellStyle name="Date Feeder Field 4 2 20" xfId="13048"/>
    <cellStyle name="Date Feeder Field 4 2 20 2" xfId="13049"/>
    <cellStyle name="Date Feeder Field 4 2 20 2 2" xfId="13050"/>
    <cellStyle name="Date Feeder Field 4 2 20 3" xfId="13051"/>
    <cellStyle name="Date Feeder Field 4 2 21" xfId="13052"/>
    <cellStyle name="Date Feeder Field 4 2 21 2" xfId="13053"/>
    <cellStyle name="Date Feeder Field 4 2 22" xfId="13054"/>
    <cellStyle name="Date Feeder Field 4 2 3" xfId="13055"/>
    <cellStyle name="Date Feeder Field 4 2 3 2" xfId="13056"/>
    <cellStyle name="Date Feeder Field 4 2 3 2 2" xfId="13057"/>
    <cellStyle name="Date Feeder Field 4 2 3 3" xfId="13058"/>
    <cellStyle name="Date Feeder Field 4 2 4" xfId="13059"/>
    <cellStyle name="Date Feeder Field 4 2 4 2" xfId="13060"/>
    <cellStyle name="Date Feeder Field 4 2 4 2 2" xfId="13061"/>
    <cellStyle name="Date Feeder Field 4 2 4 3" xfId="13062"/>
    <cellStyle name="Date Feeder Field 4 2 5" xfId="13063"/>
    <cellStyle name="Date Feeder Field 4 2 5 2" xfId="13064"/>
    <cellStyle name="Date Feeder Field 4 2 5 2 2" xfId="13065"/>
    <cellStyle name="Date Feeder Field 4 2 5 3" xfId="13066"/>
    <cellStyle name="Date Feeder Field 4 2 6" xfId="13067"/>
    <cellStyle name="Date Feeder Field 4 2 6 2" xfId="13068"/>
    <cellStyle name="Date Feeder Field 4 2 6 2 2" xfId="13069"/>
    <cellStyle name="Date Feeder Field 4 2 6 3" xfId="13070"/>
    <cellStyle name="Date Feeder Field 4 2 7" xfId="13071"/>
    <cellStyle name="Date Feeder Field 4 2 7 2" xfId="13072"/>
    <cellStyle name="Date Feeder Field 4 2 7 2 2" xfId="13073"/>
    <cellStyle name="Date Feeder Field 4 2 7 3" xfId="13074"/>
    <cellStyle name="Date Feeder Field 4 2 8" xfId="13075"/>
    <cellStyle name="Date Feeder Field 4 2 8 2" xfId="13076"/>
    <cellStyle name="Date Feeder Field 4 2 8 2 2" xfId="13077"/>
    <cellStyle name="Date Feeder Field 4 2 8 3" xfId="13078"/>
    <cellStyle name="Date Feeder Field 4 2 9" xfId="13079"/>
    <cellStyle name="Date Feeder Field 4 2 9 2" xfId="13080"/>
    <cellStyle name="Date Feeder Field 4 2 9 2 2" xfId="13081"/>
    <cellStyle name="Date Feeder Field 4 2 9 3" xfId="13082"/>
    <cellStyle name="Date Feeder Field 4 3" xfId="13083"/>
    <cellStyle name="Date Feeder Field 4 3 2" xfId="13084"/>
    <cellStyle name="Date Feeder Field 4 3 2 2" xfId="13085"/>
    <cellStyle name="Date Feeder Field 4 3 3" xfId="13086"/>
    <cellStyle name="Date Feeder Field 4 4" xfId="13087"/>
    <cellStyle name="Date Feeder Field 4 4 2" xfId="13088"/>
    <cellStyle name="Date Feeder Field 4 4 2 2" xfId="13089"/>
    <cellStyle name="Date Feeder Field 4 4 3" xfId="13090"/>
    <cellStyle name="Date Feeder Field 4 5" xfId="13091"/>
    <cellStyle name="Date Feeder Field 4 5 2" xfId="13092"/>
    <cellStyle name="Date Feeder Field 4 5 2 2" xfId="13093"/>
    <cellStyle name="Date Feeder Field 4 5 3" xfId="13094"/>
    <cellStyle name="Date Feeder Field 4 6" xfId="13095"/>
    <cellStyle name="Date Feeder Field 4 6 2" xfId="13096"/>
    <cellStyle name="Date Feeder Field 4 6 2 2" xfId="13097"/>
    <cellStyle name="Date Feeder Field 4 6 3" xfId="13098"/>
    <cellStyle name="Date Feeder Field 4 7" xfId="13099"/>
    <cellStyle name="Date Feeder Field 4 7 2" xfId="13100"/>
    <cellStyle name="Date Feeder Field 4 7 2 2" xfId="13101"/>
    <cellStyle name="Date Feeder Field 4 7 3" xfId="13102"/>
    <cellStyle name="Date Feeder Field 4 8" xfId="13103"/>
    <cellStyle name="Date Feeder Field 4 8 2" xfId="13104"/>
    <cellStyle name="Date Feeder Field 4 8 2 2" xfId="13105"/>
    <cellStyle name="Date Feeder Field 4 8 3" xfId="13106"/>
    <cellStyle name="Date Feeder Field 4 9" xfId="13107"/>
    <cellStyle name="Date Feeder Field 4 9 2" xfId="13108"/>
    <cellStyle name="Date Feeder Field 4 9 2 2" xfId="13109"/>
    <cellStyle name="Date Feeder Field 4 9 3" xfId="13110"/>
    <cellStyle name="Date Feeder Field 5" xfId="13111"/>
    <cellStyle name="Date Feeder Field 5 10" xfId="13112"/>
    <cellStyle name="Date Feeder Field 5 10 2" xfId="13113"/>
    <cellStyle name="Date Feeder Field 5 10 2 2" xfId="13114"/>
    <cellStyle name="Date Feeder Field 5 10 3" xfId="13115"/>
    <cellStyle name="Date Feeder Field 5 11" xfId="13116"/>
    <cellStyle name="Date Feeder Field 5 11 2" xfId="13117"/>
    <cellStyle name="Date Feeder Field 5 11 2 2" xfId="13118"/>
    <cellStyle name="Date Feeder Field 5 11 3" xfId="13119"/>
    <cellStyle name="Date Feeder Field 5 12" xfId="13120"/>
    <cellStyle name="Date Feeder Field 5 12 2" xfId="13121"/>
    <cellStyle name="Date Feeder Field 5 12 2 2" xfId="13122"/>
    <cellStyle name="Date Feeder Field 5 12 3" xfId="13123"/>
    <cellStyle name="Date Feeder Field 5 13" xfId="13124"/>
    <cellStyle name="Date Feeder Field 5 13 2" xfId="13125"/>
    <cellStyle name="Date Feeder Field 5 13 2 2" xfId="13126"/>
    <cellStyle name="Date Feeder Field 5 13 3" xfId="13127"/>
    <cellStyle name="Date Feeder Field 5 14" xfId="13128"/>
    <cellStyle name="Date Feeder Field 5 14 2" xfId="13129"/>
    <cellStyle name="Date Feeder Field 5 14 2 2" xfId="13130"/>
    <cellStyle name="Date Feeder Field 5 14 3" xfId="13131"/>
    <cellStyle name="Date Feeder Field 5 15" xfId="13132"/>
    <cellStyle name="Date Feeder Field 5 15 2" xfId="13133"/>
    <cellStyle name="Date Feeder Field 5 15 2 2" xfId="13134"/>
    <cellStyle name="Date Feeder Field 5 15 3" xfId="13135"/>
    <cellStyle name="Date Feeder Field 5 16" xfId="13136"/>
    <cellStyle name="Date Feeder Field 5 16 2" xfId="13137"/>
    <cellStyle name="Date Feeder Field 5 16 2 2" xfId="13138"/>
    <cellStyle name="Date Feeder Field 5 16 3" xfId="13139"/>
    <cellStyle name="Date Feeder Field 5 17" xfId="13140"/>
    <cellStyle name="Date Feeder Field 5 17 2" xfId="13141"/>
    <cellStyle name="Date Feeder Field 5 17 2 2" xfId="13142"/>
    <cellStyle name="Date Feeder Field 5 17 3" xfId="13143"/>
    <cellStyle name="Date Feeder Field 5 18" xfId="13144"/>
    <cellStyle name="Date Feeder Field 5 18 2" xfId="13145"/>
    <cellStyle name="Date Feeder Field 5 18 2 2" xfId="13146"/>
    <cellStyle name="Date Feeder Field 5 18 3" xfId="13147"/>
    <cellStyle name="Date Feeder Field 5 19" xfId="13148"/>
    <cellStyle name="Date Feeder Field 5 19 2" xfId="13149"/>
    <cellStyle name="Date Feeder Field 5 19 2 2" xfId="13150"/>
    <cellStyle name="Date Feeder Field 5 19 3" xfId="13151"/>
    <cellStyle name="Date Feeder Field 5 2" xfId="13152"/>
    <cellStyle name="Date Feeder Field 5 2 10" xfId="13153"/>
    <cellStyle name="Date Feeder Field 5 2 10 2" xfId="13154"/>
    <cellStyle name="Date Feeder Field 5 2 10 2 2" xfId="13155"/>
    <cellStyle name="Date Feeder Field 5 2 10 3" xfId="13156"/>
    <cellStyle name="Date Feeder Field 5 2 11" xfId="13157"/>
    <cellStyle name="Date Feeder Field 5 2 11 2" xfId="13158"/>
    <cellStyle name="Date Feeder Field 5 2 11 2 2" xfId="13159"/>
    <cellStyle name="Date Feeder Field 5 2 11 3" xfId="13160"/>
    <cellStyle name="Date Feeder Field 5 2 12" xfId="13161"/>
    <cellStyle name="Date Feeder Field 5 2 12 2" xfId="13162"/>
    <cellStyle name="Date Feeder Field 5 2 12 2 2" xfId="13163"/>
    <cellStyle name="Date Feeder Field 5 2 12 3" xfId="13164"/>
    <cellStyle name="Date Feeder Field 5 2 13" xfId="13165"/>
    <cellStyle name="Date Feeder Field 5 2 13 2" xfId="13166"/>
    <cellStyle name="Date Feeder Field 5 2 13 2 2" xfId="13167"/>
    <cellStyle name="Date Feeder Field 5 2 13 3" xfId="13168"/>
    <cellStyle name="Date Feeder Field 5 2 14" xfId="13169"/>
    <cellStyle name="Date Feeder Field 5 2 14 2" xfId="13170"/>
    <cellStyle name="Date Feeder Field 5 2 14 2 2" xfId="13171"/>
    <cellStyle name="Date Feeder Field 5 2 14 3" xfId="13172"/>
    <cellStyle name="Date Feeder Field 5 2 15" xfId="13173"/>
    <cellStyle name="Date Feeder Field 5 2 15 2" xfId="13174"/>
    <cellStyle name="Date Feeder Field 5 2 15 2 2" xfId="13175"/>
    <cellStyle name="Date Feeder Field 5 2 15 3" xfId="13176"/>
    <cellStyle name="Date Feeder Field 5 2 16" xfId="13177"/>
    <cellStyle name="Date Feeder Field 5 2 16 2" xfId="13178"/>
    <cellStyle name="Date Feeder Field 5 2 16 2 2" xfId="13179"/>
    <cellStyle name="Date Feeder Field 5 2 16 3" xfId="13180"/>
    <cellStyle name="Date Feeder Field 5 2 17" xfId="13181"/>
    <cellStyle name="Date Feeder Field 5 2 17 2" xfId="13182"/>
    <cellStyle name="Date Feeder Field 5 2 17 2 2" xfId="13183"/>
    <cellStyle name="Date Feeder Field 5 2 17 3" xfId="13184"/>
    <cellStyle name="Date Feeder Field 5 2 18" xfId="13185"/>
    <cellStyle name="Date Feeder Field 5 2 18 2" xfId="13186"/>
    <cellStyle name="Date Feeder Field 5 2 18 2 2" xfId="13187"/>
    <cellStyle name="Date Feeder Field 5 2 18 3" xfId="13188"/>
    <cellStyle name="Date Feeder Field 5 2 19" xfId="13189"/>
    <cellStyle name="Date Feeder Field 5 2 19 2" xfId="13190"/>
    <cellStyle name="Date Feeder Field 5 2 19 2 2" xfId="13191"/>
    <cellStyle name="Date Feeder Field 5 2 19 3" xfId="13192"/>
    <cellStyle name="Date Feeder Field 5 2 2" xfId="13193"/>
    <cellStyle name="Date Feeder Field 5 2 2 2" xfId="13194"/>
    <cellStyle name="Date Feeder Field 5 2 2 2 2" xfId="13195"/>
    <cellStyle name="Date Feeder Field 5 2 2 3" xfId="13196"/>
    <cellStyle name="Date Feeder Field 5 2 20" xfId="13197"/>
    <cellStyle name="Date Feeder Field 5 2 20 2" xfId="13198"/>
    <cellStyle name="Date Feeder Field 5 2 20 2 2" xfId="13199"/>
    <cellStyle name="Date Feeder Field 5 2 20 3" xfId="13200"/>
    <cellStyle name="Date Feeder Field 5 2 21" xfId="13201"/>
    <cellStyle name="Date Feeder Field 5 2 21 2" xfId="13202"/>
    <cellStyle name="Date Feeder Field 5 2 22" xfId="13203"/>
    <cellStyle name="Date Feeder Field 5 2 3" xfId="13204"/>
    <cellStyle name="Date Feeder Field 5 2 3 2" xfId="13205"/>
    <cellStyle name="Date Feeder Field 5 2 3 2 2" xfId="13206"/>
    <cellStyle name="Date Feeder Field 5 2 3 3" xfId="13207"/>
    <cellStyle name="Date Feeder Field 5 2 4" xfId="13208"/>
    <cellStyle name="Date Feeder Field 5 2 4 2" xfId="13209"/>
    <cellStyle name="Date Feeder Field 5 2 4 2 2" xfId="13210"/>
    <cellStyle name="Date Feeder Field 5 2 4 3" xfId="13211"/>
    <cellStyle name="Date Feeder Field 5 2 5" xfId="13212"/>
    <cellStyle name="Date Feeder Field 5 2 5 2" xfId="13213"/>
    <cellStyle name="Date Feeder Field 5 2 5 2 2" xfId="13214"/>
    <cellStyle name="Date Feeder Field 5 2 5 3" xfId="13215"/>
    <cellStyle name="Date Feeder Field 5 2 6" xfId="13216"/>
    <cellStyle name="Date Feeder Field 5 2 6 2" xfId="13217"/>
    <cellStyle name="Date Feeder Field 5 2 6 2 2" xfId="13218"/>
    <cellStyle name="Date Feeder Field 5 2 6 3" xfId="13219"/>
    <cellStyle name="Date Feeder Field 5 2 7" xfId="13220"/>
    <cellStyle name="Date Feeder Field 5 2 7 2" xfId="13221"/>
    <cellStyle name="Date Feeder Field 5 2 7 2 2" xfId="13222"/>
    <cellStyle name="Date Feeder Field 5 2 7 3" xfId="13223"/>
    <cellStyle name="Date Feeder Field 5 2 8" xfId="13224"/>
    <cellStyle name="Date Feeder Field 5 2 8 2" xfId="13225"/>
    <cellStyle name="Date Feeder Field 5 2 8 2 2" xfId="13226"/>
    <cellStyle name="Date Feeder Field 5 2 8 3" xfId="13227"/>
    <cellStyle name="Date Feeder Field 5 2 9" xfId="13228"/>
    <cellStyle name="Date Feeder Field 5 2 9 2" xfId="13229"/>
    <cellStyle name="Date Feeder Field 5 2 9 2 2" xfId="13230"/>
    <cellStyle name="Date Feeder Field 5 2 9 3" xfId="13231"/>
    <cellStyle name="Date Feeder Field 5 20" xfId="13232"/>
    <cellStyle name="Date Feeder Field 5 20 2" xfId="13233"/>
    <cellStyle name="Date Feeder Field 5 20 2 2" xfId="13234"/>
    <cellStyle name="Date Feeder Field 5 20 3" xfId="13235"/>
    <cellStyle name="Date Feeder Field 5 21" xfId="13236"/>
    <cellStyle name="Date Feeder Field 5 21 2" xfId="13237"/>
    <cellStyle name="Date Feeder Field 5 21 2 2" xfId="13238"/>
    <cellStyle name="Date Feeder Field 5 21 3" xfId="13239"/>
    <cellStyle name="Date Feeder Field 5 22" xfId="13240"/>
    <cellStyle name="Date Feeder Field 5 22 2" xfId="13241"/>
    <cellStyle name="Date Feeder Field 5 23" xfId="13242"/>
    <cellStyle name="Date Feeder Field 5 3" xfId="13243"/>
    <cellStyle name="Date Feeder Field 5 3 2" xfId="13244"/>
    <cellStyle name="Date Feeder Field 5 3 2 2" xfId="13245"/>
    <cellStyle name="Date Feeder Field 5 3 3" xfId="13246"/>
    <cellStyle name="Date Feeder Field 5 4" xfId="13247"/>
    <cellStyle name="Date Feeder Field 5 4 2" xfId="13248"/>
    <cellStyle name="Date Feeder Field 5 4 2 2" xfId="13249"/>
    <cellStyle name="Date Feeder Field 5 4 3" xfId="13250"/>
    <cellStyle name="Date Feeder Field 5 5" xfId="13251"/>
    <cellStyle name="Date Feeder Field 5 5 2" xfId="13252"/>
    <cellStyle name="Date Feeder Field 5 5 2 2" xfId="13253"/>
    <cellStyle name="Date Feeder Field 5 5 3" xfId="13254"/>
    <cellStyle name="Date Feeder Field 5 6" xfId="13255"/>
    <cellStyle name="Date Feeder Field 5 6 2" xfId="13256"/>
    <cellStyle name="Date Feeder Field 5 6 2 2" xfId="13257"/>
    <cellStyle name="Date Feeder Field 5 6 3" xfId="13258"/>
    <cellStyle name="Date Feeder Field 5 7" xfId="13259"/>
    <cellStyle name="Date Feeder Field 5 7 2" xfId="13260"/>
    <cellStyle name="Date Feeder Field 5 7 2 2" xfId="13261"/>
    <cellStyle name="Date Feeder Field 5 7 3" xfId="13262"/>
    <cellStyle name="Date Feeder Field 5 8" xfId="13263"/>
    <cellStyle name="Date Feeder Field 5 8 2" xfId="13264"/>
    <cellStyle name="Date Feeder Field 5 8 2 2" xfId="13265"/>
    <cellStyle name="Date Feeder Field 5 8 3" xfId="13266"/>
    <cellStyle name="Date Feeder Field 5 9" xfId="13267"/>
    <cellStyle name="Date Feeder Field 5 9 2" xfId="13268"/>
    <cellStyle name="Date Feeder Field 5 9 2 2" xfId="13269"/>
    <cellStyle name="Date Feeder Field 5 9 3" xfId="13270"/>
    <cellStyle name="Date Feeder Field 6" xfId="13271"/>
    <cellStyle name="Date Feeder Field 6 10" xfId="13272"/>
    <cellStyle name="Date Feeder Field 6 10 2" xfId="13273"/>
    <cellStyle name="Date Feeder Field 6 10 2 2" xfId="13274"/>
    <cellStyle name="Date Feeder Field 6 10 3" xfId="13275"/>
    <cellStyle name="Date Feeder Field 6 11" xfId="13276"/>
    <cellStyle name="Date Feeder Field 6 11 2" xfId="13277"/>
    <cellStyle name="Date Feeder Field 6 11 2 2" xfId="13278"/>
    <cellStyle name="Date Feeder Field 6 11 3" xfId="13279"/>
    <cellStyle name="Date Feeder Field 6 12" xfId="13280"/>
    <cellStyle name="Date Feeder Field 6 12 2" xfId="13281"/>
    <cellStyle name="Date Feeder Field 6 12 2 2" xfId="13282"/>
    <cellStyle name="Date Feeder Field 6 12 3" xfId="13283"/>
    <cellStyle name="Date Feeder Field 6 13" xfId="13284"/>
    <cellStyle name="Date Feeder Field 6 13 2" xfId="13285"/>
    <cellStyle name="Date Feeder Field 6 13 2 2" xfId="13286"/>
    <cellStyle name="Date Feeder Field 6 13 3" xfId="13287"/>
    <cellStyle name="Date Feeder Field 6 14" xfId="13288"/>
    <cellStyle name="Date Feeder Field 6 14 2" xfId="13289"/>
    <cellStyle name="Date Feeder Field 6 14 2 2" xfId="13290"/>
    <cellStyle name="Date Feeder Field 6 14 3" xfId="13291"/>
    <cellStyle name="Date Feeder Field 6 15" xfId="13292"/>
    <cellStyle name="Date Feeder Field 6 15 2" xfId="13293"/>
    <cellStyle name="Date Feeder Field 6 15 2 2" xfId="13294"/>
    <cellStyle name="Date Feeder Field 6 15 3" xfId="13295"/>
    <cellStyle name="Date Feeder Field 6 16" xfId="13296"/>
    <cellStyle name="Date Feeder Field 6 16 2" xfId="13297"/>
    <cellStyle name="Date Feeder Field 6 16 2 2" xfId="13298"/>
    <cellStyle name="Date Feeder Field 6 16 3" xfId="13299"/>
    <cellStyle name="Date Feeder Field 6 17" xfId="13300"/>
    <cellStyle name="Date Feeder Field 6 17 2" xfId="13301"/>
    <cellStyle name="Date Feeder Field 6 17 2 2" xfId="13302"/>
    <cellStyle name="Date Feeder Field 6 17 3" xfId="13303"/>
    <cellStyle name="Date Feeder Field 6 18" xfId="13304"/>
    <cellStyle name="Date Feeder Field 6 18 2" xfId="13305"/>
    <cellStyle name="Date Feeder Field 6 18 2 2" xfId="13306"/>
    <cellStyle name="Date Feeder Field 6 18 3" xfId="13307"/>
    <cellStyle name="Date Feeder Field 6 19" xfId="13308"/>
    <cellStyle name="Date Feeder Field 6 19 2" xfId="13309"/>
    <cellStyle name="Date Feeder Field 6 19 2 2" xfId="13310"/>
    <cellStyle name="Date Feeder Field 6 19 3" xfId="13311"/>
    <cellStyle name="Date Feeder Field 6 2" xfId="13312"/>
    <cellStyle name="Date Feeder Field 6 2 2" xfId="13313"/>
    <cellStyle name="Date Feeder Field 6 2 2 2" xfId="13314"/>
    <cellStyle name="Date Feeder Field 6 2 3" xfId="13315"/>
    <cellStyle name="Date Feeder Field 6 20" xfId="13316"/>
    <cellStyle name="Date Feeder Field 6 20 2" xfId="13317"/>
    <cellStyle name="Date Feeder Field 6 20 2 2" xfId="13318"/>
    <cellStyle name="Date Feeder Field 6 20 3" xfId="13319"/>
    <cellStyle name="Date Feeder Field 6 21" xfId="13320"/>
    <cellStyle name="Date Feeder Field 6 21 2" xfId="13321"/>
    <cellStyle name="Date Feeder Field 6 22" xfId="13322"/>
    <cellStyle name="Date Feeder Field 6 3" xfId="13323"/>
    <cellStyle name="Date Feeder Field 6 3 2" xfId="13324"/>
    <cellStyle name="Date Feeder Field 6 3 2 2" xfId="13325"/>
    <cellStyle name="Date Feeder Field 6 3 3" xfId="13326"/>
    <cellStyle name="Date Feeder Field 6 4" xfId="13327"/>
    <cellStyle name="Date Feeder Field 6 4 2" xfId="13328"/>
    <cellStyle name="Date Feeder Field 6 4 2 2" xfId="13329"/>
    <cellStyle name="Date Feeder Field 6 4 3" xfId="13330"/>
    <cellStyle name="Date Feeder Field 6 5" xfId="13331"/>
    <cellStyle name="Date Feeder Field 6 5 2" xfId="13332"/>
    <cellStyle name="Date Feeder Field 6 5 2 2" xfId="13333"/>
    <cellStyle name="Date Feeder Field 6 5 3" xfId="13334"/>
    <cellStyle name="Date Feeder Field 6 6" xfId="13335"/>
    <cellStyle name="Date Feeder Field 6 6 2" xfId="13336"/>
    <cellStyle name="Date Feeder Field 6 6 2 2" xfId="13337"/>
    <cellStyle name="Date Feeder Field 6 6 3" xfId="13338"/>
    <cellStyle name="Date Feeder Field 6 7" xfId="13339"/>
    <cellStyle name="Date Feeder Field 6 7 2" xfId="13340"/>
    <cellStyle name="Date Feeder Field 6 7 2 2" xfId="13341"/>
    <cellStyle name="Date Feeder Field 6 7 3" xfId="13342"/>
    <cellStyle name="Date Feeder Field 6 8" xfId="13343"/>
    <cellStyle name="Date Feeder Field 6 8 2" xfId="13344"/>
    <cellStyle name="Date Feeder Field 6 8 2 2" xfId="13345"/>
    <cellStyle name="Date Feeder Field 6 8 3" xfId="13346"/>
    <cellStyle name="Date Feeder Field 6 9" xfId="13347"/>
    <cellStyle name="Date Feeder Field 6 9 2" xfId="13348"/>
    <cellStyle name="Date Feeder Field 6 9 2 2" xfId="13349"/>
    <cellStyle name="Date Feeder Field 6 9 3" xfId="13350"/>
    <cellStyle name="Date Feeder Field 7" xfId="13351"/>
    <cellStyle name="Date Feeder Field 7 2" xfId="13352"/>
    <cellStyle name="Date Feeder Field 7 2 2" xfId="13353"/>
    <cellStyle name="Date Feeder Field 7 3" xfId="13354"/>
    <cellStyle name="Date Feeder Field 8" xfId="13355"/>
    <cellStyle name="Date Feeder Field 8 2" xfId="13356"/>
    <cellStyle name="Date Feeder Field 8 2 2" xfId="13357"/>
    <cellStyle name="Date Feeder Field 8 3" xfId="13358"/>
    <cellStyle name="Date Feeder Field 9" xfId="13359"/>
    <cellStyle name="Date Feeder Field 9 2" xfId="13360"/>
    <cellStyle name="Date Feeder Field 9 2 2" xfId="13361"/>
    <cellStyle name="Date Feeder Field 9 3" xfId="13362"/>
    <cellStyle name="Excel Built-in Normal" xfId="13363"/>
    <cellStyle name="Exception" xfId="13364"/>
    <cellStyle name="Explanation" xfId="13365"/>
    <cellStyle name="Explanatory Text 2" xfId="13366"/>
    <cellStyle name="Explanatory Text 2 2" xfId="13367"/>
    <cellStyle name="Explanatory Text 3" xfId="13368"/>
    <cellStyle name="Explanatory Text 4" xfId="13369"/>
    <cellStyle name="Explanatory Text 5" xfId="13370"/>
    <cellStyle name="Explanatory Text 6" xfId="13371"/>
    <cellStyle name="EYCheck" xfId="13372"/>
    <cellStyle name="EYDate" xfId="13373"/>
    <cellStyle name="EYHeader1" xfId="13374"/>
    <cellStyle name="EYHeader1 10" xfId="13375"/>
    <cellStyle name="EYHeader1 10 2" xfId="13376"/>
    <cellStyle name="EYHeader1 10 2 2" xfId="13377"/>
    <cellStyle name="EYHeader1 10 3" xfId="13378"/>
    <cellStyle name="EYHeader1 11" xfId="13379"/>
    <cellStyle name="EYHeader1 11 2" xfId="13380"/>
    <cellStyle name="EYHeader1 2" xfId="13381"/>
    <cellStyle name="EYHeader1 2 10" xfId="13382"/>
    <cellStyle name="EYHeader1 2 10 2" xfId="13383"/>
    <cellStyle name="EYHeader1 2 10 2 2" xfId="13384"/>
    <cellStyle name="EYHeader1 2 10 3" xfId="13385"/>
    <cellStyle name="EYHeader1 2 11" xfId="13386"/>
    <cellStyle name="EYHeader1 2 11 2" xfId="13387"/>
    <cellStyle name="EYHeader1 2 12" xfId="13388"/>
    <cellStyle name="EYHeader1 2 2" xfId="13389"/>
    <cellStyle name="EYHeader1 2 2 10" xfId="13390"/>
    <cellStyle name="EYHeader1 2 2 2" xfId="13391"/>
    <cellStyle name="EYHeader1 2 2 2 10" xfId="13392"/>
    <cellStyle name="EYHeader1 2 2 2 10 2" xfId="13393"/>
    <cellStyle name="EYHeader1 2 2 2 10 2 2" xfId="13394"/>
    <cellStyle name="EYHeader1 2 2 2 10 3" xfId="13395"/>
    <cellStyle name="EYHeader1 2 2 2 11" xfId="13396"/>
    <cellStyle name="EYHeader1 2 2 2 11 2" xfId="13397"/>
    <cellStyle name="EYHeader1 2 2 2 11 2 2" xfId="13398"/>
    <cellStyle name="EYHeader1 2 2 2 11 3" xfId="13399"/>
    <cellStyle name="EYHeader1 2 2 2 12" xfId="13400"/>
    <cellStyle name="EYHeader1 2 2 2 12 2" xfId="13401"/>
    <cellStyle name="EYHeader1 2 2 2 12 2 2" xfId="13402"/>
    <cellStyle name="EYHeader1 2 2 2 12 3" xfId="13403"/>
    <cellStyle name="EYHeader1 2 2 2 13" xfId="13404"/>
    <cellStyle name="EYHeader1 2 2 2 13 2" xfId="13405"/>
    <cellStyle name="EYHeader1 2 2 2 13 2 2" xfId="13406"/>
    <cellStyle name="EYHeader1 2 2 2 13 3" xfId="13407"/>
    <cellStyle name="EYHeader1 2 2 2 14" xfId="13408"/>
    <cellStyle name="EYHeader1 2 2 2 14 2" xfId="13409"/>
    <cellStyle name="EYHeader1 2 2 2 14 2 2" xfId="13410"/>
    <cellStyle name="EYHeader1 2 2 2 14 3" xfId="13411"/>
    <cellStyle name="EYHeader1 2 2 2 15" xfId="13412"/>
    <cellStyle name="EYHeader1 2 2 2 15 2" xfId="13413"/>
    <cellStyle name="EYHeader1 2 2 2 15 2 2" xfId="13414"/>
    <cellStyle name="EYHeader1 2 2 2 15 3" xfId="13415"/>
    <cellStyle name="EYHeader1 2 2 2 16" xfId="13416"/>
    <cellStyle name="EYHeader1 2 2 2 16 2" xfId="13417"/>
    <cellStyle name="EYHeader1 2 2 2 16 2 2" xfId="13418"/>
    <cellStyle name="EYHeader1 2 2 2 16 3" xfId="13419"/>
    <cellStyle name="EYHeader1 2 2 2 17" xfId="13420"/>
    <cellStyle name="EYHeader1 2 2 2 17 2" xfId="13421"/>
    <cellStyle name="EYHeader1 2 2 2 17 2 2" xfId="13422"/>
    <cellStyle name="EYHeader1 2 2 2 17 3" xfId="13423"/>
    <cellStyle name="EYHeader1 2 2 2 18" xfId="13424"/>
    <cellStyle name="EYHeader1 2 2 2 18 2" xfId="13425"/>
    <cellStyle name="EYHeader1 2 2 2 18 2 2" xfId="13426"/>
    <cellStyle name="EYHeader1 2 2 2 18 3" xfId="13427"/>
    <cellStyle name="EYHeader1 2 2 2 19" xfId="13428"/>
    <cellStyle name="EYHeader1 2 2 2 19 2" xfId="13429"/>
    <cellStyle name="EYHeader1 2 2 2 19 2 2" xfId="13430"/>
    <cellStyle name="EYHeader1 2 2 2 19 3" xfId="13431"/>
    <cellStyle name="EYHeader1 2 2 2 2" xfId="13432"/>
    <cellStyle name="EYHeader1 2 2 2 2 2" xfId="13433"/>
    <cellStyle name="EYHeader1 2 2 2 2 2 2" xfId="13434"/>
    <cellStyle name="EYHeader1 2 2 2 2 3" xfId="13435"/>
    <cellStyle name="EYHeader1 2 2 2 20" xfId="13436"/>
    <cellStyle name="EYHeader1 2 2 2 20 2" xfId="13437"/>
    <cellStyle name="EYHeader1 2 2 2 21" xfId="13438"/>
    <cellStyle name="EYHeader1 2 2 2 3" xfId="13439"/>
    <cellStyle name="EYHeader1 2 2 2 3 2" xfId="13440"/>
    <cellStyle name="EYHeader1 2 2 2 3 2 2" xfId="13441"/>
    <cellStyle name="EYHeader1 2 2 2 3 3" xfId="13442"/>
    <cellStyle name="EYHeader1 2 2 2 4" xfId="13443"/>
    <cellStyle name="EYHeader1 2 2 2 4 2" xfId="13444"/>
    <cellStyle name="EYHeader1 2 2 2 4 2 2" xfId="13445"/>
    <cellStyle name="EYHeader1 2 2 2 4 3" xfId="13446"/>
    <cellStyle name="EYHeader1 2 2 2 5" xfId="13447"/>
    <cellStyle name="EYHeader1 2 2 2 5 2" xfId="13448"/>
    <cellStyle name="EYHeader1 2 2 2 5 2 2" xfId="13449"/>
    <cellStyle name="EYHeader1 2 2 2 5 3" xfId="13450"/>
    <cellStyle name="EYHeader1 2 2 2 6" xfId="13451"/>
    <cellStyle name="EYHeader1 2 2 2 6 2" xfId="13452"/>
    <cellStyle name="EYHeader1 2 2 2 6 2 2" xfId="13453"/>
    <cellStyle name="EYHeader1 2 2 2 6 3" xfId="13454"/>
    <cellStyle name="EYHeader1 2 2 2 7" xfId="13455"/>
    <cellStyle name="EYHeader1 2 2 2 7 2" xfId="13456"/>
    <cellStyle name="EYHeader1 2 2 2 7 2 2" xfId="13457"/>
    <cellStyle name="EYHeader1 2 2 2 7 3" xfId="13458"/>
    <cellStyle name="EYHeader1 2 2 2 8" xfId="13459"/>
    <cellStyle name="EYHeader1 2 2 2 8 2" xfId="13460"/>
    <cellStyle name="EYHeader1 2 2 2 8 2 2" xfId="13461"/>
    <cellStyle name="EYHeader1 2 2 2 8 3" xfId="13462"/>
    <cellStyle name="EYHeader1 2 2 2 9" xfId="13463"/>
    <cellStyle name="EYHeader1 2 2 2 9 2" xfId="13464"/>
    <cellStyle name="EYHeader1 2 2 2 9 2 2" xfId="13465"/>
    <cellStyle name="EYHeader1 2 2 2 9 3" xfId="13466"/>
    <cellStyle name="EYHeader1 2 2 3" xfId="13467"/>
    <cellStyle name="EYHeader1 2 2 3 2" xfId="13468"/>
    <cellStyle name="EYHeader1 2 2 3 2 2" xfId="13469"/>
    <cellStyle name="EYHeader1 2 2 3 3" xfId="13470"/>
    <cellStyle name="EYHeader1 2 2 4" xfId="13471"/>
    <cellStyle name="EYHeader1 2 2 4 2" xfId="13472"/>
    <cellStyle name="EYHeader1 2 2 4 2 2" xfId="13473"/>
    <cellStyle name="EYHeader1 2 2 4 3" xfId="13474"/>
    <cellStyle name="EYHeader1 2 2 5" xfId="13475"/>
    <cellStyle name="EYHeader1 2 2 5 2" xfId="13476"/>
    <cellStyle name="EYHeader1 2 2 5 2 2" xfId="13477"/>
    <cellStyle name="EYHeader1 2 2 5 3" xfId="13478"/>
    <cellStyle name="EYHeader1 2 2 6" xfId="13479"/>
    <cellStyle name="EYHeader1 2 2 6 2" xfId="13480"/>
    <cellStyle name="EYHeader1 2 2 6 2 2" xfId="13481"/>
    <cellStyle name="EYHeader1 2 2 6 3" xfId="13482"/>
    <cellStyle name="EYHeader1 2 2 7" xfId="13483"/>
    <cellStyle name="EYHeader1 2 2 7 2" xfId="13484"/>
    <cellStyle name="EYHeader1 2 2 7 2 2" xfId="13485"/>
    <cellStyle name="EYHeader1 2 2 7 3" xfId="13486"/>
    <cellStyle name="EYHeader1 2 2 8" xfId="13487"/>
    <cellStyle name="EYHeader1 2 2 8 2" xfId="13488"/>
    <cellStyle name="EYHeader1 2 2 9" xfId="13489"/>
    <cellStyle name="EYHeader1 2 2 9 2" xfId="13490"/>
    <cellStyle name="EYHeader1 2 3" xfId="13491"/>
    <cellStyle name="EYHeader1 2 3 2" xfId="13492"/>
    <cellStyle name="EYHeader1 2 3 2 10" xfId="13493"/>
    <cellStyle name="EYHeader1 2 3 2 10 2" xfId="13494"/>
    <cellStyle name="EYHeader1 2 3 2 10 2 2" xfId="13495"/>
    <cellStyle name="EYHeader1 2 3 2 10 3" xfId="13496"/>
    <cellStyle name="EYHeader1 2 3 2 11" xfId="13497"/>
    <cellStyle name="EYHeader1 2 3 2 11 2" xfId="13498"/>
    <cellStyle name="EYHeader1 2 3 2 11 2 2" xfId="13499"/>
    <cellStyle name="EYHeader1 2 3 2 11 3" xfId="13500"/>
    <cellStyle name="EYHeader1 2 3 2 12" xfId="13501"/>
    <cellStyle name="EYHeader1 2 3 2 12 2" xfId="13502"/>
    <cellStyle name="EYHeader1 2 3 2 12 2 2" xfId="13503"/>
    <cellStyle name="EYHeader1 2 3 2 12 3" xfId="13504"/>
    <cellStyle name="EYHeader1 2 3 2 13" xfId="13505"/>
    <cellStyle name="EYHeader1 2 3 2 13 2" xfId="13506"/>
    <cellStyle name="EYHeader1 2 3 2 13 2 2" xfId="13507"/>
    <cellStyle name="EYHeader1 2 3 2 13 3" xfId="13508"/>
    <cellStyle name="EYHeader1 2 3 2 14" xfId="13509"/>
    <cellStyle name="EYHeader1 2 3 2 14 2" xfId="13510"/>
    <cellStyle name="EYHeader1 2 3 2 14 2 2" xfId="13511"/>
    <cellStyle name="EYHeader1 2 3 2 14 3" xfId="13512"/>
    <cellStyle name="EYHeader1 2 3 2 15" xfId="13513"/>
    <cellStyle name="EYHeader1 2 3 2 15 2" xfId="13514"/>
    <cellStyle name="EYHeader1 2 3 2 15 2 2" xfId="13515"/>
    <cellStyle name="EYHeader1 2 3 2 15 3" xfId="13516"/>
    <cellStyle name="EYHeader1 2 3 2 16" xfId="13517"/>
    <cellStyle name="EYHeader1 2 3 2 16 2" xfId="13518"/>
    <cellStyle name="EYHeader1 2 3 2 16 2 2" xfId="13519"/>
    <cellStyle name="EYHeader1 2 3 2 16 3" xfId="13520"/>
    <cellStyle name="EYHeader1 2 3 2 17" xfId="13521"/>
    <cellStyle name="EYHeader1 2 3 2 17 2" xfId="13522"/>
    <cellStyle name="EYHeader1 2 3 2 17 2 2" xfId="13523"/>
    <cellStyle name="EYHeader1 2 3 2 17 3" xfId="13524"/>
    <cellStyle name="EYHeader1 2 3 2 18" xfId="13525"/>
    <cellStyle name="EYHeader1 2 3 2 18 2" xfId="13526"/>
    <cellStyle name="EYHeader1 2 3 2 18 2 2" xfId="13527"/>
    <cellStyle name="EYHeader1 2 3 2 18 3" xfId="13528"/>
    <cellStyle name="EYHeader1 2 3 2 19" xfId="13529"/>
    <cellStyle name="EYHeader1 2 3 2 19 2" xfId="13530"/>
    <cellStyle name="EYHeader1 2 3 2 19 2 2" xfId="13531"/>
    <cellStyle name="EYHeader1 2 3 2 19 3" xfId="13532"/>
    <cellStyle name="EYHeader1 2 3 2 2" xfId="13533"/>
    <cellStyle name="EYHeader1 2 3 2 2 2" xfId="13534"/>
    <cellStyle name="EYHeader1 2 3 2 2 2 2" xfId="13535"/>
    <cellStyle name="EYHeader1 2 3 2 2 3" xfId="13536"/>
    <cellStyle name="EYHeader1 2 3 2 20" xfId="13537"/>
    <cellStyle name="EYHeader1 2 3 2 20 2" xfId="13538"/>
    <cellStyle name="EYHeader1 2 3 2 21" xfId="13539"/>
    <cellStyle name="EYHeader1 2 3 2 3" xfId="13540"/>
    <cellStyle name="EYHeader1 2 3 2 3 2" xfId="13541"/>
    <cellStyle name="EYHeader1 2 3 2 3 2 2" xfId="13542"/>
    <cellStyle name="EYHeader1 2 3 2 3 3" xfId="13543"/>
    <cellStyle name="EYHeader1 2 3 2 4" xfId="13544"/>
    <cellStyle name="EYHeader1 2 3 2 4 2" xfId="13545"/>
    <cellStyle name="EYHeader1 2 3 2 4 2 2" xfId="13546"/>
    <cellStyle name="EYHeader1 2 3 2 4 3" xfId="13547"/>
    <cellStyle name="EYHeader1 2 3 2 5" xfId="13548"/>
    <cellStyle name="EYHeader1 2 3 2 5 2" xfId="13549"/>
    <cellStyle name="EYHeader1 2 3 2 5 2 2" xfId="13550"/>
    <cellStyle name="EYHeader1 2 3 2 5 3" xfId="13551"/>
    <cellStyle name="EYHeader1 2 3 2 6" xfId="13552"/>
    <cellStyle name="EYHeader1 2 3 2 6 2" xfId="13553"/>
    <cellStyle name="EYHeader1 2 3 2 6 2 2" xfId="13554"/>
    <cellStyle name="EYHeader1 2 3 2 6 3" xfId="13555"/>
    <cellStyle name="EYHeader1 2 3 2 7" xfId="13556"/>
    <cellStyle name="EYHeader1 2 3 2 7 2" xfId="13557"/>
    <cellStyle name="EYHeader1 2 3 2 7 2 2" xfId="13558"/>
    <cellStyle name="EYHeader1 2 3 2 7 3" xfId="13559"/>
    <cellStyle name="EYHeader1 2 3 2 8" xfId="13560"/>
    <cellStyle name="EYHeader1 2 3 2 8 2" xfId="13561"/>
    <cellStyle name="EYHeader1 2 3 2 8 2 2" xfId="13562"/>
    <cellStyle name="EYHeader1 2 3 2 8 3" xfId="13563"/>
    <cellStyle name="EYHeader1 2 3 2 9" xfId="13564"/>
    <cellStyle name="EYHeader1 2 3 2 9 2" xfId="13565"/>
    <cellStyle name="EYHeader1 2 3 2 9 2 2" xfId="13566"/>
    <cellStyle name="EYHeader1 2 3 2 9 3" xfId="13567"/>
    <cellStyle name="EYHeader1 2 3 3" xfId="13568"/>
    <cellStyle name="EYHeader1 2 3 3 2" xfId="13569"/>
    <cellStyle name="EYHeader1 2 3 3 2 2" xfId="13570"/>
    <cellStyle name="EYHeader1 2 3 3 3" xfId="13571"/>
    <cellStyle name="EYHeader1 2 3 4" xfId="13572"/>
    <cellStyle name="EYHeader1 2 3 4 2" xfId="13573"/>
    <cellStyle name="EYHeader1 2 3 4 2 2" xfId="13574"/>
    <cellStyle name="EYHeader1 2 3 4 3" xfId="13575"/>
    <cellStyle name="EYHeader1 2 3 5" xfId="13576"/>
    <cellStyle name="EYHeader1 2 3 5 2" xfId="13577"/>
    <cellStyle name="EYHeader1 2 3 5 2 2" xfId="13578"/>
    <cellStyle name="EYHeader1 2 3 5 3" xfId="13579"/>
    <cellStyle name="EYHeader1 2 3 6" xfId="13580"/>
    <cellStyle name="EYHeader1 2 3 6 2" xfId="13581"/>
    <cellStyle name="EYHeader1 2 3 6 2 2" xfId="13582"/>
    <cellStyle name="EYHeader1 2 3 6 3" xfId="13583"/>
    <cellStyle name="EYHeader1 2 3 7" xfId="13584"/>
    <cellStyle name="EYHeader1 2 3 7 2" xfId="13585"/>
    <cellStyle name="EYHeader1 2 3 7 2 2" xfId="13586"/>
    <cellStyle name="EYHeader1 2 3 7 3" xfId="13587"/>
    <cellStyle name="EYHeader1 2 3 8" xfId="13588"/>
    <cellStyle name="EYHeader1 2 3 8 2" xfId="13589"/>
    <cellStyle name="EYHeader1 2 3 9" xfId="13590"/>
    <cellStyle name="EYHeader1 2 4" xfId="13591"/>
    <cellStyle name="EYHeader1 2 4 10" xfId="13592"/>
    <cellStyle name="EYHeader1 2 4 10 2" xfId="13593"/>
    <cellStyle name="EYHeader1 2 4 10 2 2" xfId="13594"/>
    <cellStyle name="EYHeader1 2 4 10 3" xfId="13595"/>
    <cellStyle name="EYHeader1 2 4 11" xfId="13596"/>
    <cellStyle name="EYHeader1 2 4 11 2" xfId="13597"/>
    <cellStyle name="EYHeader1 2 4 11 2 2" xfId="13598"/>
    <cellStyle name="EYHeader1 2 4 11 3" xfId="13599"/>
    <cellStyle name="EYHeader1 2 4 12" xfId="13600"/>
    <cellStyle name="EYHeader1 2 4 12 2" xfId="13601"/>
    <cellStyle name="EYHeader1 2 4 12 2 2" xfId="13602"/>
    <cellStyle name="EYHeader1 2 4 12 3" xfId="13603"/>
    <cellStyle name="EYHeader1 2 4 13" xfId="13604"/>
    <cellStyle name="EYHeader1 2 4 13 2" xfId="13605"/>
    <cellStyle name="EYHeader1 2 4 13 2 2" xfId="13606"/>
    <cellStyle name="EYHeader1 2 4 13 3" xfId="13607"/>
    <cellStyle name="EYHeader1 2 4 14" xfId="13608"/>
    <cellStyle name="EYHeader1 2 4 14 2" xfId="13609"/>
    <cellStyle name="EYHeader1 2 4 14 2 2" xfId="13610"/>
    <cellStyle name="EYHeader1 2 4 14 3" xfId="13611"/>
    <cellStyle name="EYHeader1 2 4 15" xfId="13612"/>
    <cellStyle name="EYHeader1 2 4 15 2" xfId="13613"/>
    <cellStyle name="EYHeader1 2 4 15 2 2" xfId="13614"/>
    <cellStyle name="EYHeader1 2 4 15 3" xfId="13615"/>
    <cellStyle name="EYHeader1 2 4 16" xfId="13616"/>
    <cellStyle name="EYHeader1 2 4 16 2" xfId="13617"/>
    <cellStyle name="EYHeader1 2 4 16 2 2" xfId="13618"/>
    <cellStyle name="EYHeader1 2 4 16 3" xfId="13619"/>
    <cellStyle name="EYHeader1 2 4 17" xfId="13620"/>
    <cellStyle name="EYHeader1 2 4 17 2" xfId="13621"/>
    <cellStyle name="EYHeader1 2 4 17 2 2" xfId="13622"/>
    <cellStyle name="EYHeader1 2 4 17 3" xfId="13623"/>
    <cellStyle name="EYHeader1 2 4 18" xfId="13624"/>
    <cellStyle name="EYHeader1 2 4 18 2" xfId="13625"/>
    <cellStyle name="EYHeader1 2 4 18 2 2" xfId="13626"/>
    <cellStyle name="EYHeader1 2 4 18 3" xfId="13627"/>
    <cellStyle name="EYHeader1 2 4 19" xfId="13628"/>
    <cellStyle name="EYHeader1 2 4 19 2" xfId="13629"/>
    <cellStyle name="EYHeader1 2 4 19 2 2" xfId="13630"/>
    <cellStyle name="EYHeader1 2 4 19 3" xfId="13631"/>
    <cellStyle name="EYHeader1 2 4 2" xfId="13632"/>
    <cellStyle name="EYHeader1 2 4 2 10" xfId="13633"/>
    <cellStyle name="EYHeader1 2 4 2 10 2" xfId="13634"/>
    <cellStyle name="EYHeader1 2 4 2 10 2 2" xfId="13635"/>
    <cellStyle name="EYHeader1 2 4 2 10 3" xfId="13636"/>
    <cellStyle name="EYHeader1 2 4 2 11" xfId="13637"/>
    <cellStyle name="EYHeader1 2 4 2 11 2" xfId="13638"/>
    <cellStyle name="EYHeader1 2 4 2 11 2 2" xfId="13639"/>
    <cellStyle name="EYHeader1 2 4 2 11 3" xfId="13640"/>
    <cellStyle name="EYHeader1 2 4 2 12" xfId="13641"/>
    <cellStyle name="EYHeader1 2 4 2 12 2" xfId="13642"/>
    <cellStyle name="EYHeader1 2 4 2 12 2 2" xfId="13643"/>
    <cellStyle name="EYHeader1 2 4 2 12 3" xfId="13644"/>
    <cellStyle name="EYHeader1 2 4 2 13" xfId="13645"/>
    <cellStyle name="EYHeader1 2 4 2 13 2" xfId="13646"/>
    <cellStyle name="EYHeader1 2 4 2 13 2 2" xfId="13647"/>
    <cellStyle name="EYHeader1 2 4 2 13 3" xfId="13648"/>
    <cellStyle name="EYHeader1 2 4 2 14" xfId="13649"/>
    <cellStyle name="EYHeader1 2 4 2 14 2" xfId="13650"/>
    <cellStyle name="EYHeader1 2 4 2 14 2 2" xfId="13651"/>
    <cellStyle name="EYHeader1 2 4 2 14 3" xfId="13652"/>
    <cellStyle name="EYHeader1 2 4 2 15" xfId="13653"/>
    <cellStyle name="EYHeader1 2 4 2 15 2" xfId="13654"/>
    <cellStyle name="EYHeader1 2 4 2 15 2 2" xfId="13655"/>
    <cellStyle name="EYHeader1 2 4 2 15 3" xfId="13656"/>
    <cellStyle name="EYHeader1 2 4 2 16" xfId="13657"/>
    <cellStyle name="EYHeader1 2 4 2 16 2" xfId="13658"/>
    <cellStyle name="EYHeader1 2 4 2 16 2 2" xfId="13659"/>
    <cellStyle name="EYHeader1 2 4 2 16 3" xfId="13660"/>
    <cellStyle name="EYHeader1 2 4 2 17" xfId="13661"/>
    <cellStyle name="EYHeader1 2 4 2 17 2" xfId="13662"/>
    <cellStyle name="EYHeader1 2 4 2 17 2 2" xfId="13663"/>
    <cellStyle name="EYHeader1 2 4 2 17 3" xfId="13664"/>
    <cellStyle name="EYHeader1 2 4 2 18" xfId="13665"/>
    <cellStyle name="EYHeader1 2 4 2 18 2" xfId="13666"/>
    <cellStyle name="EYHeader1 2 4 2 18 2 2" xfId="13667"/>
    <cellStyle name="EYHeader1 2 4 2 18 3" xfId="13668"/>
    <cellStyle name="EYHeader1 2 4 2 19" xfId="13669"/>
    <cellStyle name="EYHeader1 2 4 2 19 2" xfId="13670"/>
    <cellStyle name="EYHeader1 2 4 2 19 2 2" xfId="13671"/>
    <cellStyle name="EYHeader1 2 4 2 19 3" xfId="13672"/>
    <cellStyle name="EYHeader1 2 4 2 2" xfId="13673"/>
    <cellStyle name="EYHeader1 2 4 2 2 2" xfId="13674"/>
    <cellStyle name="EYHeader1 2 4 2 2 2 2" xfId="13675"/>
    <cellStyle name="EYHeader1 2 4 2 2 3" xfId="13676"/>
    <cellStyle name="EYHeader1 2 4 2 20" xfId="13677"/>
    <cellStyle name="EYHeader1 2 4 2 20 2" xfId="13678"/>
    <cellStyle name="EYHeader1 2 4 2 21" xfId="13679"/>
    <cellStyle name="EYHeader1 2 4 2 3" xfId="13680"/>
    <cellStyle name="EYHeader1 2 4 2 3 2" xfId="13681"/>
    <cellStyle name="EYHeader1 2 4 2 3 2 2" xfId="13682"/>
    <cellStyle name="EYHeader1 2 4 2 3 3" xfId="13683"/>
    <cellStyle name="EYHeader1 2 4 2 4" xfId="13684"/>
    <cellStyle name="EYHeader1 2 4 2 4 2" xfId="13685"/>
    <cellStyle name="EYHeader1 2 4 2 4 2 2" xfId="13686"/>
    <cellStyle name="EYHeader1 2 4 2 4 3" xfId="13687"/>
    <cellStyle name="EYHeader1 2 4 2 5" xfId="13688"/>
    <cellStyle name="EYHeader1 2 4 2 5 2" xfId="13689"/>
    <cellStyle name="EYHeader1 2 4 2 5 2 2" xfId="13690"/>
    <cellStyle name="EYHeader1 2 4 2 5 3" xfId="13691"/>
    <cellStyle name="EYHeader1 2 4 2 6" xfId="13692"/>
    <cellStyle name="EYHeader1 2 4 2 6 2" xfId="13693"/>
    <cellStyle name="EYHeader1 2 4 2 6 2 2" xfId="13694"/>
    <cellStyle name="EYHeader1 2 4 2 6 3" xfId="13695"/>
    <cellStyle name="EYHeader1 2 4 2 7" xfId="13696"/>
    <cellStyle name="EYHeader1 2 4 2 7 2" xfId="13697"/>
    <cellStyle name="EYHeader1 2 4 2 7 2 2" xfId="13698"/>
    <cellStyle name="EYHeader1 2 4 2 7 3" xfId="13699"/>
    <cellStyle name="EYHeader1 2 4 2 8" xfId="13700"/>
    <cellStyle name="EYHeader1 2 4 2 8 2" xfId="13701"/>
    <cellStyle name="EYHeader1 2 4 2 8 2 2" xfId="13702"/>
    <cellStyle name="EYHeader1 2 4 2 8 3" xfId="13703"/>
    <cellStyle name="EYHeader1 2 4 2 9" xfId="13704"/>
    <cellStyle name="EYHeader1 2 4 2 9 2" xfId="13705"/>
    <cellStyle name="EYHeader1 2 4 2 9 2 2" xfId="13706"/>
    <cellStyle name="EYHeader1 2 4 2 9 3" xfId="13707"/>
    <cellStyle name="EYHeader1 2 4 20" xfId="13708"/>
    <cellStyle name="EYHeader1 2 4 20 2" xfId="13709"/>
    <cellStyle name="EYHeader1 2 4 20 2 2" xfId="13710"/>
    <cellStyle name="EYHeader1 2 4 20 3" xfId="13711"/>
    <cellStyle name="EYHeader1 2 4 21" xfId="13712"/>
    <cellStyle name="EYHeader1 2 4 21 2" xfId="13713"/>
    <cellStyle name="EYHeader1 2 4 22" xfId="13714"/>
    <cellStyle name="EYHeader1 2 4 3" xfId="13715"/>
    <cellStyle name="EYHeader1 2 4 3 2" xfId="13716"/>
    <cellStyle name="EYHeader1 2 4 3 2 2" xfId="13717"/>
    <cellStyle name="EYHeader1 2 4 3 3" xfId="13718"/>
    <cellStyle name="EYHeader1 2 4 4" xfId="13719"/>
    <cellStyle name="EYHeader1 2 4 4 2" xfId="13720"/>
    <cellStyle name="EYHeader1 2 4 4 2 2" xfId="13721"/>
    <cellStyle name="EYHeader1 2 4 4 3" xfId="13722"/>
    <cellStyle name="EYHeader1 2 4 5" xfId="13723"/>
    <cellStyle name="EYHeader1 2 4 5 2" xfId="13724"/>
    <cellStyle name="EYHeader1 2 4 5 2 2" xfId="13725"/>
    <cellStyle name="EYHeader1 2 4 5 3" xfId="13726"/>
    <cellStyle name="EYHeader1 2 4 6" xfId="13727"/>
    <cellStyle name="EYHeader1 2 4 6 2" xfId="13728"/>
    <cellStyle name="EYHeader1 2 4 6 2 2" xfId="13729"/>
    <cellStyle name="EYHeader1 2 4 6 3" xfId="13730"/>
    <cellStyle name="EYHeader1 2 4 7" xfId="13731"/>
    <cellStyle name="EYHeader1 2 4 7 2" xfId="13732"/>
    <cellStyle name="EYHeader1 2 4 7 2 2" xfId="13733"/>
    <cellStyle name="EYHeader1 2 4 7 3" xfId="13734"/>
    <cellStyle name="EYHeader1 2 4 8" xfId="13735"/>
    <cellStyle name="EYHeader1 2 4 8 2" xfId="13736"/>
    <cellStyle name="EYHeader1 2 4 8 2 2" xfId="13737"/>
    <cellStyle name="EYHeader1 2 4 8 3" xfId="13738"/>
    <cellStyle name="EYHeader1 2 4 9" xfId="13739"/>
    <cellStyle name="EYHeader1 2 4 9 2" xfId="13740"/>
    <cellStyle name="EYHeader1 2 4 9 2 2" xfId="13741"/>
    <cellStyle name="EYHeader1 2 4 9 3" xfId="13742"/>
    <cellStyle name="EYHeader1 2 5" xfId="13743"/>
    <cellStyle name="EYHeader1 2 5 10" xfId="13744"/>
    <cellStyle name="EYHeader1 2 5 10 2" xfId="13745"/>
    <cellStyle name="EYHeader1 2 5 10 2 2" xfId="13746"/>
    <cellStyle name="EYHeader1 2 5 10 3" xfId="13747"/>
    <cellStyle name="EYHeader1 2 5 11" xfId="13748"/>
    <cellStyle name="EYHeader1 2 5 11 2" xfId="13749"/>
    <cellStyle name="EYHeader1 2 5 11 2 2" xfId="13750"/>
    <cellStyle name="EYHeader1 2 5 11 3" xfId="13751"/>
    <cellStyle name="EYHeader1 2 5 12" xfId="13752"/>
    <cellStyle name="EYHeader1 2 5 12 2" xfId="13753"/>
    <cellStyle name="EYHeader1 2 5 12 2 2" xfId="13754"/>
    <cellStyle name="EYHeader1 2 5 12 3" xfId="13755"/>
    <cellStyle name="EYHeader1 2 5 13" xfId="13756"/>
    <cellStyle name="EYHeader1 2 5 13 2" xfId="13757"/>
    <cellStyle name="EYHeader1 2 5 13 2 2" xfId="13758"/>
    <cellStyle name="EYHeader1 2 5 13 3" xfId="13759"/>
    <cellStyle name="EYHeader1 2 5 14" xfId="13760"/>
    <cellStyle name="EYHeader1 2 5 14 2" xfId="13761"/>
    <cellStyle name="EYHeader1 2 5 14 2 2" xfId="13762"/>
    <cellStyle name="EYHeader1 2 5 14 3" xfId="13763"/>
    <cellStyle name="EYHeader1 2 5 15" xfId="13764"/>
    <cellStyle name="EYHeader1 2 5 15 2" xfId="13765"/>
    <cellStyle name="EYHeader1 2 5 15 2 2" xfId="13766"/>
    <cellStyle name="EYHeader1 2 5 15 3" xfId="13767"/>
    <cellStyle name="EYHeader1 2 5 16" xfId="13768"/>
    <cellStyle name="EYHeader1 2 5 16 2" xfId="13769"/>
    <cellStyle name="EYHeader1 2 5 16 2 2" xfId="13770"/>
    <cellStyle name="EYHeader1 2 5 16 3" xfId="13771"/>
    <cellStyle name="EYHeader1 2 5 17" xfId="13772"/>
    <cellStyle name="EYHeader1 2 5 17 2" xfId="13773"/>
    <cellStyle name="EYHeader1 2 5 17 2 2" xfId="13774"/>
    <cellStyle name="EYHeader1 2 5 17 3" xfId="13775"/>
    <cellStyle name="EYHeader1 2 5 18" xfId="13776"/>
    <cellStyle name="EYHeader1 2 5 18 2" xfId="13777"/>
    <cellStyle name="EYHeader1 2 5 18 2 2" xfId="13778"/>
    <cellStyle name="EYHeader1 2 5 18 3" xfId="13779"/>
    <cellStyle name="EYHeader1 2 5 19" xfId="13780"/>
    <cellStyle name="EYHeader1 2 5 19 2" xfId="13781"/>
    <cellStyle name="EYHeader1 2 5 19 2 2" xfId="13782"/>
    <cellStyle name="EYHeader1 2 5 19 3" xfId="13783"/>
    <cellStyle name="EYHeader1 2 5 2" xfId="13784"/>
    <cellStyle name="EYHeader1 2 5 2 2" xfId="13785"/>
    <cellStyle name="EYHeader1 2 5 2 2 2" xfId="13786"/>
    <cellStyle name="EYHeader1 2 5 2 3" xfId="13787"/>
    <cellStyle name="EYHeader1 2 5 20" xfId="13788"/>
    <cellStyle name="EYHeader1 2 5 20 2" xfId="13789"/>
    <cellStyle name="EYHeader1 2 5 21" xfId="13790"/>
    <cellStyle name="EYHeader1 2 5 3" xfId="13791"/>
    <cellStyle name="EYHeader1 2 5 3 2" xfId="13792"/>
    <cellStyle name="EYHeader1 2 5 3 2 2" xfId="13793"/>
    <cellStyle name="EYHeader1 2 5 3 3" xfId="13794"/>
    <cellStyle name="EYHeader1 2 5 4" xfId="13795"/>
    <cellStyle name="EYHeader1 2 5 4 2" xfId="13796"/>
    <cellStyle name="EYHeader1 2 5 4 2 2" xfId="13797"/>
    <cellStyle name="EYHeader1 2 5 4 3" xfId="13798"/>
    <cellStyle name="EYHeader1 2 5 5" xfId="13799"/>
    <cellStyle name="EYHeader1 2 5 5 2" xfId="13800"/>
    <cellStyle name="EYHeader1 2 5 5 2 2" xfId="13801"/>
    <cellStyle name="EYHeader1 2 5 5 3" xfId="13802"/>
    <cellStyle name="EYHeader1 2 5 6" xfId="13803"/>
    <cellStyle name="EYHeader1 2 5 6 2" xfId="13804"/>
    <cellStyle name="EYHeader1 2 5 6 2 2" xfId="13805"/>
    <cellStyle name="EYHeader1 2 5 6 3" xfId="13806"/>
    <cellStyle name="EYHeader1 2 5 7" xfId="13807"/>
    <cellStyle name="EYHeader1 2 5 7 2" xfId="13808"/>
    <cellStyle name="EYHeader1 2 5 7 2 2" xfId="13809"/>
    <cellStyle name="EYHeader1 2 5 7 3" xfId="13810"/>
    <cellStyle name="EYHeader1 2 5 8" xfId="13811"/>
    <cellStyle name="EYHeader1 2 5 8 2" xfId="13812"/>
    <cellStyle name="EYHeader1 2 5 8 2 2" xfId="13813"/>
    <cellStyle name="EYHeader1 2 5 8 3" xfId="13814"/>
    <cellStyle name="EYHeader1 2 5 9" xfId="13815"/>
    <cellStyle name="EYHeader1 2 5 9 2" xfId="13816"/>
    <cellStyle name="EYHeader1 2 5 9 2 2" xfId="13817"/>
    <cellStyle name="EYHeader1 2 5 9 3" xfId="13818"/>
    <cellStyle name="EYHeader1 2 6" xfId="13819"/>
    <cellStyle name="EYHeader1 2 6 2" xfId="13820"/>
    <cellStyle name="EYHeader1 2 6 2 2" xfId="13821"/>
    <cellStyle name="EYHeader1 2 6 3" xfId="13822"/>
    <cellStyle name="EYHeader1 2 7" xfId="13823"/>
    <cellStyle name="EYHeader1 2 7 2" xfId="13824"/>
    <cellStyle name="EYHeader1 2 7 2 2" xfId="13825"/>
    <cellStyle name="EYHeader1 2 7 3" xfId="13826"/>
    <cellStyle name="EYHeader1 2 8" xfId="13827"/>
    <cellStyle name="EYHeader1 2 8 2" xfId="13828"/>
    <cellStyle name="EYHeader1 2 8 2 2" xfId="13829"/>
    <cellStyle name="EYHeader1 2 8 3" xfId="13830"/>
    <cellStyle name="EYHeader1 2 9" xfId="13831"/>
    <cellStyle name="EYHeader1 2 9 2" xfId="13832"/>
    <cellStyle name="EYHeader1 2 9 2 2" xfId="13833"/>
    <cellStyle name="EYHeader1 2 9 3" xfId="13834"/>
    <cellStyle name="EYHeader1 3" xfId="13835"/>
    <cellStyle name="EYHeader1 3 2" xfId="13836"/>
    <cellStyle name="EYHeader1 3 2 10" xfId="13837"/>
    <cellStyle name="EYHeader1 3 2 10 2" xfId="13838"/>
    <cellStyle name="EYHeader1 3 2 10 2 2" xfId="13839"/>
    <cellStyle name="EYHeader1 3 2 10 3" xfId="13840"/>
    <cellStyle name="EYHeader1 3 2 11" xfId="13841"/>
    <cellStyle name="EYHeader1 3 2 11 2" xfId="13842"/>
    <cellStyle name="EYHeader1 3 2 11 2 2" xfId="13843"/>
    <cellStyle name="EYHeader1 3 2 11 3" xfId="13844"/>
    <cellStyle name="EYHeader1 3 2 12" xfId="13845"/>
    <cellStyle name="EYHeader1 3 2 12 2" xfId="13846"/>
    <cellStyle name="EYHeader1 3 2 12 2 2" xfId="13847"/>
    <cellStyle name="EYHeader1 3 2 12 3" xfId="13848"/>
    <cellStyle name="EYHeader1 3 2 13" xfId="13849"/>
    <cellStyle name="EYHeader1 3 2 13 2" xfId="13850"/>
    <cellStyle name="EYHeader1 3 2 13 2 2" xfId="13851"/>
    <cellStyle name="EYHeader1 3 2 13 3" xfId="13852"/>
    <cellStyle name="EYHeader1 3 2 14" xfId="13853"/>
    <cellStyle name="EYHeader1 3 2 14 2" xfId="13854"/>
    <cellStyle name="EYHeader1 3 2 14 2 2" xfId="13855"/>
    <cellStyle name="EYHeader1 3 2 14 3" xfId="13856"/>
    <cellStyle name="EYHeader1 3 2 15" xfId="13857"/>
    <cellStyle name="EYHeader1 3 2 15 2" xfId="13858"/>
    <cellStyle name="EYHeader1 3 2 15 2 2" xfId="13859"/>
    <cellStyle name="EYHeader1 3 2 15 3" xfId="13860"/>
    <cellStyle name="EYHeader1 3 2 16" xfId="13861"/>
    <cellStyle name="EYHeader1 3 2 16 2" xfId="13862"/>
    <cellStyle name="EYHeader1 3 2 16 2 2" xfId="13863"/>
    <cellStyle name="EYHeader1 3 2 16 3" xfId="13864"/>
    <cellStyle name="EYHeader1 3 2 17" xfId="13865"/>
    <cellStyle name="EYHeader1 3 2 17 2" xfId="13866"/>
    <cellStyle name="EYHeader1 3 2 17 2 2" xfId="13867"/>
    <cellStyle name="EYHeader1 3 2 17 3" xfId="13868"/>
    <cellStyle name="EYHeader1 3 2 18" xfId="13869"/>
    <cellStyle name="EYHeader1 3 2 18 2" xfId="13870"/>
    <cellStyle name="EYHeader1 3 2 18 2 2" xfId="13871"/>
    <cellStyle name="EYHeader1 3 2 18 3" xfId="13872"/>
    <cellStyle name="EYHeader1 3 2 19" xfId="13873"/>
    <cellStyle name="EYHeader1 3 2 19 2" xfId="13874"/>
    <cellStyle name="EYHeader1 3 2 19 2 2" xfId="13875"/>
    <cellStyle name="EYHeader1 3 2 19 3" xfId="13876"/>
    <cellStyle name="EYHeader1 3 2 2" xfId="13877"/>
    <cellStyle name="EYHeader1 3 2 2 2" xfId="13878"/>
    <cellStyle name="EYHeader1 3 2 2 2 2" xfId="13879"/>
    <cellStyle name="EYHeader1 3 2 2 3" xfId="13880"/>
    <cellStyle name="EYHeader1 3 2 20" xfId="13881"/>
    <cellStyle name="EYHeader1 3 2 20 2" xfId="13882"/>
    <cellStyle name="EYHeader1 3 2 21" xfId="13883"/>
    <cellStyle name="EYHeader1 3 2 21 2" xfId="13884"/>
    <cellStyle name="EYHeader1 3 2 22" xfId="13885"/>
    <cellStyle name="EYHeader1 3 2 3" xfId="13886"/>
    <cellStyle name="EYHeader1 3 2 3 2" xfId="13887"/>
    <cellStyle name="EYHeader1 3 2 3 2 2" xfId="13888"/>
    <cellStyle name="EYHeader1 3 2 3 3" xfId="13889"/>
    <cellStyle name="EYHeader1 3 2 4" xfId="13890"/>
    <cellStyle name="EYHeader1 3 2 4 2" xfId="13891"/>
    <cellStyle name="EYHeader1 3 2 4 2 2" xfId="13892"/>
    <cellStyle name="EYHeader1 3 2 4 3" xfId="13893"/>
    <cellStyle name="EYHeader1 3 2 5" xfId="13894"/>
    <cellStyle name="EYHeader1 3 2 5 2" xfId="13895"/>
    <cellStyle name="EYHeader1 3 2 5 2 2" xfId="13896"/>
    <cellStyle name="EYHeader1 3 2 5 3" xfId="13897"/>
    <cellStyle name="EYHeader1 3 2 6" xfId="13898"/>
    <cellStyle name="EYHeader1 3 2 6 2" xfId="13899"/>
    <cellStyle name="EYHeader1 3 2 6 2 2" xfId="13900"/>
    <cellStyle name="EYHeader1 3 2 6 3" xfId="13901"/>
    <cellStyle name="EYHeader1 3 2 7" xfId="13902"/>
    <cellStyle name="EYHeader1 3 2 7 2" xfId="13903"/>
    <cellStyle name="EYHeader1 3 2 7 2 2" xfId="13904"/>
    <cellStyle name="EYHeader1 3 2 7 3" xfId="13905"/>
    <cellStyle name="EYHeader1 3 2 8" xfId="13906"/>
    <cellStyle name="EYHeader1 3 2 8 2" xfId="13907"/>
    <cellStyle name="EYHeader1 3 2 8 2 2" xfId="13908"/>
    <cellStyle name="EYHeader1 3 2 8 3" xfId="13909"/>
    <cellStyle name="EYHeader1 3 2 9" xfId="13910"/>
    <cellStyle name="EYHeader1 3 2 9 2" xfId="13911"/>
    <cellStyle name="EYHeader1 3 2 9 2 2" xfId="13912"/>
    <cellStyle name="EYHeader1 3 2 9 3" xfId="13913"/>
    <cellStyle name="EYHeader1 3 3" xfId="13914"/>
    <cellStyle name="EYHeader1 3 3 2" xfId="13915"/>
    <cellStyle name="EYHeader1 3 3 2 2" xfId="13916"/>
    <cellStyle name="EYHeader1 3 3 3" xfId="13917"/>
    <cellStyle name="EYHeader1 3 4" xfId="13918"/>
    <cellStyle name="EYHeader1 3 4 2" xfId="13919"/>
    <cellStyle name="EYHeader1 3 4 2 2" xfId="13920"/>
    <cellStyle name="EYHeader1 3 4 3" xfId="13921"/>
    <cellStyle name="EYHeader1 3 5" xfId="13922"/>
    <cellStyle name="EYHeader1 3 5 2" xfId="13923"/>
    <cellStyle name="EYHeader1 3 5 2 2" xfId="13924"/>
    <cellStyle name="EYHeader1 3 5 3" xfId="13925"/>
    <cellStyle name="EYHeader1 3 6" xfId="13926"/>
    <cellStyle name="EYHeader1 3 6 2" xfId="13927"/>
    <cellStyle name="EYHeader1 3 6 2 2" xfId="13928"/>
    <cellStyle name="EYHeader1 3 6 3" xfId="13929"/>
    <cellStyle name="EYHeader1 3 7" xfId="13930"/>
    <cellStyle name="EYHeader1 3 7 2" xfId="13931"/>
    <cellStyle name="EYHeader1 3 7 2 2" xfId="13932"/>
    <cellStyle name="EYHeader1 3 7 3" xfId="13933"/>
    <cellStyle name="EYHeader1 3 8" xfId="13934"/>
    <cellStyle name="EYHeader1 3 8 2" xfId="13935"/>
    <cellStyle name="EYHeader1 3 9" xfId="13936"/>
    <cellStyle name="EYHeader1 4" xfId="13937"/>
    <cellStyle name="EYHeader1 4 2" xfId="13938"/>
    <cellStyle name="EYHeader1 4 2 10" xfId="13939"/>
    <cellStyle name="EYHeader1 4 2 10 2" xfId="13940"/>
    <cellStyle name="EYHeader1 4 2 10 2 2" xfId="13941"/>
    <cellStyle name="EYHeader1 4 2 10 3" xfId="13942"/>
    <cellStyle name="EYHeader1 4 2 11" xfId="13943"/>
    <cellStyle name="EYHeader1 4 2 11 2" xfId="13944"/>
    <cellStyle name="EYHeader1 4 2 11 2 2" xfId="13945"/>
    <cellStyle name="EYHeader1 4 2 11 3" xfId="13946"/>
    <cellStyle name="EYHeader1 4 2 12" xfId="13947"/>
    <cellStyle name="EYHeader1 4 2 12 2" xfId="13948"/>
    <cellStyle name="EYHeader1 4 2 12 2 2" xfId="13949"/>
    <cellStyle name="EYHeader1 4 2 12 3" xfId="13950"/>
    <cellStyle name="EYHeader1 4 2 13" xfId="13951"/>
    <cellStyle name="EYHeader1 4 2 13 2" xfId="13952"/>
    <cellStyle name="EYHeader1 4 2 13 2 2" xfId="13953"/>
    <cellStyle name="EYHeader1 4 2 13 3" xfId="13954"/>
    <cellStyle name="EYHeader1 4 2 14" xfId="13955"/>
    <cellStyle name="EYHeader1 4 2 14 2" xfId="13956"/>
    <cellStyle name="EYHeader1 4 2 14 2 2" xfId="13957"/>
    <cellStyle name="EYHeader1 4 2 14 3" xfId="13958"/>
    <cellStyle name="EYHeader1 4 2 15" xfId="13959"/>
    <cellStyle name="EYHeader1 4 2 15 2" xfId="13960"/>
    <cellStyle name="EYHeader1 4 2 15 2 2" xfId="13961"/>
    <cellStyle name="EYHeader1 4 2 15 3" xfId="13962"/>
    <cellStyle name="EYHeader1 4 2 16" xfId="13963"/>
    <cellStyle name="EYHeader1 4 2 16 2" xfId="13964"/>
    <cellStyle name="EYHeader1 4 2 16 2 2" xfId="13965"/>
    <cellStyle name="EYHeader1 4 2 16 3" xfId="13966"/>
    <cellStyle name="EYHeader1 4 2 17" xfId="13967"/>
    <cellStyle name="EYHeader1 4 2 17 2" xfId="13968"/>
    <cellStyle name="EYHeader1 4 2 17 2 2" xfId="13969"/>
    <cellStyle name="EYHeader1 4 2 17 3" xfId="13970"/>
    <cellStyle name="EYHeader1 4 2 18" xfId="13971"/>
    <cellStyle name="EYHeader1 4 2 18 2" xfId="13972"/>
    <cellStyle name="EYHeader1 4 2 18 2 2" xfId="13973"/>
    <cellStyle name="EYHeader1 4 2 18 3" xfId="13974"/>
    <cellStyle name="EYHeader1 4 2 19" xfId="13975"/>
    <cellStyle name="EYHeader1 4 2 19 2" xfId="13976"/>
    <cellStyle name="EYHeader1 4 2 19 2 2" xfId="13977"/>
    <cellStyle name="EYHeader1 4 2 19 3" xfId="13978"/>
    <cellStyle name="EYHeader1 4 2 2" xfId="13979"/>
    <cellStyle name="EYHeader1 4 2 2 2" xfId="13980"/>
    <cellStyle name="EYHeader1 4 2 2 2 2" xfId="13981"/>
    <cellStyle name="EYHeader1 4 2 2 3" xfId="13982"/>
    <cellStyle name="EYHeader1 4 2 20" xfId="13983"/>
    <cellStyle name="EYHeader1 4 2 20 2" xfId="13984"/>
    <cellStyle name="EYHeader1 4 2 21" xfId="13985"/>
    <cellStyle name="EYHeader1 4 2 3" xfId="13986"/>
    <cellStyle name="EYHeader1 4 2 3 2" xfId="13987"/>
    <cellStyle name="EYHeader1 4 2 3 2 2" xfId="13988"/>
    <cellStyle name="EYHeader1 4 2 3 3" xfId="13989"/>
    <cellStyle name="EYHeader1 4 2 4" xfId="13990"/>
    <cellStyle name="EYHeader1 4 2 4 2" xfId="13991"/>
    <cellStyle name="EYHeader1 4 2 4 2 2" xfId="13992"/>
    <cellStyle name="EYHeader1 4 2 4 3" xfId="13993"/>
    <cellStyle name="EYHeader1 4 2 5" xfId="13994"/>
    <cellStyle name="EYHeader1 4 2 5 2" xfId="13995"/>
    <cellStyle name="EYHeader1 4 2 5 2 2" xfId="13996"/>
    <cellStyle name="EYHeader1 4 2 5 3" xfId="13997"/>
    <cellStyle name="EYHeader1 4 2 6" xfId="13998"/>
    <cellStyle name="EYHeader1 4 2 6 2" xfId="13999"/>
    <cellStyle name="EYHeader1 4 2 6 2 2" xfId="14000"/>
    <cellStyle name="EYHeader1 4 2 6 3" xfId="14001"/>
    <cellStyle name="EYHeader1 4 2 7" xfId="14002"/>
    <cellStyle name="EYHeader1 4 2 7 2" xfId="14003"/>
    <cellStyle name="EYHeader1 4 2 7 2 2" xfId="14004"/>
    <cellStyle name="EYHeader1 4 2 7 3" xfId="14005"/>
    <cellStyle name="EYHeader1 4 2 8" xfId="14006"/>
    <cellStyle name="EYHeader1 4 2 8 2" xfId="14007"/>
    <cellStyle name="EYHeader1 4 2 8 2 2" xfId="14008"/>
    <cellStyle name="EYHeader1 4 2 8 3" xfId="14009"/>
    <cellStyle name="EYHeader1 4 2 9" xfId="14010"/>
    <cellStyle name="EYHeader1 4 2 9 2" xfId="14011"/>
    <cellStyle name="EYHeader1 4 2 9 2 2" xfId="14012"/>
    <cellStyle name="EYHeader1 4 2 9 3" xfId="14013"/>
    <cellStyle name="EYHeader1 4 3" xfId="14014"/>
    <cellStyle name="EYHeader1 4 3 2" xfId="14015"/>
    <cellStyle name="EYHeader1 4 3 2 2" xfId="14016"/>
    <cellStyle name="EYHeader1 4 3 3" xfId="14017"/>
    <cellStyle name="EYHeader1 4 4" xfId="14018"/>
    <cellStyle name="EYHeader1 4 4 2" xfId="14019"/>
    <cellStyle name="EYHeader1 4 4 2 2" xfId="14020"/>
    <cellStyle name="EYHeader1 4 4 3" xfId="14021"/>
    <cellStyle name="EYHeader1 4 5" xfId="14022"/>
    <cellStyle name="EYHeader1 4 5 2" xfId="14023"/>
    <cellStyle name="EYHeader1 4 5 2 2" xfId="14024"/>
    <cellStyle name="EYHeader1 4 5 3" xfId="14025"/>
    <cellStyle name="EYHeader1 4 6" xfId="14026"/>
    <cellStyle name="EYHeader1 4 6 2" xfId="14027"/>
    <cellStyle name="EYHeader1 4 6 2 2" xfId="14028"/>
    <cellStyle name="EYHeader1 4 6 3" xfId="14029"/>
    <cellStyle name="EYHeader1 4 7" xfId="14030"/>
    <cellStyle name="EYHeader1 4 7 2" xfId="14031"/>
    <cellStyle name="EYHeader1 4 7 2 2" xfId="14032"/>
    <cellStyle name="EYHeader1 4 7 3" xfId="14033"/>
    <cellStyle name="EYHeader1 4 8" xfId="14034"/>
    <cellStyle name="EYHeader1 4 8 2" xfId="14035"/>
    <cellStyle name="EYHeader1 4 9" xfId="14036"/>
    <cellStyle name="EYHeader1 5" xfId="14037"/>
    <cellStyle name="EYHeader1 5 10" xfId="14038"/>
    <cellStyle name="EYHeader1 5 10 2" xfId="14039"/>
    <cellStyle name="EYHeader1 5 10 2 2" xfId="14040"/>
    <cellStyle name="EYHeader1 5 10 3" xfId="14041"/>
    <cellStyle name="EYHeader1 5 11" xfId="14042"/>
    <cellStyle name="EYHeader1 5 11 2" xfId="14043"/>
    <cellStyle name="EYHeader1 5 11 2 2" xfId="14044"/>
    <cellStyle name="EYHeader1 5 11 3" xfId="14045"/>
    <cellStyle name="EYHeader1 5 12" xfId="14046"/>
    <cellStyle name="EYHeader1 5 12 2" xfId="14047"/>
    <cellStyle name="EYHeader1 5 12 2 2" xfId="14048"/>
    <cellStyle name="EYHeader1 5 12 3" xfId="14049"/>
    <cellStyle name="EYHeader1 5 13" xfId="14050"/>
    <cellStyle name="EYHeader1 5 13 2" xfId="14051"/>
    <cellStyle name="EYHeader1 5 13 2 2" xfId="14052"/>
    <cellStyle name="EYHeader1 5 13 3" xfId="14053"/>
    <cellStyle name="EYHeader1 5 14" xfId="14054"/>
    <cellStyle name="EYHeader1 5 14 2" xfId="14055"/>
    <cellStyle name="EYHeader1 5 14 2 2" xfId="14056"/>
    <cellStyle name="EYHeader1 5 14 3" xfId="14057"/>
    <cellStyle name="EYHeader1 5 15" xfId="14058"/>
    <cellStyle name="EYHeader1 5 15 2" xfId="14059"/>
    <cellStyle name="EYHeader1 5 15 2 2" xfId="14060"/>
    <cellStyle name="EYHeader1 5 15 3" xfId="14061"/>
    <cellStyle name="EYHeader1 5 16" xfId="14062"/>
    <cellStyle name="EYHeader1 5 16 2" xfId="14063"/>
    <cellStyle name="EYHeader1 5 16 2 2" xfId="14064"/>
    <cellStyle name="EYHeader1 5 16 3" xfId="14065"/>
    <cellStyle name="EYHeader1 5 17" xfId="14066"/>
    <cellStyle name="EYHeader1 5 17 2" xfId="14067"/>
    <cellStyle name="EYHeader1 5 17 2 2" xfId="14068"/>
    <cellStyle name="EYHeader1 5 17 3" xfId="14069"/>
    <cellStyle name="EYHeader1 5 18" xfId="14070"/>
    <cellStyle name="EYHeader1 5 18 2" xfId="14071"/>
    <cellStyle name="EYHeader1 5 18 2 2" xfId="14072"/>
    <cellStyle name="EYHeader1 5 18 3" xfId="14073"/>
    <cellStyle name="EYHeader1 5 19" xfId="14074"/>
    <cellStyle name="EYHeader1 5 19 2" xfId="14075"/>
    <cellStyle name="EYHeader1 5 19 2 2" xfId="14076"/>
    <cellStyle name="EYHeader1 5 19 3" xfId="14077"/>
    <cellStyle name="EYHeader1 5 2" xfId="14078"/>
    <cellStyle name="EYHeader1 5 2 10" xfId="14079"/>
    <cellStyle name="EYHeader1 5 2 10 2" xfId="14080"/>
    <cellStyle name="EYHeader1 5 2 10 2 2" xfId="14081"/>
    <cellStyle name="EYHeader1 5 2 10 3" xfId="14082"/>
    <cellStyle name="EYHeader1 5 2 11" xfId="14083"/>
    <cellStyle name="EYHeader1 5 2 11 2" xfId="14084"/>
    <cellStyle name="EYHeader1 5 2 11 2 2" xfId="14085"/>
    <cellStyle name="EYHeader1 5 2 11 3" xfId="14086"/>
    <cellStyle name="EYHeader1 5 2 12" xfId="14087"/>
    <cellStyle name="EYHeader1 5 2 12 2" xfId="14088"/>
    <cellStyle name="EYHeader1 5 2 12 2 2" xfId="14089"/>
    <cellStyle name="EYHeader1 5 2 12 3" xfId="14090"/>
    <cellStyle name="EYHeader1 5 2 13" xfId="14091"/>
    <cellStyle name="EYHeader1 5 2 13 2" xfId="14092"/>
    <cellStyle name="EYHeader1 5 2 13 2 2" xfId="14093"/>
    <cellStyle name="EYHeader1 5 2 13 3" xfId="14094"/>
    <cellStyle name="EYHeader1 5 2 14" xfId="14095"/>
    <cellStyle name="EYHeader1 5 2 14 2" xfId="14096"/>
    <cellStyle name="EYHeader1 5 2 14 2 2" xfId="14097"/>
    <cellStyle name="EYHeader1 5 2 14 3" xfId="14098"/>
    <cellStyle name="EYHeader1 5 2 15" xfId="14099"/>
    <cellStyle name="EYHeader1 5 2 15 2" xfId="14100"/>
    <cellStyle name="EYHeader1 5 2 15 2 2" xfId="14101"/>
    <cellStyle name="EYHeader1 5 2 15 3" xfId="14102"/>
    <cellStyle name="EYHeader1 5 2 16" xfId="14103"/>
    <cellStyle name="EYHeader1 5 2 16 2" xfId="14104"/>
    <cellStyle name="EYHeader1 5 2 16 2 2" xfId="14105"/>
    <cellStyle name="EYHeader1 5 2 16 3" xfId="14106"/>
    <cellStyle name="EYHeader1 5 2 17" xfId="14107"/>
    <cellStyle name="EYHeader1 5 2 17 2" xfId="14108"/>
    <cellStyle name="EYHeader1 5 2 17 2 2" xfId="14109"/>
    <cellStyle name="EYHeader1 5 2 17 3" xfId="14110"/>
    <cellStyle name="EYHeader1 5 2 18" xfId="14111"/>
    <cellStyle name="EYHeader1 5 2 18 2" xfId="14112"/>
    <cellStyle name="EYHeader1 5 2 18 2 2" xfId="14113"/>
    <cellStyle name="EYHeader1 5 2 18 3" xfId="14114"/>
    <cellStyle name="EYHeader1 5 2 19" xfId="14115"/>
    <cellStyle name="EYHeader1 5 2 19 2" xfId="14116"/>
    <cellStyle name="EYHeader1 5 2 19 2 2" xfId="14117"/>
    <cellStyle name="EYHeader1 5 2 19 3" xfId="14118"/>
    <cellStyle name="EYHeader1 5 2 2" xfId="14119"/>
    <cellStyle name="EYHeader1 5 2 2 2" xfId="14120"/>
    <cellStyle name="EYHeader1 5 2 2 2 2" xfId="14121"/>
    <cellStyle name="EYHeader1 5 2 2 3" xfId="14122"/>
    <cellStyle name="EYHeader1 5 2 20" xfId="14123"/>
    <cellStyle name="EYHeader1 5 2 20 2" xfId="14124"/>
    <cellStyle name="EYHeader1 5 2 21" xfId="14125"/>
    <cellStyle name="EYHeader1 5 2 3" xfId="14126"/>
    <cellStyle name="EYHeader1 5 2 3 2" xfId="14127"/>
    <cellStyle name="EYHeader1 5 2 3 2 2" xfId="14128"/>
    <cellStyle name="EYHeader1 5 2 3 3" xfId="14129"/>
    <cellStyle name="EYHeader1 5 2 4" xfId="14130"/>
    <cellStyle name="EYHeader1 5 2 4 2" xfId="14131"/>
    <cellStyle name="EYHeader1 5 2 4 2 2" xfId="14132"/>
    <cellStyle name="EYHeader1 5 2 4 3" xfId="14133"/>
    <cellStyle name="EYHeader1 5 2 5" xfId="14134"/>
    <cellStyle name="EYHeader1 5 2 5 2" xfId="14135"/>
    <cellStyle name="EYHeader1 5 2 5 2 2" xfId="14136"/>
    <cellStyle name="EYHeader1 5 2 5 3" xfId="14137"/>
    <cellStyle name="EYHeader1 5 2 6" xfId="14138"/>
    <cellStyle name="EYHeader1 5 2 6 2" xfId="14139"/>
    <cellStyle name="EYHeader1 5 2 6 2 2" xfId="14140"/>
    <cellStyle name="EYHeader1 5 2 6 3" xfId="14141"/>
    <cellStyle name="EYHeader1 5 2 7" xfId="14142"/>
    <cellStyle name="EYHeader1 5 2 7 2" xfId="14143"/>
    <cellStyle name="EYHeader1 5 2 7 2 2" xfId="14144"/>
    <cellStyle name="EYHeader1 5 2 7 3" xfId="14145"/>
    <cellStyle name="EYHeader1 5 2 8" xfId="14146"/>
    <cellStyle name="EYHeader1 5 2 8 2" xfId="14147"/>
    <cellStyle name="EYHeader1 5 2 8 2 2" xfId="14148"/>
    <cellStyle name="EYHeader1 5 2 8 3" xfId="14149"/>
    <cellStyle name="EYHeader1 5 2 9" xfId="14150"/>
    <cellStyle name="EYHeader1 5 2 9 2" xfId="14151"/>
    <cellStyle name="EYHeader1 5 2 9 2 2" xfId="14152"/>
    <cellStyle name="EYHeader1 5 2 9 3" xfId="14153"/>
    <cellStyle name="EYHeader1 5 20" xfId="14154"/>
    <cellStyle name="EYHeader1 5 20 2" xfId="14155"/>
    <cellStyle name="EYHeader1 5 20 2 2" xfId="14156"/>
    <cellStyle name="EYHeader1 5 20 3" xfId="14157"/>
    <cellStyle name="EYHeader1 5 21" xfId="14158"/>
    <cellStyle name="EYHeader1 5 21 2" xfId="14159"/>
    <cellStyle name="EYHeader1 5 22" xfId="14160"/>
    <cellStyle name="EYHeader1 5 3" xfId="14161"/>
    <cellStyle name="EYHeader1 5 3 2" xfId="14162"/>
    <cellStyle name="EYHeader1 5 3 2 2" xfId="14163"/>
    <cellStyle name="EYHeader1 5 3 3" xfId="14164"/>
    <cellStyle name="EYHeader1 5 4" xfId="14165"/>
    <cellStyle name="EYHeader1 5 4 2" xfId="14166"/>
    <cellStyle name="EYHeader1 5 4 2 2" xfId="14167"/>
    <cellStyle name="EYHeader1 5 4 3" xfId="14168"/>
    <cellStyle name="EYHeader1 5 5" xfId="14169"/>
    <cellStyle name="EYHeader1 5 5 2" xfId="14170"/>
    <cellStyle name="EYHeader1 5 5 2 2" xfId="14171"/>
    <cellStyle name="EYHeader1 5 5 3" xfId="14172"/>
    <cellStyle name="EYHeader1 5 6" xfId="14173"/>
    <cellStyle name="EYHeader1 5 6 2" xfId="14174"/>
    <cellStyle name="EYHeader1 5 6 2 2" xfId="14175"/>
    <cellStyle name="EYHeader1 5 6 3" xfId="14176"/>
    <cellStyle name="EYHeader1 5 7" xfId="14177"/>
    <cellStyle name="EYHeader1 5 7 2" xfId="14178"/>
    <cellStyle name="EYHeader1 5 7 2 2" xfId="14179"/>
    <cellStyle name="EYHeader1 5 7 3" xfId="14180"/>
    <cellStyle name="EYHeader1 5 8" xfId="14181"/>
    <cellStyle name="EYHeader1 5 8 2" xfId="14182"/>
    <cellStyle name="EYHeader1 5 8 2 2" xfId="14183"/>
    <cellStyle name="EYHeader1 5 8 3" xfId="14184"/>
    <cellStyle name="EYHeader1 5 9" xfId="14185"/>
    <cellStyle name="EYHeader1 5 9 2" xfId="14186"/>
    <cellStyle name="EYHeader1 5 9 2 2" xfId="14187"/>
    <cellStyle name="EYHeader1 5 9 3" xfId="14188"/>
    <cellStyle name="EYHeader1 6" xfId="14189"/>
    <cellStyle name="EYHeader1 6 2" xfId="14190"/>
    <cellStyle name="EYHeader1 6 2 2" xfId="14191"/>
    <cellStyle name="EYHeader1 6 3" xfId="14192"/>
    <cellStyle name="EYHeader1 7" xfId="14193"/>
    <cellStyle name="EYHeader1 7 2" xfId="14194"/>
    <cellStyle name="EYHeader1 7 2 2" xfId="14195"/>
    <cellStyle name="EYHeader1 7 3" xfId="14196"/>
    <cellStyle name="EYHeader1 8" xfId="14197"/>
    <cellStyle name="EYHeader1 8 2" xfId="14198"/>
    <cellStyle name="EYHeader1 8 2 2" xfId="14199"/>
    <cellStyle name="EYHeader1 8 3" xfId="14200"/>
    <cellStyle name="EYHeader1 9" xfId="14201"/>
    <cellStyle name="EYHeader1 9 2" xfId="14202"/>
    <cellStyle name="EYHeader1 9 2 2" xfId="14203"/>
    <cellStyle name="EYHeader1 9 3" xfId="14204"/>
    <cellStyle name="EYHeader2" xfId="14205"/>
    <cellStyle name="EYInputValue" xfId="14206"/>
    <cellStyle name="EYPercent" xfId="14207"/>
    <cellStyle name="Feeder Field" xfId="14208"/>
    <cellStyle name="Feeder Field 10" xfId="14209"/>
    <cellStyle name="Feeder Field 10 2" xfId="14210"/>
    <cellStyle name="Feeder Field 10 2 2" xfId="14211"/>
    <cellStyle name="Feeder Field 10 3" xfId="14212"/>
    <cellStyle name="Feeder Field 11" xfId="14213"/>
    <cellStyle name="Feeder Field 11 2" xfId="14214"/>
    <cellStyle name="Feeder Field 11 2 2" xfId="14215"/>
    <cellStyle name="Feeder Field 11 3" xfId="14216"/>
    <cellStyle name="Feeder Field 12" xfId="14217"/>
    <cellStyle name="Feeder Field 12 2" xfId="14218"/>
    <cellStyle name="Feeder Field 12 2 2" xfId="14219"/>
    <cellStyle name="Feeder Field 12 3" xfId="14220"/>
    <cellStyle name="Feeder Field 13" xfId="14221"/>
    <cellStyle name="Feeder Field 13 2" xfId="14222"/>
    <cellStyle name="Feeder Field 13 2 2" xfId="14223"/>
    <cellStyle name="Feeder Field 13 3" xfId="14224"/>
    <cellStyle name="Feeder Field 14" xfId="14225"/>
    <cellStyle name="Feeder Field 14 2" xfId="14226"/>
    <cellStyle name="Feeder Field 14 2 2" xfId="14227"/>
    <cellStyle name="Feeder Field 14 3" xfId="14228"/>
    <cellStyle name="Feeder Field 15" xfId="14229"/>
    <cellStyle name="Feeder Field 15 2" xfId="14230"/>
    <cellStyle name="Feeder Field 15 2 2" xfId="14231"/>
    <cellStyle name="Feeder Field 15 3" xfId="14232"/>
    <cellStyle name="Feeder Field 16" xfId="14233"/>
    <cellStyle name="Feeder Field 16 2" xfId="14234"/>
    <cellStyle name="Feeder Field 16 2 2" xfId="14235"/>
    <cellStyle name="Feeder Field 16 3" xfId="14236"/>
    <cellStyle name="Feeder Field 17" xfId="14237"/>
    <cellStyle name="Feeder Field 17 2" xfId="14238"/>
    <cellStyle name="Feeder Field 17 2 2" xfId="14239"/>
    <cellStyle name="Feeder Field 17 3" xfId="14240"/>
    <cellStyle name="Feeder Field 18" xfId="14241"/>
    <cellStyle name="Feeder Field 18 2" xfId="14242"/>
    <cellStyle name="Feeder Field 18 2 2" xfId="14243"/>
    <cellStyle name="Feeder Field 18 3" xfId="14244"/>
    <cellStyle name="Feeder Field 19" xfId="14245"/>
    <cellStyle name="Feeder Field 19 2" xfId="14246"/>
    <cellStyle name="Feeder Field 19 2 2" xfId="14247"/>
    <cellStyle name="Feeder Field 19 3" xfId="14248"/>
    <cellStyle name="Feeder Field 2" xfId="14249"/>
    <cellStyle name="Feeder Field 2 10" xfId="14250"/>
    <cellStyle name="Feeder Field 2 10 2" xfId="14251"/>
    <cellStyle name="Feeder Field 2 10 2 2" xfId="14252"/>
    <cellStyle name="Feeder Field 2 10 3" xfId="14253"/>
    <cellStyle name="Feeder Field 2 11" xfId="14254"/>
    <cellStyle name="Feeder Field 2 11 2" xfId="14255"/>
    <cellStyle name="Feeder Field 2 11 2 2" xfId="14256"/>
    <cellStyle name="Feeder Field 2 11 3" xfId="14257"/>
    <cellStyle name="Feeder Field 2 12" xfId="14258"/>
    <cellStyle name="Feeder Field 2 12 2" xfId="14259"/>
    <cellStyle name="Feeder Field 2 12 2 2" xfId="14260"/>
    <cellStyle name="Feeder Field 2 12 3" xfId="14261"/>
    <cellStyle name="Feeder Field 2 13" xfId="14262"/>
    <cellStyle name="Feeder Field 2 13 2" xfId="14263"/>
    <cellStyle name="Feeder Field 2 13 2 2" xfId="14264"/>
    <cellStyle name="Feeder Field 2 13 3" xfId="14265"/>
    <cellStyle name="Feeder Field 2 14" xfId="14266"/>
    <cellStyle name="Feeder Field 2 14 2" xfId="14267"/>
    <cellStyle name="Feeder Field 2 14 2 2" xfId="14268"/>
    <cellStyle name="Feeder Field 2 14 3" xfId="14269"/>
    <cellStyle name="Feeder Field 2 15" xfId="14270"/>
    <cellStyle name="Feeder Field 2 15 2" xfId="14271"/>
    <cellStyle name="Feeder Field 2 15 2 2" xfId="14272"/>
    <cellStyle name="Feeder Field 2 15 3" xfId="14273"/>
    <cellStyle name="Feeder Field 2 16" xfId="14274"/>
    <cellStyle name="Feeder Field 2 16 2" xfId="14275"/>
    <cellStyle name="Feeder Field 2 16 2 2" xfId="14276"/>
    <cellStyle name="Feeder Field 2 16 3" xfId="14277"/>
    <cellStyle name="Feeder Field 2 17" xfId="14278"/>
    <cellStyle name="Feeder Field 2 17 2" xfId="14279"/>
    <cellStyle name="Feeder Field 2 17 2 2" xfId="14280"/>
    <cellStyle name="Feeder Field 2 17 3" xfId="14281"/>
    <cellStyle name="Feeder Field 2 18" xfId="14282"/>
    <cellStyle name="Feeder Field 2 18 2" xfId="14283"/>
    <cellStyle name="Feeder Field 2 18 2 2" xfId="14284"/>
    <cellStyle name="Feeder Field 2 18 3" xfId="14285"/>
    <cellStyle name="Feeder Field 2 19" xfId="14286"/>
    <cellStyle name="Feeder Field 2 19 2" xfId="14287"/>
    <cellStyle name="Feeder Field 2 19 2 2" xfId="14288"/>
    <cellStyle name="Feeder Field 2 19 3" xfId="14289"/>
    <cellStyle name="Feeder Field 2 2" xfId="14290"/>
    <cellStyle name="Feeder Field 2 2 10" xfId="14291"/>
    <cellStyle name="Feeder Field 2 2 10 2" xfId="14292"/>
    <cellStyle name="Feeder Field 2 2 10 2 2" xfId="14293"/>
    <cellStyle name="Feeder Field 2 2 10 3" xfId="14294"/>
    <cellStyle name="Feeder Field 2 2 11" xfId="14295"/>
    <cellStyle name="Feeder Field 2 2 11 2" xfId="14296"/>
    <cellStyle name="Feeder Field 2 2 11 2 2" xfId="14297"/>
    <cellStyle name="Feeder Field 2 2 11 3" xfId="14298"/>
    <cellStyle name="Feeder Field 2 2 12" xfId="14299"/>
    <cellStyle name="Feeder Field 2 2 12 2" xfId="14300"/>
    <cellStyle name="Feeder Field 2 2 12 2 2" xfId="14301"/>
    <cellStyle name="Feeder Field 2 2 12 3" xfId="14302"/>
    <cellStyle name="Feeder Field 2 2 13" xfId="14303"/>
    <cellStyle name="Feeder Field 2 2 13 2" xfId="14304"/>
    <cellStyle name="Feeder Field 2 2 13 2 2" xfId="14305"/>
    <cellStyle name="Feeder Field 2 2 13 3" xfId="14306"/>
    <cellStyle name="Feeder Field 2 2 14" xfId="14307"/>
    <cellStyle name="Feeder Field 2 2 14 2" xfId="14308"/>
    <cellStyle name="Feeder Field 2 2 14 2 2" xfId="14309"/>
    <cellStyle name="Feeder Field 2 2 14 3" xfId="14310"/>
    <cellStyle name="Feeder Field 2 2 15" xfId="14311"/>
    <cellStyle name="Feeder Field 2 2 15 2" xfId="14312"/>
    <cellStyle name="Feeder Field 2 2 15 2 2" xfId="14313"/>
    <cellStyle name="Feeder Field 2 2 15 3" xfId="14314"/>
    <cellStyle name="Feeder Field 2 2 16" xfId="14315"/>
    <cellStyle name="Feeder Field 2 2 16 2" xfId="14316"/>
    <cellStyle name="Feeder Field 2 2 16 2 2" xfId="14317"/>
    <cellStyle name="Feeder Field 2 2 16 3" xfId="14318"/>
    <cellStyle name="Feeder Field 2 2 17" xfId="14319"/>
    <cellStyle name="Feeder Field 2 2 17 2" xfId="14320"/>
    <cellStyle name="Feeder Field 2 2 17 2 2" xfId="14321"/>
    <cellStyle name="Feeder Field 2 2 17 3" xfId="14322"/>
    <cellStyle name="Feeder Field 2 2 18" xfId="14323"/>
    <cellStyle name="Feeder Field 2 2 18 2" xfId="14324"/>
    <cellStyle name="Feeder Field 2 2 19" xfId="14325"/>
    <cellStyle name="Feeder Field 2 2 2" xfId="14326"/>
    <cellStyle name="Feeder Field 2 2 2 10" xfId="14327"/>
    <cellStyle name="Feeder Field 2 2 2 10 2" xfId="14328"/>
    <cellStyle name="Feeder Field 2 2 2 10 2 2" xfId="14329"/>
    <cellStyle name="Feeder Field 2 2 2 10 3" xfId="14330"/>
    <cellStyle name="Feeder Field 2 2 2 11" xfId="14331"/>
    <cellStyle name="Feeder Field 2 2 2 11 2" xfId="14332"/>
    <cellStyle name="Feeder Field 2 2 2 11 2 2" xfId="14333"/>
    <cellStyle name="Feeder Field 2 2 2 11 3" xfId="14334"/>
    <cellStyle name="Feeder Field 2 2 2 12" xfId="14335"/>
    <cellStyle name="Feeder Field 2 2 2 12 2" xfId="14336"/>
    <cellStyle name="Feeder Field 2 2 2 12 2 2" xfId="14337"/>
    <cellStyle name="Feeder Field 2 2 2 12 3" xfId="14338"/>
    <cellStyle name="Feeder Field 2 2 2 13" xfId="14339"/>
    <cellStyle name="Feeder Field 2 2 2 13 2" xfId="14340"/>
    <cellStyle name="Feeder Field 2 2 2 13 2 2" xfId="14341"/>
    <cellStyle name="Feeder Field 2 2 2 13 3" xfId="14342"/>
    <cellStyle name="Feeder Field 2 2 2 14" xfId="14343"/>
    <cellStyle name="Feeder Field 2 2 2 14 2" xfId="14344"/>
    <cellStyle name="Feeder Field 2 2 2 14 2 2" xfId="14345"/>
    <cellStyle name="Feeder Field 2 2 2 14 3" xfId="14346"/>
    <cellStyle name="Feeder Field 2 2 2 15" xfId="14347"/>
    <cellStyle name="Feeder Field 2 2 2 15 2" xfId="14348"/>
    <cellStyle name="Feeder Field 2 2 2 15 2 2" xfId="14349"/>
    <cellStyle name="Feeder Field 2 2 2 15 3" xfId="14350"/>
    <cellStyle name="Feeder Field 2 2 2 16" xfId="14351"/>
    <cellStyle name="Feeder Field 2 2 2 16 2" xfId="14352"/>
    <cellStyle name="Feeder Field 2 2 2 16 2 2" xfId="14353"/>
    <cellStyle name="Feeder Field 2 2 2 16 3" xfId="14354"/>
    <cellStyle name="Feeder Field 2 2 2 17" xfId="14355"/>
    <cellStyle name="Feeder Field 2 2 2 17 2" xfId="14356"/>
    <cellStyle name="Feeder Field 2 2 2 17 2 2" xfId="14357"/>
    <cellStyle name="Feeder Field 2 2 2 17 3" xfId="14358"/>
    <cellStyle name="Feeder Field 2 2 2 18" xfId="14359"/>
    <cellStyle name="Feeder Field 2 2 2 18 2" xfId="14360"/>
    <cellStyle name="Feeder Field 2 2 2 18 2 2" xfId="14361"/>
    <cellStyle name="Feeder Field 2 2 2 18 3" xfId="14362"/>
    <cellStyle name="Feeder Field 2 2 2 19" xfId="14363"/>
    <cellStyle name="Feeder Field 2 2 2 19 2" xfId="14364"/>
    <cellStyle name="Feeder Field 2 2 2 19 2 2" xfId="14365"/>
    <cellStyle name="Feeder Field 2 2 2 19 3" xfId="14366"/>
    <cellStyle name="Feeder Field 2 2 2 2" xfId="14367"/>
    <cellStyle name="Feeder Field 2 2 2 2 2" xfId="14368"/>
    <cellStyle name="Feeder Field 2 2 2 2 2 2" xfId="14369"/>
    <cellStyle name="Feeder Field 2 2 2 2 3" xfId="14370"/>
    <cellStyle name="Feeder Field 2 2 2 20" xfId="14371"/>
    <cellStyle name="Feeder Field 2 2 2 20 2" xfId="14372"/>
    <cellStyle name="Feeder Field 2 2 2 20 2 2" xfId="14373"/>
    <cellStyle name="Feeder Field 2 2 2 20 3" xfId="14374"/>
    <cellStyle name="Feeder Field 2 2 2 21" xfId="14375"/>
    <cellStyle name="Feeder Field 2 2 2 21 2" xfId="14376"/>
    <cellStyle name="Feeder Field 2 2 2 22" xfId="14377"/>
    <cellStyle name="Feeder Field 2 2 2 3" xfId="14378"/>
    <cellStyle name="Feeder Field 2 2 2 3 2" xfId="14379"/>
    <cellStyle name="Feeder Field 2 2 2 3 2 2" xfId="14380"/>
    <cellStyle name="Feeder Field 2 2 2 3 3" xfId="14381"/>
    <cellStyle name="Feeder Field 2 2 2 4" xfId="14382"/>
    <cellStyle name="Feeder Field 2 2 2 4 2" xfId="14383"/>
    <cellStyle name="Feeder Field 2 2 2 4 2 2" xfId="14384"/>
    <cellStyle name="Feeder Field 2 2 2 4 3" xfId="14385"/>
    <cellStyle name="Feeder Field 2 2 2 5" xfId="14386"/>
    <cellStyle name="Feeder Field 2 2 2 5 2" xfId="14387"/>
    <cellStyle name="Feeder Field 2 2 2 5 2 2" xfId="14388"/>
    <cellStyle name="Feeder Field 2 2 2 5 3" xfId="14389"/>
    <cellStyle name="Feeder Field 2 2 2 6" xfId="14390"/>
    <cellStyle name="Feeder Field 2 2 2 6 2" xfId="14391"/>
    <cellStyle name="Feeder Field 2 2 2 6 2 2" xfId="14392"/>
    <cellStyle name="Feeder Field 2 2 2 6 3" xfId="14393"/>
    <cellStyle name="Feeder Field 2 2 2 7" xfId="14394"/>
    <cellStyle name="Feeder Field 2 2 2 7 2" xfId="14395"/>
    <cellStyle name="Feeder Field 2 2 2 7 2 2" xfId="14396"/>
    <cellStyle name="Feeder Field 2 2 2 7 3" xfId="14397"/>
    <cellStyle name="Feeder Field 2 2 2 8" xfId="14398"/>
    <cellStyle name="Feeder Field 2 2 2 8 2" xfId="14399"/>
    <cellStyle name="Feeder Field 2 2 2 8 2 2" xfId="14400"/>
    <cellStyle name="Feeder Field 2 2 2 8 3" xfId="14401"/>
    <cellStyle name="Feeder Field 2 2 2 9" xfId="14402"/>
    <cellStyle name="Feeder Field 2 2 2 9 2" xfId="14403"/>
    <cellStyle name="Feeder Field 2 2 2 9 2 2" xfId="14404"/>
    <cellStyle name="Feeder Field 2 2 2 9 3" xfId="14405"/>
    <cellStyle name="Feeder Field 2 2 3" xfId="14406"/>
    <cellStyle name="Feeder Field 2 2 3 2" xfId="14407"/>
    <cellStyle name="Feeder Field 2 2 3 2 2" xfId="14408"/>
    <cellStyle name="Feeder Field 2 2 3 3" xfId="14409"/>
    <cellStyle name="Feeder Field 2 2 4" xfId="14410"/>
    <cellStyle name="Feeder Field 2 2 4 2" xfId="14411"/>
    <cellStyle name="Feeder Field 2 2 4 2 2" xfId="14412"/>
    <cellStyle name="Feeder Field 2 2 4 3" xfId="14413"/>
    <cellStyle name="Feeder Field 2 2 5" xfId="14414"/>
    <cellStyle name="Feeder Field 2 2 5 2" xfId="14415"/>
    <cellStyle name="Feeder Field 2 2 5 2 2" xfId="14416"/>
    <cellStyle name="Feeder Field 2 2 5 3" xfId="14417"/>
    <cellStyle name="Feeder Field 2 2 6" xfId="14418"/>
    <cellStyle name="Feeder Field 2 2 6 2" xfId="14419"/>
    <cellStyle name="Feeder Field 2 2 6 2 2" xfId="14420"/>
    <cellStyle name="Feeder Field 2 2 6 3" xfId="14421"/>
    <cellStyle name="Feeder Field 2 2 7" xfId="14422"/>
    <cellStyle name="Feeder Field 2 2 7 2" xfId="14423"/>
    <cellStyle name="Feeder Field 2 2 7 2 2" xfId="14424"/>
    <cellStyle name="Feeder Field 2 2 7 3" xfId="14425"/>
    <cellStyle name="Feeder Field 2 2 8" xfId="14426"/>
    <cellStyle name="Feeder Field 2 2 8 2" xfId="14427"/>
    <cellStyle name="Feeder Field 2 2 8 2 2" xfId="14428"/>
    <cellStyle name="Feeder Field 2 2 8 3" xfId="14429"/>
    <cellStyle name="Feeder Field 2 2 9" xfId="14430"/>
    <cellStyle name="Feeder Field 2 2 9 2" xfId="14431"/>
    <cellStyle name="Feeder Field 2 2 9 2 2" xfId="14432"/>
    <cellStyle name="Feeder Field 2 2 9 3" xfId="14433"/>
    <cellStyle name="Feeder Field 2 20" xfId="14434"/>
    <cellStyle name="Feeder Field 2 20 2" xfId="14435"/>
    <cellStyle name="Feeder Field 2 20 2 2" xfId="14436"/>
    <cellStyle name="Feeder Field 2 20 3" xfId="14437"/>
    <cellStyle name="Feeder Field 2 21" xfId="14438"/>
    <cellStyle name="Feeder Field 2 21 2" xfId="14439"/>
    <cellStyle name="Feeder Field 2 22" xfId="14440"/>
    <cellStyle name="Feeder Field 2 3" xfId="14441"/>
    <cellStyle name="Feeder Field 2 3 10" xfId="14442"/>
    <cellStyle name="Feeder Field 2 3 10 2" xfId="14443"/>
    <cellStyle name="Feeder Field 2 3 10 2 2" xfId="14444"/>
    <cellStyle name="Feeder Field 2 3 10 3" xfId="14445"/>
    <cellStyle name="Feeder Field 2 3 11" xfId="14446"/>
    <cellStyle name="Feeder Field 2 3 11 2" xfId="14447"/>
    <cellStyle name="Feeder Field 2 3 11 2 2" xfId="14448"/>
    <cellStyle name="Feeder Field 2 3 11 3" xfId="14449"/>
    <cellStyle name="Feeder Field 2 3 12" xfId="14450"/>
    <cellStyle name="Feeder Field 2 3 12 2" xfId="14451"/>
    <cellStyle name="Feeder Field 2 3 12 2 2" xfId="14452"/>
    <cellStyle name="Feeder Field 2 3 12 3" xfId="14453"/>
    <cellStyle name="Feeder Field 2 3 13" xfId="14454"/>
    <cellStyle name="Feeder Field 2 3 13 2" xfId="14455"/>
    <cellStyle name="Feeder Field 2 3 13 2 2" xfId="14456"/>
    <cellStyle name="Feeder Field 2 3 13 3" xfId="14457"/>
    <cellStyle name="Feeder Field 2 3 14" xfId="14458"/>
    <cellStyle name="Feeder Field 2 3 14 2" xfId="14459"/>
    <cellStyle name="Feeder Field 2 3 14 2 2" xfId="14460"/>
    <cellStyle name="Feeder Field 2 3 14 3" xfId="14461"/>
    <cellStyle name="Feeder Field 2 3 15" xfId="14462"/>
    <cellStyle name="Feeder Field 2 3 15 2" xfId="14463"/>
    <cellStyle name="Feeder Field 2 3 15 2 2" xfId="14464"/>
    <cellStyle name="Feeder Field 2 3 15 3" xfId="14465"/>
    <cellStyle name="Feeder Field 2 3 16" xfId="14466"/>
    <cellStyle name="Feeder Field 2 3 16 2" xfId="14467"/>
    <cellStyle name="Feeder Field 2 3 16 2 2" xfId="14468"/>
    <cellStyle name="Feeder Field 2 3 16 3" xfId="14469"/>
    <cellStyle name="Feeder Field 2 3 17" xfId="14470"/>
    <cellStyle name="Feeder Field 2 3 17 2" xfId="14471"/>
    <cellStyle name="Feeder Field 2 3 17 2 2" xfId="14472"/>
    <cellStyle name="Feeder Field 2 3 17 3" xfId="14473"/>
    <cellStyle name="Feeder Field 2 3 18" xfId="14474"/>
    <cellStyle name="Feeder Field 2 3 18 2" xfId="14475"/>
    <cellStyle name="Feeder Field 2 3 19" xfId="14476"/>
    <cellStyle name="Feeder Field 2 3 2" xfId="14477"/>
    <cellStyle name="Feeder Field 2 3 2 10" xfId="14478"/>
    <cellStyle name="Feeder Field 2 3 2 10 2" xfId="14479"/>
    <cellStyle name="Feeder Field 2 3 2 10 2 2" xfId="14480"/>
    <cellStyle name="Feeder Field 2 3 2 10 3" xfId="14481"/>
    <cellStyle name="Feeder Field 2 3 2 11" xfId="14482"/>
    <cellStyle name="Feeder Field 2 3 2 11 2" xfId="14483"/>
    <cellStyle name="Feeder Field 2 3 2 11 2 2" xfId="14484"/>
    <cellStyle name="Feeder Field 2 3 2 11 3" xfId="14485"/>
    <cellStyle name="Feeder Field 2 3 2 12" xfId="14486"/>
    <cellStyle name="Feeder Field 2 3 2 12 2" xfId="14487"/>
    <cellStyle name="Feeder Field 2 3 2 12 2 2" xfId="14488"/>
    <cellStyle name="Feeder Field 2 3 2 12 3" xfId="14489"/>
    <cellStyle name="Feeder Field 2 3 2 13" xfId="14490"/>
    <cellStyle name="Feeder Field 2 3 2 13 2" xfId="14491"/>
    <cellStyle name="Feeder Field 2 3 2 13 2 2" xfId="14492"/>
    <cellStyle name="Feeder Field 2 3 2 13 3" xfId="14493"/>
    <cellStyle name="Feeder Field 2 3 2 14" xfId="14494"/>
    <cellStyle name="Feeder Field 2 3 2 14 2" xfId="14495"/>
    <cellStyle name="Feeder Field 2 3 2 14 2 2" xfId="14496"/>
    <cellStyle name="Feeder Field 2 3 2 14 3" xfId="14497"/>
    <cellStyle name="Feeder Field 2 3 2 15" xfId="14498"/>
    <cellStyle name="Feeder Field 2 3 2 15 2" xfId="14499"/>
    <cellStyle name="Feeder Field 2 3 2 15 2 2" xfId="14500"/>
    <cellStyle name="Feeder Field 2 3 2 15 3" xfId="14501"/>
    <cellStyle name="Feeder Field 2 3 2 16" xfId="14502"/>
    <cellStyle name="Feeder Field 2 3 2 16 2" xfId="14503"/>
    <cellStyle name="Feeder Field 2 3 2 16 2 2" xfId="14504"/>
    <cellStyle name="Feeder Field 2 3 2 16 3" xfId="14505"/>
    <cellStyle name="Feeder Field 2 3 2 17" xfId="14506"/>
    <cellStyle name="Feeder Field 2 3 2 17 2" xfId="14507"/>
    <cellStyle name="Feeder Field 2 3 2 17 2 2" xfId="14508"/>
    <cellStyle name="Feeder Field 2 3 2 17 3" xfId="14509"/>
    <cellStyle name="Feeder Field 2 3 2 18" xfId="14510"/>
    <cellStyle name="Feeder Field 2 3 2 18 2" xfId="14511"/>
    <cellStyle name="Feeder Field 2 3 2 18 2 2" xfId="14512"/>
    <cellStyle name="Feeder Field 2 3 2 18 3" xfId="14513"/>
    <cellStyle name="Feeder Field 2 3 2 19" xfId="14514"/>
    <cellStyle name="Feeder Field 2 3 2 19 2" xfId="14515"/>
    <cellStyle name="Feeder Field 2 3 2 19 2 2" xfId="14516"/>
    <cellStyle name="Feeder Field 2 3 2 19 3" xfId="14517"/>
    <cellStyle name="Feeder Field 2 3 2 2" xfId="14518"/>
    <cellStyle name="Feeder Field 2 3 2 2 2" xfId="14519"/>
    <cellStyle name="Feeder Field 2 3 2 2 2 2" xfId="14520"/>
    <cellStyle name="Feeder Field 2 3 2 2 3" xfId="14521"/>
    <cellStyle name="Feeder Field 2 3 2 20" xfId="14522"/>
    <cellStyle name="Feeder Field 2 3 2 20 2" xfId="14523"/>
    <cellStyle name="Feeder Field 2 3 2 20 2 2" xfId="14524"/>
    <cellStyle name="Feeder Field 2 3 2 20 3" xfId="14525"/>
    <cellStyle name="Feeder Field 2 3 2 21" xfId="14526"/>
    <cellStyle name="Feeder Field 2 3 2 21 2" xfId="14527"/>
    <cellStyle name="Feeder Field 2 3 2 22" xfId="14528"/>
    <cellStyle name="Feeder Field 2 3 2 3" xfId="14529"/>
    <cellStyle name="Feeder Field 2 3 2 3 2" xfId="14530"/>
    <cellStyle name="Feeder Field 2 3 2 3 2 2" xfId="14531"/>
    <cellStyle name="Feeder Field 2 3 2 3 3" xfId="14532"/>
    <cellStyle name="Feeder Field 2 3 2 4" xfId="14533"/>
    <cellStyle name="Feeder Field 2 3 2 4 2" xfId="14534"/>
    <cellStyle name="Feeder Field 2 3 2 4 2 2" xfId="14535"/>
    <cellStyle name="Feeder Field 2 3 2 4 3" xfId="14536"/>
    <cellStyle name="Feeder Field 2 3 2 5" xfId="14537"/>
    <cellStyle name="Feeder Field 2 3 2 5 2" xfId="14538"/>
    <cellStyle name="Feeder Field 2 3 2 5 2 2" xfId="14539"/>
    <cellStyle name="Feeder Field 2 3 2 5 3" xfId="14540"/>
    <cellStyle name="Feeder Field 2 3 2 6" xfId="14541"/>
    <cellStyle name="Feeder Field 2 3 2 6 2" xfId="14542"/>
    <cellStyle name="Feeder Field 2 3 2 6 2 2" xfId="14543"/>
    <cellStyle name="Feeder Field 2 3 2 6 3" xfId="14544"/>
    <cellStyle name="Feeder Field 2 3 2 7" xfId="14545"/>
    <cellStyle name="Feeder Field 2 3 2 7 2" xfId="14546"/>
    <cellStyle name="Feeder Field 2 3 2 7 2 2" xfId="14547"/>
    <cellStyle name="Feeder Field 2 3 2 7 3" xfId="14548"/>
    <cellStyle name="Feeder Field 2 3 2 8" xfId="14549"/>
    <cellStyle name="Feeder Field 2 3 2 8 2" xfId="14550"/>
    <cellStyle name="Feeder Field 2 3 2 8 2 2" xfId="14551"/>
    <cellStyle name="Feeder Field 2 3 2 8 3" xfId="14552"/>
    <cellStyle name="Feeder Field 2 3 2 9" xfId="14553"/>
    <cellStyle name="Feeder Field 2 3 2 9 2" xfId="14554"/>
    <cellStyle name="Feeder Field 2 3 2 9 2 2" xfId="14555"/>
    <cellStyle name="Feeder Field 2 3 2 9 3" xfId="14556"/>
    <cellStyle name="Feeder Field 2 3 3" xfId="14557"/>
    <cellStyle name="Feeder Field 2 3 3 2" xfId="14558"/>
    <cellStyle name="Feeder Field 2 3 3 2 2" xfId="14559"/>
    <cellStyle name="Feeder Field 2 3 3 3" xfId="14560"/>
    <cellStyle name="Feeder Field 2 3 4" xfId="14561"/>
    <cellStyle name="Feeder Field 2 3 4 2" xfId="14562"/>
    <cellStyle name="Feeder Field 2 3 4 2 2" xfId="14563"/>
    <cellStyle name="Feeder Field 2 3 4 3" xfId="14564"/>
    <cellStyle name="Feeder Field 2 3 5" xfId="14565"/>
    <cellStyle name="Feeder Field 2 3 5 2" xfId="14566"/>
    <cellStyle name="Feeder Field 2 3 5 2 2" xfId="14567"/>
    <cellStyle name="Feeder Field 2 3 5 3" xfId="14568"/>
    <cellStyle name="Feeder Field 2 3 6" xfId="14569"/>
    <cellStyle name="Feeder Field 2 3 6 2" xfId="14570"/>
    <cellStyle name="Feeder Field 2 3 6 2 2" xfId="14571"/>
    <cellStyle name="Feeder Field 2 3 6 3" xfId="14572"/>
    <cellStyle name="Feeder Field 2 3 7" xfId="14573"/>
    <cellStyle name="Feeder Field 2 3 7 2" xfId="14574"/>
    <cellStyle name="Feeder Field 2 3 7 2 2" xfId="14575"/>
    <cellStyle name="Feeder Field 2 3 7 3" xfId="14576"/>
    <cellStyle name="Feeder Field 2 3 8" xfId="14577"/>
    <cellStyle name="Feeder Field 2 3 8 2" xfId="14578"/>
    <cellStyle name="Feeder Field 2 3 8 2 2" xfId="14579"/>
    <cellStyle name="Feeder Field 2 3 8 3" xfId="14580"/>
    <cellStyle name="Feeder Field 2 3 9" xfId="14581"/>
    <cellStyle name="Feeder Field 2 3 9 2" xfId="14582"/>
    <cellStyle name="Feeder Field 2 3 9 2 2" xfId="14583"/>
    <cellStyle name="Feeder Field 2 3 9 3" xfId="14584"/>
    <cellStyle name="Feeder Field 2 4" xfId="14585"/>
    <cellStyle name="Feeder Field 2 4 10" xfId="14586"/>
    <cellStyle name="Feeder Field 2 4 10 2" xfId="14587"/>
    <cellStyle name="Feeder Field 2 4 10 2 2" xfId="14588"/>
    <cellStyle name="Feeder Field 2 4 10 3" xfId="14589"/>
    <cellStyle name="Feeder Field 2 4 11" xfId="14590"/>
    <cellStyle name="Feeder Field 2 4 11 2" xfId="14591"/>
    <cellStyle name="Feeder Field 2 4 11 2 2" xfId="14592"/>
    <cellStyle name="Feeder Field 2 4 11 3" xfId="14593"/>
    <cellStyle name="Feeder Field 2 4 12" xfId="14594"/>
    <cellStyle name="Feeder Field 2 4 12 2" xfId="14595"/>
    <cellStyle name="Feeder Field 2 4 12 2 2" xfId="14596"/>
    <cellStyle name="Feeder Field 2 4 12 3" xfId="14597"/>
    <cellStyle name="Feeder Field 2 4 13" xfId="14598"/>
    <cellStyle name="Feeder Field 2 4 13 2" xfId="14599"/>
    <cellStyle name="Feeder Field 2 4 13 2 2" xfId="14600"/>
    <cellStyle name="Feeder Field 2 4 13 3" xfId="14601"/>
    <cellStyle name="Feeder Field 2 4 14" xfId="14602"/>
    <cellStyle name="Feeder Field 2 4 14 2" xfId="14603"/>
    <cellStyle name="Feeder Field 2 4 14 2 2" xfId="14604"/>
    <cellStyle name="Feeder Field 2 4 14 3" xfId="14605"/>
    <cellStyle name="Feeder Field 2 4 15" xfId="14606"/>
    <cellStyle name="Feeder Field 2 4 15 2" xfId="14607"/>
    <cellStyle name="Feeder Field 2 4 15 2 2" xfId="14608"/>
    <cellStyle name="Feeder Field 2 4 15 3" xfId="14609"/>
    <cellStyle name="Feeder Field 2 4 16" xfId="14610"/>
    <cellStyle name="Feeder Field 2 4 16 2" xfId="14611"/>
    <cellStyle name="Feeder Field 2 4 16 2 2" xfId="14612"/>
    <cellStyle name="Feeder Field 2 4 16 3" xfId="14613"/>
    <cellStyle name="Feeder Field 2 4 17" xfId="14614"/>
    <cellStyle name="Feeder Field 2 4 17 2" xfId="14615"/>
    <cellStyle name="Feeder Field 2 4 17 2 2" xfId="14616"/>
    <cellStyle name="Feeder Field 2 4 17 3" xfId="14617"/>
    <cellStyle name="Feeder Field 2 4 18" xfId="14618"/>
    <cellStyle name="Feeder Field 2 4 18 2" xfId="14619"/>
    <cellStyle name="Feeder Field 2 4 18 2 2" xfId="14620"/>
    <cellStyle name="Feeder Field 2 4 18 3" xfId="14621"/>
    <cellStyle name="Feeder Field 2 4 19" xfId="14622"/>
    <cellStyle name="Feeder Field 2 4 19 2" xfId="14623"/>
    <cellStyle name="Feeder Field 2 4 19 2 2" xfId="14624"/>
    <cellStyle name="Feeder Field 2 4 19 3" xfId="14625"/>
    <cellStyle name="Feeder Field 2 4 2" xfId="14626"/>
    <cellStyle name="Feeder Field 2 4 2 10" xfId="14627"/>
    <cellStyle name="Feeder Field 2 4 2 10 2" xfId="14628"/>
    <cellStyle name="Feeder Field 2 4 2 10 2 2" xfId="14629"/>
    <cellStyle name="Feeder Field 2 4 2 10 3" xfId="14630"/>
    <cellStyle name="Feeder Field 2 4 2 11" xfId="14631"/>
    <cellStyle name="Feeder Field 2 4 2 11 2" xfId="14632"/>
    <cellStyle name="Feeder Field 2 4 2 11 2 2" xfId="14633"/>
    <cellStyle name="Feeder Field 2 4 2 11 3" xfId="14634"/>
    <cellStyle name="Feeder Field 2 4 2 12" xfId="14635"/>
    <cellStyle name="Feeder Field 2 4 2 12 2" xfId="14636"/>
    <cellStyle name="Feeder Field 2 4 2 12 2 2" xfId="14637"/>
    <cellStyle name="Feeder Field 2 4 2 12 3" xfId="14638"/>
    <cellStyle name="Feeder Field 2 4 2 13" xfId="14639"/>
    <cellStyle name="Feeder Field 2 4 2 13 2" xfId="14640"/>
    <cellStyle name="Feeder Field 2 4 2 13 2 2" xfId="14641"/>
    <cellStyle name="Feeder Field 2 4 2 13 3" xfId="14642"/>
    <cellStyle name="Feeder Field 2 4 2 14" xfId="14643"/>
    <cellStyle name="Feeder Field 2 4 2 14 2" xfId="14644"/>
    <cellStyle name="Feeder Field 2 4 2 14 2 2" xfId="14645"/>
    <cellStyle name="Feeder Field 2 4 2 14 3" xfId="14646"/>
    <cellStyle name="Feeder Field 2 4 2 15" xfId="14647"/>
    <cellStyle name="Feeder Field 2 4 2 15 2" xfId="14648"/>
    <cellStyle name="Feeder Field 2 4 2 15 2 2" xfId="14649"/>
    <cellStyle name="Feeder Field 2 4 2 15 3" xfId="14650"/>
    <cellStyle name="Feeder Field 2 4 2 16" xfId="14651"/>
    <cellStyle name="Feeder Field 2 4 2 16 2" xfId="14652"/>
    <cellStyle name="Feeder Field 2 4 2 16 2 2" xfId="14653"/>
    <cellStyle name="Feeder Field 2 4 2 16 3" xfId="14654"/>
    <cellStyle name="Feeder Field 2 4 2 17" xfId="14655"/>
    <cellStyle name="Feeder Field 2 4 2 17 2" xfId="14656"/>
    <cellStyle name="Feeder Field 2 4 2 17 2 2" xfId="14657"/>
    <cellStyle name="Feeder Field 2 4 2 17 3" xfId="14658"/>
    <cellStyle name="Feeder Field 2 4 2 18" xfId="14659"/>
    <cellStyle name="Feeder Field 2 4 2 18 2" xfId="14660"/>
    <cellStyle name="Feeder Field 2 4 2 18 2 2" xfId="14661"/>
    <cellStyle name="Feeder Field 2 4 2 18 3" xfId="14662"/>
    <cellStyle name="Feeder Field 2 4 2 19" xfId="14663"/>
    <cellStyle name="Feeder Field 2 4 2 19 2" xfId="14664"/>
    <cellStyle name="Feeder Field 2 4 2 19 2 2" xfId="14665"/>
    <cellStyle name="Feeder Field 2 4 2 19 3" xfId="14666"/>
    <cellStyle name="Feeder Field 2 4 2 2" xfId="14667"/>
    <cellStyle name="Feeder Field 2 4 2 2 2" xfId="14668"/>
    <cellStyle name="Feeder Field 2 4 2 2 2 2" xfId="14669"/>
    <cellStyle name="Feeder Field 2 4 2 2 3" xfId="14670"/>
    <cellStyle name="Feeder Field 2 4 2 20" xfId="14671"/>
    <cellStyle name="Feeder Field 2 4 2 20 2" xfId="14672"/>
    <cellStyle name="Feeder Field 2 4 2 20 2 2" xfId="14673"/>
    <cellStyle name="Feeder Field 2 4 2 20 3" xfId="14674"/>
    <cellStyle name="Feeder Field 2 4 2 21" xfId="14675"/>
    <cellStyle name="Feeder Field 2 4 2 21 2" xfId="14676"/>
    <cellStyle name="Feeder Field 2 4 2 22" xfId="14677"/>
    <cellStyle name="Feeder Field 2 4 2 3" xfId="14678"/>
    <cellStyle name="Feeder Field 2 4 2 3 2" xfId="14679"/>
    <cellStyle name="Feeder Field 2 4 2 3 2 2" xfId="14680"/>
    <cellStyle name="Feeder Field 2 4 2 3 3" xfId="14681"/>
    <cellStyle name="Feeder Field 2 4 2 4" xfId="14682"/>
    <cellStyle name="Feeder Field 2 4 2 4 2" xfId="14683"/>
    <cellStyle name="Feeder Field 2 4 2 4 2 2" xfId="14684"/>
    <cellStyle name="Feeder Field 2 4 2 4 3" xfId="14685"/>
    <cellStyle name="Feeder Field 2 4 2 5" xfId="14686"/>
    <cellStyle name="Feeder Field 2 4 2 5 2" xfId="14687"/>
    <cellStyle name="Feeder Field 2 4 2 5 2 2" xfId="14688"/>
    <cellStyle name="Feeder Field 2 4 2 5 3" xfId="14689"/>
    <cellStyle name="Feeder Field 2 4 2 6" xfId="14690"/>
    <cellStyle name="Feeder Field 2 4 2 6 2" xfId="14691"/>
    <cellStyle name="Feeder Field 2 4 2 6 2 2" xfId="14692"/>
    <cellStyle name="Feeder Field 2 4 2 6 3" xfId="14693"/>
    <cellStyle name="Feeder Field 2 4 2 7" xfId="14694"/>
    <cellStyle name="Feeder Field 2 4 2 7 2" xfId="14695"/>
    <cellStyle name="Feeder Field 2 4 2 7 2 2" xfId="14696"/>
    <cellStyle name="Feeder Field 2 4 2 7 3" xfId="14697"/>
    <cellStyle name="Feeder Field 2 4 2 8" xfId="14698"/>
    <cellStyle name="Feeder Field 2 4 2 8 2" xfId="14699"/>
    <cellStyle name="Feeder Field 2 4 2 8 2 2" xfId="14700"/>
    <cellStyle name="Feeder Field 2 4 2 8 3" xfId="14701"/>
    <cellStyle name="Feeder Field 2 4 2 9" xfId="14702"/>
    <cellStyle name="Feeder Field 2 4 2 9 2" xfId="14703"/>
    <cellStyle name="Feeder Field 2 4 2 9 2 2" xfId="14704"/>
    <cellStyle name="Feeder Field 2 4 2 9 3" xfId="14705"/>
    <cellStyle name="Feeder Field 2 4 20" xfId="14706"/>
    <cellStyle name="Feeder Field 2 4 20 2" xfId="14707"/>
    <cellStyle name="Feeder Field 2 4 20 2 2" xfId="14708"/>
    <cellStyle name="Feeder Field 2 4 20 3" xfId="14709"/>
    <cellStyle name="Feeder Field 2 4 21" xfId="14710"/>
    <cellStyle name="Feeder Field 2 4 21 2" xfId="14711"/>
    <cellStyle name="Feeder Field 2 4 21 2 2" xfId="14712"/>
    <cellStyle name="Feeder Field 2 4 21 3" xfId="14713"/>
    <cellStyle name="Feeder Field 2 4 22" xfId="14714"/>
    <cellStyle name="Feeder Field 2 4 22 2" xfId="14715"/>
    <cellStyle name="Feeder Field 2 4 23" xfId="14716"/>
    <cellStyle name="Feeder Field 2 4 3" xfId="14717"/>
    <cellStyle name="Feeder Field 2 4 3 2" xfId="14718"/>
    <cellStyle name="Feeder Field 2 4 3 2 2" xfId="14719"/>
    <cellStyle name="Feeder Field 2 4 3 3" xfId="14720"/>
    <cellStyle name="Feeder Field 2 4 4" xfId="14721"/>
    <cellStyle name="Feeder Field 2 4 4 2" xfId="14722"/>
    <cellStyle name="Feeder Field 2 4 4 2 2" xfId="14723"/>
    <cellStyle name="Feeder Field 2 4 4 3" xfId="14724"/>
    <cellStyle name="Feeder Field 2 4 5" xfId="14725"/>
    <cellStyle name="Feeder Field 2 4 5 2" xfId="14726"/>
    <cellStyle name="Feeder Field 2 4 5 2 2" xfId="14727"/>
    <cellStyle name="Feeder Field 2 4 5 3" xfId="14728"/>
    <cellStyle name="Feeder Field 2 4 6" xfId="14729"/>
    <cellStyle name="Feeder Field 2 4 6 2" xfId="14730"/>
    <cellStyle name="Feeder Field 2 4 6 2 2" xfId="14731"/>
    <cellStyle name="Feeder Field 2 4 6 3" xfId="14732"/>
    <cellStyle name="Feeder Field 2 4 7" xfId="14733"/>
    <cellStyle name="Feeder Field 2 4 7 2" xfId="14734"/>
    <cellStyle name="Feeder Field 2 4 7 2 2" xfId="14735"/>
    <cellStyle name="Feeder Field 2 4 7 3" xfId="14736"/>
    <cellStyle name="Feeder Field 2 4 8" xfId="14737"/>
    <cellStyle name="Feeder Field 2 4 8 2" xfId="14738"/>
    <cellStyle name="Feeder Field 2 4 8 2 2" xfId="14739"/>
    <cellStyle name="Feeder Field 2 4 8 3" xfId="14740"/>
    <cellStyle name="Feeder Field 2 4 9" xfId="14741"/>
    <cellStyle name="Feeder Field 2 4 9 2" xfId="14742"/>
    <cellStyle name="Feeder Field 2 4 9 2 2" xfId="14743"/>
    <cellStyle name="Feeder Field 2 4 9 3" xfId="14744"/>
    <cellStyle name="Feeder Field 2 5" xfId="14745"/>
    <cellStyle name="Feeder Field 2 5 10" xfId="14746"/>
    <cellStyle name="Feeder Field 2 5 10 2" xfId="14747"/>
    <cellStyle name="Feeder Field 2 5 10 2 2" xfId="14748"/>
    <cellStyle name="Feeder Field 2 5 10 3" xfId="14749"/>
    <cellStyle name="Feeder Field 2 5 11" xfId="14750"/>
    <cellStyle name="Feeder Field 2 5 11 2" xfId="14751"/>
    <cellStyle name="Feeder Field 2 5 11 2 2" xfId="14752"/>
    <cellStyle name="Feeder Field 2 5 11 3" xfId="14753"/>
    <cellStyle name="Feeder Field 2 5 12" xfId="14754"/>
    <cellStyle name="Feeder Field 2 5 12 2" xfId="14755"/>
    <cellStyle name="Feeder Field 2 5 12 2 2" xfId="14756"/>
    <cellStyle name="Feeder Field 2 5 12 3" xfId="14757"/>
    <cellStyle name="Feeder Field 2 5 13" xfId="14758"/>
    <cellStyle name="Feeder Field 2 5 13 2" xfId="14759"/>
    <cellStyle name="Feeder Field 2 5 13 2 2" xfId="14760"/>
    <cellStyle name="Feeder Field 2 5 13 3" xfId="14761"/>
    <cellStyle name="Feeder Field 2 5 14" xfId="14762"/>
    <cellStyle name="Feeder Field 2 5 14 2" xfId="14763"/>
    <cellStyle name="Feeder Field 2 5 14 2 2" xfId="14764"/>
    <cellStyle name="Feeder Field 2 5 14 3" xfId="14765"/>
    <cellStyle name="Feeder Field 2 5 15" xfId="14766"/>
    <cellStyle name="Feeder Field 2 5 15 2" xfId="14767"/>
    <cellStyle name="Feeder Field 2 5 15 2 2" xfId="14768"/>
    <cellStyle name="Feeder Field 2 5 15 3" xfId="14769"/>
    <cellStyle name="Feeder Field 2 5 16" xfId="14770"/>
    <cellStyle name="Feeder Field 2 5 16 2" xfId="14771"/>
    <cellStyle name="Feeder Field 2 5 16 2 2" xfId="14772"/>
    <cellStyle name="Feeder Field 2 5 16 3" xfId="14773"/>
    <cellStyle name="Feeder Field 2 5 17" xfId="14774"/>
    <cellStyle name="Feeder Field 2 5 17 2" xfId="14775"/>
    <cellStyle name="Feeder Field 2 5 17 2 2" xfId="14776"/>
    <cellStyle name="Feeder Field 2 5 17 3" xfId="14777"/>
    <cellStyle name="Feeder Field 2 5 18" xfId="14778"/>
    <cellStyle name="Feeder Field 2 5 18 2" xfId="14779"/>
    <cellStyle name="Feeder Field 2 5 18 2 2" xfId="14780"/>
    <cellStyle name="Feeder Field 2 5 18 3" xfId="14781"/>
    <cellStyle name="Feeder Field 2 5 19" xfId="14782"/>
    <cellStyle name="Feeder Field 2 5 19 2" xfId="14783"/>
    <cellStyle name="Feeder Field 2 5 19 2 2" xfId="14784"/>
    <cellStyle name="Feeder Field 2 5 19 3" xfId="14785"/>
    <cellStyle name="Feeder Field 2 5 2" xfId="14786"/>
    <cellStyle name="Feeder Field 2 5 2 2" xfId="14787"/>
    <cellStyle name="Feeder Field 2 5 2 2 2" xfId="14788"/>
    <cellStyle name="Feeder Field 2 5 2 3" xfId="14789"/>
    <cellStyle name="Feeder Field 2 5 20" xfId="14790"/>
    <cellStyle name="Feeder Field 2 5 20 2" xfId="14791"/>
    <cellStyle name="Feeder Field 2 5 20 2 2" xfId="14792"/>
    <cellStyle name="Feeder Field 2 5 20 3" xfId="14793"/>
    <cellStyle name="Feeder Field 2 5 21" xfId="14794"/>
    <cellStyle name="Feeder Field 2 5 21 2" xfId="14795"/>
    <cellStyle name="Feeder Field 2 5 22" xfId="14796"/>
    <cellStyle name="Feeder Field 2 5 3" xfId="14797"/>
    <cellStyle name="Feeder Field 2 5 3 2" xfId="14798"/>
    <cellStyle name="Feeder Field 2 5 3 2 2" xfId="14799"/>
    <cellStyle name="Feeder Field 2 5 3 3" xfId="14800"/>
    <cellStyle name="Feeder Field 2 5 4" xfId="14801"/>
    <cellStyle name="Feeder Field 2 5 4 2" xfId="14802"/>
    <cellStyle name="Feeder Field 2 5 4 2 2" xfId="14803"/>
    <cellStyle name="Feeder Field 2 5 4 3" xfId="14804"/>
    <cellStyle name="Feeder Field 2 5 5" xfId="14805"/>
    <cellStyle name="Feeder Field 2 5 5 2" xfId="14806"/>
    <cellStyle name="Feeder Field 2 5 5 2 2" xfId="14807"/>
    <cellStyle name="Feeder Field 2 5 5 3" xfId="14808"/>
    <cellStyle name="Feeder Field 2 5 6" xfId="14809"/>
    <cellStyle name="Feeder Field 2 5 6 2" xfId="14810"/>
    <cellStyle name="Feeder Field 2 5 6 2 2" xfId="14811"/>
    <cellStyle name="Feeder Field 2 5 6 3" xfId="14812"/>
    <cellStyle name="Feeder Field 2 5 7" xfId="14813"/>
    <cellStyle name="Feeder Field 2 5 7 2" xfId="14814"/>
    <cellStyle name="Feeder Field 2 5 7 2 2" xfId="14815"/>
    <cellStyle name="Feeder Field 2 5 7 3" xfId="14816"/>
    <cellStyle name="Feeder Field 2 5 8" xfId="14817"/>
    <cellStyle name="Feeder Field 2 5 8 2" xfId="14818"/>
    <cellStyle name="Feeder Field 2 5 8 2 2" xfId="14819"/>
    <cellStyle name="Feeder Field 2 5 8 3" xfId="14820"/>
    <cellStyle name="Feeder Field 2 5 9" xfId="14821"/>
    <cellStyle name="Feeder Field 2 5 9 2" xfId="14822"/>
    <cellStyle name="Feeder Field 2 5 9 2 2" xfId="14823"/>
    <cellStyle name="Feeder Field 2 5 9 3" xfId="14824"/>
    <cellStyle name="Feeder Field 2 6" xfId="14825"/>
    <cellStyle name="Feeder Field 2 6 2" xfId="14826"/>
    <cellStyle name="Feeder Field 2 6 2 2" xfId="14827"/>
    <cellStyle name="Feeder Field 2 6 3" xfId="14828"/>
    <cellStyle name="Feeder Field 2 7" xfId="14829"/>
    <cellStyle name="Feeder Field 2 7 2" xfId="14830"/>
    <cellStyle name="Feeder Field 2 7 2 2" xfId="14831"/>
    <cellStyle name="Feeder Field 2 7 3" xfId="14832"/>
    <cellStyle name="Feeder Field 2 8" xfId="14833"/>
    <cellStyle name="Feeder Field 2 8 2" xfId="14834"/>
    <cellStyle name="Feeder Field 2 8 2 2" xfId="14835"/>
    <cellStyle name="Feeder Field 2 8 3" xfId="14836"/>
    <cellStyle name="Feeder Field 2 9" xfId="14837"/>
    <cellStyle name="Feeder Field 2 9 2" xfId="14838"/>
    <cellStyle name="Feeder Field 2 9 2 2" xfId="14839"/>
    <cellStyle name="Feeder Field 2 9 3" xfId="14840"/>
    <cellStyle name="Feeder Field 20" xfId="14841"/>
    <cellStyle name="Feeder Field 20 2" xfId="14842"/>
    <cellStyle name="Feeder Field 20 2 2" xfId="14843"/>
    <cellStyle name="Feeder Field 20 3" xfId="14844"/>
    <cellStyle name="Feeder Field 21" xfId="14845"/>
    <cellStyle name="Feeder Field 21 2" xfId="14846"/>
    <cellStyle name="Feeder Field 21 2 2" xfId="14847"/>
    <cellStyle name="Feeder Field 21 3" xfId="14848"/>
    <cellStyle name="Feeder Field 22" xfId="14849"/>
    <cellStyle name="Feeder Field 22 2" xfId="14850"/>
    <cellStyle name="Feeder Field 23" xfId="14851"/>
    <cellStyle name="Feeder Field 24" xfId="14852"/>
    <cellStyle name="Feeder Field 25" xfId="14853"/>
    <cellStyle name="Feeder Field 26" xfId="14854"/>
    <cellStyle name="Feeder Field 3" xfId="14855"/>
    <cellStyle name="Feeder Field 3 10" xfId="14856"/>
    <cellStyle name="Feeder Field 3 10 2" xfId="14857"/>
    <cellStyle name="Feeder Field 3 10 2 2" xfId="14858"/>
    <cellStyle name="Feeder Field 3 10 3" xfId="14859"/>
    <cellStyle name="Feeder Field 3 11" xfId="14860"/>
    <cellStyle name="Feeder Field 3 11 2" xfId="14861"/>
    <cellStyle name="Feeder Field 3 11 2 2" xfId="14862"/>
    <cellStyle name="Feeder Field 3 11 3" xfId="14863"/>
    <cellStyle name="Feeder Field 3 12" xfId="14864"/>
    <cellStyle name="Feeder Field 3 12 2" xfId="14865"/>
    <cellStyle name="Feeder Field 3 12 2 2" xfId="14866"/>
    <cellStyle name="Feeder Field 3 12 3" xfId="14867"/>
    <cellStyle name="Feeder Field 3 13" xfId="14868"/>
    <cellStyle name="Feeder Field 3 13 2" xfId="14869"/>
    <cellStyle name="Feeder Field 3 13 2 2" xfId="14870"/>
    <cellStyle name="Feeder Field 3 13 3" xfId="14871"/>
    <cellStyle name="Feeder Field 3 14" xfId="14872"/>
    <cellStyle name="Feeder Field 3 14 2" xfId="14873"/>
    <cellStyle name="Feeder Field 3 14 2 2" xfId="14874"/>
    <cellStyle name="Feeder Field 3 14 3" xfId="14875"/>
    <cellStyle name="Feeder Field 3 15" xfId="14876"/>
    <cellStyle name="Feeder Field 3 15 2" xfId="14877"/>
    <cellStyle name="Feeder Field 3 15 2 2" xfId="14878"/>
    <cellStyle name="Feeder Field 3 15 3" xfId="14879"/>
    <cellStyle name="Feeder Field 3 16" xfId="14880"/>
    <cellStyle name="Feeder Field 3 16 2" xfId="14881"/>
    <cellStyle name="Feeder Field 3 16 2 2" xfId="14882"/>
    <cellStyle name="Feeder Field 3 16 3" xfId="14883"/>
    <cellStyle name="Feeder Field 3 17" xfId="14884"/>
    <cellStyle name="Feeder Field 3 17 2" xfId="14885"/>
    <cellStyle name="Feeder Field 3 17 2 2" xfId="14886"/>
    <cellStyle name="Feeder Field 3 17 3" xfId="14887"/>
    <cellStyle name="Feeder Field 3 18" xfId="14888"/>
    <cellStyle name="Feeder Field 3 18 2" xfId="14889"/>
    <cellStyle name="Feeder Field 3 19" xfId="14890"/>
    <cellStyle name="Feeder Field 3 2" xfId="14891"/>
    <cellStyle name="Feeder Field 3 2 10" xfId="14892"/>
    <cellStyle name="Feeder Field 3 2 10 2" xfId="14893"/>
    <cellStyle name="Feeder Field 3 2 10 2 2" xfId="14894"/>
    <cellStyle name="Feeder Field 3 2 10 3" xfId="14895"/>
    <cellStyle name="Feeder Field 3 2 11" xfId="14896"/>
    <cellStyle name="Feeder Field 3 2 11 2" xfId="14897"/>
    <cellStyle name="Feeder Field 3 2 11 2 2" xfId="14898"/>
    <cellStyle name="Feeder Field 3 2 11 3" xfId="14899"/>
    <cellStyle name="Feeder Field 3 2 12" xfId="14900"/>
    <cellStyle name="Feeder Field 3 2 12 2" xfId="14901"/>
    <cellStyle name="Feeder Field 3 2 12 2 2" xfId="14902"/>
    <cellStyle name="Feeder Field 3 2 12 3" xfId="14903"/>
    <cellStyle name="Feeder Field 3 2 13" xfId="14904"/>
    <cellStyle name="Feeder Field 3 2 13 2" xfId="14905"/>
    <cellStyle name="Feeder Field 3 2 13 2 2" xfId="14906"/>
    <cellStyle name="Feeder Field 3 2 13 3" xfId="14907"/>
    <cellStyle name="Feeder Field 3 2 14" xfId="14908"/>
    <cellStyle name="Feeder Field 3 2 14 2" xfId="14909"/>
    <cellStyle name="Feeder Field 3 2 14 2 2" xfId="14910"/>
    <cellStyle name="Feeder Field 3 2 14 3" xfId="14911"/>
    <cellStyle name="Feeder Field 3 2 15" xfId="14912"/>
    <cellStyle name="Feeder Field 3 2 15 2" xfId="14913"/>
    <cellStyle name="Feeder Field 3 2 15 2 2" xfId="14914"/>
    <cellStyle name="Feeder Field 3 2 15 3" xfId="14915"/>
    <cellStyle name="Feeder Field 3 2 16" xfId="14916"/>
    <cellStyle name="Feeder Field 3 2 16 2" xfId="14917"/>
    <cellStyle name="Feeder Field 3 2 16 2 2" xfId="14918"/>
    <cellStyle name="Feeder Field 3 2 16 3" xfId="14919"/>
    <cellStyle name="Feeder Field 3 2 17" xfId="14920"/>
    <cellStyle name="Feeder Field 3 2 17 2" xfId="14921"/>
    <cellStyle name="Feeder Field 3 2 17 2 2" xfId="14922"/>
    <cellStyle name="Feeder Field 3 2 17 3" xfId="14923"/>
    <cellStyle name="Feeder Field 3 2 18" xfId="14924"/>
    <cellStyle name="Feeder Field 3 2 18 2" xfId="14925"/>
    <cellStyle name="Feeder Field 3 2 18 2 2" xfId="14926"/>
    <cellStyle name="Feeder Field 3 2 18 3" xfId="14927"/>
    <cellStyle name="Feeder Field 3 2 19" xfId="14928"/>
    <cellStyle name="Feeder Field 3 2 19 2" xfId="14929"/>
    <cellStyle name="Feeder Field 3 2 19 2 2" xfId="14930"/>
    <cellStyle name="Feeder Field 3 2 19 3" xfId="14931"/>
    <cellStyle name="Feeder Field 3 2 2" xfId="14932"/>
    <cellStyle name="Feeder Field 3 2 2 2" xfId="14933"/>
    <cellStyle name="Feeder Field 3 2 2 2 2" xfId="14934"/>
    <cellStyle name="Feeder Field 3 2 2 3" xfId="14935"/>
    <cellStyle name="Feeder Field 3 2 20" xfId="14936"/>
    <cellStyle name="Feeder Field 3 2 20 2" xfId="14937"/>
    <cellStyle name="Feeder Field 3 2 20 2 2" xfId="14938"/>
    <cellStyle name="Feeder Field 3 2 20 3" xfId="14939"/>
    <cellStyle name="Feeder Field 3 2 21" xfId="14940"/>
    <cellStyle name="Feeder Field 3 2 21 2" xfId="14941"/>
    <cellStyle name="Feeder Field 3 2 22" xfId="14942"/>
    <cellStyle name="Feeder Field 3 2 3" xfId="14943"/>
    <cellStyle name="Feeder Field 3 2 3 2" xfId="14944"/>
    <cellStyle name="Feeder Field 3 2 3 2 2" xfId="14945"/>
    <cellStyle name="Feeder Field 3 2 3 3" xfId="14946"/>
    <cellStyle name="Feeder Field 3 2 4" xfId="14947"/>
    <cellStyle name="Feeder Field 3 2 4 2" xfId="14948"/>
    <cellStyle name="Feeder Field 3 2 4 2 2" xfId="14949"/>
    <cellStyle name="Feeder Field 3 2 4 3" xfId="14950"/>
    <cellStyle name="Feeder Field 3 2 5" xfId="14951"/>
    <cellStyle name="Feeder Field 3 2 5 2" xfId="14952"/>
    <cellStyle name="Feeder Field 3 2 5 2 2" xfId="14953"/>
    <cellStyle name="Feeder Field 3 2 5 3" xfId="14954"/>
    <cellStyle name="Feeder Field 3 2 6" xfId="14955"/>
    <cellStyle name="Feeder Field 3 2 6 2" xfId="14956"/>
    <cellStyle name="Feeder Field 3 2 6 2 2" xfId="14957"/>
    <cellStyle name="Feeder Field 3 2 6 3" xfId="14958"/>
    <cellStyle name="Feeder Field 3 2 7" xfId="14959"/>
    <cellStyle name="Feeder Field 3 2 7 2" xfId="14960"/>
    <cellStyle name="Feeder Field 3 2 7 2 2" xfId="14961"/>
    <cellStyle name="Feeder Field 3 2 7 3" xfId="14962"/>
    <cellStyle name="Feeder Field 3 2 8" xfId="14963"/>
    <cellStyle name="Feeder Field 3 2 8 2" xfId="14964"/>
    <cellStyle name="Feeder Field 3 2 8 2 2" xfId="14965"/>
    <cellStyle name="Feeder Field 3 2 8 3" xfId="14966"/>
    <cellStyle name="Feeder Field 3 2 9" xfId="14967"/>
    <cellStyle name="Feeder Field 3 2 9 2" xfId="14968"/>
    <cellStyle name="Feeder Field 3 2 9 2 2" xfId="14969"/>
    <cellStyle name="Feeder Field 3 2 9 3" xfId="14970"/>
    <cellStyle name="Feeder Field 3 3" xfId="14971"/>
    <cellStyle name="Feeder Field 3 3 2" xfId="14972"/>
    <cellStyle name="Feeder Field 3 3 2 2" xfId="14973"/>
    <cellStyle name="Feeder Field 3 3 3" xfId="14974"/>
    <cellStyle name="Feeder Field 3 4" xfId="14975"/>
    <cellStyle name="Feeder Field 3 4 2" xfId="14976"/>
    <cellStyle name="Feeder Field 3 4 2 2" xfId="14977"/>
    <cellStyle name="Feeder Field 3 4 3" xfId="14978"/>
    <cellStyle name="Feeder Field 3 5" xfId="14979"/>
    <cellStyle name="Feeder Field 3 5 2" xfId="14980"/>
    <cellStyle name="Feeder Field 3 5 2 2" xfId="14981"/>
    <cellStyle name="Feeder Field 3 5 3" xfId="14982"/>
    <cellStyle name="Feeder Field 3 6" xfId="14983"/>
    <cellStyle name="Feeder Field 3 6 2" xfId="14984"/>
    <cellStyle name="Feeder Field 3 6 2 2" xfId="14985"/>
    <cellStyle name="Feeder Field 3 6 3" xfId="14986"/>
    <cellStyle name="Feeder Field 3 7" xfId="14987"/>
    <cellStyle name="Feeder Field 3 7 2" xfId="14988"/>
    <cellStyle name="Feeder Field 3 7 2 2" xfId="14989"/>
    <cellStyle name="Feeder Field 3 7 3" xfId="14990"/>
    <cellStyle name="Feeder Field 3 8" xfId="14991"/>
    <cellStyle name="Feeder Field 3 8 2" xfId="14992"/>
    <cellStyle name="Feeder Field 3 8 2 2" xfId="14993"/>
    <cellStyle name="Feeder Field 3 8 3" xfId="14994"/>
    <cellStyle name="Feeder Field 3 9" xfId="14995"/>
    <cellStyle name="Feeder Field 3 9 2" xfId="14996"/>
    <cellStyle name="Feeder Field 3 9 2 2" xfId="14997"/>
    <cellStyle name="Feeder Field 3 9 3" xfId="14998"/>
    <cellStyle name="Feeder Field 4" xfId="14999"/>
    <cellStyle name="Feeder Field 4 10" xfId="15000"/>
    <cellStyle name="Feeder Field 4 10 2" xfId="15001"/>
    <cellStyle name="Feeder Field 4 10 2 2" xfId="15002"/>
    <cellStyle name="Feeder Field 4 10 3" xfId="15003"/>
    <cellStyle name="Feeder Field 4 11" xfId="15004"/>
    <cellStyle name="Feeder Field 4 11 2" xfId="15005"/>
    <cellStyle name="Feeder Field 4 11 2 2" xfId="15006"/>
    <cellStyle name="Feeder Field 4 11 3" xfId="15007"/>
    <cellStyle name="Feeder Field 4 12" xfId="15008"/>
    <cellStyle name="Feeder Field 4 12 2" xfId="15009"/>
    <cellStyle name="Feeder Field 4 12 2 2" xfId="15010"/>
    <cellStyle name="Feeder Field 4 12 3" xfId="15011"/>
    <cellStyle name="Feeder Field 4 13" xfId="15012"/>
    <cellStyle name="Feeder Field 4 13 2" xfId="15013"/>
    <cellStyle name="Feeder Field 4 13 2 2" xfId="15014"/>
    <cellStyle name="Feeder Field 4 13 3" xfId="15015"/>
    <cellStyle name="Feeder Field 4 14" xfId="15016"/>
    <cellStyle name="Feeder Field 4 14 2" xfId="15017"/>
    <cellStyle name="Feeder Field 4 14 2 2" xfId="15018"/>
    <cellStyle name="Feeder Field 4 14 3" xfId="15019"/>
    <cellStyle name="Feeder Field 4 15" xfId="15020"/>
    <cellStyle name="Feeder Field 4 15 2" xfId="15021"/>
    <cellStyle name="Feeder Field 4 15 2 2" xfId="15022"/>
    <cellStyle name="Feeder Field 4 15 3" xfId="15023"/>
    <cellStyle name="Feeder Field 4 16" xfId="15024"/>
    <cellStyle name="Feeder Field 4 16 2" xfId="15025"/>
    <cellStyle name="Feeder Field 4 16 2 2" xfId="15026"/>
    <cellStyle name="Feeder Field 4 16 3" xfId="15027"/>
    <cellStyle name="Feeder Field 4 17" xfId="15028"/>
    <cellStyle name="Feeder Field 4 17 2" xfId="15029"/>
    <cellStyle name="Feeder Field 4 17 2 2" xfId="15030"/>
    <cellStyle name="Feeder Field 4 17 3" xfId="15031"/>
    <cellStyle name="Feeder Field 4 18" xfId="15032"/>
    <cellStyle name="Feeder Field 4 18 2" xfId="15033"/>
    <cellStyle name="Feeder Field 4 19" xfId="15034"/>
    <cellStyle name="Feeder Field 4 2" xfId="15035"/>
    <cellStyle name="Feeder Field 4 2 10" xfId="15036"/>
    <cellStyle name="Feeder Field 4 2 10 2" xfId="15037"/>
    <cellStyle name="Feeder Field 4 2 10 2 2" xfId="15038"/>
    <cellStyle name="Feeder Field 4 2 10 3" xfId="15039"/>
    <cellStyle name="Feeder Field 4 2 11" xfId="15040"/>
    <cellStyle name="Feeder Field 4 2 11 2" xfId="15041"/>
    <cellStyle name="Feeder Field 4 2 11 2 2" xfId="15042"/>
    <cellStyle name="Feeder Field 4 2 11 3" xfId="15043"/>
    <cellStyle name="Feeder Field 4 2 12" xfId="15044"/>
    <cellStyle name="Feeder Field 4 2 12 2" xfId="15045"/>
    <cellStyle name="Feeder Field 4 2 12 2 2" xfId="15046"/>
    <cellStyle name="Feeder Field 4 2 12 3" xfId="15047"/>
    <cellStyle name="Feeder Field 4 2 13" xfId="15048"/>
    <cellStyle name="Feeder Field 4 2 13 2" xfId="15049"/>
    <cellStyle name="Feeder Field 4 2 13 2 2" xfId="15050"/>
    <cellStyle name="Feeder Field 4 2 13 3" xfId="15051"/>
    <cellStyle name="Feeder Field 4 2 14" xfId="15052"/>
    <cellStyle name="Feeder Field 4 2 14 2" xfId="15053"/>
    <cellStyle name="Feeder Field 4 2 14 2 2" xfId="15054"/>
    <cellStyle name="Feeder Field 4 2 14 3" xfId="15055"/>
    <cellStyle name="Feeder Field 4 2 15" xfId="15056"/>
    <cellStyle name="Feeder Field 4 2 15 2" xfId="15057"/>
    <cellStyle name="Feeder Field 4 2 15 2 2" xfId="15058"/>
    <cellStyle name="Feeder Field 4 2 15 3" xfId="15059"/>
    <cellStyle name="Feeder Field 4 2 16" xfId="15060"/>
    <cellStyle name="Feeder Field 4 2 16 2" xfId="15061"/>
    <cellStyle name="Feeder Field 4 2 16 2 2" xfId="15062"/>
    <cellStyle name="Feeder Field 4 2 16 3" xfId="15063"/>
    <cellStyle name="Feeder Field 4 2 17" xfId="15064"/>
    <cellStyle name="Feeder Field 4 2 17 2" xfId="15065"/>
    <cellStyle name="Feeder Field 4 2 17 2 2" xfId="15066"/>
    <cellStyle name="Feeder Field 4 2 17 3" xfId="15067"/>
    <cellStyle name="Feeder Field 4 2 18" xfId="15068"/>
    <cellStyle name="Feeder Field 4 2 18 2" xfId="15069"/>
    <cellStyle name="Feeder Field 4 2 18 2 2" xfId="15070"/>
    <cellStyle name="Feeder Field 4 2 18 3" xfId="15071"/>
    <cellStyle name="Feeder Field 4 2 19" xfId="15072"/>
    <cellStyle name="Feeder Field 4 2 19 2" xfId="15073"/>
    <cellStyle name="Feeder Field 4 2 19 2 2" xfId="15074"/>
    <cellStyle name="Feeder Field 4 2 19 3" xfId="15075"/>
    <cellStyle name="Feeder Field 4 2 2" xfId="15076"/>
    <cellStyle name="Feeder Field 4 2 2 2" xfId="15077"/>
    <cellStyle name="Feeder Field 4 2 2 2 2" xfId="15078"/>
    <cellStyle name="Feeder Field 4 2 2 3" xfId="15079"/>
    <cellStyle name="Feeder Field 4 2 20" xfId="15080"/>
    <cellStyle name="Feeder Field 4 2 20 2" xfId="15081"/>
    <cellStyle name="Feeder Field 4 2 20 2 2" xfId="15082"/>
    <cellStyle name="Feeder Field 4 2 20 3" xfId="15083"/>
    <cellStyle name="Feeder Field 4 2 21" xfId="15084"/>
    <cellStyle name="Feeder Field 4 2 21 2" xfId="15085"/>
    <cellStyle name="Feeder Field 4 2 22" xfId="15086"/>
    <cellStyle name="Feeder Field 4 2 3" xfId="15087"/>
    <cellStyle name="Feeder Field 4 2 3 2" xfId="15088"/>
    <cellStyle name="Feeder Field 4 2 3 2 2" xfId="15089"/>
    <cellStyle name="Feeder Field 4 2 3 3" xfId="15090"/>
    <cellStyle name="Feeder Field 4 2 4" xfId="15091"/>
    <cellStyle name="Feeder Field 4 2 4 2" xfId="15092"/>
    <cellStyle name="Feeder Field 4 2 4 2 2" xfId="15093"/>
    <cellStyle name="Feeder Field 4 2 4 3" xfId="15094"/>
    <cellStyle name="Feeder Field 4 2 5" xfId="15095"/>
    <cellStyle name="Feeder Field 4 2 5 2" xfId="15096"/>
    <cellStyle name="Feeder Field 4 2 5 2 2" xfId="15097"/>
    <cellStyle name="Feeder Field 4 2 5 3" xfId="15098"/>
    <cellStyle name="Feeder Field 4 2 6" xfId="15099"/>
    <cellStyle name="Feeder Field 4 2 6 2" xfId="15100"/>
    <cellStyle name="Feeder Field 4 2 6 2 2" xfId="15101"/>
    <cellStyle name="Feeder Field 4 2 6 3" xfId="15102"/>
    <cellStyle name="Feeder Field 4 2 7" xfId="15103"/>
    <cellStyle name="Feeder Field 4 2 7 2" xfId="15104"/>
    <cellStyle name="Feeder Field 4 2 7 2 2" xfId="15105"/>
    <cellStyle name="Feeder Field 4 2 7 3" xfId="15106"/>
    <cellStyle name="Feeder Field 4 2 8" xfId="15107"/>
    <cellStyle name="Feeder Field 4 2 8 2" xfId="15108"/>
    <cellStyle name="Feeder Field 4 2 8 2 2" xfId="15109"/>
    <cellStyle name="Feeder Field 4 2 8 3" xfId="15110"/>
    <cellStyle name="Feeder Field 4 2 9" xfId="15111"/>
    <cellStyle name="Feeder Field 4 2 9 2" xfId="15112"/>
    <cellStyle name="Feeder Field 4 2 9 2 2" xfId="15113"/>
    <cellStyle name="Feeder Field 4 2 9 3" xfId="15114"/>
    <cellStyle name="Feeder Field 4 3" xfId="15115"/>
    <cellStyle name="Feeder Field 4 3 2" xfId="15116"/>
    <cellStyle name="Feeder Field 4 3 2 2" xfId="15117"/>
    <cellStyle name="Feeder Field 4 3 3" xfId="15118"/>
    <cellStyle name="Feeder Field 4 4" xfId="15119"/>
    <cellStyle name="Feeder Field 4 4 2" xfId="15120"/>
    <cellStyle name="Feeder Field 4 4 2 2" xfId="15121"/>
    <cellStyle name="Feeder Field 4 4 3" xfId="15122"/>
    <cellStyle name="Feeder Field 4 5" xfId="15123"/>
    <cellStyle name="Feeder Field 4 5 2" xfId="15124"/>
    <cellStyle name="Feeder Field 4 5 2 2" xfId="15125"/>
    <cellStyle name="Feeder Field 4 5 3" xfId="15126"/>
    <cellStyle name="Feeder Field 4 6" xfId="15127"/>
    <cellStyle name="Feeder Field 4 6 2" xfId="15128"/>
    <cellStyle name="Feeder Field 4 6 2 2" xfId="15129"/>
    <cellStyle name="Feeder Field 4 6 3" xfId="15130"/>
    <cellStyle name="Feeder Field 4 7" xfId="15131"/>
    <cellStyle name="Feeder Field 4 7 2" xfId="15132"/>
    <cellStyle name="Feeder Field 4 7 2 2" xfId="15133"/>
    <cellStyle name="Feeder Field 4 7 3" xfId="15134"/>
    <cellStyle name="Feeder Field 4 8" xfId="15135"/>
    <cellStyle name="Feeder Field 4 8 2" xfId="15136"/>
    <cellStyle name="Feeder Field 4 8 2 2" xfId="15137"/>
    <cellStyle name="Feeder Field 4 8 3" xfId="15138"/>
    <cellStyle name="Feeder Field 4 9" xfId="15139"/>
    <cellStyle name="Feeder Field 4 9 2" xfId="15140"/>
    <cellStyle name="Feeder Field 4 9 2 2" xfId="15141"/>
    <cellStyle name="Feeder Field 4 9 3" xfId="15142"/>
    <cellStyle name="Feeder Field 5" xfId="15143"/>
    <cellStyle name="Feeder Field 5 10" xfId="15144"/>
    <cellStyle name="Feeder Field 5 10 2" xfId="15145"/>
    <cellStyle name="Feeder Field 5 10 2 2" xfId="15146"/>
    <cellStyle name="Feeder Field 5 10 3" xfId="15147"/>
    <cellStyle name="Feeder Field 5 11" xfId="15148"/>
    <cellStyle name="Feeder Field 5 11 2" xfId="15149"/>
    <cellStyle name="Feeder Field 5 11 2 2" xfId="15150"/>
    <cellStyle name="Feeder Field 5 11 3" xfId="15151"/>
    <cellStyle name="Feeder Field 5 12" xfId="15152"/>
    <cellStyle name="Feeder Field 5 12 2" xfId="15153"/>
    <cellStyle name="Feeder Field 5 12 2 2" xfId="15154"/>
    <cellStyle name="Feeder Field 5 12 3" xfId="15155"/>
    <cellStyle name="Feeder Field 5 13" xfId="15156"/>
    <cellStyle name="Feeder Field 5 13 2" xfId="15157"/>
    <cellStyle name="Feeder Field 5 13 2 2" xfId="15158"/>
    <cellStyle name="Feeder Field 5 13 3" xfId="15159"/>
    <cellStyle name="Feeder Field 5 14" xfId="15160"/>
    <cellStyle name="Feeder Field 5 14 2" xfId="15161"/>
    <cellStyle name="Feeder Field 5 14 2 2" xfId="15162"/>
    <cellStyle name="Feeder Field 5 14 3" xfId="15163"/>
    <cellStyle name="Feeder Field 5 15" xfId="15164"/>
    <cellStyle name="Feeder Field 5 15 2" xfId="15165"/>
    <cellStyle name="Feeder Field 5 15 2 2" xfId="15166"/>
    <cellStyle name="Feeder Field 5 15 3" xfId="15167"/>
    <cellStyle name="Feeder Field 5 16" xfId="15168"/>
    <cellStyle name="Feeder Field 5 16 2" xfId="15169"/>
    <cellStyle name="Feeder Field 5 16 2 2" xfId="15170"/>
    <cellStyle name="Feeder Field 5 16 3" xfId="15171"/>
    <cellStyle name="Feeder Field 5 17" xfId="15172"/>
    <cellStyle name="Feeder Field 5 17 2" xfId="15173"/>
    <cellStyle name="Feeder Field 5 17 2 2" xfId="15174"/>
    <cellStyle name="Feeder Field 5 17 3" xfId="15175"/>
    <cellStyle name="Feeder Field 5 18" xfId="15176"/>
    <cellStyle name="Feeder Field 5 18 2" xfId="15177"/>
    <cellStyle name="Feeder Field 5 18 2 2" xfId="15178"/>
    <cellStyle name="Feeder Field 5 18 3" xfId="15179"/>
    <cellStyle name="Feeder Field 5 19" xfId="15180"/>
    <cellStyle name="Feeder Field 5 19 2" xfId="15181"/>
    <cellStyle name="Feeder Field 5 19 2 2" xfId="15182"/>
    <cellStyle name="Feeder Field 5 19 3" xfId="15183"/>
    <cellStyle name="Feeder Field 5 2" xfId="15184"/>
    <cellStyle name="Feeder Field 5 2 10" xfId="15185"/>
    <cellStyle name="Feeder Field 5 2 10 2" xfId="15186"/>
    <cellStyle name="Feeder Field 5 2 10 2 2" xfId="15187"/>
    <cellStyle name="Feeder Field 5 2 10 3" xfId="15188"/>
    <cellStyle name="Feeder Field 5 2 11" xfId="15189"/>
    <cellStyle name="Feeder Field 5 2 11 2" xfId="15190"/>
    <cellStyle name="Feeder Field 5 2 11 2 2" xfId="15191"/>
    <cellStyle name="Feeder Field 5 2 11 3" xfId="15192"/>
    <cellStyle name="Feeder Field 5 2 12" xfId="15193"/>
    <cellStyle name="Feeder Field 5 2 12 2" xfId="15194"/>
    <cellStyle name="Feeder Field 5 2 12 2 2" xfId="15195"/>
    <cellStyle name="Feeder Field 5 2 12 3" xfId="15196"/>
    <cellStyle name="Feeder Field 5 2 13" xfId="15197"/>
    <cellStyle name="Feeder Field 5 2 13 2" xfId="15198"/>
    <cellStyle name="Feeder Field 5 2 13 2 2" xfId="15199"/>
    <cellStyle name="Feeder Field 5 2 13 3" xfId="15200"/>
    <cellStyle name="Feeder Field 5 2 14" xfId="15201"/>
    <cellStyle name="Feeder Field 5 2 14 2" xfId="15202"/>
    <cellStyle name="Feeder Field 5 2 14 2 2" xfId="15203"/>
    <cellStyle name="Feeder Field 5 2 14 3" xfId="15204"/>
    <cellStyle name="Feeder Field 5 2 15" xfId="15205"/>
    <cellStyle name="Feeder Field 5 2 15 2" xfId="15206"/>
    <cellStyle name="Feeder Field 5 2 15 2 2" xfId="15207"/>
    <cellStyle name="Feeder Field 5 2 15 3" xfId="15208"/>
    <cellStyle name="Feeder Field 5 2 16" xfId="15209"/>
    <cellStyle name="Feeder Field 5 2 16 2" xfId="15210"/>
    <cellStyle name="Feeder Field 5 2 16 2 2" xfId="15211"/>
    <cellStyle name="Feeder Field 5 2 16 3" xfId="15212"/>
    <cellStyle name="Feeder Field 5 2 17" xfId="15213"/>
    <cellStyle name="Feeder Field 5 2 17 2" xfId="15214"/>
    <cellStyle name="Feeder Field 5 2 17 2 2" xfId="15215"/>
    <cellStyle name="Feeder Field 5 2 17 3" xfId="15216"/>
    <cellStyle name="Feeder Field 5 2 18" xfId="15217"/>
    <cellStyle name="Feeder Field 5 2 18 2" xfId="15218"/>
    <cellStyle name="Feeder Field 5 2 18 2 2" xfId="15219"/>
    <cellStyle name="Feeder Field 5 2 18 3" xfId="15220"/>
    <cellStyle name="Feeder Field 5 2 19" xfId="15221"/>
    <cellStyle name="Feeder Field 5 2 19 2" xfId="15222"/>
    <cellStyle name="Feeder Field 5 2 19 2 2" xfId="15223"/>
    <cellStyle name="Feeder Field 5 2 19 3" xfId="15224"/>
    <cellStyle name="Feeder Field 5 2 2" xfId="15225"/>
    <cellStyle name="Feeder Field 5 2 2 2" xfId="15226"/>
    <cellStyle name="Feeder Field 5 2 2 2 2" xfId="15227"/>
    <cellStyle name="Feeder Field 5 2 2 3" xfId="15228"/>
    <cellStyle name="Feeder Field 5 2 20" xfId="15229"/>
    <cellStyle name="Feeder Field 5 2 20 2" xfId="15230"/>
    <cellStyle name="Feeder Field 5 2 20 2 2" xfId="15231"/>
    <cellStyle name="Feeder Field 5 2 20 3" xfId="15232"/>
    <cellStyle name="Feeder Field 5 2 21" xfId="15233"/>
    <cellStyle name="Feeder Field 5 2 21 2" xfId="15234"/>
    <cellStyle name="Feeder Field 5 2 22" xfId="15235"/>
    <cellStyle name="Feeder Field 5 2 3" xfId="15236"/>
    <cellStyle name="Feeder Field 5 2 3 2" xfId="15237"/>
    <cellStyle name="Feeder Field 5 2 3 2 2" xfId="15238"/>
    <cellStyle name="Feeder Field 5 2 3 3" xfId="15239"/>
    <cellStyle name="Feeder Field 5 2 4" xfId="15240"/>
    <cellStyle name="Feeder Field 5 2 4 2" xfId="15241"/>
    <cellStyle name="Feeder Field 5 2 4 2 2" xfId="15242"/>
    <cellStyle name="Feeder Field 5 2 4 3" xfId="15243"/>
    <cellStyle name="Feeder Field 5 2 5" xfId="15244"/>
    <cellStyle name="Feeder Field 5 2 5 2" xfId="15245"/>
    <cellStyle name="Feeder Field 5 2 5 2 2" xfId="15246"/>
    <cellStyle name="Feeder Field 5 2 5 3" xfId="15247"/>
    <cellStyle name="Feeder Field 5 2 6" xfId="15248"/>
    <cellStyle name="Feeder Field 5 2 6 2" xfId="15249"/>
    <cellStyle name="Feeder Field 5 2 6 2 2" xfId="15250"/>
    <cellStyle name="Feeder Field 5 2 6 3" xfId="15251"/>
    <cellStyle name="Feeder Field 5 2 7" xfId="15252"/>
    <cellStyle name="Feeder Field 5 2 7 2" xfId="15253"/>
    <cellStyle name="Feeder Field 5 2 7 2 2" xfId="15254"/>
    <cellStyle name="Feeder Field 5 2 7 3" xfId="15255"/>
    <cellStyle name="Feeder Field 5 2 8" xfId="15256"/>
    <cellStyle name="Feeder Field 5 2 8 2" xfId="15257"/>
    <cellStyle name="Feeder Field 5 2 8 2 2" xfId="15258"/>
    <cellStyle name="Feeder Field 5 2 8 3" xfId="15259"/>
    <cellStyle name="Feeder Field 5 2 9" xfId="15260"/>
    <cellStyle name="Feeder Field 5 2 9 2" xfId="15261"/>
    <cellStyle name="Feeder Field 5 2 9 2 2" xfId="15262"/>
    <cellStyle name="Feeder Field 5 2 9 3" xfId="15263"/>
    <cellStyle name="Feeder Field 5 20" xfId="15264"/>
    <cellStyle name="Feeder Field 5 20 2" xfId="15265"/>
    <cellStyle name="Feeder Field 5 20 2 2" xfId="15266"/>
    <cellStyle name="Feeder Field 5 20 3" xfId="15267"/>
    <cellStyle name="Feeder Field 5 21" xfId="15268"/>
    <cellStyle name="Feeder Field 5 21 2" xfId="15269"/>
    <cellStyle name="Feeder Field 5 21 2 2" xfId="15270"/>
    <cellStyle name="Feeder Field 5 21 3" xfId="15271"/>
    <cellStyle name="Feeder Field 5 22" xfId="15272"/>
    <cellStyle name="Feeder Field 5 22 2" xfId="15273"/>
    <cellStyle name="Feeder Field 5 23" xfId="15274"/>
    <cellStyle name="Feeder Field 5 3" xfId="15275"/>
    <cellStyle name="Feeder Field 5 3 2" xfId="15276"/>
    <cellStyle name="Feeder Field 5 3 2 2" xfId="15277"/>
    <cellStyle name="Feeder Field 5 3 3" xfId="15278"/>
    <cellStyle name="Feeder Field 5 4" xfId="15279"/>
    <cellStyle name="Feeder Field 5 4 2" xfId="15280"/>
    <cellStyle name="Feeder Field 5 4 2 2" xfId="15281"/>
    <cellStyle name="Feeder Field 5 4 3" xfId="15282"/>
    <cellStyle name="Feeder Field 5 5" xfId="15283"/>
    <cellStyle name="Feeder Field 5 5 2" xfId="15284"/>
    <cellStyle name="Feeder Field 5 5 2 2" xfId="15285"/>
    <cellStyle name="Feeder Field 5 5 3" xfId="15286"/>
    <cellStyle name="Feeder Field 5 6" xfId="15287"/>
    <cellStyle name="Feeder Field 5 6 2" xfId="15288"/>
    <cellStyle name="Feeder Field 5 6 2 2" xfId="15289"/>
    <cellStyle name="Feeder Field 5 6 3" xfId="15290"/>
    <cellStyle name="Feeder Field 5 7" xfId="15291"/>
    <cellStyle name="Feeder Field 5 7 2" xfId="15292"/>
    <cellStyle name="Feeder Field 5 7 2 2" xfId="15293"/>
    <cellStyle name="Feeder Field 5 7 3" xfId="15294"/>
    <cellStyle name="Feeder Field 5 8" xfId="15295"/>
    <cellStyle name="Feeder Field 5 8 2" xfId="15296"/>
    <cellStyle name="Feeder Field 5 8 2 2" xfId="15297"/>
    <cellStyle name="Feeder Field 5 8 3" xfId="15298"/>
    <cellStyle name="Feeder Field 5 9" xfId="15299"/>
    <cellStyle name="Feeder Field 5 9 2" xfId="15300"/>
    <cellStyle name="Feeder Field 5 9 2 2" xfId="15301"/>
    <cellStyle name="Feeder Field 5 9 3" xfId="15302"/>
    <cellStyle name="Feeder Field 6" xfId="15303"/>
    <cellStyle name="Feeder Field 6 10" xfId="15304"/>
    <cellStyle name="Feeder Field 6 10 2" xfId="15305"/>
    <cellStyle name="Feeder Field 6 10 2 2" xfId="15306"/>
    <cellStyle name="Feeder Field 6 10 3" xfId="15307"/>
    <cellStyle name="Feeder Field 6 11" xfId="15308"/>
    <cellStyle name="Feeder Field 6 11 2" xfId="15309"/>
    <cellStyle name="Feeder Field 6 11 2 2" xfId="15310"/>
    <cellStyle name="Feeder Field 6 11 3" xfId="15311"/>
    <cellStyle name="Feeder Field 6 12" xfId="15312"/>
    <cellStyle name="Feeder Field 6 12 2" xfId="15313"/>
    <cellStyle name="Feeder Field 6 12 2 2" xfId="15314"/>
    <cellStyle name="Feeder Field 6 12 3" xfId="15315"/>
    <cellStyle name="Feeder Field 6 13" xfId="15316"/>
    <cellStyle name="Feeder Field 6 13 2" xfId="15317"/>
    <cellStyle name="Feeder Field 6 13 2 2" xfId="15318"/>
    <cellStyle name="Feeder Field 6 13 3" xfId="15319"/>
    <cellStyle name="Feeder Field 6 14" xfId="15320"/>
    <cellStyle name="Feeder Field 6 14 2" xfId="15321"/>
    <cellStyle name="Feeder Field 6 14 2 2" xfId="15322"/>
    <cellStyle name="Feeder Field 6 14 3" xfId="15323"/>
    <cellStyle name="Feeder Field 6 15" xfId="15324"/>
    <cellStyle name="Feeder Field 6 15 2" xfId="15325"/>
    <cellStyle name="Feeder Field 6 15 2 2" xfId="15326"/>
    <cellStyle name="Feeder Field 6 15 3" xfId="15327"/>
    <cellStyle name="Feeder Field 6 16" xfId="15328"/>
    <cellStyle name="Feeder Field 6 16 2" xfId="15329"/>
    <cellStyle name="Feeder Field 6 16 2 2" xfId="15330"/>
    <cellStyle name="Feeder Field 6 16 3" xfId="15331"/>
    <cellStyle name="Feeder Field 6 17" xfId="15332"/>
    <cellStyle name="Feeder Field 6 17 2" xfId="15333"/>
    <cellStyle name="Feeder Field 6 17 2 2" xfId="15334"/>
    <cellStyle name="Feeder Field 6 17 3" xfId="15335"/>
    <cellStyle name="Feeder Field 6 18" xfId="15336"/>
    <cellStyle name="Feeder Field 6 18 2" xfId="15337"/>
    <cellStyle name="Feeder Field 6 18 2 2" xfId="15338"/>
    <cellStyle name="Feeder Field 6 18 3" xfId="15339"/>
    <cellStyle name="Feeder Field 6 19" xfId="15340"/>
    <cellStyle name="Feeder Field 6 19 2" xfId="15341"/>
    <cellStyle name="Feeder Field 6 19 2 2" xfId="15342"/>
    <cellStyle name="Feeder Field 6 19 3" xfId="15343"/>
    <cellStyle name="Feeder Field 6 2" xfId="15344"/>
    <cellStyle name="Feeder Field 6 2 2" xfId="15345"/>
    <cellStyle name="Feeder Field 6 2 2 2" xfId="15346"/>
    <cellStyle name="Feeder Field 6 2 3" xfId="15347"/>
    <cellStyle name="Feeder Field 6 20" xfId="15348"/>
    <cellStyle name="Feeder Field 6 20 2" xfId="15349"/>
    <cellStyle name="Feeder Field 6 20 2 2" xfId="15350"/>
    <cellStyle name="Feeder Field 6 20 3" xfId="15351"/>
    <cellStyle name="Feeder Field 6 21" xfId="15352"/>
    <cellStyle name="Feeder Field 6 21 2" xfId="15353"/>
    <cellStyle name="Feeder Field 6 22" xfId="15354"/>
    <cellStyle name="Feeder Field 6 3" xfId="15355"/>
    <cellStyle name="Feeder Field 6 3 2" xfId="15356"/>
    <cellStyle name="Feeder Field 6 3 2 2" xfId="15357"/>
    <cellStyle name="Feeder Field 6 3 3" xfId="15358"/>
    <cellStyle name="Feeder Field 6 4" xfId="15359"/>
    <cellStyle name="Feeder Field 6 4 2" xfId="15360"/>
    <cellStyle name="Feeder Field 6 4 2 2" xfId="15361"/>
    <cellStyle name="Feeder Field 6 4 3" xfId="15362"/>
    <cellStyle name="Feeder Field 6 5" xfId="15363"/>
    <cellStyle name="Feeder Field 6 5 2" xfId="15364"/>
    <cellStyle name="Feeder Field 6 5 2 2" xfId="15365"/>
    <cellStyle name="Feeder Field 6 5 3" xfId="15366"/>
    <cellStyle name="Feeder Field 6 6" xfId="15367"/>
    <cellStyle name="Feeder Field 6 6 2" xfId="15368"/>
    <cellStyle name="Feeder Field 6 6 2 2" xfId="15369"/>
    <cellStyle name="Feeder Field 6 6 3" xfId="15370"/>
    <cellStyle name="Feeder Field 6 7" xfId="15371"/>
    <cellStyle name="Feeder Field 6 7 2" xfId="15372"/>
    <cellStyle name="Feeder Field 6 7 2 2" xfId="15373"/>
    <cellStyle name="Feeder Field 6 7 3" xfId="15374"/>
    <cellStyle name="Feeder Field 6 8" xfId="15375"/>
    <cellStyle name="Feeder Field 6 8 2" xfId="15376"/>
    <cellStyle name="Feeder Field 6 8 2 2" xfId="15377"/>
    <cellStyle name="Feeder Field 6 8 3" xfId="15378"/>
    <cellStyle name="Feeder Field 6 9" xfId="15379"/>
    <cellStyle name="Feeder Field 6 9 2" xfId="15380"/>
    <cellStyle name="Feeder Field 6 9 2 2" xfId="15381"/>
    <cellStyle name="Feeder Field 6 9 3" xfId="15382"/>
    <cellStyle name="Feeder Field 7" xfId="15383"/>
    <cellStyle name="Feeder Field 7 2" xfId="15384"/>
    <cellStyle name="Feeder Field 7 2 2" xfId="15385"/>
    <cellStyle name="Feeder Field 7 3" xfId="15386"/>
    <cellStyle name="Feeder Field 8" xfId="15387"/>
    <cellStyle name="Feeder Field 8 2" xfId="15388"/>
    <cellStyle name="Feeder Field 8 2 2" xfId="15389"/>
    <cellStyle name="Feeder Field 8 3" xfId="15390"/>
    <cellStyle name="Feeder Field 9" xfId="15391"/>
    <cellStyle name="Feeder Field 9 2" xfId="15392"/>
    <cellStyle name="Feeder Field 9 2 2" xfId="15393"/>
    <cellStyle name="Feeder Field 9 3" xfId="15394"/>
    <cellStyle name="Good 2" xfId="15395"/>
    <cellStyle name="Good 2 2" xfId="15396"/>
    <cellStyle name="Good 3" xfId="15397"/>
    <cellStyle name="Good 4" xfId="15398"/>
    <cellStyle name="Good 5" xfId="15399"/>
    <cellStyle name="Good 6" xfId="15400"/>
    <cellStyle name="Greyed" xfId="15401"/>
    <cellStyle name="Greyed 2" xfId="15402"/>
    <cellStyle name="Greyed 3" xfId="15403"/>
    <cellStyle name="Greyed out" xfId="15404"/>
    <cellStyle name="Greyed_5A4 PCT Slides 2010-11" xfId="15405"/>
    <cellStyle name="H1" xfId="15406"/>
    <cellStyle name="H2" xfId="15407"/>
    <cellStyle name="Heading 1 2" xfId="15408"/>
    <cellStyle name="Heading 1 2 2" xfId="15409"/>
    <cellStyle name="Heading 1 3" xfId="15410"/>
    <cellStyle name="Heading 1 4" xfId="15411"/>
    <cellStyle name="Heading 1 5" xfId="15412"/>
    <cellStyle name="Heading 1 6" xfId="15413"/>
    <cellStyle name="Heading 2 2" xfId="15414"/>
    <cellStyle name="Heading 2 2 2" xfId="15415"/>
    <cellStyle name="Heading 2 3" xfId="15416"/>
    <cellStyle name="Heading 2 4" xfId="15417"/>
    <cellStyle name="Heading 2 5" xfId="15418"/>
    <cellStyle name="Heading 2 6" xfId="15419"/>
    <cellStyle name="Heading 3 2" xfId="15420"/>
    <cellStyle name="Heading 3 2 2" xfId="15421"/>
    <cellStyle name="Heading 3 3" xfId="15422"/>
    <cellStyle name="Heading 3 4" xfId="15423"/>
    <cellStyle name="Heading 3 5" xfId="15424"/>
    <cellStyle name="Heading 3 6" xfId="15425"/>
    <cellStyle name="Heading 4 2" xfId="15426"/>
    <cellStyle name="Heading 4 2 2" xfId="15427"/>
    <cellStyle name="Heading 4 3" xfId="15428"/>
    <cellStyle name="Heading 4 4" xfId="15429"/>
    <cellStyle name="Heading 4 5" xfId="15430"/>
    <cellStyle name="Heading 4 6" xfId="15431"/>
    <cellStyle name="Hyperlink" xfId="42980" builtinId="8"/>
    <cellStyle name="Hyperlink 2" xfId="15432"/>
    <cellStyle name="Hyperlink 2 2" xfId="15433"/>
    <cellStyle name="Hyperlink 2 3" xfId="15434"/>
    <cellStyle name="Hyperlink 3" xfId="15435"/>
    <cellStyle name="Hyperlink 4" xfId="15436"/>
    <cellStyle name="IndentedPlain" xfId="15437"/>
    <cellStyle name="Input 1" xfId="15438"/>
    <cellStyle name="Input 2" xfId="15439"/>
    <cellStyle name="Input 2 10" xfId="15440"/>
    <cellStyle name="Input 2 10 10" xfId="15441"/>
    <cellStyle name="Input 2 10 10 2" xfId="15442"/>
    <cellStyle name="Input 2 10 10 2 2" xfId="15443"/>
    <cellStyle name="Input 2 10 10 3" xfId="15444"/>
    <cellStyle name="Input 2 10 11" xfId="15445"/>
    <cellStyle name="Input 2 10 11 2" xfId="15446"/>
    <cellStyle name="Input 2 10 11 2 2" xfId="15447"/>
    <cellStyle name="Input 2 10 11 3" xfId="15448"/>
    <cellStyle name="Input 2 10 12" xfId="15449"/>
    <cellStyle name="Input 2 10 12 2" xfId="15450"/>
    <cellStyle name="Input 2 10 12 2 2" xfId="15451"/>
    <cellStyle name="Input 2 10 12 3" xfId="15452"/>
    <cellStyle name="Input 2 10 13" xfId="15453"/>
    <cellStyle name="Input 2 10 13 2" xfId="15454"/>
    <cellStyle name="Input 2 10 13 2 2" xfId="15455"/>
    <cellStyle name="Input 2 10 13 3" xfId="15456"/>
    <cellStyle name="Input 2 10 14" xfId="15457"/>
    <cellStyle name="Input 2 10 14 2" xfId="15458"/>
    <cellStyle name="Input 2 10 14 2 2" xfId="15459"/>
    <cellStyle name="Input 2 10 14 3" xfId="15460"/>
    <cellStyle name="Input 2 10 15" xfId="15461"/>
    <cellStyle name="Input 2 10 15 2" xfId="15462"/>
    <cellStyle name="Input 2 10 15 2 2" xfId="15463"/>
    <cellStyle name="Input 2 10 15 3" xfId="15464"/>
    <cellStyle name="Input 2 10 16" xfId="15465"/>
    <cellStyle name="Input 2 10 16 2" xfId="15466"/>
    <cellStyle name="Input 2 10 16 2 2" xfId="15467"/>
    <cellStyle name="Input 2 10 16 3" xfId="15468"/>
    <cellStyle name="Input 2 10 17" xfId="15469"/>
    <cellStyle name="Input 2 10 17 2" xfId="15470"/>
    <cellStyle name="Input 2 10 17 2 2" xfId="15471"/>
    <cellStyle name="Input 2 10 17 3" xfId="15472"/>
    <cellStyle name="Input 2 10 18" xfId="15473"/>
    <cellStyle name="Input 2 10 18 2" xfId="15474"/>
    <cellStyle name="Input 2 10 18 2 2" xfId="15475"/>
    <cellStyle name="Input 2 10 18 3" xfId="15476"/>
    <cellStyle name="Input 2 10 19" xfId="15477"/>
    <cellStyle name="Input 2 10 19 2" xfId="15478"/>
    <cellStyle name="Input 2 10 19 2 2" xfId="15479"/>
    <cellStyle name="Input 2 10 19 3" xfId="15480"/>
    <cellStyle name="Input 2 10 2" xfId="15481"/>
    <cellStyle name="Input 2 10 2 10" xfId="15482"/>
    <cellStyle name="Input 2 10 2 10 2" xfId="15483"/>
    <cellStyle name="Input 2 10 2 10 2 2" xfId="15484"/>
    <cellStyle name="Input 2 10 2 10 3" xfId="15485"/>
    <cellStyle name="Input 2 10 2 11" xfId="15486"/>
    <cellStyle name="Input 2 10 2 11 2" xfId="15487"/>
    <cellStyle name="Input 2 10 2 11 2 2" xfId="15488"/>
    <cellStyle name="Input 2 10 2 11 3" xfId="15489"/>
    <cellStyle name="Input 2 10 2 12" xfId="15490"/>
    <cellStyle name="Input 2 10 2 12 2" xfId="15491"/>
    <cellStyle name="Input 2 10 2 12 2 2" xfId="15492"/>
    <cellStyle name="Input 2 10 2 12 3" xfId="15493"/>
    <cellStyle name="Input 2 10 2 13" xfId="15494"/>
    <cellStyle name="Input 2 10 2 13 2" xfId="15495"/>
    <cellStyle name="Input 2 10 2 13 2 2" xfId="15496"/>
    <cellStyle name="Input 2 10 2 13 3" xfId="15497"/>
    <cellStyle name="Input 2 10 2 14" xfId="15498"/>
    <cellStyle name="Input 2 10 2 14 2" xfId="15499"/>
    <cellStyle name="Input 2 10 2 14 2 2" xfId="15500"/>
    <cellStyle name="Input 2 10 2 14 3" xfId="15501"/>
    <cellStyle name="Input 2 10 2 15" xfId="15502"/>
    <cellStyle name="Input 2 10 2 15 2" xfId="15503"/>
    <cellStyle name="Input 2 10 2 15 2 2" xfId="15504"/>
    <cellStyle name="Input 2 10 2 15 3" xfId="15505"/>
    <cellStyle name="Input 2 10 2 16" xfId="15506"/>
    <cellStyle name="Input 2 10 2 16 2" xfId="15507"/>
    <cellStyle name="Input 2 10 2 16 2 2" xfId="15508"/>
    <cellStyle name="Input 2 10 2 16 3" xfId="15509"/>
    <cellStyle name="Input 2 10 2 17" xfId="15510"/>
    <cellStyle name="Input 2 10 2 17 2" xfId="15511"/>
    <cellStyle name="Input 2 10 2 17 2 2" xfId="15512"/>
    <cellStyle name="Input 2 10 2 17 3" xfId="15513"/>
    <cellStyle name="Input 2 10 2 18" xfId="15514"/>
    <cellStyle name="Input 2 10 2 18 2" xfId="15515"/>
    <cellStyle name="Input 2 10 2 18 2 2" xfId="15516"/>
    <cellStyle name="Input 2 10 2 18 3" xfId="15517"/>
    <cellStyle name="Input 2 10 2 19" xfId="15518"/>
    <cellStyle name="Input 2 10 2 19 2" xfId="15519"/>
    <cellStyle name="Input 2 10 2 19 2 2" xfId="15520"/>
    <cellStyle name="Input 2 10 2 19 3" xfId="15521"/>
    <cellStyle name="Input 2 10 2 2" xfId="15522"/>
    <cellStyle name="Input 2 10 2 2 2" xfId="15523"/>
    <cellStyle name="Input 2 10 2 2 2 2" xfId="15524"/>
    <cellStyle name="Input 2 10 2 2 3" xfId="15525"/>
    <cellStyle name="Input 2 10 2 20" xfId="15526"/>
    <cellStyle name="Input 2 10 2 20 2" xfId="15527"/>
    <cellStyle name="Input 2 10 2 20 2 2" xfId="15528"/>
    <cellStyle name="Input 2 10 2 20 3" xfId="15529"/>
    <cellStyle name="Input 2 10 2 21" xfId="15530"/>
    <cellStyle name="Input 2 10 2 21 2" xfId="15531"/>
    <cellStyle name="Input 2 10 2 22" xfId="15532"/>
    <cellStyle name="Input 2 10 2 3" xfId="15533"/>
    <cellStyle name="Input 2 10 2 3 2" xfId="15534"/>
    <cellStyle name="Input 2 10 2 3 2 2" xfId="15535"/>
    <cellStyle name="Input 2 10 2 3 3" xfId="15536"/>
    <cellStyle name="Input 2 10 2 4" xfId="15537"/>
    <cellStyle name="Input 2 10 2 4 2" xfId="15538"/>
    <cellStyle name="Input 2 10 2 4 2 2" xfId="15539"/>
    <cellStyle name="Input 2 10 2 4 3" xfId="15540"/>
    <cellStyle name="Input 2 10 2 5" xfId="15541"/>
    <cellStyle name="Input 2 10 2 5 2" xfId="15542"/>
    <cellStyle name="Input 2 10 2 5 2 2" xfId="15543"/>
    <cellStyle name="Input 2 10 2 5 3" xfId="15544"/>
    <cellStyle name="Input 2 10 2 6" xfId="15545"/>
    <cellStyle name="Input 2 10 2 6 2" xfId="15546"/>
    <cellStyle name="Input 2 10 2 6 2 2" xfId="15547"/>
    <cellStyle name="Input 2 10 2 6 3" xfId="15548"/>
    <cellStyle name="Input 2 10 2 7" xfId="15549"/>
    <cellStyle name="Input 2 10 2 7 2" xfId="15550"/>
    <cellStyle name="Input 2 10 2 7 2 2" xfId="15551"/>
    <cellStyle name="Input 2 10 2 7 3" xfId="15552"/>
    <cellStyle name="Input 2 10 2 8" xfId="15553"/>
    <cellStyle name="Input 2 10 2 8 2" xfId="15554"/>
    <cellStyle name="Input 2 10 2 8 2 2" xfId="15555"/>
    <cellStyle name="Input 2 10 2 8 3" xfId="15556"/>
    <cellStyle name="Input 2 10 2 9" xfId="15557"/>
    <cellStyle name="Input 2 10 2 9 2" xfId="15558"/>
    <cellStyle name="Input 2 10 2 9 2 2" xfId="15559"/>
    <cellStyle name="Input 2 10 2 9 3" xfId="15560"/>
    <cellStyle name="Input 2 10 20" xfId="15561"/>
    <cellStyle name="Input 2 10 20 2" xfId="15562"/>
    <cellStyle name="Input 2 10 20 2 2" xfId="15563"/>
    <cellStyle name="Input 2 10 20 3" xfId="15564"/>
    <cellStyle name="Input 2 10 21" xfId="15565"/>
    <cellStyle name="Input 2 10 21 2" xfId="15566"/>
    <cellStyle name="Input 2 10 21 2 2" xfId="15567"/>
    <cellStyle name="Input 2 10 21 3" xfId="15568"/>
    <cellStyle name="Input 2 10 22" xfId="15569"/>
    <cellStyle name="Input 2 10 22 2" xfId="15570"/>
    <cellStyle name="Input 2 10 23" xfId="15571"/>
    <cellStyle name="Input 2 10 3" xfId="15572"/>
    <cellStyle name="Input 2 10 3 2" xfId="15573"/>
    <cellStyle name="Input 2 10 3 2 2" xfId="15574"/>
    <cellStyle name="Input 2 10 3 3" xfId="15575"/>
    <cellStyle name="Input 2 10 4" xfId="15576"/>
    <cellStyle name="Input 2 10 4 2" xfId="15577"/>
    <cellStyle name="Input 2 10 4 2 2" xfId="15578"/>
    <cellStyle name="Input 2 10 4 3" xfId="15579"/>
    <cellStyle name="Input 2 10 5" xfId="15580"/>
    <cellStyle name="Input 2 10 5 2" xfId="15581"/>
    <cellStyle name="Input 2 10 5 2 2" xfId="15582"/>
    <cellStyle name="Input 2 10 5 3" xfId="15583"/>
    <cellStyle name="Input 2 10 6" xfId="15584"/>
    <cellStyle name="Input 2 10 6 2" xfId="15585"/>
    <cellStyle name="Input 2 10 6 2 2" xfId="15586"/>
    <cellStyle name="Input 2 10 6 3" xfId="15587"/>
    <cellStyle name="Input 2 10 7" xfId="15588"/>
    <cellStyle name="Input 2 10 7 2" xfId="15589"/>
    <cellStyle name="Input 2 10 7 2 2" xfId="15590"/>
    <cellStyle name="Input 2 10 7 3" xfId="15591"/>
    <cellStyle name="Input 2 10 8" xfId="15592"/>
    <cellStyle name="Input 2 10 8 2" xfId="15593"/>
    <cellStyle name="Input 2 10 8 2 2" xfId="15594"/>
    <cellStyle name="Input 2 10 8 3" xfId="15595"/>
    <cellStyle name="Input 2 10 9" xfId="15596"/>
    <cellStyle name="Input 2 10 9 2" xfId="15597"/>
    <cellStyle name="Input 2 10 9 2 2" xfId="15598"/>
    <cellStyle name="Input 2 10 9 3" xfId="15599"/>
    <cellStyle name="Input 2 11" xfId="15600"/>
    <cellStyle name="Input 2 11 10" xfId="15601"/>
    <cellStyle name="Input 2 11 10 2" xfId="15602"/>
    <cellStyle name="Input 2 11 10 2 2" xfId="15603"/>
    <cellStyle name="Input 2 11 10 3" xfId="15604"/>
    <cellStyle name="Input 2 11 11" xfId="15605"/>
    <cellStyle name="Input 2 11 11 2" xfId="15606"/>
    <cellStyle name="Input 2 11 11 2 2" xfId="15607"/>
    <cellStyle name="Input 2 11 11 3" xfId="15608"/>
    <cellStyle name="Input 2 11 12" xfId="15609"/>
    <cellStyle name="Input 2 11 12 2" xfId="15610"/>
    <cellStyle name="Input 2 11 12 2 2" xfId="15611"/>
    <cellStyle name="Input 2 11 12 3" xfId="15612"/>
    <cellStyle name="Input 2 11 13" xfId="15613"/>
    <cellStyle name="Input 2 11 13 2" xfId="15614"/>
    <cellStyle name="Input 2 11 13 2 2" xfId="15615"/>
    <cellStyle name="Input 2 11 13 3" xfId="15616"/>
    <cellStyle name="Input 2 11 14" xfId="15617"/>
    <cellStyle name="Input 2 11 14 2" xfId="15618"/>
    <cellStyle name="Input 2 11 14 2 2" xfId="15619"/>
    <cellStyle name="Input 2 11 14 3" xfId="15620"/>
    <cellStyle name="Input 2 11 15" xfId="15621"/>
    <cellStyle name="Input 2 11 15 2" xfId="15622"/>
    <cellStyle name="Input 2 11 15 2 2" xfId="15623"/>
    <cellStyle name="Input 2 11 15 3" xfId="15624"/>
    <cellStyle name="Input 2 11 16" xfId="15625"/>
    <cellStyle name="Input 2 11 16 2" xfId="15626"/>
    <cellStyle name="Input 2 11 16 2 2" xfId="15627"/>
    <cellStyle name="Input 2 11 16 3" xfId="15628"/>
    <cellStyle name="Input 2 11 17" xfId="15629"/>
    <cellStyle name="Input 2 11 17 2" xfId="15630"/>
    <cellStyle name="Input 2 11 17 2 2" xfId="15631"/>
    <cellStyle name="Input 2 11 17 3" xfId="15632"/>
    <cellStyle name="Input 2 11 18" xfId="15633"/>
    <cellStyle name="Input 2 11 18 2" xfId="15634"/>
    <cellStyle name="Input 2 11 18 2 2" xfId="15635"/>
    <cellStyle name="Input 2 11 18 3" xfId="15636"/>
    <cellStyle name="Input 2 11 19" xfId="15637"/>
    <cellStyle name="Input 2 11 19 2" xfId="15638"/>
    <cellStyle name="Input 2 11 19 2 2" xfId="15639"/>
    <cellStyle name="Input 2 11 19 3" xfId="15640"/>
    <cellStyle name="Input 2 11 2" xfId="15641"/>
    <cellStyle name="Input 2 11 2 2" xfId="15642"/>
    <cellStyle name="Input 2 11 2 2 2" xfId="15643"/>
    <cellStyle name="Input 2 11 2 3" xfId="15644"/>
    <cellStyle name="Input 2 11 20" xfId="15645"/>
    <cellStyle name="Input 2 11 20 2" xfId="15646"/>
    <cellStyle name="Input 2 11 20 2 2" xfId="15647"/>
    <cellStyle name="Input 2 11 20 3" xfId="15648"/>
    <cellStyle name="Input 2 11 21" xfId="15649"/>
    <cellStyle name="Input 2 11 21 2" xfId="15650"/>
    <cellStyle name="Input 2 11 22" xfId="15651"/>
    <cellStyle name="Input 2 11 3" xfId="15652"/>
    <cellStyle name="Input 2 11 3 2" xfId="15653"/>
    <cellStyle name="Input 2 11 3 2 2" xfId="15654"/>
    <cellStyle name="Input 2 11 3 3" xfId="15655"/>
    <cellStyle name="Input 2 11 4" xfId="15656"/>
    <cellStyle name="Input 2 11 4 2" xfId="15657"/>
    <cellStyle name="Input 2 11 4 2 2" xfId="15658"/>
    <cellStyle name="Input 2 11 4 3" xfId="15659"/>
    <cellStyle name="Input 2 11 5" xfId="15660"/>
    <cellStyle name="Input 2 11 5 2" xfId="15661"/>
    <cellStyle name="Input 2 11 5 2 2" xfId="15662"/>
    <cellStyle name="Input 2 11 5 3" xfId="15663"/>
    <cellStyle name="Input 2 11 6" xfId="15664"/>
    <cellStyle name="Input 2 11 6 2" xfId="15665"/>
    <cellStyle name="Input 2 11 6 2 2" xfId="15666"/>
    <cellStyle name="Input 2 11 6 3" xfId="15667"/>
    <cellStyle name="Input 2 11 7" xfId="15668"/>
    <cellStyle name="Input 2 11 7 2" xfId="15669"/>
    <cellStyle name="Input 2 11 7 2 2" xfId="15670"/>
    <cellStyle name="Input 2 11 7 3" xfId="15671"/>
    <cellStyle name="Input 2 11 8" xfId="15672"/>
    <cellStyle name="Input 2 11 8 2" xfId="15673"/>
    <cellStyle name="Input 2 11 8 2 2" xfId="15674"/>
    <cellStyle name="Input 2 11 8 3" xfId="15675"/>
    <cellStyle name="Input 2 11 9" xfId="15676"/>
    <cellStyle name="Input 2 11 9 2" xfId="15677"/>
    <cellStyle name="Input 2 11 9 2 2" xfId="15678"/>
    <cellStyle name="Input 2 11 9 3" xfId="15679"/>
    <cellStyle name="Input 2 12" xfId="15680"/>
    <cellStyle name="Input 2 12 2" xfId="15681"/>
    <cellStyle name="Input 2 12 2 2" xfId="15682"/>
    <cellStyle name="Input 2 12 3" xfId="15683"/>
    <cellStyle name="Input 2 13" xfId="15684"/>
    <cellStyle name="Input 2 13 2" xfId="15685"/>
    <cellStyle name="Input 2 13 2 2" xfId="15686"/>
    <cellStyle name="Input 2 13 3" xfId="15687"/>
    <cellStyle name="Input 2 14" xfId="15688"/>
    <cellStyle name="Input 2 14 2" xfId="15689"/>
    <cellStyle name="Input 2 14 2 2" xfId="15690"/>
    <cellStyle name="Input 2 14 3" xfId="15691"/>
    <cellStyle name="Input 2 15" xfId="15692"/>
    <cellStyle name="Input 2 15 2" xfId="15693"/>
    <cellStyle name="Input 2 15 2 2" xfId="15694"/>
    <cellStyle name="Input 2 15 3" xfId="15695"/>
    <cellStyle name="Input 2 16" xfId="15696"/>
    <cellStyle name="Input 2 16 2" xfId="15697"/>
    <cellStyle name="Input 2 16 2 2" xfId="15698"/>
    <cellStyle name="Input 2 16 3" xfId="15699"/>
    <cellStyle name="Input 2 17" xfId="15700"/>
    <cellStyle name="Input 2 17 2" xfId="15701"/>
    <cellStyle name="Input 2 17 2 2" xfId="15702"/>
    <cellStyle name="Input 2 17 3" xfId="15703"/>
    <cellStyle name="Input 2 18" xfId="15704"/>
    <cellStyle name="Input 2 18 2" xfId="15705"/>
    <cellStyle name="Input 2 18 2 2" xfId="15706"/>
    <cellStyle name="Input 2 18 3" xfId="15707"/>
    <cellStyle name="Input 2 19" xfId="15708"/>
    <cellStyle name="Input 2 19 2" xfId="15709"/>
    <cellStyle name="Input 2 19 2 2" xfId="15710"/>
    <cellStyle name="Input 2 19 3" xfId="15711"/>
    <cellStyle name="Input 2 2" xfId="15712"/>
    <cellStyle name="Input 2 2 2" xfId="15713"/>
    <cellStyle name="Input 2 2 3" xfId="15714"/>
    <cellStyle name="Input 2 2 4" xfId="15715"/>
    <cellStyle name="Input 2 20" xfId="15716"/>
    <cellStyle name="Input 2 20 2" xfId="15717"/>
    <cellStyle name="Input 2 20 2 2" xfId="15718"/>
    <cellStyle name="Input 2 20 3" xfId="15719"/>
    <cellStyle name="Input 2 21" xfId="15720"/>
    <cellStyle name="Input 2 21 2" xfId="15721"/>
    <cellStyle name="Input 2 21 2 2" xfId="15722"/>
    <cellStyle name="Input 2 21 3" xfId="15723"/>
    <cellStyle name="Input 2 22" xfId="15724"/>
    <cellStyle name="Input 2 22 2" xfId="15725"/>
    <cellStyle name="Input 2 22 2 2" xfId="15726"/>
    <cellStyle name="Input 2 22 3" xfId="15727"/>
    <cellStyle name="Input 2 23" xfId="15728"/>
    <cellStyle name="Input 2 23 2" xfId="15729"/>
    <cellStyle name="Input 2 23 2 2" xfId="15730"/>
    <cellStyle name="Input 2 23 3" xfId="15731"/>
    <cellStyle name="Input 2 24" xfId="15732"/>
    <cellStyle name="Input 2 24 2" xfId="15733"/>
    <cellStyle name="Input 2 24 2 2" xfId="15734"/>
    <cellStyle name="Input 2 24 3" xfId="15735"/>
    <cellStyle name="Input 2 25" xfId="15736"/>
    <cellStyle name="Input 2 25 2" xfId="15737"/>
    <cellStyle name="Input 2 25 2 2" xfId="15738"/>
    <cellStyle name="Input 2 25 3" xfId="15739"/>
    <cellStyle name="Input 2 26" xfId="15740"/>
    <cellStyle name="Input 2 26 2" xfId="15741"/>
    <cellStyle name="Input 2 26 2 2" xfId="15742"/>
    <cellStyle name="Input 2 26 3" xfId="15743"/>
    <cellStyle name="Input 2 27" xfId="15744"/>
    <cellStyle name="Input 2 27 2" xfId="15745"/>
    <cellStyle name="Input 2 28" xfId="15746"/>
    <cellStyle name="Input 2 29" xfId="15747"/>
    <cellStyle name="Input 2 3" xfId="15748"/>
    <cellStyle name="Input 2 30" xfId="15749"/>
    <cellStyle name="Input 2 31" xfId="15750"/>
    <cellStyle name="Input 2 32" xfId="15751"/>
    <cellStyle name="Input 2 4" xfId="15752"/>
    <cellStyle name="Input 2 5" xfId="15753"/>
    <cellStyle name="Input 2 6" xfId="15754"/>
    <cellStyle name="Input 2 7" xfId="15755"/>
    <cellStyle name="Input 2 7 10" xfId="15756"/>
    <cellStyle name="Input 2 7 10 2" xfId="15757"/>
    <cellStyle name="Input 2 7 10 2 2" xfId="15758"/>
    <cellStyle name="Input 2 7 10 3" xfId="15759"/>
    <cellStyle name="Input 2 7 11" xfId="15760"/>
    <cellStyle name="Input 2 7 11 2" xfId="15761"/>
    <cellStyle name="Input 2 7 11 2 2" xfId="15762"/>
    <cellStyle name="Input 2 7 11 3" xfId="15763"/>
    <cellStyle name="Input 2 7 12" xfId="15764"/>
    <cellStyle name="Input 2 7 12 2" xfId="15765"/>
    <cellStyle name="Input 2 7 12 2 2" xfId="15766"/>
    <cellStyle name="Input 2 7 12 3" xfId="15767"/>
    <cellStyle name="Input 2 7 13" xfId="15768"/>
    <cellStyle name="Input 2 7 13 2" xfId="15769"/>
    <cellStyle name="Input 2 7 13 2 2" xfId="15770"/>
    <cellStyle name="Input 2 7 13 3" xfId="15771"/>
    <cellStyle name="Input 2 7 14" xfId="15772"/>
    <cellStyle name="Input 2 7 14 2" xfId="15773"/>
    <cellStyle name="Input 2 7 14 2 2" xfId="15774"/>
    <cellStyle name="Input 2 7 14 3" xfId="15775"/>
    <cellStyle name="Input 2 7 15" xfId="15776"/>
    <cellStyle name="Input 2 7 15 2" xfId="15777"/>
    <cellStyle name="Input 2 7 15 2 2" xfId="15778"/>
    <cellStyle name="Input 2 7 15 3" xfId="15779"/>
    <cellStyle name="Input 2 7 16" xfId="15780"/>
    <cellStyle name="Input 2 7 16 2" xfId="15781"/>
    <cellStyle name="Input 2 7 16 2 2" xfId="15782"/>
    <cellStyle name="Input 2 7 16 3" xfId="15783"/>
    <cellStyle name="Input 2 7 17" xfId="15784"/>
    <cellStyle name="Input 2 7 17 2" xfId="15785"/>
    <cellStyle name="Input 2 7 17 2 2" xfId="15786"/>
    <cellStyle name="Input 2 7 17 3" xfId="15787"/>
    <cellStyle name="Input 2 7 18" xfId="15788"/>
    <cellStyle name="Input 2 7 18 2" xfId="15789"/>
    <cellStyle name="Input 2 7 18 2 2" xfId="15790"/>
    <cellStyle name="Input 2 7 18 3" xfId="15791"/>
    <cellStyle name="Input 2 7 19" xfId="15792"/>
    <cellStyle name="Input 2 7 19 2" xfId="15793"/>
    <cellStyle name="Input 2 7 19 2 2" xfId="15794"/>
    <cellStyle name="Input 2 7 19 3" xfId="15795"/>
    <cellStyle name="Input 2 7 2" xfId="15796"/>
    <cellStyle name="Input 2 7 2 10" xfId="15797"/>
    <cellStyle name="Input 2 7 2 10 2" xfId="15798"/>
    <cellStyle name="Input 2 7 2 10 2 2" xfId="15799"/>
    <cellStyle name="Input 2 7 2 10 3" xfId="15800"/>
    <cellStyle name="Input 2 7 2 11" xfId="15801"/>
    <cellStyle name="Input 2 7 2 11 2" xfId="15802"/>
    <cellStyle name="Input 2 7 2 11 2 2" xfId="15803"/>
    <cellStyle name="Input 2 7 2 11 3" xfId="15804"/>
    <cellStyle name="Input 2 7 2 12" xfId="15805"/>
    <cellStyle name="Input 2 7 2 12 2" xfId="15806"/>
    <cellStyle name="Input 2 7 2 12 2 2" xfId="15807"/>
    <cellStyle name="Input 2 7 2 12 3" xfId="15808"/>
    <cellStyle name="Input 2 7 2 13" xfId="15809"/>
    <cellStyle name="Input 2 7 2 13 2" xfId="15810"/>
    <cellStyle name="Input 2 7 2 13 2 2" xfId="15811"/>
    <cellStyle name="Input 2 7 2 13 3" xfId="15812"/>
    <cellStyle name="Input 2 7 2 14" xfId="15813"/>
    <cellStyle name="Input 2 7 2 14 2" xfId="15814"/>
    <cellStyle name="Input 2 7 2 14 2 2" xfId="15815"/>
    <cellStyle name="Input 2 7 2 14 3" xfId="15816"/>
    <cellStyle name="Input 2 7 2 15" xfId="15817"/>
    <cellStyle name="Input 2 7 2 15 2" xfId="15818"/>
    <cellStyle name="Input 2 7 2 15 2 2" xfId="15819"/>
    <cellStyle name="Input 2 7 2 15 3" xfId="15820"/>
    <cellStyle name="Input 2 7 2 16" xfId="15821"/>
    <cellStyle name="Input 2 7 2 16 2" xfId="15822"/>
    <cellStyle name="Input 2 7 2 16 2 2" xfId="15823"/>
    <cellStyle name="Input 2 7 2 16 3" xfId="15824"/>
    <cellStyle name="Input 2 7 2 17" xfId="15825"/>
    <cellStyle name="Input 2 7 2 17 2" xfId="15826"/>
    <cellStyle name="Input 2 7 2 17 2 2" xfId="15827"/>
    <cellStyle name="Input 2 7 2 17 3" xfId="15828"/>
    <cellStyle name="Input 2 7 2 18" xfId="15829"/>
    <cellStyle name="Input 2 7 2 18 2" xfId="15830"/>
    <cellStyle name="Input 2 7 2 19" xfId="15831"/>
    <cellStyle name="Input 2 7 2 2" xfId="15832"/>
    <cellStyle name="Input 2 7 2 2 10" xfId="15833"/>
    <cellStyle name="Input 2 7 2 2 10 2" xfId="15834"/>
    <cellStyle name="Input 2 7 2 2 10 2 2" xfId="15835"/>
    <cellStyle name="Input 2 7 2 2 10 3" xfId="15836"/>
    <cellStyle name="Input 2 7 2 2 11" xfId="15837"/>
    <cellStyle name="Input 2 7 2 2 11 2" xfId="15838"/>
    <cellStyle name="Input 2 7 2 2 11 2 2" xfId="15839"/>
    <cellStyle name="Input 2 7 2 2 11 3" xfId="15840"/>
    <cellStyle name="Input 2 7 2 2 12" xfId="15841"/>
    <cellStyle name="Input 2 7 2 2 12 2" xfId="15842"/>
    <cellStyle name="Input 2 7 2 2 12 2 2" xfId="15843"/>
    <cellStyle name="Input 2 7 2 2 12 3" xfId="15844"/>
    <cellStyle name="Input 2 7 2 2 13" xfId="15845"/>
    <cellStyle name="Input 2 7 2 2 13 2" xfId="15846"/>
    <cellStyle name="Input 2 7 2 2 13 2 2" xfId="15847"/>
    <cellStyle name="Input 2 7 2 2 13 3" xfId="15848"/>
    <cellStyle name="Input 2 7 2 2 14" xfId="15849"/>
    <cellStyle name="Input 2 7 2 2 14 2" xfId="15850"/>
    <cellStyle name="Input 2 7 2 2 14 2 2" xfId="15851"/>
    <cellStyle name="Input 2 7 2 2 14 3" xfId="15852"/>
    <cellStyle name="Input 2 7 2 2 15" xfId="15853"/>
    <cellStyle name="Input 2 7 2 2 15 2" xfId="15854"/>
    <cellStyle name="Input 2 7 2 2 15 2 2" xfId="15855"/>
    <cellStyle name="Input 2 7 2 2 15 3" xfId="15856"/>
    <cellStyle name="Input 2 7 2 2 16" xfId="15857"/>
    <cellStyle name="Input 2 7 2 2 16 2" xfId="15858"/>
    <cellStyle name="Input 2 7 2 2 16 2 2" xfId="15859"/>
    <cellStyle name="Input 2 7 2 2 16 3" xfId="15860"/>
    <cellStyle name="Input 2 7 2 2 17" xfId="15861"/>
    <cellStyle name="Input 2 7 2 2 17 2" xfId="15862"/>
    <cellStyle name="Input 2 7 2 2 17 2 2" xfId="15863"/>
    <cellStyle name="Input 2 7 2 2 17 3" xfId="15864"/>
    <cellStyle name="Input 2 7 2 2 18" xfId="15865"/>
    <cellStyle name="Input 2 7 2 2 18 2" xfId="15866"/>
    <cellStyle name="Input 2 7 2 2 18 2 2" xfId="15867"/>
    <cellStyle name="Input 2 7 2 2 18 3" xfId="15868"/>
    <cellStyle name="Input 2 7 2 2 19" xfId="15869"/>
    <cellStyle name="Input 2 7 2 2 19 2" xfId="15870"/>
    <cellStyle name="Input 2 7 2 2 19 2 2" xfId="15871"/>
    <cellStyle name="Input 2 7 2 2 19 3" xfId="15872"/>
    <cellStyle name="Input 2 7 2 2 2" xfId="15873"/>
    <cellStyle name="Input 2 7 2 2 2 2" xfId="15874"/>
    <cellStyle name="Input 2 7 2 2 2 2 2" xfId="15875"/>
    <cellStyle name="Input 2 7 2 2 2 3" xfId="15876"/>
    <cellStyle name="Input 2 7 2 2 20" xfId="15877"/>
    <cellStyle name="Input 2 7 2 2 20 2" xfId="15878"/>
    <cellStyle name="Input 2 7 2 2 20 2 2" xfId="15879"/>
    <cellStyle name="Input 2 7 2 2 20 3" xfId="15880"/>
    <cellStyle name="Input 2 7 2 2 21" xfId="15881"/>
    <cellStyle name="Input 2 7 2 2 21 2" xfId="15882"/>
    <cellStyle name="Input 2 7 2 2 22" xfId="15883"/>
    <cellStyle name="Input 2 7 2 2 3" xfId="15884"/>
    <cellStyle name="Input 2 7 2 2 3 2" xfId="15885"/>
    <cellStyle name="Input 2 7 2 2 3 2 2" xfId="15886"/>
    <cellStyle name="Input 2 7 2 2 3 3" xfId="15887"/>
    <cellStyle name="Input 2 7 2 2 4" xfId="15888"/>
    <cellStyle name="Input 2 7 2 2 4 2" xfId="15889"/>
    <cellStyle name="Input 2 7 2 2 4 2 2" xfId="15890"/>
    <cellStyle name="Input 2 7 2 2 4 3" xfId="15891"/>
    <cellStyle name="Input 2 7 2 2 5" xfId="15892"/>
    <cellStyle name="Input 2 7 2 2 5 2" xfId="15893"/>
    <cellStyle name="Input 2 7 2 2 5 2 2" xfId="15894"/>
    <cellStyle name="Input 2 7 2 2 5 3" xfId="15895"/>
    <cellStyle name="Input 2 7 2 2 6" xfId="15896"/>
    <cellStyle name="Input 2 7 2 2 6 2" xfId="15897"/>
    <cellStyle name="Input 2 7 2 2 6 2 2" xfId="15898"/>
    <cellStyle name="Input 2 7 2 2 6 3" xfId="15899"/>
    <cellStyle name="Input 2 7 2 2 7" xfId="15900"/>
    <cellStyle name="Input 2 7 2 2 7 2" xfId="15901"/>
    <cellStyle name="Input 2 7 2 2 7 2 2" xfId="15902"/>
    <cellStyle name="Input 2 7 2 2 7 3" xfId="15903"/>
    <cellStyle name="Input 2 7 2 2 8" xfId="15904"/>
    <cellStyle name="Input 2 7 2 2 8 2" xfId="15905"/>
    <cellStyle name="Input 2 7 2 2 8 2 2" xfId="15906"/>
    <cellStyle name="Input 2 7 2 2 8 3" xfId="15907"/>
    <cellStyle name="Input 2 7 2 2 9" xfId="15908"/>
    <cellStyle name="Input 2 7 2 2 9 2" xfId="15909"/>
    <cellStyle name="Input 2 7 2 2 9 2 2" xfId="15910"/>
    <cellStyle name="Input 2 7 2 2 9 3" xfId="15911"/>
    <cellStyle name="Input 2 7 2 3" xfId="15912"/>
    <cellStyle name="Input 2 7 2 3 2" xfId="15913"/>
    <cellStyle name="Input 2 7 2 3 2 2" xfId="15914"/>
    <cellStyle name="Input 2 7 2 3 3" xfId="15915"/>
    <cellStyle name="Input 2 7 2 4" xfId="15916"/>
    <cellStyle name="Input 2 7 2 4 2" xfId="15917"/>
    <cellStyle name="Input 2 7 2 4 2 2" xfId="15918"/>
    <cellStyle name="Input 2 7 2 4 3" xfId="15919"/>
    <cellStyle name="Input 2 7 2 5" xfId="15920"/>
    <cellStyle name="Input 2 7 2 5 2" xfId="15921"/>
    <cellStyle name="Input 2 7 2 5 2 2" xfId="15922"/>
    <cellStyle name="Input 2 7 2 5 3" xfId="15923"/>
    <cellStyle name="Input 2 7 2 6" xfId="15924"/>
    <cellStyle name="Input 2 7 2 6 2" xfId="15925"/>
    <cellStyle name="Input 2 7 2 6 2 2" xfId="15926"/>
    <cellStyle name="Input 2 7 2 6 3" xfId="15927"/>
    <cellStyle name="Input 2 7 2 7" xfId="15928"/>
    <cellStyle name="Input 2 7 2 7 2" xfId="15929"/>
    <cellStyle name="Input 2 7 2 7 2 2" xfId="15930"/>
    <cellStyle name="Input 2 7 2 7 3" xfId="15931"/>
    <cellStyle name="Input 2 7 2 8" xfId="15932"/>
    <cellStyle name="Input 2 7 2 8 2" xfId="15933"/>
    <cellStyle name="Input 2 7 2 8 2 2" xfId="15934"/>
    <cellStyle name="Input 2 7 2 8 3" xfId="15935"/>
    <cellStyle name="Input 2 7 2 9" xfId="15936"/>
    <cellStyle name="Input 2 7 2 9 2" xfId="15937"/>
    <cellStyle name="Input 2 7 2 9 2 2" xfId="15938"/>
    <cellStyle name="Input 2 7 2 9 3" xfId="15939"/>
    <cellStyle name="Input 2 7 20" xfId="15940"/>
    <cellStyle name="Input 2 7 20 2" xfId="15941"/>
    <cellStyle name="Input 2 7 20 2 2" xfId="15942"/>
    <cellStyle name="Input 2 7 20 3" xfId="15943"/>
    <cellStyle name="Input 2 7 21" xfId="15944"/>
    <cellStyle name="Input 2 7 21 2" xfId="15945"/>
    <cellStyle name="Input 2 7 22" xfId="15946"/>
    <cellStyle name="Input 2 7 3" xfId="15947"/>
    <cellStyle name="Input 2 7 3 10" xfId="15948"/>
    <cellStyle name="Input 2 7 3 10 2" xfId="15949"/>
    <cellStyle name="Input 2 7 3 10 2 2" xfId="15950"/>
    <cellStyle name="Input 2 7 3 10 3" xfId="15951"/>
    <cellStyle name="Input 2 7 3 11" xfId="15952"/>
    <cellStyle name="Input 2 7 3 11 2" xfId="15953"/>
    <cellStyle name="Input 2 7 3 11 2 2" xfId="15954"/>
    <cellStyle name="Input 2 7 3 11 3" xfId="15955"/>
    <cellStyle name="Input 2 7 3 12" xfId="15956"/>
    <cellStyle name="Input 2 7 3 12 2" xfId="15957"/>
    <cellStyle name="Input 2 7 3 12 2 2" xfId="15958"/>
    <cellStyle name="Input 2 7 3 12 3" xfId="15959"/>
    <cellStyle name="Input 2 7 3 13" xfId="15960"/>
    <cellStyle name="Input 2 7 3 13 2" xfId="15961"/>
    <cellStyle name="Input 2 7 3 13 2 2" xfId="15962"/>
    <cellStyle name="Input 2 7 3 13 3" xfId="15963"/>
    <cellStyle name="Input 2 7 3 14" xfId="15964"/>
    <cellStyle name="Input 2 7 3 14 2" xfId="15965"/>
    <cellStyle name="Input 2 7 3 14 2 2" xfId="15966"/>
    <cellStyle name="Input 2 7 3 14 3" xfId="15967"/>
    <cellStyle name="Input 2 7 3 15" xfId="15968"/>
    <cellStyle name="Input 2 7 3 15 2" xfId="15969"/>
    <cellStyle name="Input 2 7 3 15 2 2" xfId="15970"/>
    <cellStyle name="Input 2 7 3 15 3" xfId="15971"/>
    <cellStyle name="Input 2 7 3 16" xfId="15972"/>
    <cellStyle name="Input 2 7 3 16 2" xfId="15973"/>
    <cellStyle name="Input 2 7 3 16 2 2" xfId="15974"/>
    <cellStyle name="Input 2 7 3 16 3" xfId="15975"/>
    <cellStyle name="Input 2 7 3 17" xfId="15976"/>
    <cellStyle name="Input 2 7 3 17 2" xfId="15977"/>
    <cellStyle name="Input 2 7 3 17 2 2" xfId="15978"/>
    <cellStyle name="Input 2 7 3 17 3" xfId="15979"/>
    <cellStyle name="Input 2 7 3 18" xfId="15980"/>
    <cellStyle name="Input 2 7 3 18 2" xfId="15981"/>
    <cellStyle name="Input 2 7 3 19" xfId="15982"/>
    <cellStyle name="Input 2 7 3 2" xfId="15983"/>
    <cellStyle name="Input 2 7 3 2 10" xfId="15984"/>
    <cellStyle name="Input 2 7 3 2 10 2" xfId="15985"/>
    <cellStyle name="Input 2 7 3 2 10 2 2" xfId="15986"/>
    <cellStyle name="Input 2 7 3 2 10 3" xfId="15987"/>
    <cellStyle name="Input 2 7 3 2 11" xfId="15988"/>
    <cellStyle name="Input 2 7 3 2 11 2" xfId="15989"/>
    <cellStyle name="Input 2 7 3 2 11 2 2" xfId="15990"/>
    <cellStyle name="Input 2 7 3 2 11 3" xfId="15991"/>
    <cellStyle name="Input 2 7 3 2 12" xfId="15992"/>
    <cellStyle name="Input 2 7 3 2 12 2" xfId="15993"/>
    <cellStyle name="Input 2 7 3 2 12 2 2" xfId="15994"/>
    <cellStyle name="Input 2 7 3 2 12 3" xfId="15995"/>
    <cellStyle name="Input 2 7 3 2 13" xfId="15996"/>
    <cellStyle name="Input 2 7 3 2 13 2" xfId="15997"/>
    <cellStyle name="Input 2 7 3 2 13 2 2" xfId="15998"/>
    <cellStyle name="Input 2 7 3 2 13 3" xfId="15999"/>
    <cellStyle name="Input 2 7 3 2 14" xfId="16000"/>
    <cellStyle name="Input 2 7 3 2 14 2" xfId="16001"/>
    <cellStyle name="Input 2 7 3 2 14 2 2" xfId="16002"/>
    <cellStyle name="Input 2 7 3 2 14 3" xfId="16003"/>
    <cellStyle name="Input 2 7 3 2 15" xfId="16004"/>
    <cellStyle name="Input 2 7 3 2 15 2" xfId="16005"/>
    <cellStyle name="Input 2 7 3 2 15 2 2" xfId="16006"/>
    <cellStyle name="Input 2 7 3 2 15 3" xfId="16007"/>
    <cellStyle name="Input 2 7 3 2 16" xfId="16008"/>
    <cellStyle name="Input 2 7 3 2 16 2" xfId="16009"/>
    <cellStyle name="Input 2 7 3 2 16 2 2" xfId="16010"/>
    <cellStyle name="Input 2 7 3 2 16 3" xfId="16011"/>
    <cellStyle name="Input 2 7 3 2 17" xfId="16012"/>
    <cellStyle name="Input 2 7 3 2 17 2" xfId="16013"/>
    <cellStyle name="Input 2 7 3 2 17 2 2" xfId="16014"/>
    <cellStyle name="Input 2 7 3 2 17 3" xfId="16015"/>
    <cellStyle name="Input 2 7 3 2 18" xfId="16016"/>
    <cellStyle name="Input 2 7 3 2 18 2" xfId="16017"/>
    <cellStyle name="Input 2 7 3 2 18 2 2" xfId="16018"/>
    <cellStyle name="Input 2 7 3 2 18 3" xfId="16019"/>
    <cellStyle name="Input 2 7 3 2 19" xfId="16020"/>
    <cellStyle name="Input 2 7 3 2 19 2" xfId="16021"/>
    <cellStyle name="Input 2 7 3 2 19 2 2" xfId="16022"/>
    <cellStyle name="Input 2 7 3 2 19 3" xfId="16023"/>
    <cellStyle name="Input 2 7 3 2 2" xfId="16024"/>
    <cellStyle name="Input 2 7 3 2 2 2" xfId="16025"/>
    <cellStyle name="Input 2 7 3 2 2 2 2" xfId="16026"/>
    <cellStyle name="Input 2 7 3 2 2 3" xfId="16027"/>
    <cellStyle name="Input 2 7 3 2 20" xfId="16028"/>
    <cellStyle name="Input 2 7 3 2 20 2" xfId="16029"/>
    <cellStyle name="Input 2 7 3 2 20 2 2" xfId="16030"/>
    <cellStyle name="Input 2 7 3 2 20 3" xfId="16031"/>
    <cellStyle name="Input 2 7 3 2 21" xfId="16032"/>
    <cellStyle name="Input 2 7 3 2 21 2" xfId="16033"/>
    <cellStyle name="Input 2 7 3 2 22" xfId="16034"/>
    <cellStyle name="Input 2 7 3 2 3" xfId="16035"/>
    <cellStyle name="Input 2 7 3 2 3 2" xfId="16036"/>
    <cellStyle name="Input 2 7 3 2 3 2 2" xfId="16037"/>
    <cellStyle name="Input 2 7 3 2 3 3" xfId="16038"/>
    <cellStyle name="Input 2 7 3 2 4" xfId="16039"/>
    <cellStyle name="Input 2 7 3 2 4 2" xfId="16040"/>
    <cellStyle name="Input 2 7 3 2 4 2 2" xfId="16041"/>
    <cellStyle name="Input 2 7 3 2 4 3" xfId="16042"/>
    <cellStyle name="Input 2 7 3 2 5" xfId="16043"/>
    <cellStyle name="Input 2 7 3 2 5 2" xfId="16044"/>
    <cellStyle name="Input 2 7 3 2 5 2 2" xfId="16045"/>
    <cellStyle name="Input 2 7 3 2 5 3" xfId="16046"/>
    <cellStyle name="Input 2 7 3 2 6" xfId="16047"/>
    <cellStyle name="Input 2 7 3 2 6 2" xfId="16048"/>
    <cellStyle name="Input 2 7 3 2 6 2 2" xfId="16049"/>
    <cellStyle name="Input 2 7 3 2 6 3" xfId="16050"/>
    <cellStyle name="Input 2 7 3 2 7" xfId="16051"/>
    <cellStyle name="Input 2 7 3 2 7 2" xfId="16052"/>
    <cellStyle name="Input 2 7 3 2 7 2 2" xfId="16053"/>
    <cellStyle name="Input 2 7 3 2 7 3" xfId="16054"/>
    <cellStyle name="Input 2 7 3 2 8" xfId="16055"/>
    <cellStyle name="Input 2 7 3 2 8 2" xfId="16056"/>
    <cellStyle name="Input 2 7 3 2 8 2 2" xfId="16057"/>
    <cellStyle name="Input 2 7 3 2 8 3" xfId="16058"/>
    <cellStyle name="Input 2 7 3 2 9" xfId="16059"/>
    <cellStyle name="Input 2 7 3 2 9 2" xfId="16060"/>
    <cellStyle name="Input 2 7 3 2 9 2 2" xfId="16061"/>
    <cellStyle name="Input 2 7 3 2 9 3" xfId="16062"/>
    <cellStyle name="Input 2 7 3 3" xfId="16063"/>
    <cellStyle name="Input 2 7 3 3 2" xfId="16064"/>
    <cellStyle name="Input 2 7 3 3 2 2" xfId="16065"/>
    <cellStyle name="Input 2 7 3 3 3" xfId="16066"/>
    <cellStyle name="Input 2 7 3 4" xfId="16067"/>
    <cellStyle name="Input 2 7 3 4 2" xfId="16068"/>
    <cellStyle name="Input 2 7 3 4 2 2" xfId="16069"/>
    <cellStyle name="Input 2 7 3 4 3" xfId="16070"/>
    <cellStyle name="Input 2 7 3 5" xfId="16071"/>
    <cellStyle name="Input 2 7 3 5 2" xfId="16072"/>
    <cellStyle name="Input 2 7 3 5 2 2" xfId="16073"/>
    <cellStyle name="Input 2 7 3 5 3" xfId="16074"/>
    <cellStyle name="Input 2 7 3 6" xfId="16075"/>
    <cellStyle name="Input 2 7 3 6 2" xfId="16076"/>
    <cellStyle name="Input 2 7 3 6 2 2" xfId="16077"/>
    <cellStyle name="Input 2 7 3 6 3" xfId="16078"/>
    <cellStyle name="Input 2 7 3 7" xfId="16079"/>
    <cellStyle name="Input 2 7 3 7 2" xfId="16080"/>
    <cellStyle name="Input 2 7 3 7 2 2" xfId="16081"/>
    <cellStyle name="Input 2 7 3 7 3" xfId="16082"/>
    <cellStyle name="Input 2 7 3 8" xfId="16083"/>
    <cellStyle name="Input 2 7 3 8 2" xfId="16084"/>
    <cellStyle name="Input 2 7 3 8 2 2" xfId="16085"/>
    <cellStyle name="Input 2 7 3 8 3" xfId="16086"/>
    <cellStyle name="Input 2 7 3 9" xfId="16087"/>
    <cellStyle name="Input 2 7 3 9 2" xfId="16088"/>
    <cellStyle name="Input 2 7 3 9 2 2" xfId="16089"/>
    <cellStyle name="Input 2 7 3 9 3" xfId="16090"/>
    <cellStyle name="Input 2 7 4" xfId="16091"/>
    <cellStyle name="Input 2 7 4 10" xfId="16092"/>
    <cellStyle name="Input 2 7 4 10 2" xfId="16093"/>
    <cellStyle name="Input 2 7 4 10 2 2" xfId="16094"/>
    <cellStyle name="Input 2 7 4 10 3" xfId="16095"/>
    <cellStyle name="Input 2 7 4 11" xfId="16096"/>
    <cellStyle name="Input 2 7 4 11 2" xfId="16097"/>
    <cellStyle name="Input 2 7 4 11 2 2" xfId="16098"/>
    <cellStyle name="Input 2 7 4 11 3" xfId="16099"/>
    <cellStyle name="Input 2 7 4 12" xfId="16100"/>
    <cellStyle name="Input 2 7 4 12 2" xfId="16101"/>
    <cellStyle name="Input 2 7 4 12 2 2" xfId="16102"/>
    <cellStyle name="Input 2 7 4 12 3" xfId="16103"/>
    <cellStyle name="Input 2 7 4 13" xfId="16104"/>
    <cellStyle name="Input 2 7 4 13 2" xfId="16105"/>
    <cellStyle name="Input 2 7 4 13 2 2" xfId="16106"/>
    <cellStyle name="Input 2 7 4 13 3" xfId="16107"/>
    <cellStyle name="Input 2 7 4 14" xfId="16108"/>
    <cellStyle name="Input 2 7 4 14 2" xfId="16109"/>
    <cellStyle name="Input 2 7 4 14 2 2" xfId="16110"/>
    <cellStyle name="Input 2 7 4 14 3" xfId="16111"/>
    <cellStyle name="Input 2 7 4 15" xfId="16112"/>
    <cellStyle name="Input 2 7 4 15 2" xfId="16113"/>
    <cellStyle name="Input 2 7 4 15 2 2" xfId="16114"/>
    <cellStyle name="Input 2 7 4 15 3" xfId="16115"/>
    <cellStyle name="Input 2 7 4 16" xfId="16116"/>
    <cellStyle name="Input 2 7 4 16 2" xfId="16117"/>
    <cellStyle name="Input 2 7 4 16 2 2" xfId="16118"/>
    <cellStyle name="Input 2 7 4 16 3" xfId="16119"/>
    <cellStyle name="Input 2 7 4 17" xfId="16120"/>
    <cellStyle name="Input 2 7 4 17 2" xfId="16121"/>
    <cellStyle name="Input 2 7 4 17 2 2" xfId="16122"/>
    <cellStyle name="Input 2 7 4 17 3" xfId="16123"/>
    <cellStyle name="Input 2 7 4 18" xfId="16124"/>
    <cellStyle name="Input 2 7 4 18 2" xfId="16125"/>
    <cellStyle name="Input 2 7 4 18 2 2" xfId="16126"/>
    <cellStyle name="Input 2 7 4 18 3" xfId="16127"/>
    <cellStyle name="Input 2 7 4 19" xfId="16128"/>
    <cellStyle name="Input 2 7 4 19 2" xfId="16129"/>
    <cellStyle name="Input 2 7 4 19 2 2" xfId="16130"/>
    <cellStyle name="Input 2 7 4 19 3" xfId="16131"/>
    <cellStyle name="Input 2 7 4 2" xfId="16132"/>
    <cellStyle name="Input 2 7 4 2 10" xfId="16133"/>
    <cellStyle name="Input 2 7 4 2 10 2" xfId="16134"/>
    <cellStyle name="Input 2 7 4 2 10 2 2" xfId="16135"/>
    <cellStyle name="Input 2 7 4 2 10 3" xfId="16136"/>
    <cellStyle name="Input 2 7 4 2 11" xfId="16137"/>
    <cellStyle name="Input 2 7 4 2 11 2" xfId="16138"/>
    <cellStyle name="Input 2 7 4 2 11 2 2" xfId="16139"/>
    <cellStyle name="Input 2 7 4 2 11 3" xfId="16140"/>
    <cellStyle name="Input 2 7 4 2 12" xfId="16141"/>
    <cellStyle name="Input 2 7 4 2 12 2" xfId="16142"/>
    <cellStyle name="Input 2 7 4 2 12 2 2" xfId="16143"/>
    <cellStyle name="Input 2 7 4 2 12 3" xfId="16144"/>
    <cellStyle name="Input 2 7 4 2 13" xfId="16145"/>
    <cellStyle name="Input 2 7 4 2 13 2" xfId="16146"/>
    <cellStyle name="Input 2 7 4 2 13 2 2" xfId="16147"/>
    <cellStyle name="Input 2 7 4 2 13 3" xfId="16148"/>
    <cellStyle name="Input 2 7 4 2 14" xfId="16149"/>
    <cellStyle name="Input 2 7 4 2 14 2" xfId="16150"/>
    <cellStyle name="Input 2 7 4 2 14 2 2" xfId="16151"/>
    <cellStyle name="Input 2 7 4 2 14 3" xfId="16152"/>
    <cellStyle name="Input 2 7 4 2 15" xfId="16153"/>
    <cellStyle name="Input 2 7 4 2 15 2" xfId="16154"/>
    <cellStyle name="Input 2 7 4 2 15 2 2" xfId="16155"/>
    <cellStyle name="Input 2 7 4 2 15 3" xfId="16156"/>
    <cellStyle name="Input 2 7 4 2 16" xfId="16157"/>
    <cellStyle name="Input 2 7 4 2 16 2" xfId="16158"/>
    <cellStyle name="Input 2 7 4 2 16 2 2" xfId="16159"/>
    <cellStyle name="Input 2 7 4 2 16 3" xfId="16160"/>
    <cellStyle name="Input 2 7 4 2 17" xfId="16161"/>
    <cellStyle name="Input 2 7 4 2 17 2" xfId="16162"/>
    <cellStyle name="Input 2 7 4 2 17 2 2" xfId="16163"/>
    <cellStyle name="Input 2 7 4 2 17 3" xfId="16164"/>
    <cellStyle name="Input 2 7 4 2 18" xfId="16165"/>
    <cellStyle name="Input 2 7 4 2 18 2" xfId="16166"/>
    <cellStyle name="Input 2 7 4 2 18 2 2" xfId="16167"/>
    <cellStyle name="Input 2 7 4 2 18 3" xfId="16168"/>
    <cellStyle name="Input 2 7 4 2 19" xfId="16169"/>
    <cellStyle name="Input 2 7 4 2 19 2" xfId="16170"/>
    <cellStyle name="Input 2 7 4 2 19 2 2" xfId="16171"/>
    <cellStyle name="Input 2 7 4 2 19 3" xfId="16172"/>
    <cellStyle name="Input 2 7 4 2 2" xfId="16173"/>
    <cellStyle name="Input 2 7 4 2 2 2" xfId="16174"/>
    <cellStyle name="Input 2 7 4 2 2 2 2" xfId="16175"/>
    <cellStyle name="Input 2 7 4 2 2 3" xfId="16176"/>
    <cellStyle name="Input 2 7 4 2 20" xfId="16177"/>
    <cellStyle name="Input 2 7 4 2 20 2" xfId="16178"/>
    <cellStyle name="Input 2 7 4 2 20 2 2" xfId="16179"/>
    <cellStyle name="Input 2 7 4 2 20 3" xfId="16180"/>
    <cellStyle name="Input 2 7 4 2 21" xfId="16181"/>
    <cellStyle name="Input 2 7 4 2 21 2" xfId="16182"/>
    <cellStyle name="Input 2 7 4 2 22" xfId="16183"/>
    <cellStyle name="Input 2 7 4 2 3" xfId="16184"/>
    <cellStyle name="Input 2 7 4 2 3 2" xfId="16185"/>
    <cellStyle name="Input 2 7 4 2 3 2 2" xfId="16186"/>
    <cellStyle name="Input 2 7 4 2 3 3" xfId="16187"/>
    <cellStyle name="Input 2 7 4 2 4" xfId="16188"/>
    <cellStyle name="Input 2 7 4 2 4 2" xfId="16189"/>
    <cellStyle name="Input 2 7 4 2 4 2 2" xfId="16190"/>
    <cellStyle name="Input 2 7 4 2 4 3" xfId="16191"/>
    <cellStyle name="Input 2 7 4 2 5" xfId="16192"/>
    <cellStyle name="Input 2 7 4 2 5 2" xfId="16193"/>
    <cellStyle name="Input 2 7 4 2 5 2 2" xfId="16194"/>
    <cellStyle name="Input 2 7 4 2 5 3" xfId="16195"/>
    <cellStyle name="Input 2 7 4 2 6" xfId="16196"/>
    <cellStyle name="Input 2 7 4 2 6 2" xfId="16197"/>
    <cellStyle name="Input 2 7 4 2 6 2 2" xfId="16198"/>
    <cellStyle name="Input 2 7 4 2 6 3" xfId="16199"/>
    <cellStyle name="Input 2 7 4 2 7" xfId="16200"/>
    <cellStyle name="Input 2 7 4 2 7 2" xfId="16201"/>
    <cellStyle name="Input 2 7 4 2 7 2 2" xfId="16202"/>
    <cellStyle name="Input 2 7 4 2 7 3" xfId="16203"/>
    <cellStyle name="Input 2 7 4 2 8" xfId="16204"/>
    <cellStyle name="Input 2 7 4 2 8 2" xfId="16205"/>
    <cellStyle name="Input 2 7 4 2 8 2 2" xfId="16206"/>
    <cellStyle name="Input 2 7 4 2 8 3" xfId="16207"/>
    <cellStyle name="Input 2 7 4 2 9" xfId="16208"/>
    <cellStyle name="Input 2 7 4 2 9 2" xfId="16209"/>
    <cellStyle name="Input 2 7 4 2 9 2 2" xfId="16210"/>
    <cellStyle name="Input 2 7 4 2 9 3" xfId="16211"/>
    <cellStyle name="Input 2 7 4 20" xfId="16212"/>
    <cellStyle name="Input 2 7 4 20 2" xfId="16213"/>
    <cellStyle name="Input 2 7 4 20 2 2" xfId="16214"/>
    <cellStyle name="Input 2 7 4 20 3" xfId="16215"/>
    <cellStyle name="Input 2 7 4 21" xfId="16216"/>
    <cellStyle name="Input 2 7 4 21 2" xfId="16217"/>
    <cellStyle name="Input 2 7 4 21 2 2" xfId="16218"/>
    <cellStyle name="Input 2 7 4 21 3" xfId="16219"/>
    <cellStyle name="Input 2 7 4 22" xfId="16220"/>
    <cellStyle name="Input 2 7 4 22 2" xfId="16221"/>
    <cellStyle name="Input 2 7 4 23" xfId="16222"/>
    <cellStyle name="Input 2 7 4 3" xfId="16223"/>
    <cellStyle name="Input 2 7 4 3 2" xfId="16224"/>
    <cellStyle name="Input 2 7 4 3 2 2" xfId="16225"/>
    <cellStyle name="Input 2 7 4 3 3" xfId="16226"/>
    <cellStyle name="Input 2 7 4 4" xfId="16227"/>
    <cellStyle name="Input 2 7 4 4 2" xfId="16228"/>
    <cellStyle name="Input 2 7 4 4 2 2" xfId="16229"/>
    <cellStyle name="Input 2 7 4 4 3" xfId="16230"/>
    <cellStyle name="Input 2 7 4 5" xfId="16231"/>
    <cellStyle name="Input 2 7 4 5 2" xfId="16232"/>
    <cellStyle name="Input 2 7 4 5 2 2" xfId="16233"/>
    <cellStyle name="Input 2 7 4 5 3" xfId="16234"/>
    <cellStyle name="Input 2 7 4 6" xfId="16235"/>
    <cellStyle name="Input 2 7 4 6 2" xfId="16236"/>
    <cellStyle name="Input 2 7 4 6 2 2" xfId="16237"/>
    <cellStyle name="Input 2 7 4 6 3" xfId="16238"/>
    <cellStyle name="Input 2 7 4 7" xfId="16239"/>
    <cellStyle name="Input 2 7 4 7 2" xfId="16240"/>
    <cellStyle name="Input 2 7 4 7 2 2" xfId="16241"/>
    <cellStyle name="Input 2 7 4 7 3" xfId="16242"/>
    <cellStyle name="Input 2 7 4 8" xfId="16243"/>
    <cellStyle name="Input 2 7 4 8 2" xfId="16244"/>
    <cellStyle name="Input 2 7 4 8 2 2" xfId="16245"/>
    <cellStyle name="Input 2 7 4 8 3" xfId="16246"/>
    <cellStyle name="Input 2 7 4 9" xfId="16247"/>
    <cellStyle name="Input 2 7 4 9 2" xfId="16248"/>
    <cellStyle name="Input 2 7 4 9 2 2" xfId="16249"/>
    <cellStyle name="Input 2 7 4 9 3" xfId="16250"/>
    <cellStyle name="Input 2 7 5" xfId="16251"/>
    <cellStyle name="Input 2 7 5 10" xfId="16252"/>
    <cellStyle name="Input 2 7 5 10 2" xfId="16253"/>
    <cellStyle name="Input 2 7 5 10 2 2" xfId="16254"/>
    <cellStyle name="Input 2 7 5 10 3" xfId="16255"/>
    <cellStyle name="Input 2 7 5 11" xfId="16256"/>
    <cellStyle name="Input 2 7 5 11 2" xfId="16257"/>
    <cellStyle name="Input 2 7 5 11 2 2" xfId="16258"/>
    <cellStyle name="Input 2 7 5 11 3" xfId="16259"/>
    <cellStyle name="Input 2 7 5 12" xfId="16260"/>
    <cellStyle name="Input 2 7 5 12 2" xfId="16261"/>
    <cellStyle name="Input 2 7 5 12 2 2" xfId="16262"/>
    <cellStyle name="Input 2 7 5 12 3" xfId="16263"/>
    <cellStyle name="Input 2 7 5 13" xfId="16264"/>
    <cellStyle name="Input 2 7 5 13 2" xfId="16265"/>
    <cellStyle name="Input 2 7 5 13 2 2" xfId="16266"/>
    <cellStyle name="Input 2 7 5 13 3" xfId="16267"/>
    <cellStyle name="Input 2 7 5 14" xfId="16268"/>
    <cellStyle name="Input 2 7 5 14 2" xfId="16269"/>
    <cellStyle name="Input 2 7 5 14 2 2" xfId="16270"/>
    <cellStyle name="Input 2 7 5 14 3" xfId="16271"/>
    <cellStyle name="Input 2 7 5 15" xfId="16272"/>
    <cellStyle name="Input 2 7 5 15 2" xfId="16273"/>
    <cellStyle name="Input 2 7 5 15 2 2" xfId="16274"/>
    <cellStyle name="Input 2 7 5 15 3" xfId="16275"/>
    <cellStyle name="Input 2 7 5 16" xfId="16276"/>
    <cellStyle name="Input 2 7 5 16 2" xfId="16277"/>
    <cellStyle name="Input 2 7 5 16 2 2" xfId="16278"/>
    <cellStyle name="Input 2 7 5 16 3" xfId="16279"/>
    <cellStyle name="Input 2 7 5 17" xfId="16280"/>
    <cellStyle name="Input 2 7 5 17 2" xfId="16281"/>
    <cellStyle name="Input 2 7 5 17 2 2" xfId="16282"/>
    <cellStyle name="Input 2 7 5 17 3" xfId="16283"/>
    <cellStyle name="Input 2 7 5 18" xfId="16284"/>
    <cellStyle name="Input 2 7 5 18 2" xfId="16285"/>
    <cellStyle name="Input 2 7 5 18 2 2" xfId="16286"/>
    <cellStyle name="Input 2 7 5 18 3" xfId="16287"/>
    <cellStyle name="Input 2 7 5 19" xfId="16288"/>
    <cellStyle name="Input 2 7 5 19 2" xfId="16289"/>
    <cellStyle name="Input 2 7 5 19 2 2" xfId="16290"/>
    <cellStyle name="Input 2 7 5 19 3" xfId="16291"/>
    <cellStyle name="Input 2 7 5 2" xfId="16292"/>
    <cellStyle name="Input 2 7 5 2 2" xfId="16293"/>
    <cellStyle name="Input 2 7 5 2 2 2" xfId="16294"/>
    <cellStyle name="Input 2 7 5 2 3" xfId="16295"/>
    <cellStyle name="Input 2 7 5 20" xfId="16296"/>
    <cellStyle name="Input 2 7 5 20 2" xfId="16297"/>
    <cellStyle name="Input 2 7 5 20 2 2" xfId="16298"/>
    <cellStyle name="Input 2 7 5 20 3" xfId="16299"/>
    <cellStyle name="Input 2 7 5 21" xfId="16300"/>
    <cellStyle name="Input 2 7 5 21 2" xfId="16301"/>
    <cellStyle name="Input 2 7 5 22" xfId="16302"/>
    <cellStyle name="Input 2 7 5 3" xfId="16303"/>
    <cellStyle name="Input 2 7 5 3 2" xfId="16304"/>
    <cellStyle name="Input 2 7 5 3 2 2" xfId="16305"/>
    <cellStyle name="Input 2 7 5 3 3" xfId="16306"/>
    <cellStyle name="Input 2 7 5 4" xfId="16307"/>
    <cellStyle name="Input 2 7 5 4 2" xfId="16308"/>
    <cellStyle name="Input 2 7 5 4 2 2" xfId="16309"/>
    <cellStyle name="Input 2 7 5 4 3" xfId="16310"/>
    <cellStyle name="Input 2 7 5 5" xfId="16311"/>
    <cellStyle name="Input 2 7 5 5 2" xfId="16312"/>
    <cellStyle name="Input 2 7 5 5 2 2" xfId="16313"/>
    <cellStyle name="Input 2 7 5 5 3" xfId="16314"/>
    <cellStyle name="Input 2 7 5 6" xfId="16315"/>
    <cellStyle name="Input 2 7 5 6 2" xfId="16316"/>
    <cellStyle name="Input 2 7 5 6 2 2" xfId="16317"/>
    <cellStyle name="Input 2 7 5 6 3" xfId="16318"/>
    <cellStyle name="Input 2 7 5 7" xfId="16319"/>
    <cellStyle name="Input 2 7 5 7 2" xfId="16320"/>
    <cellStyle name="Input 2 7 5 7 2 2" xfId="16321"/>
    <cellStyle name="Input 2 7 5 7 3" xfId="16322"/>
    <cellStyle name="Input 2 7 5 8" xfId="16323"/>
    <cellStyle name="Input 2 7 5 8 2" xfId="16324"/>
    <cellStyle name="Input 2 7 5 8 2 2" xfId="16325"/>
    <cellStyle name="Input 2 7 5 8 3" xfId="16326"/>
    <cellStyle name="Input 2 7 5 9" xfId="16327"/>
    <cellStyle name="Input 2 7 5 9 2" xfId="16328"/>
    <cellStyle name="Input 2 7 5 9 2 2" xfId="16329"/>
    <cellStyle name="Input 2 7 5 9 3" xfId="16330"/>
    <cellStyle name="Input 2 7 6" xfId="16331"/>
    <cellStyle name="Input 2 7 6 2" xfId="16332"/>
    <cellStyle name="Input 2 7 6 2 2" xfId="16333"/>
    <cellStyle name="Input 2 7 6 3" xfId="16334"/>
    <cellStyle name="Input 2 7 7" xfId="16335"/>
    <cellStyle name="Input 2 7 7 2" xfId="16336"/>
    <cellStyle name="Input 2 7 7 2 2" xfId="16337"/>
    <cellStyle name="Input 2 7 7 3" xfId="16338"/>
    <cellStyle name="Input 2 7 8" xfId="16339"/>
    <cellStyle name="Input 2 7 8 2" xfId="16340"/>
    <cellStyle name="Input 2 7 8 2 2" xfId="16341"/>
    <cellStyle name="Input 2 7 8 3" xfId="16342"/>
    <cellStyle name="Input 2 7 9" xfId="16343"/>
    <cellStyle name="Input 2 7 9 2" xfId="16344"/>
    <cellStyle name="Input 2 7 9 2 2" xfId="16345"/>
    <cellStyle name="Input 2 7 9 3" xfId="16346"/>
    <cellStyle name="Input 2 8" xfId="16347"/>
    <cellStyle name="Input 2 8 10" xfId="16348"/>
    <cellStyle name="Input 2 8 10 2" xfId="16349"/>
    <cellStyle name="Input 2 8 10 2 2" xfId="16350"/>
    <cellStyle name="Input 2 8 10 3" xfId="16351"/>
    <cellStyle name="Input 2 8 11" xfId="16352"/>
    <cellStyle name="Input 2 8 11 2" xfId="16353"/>
    <cellStyle name="Input 2 8 11 2 2" xfId="16354"/>
    <cellStyle name="Input 2 8 11 3" xfId="16355"/>
    <cellStyle name="Input 2 8 12" xfId="16356"/>
    <cellStyle name="Input 2 8 12 2" xfId="16357"/>
    <cellStyle name="Input 2 8 12 2 2" xfId="16358"/>
    <cellStyle name="Input 2 8 12 3" xfId="16359"/>
    <cellStyle name="Input 2 8 13" xfId="16360"/>
    <cellStyle name="Input 2 8 13 2" xfId="16361"/>
    <cellStyle name="Input 2 8 13 2 2" xfId="16362"/>
    <cellStyle name="Input 2 8 13 3" xfId="16363"/>
    <cellStyle name="Input 2 8 14" xfId="16364"/>
    <cellStyle name="Input 2 8 14 2" xfId="16365"/>
    <cellStyle name="Input 2 8 14 2 2" xfId="16366"/>
    <cellStyle name="Input 2 8 14 3" xfId="16367"/>
    <cellStyle name="Input 2 8 15" xfId="16368"/>
    <cellStyle name="Input 2 8 15 2" xfId="16369"/>
    <cellStyle name="Input 2 8 15 2 2" xfId="16370"/>
    <cellStyle name="Input 2 8 15 3" xfId="16371"/>
    <cellStyle name="Input 2 8 16" xfId="16372"/>
    <cellStyle name="Input 2 8 16 2" xfId="16373"/>
    <cellStyle name="Input 2 8 16 2 2" xfId="16374"/>
    <cellStyle name="Input 2 8 16 3" xfId="16375"/>
    <cellStyle name="Input 2 8 17" xfId="16376"/>
    <cellStyle name="Input 2 8 17 2" xfId="16377"/>
    <cellStyle name="Input 2 8 17 2 2" xfId="16378"/>
    <cellStyle name="Input 2 8 17 3" xfId="16379"/>
    <cellStyle name="Input 2 8 18" xfId="16380"/>
    <cellStyle name="Input 2 8 18 2" xfId="16381"/>
    <cellStyle name="Input 2 8 19" xfId="16382"/>
    <cellStyle name="Input 2 8 2" xfId="16383"/>
    <cellStyle name="Input 2 8 2 10" xfId="16384"/>
    <cellStyle name="Input 2 8 2 10 2" xfId="16385"/>
    <cellStyle name="Input 2 8 2 10 2 2" xfId="16386"/>
    <cellStyle name="Input 2 8 2 10 3" xfId="16387"/>
    <cellStyle name="Input 2 8 2 11" xfId="16388"/>
    <cellStyle name="Input 2 8 2 11 2" xfId="16389"/>
    <cellStyle name="Input 2 8 2 11 2 2" xfId="16390"/>
    <cellStyle name="Input 2 8 2 11 3" xfId="16391"/>
    <cellStyle name="Input 2 8 2 12" xfId="16392"/>
    <cellStyle name="Input 2 8 2 12 2" xfId="16393"/>
    <cellStyle name="Input 2 8 2 12 2 2" xfId="16394"/>
    <cellStyle name="Input 2 8 2 12 3" xfId="16395"/>
    <cellStyle name="Input 2 8 2 13" xfId="16396"/>
    <cellStyle name="Input 2 8 2 13 2" xfId="16397"/>
    <cellStyle name="Input 2 8 2 13 2 2" xfId="16398"/>
    <cellStyle name="Input 2 8 2 13 3" xfId="16399"/>
    <cellStyle name="Input 2 8 2 14" xfId="16400"/>
    <cellStyle name="Input 2 8 2 14 2" xfId="16401"/>
    <cellStyle name="Input 2 8 2 14 2 2" xfId="16402"/>
    <cellStyle name="Input 2 8 2 14 3" xfId="16403"/>
    <cellStyle name="Input 2 8 2 15" xfId="16404"/>
    <cellStyle name="Input 2 8 2 15 2" xfId="16405"/>
    <cellStyle name="Input 2 8 2 15 2 2" xfId="16406"/>
    <cellStyle name="Input 2 8 2 15 3" xfId="16407"/>
    <cellStyle name="Input 2 8 2 16" xfId="16408"/>
    <cellStyle name="Input 2 8 2 16 2" xfId="16409"/>
    <cellStyle name="Input 2 8 2 16 2 2" xfId="16410"/>
    <cellStyle name="Input 2 8 2 16 3" xfId="16411"/>
    <cellStyle name="Input 2 8 2 17" xfId="16412"/>
    <cellStyle name="Input 2 8 2 17 2" xfId="16413"/>
    <cellStyle name="Input 2 8 2 17 2 2" xfId="16414"/>
    <cellStyle name="Input 2 8 2 17 3" xfId="16415"/>
    <cellStyle name="Input 2 8 2 18" xfId="16416"/>
    <cellStyle name="Input 2 8 2 18 2" xfId="16417"/>
    <cellStyle name="Input 2 8 2 18 2 2" xfId="16418"/>
    <cellStyle name="Input 2 8 2 18 3" xfId="16419"/>
    <cellStyle name="Input 2 8 2 19" xfId="16420"/>
    <cellStyle name="Input 2 8 2 19 2" xfId="16421"/>
    <cellStyle name="Input 2 8 2 19 2 2" xfId="16422"/>
    <cellStyle name="Input 2 8 2 19 3" xfId="16423"/>
    <cellStyle name="Input 2 8 2 2" xfId="16424"/>
    <cellStyle name="Input 2 8 2 2 2" xfId="16425"/>
    <cellStyle name="Input 2 8 2 2 2 2" xfId="16426"/>
    <cellStyle name="Input 2 8 2 2 3" xfId="16427"/>
    <cellStyle name="Input 2 8 2 20" xfId="16428"/>
    <cellStyle name="Input 2 8 2 20 2" xfId="16429"/>
    <cellStyle name="Input 2 8 2 20 2 2" xfId="16430"/>
    <cellStyle name="Input 2 8 2 20 3" xfId="16431"/>
    <cellStyle name="Input 2 8 2 21" xfId="16432"/>
    <cellStyle name="Input 2 8 2 21 2" xfId="16433"/>
    <cellStyle name="Input 2 8 2 22" xfId="16434"/>
    <cellStyle name="Input 2 8 2 3" xfId="16435"/>
    <cellStyle name="Input 2 8 2 3 2" xfId="16436"/>
    <cellStyle name="Input 2 8 2 3 2 2" xfId="16437"/>
    <cellStyle name="Input 2 8 2 3 3" xfId="16438"/>
    <cellStyle name="Input 2 8 2 4" xfId="16439"/>
    <cellStyle name="Input 2 8 2 4 2" xfId="16440"/>
    <cellStyle name="Input 2 8 2 4 2 2" xfId="16441"/>
    <cellStyle name="Input 2 8 2 4 3" xfId="16442"/>
    <cellStyle name="Input 2 8 2 5" xfId="16443"/>
    <cellStyle name="Input 2 8 2 5 2" xfId="16444"/>
    <cellStyle name="Input 2 8 2 5 2 2" xfId="16445"/>
    <cellStyle name="Input 2 8 2 5 3" xfId="16446"/>
    <cellStyle name="Input 2 8 2 6" xfId="16447"/>
    <cellStyle name="Input 2 8 2 6 2" xfId="16448"/>
    <cellStyle name="Input 2 8 2 6 2 2" xfId="16449"/>
    <cellStyle name="Input 2 8 2 6 3" xfId="16450"/>
    <cellStyle name="Input 2 8 2 7" xfId="16451"/>
    <cellStyle name="Input 2 8 2 7 2" xfId="16452"/>
    <cellStyle name="Input 2 8 2 7 2 2" xfId="16453"/>
    <cellStyle name="Input 2 8 2 7 3" xfId="16454"/>
    <cellStyle name="Input 2 8 2 8" xfId="16455"/>
    <cellStyle name="Input 2 8 2 8 2" xfId="16456"/>
    <cellStyle name="Input 2 8 2 8 2 2" xfId="16457"/>
    <cellStyle name="Input 2 8 2 8 3" xfId="16458"/>
    <cellStyle name="Input 2 8 2 9" xfId="16459"/>
    <cellStyle name="Input 2 8 2 9 2" xfId="16460"/>
    <cellStyle name="Input 2 8 2 9 2 2" xfId="16461"/>
    <cellStyle name="Input 2 8 2 9 3" xfId="16462"/>
    <cellStyle name="Input 2 8 3" xfId="16463"/>
    <cellStyle name="Input 2 8 3 2" xfId="16464"/>
    <cellStyle name="Input 2 8 3 2 2" xfId="16465"/>
    <cellStyle name="Input 2 8 3 3" xfId="16466"/>
    <cellStyle name="Input 2 8 4" xfId="16467"/>
    <cellStyle name="Input 2 8 4 2" xfId="16468"/>
    <cellStyle name="Input 2 8 4 2 2" xfId="16469"/>
    <cellStyle name="Input 2 8 4 3" xfId="16470"/>
    <cellStyle name="Input 2 8 5" xfId="16471"/>
    <cellStyle name="Input 2 8 5 2" xfId="16472"/>
    <cellStyle name="Input 2 8 5 2 2" xfId="16473"/>
    <cellStyle name="Input 2 8 5 3" xfId="16474"/>
    <cellStyle name="Input 2 8 6" xfId="16475"/>
    <cellStyle name="Input 2 8 6 2" xfId="16476"/>
    <cellStyle name="Input 2 8 6 2 2" xfId="16477"/>
    <cellStyle name="Input 2 8 6 3" xfId="16478"/>
    <cellStyle name="Input 2 8 7" xfId="16479"/>
    <cellStyle name="Input 2 8 7 2" xfId="16480"/>
    <cellStyle name="Input 2 8 7 2 2" xfId="16481"/>
    <cellStyle name="Input 2 8 7 3" xfId="16482"/>
    <cellStyle name="Input 2 8 8" xfId="16483"/>
    <cellStyle name="Input 2 8 8 2" xfId="16484"/>
    <cellStyle name="Input 2 8 8 2 2" xfId="16485"/>
    <cellStyle name="Input 2 8 8 3" xfId="16486"/>
    <cellStyle name="Input 2 8 9" xfId="16487"/>
    <cellStyle name="Input 2 8 9 2" xfId="16488"/>
    <cellStyle name="Input 2 8 9 2 2" xfId="16489"/>
    <cellStyle name="Input 2 8 9 3" xfId="16490"/>
    <cellStyle name="Input 2 9" xfId="16491"/>
    <cellStyle name="Input 2 9 10" xfId="16492"/>
    <cellStyle name="Input 2 9 10 2" xfId="16493"/>
    <cellStyle name="Input 2 9 10 2 2" xfId="16494"/>
    <cellStyle name="Input 2 9 10 3" xfId="16495"/>
    <cellStyle name="Input 2 9 11" xfId="16496"/>
    <cellStyle name="Input 2 9 11 2" xfId="16497"/>
    <cellStyle name="Input 2 9 11 2 2" xfId="16498"/>
    <cellStyle name="Input 2 9 11 3" xfId="16499"/>
    <cellStyle name="Input 2 9 12" xfId="16500"/>
    <cellStyle name="Input 2 9 12 2" xfId="16501"/>
    <cellStyle name="Input 2 9 12 2 2" xfId="16502"/>
    <cellStyle name="Input 2 9 12 3" xfId="16503"/>
    <cellStyle name="Input 2 9 13" xfId="16504"/>
    <cellStyle name="Input 2 9 13 2" xfId="16505"/>
    <cellStyle name="Input 2 9 13 2 2" xfId="16506"/>
    <cellStyle name="Input 2 9 13 3" xfId="16507"/>
    <cellStyle name="Input 2 9 14" xfId="16508"/>
    <cellStyle name="Input 2 9 14 2" xfId="16509"/>
    <cellStyle name="Input 2 9 14 2 2" xfId="16510"/>
    <cellStyle name="Input 2 9 14 3" xfId="16511"/>
    <cellStyle name="Input 2 9 15" xfId="16512"/>
    <cellStyle name="Input 2 9 15 2" xfId="16513"/>
    <cellStyle name="Input 2 9 15 2 2" xfId="16514"/>
    <cellStyle name="Input 2 9 15 3" xfId="16515"/>
    <cellStyle name="Input 2 9 16" xfId="16516"/>
    <cellStyle name="Input 2 9 16 2" xfId="16517"/>
    <cellStyle name="Input 2 9 16 2 2" xfId="16518"/>
    <cellStyle name="Input 2 9 16 3" xfId="16519"/>
    <cellStyle name="Input 2 9 17" xfId="16520"/>
    <cellStyle name="Input 2 9 17 2" xfId="16521"/>
    <cellStyle name="Input 2 9 17 2 2" xfId="16522"/>
    <cellStyle name="Input 2 9 17 3" xfId="16523"/>
    <cellStyle name="Input 2 9 18" xfId="16524"/>
    <cellStyle name="Input 2 9 18 2" xfId="16525"/>
    <cellStyle name="Input 2 9 19" xfId="16526"/>
    <cellStyle name="Input 2 9 2" xfId="16527"/>
    <cellStyle name="Input 2 9 2 10" xfId="16528"/>
    <cellStyle name="Input 2 9 2 10 2" xfId="16529"/>
    <cellStyle name="Input 2 9 2 10 2 2" xfId="16530"/>
    <cellStyle name="Input 2 9 2 10 3" xfId="16531"/>
    <cellStyle name="Input 2 9 2 11" xfId="16532"/>
    <cellStyle name="Input 2 9 2 11 2" xfId="16533"/>
    <cellStyle name="Input 2 9 2 11 2 2" xfId="16534"/>
    <cellStyle name="Input 2 9 2 11 3" xfId="16535"/>
    <cellStyle name="Input 2 9 2 12" xfId="16536"/>
    <cellStyle name="Input 2 9 2 12 2" xfId="16537"/>
    <cellStyle name="Input 2 9 2 12 2 2" xfId="16538"/>
    <cellStyle name="Input 2 9 2 12 3" xfId="16539"/>
    <cellStyle name="Input 2 9 2 13" xfId="16540"/>
    <cellStyle name="Input 2 9 2 13 2" xfId="16541"/>
    <cellStyle name="Input 2 9 2 13 2 2" xfId="16542"/>
    <cellStyle name="Input 2 9 2 13 3" xfId="16543"/>
    <cellStyle name="Input 2 9 2 14" xfId="16544"/>
    <cellStyle name="Input 2 9 2 14 2" xfId="16545"/>
    <cellStyle name="Input 2 9 2 14 2 2" xfId="16546"/>
    <cellStyle name="Input 2 9 2 14 3" xfId="16547"/>
    <cellStyle name="Input 2 9 2 15" xfId="16548"/>
    <cellStyle name="Input 2 9 2 15 2" xfId="16549"/>
    <cellStyle name="Input 2 9 2 15 2 2" xfId="16550"/>
    <cellStyle name="Input 2 9 2 15 3" xfId="16551"/>
    <cellStyle name="Input 2 9 2 16" xfId="16552"/>
    <cellStyle name="Input 2 9 2 16 2" xfId="16553"/>
    <cellStyle name="Input 2 9 2 16 2 2" xfId="16554"/>
    <cellStyle name="Input 2 9 2 16 3" xfId="16555"/>
    <cellStyle name="Input 2 9 2 17" xfId="16556"/>
    <cellStyle name="Input 2 9 2 17 2" xfId="16557"/>
    <cellStyle name="Input 2 9 2 17 2 2" xfId="16558"/>
    <cellStyle name="Input 2 9 2 17 3" xfId="16559"/>
    <cellStyle name="Input 2 9 2 18" xfId="16560"/>
    <cellStyle name="Input 2 9 2 18 2" xfId="16561"/>
    <cellStyle name="Input 2 9 2 18 2 2" xfId="16562"/>
    <cellStyle name="Input 2 9 2 18 3" xfId="16563"/>
    <cellStyle name="Input 2 9 2 19" xfId="16564"/>
    <cellStyle name="Input 2 9 2 19 2" xfId="16565"/>
    <cellStyle name="Input 2 9 2 19 2 2" xfId="16566"/>
    <cellStyle name="Input 2 9 2 19 3" xfId="16567"/>
    <cellStyle name="Input 2 9 2 2" xfId="16568"/>
    <cellStyle name="Input 2 9 2 2 2" xfId="16569"/>
    <cellStyle name="Input 2 9 2 2 2 2" xfId="16570"/>
    <cellStyle name="Input 2 9 2 2 3" xfId="16571"/>
    <cellStyle name="Input 2 9 2 20" xfId="16572"/>
    <cellStyle name="Input 2 9 2 20 2" xfId="16573"/>
    <cellStyle name="Input 2 9 2 20 2 2" xfId="16574"/>
    <cellStyle name="Input 2 9 2 20 3" xfId="16575"/>
    <cellStyle name="Input 2 9 2 21" xfId="16576"/>
    <cellStyle name="Input 2 9 2 21 2" xfId="16577"/>
    <cellStyle name="Input 2 9 2 22" xfId="16578"/>
    <cellStyle name="Input 2 9 2 3" xfId="16579"/>
    <cellStyle name="Input 2 9 2 3 2" xfId="16580"/>
    <cellStyle name="Input 2 9 2 3 2 2" xfId="16581"/>
    <cellStyle name="Input 2 9 2 3 3" xfId="16582"/>
    <cellStyle name="Input 2 9 2 4" xfId="16583"/>
    <cellStyle name="Input 2 9 2 4 2" xfId="16584"/>
    <cellStyle name="Input 2 9 2 4 2 2" xfId="16585"/>
    <cellStyle name="Input 2 9 2 4 3" xfId="16586"/>
    <cellStyle name="Input 2 9 2 5" xfId="16587"/>
    <cellStyle name="Input 2 9 2 5 2" xfId="16588"/>
    <cellStyle name="Input 2 9 2 5 2 2" xfId="16589"/>
    <cellStyle name="Input 2 9 2 5 3" xfId="16590"/>
    <cellStyle name="Input 2 9 2 6" xfId="16591"/>
    <cellStyle name="Input 2 9 2 6 2" xfId="16592"/>
    <cellStyle name="Input 2 9 2 6 2 2" xfId="16593"/>
    <cellStyle name="Input 2 9 2 6 3" xfId="16594"/>
    <cellStyle name="Input 2 9 2 7" xfId="16595"/>
    <cellStyle name="Input 2 9 2 7 2" xfId="16596"/>
    <cellStyle name="Input 2 9 2 7 2 2" xfId="16597"/>
    <cellStyle name="Input 2 9 2 7 3" xfId="16598"/>
    <cellStyle name="Input 2 9 2 8" xfId="16599"/>
    <cellStyle name="Input 2 9 2 8 2" xfId="16600"/>
    <cellStyle name="Input 2 9 2 8 2 2" xfId="16601"/>
    <cellStyle name="Input 2 9 2 8 3" xfId="16602"/>
    <cellStyle name="Input 2 9 2 9" xfId="16603"/>
    <cellStyle name="Input 2 9 2 9 2" xfId="16604"/>
    <cellStyle name="Input 2 9 2 9 2 2" xfId="16605"/>
    <cellStyle name="Input 2 9 2 9 3" xfId="16606"/>
    <cellStyle name="Input 2 9 3" xfId="16607"/>
    <cellStyle name="Input 2 9 3 2" xfId="16608"/>
    <cellStyle name="Input 2 9 3 2 2" xfId="16609"/>
    <cellStyle name="Input 2 9 3 3" xfId="16610"/>
    <cellStyle name="Input 2 9 4" xfId="16611"/>
    <cellStyle name="Input 2 9 4 2" xfId="16612"/>
    <cellStyle name="Input 2 9 4 2 2" xfId="16613"/>
    <cellStyle name="Input 2 9 4 3" xfId="16614"/>
    <cellStyle name="Input 2 9 5" xfId="16615"/>
    <cellStyle name="Input 2 9 5 2" xfId="16616"/>
    <cellStyle name="Input 2 9 5 2 2" xfId="16617"/>
    <cellStyle name="Input 2 9 5 3" xfId="16618"/>
    <cellStyle name="Input 2 9 6" xfId="16619"/>
    <cellStyle name="Input 2 9 6 2" xfId="16620"/>
    <cellStyle name="Input 2 9 6 2 2" xfId="16621"/>
    <cellStyle name="Input 2 9 6 3" xfId="16622"/>
    <cellStyle name="Input 2 9 7" xfId="16623"/>
    <cellStyle name="Input 2 9 7 2" xfId="16624"/>
    <cellStyle name="Input 2 9 7 2 2" xfId="16625"/>
    <cellStyle name="Input 2 9 7 3" xfId="16626"/>
    <cellStyle name="Input 2 9 8" xfId="16627"/>
    <cellStyle name="Input 2 9 8 2" xfId="16628"/>
    <cellStyle name="Input 2 9 8 2 2" xfId="16629"/>
    <cellStyle name="Input 2 9 8 3" xfId="16630"/>
    <cellStyle name="Input 2 9 9" xfId="16631"/>
    <cellStyle name="Input 2 9 9 2" xfId="16632"/>
    <cellStyle name="Input 2 9 9 2 2" xfId="16633"/>
    <cellStyle name="Input 2 9 9 3" xfId="16634"/>
    <cellStyle name="Input 2_5A4 10-11 Templates Final" xfId="16635"/>
    <cellStyle name="Input 3" xfId="16636"/>
    <cellStyle name="Input 3 10" xfId="16637"/>
    <cellStyle name="Input 3 10 2" xfId="16638"/>
    <cellStyle name="Input 3 10 2 2" xfId="16639"/>
    <cellStyle name="Input 3 10 3" xfId="16640"/>
    <cellStyle name="Input 3 11" xfId="16641"/>
    <cellStyle name="Input 3 11 2" xfId="16642"/>
    <cellStyle name="Input 3 11 2 2" xfId="16643"/>
    <cellStyle name="Input 3 11 3" xfId="16644"/>
    <cellStyle name="Input 3 12" xfId="16645"/>
    <cellStyle name="Input 3 12 2" xfId="16646"/>
    <cellStyle name="Input 3 12 2 2" xfId="16647"/>
    <cellStyle name="Input 3 12 3" xfId="16648"/>
    <cellStyle name="Input 3 13" xfId="16649"/>
    <cellStyle name="Input 3 13 2" xfId="16650"/>
    <cellStyle name="Input 3 13 2 2" xfId="16651"/>
    <cellStyle name="Input 3 13 3" xfId="16652"/>
    <cellStyle name="Input 3 14" xfId="16653"/>
    <cellStyle name="Input 3 14 2" xfId="16654"/>
    <cellStyle name="Input 3 14 2 2" xfId="16655"/>
    <cellStyle name="Input 3 14 3" xfId="16656"/>
    <cellStyle name="Input 3 15" xfId="16657"/>
    <cellStyle name="Input 3 15 2" xfId="16658"/>
    <cellStyle name="Input 3 15 2 2" xfId="16659"/>
    <cellStyle name="Input 3 15 3" xfId="16660"/>
    <cellStyle name="Input 3 16" xfId="16661"/>
    <cellStyle name="Input 3 16 2" xfId="16662"/>
    <cellStyle name="Input 3 16 2 2" xfId="16663"/>
    <cellStyle name="Input 3 16 3" xfId="16664"/>
    <cellStyle name="Input 3 17" xfId="16665"/>
    <cellStyle name="Input 3 17 2" xfId="16666"/>
    <cellStyle name="Input 3 17 2 2" xfId="16667"/>
    <cellStyle name="Input 3 17 3" xfId="16668"/>
    <cellStyle name="Input 3 18" xfId="16669"/>
    <cellStyle name="Input 3 18 2" xfId="16670"/>
    <cellStyle name="Input 3 18 2 2" xfId="16671"/>
    <cellStyle name="Input 3 18 3" xfId="16672"/>
    <cellStyle name="Input 3 19" xfId="16673"/>
    <cellStyle name="Input 3 19 2" xfId="16674"/>
    <cellStyle name="Input 3 19 2 2" xfId="16675"/>
    <cellStyle name="Input 3 19 3" xfId="16676"/>
    <cellStyle name="Input 3 2" xfId="16677"/>
    <cellStyle name="Input 3 2 10" xfId="16678"/>
    <cellStyle name="Input 3 2 10 2" xfId="16679"/>
    <cellStyle name="Input 3 2 10 2 2" xfId="16680"/>
    <cellStyle name="Input 3 2 10 3" xfId="16681"/>
    <cellStyle name="Input 3 2 11" xfId="16682"/>
    <cellStyle name="Input 3 2 11 2" xfId="16683"/>
    <cellStyle name="Input 3 2 11 2 2" xfId="16684"/>
    <cellStyle name="Input 3 2 11 3" xfId="16685"/>
    <cellStyle name="Input 3 2 12" xfId="16686"/>
    <cellStyle name="Input 3 2 12 2" xfId="16687"/>
    <cellStyle name="Input 3 2 12 2 2" xfId="16688"/>
    <cellStyle name="Input 3 2 12 3" xfId="16689"/>
    <cellStyle name="Input 3 2 13" xfId="16690"/>
    <cellStyle name="Input 3 2 13 2" xfId="16691"/>
    <cellStyle name="Input 3 2 13 2 2" xfId="16692"/>
    <cellStyle name="Input 3 2 13 3" xfId="16693"/>
    <cellStyle name="Input 3 2 14" xfId="16694"/>
    <cellStyle name="Input 3 2 14 2" xfId="16695"/>
    <cellStyle name="Input 3 2 14 2 2" xfId="16696"/>
    <cellStyle name="Input 3 2 14 3" xfId="16697"/>
    <cellStyle name="Input 3 2 15" xfId="16698"/>
    <cellStyle name="Input 3 2 15 2" xfId="16699"/>
    <cellStyle name="Input 3 2 15 2 2" xfId="16700"/>
    <cellStyle name="Input 3 2 15 3" xfId="16701"/>
    <cellStyle name="Input 3 2 16" xfId="16702"/>
    <cellStyle name="Input 3 2 16 2" xfId="16703"/>
    <cellStyle name="Input 3 2 16 2 2" xfId="16704"/>
    <cellStyle name="Input 3 2 16 3" xfId="16705"/>
    <cellStyle name="Input 3 2 17" xfId="16706"/>
    <cellStyle name="Input 3 2 17 2" xfId="16707"/>
    <cellStyle name="Input 3 2 17 2 2" xfId="16708"/>
    <cellStyle name="Input 3 2 17 3" xfId="16709"/>
    <cellStyle name="Input 3 2 18" xfId="16710"/>
    <cellStyle name="Input 3 2 18 2" xfId="16711"/>
    <cellStyle name="Input 3 2 18 2 2" xfId="16712"/>
    <cellStyle name="Input 3 2 18 3" xfId="16713"/>
    <cellStyle name="Input 3 2 19" xfId="16714"/>
    <cellStyle name="Input 3 2 19 2" xfId="16715"/>
    <cellStyle name="Input 3 2 19 2 2" xfId="16716"/>
    <cellStyle name="Input 3 2 19 3" xfId="16717"/>
    <cellStyle name="Input 3 2 2" xfId="16718"/>
    <cellStyle name="Input 3 2 2 10" xfId="16719"/>
    <cellStyle name="Input 3 2 2 10 2" xfId="16720"/>
    <cellStyle name="Input 3 2 2 10 2 2" xfId="16721"/>
    <cellStyle name="Input 3 2 2 10 3" xfId="16722"/>
    <cellStyle name="Input 3 2 2 11" xfId="16723"/>
    <cellStyle name="Input 3 2 2 11 2" xfId="16724"/>
    <cellStyle name="Input 3 2 2 11 2 2" xfId="16725"/>
    <cellStyle name="Input 3 2 2 11 3" xfId="16726"/>
    <cellStyle name="Input 3 2 2 12" xfId="16727"/>
    <cellStyle name="Input 3 2 2 12 2" xfId="16728"/>
    <cellStyle name="Input 3 2 2 12 2 2" xfId="16729"/>
    <cellStyle name="Input 3 2 2 12 3" xfId="16730"/>
    <cellStyle name="Input 3 2 2 13" xfId="16731"/>
    <cellStyle name="Input 3 2 2 13 2" xfId="16732"/>
    <cellStyle name="Input 3 2 2 13 2 2" xfId="16733"/>
    <cellStyle name="Input 3 2 2 13 3" xfId="16734"/>
    <cellStyle name="Input 3 2 2 14" xfId="16735"/>
    <cellStyle name="Input 3 2 2 14 2" xfId="16736"/>
    <cellStyle name="Input 3 2 2 14 2 2" xfId="16737"/>
    <cellStyle name="Input 3 2 2 14 3" xfId="16738"/>
    <cellStyle name="Input 3 2 2 15" xfId="16739"/>
    <cellStyle name="Input 3 2 2 15 2" xfId="16740"/>
    <cellStyle name="Input 3 2 2 15 2 2" xfId="16741"/>
    <cellStyle name="Input 3 2 2 15 3" xfId="16742"/>
    <cellStyle name="Input 3 2 2 16" xfId="16743"/>
    <cellStyle name="Input 3 2 2 16 2" xfId="16744"/>
    <cellStyle name="Input 3 2 2 16 2 2" xfId="16745"/>
    <cellStyle name="Input 3 2 2 16 3" xfId="16746"/>
    <cellStyle name="Input 3 2 2 17" xfId="16747"/>
    <cellStyle name="Input 3 2 2 17 2" xfId="16748"/>
    <cellStyle name="Input 3 2 2 17 2 2" xfId="16749"/>
    <cellStyle name="Input 3 2 2 17 3" xfId="16750"/>
    <cellStyle name="Input 3 2 2 18" xfId="16751"/>
    <cellStyle name="Input 3 2 2 18 2" xfId="16752"/>
    <cellStyle name="Input 3 2 2 19" xfId="16753"/>
    <cellStyle name="Input 3 2 2 2" xfId="16754"/>
    <cellStyle name="Input 3 2 2 2 10" xfId="16755"/>
    <cellStyle name="Input 3 2 2 2 10 2" xfId="16756"/>
    <cellStyle name="Input 3 2 2 2 10 2 2" xfId="16757"/>
    <cellStyle name="Input 3 2 2 2 10 3" xfId="16758"/>
    <cellStyle name="Input 3 2 2 2 11" xfId="16759"/>
    <cellStyle name="Input 3 2 2 2 11 2" xfId="16760"/>
    <cellStyle name="Input 3 2 2 2 11 2 2" xfId="16761"/>
    <cellStyle name="Input 3 2 2 2 11 3" xfId="16762"/>
    <cellStyle name="Input 3 2 2 2 12" xfId="16763"/>
    <cellStyle name="Input 3 2 2 2 12 2" xfId="16764"/>
    <cellStyle name="Input 3 2 2 2 12 2 2" xfId="16765"/>
    <cellStyle name="Input 3 2 2 2 12 3" xfId="16766"/>
    <cellStyle name="Input 3 2 2 2 13" xfId="16767"/>
    <cellStyle name="Input 3 2 2 2 13 2" xfId="16768"/>
    <cellStyle name="Input 3 2 2 2 13 2 2" xfId="16769"/>
    <cellStyle name="Input 3 2 2 2 13 3" xfId="16770"/>
    <cellStyle name="Input 3 2 2 2 14" xfId="16771"/>
    <cellStyle name="Input 3 2 2 2 14 2" xfId="16772"/>
    <cellStyle name="Input 3 2 2 2 14 2 2" xfId="16773"/>
    <cellStyle name="Input 3 2 2 2 14 3" xfId="16774"/>
    <cellStyle name="Input 3 2 2 2 15" xfId="16775"/>
    <cellStyle name="Input 3 2 2 2 15 2" xfId="16776"/>
    <cellStyle name="Input 3 2 2 2 15 2 2" xfId="16777"/>
    <cellStyle name="Input 3 2 2 2 15 3" xfId="16778"/>
    <cellStyle name="Input 3 2 2 2 16" xfId="16779"/>
    <cellStyle name="Input 3 2 2 2 16 2" xfId="16780"/>
    <cellStyle name="Input 3 2 2 2 16 2 2" xfId="16781"/>
    <cellStyle name="Input 3 2 2 2 16 3" xfId="16782"/>
    <cellStyle name="Input 3 2 2 2 17" xfId="16783"/>
    <cellStyle name="Input 3 2 2 2 17 2" xfId="16784"/>
    <cellStyle name="Input 3 2 2 2 17 2 2" xfId="16785"/>
    <cellStyle name="Input 3 2 2 2 17 3" xfId="16786"/>
    <cellStyle name="Input 3 2 2 2 18" xfId="16787"/>
    <cellStyle name="Input 3 2 2 2 18 2" xfId="16788"/>
    <cellStyle name="Input 3 2 2 2 18 2 2" xfId="16789"/>
    <cellStyle name="Input 3 2 2 2 18 3" xfId="16790"/>
    <cellStyle name="Input 3 2 2 2 19" xfId="16791"/>
    <cellStyle name="Input 3 2 2 2 19 2" xfId="16792"/>
    <cellStyle name="Input 3 2 2 2 19 2 2" xfId="16793"/>
    <cellStyle name="Input 3 2 2 2 19 3" xfId="16794"/>
    <cellStyle name="Input 3 2 2 2 2" xfId="16795"/>
    <cellStyle name="Input 3 2 2 2 2 2" xfId="16796"/>
    <cellStyle name="Input 3 2 2 2 2 2 2" xfId="16797"/>
    <cellStyle name="Input 3 2 2 2 2 3" xfId="16798"/>
    <cellStyle name="Input 3 2 2 2 20" xfId="16799"/>
    <cellStyle name="Input 3 2 2 2 20 2" xfId="16800"/>
    <cellStyle name="Input 3 2 2 2 20 2 2" xfId="16801"/>
    <cellStyle name="Input 3 2 2 2 20 3" xfId="16802"/>
    <cellStyle name="Input 3 2 2 2 21" xfId="16803"/>
    <cellStyle name="Input 3 2 2 2 21 2" xfId="16804"/>
    <cellStyle name="Input 3 2 2 2 22" xfId="16805"/>
    <cellStyle name="Input 3 2 2 2 3" xfId="16806"/>
    <cellStyle name="Input 3 2 2 2 3 2" xfId="16807"/>
    <cellStyle name="Input 3 2 2 2 3 2 2" xfId="16808"/>
    <cellStyle name="Input 3 2 2 2 3 3" xfId="16809"/>
    <cellStyle name="Input 3 2 2 2 4" xfId="16810"/>
    <cellStyle name="Input 3 2 2 2 4 2" xfId="16811"/>
    <cellStyle name="Input 3 2 2 2 4 2 2" xfId="16812"/>
    <cellStyle name="Input 3 2 2 2 4 3" xfId="16813"/>
    <cellStyle name="Input 3 2 2 2 5" xfId="16814"/>
    <cellStyle name="Input 3 2 2 2 5 2" xfId="16815"/>
    <cellStyle name="Input 3 2 2 2 5 2 2" xfId="16816"/>
    <cellStyle name="Input 3 2 2 2 5 3" xfId="16817"/>
    <cellStyle name="Input 3 2 2 2 6" xfId="16818"/>
    <cellStyle name="Input 3 2 2 2 6 2" xfId="16819"/>
    <cellStyle name="Input 3 2 2 2 6 2 2" xfId="16820"/>
    <cellStyle name="Input 3 2 2 2 6 3" xfId="16821"/>
    <cellStyle name="Input 3 2 2 2 7" xfId="16822"/>
    <cellStyle name="Input 3 2 2 2 7 2" xfId="16823"/>
    <cellStyle name="Input 3 2 2 2 7 2 2" xfId="16824"/>
    <cellStyle name="Input 3 2 2 2 7 3" xfId="16825"/>
    <cellStyle name="Input 3 2 2 2 8" xfId="16826"/>
    <cellStyle name="Input 3 2 2 2 8 2" xfId="16827"/>
    <cellStyle name="Input 3 2 2 2 8 2 2" xfId="16828"/>
    <cellStyle name="Input 3 2 2 2 8 3" xfId="16829"/>
    <cellStyle name="Input 3 2 2 2 9" xfId="16830"/>
    <cellStyle name="Input 3 2 2 2 9 2" xfId="16831"/>
    <cellStyle name="Input 3 2 2 2 9 2 2" xfId="16832"/>
    <cellStyle name="Input 3 2 2 2 9 3" xfId="16833"/>
    <cellStyle name="Input 3 2 2 3" xfId="16834"/>
    <cellStyle name="Input 3 2 2 3 2" xfId="16835"/>
    <cellStyle name="Input 3 2 2 3 2 2" xfId="16836"/>
    <cellStyle name="Input 3 2 2 3 3" xfId="16837"/>
    <cellStyle name="Input 3 2 2 4" xfId="16838"/>
    <cellStyle name="Input 3 2 2 4 2" xfId="16839"/>
    <cellStyle name="Input 3 2 2 4 2 2" xfId="16840"/>
    <cellStyle name="Input 3 2 2 4 3" xfId="16841"/>
    <cellStyle name="Input 3 2 2 5" xfId="16842"/>
    <cellStyle name="Input 3 2 2 5 2" xfId="16843"/>
    <cellStyle name="Input 3 2 2 5 2 2" xfId="16844"/>
    <cellStyle name="Input 3 2 2 5 3" xfId="16845"/>
    <cellStyle name="Input 3 2 2 6" xfId="16846"/>
    <cellStyle name="Input 3 2 2 6 2" xfId="16847"/>
    <cellStyle name="Input 3 2 2 6 2 2" xfId="16848"/>
    <cellStyle name="Input 3 2 2 6 3" xfId="16849"/>
    <cellStyle name="Input 3 2 2 7" xfId="16850"/>
    <cellStyle name="Input 3 2 2 7 2" xfId="16851"/>
    <cellStyle name="Input 3 2 2 7 2 2" xfId="16852"/>
    <cellStyle name="Input 3 2 2 7 3" xfId="16853"/>
    <cellStyle name="Input 3 2 2 8" xfId="16854"/>
    <cellStyle name="Input 3 2 2 8 2" xfId="16855"/>
    <cellStyle name="Input 3 2 2 8 2 2" xfId="16856"/>
    <cellStyle name="Input 3 2 2 8 3" xfId="16857"/>
    <cellStyle name="Input 3 2 2 9" xfId="16858"/>
    <cellStyle name="Input 3 2 2 9 2" xfId="16859"/>
    <cellStyle name="Input 3 2 2 9 2 2" xfId="16860"/>
    <cellStyle name="Input 3 2 2 9 3" xfId="16861"/>
    <cellStyle name="Input 3 2 20" xfId="16862"/>
    <cellStyle name="Input 3 2 20 2" xfId="16863"/>
    <cellStyle name="Input 3 2 20 2 2" xfId="16864"/>
    <cellStyle name="Input 3 2 20 3" xfId="16865"/>
    <cellStyle name="Input 3 2 21" xfId="16866"/>
    <cellStyle name="Input 3 2 21 2" xfId="16867"/>
    <cellStyle name="Input 3 2 22" xfId="16868"/>
    <cellStyle name="Input 3 2 3" xfId="16869"/>
    <cellStyle name="Input 3 2 3 10" xfId="16870"/>
    <cellStyle name="Input 3 2 3 10 2" xfId="16871"/>
    <cellStyle name="Input 3 2 3 10 2 2" xfId="16872"/>
    <cellStyle name="Input 3 2 3 10 3" xfId="16873"/>
    <cellStyle name="Input 3 2 3 11" xfId="16874"/>
    <cellStyle name="Input 3 2 3 11 2" xfId="16875"/>
    <cellStyle name="Input 3 2 3 11 2 2" xfId="16876"/>
    <cellStyle name="Input 3 2 3 11 3" xfId="16877"/>
    <cellStyle name="Input 3 2 3 12" xfId="16878"/>
    <cellStyle name="Input 3 2 3 12 2" xfId="16879"/>
    <cellStyle name="Input 3 2 3 12 2 2" xfId="16880"/>
    <cellStyle name="Input 3 2 3 12 3" xfId="16881"/>
    <cellStyle name="Input 3 2 3 13" xfId="16882"/>
    <cellStyle name="Input 3 2 3 13 2" xfId="16883"/>
    <cellStyle name="Input 3 2 3 13 2 2" xfId="16884"/>
    <cellStyle name="Input 3 2 3 13 3" xfId="16885"/>
    <cellStyle name="Input 3 2 3 14" xfId="16886"/>
    <cellStyle name="Input 3 2 3 14 2" xfId="16887"/>
    <cellStyle name="Input 3 2 3 14 2 2" xfId="16888"/>
    <cellStyle name="Input 3 2 3 14 3" xfId="16889"/>
    <cellStyle name="Input 3 2 3 15" xfId="16890"/>
    <cellStyle name="Input 3 2 3 15 2" xfId="16891"/>
    <cellStyle name="Input 3 2 3 15 2 2" xfId="16892"/>
    <cellStyle name="Input 3 2 3 15 3" xfId="16893"/>
    <cellStyle name="Input 3 2 3 16" xfId="16894"/>
    <cellStyle name="Input 3 2 3 16 2" xfId="16895"/>
    <cellStyle name="Input 3 2 3 16 2 2" xfId="16896"/>
    <cellStyle name="Input 3 2 3 16 3" xfId="16897"/>
    <cellStyle name="Input 3 2 3 17" xfId="16898"/>
    <cellStyle name="Input 3 2 3 17 2" xfId="16899"/>
    <cellStyle name="Input 3 2 3 17 2 2" xfId="16900"/>
    <cellStyle name="Input 3 2 3 17 3" xfId="16901"/>
    <cellStyle name="Input 3 2 3 18" xfId="16902"/>
    <cellStyle name="Input 3 2 3 18 2" xfId="16903"/>
    <cellStyle name="Input 3 2 3 19" xfId="16904"/>
    <cellStyle name="Input 3 2 3 2" xfId="16905"/>
    <cellStyle name="Input 3 2 3 2 10" xfId="16906"/>
    <cellStyle name="Input 3 2 3 2 10 2" xfId="16907"/>
    <cellStyle name="Input 3 2 3 2 10 2 2" xfId="16908"/>
    <cellStyle name="Input 3 2 3 2 10 3" xfId="16909"/>
    <cellStyle name="Input 3 2 3 2 11" xfId="16910"/>
    <cellStyle name="Input 3 2 3 2 11 2" xfId="16911"/>
    <cellStyle name="Input 3 2 3 2 11 2 2" xfId="16912"/>
    <cellStyle name="Input 3 2 3 2 11 3" xfId="16913"/>
    <cellStyle name="Input 3 2 3 2 12" xfId="16914"/>
    <cellStyle name="Input 3 2 3 2 12 2" xfId="16915"/>
    <cellStyle name="Input 3 2 3 2 12 2 2" xfId="16916"/>
    <cellStyle name="Input 3 2 3 2 12 3" xfId="16917"/>
    <cellStyle name="Input 3 2 3 2 13" xfId="16918"/>
    <cellStyle name="Input 3 2 3 2 13 2" xfId="16919"/>
    <cellStyle name="Input 3 2 3 2 13 2 2" xfId="16920"/>
    <cellStyle name="Input 3 2 3 2 13 3" xfId="16921"/>
    <cellStyle name="Input 3 2 3 2 14" xfId="16922"/>
    <cellStyle name="Input 3 2 3 2 14 2" xfId="16923"/>
    <cellStyle name="Input 3 2 3 2 14 2 2" xfId="16924"/>
    <cellStyle name="Input 3 2 3 2 14 3" xfId="16925"/>
    <cellStyle name="Input 3 2 3 2 15" xfId="16926"/>
    <cellStyle name="Input 3 2 3 2 15 2" xfId="16927"/>
    <cellStyle name="Input 3 2 3 2 15 2 2" xfId="16928"/>
    <cellStyle name="Input 3 2 3 2 15 3" xfId="16929"/>
    <cellStyle name="Input 3 2 3 2 16" xfId="16930"/>
    <cellStyle name="Input 3 2 3 2 16 2" xfId="16931"/>
    <cellStyle name="Input 3 2 3 2 16 2 2" xfId="16932"/>
    <cellStyle name="Input 3 2 3 2 16 3" xfId="16933"/>
    <cellStyle name="Input 3 2 3 2 17" xfId="16934"/>
    <cellStyle name="Input 3 2 3 2 17 2" xfId="16935"/>
    <cellStyle name="Input 3 2 3 2 17 2 2" xfId="16936"/>
    <cellStyle name="Input 3 2 3 2 17 3" xfId="16937"/>
    <cellStyle name="Input 3 2 3 2 18" xfId="16938"/>
    <cellStyle name="Input 3 2 3 2 18 2" xfId="16939"/>
    <cellStyle name="Input 3 2 3 2 18 2 2" xfId="16940"/>
    <cellStyle name="Input 3 2 3 2 18 3" xfId="16941"/>
    <cellStyle name="Input 3 2 3 2 19" xfId="16942"/>
    <cellStyle name="Input 3 2 3 2 19 2" xfId="16943"/>
    <cellStyle name="Input 3 2 3 2 19 2 2" xfId="16944"/>
    <cellStyle name="Input 3 2 3 2 19 3" xfId="16945"/>
    <cellStyle name="Input 3 2 3 2 2" xfId="16946"/>
    <cellStyle name="Input 3 2 3 2 2 2" xfId="16947"/>
    <cellStyle name="Input 3 2 3 2 2 2 2" xfId="16948"/>
    <cellStyle name="Input 3 2 3 2 2 3" xfId="16949"/>
    <cellStyle name="Input 3 2 3 2 20" xfId="16950"/>
    <cellStyle name="Input 3 2 3 2 20 2" xfId="16951"/>
    <cellStyle name="Input 3 2 3 2 20 2 2" xfId="16952"/>
    <cellStyle name="Input 3 2 3 2 20 3" xfId="16953"/>
    <cellStyle name="Input 3 2 3 2 21" xfId="16954"/>
    <cellStyle name="Input 3 2 3 2 21 2" xfId="16955"/>
    <cellStyle name="Input 3 2 3 2 22" xfId="16956"/>
    <cellStyle name="Input 3 2 3 2 3" xfId="16957"/>
    <cellStyle name="Input 3 2 3 2 3 2" xfId="16958"/>
    <cellStyle name="Input 3 2 3 2 3 2 2" xfId="16959"/>
    <cellStyle name="Input 3 2 3 2 3 3" xfId="16960"/>
    <cellStyle name="Input 3 2 3 2 4" xfId="16961"/>
    <cellStyle name="Input 3 2 3 2 4 2" xfId="16962"/>
    <cellStyle name="Input 3 2 3 2 4 2 2" xfId="16963"/>
    <cellStyle name="Input 3 2 3 2 4 3" xfId="16964"/>
    <cellStyle name="Input 3 2 3 2 5" xfId="16965"/>
    <cellStyle name="Input 3 2 3 2 5 2" xfId="16966"/>
    <cellStyle name="Input 3 2 3 2 5 2 2" xfId="16967"/>
    <cellStyle name="Input 3 2 3 2 5 3" xfId="16968"/>
    <cellStyle name="Input 3 2 3 2 6" xfId="16969"/>
    <cellStyle name="Input 3 2 3 2 6 2" xfId="16970"/>
    <cellStyle name="Input 3 2 3 2 6 2 2" xfId="16971"/>
    <cellStyle name="Input 3 2 3 2 6 3" xfId="16972"/>
    <cellStyle name="Input 3 2 3 2 7" xfId="16973"/>
    <cellStyle name="Input 3 2 3 2 7 2" xfId="16974"/>
    <cellStyle name="Input 3 2 3 2 7 2 2" xfId="16975"/>
    <cellStyle name="Input 3 2 3 2 7 3" xfId="16976"/>
    <cellStyle name="Input 3 2 3 2 8" xfId="16977"/>
    <cellStyle name="Input 3 2 3 2 8 2" xfId="16978"/>
    <cellStyle name="Input 3 2 3 2 8 2 2" xfId="16979"/>
    <cellStyle name="Input 3 2 3 2 8 3" xfId="16980"/>
    <cellStyle name="Input 3 2 3 2 9" xfId="16981"/>
    <cellStyle name="Input 3 2 3 2 9 2" xfId="16982"/>
    <cellStyle name="Input 3 2 3 2 9 2 2" xfId="16983"/>
    <cellStyle name="Input 3 2 3 2 9 3" xfId="16984"/>
    <cellStyle name="Input 3 2 3 3" xfId="16985"/>
    <cellStyle name="Input 3 2 3 3 2" xfId="16986"/>
    <cellStyle name="Input 3 2 3 3 2 2" xfId="16987"/>
    <cellStyle name="Input 3 2 3 3 3" xfId="16988"/>
    <cellStyle name="Input 3 2 3 4" xfId="16989"/>
    <cellStyle name="Input 3 2 3 4 2" xfId="16990"/>
    <cellStyle name="Input 3 2 3 4 2 2" xfId="16991"/>
    <cellStyle name="Input 3 2 3 4 3" xfId="16992"/>
    <cellStyle name="Input 3 2 3 5" xfId="16993"/>
    <cellStyle name="Input 3 2 3 5 2" xfId="16994"/>
    <cellStyle name="Input 3 2 3 5 2 2" xfId="16995"/>
    <cellStyle name="Input 3 2 3 5 3" xfId="16996"/>
    <cellStyle name="Input 3 2 3 6" xfId="16997"/>
    <cellStyle name="Input 3 2 3 6 2" xfId="16998"/>
    <cellStyle name="Input 3 2 3 6 2 2" xfId="16999"/>
    <cellStyle name="Input 3 2 3 6 3" xfId="17000"/>
    <cellStyle name="Input 3 2 3 7" xfId="17001"/>
    <cellStyle name="Input 3 2 3 7 2" xfId="17002"/>
    <cellStyle name="Input 3 2 3 7 2 2" xfId="17003"/>
    <cellStyle name="Input 3 2 3 7 3" xfId="17004"/>
    <cellStyle name="Input 3 2 3 8" xfId="17005"/>
    <cellStyle name="Input 3 2 3 8 2" xfId="17006"/>
    <cellStyle name="Input 3 2 3 8 2 2" xfId="17007"/>
    <cellStyle name="Input 3 2 3 8 3" xfId="17008"/>
    <cellStyle name="Input 3 2 3 9" xfId="17009"/>
    <cellStyle name="Input 3 2 3 9 2" xfId="17010"/>
    <cellStyle name="Input 3 2 3 9 2 2" xfId="17011"/>
    <cellStyle name="Input 3 2 3 9 3" xfId="17012"/>
    <cellStyle name="Input 3 2 4" xfId="17013"/>
    <cellStyle name="Input 3 2 4 10" xfId="17014"/>
    <cellStyle name="Input 3 2 4 10 2" xfId="17015"/>
    <cellStyle name="Input 3 2 4 10 2 2" xfId="17016"/>
    <cellStyle name="Input 3 2 4 10 3" xfId="17017"/>
    <cellStyle name="Input 3 2 4 11" xfId="17018"/>
    <cellStyle name="Input 3 2 4 11 2" xfId="17019"/>
    <cellStyle name="Input 3 2 4 11 2 2" xfId="17020"/>
    <cellStyle name="Input 3 2 4 11 3" xfId="17021"/>
    <cellStyle name="Input 3 2 4 12" xfId="17022"/>
    <cellStyle name="Input 3 2 4 12 2" xfId="17023"/>
    <cellStyle name="Input 3 2 4 12 2 2" xfId="17024"/>
    <cellStyle name="Input 3 2 4 12 3" xfId="17025"/>
    <cellStyle name="Input 3 2 4 13" xfId="17026"/>
    <cellStyle name="Input 3 2 4 13 2" xfId="17027"/>
    <cellStyle name="Input 3 2 4 13 2 2" xfId="17028"/>
    <cellStyle name="Input 3 2 4 13 3" xfId="17029"/>
    <cellStyle name="Input 3 2 4 14" xfId="17030"/>
    <cellStyle name="Input 3 2 4 14 2" xfId="17031"/>
    <cellStyle name="Input 3 2 4 14 2 2" xfId="17032"/>
    <cellStyle name="Input 3 2 4 14 3" xfId="17033"/>
    <cellStyle name="Input 3 2 4 15" xfId="17034"/>
    <cellStyle name="Input 3 2 4 15 2" xfId="17035"/>
    <cellStyle name="Input 3 2 4 15 2 2" xfId="17036"/>
    <cellStyle name="Input 3 2 4 15 3" xfId="17037"/>
    <cellStyle name="Input 3 2 4 16" xfId="17038"/>
    <cellStyle name="Input 3 2 4 16 2" xfId="17039"/>
    <cellStyle name="Input 3 2 4 16 2 2" xfId="17040"/>
    <cellStyle name="Input 3 2 4 16 3" xfId="17041"/>
    <cellStyle name="Input 3 2 4 17" xfId="17042"/>
    <cellStyle name="Input 3 2 4 17 2" xfId="17043"/>
    <cellStyle name="Input 3 2 4 17 2 2" xfId="17044"/>
    <cellStyle name="Input 3 2 4 17 3" xfId="17045"/>
    <cellStyle name="Input 3 2 4 18" xfId="17046"/>
    <cellStyle name="Input 3 2 4 18 2" xfId="17047"/>
    <cellStyle name="Input 3 2 4 18 2 2" xfId="17048"/>
    <cellStyle name="Input 3 2 4 18 3" xfId="17049"/>
    <cellStyle name="Input 3 2 4 19" xfId="17050"/>
    <cellStyle name="Input 3 2 4 19 2" xfId="17051"/>
    <cellStyle name="Input 3 2 4 19 2 2" xfId="17052"/>
    <cellStyle name="Input 3 2 4 19 3" xfId="17053"/>
    <cellStyle name="Input 3 2 4 2" xfId="17054"/>
    <cellStyle name="Input 3 2 4 2 10" xfId="17055"/>
    <cellStyle name="Input 3 2 4 2 10 2" xfId="17056"/>
    <cellStyle name="Input 3 2 4 2 10 2 2" xfId="17057"/>
    <cellStyle name="Input 3 2 4 2 10 3" xfId="17058"/>
    <cellStyle name="Input 3 2 4 2 11" xfId="17059"/>
    <cellStyle name="Input 3 2 4 2 11 2" xfId="17060"/>
    <cellStyle name="Input 3 2 4 2 11 2 2" xfId="17061"/>
    <cellStyle name="Input 3 2 4 2 11 3" xfId="17062"/>
    <cellStyle name="Input 3 2 4 2 12" xfId="17063"/>
    <cellStyle name="Input 3 2 4 2 12 2" xfId="17064"/>
    <cellStyle name="Input 3 2 4 2 12 2 2" xfId="17065"/>
    <cellStyle name="Input 3 2 4 2 12 3" xfId="17066"/>
    <cellStyle name="Input 3 2 4 2 13" xfId="17067"/>
    <cellStyle name="Input 3 2 4 2 13 2" xfId="17068"/>
    <cellStyle name="Input 3 2 4 2 13 2 2" xfId="17069"/>
    <cellStyle name="Input 3 2 4 2 13 3" xfId="17070"/>
    <cellStyle name="Input 3 2 4 2 14" xfId="17071"/>
    <cellStyle name="Input 3 2 4 2 14 2" xfId="17072"/>
    <cellStyle name="Input 3 2 4 2 14 2 2" xfId="17073"/>
    <cellStyle name="Input 3 2 4 2 14 3" xfId="17074"/>
    <cellStyle name="Input 3 2 4 2 15" xfId="17075"/>
    <cellStyle name="Input 3 2 4 2 15 2" xfId="17076"/>
    <cellStyle name="Input 3 2 4 2 15 2 2" xfId="17077"/>
    <cellStyle name="Input 3 2 4 2 15 3" xfId="17078"/>
    <cellStyle name="Input 3 2 4 2 16" xfId="17079"/>
    <cellStyle name="Input 3 2 4 2 16 2" xfId="17080"/>
    <cellStyle name="Input 3 2 4 2 16 2 2" xfId="17081"/>
    <cellStyle name="Input 3 2 4 2 16 3" xfId="17082"/>
    <cellStyle name="Input 3 2 4 2 17" xfId="17083"/>
    <cellStyle name="Input 3 2 4 2 17 2" xfId="17084"/>
    <cellStyle name="Input 3 2 4 2 17 2 2" xfId="17085"/>
    <cellStyle name="Input 3 2 4 2 17 3" xfId="17086"/>
    <cellStyle name="Input 3 2 4 2 18" xfId="17087"/>
    <cellStyle name="Input 3 2 4 2 18 2" xfId="17088"/>
    <cellStyle name="Input 3 2 4 2 18 2 2" xfId="17089"/>
    <cellStyle name="Input 3 2 4 2 18 3" xfId="17090"/>
    <cellStyle name="Input 3 2 4 2 19" xfId="17091"/>
    <cellStyle name="Input 3 2 4 2 19 2" xfId="17092"/>
    <cellStyle name="Input 3 2 4 2 19 2 2" xfId="17093"/>
    <cellStyle name="Input 3 2 4 2 19 3" xfId="17094"/>
    <cellStyle name="Input 3 2 4 2 2" xfId="17095"/>
    <cellStyle name="Input 3 2 4 2 2 2" xfId="17096"/>
    <cellStyle name="Input 3 2 4 2 2 2 2" xfId="17097"/>
    <cellStyle name="Input 3 2 4 2 2 3" xfId="17098"/>
    <cellStyle name="Input 3 2 4 2 20" xfId="17099"/>
    <cellStyle name="Input 3 2 4 2 20 2" xfId="17100"/>
    <cellStyle name="Input 3 2 4 2 20 2 2" xfId="17101"/>
    <cellStyle name="Input 3 2 4 2 20 3" xfId="17102"/>
    <cellStyle name="Input 3 2 4 2 21" xfId="17103"/>
    <cellStyle name="Input 3 2 4 2 21 2" xfId="17104"/>
    <cellStyle name="Input 3 2 4 2 22" xfId="17105"/>
    <cellStyle name="Input 3 2 4 2 3" xfId="17106"/>
    <cellStyle name="Input 3 2 4 2 3 2" xfId="17107"/>
    <cellStyle name="Input 3 2 4 2 3 2 2" xfId="17108"/>
    <cellStyle name="Input 3 2 4 2 3 3" xfId="17109"/>
    <cellStyle name="Input 3 2 4 2 4" xfId="17110"/>
    <cellStyle name="Input 3 2 4 2 4 2" xfId="17111"/>
    <cellStyle name="Input 3 2 4 2 4 2 2" xfId="17112"/>
    <cellStyle name="Input 3 2 4 2 4 3" xfId="17113"/>
    <cellStyle name="Input 3 2 4 2 5" xfId="17114"/>
    <cellStyle name="Input 3 2 4 2 5 2" xfId="17115"/>
    <cellStyle name="Input 3 2 4 2 5 2 2" xfId="17116"/>
    <cellStyle name="Input 3 2 4 2 5 3" xfId="17117"/>
    <cellStyle name="Input 3 2 4 2 6" xfId="17118"/>
    <cellStyle name="Input 3 2 4 2 6 2" xfId="17119"/>
    <cellStyle name="Input 3 2 4 2 6 2 2" xfId="17120"/>
    <cellStyle name="Input 3 2 4 2 6 3" xfId="17121"/>
    <cellStyle name="Input 3 2 4 2 7" xfId="17122"/>
    <cellStyle name="Input 3 2 4 2 7 2" xfId="17123"/>
    <cellStyle name="Input 3 2 4 2 7 2 2" xfId="17124"/>
    <cellStyle name="Input 3 2 4 2 7 3" xfId="17125"/>
    <cellStyle name="Input 3 2 4 2 8" xfId="17126"/>
    <cellStyle name="Input 3 2 4 2 8 2" xfId="17127"/>
    <cellStyle name="Input 3 2 4 2 8 2 2" xfId="17128"/>
    <cellStyle name="Input 3 2 4 2 8 3" xfId="17129"/>
    <cellStyle name="Input 3 2 4 2 9" xfId="17130"/>
    <cellStyle name="Input 3 2 4 2 9 2" xfId="17131"/>
    <cellStyle name="Input 3 2 4 2 9 2 2" xfId="17132"/>
    <cellStyle name="Input 3 2 4 2 9 3" xfId="17133"/>
    <cellStyle name="Input 3 2 4 20" xfId="17134"/>
    <cellStyle name="Input 3 2 4 20 2" xfId="17135"/>
    <cellStyle name="Input 3 2 4 20 2 2" xfId="17136"/>
    <cellStyle name="Input 3 2 4 20 3" xfId="17137"/>
    <cellStyle name="Input 3 2 4 21" xfId="17138"/>
    <cellStyle name="Input 3 2 4 21 2" xfId="17139"/>
    <cellStyle name="Input 3 2 4 21 2 2" xfId="17140"/>
    <cellStyle name="Input 3 2 4 21 3" xfId="17141"/>
    <cellStyle name="Input 3 2 4 22" xfId="17142"/>
    <cellStyle name="Input 3 2 4 22 2" xfId="17143"/>
    <cellStyle name="Input 3 2 4 23" xfId="17144"/>
    <cellStyle name="Input 3 2 4 3" xfId="17145"/>
    <cellStyle name="Input 3 2 4 3 2" xfId="17146"/>
    <cellStyle name="Input 3 2 4 3 2 2" xfId="17147"/>
    <cellStyle name="Input 3 2 4 3 3" xfId="17148"/>
    <cellStyle name="Input 3 2 4 4" xfId="17149"/>
    <cellStyle name="Input 3 2 4 4 2" xfId="17150"/>
    <cellStyle name="Input 3 2 4 4 2 2" xfId="17151"/>
    <cellStyle name="Input 3 2 4 4 3" xfId="17152"/>
    <cellStyle name="Input 3 2 4 5" xfId="17153"/>
    <cellStyle name="Input 3 2 4 5 2" xfId="17154"/>
    <cellStyle name="Input 3 2 4 5 2 2" xfId="17155"/>
    <cellStyle name="Input 3 2 4 5 3" xfId="17156"/>
    <cellStyle name="Input 3 2 4 6" xfId="17157"/>
    <cellStyle name="Input 3 2 4 6 2" xfId="17158"/>
    <cellStyle name="Input 3 2 4 6 2 2" xfId="17159"/>
    <cellStyle name="Input 3 2 4 6 3" xfId="17160"/>
    <cellStyle name="Input 3 2 4 7" xfId="17161"/>
    <cellStyle name="Input 3 2 4 7 2" xfId="17162"/>
    <cellStyle name="Input 3 2 4 7 2 2" xfId="17163"/>
    <cellStyle name="Input 3 2 4 7 3" xfId="17164"/>
    <cellStyle name="Input 3 2 4 8" xfId="17165"/>
    <cellStyle name="Input 3 2 4 8 2" xfId="17166"/>
    <cellStyle name="Input 3 2 4 8 2 2" xfId="17167"/>
    <cellStyle name="Input 3 2 4 8 3" xfId="17168"/>
    <cellStyle name="Input 3 2 4 9" xfId="17169"/>
    <cellStyle name="Input 3 2 4 9 2" xfId="17170"/>
    <cellStyle name="Input 3 2 4 9 2 2" xfId="17171"/>
    <cellStyle name="Input 3 2 4 9 3" xfId="17172"/>
    <cellStyle name="Input 3 2 5" xfId="17173"/>
    <cellStyle name="Input 3 2 5 10" xfId="17174"/>
    <cellStyle name="Input 3 2 5 10 2" xfId="17175"/>
    <cellStyle name="Input 3 2 5 10 2 2" xfId="17176"/>
    <cellStyle name="Input 3 2 5 10 3" xfId="17177"/>
    <cellStyle name="Input 3 2 5 11" xfId="17178"/>
    <cellStyle name="Input 3 2 5 11 2" xfId="17179"/>
    <cellStyle name="Input 3 2 5 11 2 2" xfId="17180"/>
    <cellStyle name="Input 3 2 5 11 3" xfId="17181"/>
    <cellStyle name="Input 3 2 5 12" xfId="17182"/>
    <cellStyle name="Input 3 2 5 12 2" xfId="17183"/>
    <cellStyle name="Input 3 2 5 12 2 2" xfId="17184"/>
    <cellStyle name="Input 3 2 5 12 3" xfId="17185"/>
    <cellStyle name="Input 3 2 5 13" xfId="17186"/>
    <cellStyle name="Input 3 2 5 13 2" xfId="17187"/>
    <cellStyle name="Input 3 2 5 13 2 2" xfId="17188"/>
    <cellStyle name="Input 3 2 5 13 3" xfId="17189"/>
    <cellStyle name="Input 3 2 5 14" xfId="17190"/>
    <cellStyle name="Input 3 2 5 14 2" xfId="17191"/>
    <cellStyle name="Input 3 2 5 14 2 2" xfId="17192"/>
    <cellStyle name="Input 3 2 5 14 3" xfId="17193"/>
    <cellStyle name="Input 3 2 5 15" xfId="17194"/>
    <cellStyle name="Input 3 2 5 15 2" xfId="17195"/>
    <cellStyle name="Input 3 2 5 15 2 2" xfId="17196"/>
    <cellStyle name="Input 3 2 5 15 3" xfId="17197"/>
    <cellStyle name="Input 3 2 5 16" xfId="17198"/>
    <cellStyle name="Input 3 2 5 16 2" xfId="17199"/>
    <cellStyle name="Input 3 2 5 16 2 2" xfId="17200"/>
    <cellStyle name="Input 3 2 5 16 3" xfId="17201"/>
    <cellStyle name="Input 3 2 5 17" xfId="17202"/>
    <cellStyle name="Input 3 2 5 17 2" xfId="17203"/>
    <cellStyle name="Input 3 2 5 17 2 2" xfId="17204"/>
    <cellStyle name="Input 3 2 5 17 3" xfId="17205"/>
    <cellStyle name="Input 3 2 5 18" xfId="17206"/>
    <cellStyle name="Input 3 2 5 18 2" xfId="17207"/>
    <cellStyle name="Input 3 2 5 18 2 2" xfId="17208"/>
    <cellStyle name="Input 3 2 5 18 3" xfId="17209"/>
    <cellStyle name="Input 3 2 5 19" xfId="17210"/>
    <cellStyle name="Input 3 2 5 19 2" xfId="17211"/>
    <cellStyle name="Input 3 2 5 19 2 2" xfId="17212"/>
    <cellStyle name="Input 3 2 5 19 3" xfId="17213"/>
    <cellStyle name="Input 3 2 5 2" xfId="17214"/>
    <cellStyle name="Input 3 2 5 2 2" xfId="17215"/>
    <cellStyle name="Input 3 2 5 2 2 2" xfId="17216"/>
    <cellStyle name="Input 3 2 5 2 3" xfId="17217"/>
    <cellStyle name="Input 3 2 5 20" xfId="17218"/>
    <cellStyle name="Input 3 2 5 20 2" xfId="17219"/>
    <cellStyle name="Input 3 2 5 20 2 2" xfId="17220"/>
    <cellStyle name="Input 3 2 5 20 3" xfId="17221"/>
    <cellStyle name="Input 3 2 5 21" xfId="17222"/>
    <cellStyle name="Input 3 2 5 21 2" xfId="17223"/>
    <cellStyle name="Input 3 2 5 22" xfId="17224"/>
    <cellStyle name="Input 3 2 5 3" xfId="17225"/>
    <cellStyle name="Input 3 2 5 3 2" xfId="17226"/>
    <cellStyle name="Input 3 2 5 3 2 2" xfId="17227"/>
    <cellStyle name="Input 3 2 5 3 3" xfId="17228"/>
    <cellStyle name="Input 3 2 5 4" xfId="17229"/>
    <cellStyle name="Input 3 2 5 4 2" xfId="17230"/>
    <cellStyle name="Input 3 2 5 4 2 2" xfId="17231"/>
    <cellStyle name="Input 3 2 5 4 3" xfId="17232"/>
    <cellStyle name="Input 3 2 5 5" xfId="17233"/>
    <cellStyle name="Input 3 2 5 5 2" xfId="17234"/>
    <cellStyle name="Input 3 2 5 5 2 2" xfId="17235"/>
    <cellStyle name="Input 3 2 5 5 3" xfId="17236"/>
    <cellStyle name="Input 3 2 5 6" xfId="17237"/>
    <cellStyle name="Input 3 2 5 6 2" xfId="17238"/>
    <cellStyle name="Input 3 2 5 6 2 2" xfId="17239"/>
    <cellStyle name="Input 3 2 5 6 3" xfId="17240"/>
    <cellStyle name="Input 3 2 5 7" xfId="17241"/>
    <cellStyle name="Input 3 2 5 7 2" xfId="17242"/>
    <cellStyle name="Input 3 2 5 7 2 2" xfId="17243"/>
    <cellStyle name="Input 3 2 5 7 3" xfId="17244"/>
    <cellStyle name="Input 3 2 5 8" xfId="17245"/>
    <cellStyle name="Input 3 2 5 8 2" xfId="17246"/>
    <cellStyle name="Input 3 2 5 8 2 2" xfId="17247"/>
    <cellStyle name="Input 3 2 5 8 3" xfId="17248"/>
    <cellStyle name="Input 3 2 5 9" xfId="17249"/>
    <cellStyle name="Input 3 2 5 9 2" xfId="17250"/>
    <cellStyle name="Input 3 2 5 9 2 2" xfId="17251"/>
    <cellStyle name="Input 3 2 5 9 3" xfId="17252"/>
    <cellStyle name="Input 3 2 6" xfId="17253"/>
    <cellStyle name="Input 3 2 6 2" xfId="17254"/>
    <cellStyle name="Input 3 2 6 2 2" xfId="17255"/>
    <cellStyle name="Input 3 2 6 3" xfId="17256"/>
    <cellStyle name="Input 3 2 7" xfId="17257"/>
    <cellStyle name="Input 3 2 7 2" xfId="17258"/>
    <cellStyle name="Input 3 2 7 2 2" xfId="17259"/>
    <cellStyle name="Input 3 2 7 3" xfId="17260"/>
    <cellStyle name="Input 3 2 8" xfId="17261"/>
    <cellStyle name="Input 3 2 8 2" xfId="17262"/>
    <cellStyle name="Input 3 2 8 2 2" xfId="17263"/>
    <cellStyle name="Input 3 2 8 3" xfId="17264"/>
    <cellStyle name="Input 3 2 9" xfId="17265"/>
    <cellStyle name="Input 3 2 9 2" xfId="17266"/>
    <cellStyle name="Input 3 2 9 2 2" xfId="17267"/>
    <cellStyle name="Input 3 2 9 3" xfId="17268"/>
    <cellStyle name="Input 3 20" xfId="17269"/>
    <cellStyle name="Input 3 20 2" xfId="17270"/>
    <cellStyle name="Input 3 20 2 2" xfId="17271"/>
    <cellStyle name="Input 3 20 3" xfId="17272"/>
    <cellStyle name="Input 3 21" xfId="17273"/>
    <cellStyle name="Input 3 21 2" xfId="17274"/>
    <cellStyle name="Input 3 21 2 2" xfId="17275"/>
    <cellStyle name="Input 3 21 3" xfId="17276"/>
    <cellStyle name="Input 3 22" xfId="17277"/>
    <cellStyle name="Input 3 22 2" xfId="17278"/>
    <cellStyle name="Input 3 23" xfId="17279"/>
    <cellStyle name="Input 3 24" xfId="17280"/>
    <cellStyle name="Input 3 25" xfId="17281"/>
    <cellStyle name="Input 3 26" xfId="17282"/>
    <cellStyle name="Input 3 3" xfId="17283"/>
    <cellStyle name="Input 3 3 10" xfId="17284"/>
    <cellStyle name="Input 3 3 10 2" xfId="17285"/>
    <cellStyle name="Input 3 3 10 2 2" xfId="17286"/>
    <cellStyle name="Input 3 3 10 3" xfId="17287"/>
    <cellStyle name="Input 3 3 11" xfId="17288"/>
    <cellStyle name="Input 3 3 11 2" xfId="17289"/>
    <cellStyle name="Input 3 3 11 2 2" xfId="17290"/>
    <cellStyle name="Input 3 3 11 3" xfId="17291"/>
    <cellStyle name="Input 3 3 12" xfId="17292"/>
    <cellStyle name="Input 3 3 12 2" xfId="17293"/>
    <cellStyle name="Input 3 3 12 2 2" xfId="17294"/>
    <cellStyle name="Input 3 3 12 3" xfId="17295"/>
    <cellStyle name="Input 3 3 13" xfId="17296"/>
    <cellStyle name="Input 3 3 13 2" xfId="17297"/>
    <cellStyle name="Input 3 3 13 2 2" xfId="17298"/>
    <cellStyle name="Input 3 3 13 3" xfId="17299"/>
    <cellStyle name="Input 3 3 14" xfId="17300"/>
    <cellStyle name="Input 3 3 14 2" xfId="17301"/>
    <cellStyle name="Input 3 3 14 2 2" xfId="17302"/>
    <cellStyle name="Input 3 3 14 3" xfId="17303"/>
    <cellStyle name="Input 3 3 15" xfId="17304"/>
    <cellStyle name="Input 3 3 15 2" xfId="17305"/>
    <cellStyle name="Input 3 3 15 2 2" xfId="17306"/>
    <cellStyle name="Input 3 3 15 3" xfId="17307"/>
    <cellStyle name="Input 3 3 16" xfId="17308"/>
    <cellStyle name="Input 3 3 16 2" xfId="17309"/>
    <cellStyle name="Input 3 3 16 2 2" xfId="17310"/>
    <cellStyle name="Input 3 3 16 3" xfId="17311"/>
    <cellStyle name="Input 3 3 17" xfId="17312"/>
    <cellStyle name="Input 3 3 17 2" xfId="17313"/>
    <cellStyle name="Input 3 3 17 2 2" xfId="17314"/>
    <cellStyle name="Input 3 3 17 3" xfId="17315"/>
    <cellStyle name="Input 3 3 18" xfId="17316"/>
    <cellStyle name="Input 3 3 18 2" xfId="17317"/>
    <cellStyle name="Input 3 3 19" xfId="17318"/>
    <cellStyle name="Input 3 3 2" xfId="17319"/>
    <cellStyle name="Input 3 3 2 10" xfId="17320"/>
    <cellStyle name="Input 3 3 2 10 2" xfId="17321"/>
    <cellStyle name="Input 3 3 2 10 2 2" xfId="17322"/>
    <cellStyle name="Input 3 3 2 10 3" xfId="17323"/>
    <cellStyle name="Input 3 3 2 11" xfId="17324"/>
    <cellStyle name="Input 3 3 2 11 2" xfId="17325"/>
    <cellStyle name="Input 3 3 2 11 2 2" xfId="17326"/>
    <cellStyle name="Input 3 3 2 11 3" xfId="17327"/>
    <cellStyle name="Input 3 3 2 12" xfId="17328"/>
    <cellStyle name="Input 3 3 2 12 2" xfId="17329"/>
    <cellStyle name="Input 3 3 2 12 2 2" xfId="17330"/>
    <cellStyle name="Input 3 3 2 12 3" xfId="17331"/>
    <cellStyle name="Input 3 3 2 13" xfId="17332"/>
    <cellStyle name="Input 3 3 2 13 2" xfId="17333"/>
    <cellStyle name="Input 3 3 2 13 2 2" xfId="17334"/>
    <cellStyle name="Input 3 3 2 13 3" xfId="17335"/>
    <cellStyle name="Input 3 3 2 14" xfId="17336"/>
    <cellStyle name="Input 3 3 2 14 2" xfId="17337"/>
    <cellStyle name="Input 3 3 2 14 2 2" xfId="17338"/>
    <cellStyle name="Input 3 3 2 14 3" xfId="17339"/>
    <cellStyle name="Input 3 3 2 15" xfId="17340"/>
    <cellStyle name="Input 3 3 2 15 2" xfId="17341"/>
    <cellStyle name="Input 3 3 2 15 2 2" xfId="17342"/>
    <cellStyle name="Input 3 3 2 15 3" xfId="17343"/>
    <cellStyle name="Input 3 3 2 16" xfId="17344"/>
    <cellStyle name="Input 3 3 2 16 2" xfId="17345"/>
    <cellStyle name="Input 3 3 2 16 2 2" xfId="17346"/>
    <cellStyle name="Input 3 3 2 16 3" xfId="17347"/>
    <cellStyle name="Input 3 3 2 17" xfId="17348"/>
    <cellStyle name="Input 3 3 2 17 2" xfId="17349"/>
    <cellStyle name="Input 3 3 2 17 2 2" xfId="17350"/>
    <cellStyle name="Input 3 3 2 17 3" xfId="17351"/>
    <cellStyle name="Input 3 3 2 18" xfId="17352"/>
    <cellStyle name="Input 3 3 2 18 2" xfId="17353"/>
    <cellStyle name="Input 3 3 2 18 2 2" xfId="17354"/>
    <cellStyle name="Input 3 3 2 18 3" xfId="17355"/>
    <cellStyle name="Input 3 3 2 19" xfId="17356"/>
    <cellStyle name="Input 3 3 2 19 2" xfId="17357"/>
    <cellStyle name="Input 3 3 2 19 2 2" xfId="17358"/>
    <cellStyle name="Input 3 3 2 19 3" xfId="17359"/>
    <cellStyle name="Input 3 3 2 2" xfId="17360"/>
    <cellStyle name="Input 3 3 2 2 2" xfId="17361"/>
    <cellStyle name="Input 3 3 2 2 2 2" xfId="17362"/>
    <cellStyle name="Input 3 3 2 2 3" xfId="17363"/>
    <cellStyle name="Input 3 3 2 20" xfId="17364"/>
    <cellStyle name="Input 3 3 2 20 2" xfId="17365"/>
    <cellStyle name="Input 3 3 2 20 2 2" xfId="17366"/>
    <cellStyle name="Input 3 3 2 20 3" xfId="17367"/>
    <cellStyle name="Input 3 3 2 21" xfId="17368"/>
    <cellStyle name="Input 3 3 2 21 2" xfId="17369"/>
    <cellStyle name="Input 3 3 2 22" xfId="17370"/>
    <cellStyle name="Input 3 3 2 3" xfId="17371"/>
    <cellStyle name="Input 3 3 2 3 2" xfId="17372"/>
    <cellStyle name="Input 3 3 2 3 2 2" xfId="17373"/>
    <cellStyle name="Input 3 3 2 3 3" xfId="17374"/>
    <cellStyle name="Input 3 3 2 4" xfId="17375"/>
    <cellStyle name="Input 3 3 2 4 2" xfId="17376"/>
    <cellStyle name="Input 3 3 2 4 2 2" xfId="17377"/>
    <cellStyle name="Input 3 3 2 4 3" xfId="17378"/>
    <cellStyle name="Input 3 3 2 5" xfId="17379"/>
    <cellStyle name="Input 3 3 2 5 2" xfId="17380"/>
    <cellStyle name="Input 3 3 2 5 2 2" xfId="17381"/>
    <cellStyle name="Input 3 3 2 5 3" xfId="17382"/>
    <cellStyle name="Input 3 3 2 6" xfId="17383"/>
    <cellStyle name="Input 3 3 2 6 2" xfId="17384"/>
    <cellStyle name="Input 3 3 2 6 2 2" xfId="17385"/>
    <cellStyle name="Input 3 3 2 6 3" xfId="17386"/>
    <cellStyle name="Input 3 3 2 7" xfId="17387"/>
    <cellStyle name="Input 3 3 2 7 2" xfId="17388"/>
    <cellStyle name="Input 3 3 2 7 2 2" xfId="17389"/>
    <cellStyle name="Input 3 3 2 7 3" xfId="17390"/>
    <cellStyle name="Input 3 3 2 8" xfId="17391"/>
    <cellStyle name="Input 3 3 2 8 2" xfId="17392"/>
    <cellStyle name="Input 3 3 2 8 2 2" xfId="17393"/>
    <cellStyle name="Input 3 3 2 8 3" xfId="17394"/>
    <cellStyle name="Input 3 3 2 9" xfId="17395"/>
    <cellStyle name="Input 3 3 2 9 2" xfId="17396"/>
    <cellStyle name="Input 3 3 2 9 2 2" xfId="17397"/>
    <cellStyle name="Input 3 3 2 9 3" xfId="17398"/>
    <cellStyle name="Input 3 3 3" xfId="17399"/>
    <cellStyle name="Input 3 3 3 2" xfId="17400"/>
    <cellStyle name="Input 3 3 3 2 2" xfId="17401"/>
    <cellStyle name="Input 3 3 3 3" xfId="17402"/>
    <cellStyle name="Input 3 3 4" xfId="17403"/>
    <cellStyle name="Input 3 3 4 2" xfId="17404"/>
    <cellStyle name="Input 3 3 4 2 2" xfId="17405"/>
    <cellStyle name="Input 3 3 4 3" xfId="17406"/>
    <cellStyle name="Input 3 3 5" xfId="17407"/>
    <cellStyle name="Input 3 3 5 2" xfId="17408"/>
    <cellStyle name="Input 3 3 5 2 2" xfId="17409"/>
    <cellStyle name="Input 3 3 5 3" xfId="17410"/>
    <cellStyle name="Input 3 3 6" xfId="17411"/>
    <cellStyle name="Input 3 3 6 2" xfId="17412"/>
    <cellStyle name="Input 3 3 6 2 2" xfId="17413"/>
    <cellStyle name="Input 3 3 6 3" xfId="17414"/>
    <cellStyle name="Input 3 3 7" xfId="17415"/>
    <cellStyle name="Input 3 3 7 2" xfId="17416"/>
    <cellStyle name="Input 3 3 7 2 2" xfId="17417"/>
    <cellStyle name="Input 3 3 7 3" xfId="17418"/>
    <cellStyle name="Input 3 3 8" xfId="17419"/>
    <cellStyle name="Input 3 3 8 2" xfId="17420"/>
    <cellStyle name="Input 3 3 8 2 2" xfId="17421"/>
    <cellStyle name="Input 3 3 8 3" xfId="17422"/>
    <cellStyle name="Input 3 3 9" xfId="17423"/>
    <cellStyle name="Input 3 3 9 2" xfId="17424"/>
    <cellStyle name="Input 3 3 9 2 2" xfId="17425"/>
    <cellStyle name="Input 3 3 9 3" xfId="17426"/>
    <cellStyle name="Input 3 4" xfId="17427"/>
    <cellStyle name="Input 3 4 10" xfId="17428"/>
    <cellStyle name="Input 3 4 10 2" xfId="17429"/>
    <cellStyle name="Input 3 4 10 2 2" xfId="17430"/>
    <cellStyle name="Input 3 4 10 3" xfId="17431"/>
    <cellStyle name="Input 3 4 11" xfId="17432"/>
    <cellStyle name="Input 3 4 11 2" xfId="17433"/>
    <cellStyle name="Input 3 4 11 2 2" xfId="17434"/>
    <cellStyle name="Input 3 4 11 3" xfId="17435"/>
    <cellStyle name="Input 3 4 12" xfId="17436"/>
    <cellStyle name="Input 3 4 12 2" xfId="17437"/>
    <cellStyle name="Input 3 4 12 2 2" xfId="17438"/>
    <cellStyle name="Input 3 4 12 3" xfId="17439"/>
    <cellStyle name="Input 3 4 13" xfId="17440"/>
    <cellStyle name="Input 3 4 13 2" xfId="17441"/>
    <cellStyle name="Input 3 4 13 2 2" xfId="17442"/>
    <cellStyle name="Input 3 4 13 3" xfId="17443"/>
    <cellStyle name="Input 3 4 14" xfId="17444"/>
    <cellStyle name="Input 3 4 14 2" xfId="17445"/>
    <cellStyle name="Input 3 4 14 2 2" xfId="17446"/>
    <cellStyle name="Input 3 4 14 3" xfId="17447"/>
    <cellStyle name="Input 3 4 15" xfId="17448"/>
    <cellStyle name="Input 3 4 15 2" xfId="17449"/>
    <cellStyle name="Input 3 4 15 2 2" xfId="17450"/>
    <cellStyle name="Input 3 4 15 3" xfId="17451"/>
    <cellStyle name="Input 3 4 16" xfId="17452"/>
    <cellStyle name="Input 3 4 16 2" xfId="17453"/>
    <cellStyle name="Input 3 4 16 2 2" xfId="17454"/>
    <cellStyle name="Input 3 4 16 3" xfId="17455"/>
    <cellStyle name="Input 3 4 17" xfId="17456"/>
    <cellStyle name="Input 3 4 17 2" xfId="17457"/>
    <cellStyle name="Input 3 4 17 2 2" xfId="17458"/>
    <cellStyle name="Input 3 4 17 3" xfId="17459"/>
    <cellStyle name="Input 3 4 18" xfId="17460"/>
    <cellStyle name="Input 3 4 18 2" xfId="17461"/>
    <cellStyle name="Input 3 4 19" xfId="17462"/>
    <cellStyle name="Input 3 4 2" xfId="17463"/>
    <cellStyle name="Input 3 4 2 10" xfId="17464"/>
    <cellStyle name="Input 3 4 2 10 2" xfId="17465"/>
    <cellStyle name="Input 3 4 2 10 2 2" xfId="17466"/>
    <cellStyle name="Input 3 4 2 10 3" xfId="17467"/>
    <cellStyle name="Input 3 4 2 11" xfId="17468"/>
    <cellStyle name="Input 3 4 2 11 2" xfId="17469"/>
    <cellStyle name="Input 3 4 2 11 2 2" xfId="17470"/>
    <cellStyle name="Input 3 4 2 11 3" xfId="17471"/>
    <cellStyle name="Input 3 4 2 12" xfId="17472"/>
    <cellStyle name="Input 3 4 2 12 2" xfId="17473"/>
    <cellStyle name="Input 3 4 2 12 2 2" xfId="17474"/>
    <cellStyle name="Input 3 4 2 12 3" xfId="17475"/>
    <cellStyle name="Input 3 4 2 13" xfId="17476"/>
    <cellStyle name="Input 3 4 2 13 2" xfId="17477"/>
    <cellStyle name="Input 3 4 2 13 2 2" xfId="17478"/>
    <cellStyle name="Input 3 4 2 13 3" xfId="17479"/>
    <cellStyle name="Input 3 4 2 14" xfId="17480"/>
    <cellStyle name="Input 3 4 2 14 2" xfId="17481"/>
    <cellStyle name="Input 3 4 2 14 2 2" xfId="17482"/>
    <cellStyle name="Input 3 4 2 14 3" xfId="17483"/>
    <cellStyle name="Input 3 4 2 15" xfId="17484"/>
    <cellStyle name="Input 3 4 2 15 2" xfId="17485"/>
    <cellStyle name="Input 3 4 2 15 2 2" xfId="17486"/>
    <cellStyle name="Input 3 4 2 15 3" xfId="17487"/>
    <cellStyle name="Input 3 4 2 16" xfId="17488"/>
    <cellStyle name="Input 3 4 2 16 2" xfId="17489"/>
    <cellStyle name="Input 3 4 2 16 2 2" xfId="17490"/>
    <cellStyle name="Input 3 4 2 16 3" xfId="17491"/>
    <cellStyle name="Input 3 4 2 17" xfId="17492"/>
    <cellStyle name="Input 3 4 2 17 2" xfId="17493"/>
    <cellStyle name="Input 3 4 2 17 2 2" xfId="17494"/>
    <cellStyle name="Input 3 4 2 17 3" xfId="17495"/>
    <cellStyle name="Input 3 4 2 18" xfId="17496"/>
    <cellStyle name="Input 3 4 2 18 2" xfId="17497"/>
    <cellStyle name="Input 3 4 2 18 2 2" xfId="17498"/>
    <cellStyle name="Input 3 4 2 18 3" xfId="17499"/>
    <cellStyle name="Input 3 4 2 19" xfId="17500"/>
    <cellStyle name="Input 3 4 2 19 2" xfId="17501"/>
    <cellStyle name="Input 3 4 2 19 2 2" xfId="17502"/>
    <cellStyle name="Input 3 4 2 19 3" xfId="17503"/>
    <cellStyle name="Input 3 4 2 2" xfId="17504"/>
    <cellStyle name="Input 3 4 2 2 2" xfId="17505"/>
    <cellStyle name="Input 3 4 2 2 2 2" xfId="17506"/>
    <cellStyle name="Input 3 4 2 2 3" xfId="17507"/>
    <cellStyle name="Input 3 4 2 20" xfId="17508"/>
    <cellStyle name="Input 3 4 2 20 2" xfId="17509"/>
    <cellStyle name="Input 3 4 2 20 2 2" xfId="17510"/>
    <cellStyle name="Input 3 4 2 20 3" xfId="17511"/>
    <cellStyle name="Input 3 4 2 21" xfId="17512"/>
    <cellStyle name="Input 3 4 2 21 2" xfId="17513"/>
    <cellStyle name="Input 3 4 2 22" xfId="17514"/>
    <cellStyle name="Input 3 4 2 3" xfId="17515"/>
    <cellStyle name="Input 3 4 2 3 2" xfId="17516"/>
    <cellStyle name="Input 3 4 2 3 2 2" xfId="17517"/>
    <cellStyle name="Input 3 4 2 3 3" xfId="17518"/>
    <cellStyle name="Input 3 4 2 4" xfId="17519"/>
    <cellStyle name="Input 3 4 2 4 2" xfId="17520"/>
    <cellStyle name="Input 3 4 2 4 2 2" xfId="17521"/>
    <cellStyle name="Input 3 4 2 4 3" xfId="17522"/>
    <cellStyle name="Input 3 4 2 5" xfId="17523"/>
    <cellStyle name="Input 3 4 2 5 2" xfId="17524"/>
    <cellStyle name="Input 3 4 2 5 2 2" xfId="17525"/>
    <cellStyle name="Input 3 4 2 5 3" xfId="17526"/>
    <cellStyle name="Input 3 4 2 6" xfId="17527"/>
    <cellStyle name="Input 3 4 2 6 2" xfId="17528"/>
    <cellStyle name="Input 3 4 2 6 2 2" xfId="17529"/>
    <cellStyle name="Input 3 4 2 6 3" xfId="17530"/>
    <cellStyle name="Input 3 4 2 7" xfId="17531"/>
    <cellStyle name="Input 3 4 2 7 2" xfId="17532"/>
    <cellStyle name="Input 3 4 2 7 2 2" xfId="17533"/>
    <cellStyle name="Input 3 4 2 7 3" xfId="17534"/>
    <cellStyle name="Input 3 4 2 8" xfId="17535"/>
    <cellStyle name="Input 3 4 2 8 2" xfId="17536"/>
    <cellStyle name="Input 3 4 2 8 2 2" xfId="17537"/>
    <cellStyle name="Input 3 4 2 8 3" xfId="17538"/>
    <cellStyle name="Input 3 4 2 9" xfId="17539"/>
    <cellStyle name="Input 3 4 2 9 2" xfId="17540"/>
    <cellStyle name="Input 3 4 2 9 2 2" xfId="17541"/>
    <cellStyle name="Input 3 4 2 9 3" xfId="17542"/>
    <cellStyle name="Input 3 4 3" xfId="17543"/>
    <cellStyle name="Input 3 4 3 2" xfId="17544"/>
    <cellStyle name="Input 3 4 3 2 2" xfId="17545"/>
    <cellStyle name="Input 3 4 3 3" xfId="17546"/>
    <cellStyle name="Input 3 4 4" xfId="17547"/>
    <cellStyle name="Input 3 4 4 2" xfId="17548"/>
    <cellStyle name="Input 3 4 4 2 2" xfId="17549"/>
    <cellStyle name="Input 3 4 4 3" xfId="17550"/>
    <cellStyle name="Input 3 4 5" xfId="17551"/>
    <cellStyle name="Input 3 4 5 2" xfId="17552"/>
    <cellStyle name="Input 3 4 5 2 2" xfId="17553"/>
    <cellStyle name="Input 3 4 5 3" xfId="17554"/>
    <cellStyle name="Input 3 4 6" xfId="17555"/>
    <cellStyle name="Input 3 4 6 2" xfId="17556"/>
    <cellStyle name="Input 3 4 6 2 2" xfId="17557"/>
    <cellStyle name="Input 3 4 6 3" xfId="17558"/>
    <cellStyle name="Input 3 4 7" xfId="17559"/>
    <cellStyle name="Input 3 4 7 2" xfId="17560"/>
    <cellStyle name="Input 3 4 7 2 2" xfId="17561"/>
    <cellStyle name="Input 3 4 7 3" xfId="17562"/>
    <cellStyle name="Input 3 4 8" xfId="17563"/>
    <cellStyle name="Input 3 4 8 2" xfId="17564"/>
    <cellStyle name="Input 3 4 8 2 2" xfId="17565"/>
    <cellStyle name="Input 3 4 8 3" xfId="17566"/>
    <cellStyle name="Input 3 4 9" xfId="17567"/>
    <cellStyle name="Input 3 4 9 2" xfId="17568"/>
    <cellStyle name="Input 3 4 9 2 2" xfId="17569"/>
    <cellStyle name="Input 3 4 9 3" xfId="17570"/>
    <cellStyle name="Input 3 5" xfId="17571"/>
    <cellStyle name="Input 3 5 10" xfId="17572"/>
    <cellStyle name="Input 3 5 10 2" xfId="17573"/>
    <cellStyle name="Input 3 5 10 2 2" xfId="17574"/>
    <cellStyle name="Input 3 5 10 3" xfId="17575"/>
    <cellStyle name="Input 3 5 11" xfId="17576"/>
    <cellStyle name="Input 3 5 11 2" xfId="17577"/>
    <cellStyle name="Input 3 5 11 2 2" xfId="17578"/>
    <cellStyle name="Input 3 5 11 3" xfId="17579"/>
    <cellStyle name="Input 3 5 12" xfId="17580"/>
    <cellStyle name="Input 3 5 12 2" xfId="17581"/>
    <cellStyle name="Input 3 5 12 2 2" xfId="17582"/>
    <cellStyle name="Input 3 5 12 3" xfId="17583"/>
    <cellStyle name="Input 3 5 13" xfId="17584"/>
    <cellStyle name="Input 3 5 13 2" xfId="17585"/>
    <cellStyle name="Input 3 5 13 2 2" xfId="17586"/>
    <cellStyle name="Input 3 5 13 3" xfId="17587"/>
    <cellStyle name="Input 3 5 14" xfId="17588"/>
    <cellStyle name="Input 3 5 14 2" xfId="17589"/>
    <cellStyle name="Input 3 5 14 2 2" xfId="17590"/>
    <cellStyle name="Input 3 5 14 3" xfId="17591"/>
    <cellStyle name="Input 3 5 15" xfId="17592"/>
    <cellStyle name="Input 3 5 15 2" xfId="17593"/>
    <cellStyle name="Input 3 5 15 2 2" xfId="17594"/>
    <cellStyle name="Input 3 5 15 3" xfId="17595"/>
    <cellStyle name="Input 3 5 16" xfId="17596"/>
    <cellStyle name="Input 3 5 16 2" xfId="17597"/>
    <cellStyle name="Input 3 5 16 2 2" xfId="17598"/>
    <cellStyle name="Input 3 5 16 3" xfId="17599"/>
    <cellStyle name="Input 3 5 17" xfId="17600"/>
    <cellStyle name="Input 3 5 17 2" xfId="17601"/>
    <cellStyle name="Input 3 5 17 2 2" xfId="17602"/>
    <cellStyle name="Input 3 5 17 3" xfId="17603"/>
    <cellStyle name="Input 3 5 18" xfId="17604"/>
    <cellStyle name="Input 3 5 18 2" xfId="17605"/>
    <cellStyle name="Input 3 5 18 2 2" xfId="17606"/>
    <cellStyle name="Input 3 5 18 3" xfId="17607"/>
    <cellStyle name="Input 3 5 19" xfId="17608"/>
    <cellStyle name="Input 3 5 19 2" xfId="17609"/>
    <cellStyle name="Input 3 5 19 2 2" xfId="17610"/>
    <cellStyle name="Input 3 5 19 3" xfId="17611"/>
    <cellStyle name="Input 3 5 2" xfId="17612"/>
    <cellStyle name="Input 3 5 2 10" xfId="17613"/>
    <cellStyle name="Input 3 5 2 10 2" xfId="17614"/>
    <cellStyle name="Input 3 5 2 10 2 2" xfId="17615"/>
    <cellStyle name="Input 3 5 2 10 3" xfId="17616"/>
    <cellStyle name="Input 3 5 2 11" xfId="17617"/>
    <cellStyle name="Input 3 5 2 11 2" xfId="17618"/>
    <cellStyle name="Input 3 5 2 11 2 2" xfId="17619"/>
    <cellStyle name="Input 3 5 2 11 3" xfId="17620"/>
    <cellStyle name="Input 3 5 2 12" xfId="17621"/>
    <cellStyle name="Input 3 5 2 12 2" xfId="17622"/>
    <cellStyle name="Input 3 5 2 12 2 2" xfId="17623"/>
    <cellStyle name="Input 3 5 2 12 3" xfId="17624"/>
    <cellStyle name="Input 3 5 2 13" xfId="17625"/>
    <cellStyle name="Input 3 5 2 13 2" xfId="17626"/>
    <cellStyle name="Input 3 5 2 13 2 2" xfId="17627"/>
    <cellStyle name="Input 3 5 2 13 3" xfId="17628"/>
    <cellStyle name="Input 3 5 2 14" xfId="17629"/>
    <cellStyle name="Input 3 5 2 14 2" xfId="17630"/>
    <cellStyle name="Input 3 5 2 14 2 2" xfId="17631"/>
    <cellStyle name="Input 3 5 2 14 3" xfId="17632"/>
    <cellStyle name="Input 3 5 2 15" xfId="17633"/>
    <cellStyle name="Input 3 5 2 15 2" xfId="17634"/>
    <cellStyle name="Input 3 5 2 15 2 2" xfId="17635"/>
    <cellStyle name="Input 3 5 2 15 3" xfId="17636"/>
    <cellStyle name="Input 3 5 2 16" xfId="17637"/>
    <cellStyle name="Input 3 5 2 16 2" xfId="17638"/>
    <cellStyle name="Input 3 5 2 16 2 2" xfId="17639"/>
    <cellStyle name="Input 3 5 2 16 3" xfId="17640"/>
    <cellStyle name="Input 3 5 2 17" xfId="17641"/>
    <cellStyle name="Input 3 5 2 17 2" xfId="17642"/>
    <cellStyle name="Input 3 5 2 17 2 2" xfId="17643"/>
    <cellStyle name="Input 3 5 2 17 3" xfId="17644"/>
    <cellStyle name="Input 3 5 2 18" xfId="17645"/>
    <cellStyle name="Input 3 5 2 18 2" xfId="17646"/>
    <cellStyle name="Input 3 5 2 18 2 2" xfId="17647"/>
    <cellStyle name="Input 3 5 2 18 3" xfId="17648"/>
    <cellStyle name="Input 3 5 2 19" xfId="17649"/>
    <cellStyle name="Input 3 5 2 19 2" xfId="17650"/>
    <cellStyle name="Input 3 5 2 19 2 2" xfId="17651"/>
    <cellStyle name="Input 3 5 2 19 3" xfId="17652"/>
    <cellStyle name="Input 3 5 2 2" xfId="17653"/>
    <cellStyle name="Input 3 5 2 2 2" xfId="17654"/>
    <cellStyle name="Input 3 5 2 2 2 2" xfId="17655"/>
    <cellStyle name="Input 3 5 2 2 3" xfId="17656"/>
    <cellStyle name="Input 3 5 2 20" xfId="17657"/>
    <cellStyle name="Input 3 5 2 20 2" xfId="17658"/>
    <cellStyle name="Input 3 5 2 20 2 2" xfId="17659"/>
    <cellStyle name="Input 3 5 2 20 3" xfId="17660"/>
    <cellStyle name="Input 3 5 2 21" xfId="17661"/>
    <cellStyle name="Input 3 5 2 21 2" xfId="17662"/>
    <cellStyle name="Input 3 5 2 22" xfId="17663"/>
    <cellStyle name="Input 3 5 2 3" xfId="17664"/>
    <cellStyle name="Input 3 5 2 3 2" xfId="17665"/>
    <cellStyle name="Input 3 5 2 3 2 2" xfId="17666"/>
    <cellStyle name="Input 3 5 2 3 3" xfId="17667"/>
    <cellStyle name="Input 3 5 2 4" xfId="17668"/>
    <cellStyle name="Input 3 5 2 4 2" xfId="17669"/>
    <cellStyle name="Input 3 5 2 4 2 2" xfId="17670"/>
    <cellStyle name="Input 3 5 2 4 3" xfId="17671"/>
    <cellStyle name="Input 3 5 2 5" xfId="17672"/>
    <cellStyle name="Input 3 5 2 5 2" xfId="17673"/>
    <cellStyle name="Input 3 5 2 5 2 2" xfId="17674"/>
    <cellStyle name="Input 3 5 2 5 3" xfId="17675"/>
    <cellStyle name="Input 3 5 2 6" xfId="17676"/>
    <cellStyle name="Input 3 5 2 6 2" xfId="17677"/>
    <cellStyle name="Input 3 5 2 6 2 2" xfId="17678"/>
    <cellStyle name="Input 3 5 2 6 3" xfId="17679"/>
    <cellStyle name="Input 3 5 2 7" xfId="17680"/>
    <cellStyle name="Input 3 5 2 7 2" xfId="17681"/>
    <cellStyle name="Input 3 5 2 7 2 2" xfId="17682"/>
    <cellStyle name="Input 3 5 2 7 3" xfId="17683"/>
    <cellStyle name="Input 3 5 2 8" xfId="17684"/>
    <cellStyle name="Input 3 5 2 8 2" xfId="17685"/>
    <cellStyle name="Input 3 5 2 8 2 2" xfId="17686"/>
    <cellStyle name="Input 3 5 2 8 3" xfId="17687"/>
    <cellStyle name="Input 3 5 2 9" xfId="17688"/>
    <cellStyle name="Input 3 5 2 9 2" xfId="17689"/>
    <cellStyle name="Input 3 5 2 9 2 2" xfId="17690"/>
    <cellStyle name="Input 3 5 2 9 3" xfId="17691"/>
    <cellStyle name="Input 3 5 20" xfId="17692"/>
    <cellStyle name="Input 3 5 20 2" xfId="17693"/>
    <cellStyle name="Input 3 5 20 2 2" xfId="17694"/>
    <cellStyle name="Input 3 5 20 3" xfId="17695"/>
    <cellStyle name="Input 3 5 21" xfId="17696"/>
    <cellStyle name="Input 3 5 21 2" xfId="17697"/>
    <cellStyle name="Input 3 5 21 2 2" xfId="17698"/>
    <cellStyle name="Input 3 5 21 3" xfId="17699"/>
    <cellStyle name="Input 3 5 22" xfId="17700"/>
    <cellStyle name="Input 3 5 22 2" xfId="17701"/>
    <cellStyle name="Input 3 5 23" xfId="17702"/>
    <cellStyle name="Input 3 5 3" xfId="17703"/>
    <cellStyle name="Input 3 5 3 2" xfId="17704"/>
    <cellStyle name="Input 3 5 3 2 2" xfId="17705"/>
    <cellStyle name="Input 3 5 3 3" xfId="17706"/>
    <cellStyle name="Input 3 5 4" xfId="17707"/>
    <cellStyle name="Input 3 5 4 2" xfId="17708"/>
    <cellStyle name="Input 3 5 4 2 2" xfId="17709"/>
    <cellStyle name="Input 3 5 4 3" xfId="17710"/>
    <cellStyle name="Input 3 5 5" xfId="17711"/>
    <cellStyle name="Input 3 5 5 2" xfId="17712"/>
    <cellStyle name="Input 3 5 5 2 2" xfId="17713"/>
    <cellStyle name="Input 3 5 5 3" xfId="17714"/>
    <cellStyle name="Input 3 5 6" xfId="17715"/>
    <cellStyle name="Input 3 5 6 2" xfId="17716"/>
    <cellStyle name="Input 3 5 6 2 2" xfId="17717"/>
    <cellStyle name="Input 3 5 6 3" xfId="17718"/>
    <cellStyle name="Input 3 5 7" xfId="17719"/>
    <cellStyle name="Input 3 5 7 2" xfId="17720"/>
    <cellStyle name="Input 3 5 7 2 2" xfId="17721"/>
    <cellStyle name="Input 3 5 7 3" xfId="17722"/>
    <cellStyle name="Input 3 5 8" xfId="17723"/>
    <cellStyle name="Input 3 5 8 2" xfId="17724"/>
    <cellStyle name="Input 3 5 8 2 2" xfId="17725"/>
    <cellStyle name="Input 3 5 8 3" xfId="17726"/>
    <cellStyle name="Input 3 5 9" xfId="17727"/>
    <cellStyle name="Input 3 5 9 2" xfId="17728"/>
    <cellStyle name="Input 3 5 9 2 2" xfId="17729"/>
    <cellStyle name="Input 3 5 9 3" xfId="17730"/>
    <cellStyle name="Input 3 6" xfId="17731"/>
    <cellStyle name="Input 3 6 10" xfId="17732"/>
    <cellStyle name="Input 3 6 10 2" xfId="17733"/>
    <cellStyle name="Input 3 6 10 2 2" xfId="17734"/>
    <cellStyle name="Input 3 6 10 3" xfId="17735"/>
    <cellStyle name="Input 3 6 11" xfId="17736"/>
    <cellStyle name="Input 3 6 11 2" xfId="17737"/>
    <cellStyle name="Input 3 6 11 2 2" xfId="17738"/>
    <cellStyle name="Input 3 6 11 3" xfId="17739"/>
    <cellStyle name="Input 3 6 12" xfId="17740"/>
    <cellStyle name="Input 3 6 12 2" xfId="17741"/>
    <cellStyle name="Input 3 6 12 2 2" xfId="17742"/>
    <cellStyle name="Input 3 6 12 3" xfId="17743"/>
    <cellStyle name="Input 3 6 13" xfId="17744"/>
    <cellStyle name="Input 3 6 13 2" xfId="17745"/>
    <cellStyle name="Input 3 6 13 2 2" xfId="17746"/>
    <cellStyle name="Input 3 6 13 3" xfId="17747"/>
    <cellStyle name="Input 3 6 14" xfId="17748"/>
    <cellStyle name="Input 3 6 14 2" xfId="17749"/>
    <cellStyle name="Input 3 6 14 2 2" xfId="17750"/>
    <cellStyle name="Input 3 6 14 3" xfId="17751"/>
    <cellStyle name="Input 3 6 15" xfId="17752"/>
    <cellStyle name="Input 3 6 15 2" xfId="17753"/>
    <cellStyle name="Input 3 6 15 2 2" xfId="17754"/>
    <cellStyle name="Input 3 6 15 3" xfId="17755"/>
    <cellStyle name="Input 3 6 16" xfId="17756"/>
    <cellStyle name="Input 3 6 16 2" xfId="17757"/>
    <cellStyle name="Input 3 6 16 2 2" xfId="17758"/>
    <cellStyle name="Input 3 6 16 3" xfId="17759"/>
    <cellStyle name="Input 3 6 17" xfId="17760"/>
    <cellStyle name="Input 3 6 17 2" xfId="17761"/>
    <cellStyle name="Input 3 6 17 2 2" xfId="17762"/>
    <cellStyle name="Input 3 6 17 3" xfId="17763"/>
    <cellStyle name="Input 3 6 18" xfId="17764"/>
    <cellStyle name="Input 3 6 18 2" xfId="17765"/>
    <cellStyle name="Input 3 6 18 2 2" xfId="17766"/>
    <cellStyle name="Input 3 6 18 3" xfId="17767"/>
    <cellStyle name="Input 3 6 19" xfId="17768"/>
    <cellStyle name="Input 3 6 19 2" xfId="17769"/>
    <cellStyle name="Input 3 6 19 2 2" xfId="17770"/>
    <cellStyle name="Input 3 6 19 3" xfId="17771"/>
    <cellStyle name="Input 3 6 2" xfId="17772"/>
    <cellStyle name="Input 3 6 2 2" xfId="17773"/>
    <cellStyle name="Input 3 6 2 2 2" xfId="17774"/>
    <cellStyle name="Input 3 6 2 3" xfId="17775"/>
    <cellStyle name="Input 3 6 20" xfId="17776"/>
    <cellStyle name="Input 3 6 20 2" xfId="17777"/>
    <cellStyle name="Input 3 6 20 2 2" xfId="17778"/>
    <cellStyle name="Input 3 6 20 3" xfId="17779"/>
    <cellStyle name="Input 3 6 21" xfId="17780"/>
    <cellStyle name="Input 3 6 21 2" xfId="17781"/>
    <cellStyle name="Input 3 6 22" xfId="17782"/>
    <cellStyle name="Input 3 6 3" xfId="17783"/>
    <cellStyle name="Input 3 6 3 2" xfId="17784"/>
    <cellStyle name="Input 3 6 3 2 2" xfId="17785"/>
    <cellStyle name="Input 3 6 3 3" xfId="17786"/>
    <cellStyle name="Input 3 6 4" xfId="17787"/>
    <cellStyle name="Input 3 6 4 2" xfId="17788"/>
    <cellStyle name="Input 3 6 4 2 2" xfId="17789"/>
    <cellStyle name="Input 3 6 4 3" xfId="17790"/>
    <cellStyle name="Input 3 6 5" xfId="17791"/>
    <cellStyle name="Input 3 6 5 2" xfId="17792"/>
    <cellStyle name="Input 3 6 5 2 2" xfId="17793"/>
    <cellStyle name="Input 3 6 5 3" xfId="17794"/>
    <cellStyle name="Input 3 6 6" xfId="17795"/>
    <cellStyle name="Input 3 6 6 2" xfId="17796"/>
    <cellStyle name="Input 3 6 6 2 2" xfId="17797"/>
    <cellStyle name="Input 3 6 6 3" xfId="17798"/>
    <cellStyle name="Input 3 6 7" xfId="17799"/>
    <cellStyle name="Input 3 6 7 2" xfId="17800"/>
    <cellStyle name="Input 3 6 7 2 2" xfId="17801"/>
    <cellStyle name="Input 3 6 7 3" xfId="17802"/>
    <cellStyle name="Input 3 6 8" xfId="17803"/>
    <cellStyle name="Input 3 6 8 2" xfId="17804"/>
    <cellStyle name="Input 3 6 8 2 2" xfId="17805"/>
    <cellStyle name="Input 3 6 8 3" xfId="17806"/>
    <cellStyle name="Input 3 6 9" xfId="17807"/>
    <cellStyle name="Input 3 6 9 2" xfId="17808"/>
    <cellStyle name="Input 3 6 9 2 2" xfId="17809"/>
    <cellStyle name="Input 3 6 9 3" xfId="17810"/>
    <cellStyle name="Input 3 7" xfId="17811"/>
    <cellStyle name="Input 3 7 2" xfId="17812"/>
    <cellStyle name="Input 3 7 2 2" xfId="17813"/>
    <cellStyle name="Input 3 7 3" xfId="17814"/>
    <cellStyle name="Input 3 8" xfId="17815"/>
    <cellStyle name="Input 3 8 2" xfId="17816"/>
    <cellStyle name="Input 3 8 2 2" xfId="17817"/>
    <cellStyle name="Input 3 8 3" xfId="17818"/>
    <cellStyle name="Input 3 9" xfId="17819"/>
    <cellStyle name="Input 3 9 2" xfId="17820"/>
    <cellStyle name="Input 3 9 2 2" xfId="17821"/>
    <cellStyle name="Input 3 9 3" xfId="17822"/>
    <cellStyle name="Input 4" xfId="17823"/>
    <cellStyle name="Input 4 10" xfId="17824"/>
    <cellStyle name="Input 4 10 2" xfId="17825"/>
    <cellStyle name="Input 4 10 2 2" xfId="17826"/>
    <cellStyle name="Input 4 10 3" xfId="17827"/>
    <cellStyle name="Input 4 11" xfId="17828"/>
    <cellStyle name="Input 4 11 2" xfId="17829"/>
    <cellStyle name="Input 4 11 2 2" xfId="17830"/>
    <cellStyle name="Input 4 11 3" xfId="17831"/>
    <cellStyle name="Input 4 12" xfId="17832"/>
    <cellStyle name="Input 4 12 2" xfId="17833"/>
    <cellStyle name="Input 4 12 2 2" xfId="17834"/>
    <cellStyle name="Input 4 12 3" xfId="17835"/>
    <cellStyle name="Input 4 13" xfId="17836"/>
    <cellStyle name="Input 4 13 2" xfId="17837"/>
    <cellStyle name="Input 4 13 2 2" xfId="17838"/>
    <cellStyle name="Input 4 13 3" xfId="17839"/>
    <cellStyle name="Input 4 14" xfId="17840"/>
    <cellStyle name="Input 4 14 2" xfId="17841"/>
    <cellStyle name="Input 4 14 2 2" xfId="17842"/>
    <cellStyle name="Input 4 14 3" xfId="17843"/>
    <cellStyle name="Input 4 15" xfId="17844"/>
    <cellStyle name="Input 4 15 2" xfId="17845"/>
    <cellStyle name="Input 4 15 2 2" xfId="17846"/>
    <cellStyle name="Input 4 15 3" xfId="17847"/>
    <cellStyle name="Input 4 16" xfId="17848"/>
    <cellStyle name="Input 4 16 2" xfId="17849"/>
    <cellStyle name="Input 4 16 2 2" xfId="17850"/>
    <cellStyle name="Input 4 16 3" xfId="17851"/>
    <cellStyle name="Input 4 17" xfId="17852"/>
    <cellStyle name="Input 4 17 2" xfId="17853"/>
    <cellStyle name="Input 4 17 2 2" xfId="17854"/>
    <cellStyle name="Input 4 17 3" xfId="17855"/>
    <cellStyle name="Input 4 18" xfId="17856"/>
    <cellStyle name="Input 4 18 2" xfId="17857"/>
    <cellStyle name="Input 4 18 2 2" xfId="17858"/>
    <cellStyle name="Input 4 18 3" xfId="17859"/>
    <cellStyle name="Input 4 19" xfId="17860"/>
    <cellStyle name="Input 4 19 2" xfId="17861"/>
    <cellStyle name="Input 4 19 2 2" xfId="17862"/>
    <cellStyle name="Input 4 19 3" xfId="17863"/>
    <cellStyle name="Input 4 2" xfId="17864"/>
    <cellStyle name="Input 4 2 10" xfId="17865"/>
    <cellStyle name="Input 4 2 10 2" xfId="17866"/>
    <cellStyle name="Input 4 2 10 2 2" xfId="17867"/>
    <cellStyle name="Input 4 2 10 3" xfId="17868"/>
    <cellStyle name="Input 4 2 11" xfId="17869"/>
    <cellStyle name="Input 4 2 11 2" xfId="17870"/>
    <cellStyle name="Input 4 2 11 2 2" xfId="17871"/>
    <cellStyle name="Input 4 2 11 3" xfId="17872"/>
    <cellStyle name="Input 4 2 12" xfId="17873"/>
    <cellStyle name="Input 4 2 12 2" xfId="17874"/>
    <cellStyle name="Input 4 2 12 2 2" xfId="17875"/>
    <cellStyle name="Input 4 2 12 3" xfId="17876"/>
    <cellStyle name="Input 4 2 13" xfId="17877"/>
    <cellStyle name="Input 4 2 13 2" xfId="17878"/>
    <cellStyle name="Input 4 2 13 2 2" xfId="17879"/>
    <cellStyle name="Input 4 2 13 3" xfId="17880"/>
    <cellStyle name="Input 4 2 14" xfId="17881"/>
    <cellStyle name="Input 4 2 14 2" xfId="17882"/>
    <cellStyle name="Input 4 2 14 2 2" xfId="17883"/>
    <cellStyle name="Input 4 2 14 3" xfId="17884"/>
    <cellStyle name="Input 4 2 15" xfId="17885"/>
    <cellStyle name="Input 4 2 15 2" xfId="17886"/>
    <cellStyle name="Input 4 2 15 2 2" xfId="17887"/>
    <cellStyle name="Input 4 2 15 3" xfId="17888"/>
    <cellStyle name="Input 4 2 16" xfId="17889"/>
    <cellStyle name="Input 4 2 16 2" xfId="17890"/>
    <cellStyle name="Input 4 2 16 2 2" xfId="17891"/>
    <cellStyle name="Input 4 2 16 3" xfId="17892"/>
    <cellStyle name="Input 4 2 17" xfId="17893"/>
    <cellStyle name="Input 4 2 17 2" xfId="17894"/>
    <cellStyle name="Input 4 2 17 2 2" xfId="17895"/>
    <cellStyle name="Input 4 2 17 3" xfId="17896"/>
    <cellStyle name="Input 4 2 18" xfId="17897"/>
    <cellStyle name="Input 4 2 18 2" xfId="17898"/>
    <cellStyle name="Input 4 2 18 2 2" xfId="17899"/>
    <cellStyle name="Input 4 2 18 3" xfId="17900"/>
    <cellStyle name="Input 4 2 19" xfId="17901"/>
    <cellStyle name="Input 4 2 19 2" xfId="17902"/>
    <cellStyle name="Input 4 2 19 2 2" xfId="17903"/>
    <cellStyle name="Input 4 2 19 3" xfId="17904"/>
    <cellStyle name="Input 4 2 2" xfId="17905"/>
    <cellStyle name="Input 4 2 2 10" xfId="17906"/>
    <cellStyle name="Input 4 2 2 10 2" xfId="17907"/>
    <cellStyle name="Input 4 2 2 10 2 2" xfId="17908"/>
    <cellStyle name="Input 4 2 2 10 3" xfId="17909"/>
    <cellStyle name="Input 4 2 2 11" xfId="17910"/>
    <cellStyle name="Input 4 2 2 11 2" xfId="17911"/>
    <cellStyle name="Input 4 2 2 11 2 2" xfId="17912"/>
    <cellStyle name="Input 4 2 2 11 3" xfId="17913"/>
    <cellStyle name="Input 4 2 2 12" xfId="17914"/>
    <cellStyle name="Input 4 2 2 12 2" xfId="17915"/>
    <cellStyle name="Input 4 2 2 12 2 2" xfId="17916"/>
    <cellStyle name="Input 4 2 2 12 3" xfId="17917"/>
    <cellStyle name="Input 4 2 2 13" xfId="17918"/>
    <cellStyle name="Input 4 2 2 13 2" xfId="17919"/>
    <cellStyle name="Input 4 2 2 13 2 2" xfId="17920"/>
    <cellStyle name="Input 4 2 2 13 3" xfId="17921"/>
    <cellStyle name="Input 4 2 2 14" xfId="17922"/>
    <cellStyle name="Input 4 2 2 14 2" xfId="17923"/>
    <cellStyle name="Input 4 2 2 14 2 2" xfId="17924"/>
    <cellStyle name="Input 4 2 2 14 3" xfId="17925"/>
    <cellStyle name="Input 4 2 2 15" xfId="17926"/>
    <cellStyle name="Input 4 2 2 15 2" xfId="17927"/>
    <cellStyle name="Input 4 2 2 15 2 2" xfId="17928"/>
    <cellStyle name="Input 4 2 2 15 3" xfId="17929"/>
    <cellStyle name="Input 4 2 2 16" xfId="17930"/>
    <cellStyle name="Input 4 2 2 16 2" xfId="17931"/>
    <cellStyle name="Input 4 2 2 16 2 2" xfId="17932"/>
    <cellStyle name="Input 4 2 2 16 3" xfId="17933"/>
    <cellStyle name="Input 4 2 2 17" xfId="17934"/>
    <cellStyle name="Input 4 2 2 17 2" xfId="17935"/>
    <cellStyle name="Input 4 2 2 17 2 2" xfId="17936"/>
    <cellStyle name="Input 4 2 2 17 3" xfId="17937"/>
    <cellStyle name="Input 4 2 2 18" xfId="17938"/>
    <cellStyle name="Input 4 2 2 18 2" xfId="17939"/>
    <cellStyle name="Input 4 2 2 19" xfId="17940"/>
    <cellStyle name="Input 4 2 2 2" xfId="17941"/>
    <cellStyle name="Input 4 2 2 2 10" xfId="17942"/>
    <cellStyle name="Input 4 2 2 2 10 2" xfId="17943"/>
    <cellStyle name="Input 4 2 2 2 10 2 2" xfId="17944"/>
    <cellStyle name="Input 4 2 2 2 10 3" xfId="17945"/>
    <cellStyle name="Input 4 2 2 2 11" xfId="17946"/>
    <cellStyle name="Input 4 2 2 2 11 2" xfId="17947"/>
    <cellStyle name="Input 4 2 2 2 11 2 2" xfId="17948"/>
    <cellStyle name="Input 4 2 2 2 11 3" xfId="17949"/>
    <cellStyle name="Input 4 2 2 2 12" xfId="17950"/>
    <cellStyle name="Input 4 2 2 2 12 2" xfId="17951"/>
    <cellStyle name="Input 4 2 2 2 12 2 2" xfId="17952"/>
    <cellStyle name="Input 4 2 2 2 12 3" xfId="17953"/>
    <cellStyle name="Input 4 2 2 2 13" xfId="17954"/>
    <cellStyle name="Input 4 2 2 2 13 2" xfId="17955"/>
    <cellStyle name="Input 4 2 2 2 13 2 2" xfId="17956"/>
    <cellStyle name="Input 4 2 2 2 13 3" xfId="17957"/>
    <cellStyle name="Input 4 2 2 2 14" xfId="17958"/>
    <cellStyle name="Input 4 2 2 2 14 2" xfId="17959"/>
    <cellStyle name="Input 4 2 2 2 14 2 2" xfId="17960"/>
    <cellStyle name="Input 4 2 2 2 14 3" xfId="17961"/>
    <cellStyle name="Input 4 2 2 2 15" xfId="17962"/>
    <cellStyle name="Input 4 2 2 2 15 2" xfId="17963"/>
    <cellStyle name="Input 4 2 2 2 15 2 2" xfId="17964"/>
    <cellStyle name="Input 4 2 2 2 15 3" xfId="17965"/>
    <cellStyle name="Input 4 2 2 2 16" xfId="17966"/>
    <cellStyle name="Input 4 2 2 2 16 2" xfId="17967"/>
    <cellStyle name="Input 4 2 2 2 16 2 2" xfId="17968"/>
    <cellStyle name="Input 4 2 2 2 16 3" xfId="17969"/>
    <cellStyle name="Input 4 2 2 2 17" xfId="17970"/>
    <cellStyle name="Input 4 2 2 2 17 2" xfId="17971"/>
    <cellStyle name="Input 4 2 2 2 17 2 2" xfId="17972"/>
    <cellStyle name="Input 4 2 2 2 17 3" xfId="17973"/>
    <cellStyle name="Input 4 2 2 2 18" xfId="17974"/>
    <cellStyle name="Input 4 2 2 2 18 2" xfId="17975"/>
    <cellStyle name="Input 4 2 2 2 18 2 2" xfId="17976"/>
    <cellStyle name="Input 4 2 2 2 18 3" xfId="17977"/>
    <cellStyle name="Input 4 2 2 2 19" xfId="17978"/>
    <cellStyle name="Input 4 2 2 2 19 2" xfId="17979"/>
    <cellStyle name="Input 4 2 2 2 19 2 2" xfId="17980"/>
    <cellStyle name="Input 4 2 2 2 19 3" xfId="17981"/>
    <cellStyle name="Input 4 2 2 2 2" xfId="17982"/>
    <cellStyle name="Input 4 2 2 2 2 2" xfId="17983"/>
    <cellStyle name="Input 4 2 2 2 2 2 2" xfId="17984"/>
    <cellStyle name="Input 4 2 2 2 2 3" xfId="17985"/>
    <cellStyle name="Input 4 2 2 2 20" xfId="17986"/>
    <cellStyle name="Input 4 2 2 2 20 2" xfId="17987"/>
    <cellStyle name="Input 4 2 2 2 20 2 2" xfId="17988"/>
    <cellStyle name="Input 4 2 2 2 20 3" xfId="17989"/>
    <cellStyle name="Input 4 2 2 2 21" xfId="17990"/>
    <cellStyle name="Input 4 2 2 2 21 2" xfId="17991"/>
    <cellStyle name="Input 4 2 2 2 22" xfId="17992"/>
    <cellStyle name="Input 4 2 2 2 3" xfId="17993"/>
    <cellStyle name="Input 4 2 2 2 3 2" xfId="17994"/>
    <cellStyle name="Input 4 2 2 2 3 2 2" xfId="17995"/>
    <cellStyle name="Input 4 2 2 2 3 3" xfId="17996"/>
    <cellStyle name="Input 4 2 2 2 4" xfId="17997"/>
    <cellStyle name="Input 4 2 2 2 4 2" xfId="17998"/>
    <cellStyle name="Input 4 2 2 2 4 2 2" xfId="17999"/>
    <cellStyle name="Input 4 2 2 2 4 3" xfId="18000"/>
    <cellStyle name="Input 4 2 2 2 5" xfId="18001"/>
    <cellStyle name="Input 4 2 2 2 5 2" xfId="18002"/>
    <cellStyle name="Input 4 2 2 2 5 2 2" xfId="18003"/>
    <cellStyle name="Input 4 2 2 2 5 3" xfId="18004"/>
    <cellStyle name="Input 4 2 2 2 6" xfId="18005"/>
    <cellStyle name="Input 4 2 2 2 6 2" xfId="18006"/>
    <cellStyle name="Input 4 2 2 2 6 2 2" xfId="18007"/>
    <cellStyle name="Input 4 2 2 2 6 3" xfId="18008"/>
    <cellStyle name="Input 4 2 2 2 7" xfId="18009"/>
    <cellStyle name="Input 4 2 2 2 7 2" xfId="18010"/>
    <cellStyle name="Input 4 2 2 2 7 2 2" xfId="18011"/>
    <cellStyle name="Input 4 2 2 2 7 3" xfId="18012"/>
    <cellStyle name="Input 4 2 2 2 8" xfId="18013"/>
    <cellStyle name="Input 4 2 2 2 8 2" xfId="18014"/>
    <cellStyle name="Input 4 2 2 2 8 2 2" xfId="18015"/>
    <cellStyle name="Input 4 2 2 2 8 3" xfId="18016"/>
    <cellStyle name="Input 4 2 2 2 9" xfId="18017"/>
    <cellStyle name="Input 4 2 2 2 9 2" xfId="18018"/>
    <cellStyle name="Input 4 2 2 2 9 2 2" xfId="18019"/>
    <cellStyle name="Input 4 2 2 2 9 3" xfId="18020"/>
    <cellStyle name="Input 4 2 2 3" xfId="18021"/>
    <cellStyle name="Input 4 2 2 3 2" xfId="18022"/>
    <cellStyle name="Input 4 2 2 3 2 2" xfId="18023"/>
    <cellStyle name="Input 4 2 2 3 3" xfId="18024"/>
    <cellStyle name="Input 4 2 2 4" xfId="18025"/>
    <cellStyle name="Input 4 2 2 4 2" xfId="18026"/>
    <cellStyle name="Input 4 2 2 4 2 2" xfId="18027"/>
    <cellStyle name="Input 4 2 2 4 3" xfId="18028"/>
    <cellStyle name="Input 4 2 2 5" xfId="18029"/>
    <cellStyle name="Input 4 2 2 5 2" xfId="18030"/>
    <cellStyle name="Input 4 2 2 5 2 2" xfId="18031"/>
    <cellStyle name="Input 4 2 2 5 3" xfId="18032"/>
    <cellStyle name="Input 4 2 2 6" xfId="18033"/>
    <cellStyle name="Input 4 2 2 6 2" xfId="18034"/>
    <cellStyle name="Input 4 2 2 6 2 2" xfId="18035"/>
    <cellStyle name="Input 4 2 2 6 3" xfId="18036"/>
    <cellStyle name="Input 4 2 2 7" xfId="18037"/>
    <cellStyle name="Input 4 2 2 7 2" xfId="18038"/>
    <cellStyle name="Input 4 2 2 7 2 2" xfId="18039"/>
    <cellStyle name="Input 4 2 2 7 3" xfId="18040"/>
    <cellStyle name="Input 4 2 2 8" xfId="18041"/>
    <cellStyle name="Input 4 2 2 8 2" xfId="18042"/>
    <cellStyle name="Input 4 2 2 8 2 2" xfId="18043"/>
    <cellStyle name="Input 4 2 2 8 3" xfId="18044"/>
    <cellStyle name="Input 4 2 2 9" xfId="18045"/>
    <cellStyle name="Input 4 2 2 9 2" xfId="18046"/>
    <cellStyle name="Input 4 2 2 9 2 2" xfId="18047"/>
    <cellStyle name="Input 4 2 2 9 3" xfId="18048"/>
    <cellStyle name="Input 4 2 20" xfId="18049"/>
    <cellStyle name="Input 4 2 20 2" xfId="18050"/>
    <cellStyle name="Input 4 2 20 2 2" xfId="18051"/>
    <cellStyle name="Input 4 2 20 3" xfId="18052"/>
    <cellStyle name="Input 4 2 21" xfId="18053"/>
    <cellStyle name="Input 4 2 21 2" xfId="18054"/>
    <cellStyle name="Input 4 2 22" xfId="18055"/>
    <cellStyle name="Input 4 2 3" xfId="18056"/>
    <cellStyle name="Input 4 2 3 10" xfId="18057"/>
    <cellStyle name="Input 4 2 3 10 2" xfId="18058"/>
    <cellStyle name="Input 4 2 3 10 2 2" xfId="18059"/>
    <cellStyle name="Input 4 2 3 10 3" xfId="18060"/>
    <cellStyle name="Input 4 2 3 11" xfId="18061"/>
    <cellStyle name="Input 4 2 3 11 2" xfId="18062"/>
    <cellStyle name="Input 4 2 3 11 2 2" xfId="18063"/>
    <cellStyle name="Input 4 2 3 11 3" xfId="18064"/>
    <cellStyle name="Input 4 2 3 12" xfId="18065"/>
    <cellStyle name="Input 4 2 3 12 2" xfId="18066"/>
    <cellStyle name="Input 4 2 3 12 2 2" xfId="18067"/>
    <cellStyle name="Input 4 2 3 12 3" xfId="18068"/>
    <cellStyle name="Input 4 2 3 13" xfId="18069"/>
    <cellStyle name="Input 4 2 3 13 2" xfId="18070"/>
    <cellStyle name="Input 4 2 3 13 2 2" xfId="18071"/>
    <cellStyle name="Input 4 2 3 13 3" xfId="18072"/>
    <cellStyle name="Input 4 2 3 14" xfId="18073"/>
    <cellStyle name="Input 4 2 3 14 2" xfId="18074"/>
    <cellStyle name="Input 4 2 3 14 2 2" xfId="18075"/>
    <cellStyle name="Input 4 2 3 14 3" xfId="18076"/>
    <cellStyle name="Input 4 2 3 15" xfId="18077"/>
    <cellStyle name="Input 4 2 3 15 2" xfId="18078"/>
    <cellStyle name="Input 4 2 3 15 2 2" xfId="18079"/>
    <cellStyle name="Input 4 2 3 15 3" xfId="18080"/>
    <cellStyle name="Input 4 2 3 16" xfId="18081"/>
    <cellStyle name="Input 4 2 3 16 2" xfId="18082"/>
    <cellStyle name="Input 4 2 3 16 2 2" xfId="18083"/>
    <cellStyle name="Input 4 2 3 16 3" xfId="18084"/>
    <cellStyle name="Input 4 2 3 17" xfId="18085"/>
    <cellStyle name="Input 4 2 3 17 2" xfId="18086"/>
    <cellStyle name="Input 4 2 3 17 2 2" xfId="18087"/>
    <cellStyle name="Input 4 2 3 17 3" xfId="18088"/>
    <cellStyle name="Input 4 2 3 18" xfId="18089"/>
    <cellStyle name="Input 4 2 3 18 2" xfId="18090"/>
    <cellStyle name="Input 4 2 3 19" xfId="18091"/>
    <cellStyle name="Input 4 2 3 2" xfId="18092"/>
    <cellStyle name="Input 4 2 3 2 10" xfId="18093"/>
    <cellStyle name="Input 4 2 3 2 10 2" xfId="18094"/>
    <cellStyle name="Input 4 2 3 2 10 2 2" xfId="18095"/>
    <cellStyle name="Input 4 2 3 2 10 3" xfId="18096"/>
    <cellStyle name="Input 4 2 3 2 11" xfId="18097"/>
    <cellStyle name="Input 4 2 3 2 11 2" xfId="18098"/>
    <cellStyle name="Input 4 2 3 2 11 2 2" xfId="18099"/>
    <cellStyle name="Input 4 2 3 2 11 3" xfId="18100"/>
    <cellStyle name="Input 4 2 3 2 12" xfId="18101"/>
    <cellStyle name="Input 4 2 3 2 12 2" xfId="18102"/>
    <cellStyle name="Input 4 2 3 2 12 2 2" xfId="18103"/>
    <cellStyle name="Input 4 2 3 2 12 3" xfId="18104"/>
    <cellStyle name="Input 4 2 3 2 13" xfId="18105"/>
    <cellStyle name="Input 4 2 3 2 13 2" xfId="18106"/>
    <cellStyle name="Input 4 2 3 2 13 2 2" xfId="18107"/>
    <cellStyle name="Input 4 2 3 2 13 3" xfId="18108"/>
    <cellStyle name="Input 4 2 3 2 14" xfId="18109"/>
    <cellStyle name="Input 4 2 3 2 14 2" xfId="18110"/>
    <cellStyle name="Input 4 2 3 2 14 2 2" xfId="18111"/>
    <cellStyle name="Input 4 2 3 2 14 3" xfId="18112"/>
    <cellStyle name="Input 4 2 3 2 15" xfId="18113"/>
    <cellStyle name="Input 4 2 3 2 15 2" xfId="18114"/>
    <cellStyle name="Input 4 2 3 2 15 2 2" xfId="18115"/>
    <cellStyle name="Input 4 2 3 2 15 3" xfId="18116"/>
    <cellStyle name="Input 4 2 3 2 16" xfId="18117"/>
    <cellStyle name="Input 4 2 3 2 16 2" xfId="18118"/>
    <cellStyle name="Input 4 2 3 2 16 2 2" xfId="18119"/>
    <cellStyle name="Input 4 2 3 2 16 3" xfId="18120"/>
    <cellStyle name="Input 4 2 3 2 17" xfId="18121"/>
    <cellStyle name="Input 4 2 3 2 17 2" xfId="18122"/>
    <cellStyle name="Input 4 2 3 2 17 2 2" xfId="18123"/>
    <cellStyle name="Input 4 2 3 2 17 3" xfId="18124"/>
    <cellStyle name="Input 4 2 3 2 18" xfId="18125"/>
    <cellStyle name="Input 4 2 3 2 18 2" xfId="18126"/>
    <cellStyle name="Input 4 2 3 2 18 2 2" xfId="18127"/>
    <cellStyle name="Input 4 2 3 2 18 3" xfId="18128"/>
    <cellStyle name="Input 4 2 3 2 19" xfId="18129"/>
    <cellStyle name="Input 4 2 3 2 19 2" xfId="18130"/>
    <cellStyle name="Input 4 2 3 2 19 2 2" xfId="18131"/>
    <cellStyle name="Input 4 2 3 2 19 3" xfId="18132"/>
    <cellStyle name="Input 4 2 3 2 2" xfId="18133"/>
    <cellStyle name="Input 4 2 3 2 2 2" xfId="18134"/>
    <cellStyle name="Input 4 2 3 2 2 2 2" xfId="18135"/>
    <cellStyle name="Input 4 2 3 2 2 3" xfId="18136"/>
    <cellStyle name="Input 4 2 3 2 20" xfId="18137"/>
    <cellStyle name="Input 4 2 3 2 20 2" xfId="18138"/>
    <cellStyle name="Input 4 2 3 2 20 2 2" xfId="18139"/>
    <cellStyle name="Input 4 2 3 2 20 3" xfId="18140"/>
    <cellStyle name="Input 4 2 3 2 21" xfId="18141"/>
    <cellStyle name="Input 4 2 3 2 21 2" xfId="18142"/>
    <cellStyle name="Input 4 2 3 2 22" xfId="18143"/>
    <cellStyle name="Input 4 2 3 2 3" xfId="18144"/>
    <cellStyle name="Input 4 2 3 2 3 2" xfId="18145"/>
    <cellStyle name="Input 4 2 3 2 3 2 2" xfId="18146"/>
    <cellStyle name="Input 4 2 3 2 3 3" xfId="18147"/>
    <cellStyle name="Input 4 2 3 2 4" xfId="18148"/>
    <cellStyle name="Input 4 2 3 2 4 2" xfId="18149"/>
    <cellStyle name="Input 4 2 3 2 4 2 2" xfId="18150"/>
    <cellStyle name="Input 4 2 3 2 4 3" xfId="18151"/>
    <cellStyle name="Input 4 2 3 2 5" xfId="18152"/>
    <cellStyle name="Input 4 2 3 2 5 2" xfId="18153"/>
    <cellStyle name="Input 4 2 3 2 5 2 2" xfId="18154"/>
    <cellStyle name="Input 4 2 3 2 5 3" xfId="18155"/>
    <cellStyle name="Input 4 2 3 2 6" xfId="18156"/>
    <cellStyle name="Input 4 2 3 2 6 2" xfId="18157"/>
    <cellStyle name="Input 4 2 3 2 6 2 2" xfId="18158"/>
    <cellStyle name="Input 4 2 3 2 6 3" xfId="18159"/>
    <cellStyle name="Input 4 2 3 2 7" xfId="18160"/>
    <cellStyle name="Input 4 2 3 2 7 2" xfId="18161"/>
    <cellStyle name="Input 4 2 3 2 7 2 2" xfId="18162"/>
    <cellStyle name="Input 4 2 3 2 7 3" xfId="18163"/>
    <cellStyle name="Input 4 2 3 2 8" xfId="18164"/>
    <cellStyle name="Input 4 2 3 2 8 2" xfId="18165"/>
    <cellStyle name="Input 4 2 3 2 8 2 2" xfId="18166"/>
    <cellStyle name="Input 4 2 3 2 8 3" xfId="18167"/>
    <cellStyle name="Input 4 2 3 2 9" xfId="18168"/>
    <cellStyle name="Input 4 2 3 2 9 2" xfId="18169"/>
    <cellStyle name="Input 4 2 3 2 9 2 2" xfId="18170"/>
    <cellStyle name="Input 4 2 3 2 9 3" xfId="18171"/>
    <cellStyle name="Input 4 2 3 3" xfId="18172"/>
    <cellStyle name="Input 4 2 3 3 2" xfId="18173"/>
    <cellStyle name="Input 4 2 3 3 2 2" xfId="18174"/>
    <cellStyle name="Input 4 2 3 3 3" xfId="18175"/>
    <cellStyle name="Input 4 2 3 4" xfId="18176"/>
    <cellStyle name="Input 4 2 3 4 2" xfId="18177"/>
    <cellStyle name="Input 4 2 3 4 2 2" xfId="18178"/>
    <cellStyle name="Input 4 2 3 4 3" xfId="18179"/>
    <cellStyle name="Input 4 2 3 5" xfId="18180"/>
    <cellStyle name="Input 4 2 3 5 2" xfId="18181"/>
    <cellStyle name="Input 4 2 3 5 2 2" xfId="18182"/>
    <cellStyle name="Input 4 2 3 5 3" xfId="18183"/>
    <cellStyle name="Input 4 2 3 6" xfId="18184"/>
    <cellStyle name="Input 4 2 3 6 2" xfId="18185"/>
    <cellStyle name="Input 4 2 3 6 2 2" xfId="18186"/>
    <cellStyle name="Input 4 2 3 6 3" xfId="18187"/>
    <cellStyle name="Input 4 2 3 7" xfId="18188"/>
    <cellStyle name="Input 4 2 3 7 2" xfId="18189"/>
    <cellStyle name="Input 4 2 3 7 2 2" xfId="18190"/>
    <cellStyle name="Input 4 2 3 7 3" xfId="18191"/>
    <cellStyle name="Input 4 2 3 8" xfId="18192"/>
    <cellStyle name="Input 4 2 3 8 2" xfId="18193"/>
    <cellStyle name="Input 4 2 3 8 2 2" xfId="18194"/>
    <cellStyle name="Input 4 2 3 8 3" xfId="18195"/>
    <cellStyle name="Input 4 2 3 9" xfId="18196"/>
    <cellStyle name="Input 4 2 3 9 2" xfId="18197"/>
    <cellStyle name="Input 4 2 3 9 2 2" xfId="18198"/>
    <cellStyle name="Input 4 2 3 9 3" xfId="18199"/>
    <cellStyle name="Input 4 2 4" xfId="18200"/>
    <cellStyle name="Input 4 2 4 10" xfId="18201"/>
    <cellStyle name="Input 4 2 4 10 2" xfId="18202"/>
    <cellStyle name="Input 4 2 4 10 2 2" xfId="18203"/>
    <cellStyle name="Input 4 2 4 10 3" xfId="18204"/>
    <cellStyle name="Input 4 2 4 11" xfId="18205"/>
    <cellStyle name="Input 4 2 4 11 2" xfId="18206"/>
    <cellStyle name="Input 4 2 4 11 2 2" xfId="18207"/>
    <cellStyle name="Input 4 2 4 11 3" xfId="18208"/>
    <cellStyle name="Input 4 2 4 12" xfId="18209"/>
    <cellStyle name="Input 4 2 4 12 2" xfId="18210"/>
    <cellStyle name="Input 4 2 4 12 2 2" xfId="18211"/>
    <cellStyle name="Input 4 2 4 12 3" xfId="18212"/>
    <cellStyle name="Input 4 2 4 13" xfId="18213"/>
    <cellStyle name="Input 4 2 4 13 2" xfId="18214"/>
    <cellStyle name="Input 4 2 4 13 2 2" xfId="18215"/>
    <cellStyle name="Input 4 2 4 13 3" xfId="18216"/>
    <cellStyle name="Input 4 2 4 14" xfId="18217"/>
    <cellStyle name="Input 4 2 4 14 2" xfId="18218"/>
    <cellStyle name="Input 4 2 4 14 2 2" xfId="18219"/>
    <cellStyle name="Input 4 2 4 14 3" xfId="18220"/>
    <cellStyle name="Input 4 2 4 15" xfId="18221"/>
    <cellStyle name="Input 4 2 4 15 2" xfId="18222"/>
    <cellStyle name="Input 4 2 4 15 2 2" xfId="18223"/>
    <cellStyle name="Input 4 2 4 15 3" xfId="18224"/>
    <cellStyle name="Input 4 2 4 16" xfId="18225"/>
    <cellStyle name="Input 4 2 4 16 2" xfId="18226"/>
    <cellStyle name="Input 4 2 4 16 2 2" xfId="18227"/>
    <cellStyle name="Input 4 2 4 16 3" xfId="18228"/>
    <cellStyle name="Input 4 2 4 17" xfId="18229"/>
    <cellStyle name="Input 4 2 4 17 2" xfId="18230"/>
    <cellStyle name="Input 4 2 4 17 2 2" xfId="18231"/>
    <cellStyle name="Input 4 2 4 17 3" xfId="18232"/>
    <cellStyle name="Input 4 2 4 18" xfId="18233"/>
    <cellStyle name="Input 4 2 4 18 2" xfId="18234"/>
    <cellStyle name="Input 4 2 4 18 2 2" xfId="18235"/>
    <cellStyle name="Input 4 2 4 18 3" xfId="18236"/>
    <cellStyle name="Input 4 2 4 19" xfId="18237"/>
    <cellStyle name="Input 4 2 4 19 2" xfId="18238"/>
    <cellStyle name="Input 4 2 4 19 2 2" xfId="18239"/>
    <cellStyle name="Input 4 2 4 19 3" xfId="18240"/>
    <cellStyle name="Input 4 2 4 2" xfId="18241"/>
    <cellStyle name="Input 4 2 4 2 10" xfId="18242"/>
    <cellStyle name="Input 4 2 4 2 10 2" xfId="18243"/>
    <cellStyle name="Input 4 2 4 2 10 2 2" xfId="18244"/>
    <cellStyle name="Input 4 2 4 2 10 3" xfId="18245"/>
    <cellStyle name="Input 4 2 4 2 11" xfId="18246"/>
    <cellStyle name="Input 4 2 4 2 11 2" xfId="18247"/>
    <cellStyle name="Input 4 2 4 2 11 2 2" xfId="18248"/>
    <cellStyle name="Input 4 2 4 2 11 3" xfId="18249"/>
    <cellStyle name="Input 4 2 4 2 12" xfId="18250"/>
    <cellStyle name="Input 4 2 4 2 12 2" xfId="18251"/>
    <cellStyle name="Input 4 2 4 2 12 2 2" xfId="18252"/>
    <cellStyle name="Input 4 2 4 2 12 3" xfId="18253"/>
    <cellStyle name="Input 4 2 4 2 13" xfId="18254"/>
    <cellStyle name="Input 4 2 4 2 13 2" xfId="18255"/>
    <cellStyle name="Input 4 2 4 2 13 2 2" xfId="18256"/>
    <cellStyle name="Input 4 2 4 2 13 3" xfId="18257"/>
    <cellStyle name="Input 4 2 4 2 14" xfId="18258"/>
    <cellStyle name="Input 4 2 4 2 14 2" xfId="18259"/>
    <cellStyle name="Input 4 2 4 2 14 2 2" xfId="18260"/>
    <cellStyle name="Input 4 2 4 2 14 3" xfId="18261"/>
    <cellStyle name="Input 4 2 4 2 15" xfId="18262"/>
    <cellStyle name="Input 4 2 4 2 15 2" xfId="18263"/>
    <cellStyle name="Input 4 2 4 2 15 2 2" xfId="18264"/>
    <cellStyle name="Input 4 2 4 2 15 3" xfId="18265"/>
    <cellStyle name="Input 4 2 4 2 16" xfId="18266"/>
    <cellStyle name="Input 4 2 4 2 16 2" xfId="18267"/>
    <cellStyle name="Input 4 2 4 2 16 2 2" xfId="18268"/>
    <cellStyle name="Input 4 2 4 2 16 3" xfId="18269"/>
    <cellStyle name="Input 4 2 4 2 17" xfId="18270"/>
    <cellStyle name="Input 4 2 4 2 17 2" xfId="18271"/>
    <cellStyle name="Input 4 2 4 2 17 2 2" xfId="18272"/>
    <cellStyle name="Input 4 2 4 2 17 3" xfId="18273"/>
    <cellStyle name="Input 4 2 4 2 18" xfId="18274"/>
    <cellStyle name="Input 4 2 4 2 18 2" xfId="18275"/>
    <cellStyle name="Input 4 2 4 2 18 2 2" xfId="18276"/>
    <cellStyle name="Input 4 2 4 2 18 3" xfId="18277"/>
    <cellStyle name="Input 4 2 4 2 19" xfId="18278"/>
    <cellStyle name="Input 4 2 4 2 19 2" xfId="18279"/>
    <cellStyle name="Input 4 2 4 2 19 2 2" xfId="18280"/>
    <cellStyle name="Input 4 2 4 2 19 3" xfId="18281"/>
    <cellStyle name="Input 4 2 4 2 2" xfId="18282"/>
    <cellStyle name="Input 4 2 4 2 2 2" xfId="18283"/>
    <cellStyle name="Input 4 2 4 2 2 2 2" xfId="18284"/>
    <cellStyle name="Input 4 2 4 2 2 3" xfId="18285"/>
    <cellStyle name="Input 4 2 4 2 20" xfId="18286"/>
    <cellStyle name="Input 4 2 4 2 20 2" xfId="18287"/>
    <cellStyle name="Input 4 2 4 2 20 2 2" xfId="18288"/>
    <cellStyle name="Input 4 2 4 2 20 3" xfId="18289"/>
    <cellStyle name="Input 4 2 4 2 21" xfId="18290"/>
    <cellStyle name="Input 4 2 4 2 21 2" xfId="18291"/>
    <cellStyle name="Input 4 2 4 2 22" xfId="18292"/>
    <cellStyle name="Input 4 2 4 2 3" xfId="18293"/>
    <cellStyle name="Input 4 2 4 2 3 2" xfId="18294"/>
    <cellStyle name="Input 4 2 4 2 3 2 2" xfId="18295"/>
    <cellStyle name="Input 4 2 4 2 3 3" xfId="18296"/>
    <cellStyle name="Input 4 2 4 2 4" xfId="18297"/>
    <cellStyle name="Input 4 2 4 2 4 2" xfId="18298"/>
    <cellStyle name="Input 4 2 4 2 4 2 2" xfId="18299"/>
    <cellStyle name="Input 4 2 4 2 4 3" xfId="18300"/>
    <cellStyle name="Input 4 2 4 2 5" xfId="18301"/>
    <cellStyle name="Input 4 2 4 2 5 2" xfId="18302"/>
    <cellStyle name="Input 4 2 4 2 5 2 2" xfId="18303"/>
    <cellStyle name="Input 4 2 4 2 5 3" xfId="18304"/>
    <cellStyle name="Input 4 2 4 2 6" xfId="18305"/>
    <cellStyle name="Input 4 2 4 2 6 2" xfId="18306"/>
    <cellStyle name="Input 4 2 4 2 6 2 2" xfId="18307"/>
    <cellStyle name="Input 4 2 4 2 6 3" xfId="18308"/>
    <cellStyle name="Input 4 2 4 2 7" xfId="18309"/>
    <cellStyle name="Input 4 2 4 2 7 2" xfId="18310"/>
    <cellStyle name="Input 4 2 4 2 7 2 2" xfId="18311"/>
    <cellStyle name="Input 4 2 4 2 7 3" xfId="18312"/>
    <cellStyle name="Input 4 2 4 2 8" xfId="18313"/>
    <cellStyle name="Input 4 2 4 2 8 2" xfId="18314"/>
    <cellStyle name="Input 4 2 4 2 8 2 2" xfId="18315"/>
    <cellStyle name="Input 4 2 4 2 8 3" xfId="18316"/>
    <cellStyle name="Input 4 2 4 2 9" xfId="18317"/>
    <cellStyle name="Input 4 2 4 2 9 2" xfId="18318"/>
    <cellStyle name="Input 4 2 4 2 9 2 2" xfId="18319"/>
    <cellStyle name="Input 4 2 4 2 9 3" xfId="18320"/>
    <cellStyle name="Input 4 2 4 20" xfId="18321"/>
    <cellStyle name="Input 4 2 4 20 2" xfId="18322"/>
    <cellStyle name="Input 4 2 4 20 2 2" xfId="18323"/>
    <cellStyle name="Input 4 2 4 20 3" xfId="18324"/>
    <cellStyle name="Input 4 2 4 21" xfId="18325"/>
    <cellStyle name="Input 4 2 4 21 2" xfId="18326"/>
    <cellStyle name="Input 4 2 4 21 2 2" xfId="18327"/>
    <cellStyle name="Input 4 2 4 21 3" xfId="18328"/>
    <cellStyle name="Input 4 2 4 22" xfId="18329"/>
    <cellStyle name="Input 4 2 4 22 2" xfId="18330"/>
    <cellStyle name="Input 4 2 4 23" xfId="18331"/>
    <cellStyle name="Input 4 2 4 3" xfId="18332"/>
    <cellStyle name="Input 4 2 4 3 2" xfId="18333"/>
    <cellStyle name="Input 4 2 4 3 2 2" xfId="18334"/>
    <cellStyle name="Input 4 2 4 3 3" xfId="18335"/>
    <cellStyle name="Input 4 2 4 4" xfId="18336"/>
    <cellStyle name="Input 4 2 4 4 2" xfId="18337"/>
    <cellStyle name="Input 4 2 4 4 2 2" xfId="18338"/>
    <cellStyle name="Input 4 2 4 4 3" xfId="18339"/>
    <cellStyle name="Input 4 2 4 5" xfId="18340"/>
    <cellStyle name="Input 4 2 4 5 2" xfId="18341"/>
    <cellStyle name="Input 4 2 4 5 2 2" xfId="18342"/>
    <cellStyle name="Input 4 2 4 5 3" xfId="18343"/>
    <cellStyle name="Input 4 2 4 6" xfId="18344"/>
    <cellStyle name="Input 4 2 4 6 2" xfId="18345"/>
    <cellStyle name="Input 4 2 4 6 2 2" xfId="18346"/>
    <cellStyle name="Input 4 2 4 6 3" xfId="18347"/>
    <cellStyle name="Input 4 2 4 7" xfId="18348"/>
    <cellStyle name="Input 4 2 4 7 2" xfId="18349"/>
    <cellStyle name="Input 4 2 4 7 2 2" xfId="18350"/>
    <cellStyle name="Input 4 2 4 7 3" xfId="18351"/>
    <cellStyle name="Input 4 2 4 8" xfId="18352"/>
    <cellStyle name="Input 4 2 4 8 2" xfId="18353"/>
    <cellStyle name="Input 4 2 4 8 2 2" xfId="18354"/>
    <cellStyle name="Input 4 2 4 8 3" xfId="18355"/>
    <cellStyle name="Input 4 2 4 9" xfId="18356"/>
    <cellStyle name="Input 4 2 4 9 2" xfId="18357"/>
    <cellStyle name="Input 4 2 4 9 2 2" xfId="18358"/>
    <cellStyle name="Input 4 2 4 9 3" xfId="18359"/>
    <cellStyle name="Input 4 2 5" xfId="18360"/>
    <cellStyle name="Input 4 2 5 10" xfId="18361"/>
    <cellStyle name="Input 4 2 5 10 2" xfId="18362"/>
    <cellStyle name="Input 4 2 5 10 2 2" xfId="18363"/>
    <cellStyle name="Input 4 2 5 10 3" xfId="18364"/>
    <cellStyle name="Input 4 2 5 11" xfId="18365"/>
    <cellStyle name="Input 4 2 5 11 2" xfId="18366"/>
    <cellStyle name="Input 4 2 5 11 2 2" xfId="18367"/>
    <cellStyle name="Input 4 2 5 11 3" xfId="18368"/>
    <cellStyle name="Input 4 2 5 12" xfId="18369"/>
    <cellStyle name="Input 4 2 5 12 2" xfId="18370"/>
    <cellStyle name="Input 4 2 5 12 2 2" xfId="18371"/>
    <cellStyle name="Input 4 2 5 12 3" xfId="18372"/>
    <cellStyle name="Input 4 2 5 13" xfId="18373"/>
    <cellStyle name="Input 4 2 5 13 2" xfId="18374"/>
    <cellStyle name="Input 4 2 5 13 2 2" xfId="18375"/>
    <cellStyle name="Input 4 2 5 13 3" xfId="18376"/>
    <cellStyle name="Input 4 2 5 14" xfId="18377"/>
    <cellStyle name="Input 4 2 5 14 2" xfId="18378"/>
    <cellStyle name="Input 4 2 5 14 2 2" xfId="18379"/>
    <cellStyle name="Input 4 2 5 14 3" xfId="18380"/>
    <cellStyle name="Input 4 2 5 15" xfId="18381"/>
    <cellStyle name="Input 4 2 5 15 2" xfId="18382"/>
    <cellStyle name="Input 4 2 5 15 2 2" xfId="18383"/>
    <cellStyle name="Input 4 2 5 15 3" xfId="18384"/>
    <cellStyle name="Input 4 2 5 16" xfId="18385"/>
    <cellStyle name="Input 4 2 5 16 2" xfId="18386"/>
    <cellStyle name="Input 4 2 5 16 2 2" xfId="18387"/>
    <cellStyle name="Input 4 2 5 16 3" xfId="18388"/>
    <cellStyle name="Input 4 2 5 17" xfId="18389"/>
    <cellStyle name="Input 4 2 5 17 2" xfId="18390"/>
    <cellStyle name="Input 4 2 5 17 2 2" xfId="18391"/>
    <cellStyle name="Input 4 2 5 17 3" xfId="18392"/>
    <cellStyle name="Input 4 2 5 18" xfId="18393"/>
    <cellStyle name="Input 4 2 5 18 2" xfId="18394"/>
    <cellStyle name="Input 4 2 5 18 2 2" xfId="18395"/>
    <cellStyle name="Input 4 2 5 18 3" xfId="18396"/>
    <cellStyle name="Input 4 2 5 19" xfId="18397"/>
    <cellStyle name="Input 4 2 5 19 2" xfId="18398"/>
    <cellStyle name="Input 4 2 5 19 2 2" xfId="18399"/>
    <cellStyle name="Input 4 2 5 19 3" xfId="18400"/>
    <cellStyle name="Input 4 2 5 2" xfId="18401"/>
    <cellStyle name="Input 4 2 5 2 2" xfId="18402"/>
    <cellStyle name="Input 4 2 5 2 2 2" xfId="18403"/>
    <cellStyle name="Input 4 2 5 2 3" xfId="18404"/>
    <cellStyle name="Input 4 2 5 20" xfId="18405"/>
    <cellStyle name="Input 4 2 5 20 2" xfId="18406"/>
    <cellStyle name="Input 4 2 5 20 2 2" xfId="18407"/>
    <cellStyle name="Input 4 2 5 20 3" xfId="18408"/>
    <cellStyle name="Input 4 2 5 21" xfId="18409"/>
    <cellStyle name="Input 4 2 5 21 2" xfId="18410"/>
    <cellStyle name="Input 4 2 5 22" xfId="18411"/>
    <cellStyle name="Input 4 2 5 3" xfId="18412"/>
    <cellStyle name="Input 4 2 5 3 2" xfId="18413"/>
    <cellStyle name="Input 4 2 5 3 2 2" xfId="18414"/>
    <cellStyle name="Input 4 2 5 3 3" xfId="18415"/>
    <cellStyle name="Input 4 2 5 4" xfId="18416"/>
    <cellStyle name="Input 4 2 5 4 2" xfId="18417"/>
    <cellStyle name="Input 4 2 5 4 2 2" xfId="18418"/>
    <cellStyle name="Input 4 2 5 4 3" xfId="18419"/>
    <cellStyle name="Input 4 2 5 5" xfId="18420"/>
    <cellStyle name="Input 4 2 5 5 2" xfId="18421"/>
    <cellStyle name="Input 4 2 5 5 2 2" xfId="18422"/>
    <cellStyle name="Input 4 2 5 5 3" xfId="18423"/>
    <cellStyle name="Input 4 2 5 6" xfId="18424"/>
    <cellStyle name="Input 4 2 5 6 2" xfId="18425"/>
    <cellStyle name="Input 4 2 5 6 2 2" xfId="18426"/>
    <cellStyle name="Input 4 2 5 6 3" xfId="18427"/>
    <cellStyle name="Input 4 2 5 7" xfId="18428"/>
    <cellStyle name="Input 4 2 5 7 2" xfId="18429"/>
    <cellStyle name="Input 4 2 5 7 2 2" xfId="18430"/>
    <cellStyle name="Input 4 2 5 7 3" xfId="18431"/>
    <cellStyle name="Input 4 2 5 8" xfId="18432"/>
    <cellStyle name="Input 4 2 5 8 2" xfId="18433"/>
    <cellStyle name="Input 4 2 5 8 2 2" xfId="18434"/>
    <cellStyle name="Input 4 2 5 8 3" xfId="18435"/>
    <cellStyle name="Input 4 2 5 9" xfId="18436"/>
    <cellStyle name="Input 4 2 5 9 2" xfId="18437"/>
    <cellStyle name="Input 4 2 5 9 2 2" xfId="18438"/>
    <cellStyle name="Input 4 2 5 9 3" xfId="18439"/>
    <cellStyle name="Input 4 2 6" xfId="18440"/>
    <cellStyle name="Input 4 2 6 2" xfId="18441"/>
    <cellStyle name="Input 4 2 6 2 2" xfId="18442"/>
    <cellStyle name="Input 4 2 6 3" xfId="18443"/>
    <cellStyle name="Input 4 2 7" xfId="18444"/>
    <cellStyle name="Input 4 2 7 2" xfId="18445"/>
    <cellStyle name="Input 4 2 7 2 2" xfId="18446"/>
    <cellStyle name="Input 4 2 7 3" xfId="18447"/>
    <cellStyle name="Input 4 2 8" xfId="18448"/>
    <cellStyle name="Input 4 2 8 2" xfId="18449"/>
    <cellStyle name="Input 4 2 8 2 2" xfId="18450"/>
    <cellStyle name="Input 4 2 8 3" xfId="18451"/>
    <cellStyle name="Input 4 2 9" xfId="18452"/>
    <cellStyle name="Input 4 2 9 2" xfId="18453"/>
    <cellStyle name="Input 4 2 9 2 2" xfId="18454"/>
    <cellStyle name="Input 4 2 9 3" xfId="18455"/>
    <cellStyle name="Input 4 20" xfId="18456"/>
    <cellStyle name="Input 4 20 2" xfId="18457"/>
    <cellStyle name="Input 4 20 2 2" xfId="18458"/>
    <cellStyle name="Input 4 20 3" xfId="18459"/>
    <cellStyle name="Input 4 21" xfId="18460"/>
    <cellStyle name="Input 4 21 2" xfId="18461"/>
    <cellStyle name="Input 4 21 2 2" xfId="18462"/>
    <cellStyle name="Input 4 21 3" xfId="18463"/>
    <cellStyle name="Input 4 22" xfId="18464"/>
    <cellStyle name="Input 4 22 2" xfId="18465"/>
    <cellStyle name="Input 4 23" xfId="18466"/>
    <cellStyle name="Input 4 24" xfId="18467"/>
    <cellStyle name="Input 4 25" xfId="18468"/>
    <cellStyle name="Input 4 26" xfId="18469"/>
    <cellStyle name="Input 4 3" xfId="18470"/>
    <cellStyle name="Input 4 3 10" xfId="18471"/>
    <cellStyle name="Input 4 3 10 2" xfId="18472"/>
    <cellStyle name="Input 4 3 10 2 2" xfId="18473"/>
    <cellStyle name="Input 4 3 10 3" xfId="18474"/>
    <cellStyle name="Input 4 3 11" xfId="18475"/>
    <cellStyle name="Input 4 3 11 2" xfId="18476"/>
    <cellStyle name="Input 4 3 11 2 2" xfId="18477"/>
    <cellStyle name="Input 4 3 11 3" xfId="18478"/>
    <cellStyle name="Input 4 3 12" xfId="18479"/>
    <cellStyle name="Input 4 3 12 2" xfId="18480"/>
    <cellStyle name="Input 4 3 12 2 2" xfId="18481"/>
    <cellStyle name="Input 4 3 12 3" xfId="18482"/>
    <cellStyle name="Input 4 3 13" xfId="18483"/>
    <cellStyle name="Input 4 3 13 2" xfId="18484"/>
    <cellStyle name="Input 4 3 13 2 2" xfId="18485"/>
    <cellStyle name="Input 4 3 13 3" xfId="18486"/>
    <cellStyle name="Input 4 3 14" xfId="18487"/>
    <cellStyle name="Input 4 3 14 2" xfId="18488"/>
    <cellStyle name="Input 4 3 14 2 2" xfId="18489"/>
    <cellStyle name="Input 4 3 14 3" xfId="18490"/>
    <cellStyle name="Input 4 3 15" xfId="18491"/>
    <cellStyle name="Input 4 3 15 2" xfId="18492"/>
    <cellStyle name="Input 4 3 15 2 2" xfId="18493"/>
    <cellStyle name="Input 4 3 15 3" xfId="18494"/>
    <cellStyle name="Input 4 3 16" xfId="18495"/>
    <cellStyle name="Input 4 3 16 2" xfId="18496"/>
    <cellStyle name="Input 4 3 16 2 2" xfId="18497"/>
    <cellStyle name="Input 4 3 16 3" xfId="18498"/>
    <cellStyle name="Input 4 3 17" xfId="18499"/>
    <cellStyle name="Input 4 3 17 2" xfId="18500"/>
    <cellStyle name="Input 4 3 17 2 2" xfId="18501"/>
    <cellStyle name="Input 4 3 17 3" xfId="18502"/>
    <cellStyle name="Input 4 3 18" xfId="18503"/>
    <cellStyle name="Input 4 3 18 2" xfId="18504"/>
    <cellStyle name="Input 4 3 19" xfId="18505"/>
    <cellStyle name="Input 4 3 2" xfId="18506"/>
    <cellStyle name="Input 4 3 2 10" xfId="18507"/>
    <cellStyle name="Input 4 3 2 10 2" xfId="18508"/>
    <cellStyle name="Input 4 3 2 10 2 2" xfId="18509"/>
    <cellStyle name="Input 4 3 2 10 3" xfId="18510"/>
    <cellStyle name="Input 4 3 2 11" xfId="18511"/>
    <cellStyle name="Input 4 3 2 11 2" xfId="18512"/>
    <cellStyle name="Input 4 3 2 11 2 2" xfId="18513"/>
    <cellStyle name="Input 4 3 2 11 3" xfId="18514"/>
    <cellStyle name="Input 4 3 2 12" xfId="18515"/>
    <cellStyle name="Input 4 3 2 12 2" xfId="18516"/>
    <cellStyle name="Input 4 3 2 12 2 2" xfId="18517"/>
    <cellStyle name="Input 4 3 2 12 3" xfId="18518"/>
    <cellStyle name="Input 4 3 2 13" xfId="18519"/>
    <cellStyle name="Input 4 3 2 13 2" xfId="18520"/>
    <cellStyle name="Input 4 3 2 13 2 2" xfId="18521"/>
    <cellStyle name="Input 4 3 2 13 3" xfId="18522"/>
    <cellStyle name="Input 4 3 2 14" xfId="18523"/>
    <cellStyle name="Input 4 3 2 14 2" xfId="18524"/>
    <cellStyle name="Input 4 3 2 14 2 2" xfId="18525"/>
    <cellStyle name="Input 4 3 2 14 3" xfId="18526"/>
    <cellStyle name="Input 4 3 2 15" xfId="18527"/>
    <cellStyle name="Input 4 3 2 15 2" xfId="18528"/>
    <cellStyle name="Input 4 3 2 15 2 2" xfId="18529"/>
    <cellStyle name="Input 4 3 2 15 3" xfId="18530"/>
    <cellStyle name="Input 4 3 2 16" xfId="18531"/>
    <cellStyle name="Input 4 3 2 16 2" xfId="18532"/>
    <cellStyle name="Input 4 3 2 16 2 2" xfId="18533"/>
    <cellStyle name="Input 4 3 2 16 3" xfId="18534"/>
    <cellStyle name="Input 4 3 2 17" xfId="18535"/>
    <cellStyle name="Input 4 3 2 17 2" xfId="18536"/>
    <cellStyle name="Input 4 3 2 17 2 2" xfId="18537"/>
    <cellStyle name="Input 4 3 2 17 3" xfId="18538"/>
    <cellStyle name="Input 4 3 2 18" xfId="18539"/>
    <cellStyle name="Input 4 3 2 18 2" xfId="18540"/>
    <cellStyle name="Input 4 3 2 18 2 2" xfId="18541"/>
    <cellStyle name="Input 4 3 2 18 3" xfId="18542"/>
    <cellStyle name="Input 4 3 2 19" xfId="18543"/>
    <cellStyle name="Input 4 3 2 19 2" xfId="18544"/>
    <cellStyle name="Input 4 3 2 19 2 2" xfId="18545"/>
    <cellStyle name="Input 4 3 2 19 3" xfId="18546"/>
    <cellStyle name="Input 4 3 2 2" xfId="18547"/>
    <cellStyle name="Input 4 3 2 2 2" xfId="18548"/>
    <cellStyle name="Input 4 3 2 2 2 2" xfId="18549"/>
    <cellStyle name="Input 4 3 2 2 3" xfId="18550"/>
    <cellStyle name="Input 4 3 2 20" xfId="18551"/>
    <cellStyle name="Input 4 3 2 20 2" xfId="18552"/>
    <cellStyle name="Input 4 3 2 20 2 2" xfId="18553"/>
    <cellStyle name="Input 4 3 2 20 3" xfId="18554"/>
    <cellStyle name="Input 4 3 2 21" xfId="18555"/>
    <cellStyle name="Input 4 3 2 21 2" xfId="18556"/>
    <cellStyle name="Input 4 3 2 22" xfId="18557"/>
    <cellStyle name="Input 4 3 2 3" xfId="18558"/>
    <cellStyle name="Input 4 3 2 3 2" xfId="18559"/>
    <cellStyle name="Input 4 3 2 3 2 2" xfId="18560"/>
    <cellStyle name="Input 4 3 2 3 3" xfId="18561"/>
    <cellStyle name="Input 4 3 2 4" xfId="18562"/>
    <cellStyle name="Input 4 3 2 4 2" xfId="18563"/>
    <cellStyle name="Input 4 3 2 4 2 2" xfId="18564"/>
    <cellStyle name="Input 4 3 2 4 3" xfId="18565"/>
    <cellStyle name="Input 4 3 2 5" xfId="18566"/>
    <cellStyle name="Input 4 3 2 5 2" xfId="18567"/>
    <cellStyle name="Input 4 3 2 5 2 2" xfId="18568"/>
    <cellStyle name="Input 4 3 2 5 3" xfId="18569"/>
    <cellStyle name="Input 4 3 2 6" xfId="18570"/>
    <cellStyle name="Input 4 3 2 6 2" xfId="18571"/>
    <cellStyle name="Input 4 3 2 6 2 2" xfId="18572"/>
    <cellStyle name="Input 4 3 2 6 3" xfId="18573"/>
    <cellStyle name="Input 4 3 2 7" xfId="18574"/>
    <cellStyle name="Input 4 3 2 7 2" xfId="18575"/>
    <cellStyle name="Input 4 3 2 7 2 2" xfId="18576"/>
    <cellStyle name="Input 4 3 2 7 3" xfId="18577"/>
    <cellStyle name="Input 4 3 2 8" xfId="18578"/>
    <cellStyle name="Input 4 3 2 8 2" xfId="18579"/>
    <cellStyle name="Input 4 3 2 8 2 2" xfId="18580"/>
    <cellStyle name="Input 4 3 2 8 3" xfId="18581"/>
    <cellStyle name="Input 4 3 2 9" xfId="18582"/>
    <cellStyle name="Input 4 3 2 9 2" xfId="18583"/>
    <cellStyle name="Input 4 3 2 9 2 2" xfId="18584"/>
    <cellStyle name="Input 4 3 2 9 3" xfId="18585"/>
    <cellStyle name="Input 4 3 3" xfId="18586"/>
    <cellStyle name="Input 4 3 3 2" xfId="18587"/>
    <cellStyle name="Input 4 3 3 2 2" xfId="18588"/>
    <cellStyle name="Input 4 3 3 3" xfId="18589"/>
    <cellStyle name="Input 4 3 4" xfId="18590"/>
    <cellStyle name="Input 4 3 4 2" xfId="18591"/>
    <cellStyle name="Input 4 3 4 2 2" xfId="18592"/>
    <cellStyle name="Input 4 3 4 3" xfId="18593"/>
    <cellStyle name="Input 4 3 5" xfId="18594"/>
    <cellStyle name="Input 4 3 5 2" xfId="18595"/>
    <cellStyle name="Input 4 3 5 2 2" xfId="18596"/>
    <cellStyle name="Input 4 3 5 3" xfId="18597"/>
    <cellStyle name="Input 4 3 6" xfId="18598"/>
    <cellStyle name="Input 4 3 6 2" xfId="18599"/>
    <cellStyle name="Input 4 3 6 2 2" xfId="18600"/>
    <cellStyle name="Input 4 3 6 3" xfId="18601"/>
    <cellStyle name="Input 4 3 7" xfId="18602"/>
    <cellStyle name="Input 4 3 7 2" xfId="18603"/>
    <cellStyle name="Input 4 3 7 2 2" xfId="18604"/>
    <cellStyle name="Input 4 3 7 3" xfId="18605"/>
    <cellStyle name="Input 4 3 8" xfId="18606"/>
    <cellStyle name="Input 4 3 8 2" xfId="18607"/>
    <cellStyle name="Input 4 3 8 2 2" xfId="18608"/>
    <cellStyle name="Input 4 3 8 3" xfId="18609"/>
    <cellStyle name="Input 4 3 9" xfId="18610"/>
    <cellStyle name="Input 4 3 9 2" xfId="18611"/>
    <cellStyle name="Input 4 3 9 2 2" xfId="18612"/>
    <cellStyle name="Input 4 3 9 3" xfId="18613"/>
    <cellStyle name="Input 4 4" xfId="18614"/>
    <cellStyle name="Input 4 4 10" xfId="18615"/>
    <cellStyle name="Input 4 4 10 2" xfId="18616"/>
    <cellStyle name="Input 4 4 10 2 2" xfId="18617"/>
    <cellStyle name="Input 4 4 10 3" xfId="18618"/>
    <cellStyle name="Input 4 4 11" xfId="18619"/>
    <cellStyle name="Input 4 4 11 2" xfId="18620"/>
    <cellStyle name="Input 4 4 11 2 2" xfId="18621"/>
    <cellStyle name="Input 4 4 11 3" xfId="18622"/>
    <cellStyle name="Input 4 4 12" xfId="18623"/>
    <cellStyle name="Input 4 4 12 2" xfId="18624"/>
    <cellStyle name="Input 4 4 12 2 2" xfId="18625"/>
    <cellStyle name="Input 4 4 12 3" xfId="18626"/>
    <cellStyle name="Input 4 4 13" xfId="18627"/>
    <cellStyle name="Input 4 4 13 2" xfId="18628"/>
    <cellStyle name="Input 4 4 13 2 2" xfId="18629"/>
    <cellStyle name="Input 4 4 13 3" xfId="18630"/>
    <cellStyle name="Input 4 4 14" xfId="18631"/>
    <cellStyle name="Input 4 4 14 2" xfId="18632"/>
    <cellStyle name="Input 4 4 14 2 2" xfId="18633"/>
    <cellStyle name="Input 4 4 14 3" xfId="18634"/>
    <cellStyle name="Input 4 4 15" xfId="18635"/>
    <cellStyle name="Input 4 4 15 2" xfId="18636"/>
    <cellStyle name="Input 4 4 15 2 2" xfId="18637"/>
    <cellStyle name="Input 4 4 15 3" xfId="18638"/>
    <cellStyle name="Input 4 4 16" xfId="18639"/>
    <cellStyle name="Input 4 4 16 2" xfId="18640"/>
    <cellStyle name="Input 4 4 16 2 2" xfId="18641"/>
    <cellStyle name="Input 4 4 16 3" xfId="18642"/>
    <cellStyle name="Input 4 4 17" xfId="18643"/>
    <cellStyle name="Input 4 4 17 2" xfId="18644"/>
    <cellStyle name="Input 4 4 17 2 2" xfId="18645"/>
    <cellStyle name="Input 4 4 17 3" xfId="18646"/>
    <cellStyle name="Input 4 4 18" xfId="18647"/>
    <cellStyle name="Input 4 4 18 2" xfId="18648"/>
    <cellStyle name="Input 4 4 19" xfId="18649"/>
    <cellStyle name="Input 4 4 2" xfId="18650"/>
    <cellStyle name="Input 4 4 2 10" xfId="18651"/>
    <cellStyle name="Input 4 4 2 10 2" xfId="18652"/>
    <cellStyle name="Input 4 4 2 10 2 2" xfId="18653"/>
    <cellStyle name="Input 4 4 2 10 3" xfId="18654"/>
    <cellStyle name="Input 4 4 2 11" xfId="18655"/>
    <cellStyle name="Input 4 4 2 11 2" xfId="18656"/>
    <cellStyle name="Input 4 4 2 11 2 2" xfId="18657"/>
    <cellStyle name="Input 4 4 2 11 3" xfId="18658"/>
    <cellStyle name="Input 4 4 2 12" xfId="18659"/>
    <cellStyle name="Input 4 4 2 12 2" xfId="18660"/>
    <cellStyle name="Input 4 4 2 12 2 2" xfId="18661"/>
    <cellStyle name="Input 4 4 2 12 3" xfId="18662"/>
    <cellStyle name="Input 4 4 2 13" xfId="18663"/>
    <cellStyle name="Input 4 4 2 13 2" xfId="18664"/>
    <cellStyle name="Input 4 4 2 13 2 2" xfId="18665"/>
    <cellStyle name="Input 4 4 2 13 3" xfId="18666"/>
    <cellStyle name="Input 4 4 2 14" xfId="18667"/>
    <cellStyle name="Input 4 4 2 14 2" xfId="18668"/>
    <cellStyle name="Input 4 4 2 14 2 2" xfId="18669"/>
    <cellStyle name="Input 4 4 2 14 3" xfId="18670"/>
    <cellStyle name="Input 4 4 2 15" xfId="18671"/>
    <cellStyle name="Input 4 4 2 15 2" xfId="18672"/>
    <cellStyle name="Input 4 4 2 15 2 2" xfId="18673"/>
    <cellStyle name="Input 4 4 2 15 3" xfId="18674"/>
    <cellStyle name="Input 4 4 2 16" xfId="18675"/>
    <cellStyle name="Input 4 4 2 16 2" xfId="18676"/>
    <cellStyle name="Input 4 4 2 16 2 2" xfId="18677"/>
    <cellStyle name="Input 4 4 2 16 3" xfId="18678"/>
    <cellStyle name="Input 4 4 2 17" xfId="18679"/>
    <cellStyle name="Input 4 4 2 17 2" xfId="18680"/>
    <cellStyle name="Input 4 4 2 17 2 2" xfId="18681"/>
    <cellStyle name="Input 4 4 2 17 3" xfId="18682"/>
    <cellStyle name="Input 4 4 2 18" xfId="18683"/>
    <cellStyle name="Input 4 4 2 18 2" xfId="18684"/>
    <cellStyle name="Input 4 4 2 18 2 2" xfId="18685"/>
    <cellStyle name="Input 4 4 2 18 3" xfId="18686"/>
    <cellStyle name="Input 4 4 2 19" xfId="18687"/>
    <cellStyle name="Input 4 4 2 19 2" xfId="18688"/>
    <cellStyle name="Input 4 4 2 19 2 2" xfId="18689"/>
    <cellStyle name="Input 4 4 2 19 3" xfId="18690"/>
    <cellStyle name="Input 4 4 2 2" xfId="18691"/>
    <cellStyle name="Input 4 4 2 2 2" xfId="18692"/>
    <cellStyle name="Input 4 4 2 2 2 2" xfId="18693"/>
    <cellStyle name="Input 4 4 2 2 3" xfId="18694"/>
    <cellStyle name="Input 4 4 2 20" xfId="18695"/>
    <cellStyle name="Input 4 4 2 20 2" xfId="18696"/>
    <cellStyle name="Input 4 4 2 20 2 2" xfId="18697"/>
    <cellStyle name="Input 4 4 2 20 3" xfId="18698"/>
    <cellStyle name="Input 4 4 2 21" xfId="18699"/>
    <cellStyle name="Input 4 4 2 21 2" xfId="18700"/>
    <cellStyle name="Input 4 4 2 22" xfId="18701"/>
    <cellStyle name="Input 4 4 2 3" xfId="18702"/>
    <cellStyle name="Input 4 4 2 3 2" xfId="18703"/>
    <cellStyle name="Input 4 4 2 3 2 2" xfId="18704"/>
    <cellStyle name="Input 4 4 2 3 3" xfId="18705"/>
    <cellStyle name="Input 4 4 2 4" xfId="18706"/>
    <cellStyle name="Input 4 4 2 4 2" xfId="18707"/>
    <cellStyle name="Input 4 4 2 4 2 2" xfId="18708"/>
    <cellStyle name="Input 4 4 2 4 3" xfId="18709"/>
    <cellStyle name="Input 4 4 2 5" xfId="18710"/>
    <cellStyle name="Input 4 4 2 5 2" xfId="18711"/>
    <cellStyle name="Input 4 4 2 5 2 2" xfId="18712"/>
    <cellStyle name="Input 4 4 2 5 3" xfId="18713"/>
    <cellStyle name="Input 4 4 2 6" xfId="18714"/>
    <cellStyle name="Input 4 4 2 6 2" xfId="18715"/>
    <cellStyle name="Input 4 4 2 6 2 2" xfId="18716"/>
    <cellStyle name="Input 4 4 2 6 3" xfId="18717"/>
    <cellStyle name="Input 4 4 2 7" xfId="18718"/>
    <cellStyle name="Input 4 4 2 7 2" xfId="18719"/>
    <cellStyle name="Input 4 4 2 7 2 2" xfId="18720"/>
    <cellStyle name="Input 4 4 2 7 3" xfId="18721"/>
    <cellStyle name="Input 4 4 2 8" xfId="18722"/>
    <cellStyle name="Input 4 4 2 8 2" xfId="18723"/>
    <cellStyle name="Input 4 4 2 8 2 2" xfId="18724"/>
    <cellStyle name="Input 4 4 2 8 3" xfId="18725"/>
    <cellStyle name="Input 4 4 2 9" xfId="18726"/>
    <cellStyle name="Input 4 4 2 9 2" xfId="18727"/>
    <cellStyle name="Input 4 4 2 9 2 2" xfId="18728"/>
    <cellStyle name="Input 4 4 2 9 3" xfId="18729"/>
    <cellStyle name="Input 4 4 3" xfId="18730"/>
    <cellStyle name="Input 4 4 3 2" xfId="18731"/>
    <cellStyle name="Input 4 4 3 2 2" xfId="18732"/>
    <cellStyle name="Input 4 4 3 3" xfId="18733"/>
    <cellStyle name="Input 4 4 4" xfId="18734"/>
    <cellStyle name="Input 4 4 4 2" xfId="18735"/>
    <cellStyle name="Input 4 4 4 2 2" xfId="18736"/>
    <cellStyle name="Input 4 4 4 3" xfId="18737"/>
    <cellStyle name="Input 4 4 5" xfId="18738"/>
    <cellStyle name="Input 4 4 5 2" xfId="18739"/>
    <cellStyle name="Input 4 4 5 2 2" xfId="18740"/>
    <cellStyle name="Input 4 4 5 3" xfId="18741"/>
    <cellStyle name="Input 4 4 6" xfId="18742"/>
    <cellStyle name="Input 4 4 6 2" xfId="18743"/>
    <cellStyle name="Input 4 4 6 2 2" xfId="18744"/>
    <cellStyle name="Input 4 4 6 3" xfId="18745"/>
    <cellStyle name="Input 4 4 7" xfId="18746"/>
    <cellStyle name="Input 4 4 7 2" xfId="18747"/>
    <cellStyle name="Input 4 4 7 2 2" xfId="18748"/>
    <cellStyle name="Input 4 4 7 3" xfId="18749"/>
    <cellStyle name="Input 4 4 8" xfId="18750"/>
    <cellStyle name="Input 4 4 8 2" xfId="18751"/>
    <cellStyle name="Input 4 4 8 2 2" xfId="18752"/>
    <cellStyle name="Input 4 4 8 3" xfId="18753"/>
    <cellStyle name="Input 4 4 9" xfId="18754"/>
    <cellStyle name="Input 4 4 9 2" xfId="18755"/>
    <cellStyle name="Input 4 4 9 2 2" xfId="18756"/>
    <cellStyle name="Input 4 4 9 3" xfId="18757"/>
    <cellStyle name="Input 4 5" xfId="18758"/>
    <cellStyle name="Input 4 5 10" xfId="18759"/>
    <cellStyle name="Input 4 5 10 2" xfId="18760"/>
    <cellStyle name="Input 4 5 10 2 2" xfId="18761"/>
    <cellStyle name="Input 4 5 10 3" xfId="18762"/>
    <cellStyle name="Input 4 5 11" xfId="18763"/>
    <cellStyle name="Input 4 5 11 2" xfId="18764"/>
    <cellStyle name="Input 4 5 11 2 2" xfId="18765"/>
    <cellStyle name="Input 4 5 11 3" xfId="18766"/>
    <cellStyle name="Input 4 5 12" xfId="18767"/>
    <cellStyle name="Input 4 5 12 2" xfId="18768"/>
    <cellStyle name="Input 4 5 12 2 2" xfId="18769"/>
    <cellStyle name="Input 4 5 12 3" xfId="18770"/>
    <cellStyle name="Input 4 5 13" xfId="18771"/>
    <cellStyle name="Input 4 5 13 2" xfId="18772"/>
    <cellStyle name="Input 4 5 13 2 2" xfId="18773"/>
    <cellStyle name="Input 4 5 13 3" xfId="18774"/>
    <cellStyle name="Input 4 5 14" xfId="18775"/>
    <cellStyle name="Input 4 5 14 2" xfId="18776"/>
    <cellStyle name="Input 4 5 14 2 2" xfId="18777"/>
    <cellStyle name="Input 4 5 14 3" xfId="18778"/>
    <cellStyle name="Input 4 5 15" xfId="18779"/>
    <cellStyle name="Input 4 5 15 2" xfId="18780"/>
    <cellStyle name="Input 4 5 15 2 2" xfId="18781"/>
    <cellStyle name="Input 4 5 15 3" xfId="18782"/>
    <cellStyle name="Input 4 5 16" xfId="18783"/>
    <cellStyle name="Input 4 5 16 2" xfId="18784"/>
    <cellStyle name="Input 4 5 16 2 2" xfId="18785"/>
    <cellStyle name="Input 4 5 16 3" xfId="18786"/>
    <cellStyle name="Input 4 5 17" xfId="18787"/>
    <cellStyle name="Input 4 5 17 2" xfId="18788"/>
    <cellStyle name="Input 4 5 17 2 2" xfId="18789"/>
    <cellStyle name="Input 4 5 17 3" xfId="18790"/>
    <cellStyle name="Input 4 5 18" xfId="18791"/>
    <cellStyle name="Input 4 5 18 2" xfId="18792"/>
    <cellStyle name="Input 4 5 18 2 2" xfId="18793"/>
    <cellStyle name="Input 4 5 18 3" xfId="18794"/>
    <cellStyle name="Input 4 5 19" xfId="18795"/>
    <cellStyle name="Input 4 5 19 2" xfId="18796"/>
    <cellStyle name="Input 4 5 19 2 2" xfId="18797"/>
    <cellStyle name="Input 4 5 19 3" xfId="18798"/>
    <cellStyle name="Input 4 5 2" xfId="18799"/>
    <cellStyle name="Input 4 5 2 10" xfId="18800"/>
    <cellStyle name="Input 4 5 2 10 2" xfId="18801"/>
    <cellStyle name="Input 4 5 2 10 2 2" xfId="18802"/>
    <cellStyle name="Input 4 5 2 10 3" xfId="18803"/>
    <cellStyle name="Input 4 5 2 11" xfId="18804"/>
    <cellStyle name="Input 4 5 2 11 2" xfId="18805"/>
    <cellStyle name="Input 4 5 2 11 2 2" xfId="18806"/>
    <cellStyle name="Input 4 5 2 11 3" xfId="18807"/>
    <cellStyle name="Input 4 5 2 12" xfId="18808"/>
    <cellStyle name="Input 4 5 2 12 2" xfId="18809"/>
    <cellStyle name="Input 4 5 2 12 2 2" xfId="18810"/>
    <cellStyle name="Input 4 5 2 12 3" xfId="18811"/>
    <cellStyle name="Input 4 5 2 13" xfId="18812"/>
    <cellStyle name="Input 4 5 2 13 2" xfId="18813"/>
    <cellStyle name="Input 4 5 2 13 2 2" xfId="18814"/>
    <cellStyle name="Input 4 5 2 13 3" xfId="18815"/>
    <cellStyle name="Input 4 5 2 14" xfId="18816"/>
    <cellStyle name="Input 4 5 2 14 2" xfId="18817"/>
    <cellStyle name="Input 4 5 2 14 2 2" xfId="18818"/>
    <cellStyle name="Input 4 5 2 14 3" xfId="18819"/>
    <cellStyle name="Input 4 5 2 15" xfId="18820"/>
    <cellStyle name="Input 4 5 2 15 2" xfId="18821"/>
    <cellStyle name="Input 4 5 2 15 2 2" xfId="18822"/>
    <cellStyle name="Input 4 5 2 15 3" xfId="18823"/>
    <cellStyle name="Input 4 5 2 16" xfId="18824"/>
    <cellStyle name="Input 4 5 2 16 2" xfId="18825"/>
    <cellStyle name="Input 4 5 2 16 2 2" xfId="18826"/>
    <cellStyle name="Input 4 5 2 16 3" xfId="18827"/>
    <cellStyle name="Input 4 5 2 17" xfId="18828"/>
    <cellStyle name="Input 4 5 2 17 2" xfId="18829"/>
    <cellStyle name="Input 4 5 2 17 2 2" xfId="18830"/>
    <cellStyle name="Input 4 5 2 17 3" xfId="18831"/>
    <cellStyle name="Input 4 5 2 18" xfId="18832"/>
    <cellStyle name="Input 4 5 2 18 2" xfId="18833"/>
    <cellStyle name="Input 4 5 2 18 2 2" xfId="18834"/>
    <cellStyle name="Input 4 5 2 18 3" xfId="18835"/>
    <cellStyle name="Input 4 5 2 19" xfId="18836"/>
    <cellStyle name="Input 4 5 2 19 2" xfId="18837"/>
    <cellStyle name="Input 4 5 2 19 2 2" xfId="18838"/>
    <cellStyle name="Input 4 5 2 19 3" xfId="18839"/>
    <cellStyle name="Input 4 5 2 2" xfId="18840"/>
    <cellStyle name="Input 4 5 2 2 2" xfId="18841"/>
    <cellStyle name="Input 4 5 2 2 2 2" xfId="18842"/>
    <cellStyle name="Input 4 5 2 2 3" xfId="18843"/>
    <cellStyle name="Input 4 5 2 20" xfId="18844"/>
    <cellStyle name="Input 4 5 2 20 2" xfId="18845"/>
    <cellStyle name="Input 4 5 2 20 2 2" xfId="18846"/>
    <cellStyle name="Input 4 5 2 20 3" xfId="18847"/>
    <cellStyle name="Input 4 5 2 21" xfId="18848"/>
    <cellStyle name="Input 4 5 2 21 2" xfId="18849"/>
    <cellStyle name="Input 4 5 2 22" xfId="18850"/>
    <cellStyle name="Input 4 5 2 3" xfId="18851"/>
    <cellStyle name="Input 4 5 2 3 2" xfId="18852"/>
    <cellStyle name="Input 4 5 2 3 2 2" xfId="18853"/>
    <cellStyle name="Input 4 5 2 3 3" xfId="18854"/>
    <cellStyle name="Input 4 5 2 4" xfId="18855"/>
    <cellStyle name="Input 4 5 2 4 2" xfId="18856"/>
    <cellStyle name="Input 4 5 2 4 2 2" xfId="18857"/>
    <cellStyle name="Input 4 5 2 4 3" xfId="18858"/>
    <cellStyle name="Input 4 5 2 5" xfId="18859"/>
    <cellStyle name="Input 4 5 2 5 2" xfId="18860"/>
    <cellStyle name="Input 4 5 2 5 2 2" xfId="18861"/>
    <cellStyle name="Input 4 5 2 5 3" xfId="18862"/>
    <cellStyle name="Input 4 5 2 6" xfId="18863"/>
    <cellStyle name="Input 4 5 2 6 2" xfId="18864"/>
    <cellStyle name="Input 4 5 2 6 2 2" xfId="18865"/>
    <cellStyle name="Input 4 5 2 6 3" xfId="18866"/>
    <cellStyle name="Input 4 5 2 7" xfId="18867"/>
    <cellStyle name="Input 4 5 2 7 2" xfId="18868"/>
    <cellStyle name="Input 4 5 2 7 2 2" xfId="18869"/>
    <cellStyle name="Input 4 5 2 7 3" xfId="18870"/>
    <cellStyle name="Input 4 5 2 8" xfId="18871"/>
    <cellStyle name="Input 4 5 2 8 2" xfId="18872"/>
    <cellStyle name="Input 4 5 2 8 2 2" xfId="18873"/>
    <cellStyle name="Input 4 5 2 8 3" xfId="18874"/>
    <cellStyle name="Input 4 5 2 9" xfId="18875"/>
    <cellStyle name="Input 4 5 2 9 2" xfId="18876"/>
    <cellStyle name="Input 4 5 2 9 2 2" xfId="18877"/>
    <cellStyle name="Input 4 5 2 9 3" xfId="18878"/>
    <cellStyle name="Input 4 5 20" xfId="18879"/>
    <cellStyle name="Input 4 5 20 2" xfId="18880"/>
    <cellStyle name="Input 4 5 20 2 2" xfId="18881"/>
    <cellStyle name="Input 4 5 20 3" xfId="18882"/>
    <cellStyle name="Input 4 5 21" xfId="18883"/>
    <cellStyle name="Input 4 5 21 2" xfId="18884"/>
    <cellStyle name="Input 4 5 21 2 2" xfId="18885"/>
    <cellStyle name="Input 4 5 21 3" xfId="18886"/>
    <cellStyle name="Input 4 5 22" xfId="18887"/>
    <cellStyle name="Input 4 5 22 2" xfId="18888"/>
    <cellStyle name="Input 4 5 23" xfId="18889"/>
    <cellStyle name="Input 4 5 3" xfId="18890"/>
    <cellStyle name="Input 4 5 3 2" xfId="18891"/>
    <cellStyle name="Input 4 5 3 2 2" xfId="18892"/>
    <cellStyle name="Input 4 5 3 3" xfId="18893"/>
    <cellStyle name="Input 4 5 4" xfId="18894"/>
    <cellStyle name="Input 4 5 4 2" xfId="18895"/>
    <cellStyle name="Input 4 5 4 2 2" xfId="18896"/>
    <cellStyle name="Input 4 5 4 3" xfId="18897"/>
    <cellStyle name="Input 4 5 5" xfId="18898"/>
    <cellStyle name="Input 4 5 5 2" xfId="18899"/>
    <cellStyle name="Input 4 5 5 2 2" xfId="18900"/>
    <cellStyle name="Input 4 5 5 3" xfId="18901"/>
    <cellStyle name="Input 4 5 6" xfId="18902"/>
    <cellStyle name="Input 4 5 6 2" xfId="18903"/>
    <cellStyle name="Input 4 5 6 2 2" xfId="18904"/>
    <cellStyle name="Input 4 5 6 3" xfId="18905"/>
    <cellStyle name="Input 4 5 7" xfId="18906"/>
    <cellStyle name="Input 4 5 7 2" xfId="18907"/>
    <cellStyle name="Input 4 5 7 2 2" xfId="18908"/>
    <cellStyle name="Input 4 5 7 3" xfId="18909"/>
    <cellStyle name="Input 4 5 8" xfId="18910"/>
    <cellStyle name="Input 4 5 8 2" xfId="18911"/>
    <cellStyle name="Input 4 5 8 2 2" xfId="18912"/>
    <cellStyle name="Input 4 5 8 3" xfId="18913"/>
    <cellStyle name="Input 4 5 9" xfId="18914"/>
    <cellStyle name="Input 4 5 9 2" xfId="18915"/>
    <cellStyle name="Input 4 5 9 2 2" xfId="18916"/>
    <cellStyle name="Input 4 5 9 3" xfId="18917"/>
    <cellStyle name="Input 4 6" xfId="18918"/>
    <cellStyle name="Input 4 6 10" xfId="18919"/>
    <cellStyle name="Input 4 6 10 2" xfId="18920"/>
    <cellStyle name="Input 4 6 10 2 2" xfId="18921"/>
    <cellStyle name="Input 4 6 10 3" xfId="18922"/>
    <cellStyle name="Input 4 6 11" xfId="18923"/>
    <cellStyle name="Input 4 6 11 2" xfId="18924"/>
    <cellStyle name="Input 4 6 11 2 2" xfId="18925"/>
    <cellStyle name="Input 4 6 11 3" xfId="18926"/>
    <cellStyle name="Input 4 6 12" xfId="18927"/>
    <cellStyle name="Input 4 6 12 2" xfId="18928"/>
    <cellStyle name="Input 4 6 12 2 2" xfId="18929"/>
    <cellStyle name="Input 4 6 12 3" xfId="18930"/>
    <cellStyle name="Input 4 6 13" xfId="18931"/>
    <cellStyle name="Input 4 6 13 2" xfId="18932"/>
    <cellStyle name="Input 4 6 13 2 2" xfId="18933"/>
    <cellStyle name="Input 4 6 13 3" xfId="18934"/>
    <cellStyle name="Input 4 6 14" xfId="18935"/>
    <cellStyle name="Input 4 6 14 2" xfId="18936"/>
    <cellStyle name="Input 4 6 14 2 2" xfId="18937"/>
    <cellStyle name="Input 4 6 14 3" xfId="18938"/>
    <cellStyle name="Input 4 6 15" xfId="18939"/>
    <cellStyle name="Input 4 6 15 2" xfId="18940"/>
    <cellStyle name="Input 4 6 15 2 2" xfId="18941"/>
    <cellStyle name="Input 4 6 15 3" xfId="18942"/>
    <cellStyle name="Input 4 6 16" xfId="18943"/>
    <cellStyle name="Input 4 6 16 2" xfId="18944"/>
    <cellStyle name="Input 4 6 16 2 2" xfId="18945"/>
    <cellStyle name="Input 4 6 16 3" xfId="18946"/>
    <cellStyle name="Input 4 6 17" xfId="18947"/>
    <cellStyle name="Input 4 6 17 2" xfId="18948"/>
    <cellStyle name="Input 4 6 17 2 2" xfId="18949"/>
    <cellStyle name="Input 4 6 17 3" xfId="18950"/>
    <cellStyle name="Input 4 6 18" xfId="18951"/>
    <cellStyle name="Input 4 6 18 2" xfId="18952"/>
    <cellStyle name="Input 4 6 18 2 2" xfId="18953"/>
    <cellStyle name="Input 4 6 18 3" xfId="18954"/>
    <cellStyle name="Input 4 6 19" xfId="18955"/>
    <cellStyle name="Input 4 6 19 2" xfId="18956"/>
    <cellStyle name="Input 4 6 19 2 2" xfId="18957"/>
    <cellStyle name="Input 4 6 19 3" xfId="18958"/>
    <cellStyle name="Input 4 6 2" xfId="18959"/>
    <cellStyle name="Input 4 6 2 2" xfId="18960"/>
    <cellStyle name="Input 4 6 2 2 2" xfId="18961"/>
    <cellStyle name="Input 4 6 2 3" xfId="18962"/>
    <cellStyle name="Input 4 6 20" xfId="18963"/>
    <cellStyle name="Input 4 6 20 2" xfId="18964"/>
    <cellStyle name="Input 4 6 20 2 2" xfId="18965"/>
    <cellStyle name="Input 4 6 20 3" xfId="18966"/>
    <cellStyle name="Input 4 6 21" xfId="18967"/>
    <cellStyle name="Input 4 6 21 2" xfId="18968"/>
    <cellStyle name="Input 4 6 22" xfId="18969"/>
    <cellStyle name="Input 4 6 3" xfId="18970"/>
    <cellStyle name="Input 4 6 3 2" xfId="18971"/>
    <cellStyle name="Input 4 6 3 2 2" xfId="18972"/>
    <cellStyle name="Input 4 6 3 3" xfId="18973"/>
    <cellStyle name="Input 4 6 4" xfId="18974"/>
    <cellStyle name="Input 4 6 4 2" xfId="18975"/>
    <cellStyle name="Input 4 6 4 2 2" xfId="18976"/>
    <cellStyle name="Input 4 6 4 3" xfId="18977"/>
    <cellStyle name="Input 4 6 5" xfId="18978"/>
    <cellStyle name="Input 4 6 5 2" xfId="18979"/>
    <cellStyle name="Input 4 6 5 2 2" xfId="18980"/>
    <cellStyle name="Input 4 6 5 3" xfId="18981"/>
    <cellStyle name="Input 4 6 6" xfId="18982"/>
    <cellStyle name="Input 4 6 6 2" xfId="18983"/>
    <cellStyle name="Input 4 6 6 2 2" xfId="18984"/>
    <cellStyle name="Input 4 6 6 3" xfId="18985"/>
    <cellStyle name="Input 4 6 7" xfId="18986"/>
    <cellStyle name="Input 4 6 7 2" xfId="18987"/>
    <cellStyle name="Input 4 6 7 2 2" xfId="18988"/>
    <cellStyle name="Input 4 6 7 3" xfId="18989"/>
    <cellStyle name="Input 4 6 8" xfId="18990"/>
    <cellStyle name="Input 4 6 8 2" xfId="18991"/>
    <cellStyle name="Input 4 6 8 2 2" xfId="18992"/>
    <cellStyle name="Input 4 6 8 3" xfId="18993"/>
    <cellStyle name="Input 4 6 9" xfId="18994"/>
    <cellStyle name="Input 4 6 9 2" xfId="18995"/>
    <cellStyle name="Input 4 6 9 2 2" xfId="18996"/>
    <cellStyle name="Input 4 6 9 3" xfId="18997"/>
    <cellStyle name="Input 4 7" xfId="18998"/>
    <cellStyle name="Input 4 7 2" xfId="18999"/>
    <cellStyle name="Input 4 7 2 2" xfId="19000"/>
    <cellStyle name="Input 4 7 3" xfId="19001"/>
    <cellStyle name="Input 4 8" xfId="19002"/>
    <cellStyle name="Input 4 8 2" xfId="19003"/>
    <cellStyle name="Input 4 8 2 2" xfId="19004"/>
    <cellStyle name="Input 4 8 3" xfId="19005"/>
    <cellStyle name="Input 4 9" xfId="19006"/>
    <cellStyle name="Input 4 9 2" xfId="19007"/>
    <cellStyle name="Input 4 9 2 2" xfId="19008"/>
    <cellStyle name="Input 4 9 3" xfId="19009"/>
    <cellStyle name="Input 5" xfId="19010"/>
    <cellStyle name="Input 5 10" xfId="19011"/>
    <cellStyle name="Input 5 10 2" xfId="19012"/>
    <cellStyle name="Input 5 10 2 2" xfId="19013"/>
    <cellStyle name="Input 5 10 3" xfId="19014"/>
    <cellStyle name="Input 5 11" xfId="19015"/>
    <cellStyle name="Input 5 11 2" xfId="19016"/>
    <cellStyle name="Input 5 11 2 2" xfId="19017"/>
    <cellStyle name="Input 5 11 3" xfId="19018"/>
    <cellStyle name="Input 5 12" xfId="19019"/>
    <cellStyle name="Input 5 12 2" xfId="19020"/>
    <cellStyle name="Input 5 12 2 2" xfId="19021"/>
    <cellStyle name="Input 5 12 3" xfId="19022"/>
    <cellStyle name="Input 5 13" xfId="19023"/>
    <cellStyle name="Input 5 13 2" xfId="19024"/>
    <cellStyle name="Input 5 13 2 2" xfId="19025"/>
    <cellStyle name="Input 5 13 3" xfId="19026"/>
    <cellStyle name="Input 5 14" xfId="19027"/>
    <cellStyle name="Input 5 14 2" xfId="19028"/>
    <cellStyle name="Input 5 14 2 2" xfId="19029"/>
    <cellStyle name="Input 5 14 3" xfId="19030"/>
    <cellStyle name="Input 5 15" xfId="19031"/>
    <cellStyle name="Input 5 15 2" xfId="19032"/>
    <cellStyle name="Input 5 15 2 2" xfId="19033"/>
    <cellStyle name="Input 5 15 3" xfId="19034"/>
    <cellStyle name="Input 5 16" xfId="19035"/>
    <cellStyle name="Input 5 16 2" xfId="19036"/>
    <cellStyle name="Input 5 16 2 2" xfId="19037"/>
    <cellStyle name="Input 5 16 3" xfId="19038"/>
    <cellStyle name="Input 5 17" xfId="19039"/>
    <cellStyle name="Input 5 17 2" xfId="19040"/>
    <cellStyle name="Input 5 17 2 2" xfId="19041"/>
    <cellStyle name="Input 5 17 3" xfId="19042"/>
    <cellStyle name="Input 5 18" xfId="19043"/>
    <cellStyle name="Input 5 18 2" xfId="19044"/>
    <cellStyle name="Input 5 18 2 2" xfId="19045"/>
    <cellStyle name="Input 5 18 3" xfId="19046"/>
    <cellStyle name="Input 5 19" xfId="19047"/>
    <cellStyle name="Input 5 19 2" xfId="19048"/>
    <cellStyle name="Input 5 19 2 2" xfId="19049"/>
    <cellStyle name="Input 5 19 3" xfId="19050"/>
    <cellStyle name="Input 5 2" xfId="19051"/>
    <cellStyle name="Input 5 2 10" xfId="19052"/>
    <cellStyle name="Input 5 2 10 2" xfId="19053"/>
    <cellStyle name="Input 5 2 10 2 2" xfId="19054"/>
    <cellStyle name="Input 5 2 10 3" xfId="19055"/>
    <cellStyle name="Input 5 2 11" xfId="19056"/>
    <cellStyle name="Input 5 2 11 2" xfId="19057"/>
    <cellStyle name="Input 5 2 11 2 2" xfId="19058"/>
    <cellStyle name="Input 5 2 11 3" xfId="19059"/>
    <cellStyle name="Input 5 2 12" xfId="19060"/>
    <cellStyle name="Input 5 2 12 2" xfId="19061"/>
    <cellStyle name="Input 5 2 12 2 2" xfId="19062"/>
    <cellStyle name="Input 5 2 12 3" xfId="19063"/>
    <cellStyle name="Input 5 2 13" xfId="19064"/>
    <cellStyle name="Input 5 2 13 2" xfId="19065"/>
    <cellStyle name="Input 5 2 13 2 2" xfId="19066"/>
    <cellStyle name="Input 5 2 13 3" xfId="19067"/>
    <cellStyle name="Input 5 2 14" xfId="19068"/>
    <cellStyle name="Input 5 2 14 2" xfId="19069"/>
    <cellStyle name="Input 5 2 14 2 2" xfId="19070"/>
    <cellStyle name="Input 5 2 14 3" xfId="19071"/>
    <cellStyle name="Input 5 2 15" xfId="19072"/>
    <cellStyle name="Input 5 2 15 2" xfId="19073"/>
    <cellStyle name="Input 5 2 15 2 2" xfId="19074"/>
    <cellStyle name="Input 5 2 15 3" xfId="19075"/>
    <cellStyle name="Input 5 2 16" xfId="19076"/>
    <cellStyle name="Input 5 2 16 2" xfId="19077"/>
    <cellStyle name="Input 5 2 16 2 2" xfId="19078"/>
    <cellStyle name="Input 5 2 16 3" xfId="19079"/>
    <cellStyle name="Input 5 2 17" xfId="19080"/>
    <cellStyle name="Input 5 2 17 2" xfId="19081"/>
    <cellStyle name="Input 5 2 17 2 2" xfId="19082"/>
    <cellStyle name="Input 5 2 17 3" xfId="19083"/>
    <cellStyle name="Input 5 2 18" xfId="19084"/>
    <cellStyle name="Input 5 2 18 2" xfId="19085"/>
    <cellStyle name="Input 5 2 18 2 2" xfId="19086"/>
    <cellStyle name="Input 5 2 18 3" xfId="19087"/>
    <cellStyle name="Input 5 2 19" xfId="19088"/>
    <cellStyle name="Input 5 2 19 2" xfId="19089"/>
    <cellStyle name="Input 5 2 19 2 2" xfId="19090"/>
    <cellStyle name="Input 5 2 19 3" xfId="19091"/>
    <cellStyle name="Input 5 2 2" xfId="19092"/>
    <cellStyle name="Input 5 2 2 10" xfId="19093"/>
    <cellStyle name="Input 5 2 2 10 2" xfId="19094"/>
    <cellStyle name="Input 5 2 2 10 2 2" xfId="19095"/>
    <cellStyle name="Input 5 2 2 10 3" xfId="19096"/>
    <cellStyle name="Input 5 2 2 11" xfId="19097"/>
    <cellStyle name="Input 5 2 2 11 2" xfId="19098"/>
    <cellStyle name="Input 5 2 2 11 2 2" xfId="19099"/>
    <cellStyle name="Input 5 2 2 11 3" xfId="19100"/>
    <cellStyle name="Input 5 2 2 12" xfId="19101"/>
    <cellStyle name="Input 5 2 2 12 2" xfId="19102"/>
    <cellStyle name="Input 5 2 2 12 2 2" xfId="19103"/>
    <cellStyle name="Input 5 2 2 12 3" xfId="19104"/>
    <cellStyle name="Input 5 2 2 13" xfId="19105"/>
    <cellStyle name="Input 5 2 2 13 2" xfId="19106"/>
    <cellStyle name="Input 5 2 2 13 2 2" xfId="19107"/>
    <cellStyle name="Input 5 2 2 13 3" xfId="19108"/>
    <cellStyle name="Input 5 2 2 14" xfId="19109"/>
    <cellStyle name="Input 5 2 2 14 2" xfId="19110"/>
    <cellStyle name="Input 5 2 2 14 2 2" xfId="19111"/>
    <cellStyle name="Input 5 2 2 14 3" xfId="19112"/>
    <cellStyle name="Input 5 2 2 15" xfId="19113"/>
    <cellStyle name="Input 5 2 2 15 2" xfId="19114"/>
    <cellStyle name="Input 5 2 2 15 2 2" xfId="19115"/>
    <cellStyle name="Input 5 2 2 15 3" xfId="19116"/>
    <cellStyle name="Input 5 2 2 16" xfId="19117"/>
    <cellStyle name="Input 5 2 2 16 2" xfId="19118"/>
    <cellStyle name="Input 5 2 2 16 2 2" xfId="19119"/>
    <cellStyle name="Input 5 2 2 16 3" xfId="19120"/>
    <cellStyle name="Input 5 2 2 17" xfId="19121"/>
    <cellStyle name="Input 5 2 2 17 2" xfId="19122"/>
    <cellStyle name="Input 5 2 2 17 2 2" xfId="19123"/>
    <cellStyle name="Input 5 2 2 17 3" xfId="19124"/>
    <cellStyle name="Input 5 2 2 18" xfId="19125"/>
    <cellStyle name="Input 5 2 2 18 2" xfId="19126"/>
    <cellStyle name="Input 5 2 2 19" xfId="19127"/>
    <cellStyle name="Input 5 2 2 2" xfId="19128"/>
    <cellStyle name="Input 5 2 2 2 10" xfId="19129"/>
    <cellStyle name="Input 5 2 2 2 10 2" xfId="19130"/>
    <cellStyle name="Input 5 2 2 2 10 2 2" xfId="19131"/>
    <cellStyle name="Input 5 2 2 2 10 3" xfId="19132"/>
    <cellStyle name="Input 5 2 2 2 11" xfId="19133"/>
    <cellStyle name="Input 5 2 2 2 11 2" xfId="19134"/>
    <cellStyle name="Input 5 2 2 2 11 2 2" xfId="19135"/>
    <cellStyle name="Input 5 2 2 2 11 3" xfId="19136"/>
    <cellStyle name="Input 5 2 2 2 12" xfId="19137"/>
    <cellStyle name="Input 5 2 2 2 12 2" xfId="19138"/>
    <cellStyle name="Input 5 2 2 2 12 2 2" xfId="19139"/>
    <cellStyle name="Input 5 2 2 2 12 3" xfId="19140"/>
    <cellStyle name="Input 5 2 2 2 13" xfId="19141"/>
    <cellStyle name="Input 5 2 2 2 13 2" xfId="19142"/>
    <cellStyle name="Input 5 2 2 2 13 2 2" xfId="19143"/>
    <cellStyle name="Input 5 2 2 2 13 3" xfId="19144"/>
    <cellStyle name="Input 5 2 2 2 14" xfId="19145"/>
    <cellStyle name="Input 5 2 2 2 14 2" xfId="19146"/>
    <cellStyle name="Input 5 2 2 2 14 2 2" xfId="19147"/>
    <cellStyle name="Input 5 2 2 2 14 3" xfId="19148"/>
    <cellStyle name="Input 5 2 2 2 15" xfId="19149"/>
    <cellStyle name="Input 5 2 2 2 15 2" xfId="19150"/>
    <cellStyle name="Input 5 2 2 2 15 2 2" xfId="19151"/>
    <cellStyle name="Input 5 2 2 2 15 3" xfId="19152"/>
    <cellStyle name="Input 5 2 2 2 16" xfId="19153"/>
    <cellStyle name="Input 5 2 2 2 16 2" xfId="19154"/>
    <cellStyle name="Input 5 2 2 2 16 2 2" xfId="19155"/>
    <cellStyle name="Input 5 2 2 2 16 3" xfId="19156"/>
    <cellStyle name="Input 5 2 2 2 17" xfId="19157"/>
    <cellStyle name="Input 5 2 2 2 17 2" xfId="19158"/>
    <cellStyle name="Input 5 2 2 2 17 2 2" xfId="19159"/>
    <cellStyle name="Input 5 2 2 2 17 3" xfId="19160"/>
    <cellStyle name="Input 5 2 2 2 18" xfId="19161"/>
    <cellStyle name="Input 5 2 2 2 18 2" xfId="19162"/>
    <cellStyle name="Input 5 2 2 2 18 2 2" xfId="19163"/>
    <cellStyle name="Input 5 2 2 2 18 3" xfId="19164"/>
    <cellStyle name="Input 5 2 2 2 19" xfId="19165"/>
    <cellStyle name="Input 5 2 2 2 19 2" xfId="19166"/>
    <cellStyle name="Input 5 2 2 2 19 2 2" xfId="19167"/>
    <cellStyle name="Input 5 2 2 2 19 3" xfId="19168"/>
    <cellStyle name="Input 5 2 2 2 2" xfId="19169"/>
    <cellStyle name="Input 5 2 2 2 2 2" xfId="19170"/>
    <cellStyle name="Input 5 2 2 2 2 2 2" xfId="19171"/>
    <cellStyle name="Input 5 2 2 2 2 3" xfId="19172"/>
    <cellStyle name="Input 5 2 2 2 20" xfId="19173"/>
    <cellStyle name="Input 5 2 2 2 20 2" xfId="19174"/>
    <cellStyle name="Input 5 2 2 2 20 2 2" xfId="19175"/>
    <cellStyle name="Input 5 2 2 2 20 3" xfId="19176"/>
    <cellStyle name="Input 5 2 2 2 21" xfId="19177"/>
    <cellStyle name="Input 5 2 2 2 21 2" xfId="19178"/>
    <cellStyle name="Input 5 2 2 2 22" xfId="19179"/>
    <cellStyle name="Input 5 2 2 2 3" xfId="19180"/>
    <cellStyle name="Input 5 2 2 2 3 2" xfId="19181"/>
    <cellStyle name="Input 5 2 2 2 3 2 2" xfId="19182"/>
    <cellStyle name="Input 5 2 2 2 3 3" xfId="19183"/>
    <cellStyle name="Input 5 2 2 2 4" xfId="19184"/>
    <cellStyle name="Input 5 2 2 2 4 2" xfId="19185"/>
    <cellStyle name="Input 5 2 2 2 4 2 2" xfId="19186"/>
    <cellStyle name="Input 5 2 2 2 4 3" xfId="19187"/>
    <cellStyle name="Input 5 2 2 2 5" xfId="19188"/>
    <cellStyle name="Input 5 2 2 2 5 2" xfId="19189"/>
    <cellStyle name="Input 5 2 2 2 5 2 2" xfId="19190"/>
    <cellStyle name="Input 5 2 2 2 5 3" xfId="19191"/>
    <cellStyle name="Input 5 2 2 2 6" xfId="19192"/>
    <cellStyle name="Input 5 2 2 2 6 2" xfId="19193"/>
    <cellStyle name="Input 5 2 2 2 6 2 2" xfId="19194"/>
    <cellStyle name="Input 5 2 2 2 6 3" xfId="19195"/>
    <cellStyle name="Input 5 2 2 2 7" xfId="19196"/>
    <cellStyle name="Input 5 2 2 2 7 2" xfId="19197"/>
    <cellStyle name="Input 5 2 2 2 7 2 2" xfId="19198"/>
    <cellStyle name="Input 5 2 2 2 7 3" xfId="19199"/>
    <cellStyle name="Input 5 2 2 2 8" xfId="19200"/>
    <cellStyle name="Input 5 2 2 2 8 2" xfId="19201"/>
    <cellStyle name="Input 5 2 2 2 8 2 2" xfId="19202"/>
    <cellStyle name="Input 5 2 2 2 8 3" xfId="19203"/>
    <cellStyle name="Input 5 2 2 2 9" xfId="19204"/>
    <cellStyle name="Input 5 2 2 2 9 2" xfId="19205"/>
    <cellStyle name="Input 5 2 2 2 9 2 2" xfId="19206"/>
    <cellStyle name="Input 5 2 2 2 9 3" xfId="19207"/>
    <cellStyle name="Input 5 2 2 3" xfId="19208"/>
    <cellStyle name="Input 5 2 2 3 2" xfId="19209"/>
    <cellStyle name="Input 5 2 2 3 2 2" xfId="19210"/>
    <cellStyle name="Input 5 2 2 3 3" xfId="19211"/>
    <cellStyle name="Input 5 2 2 4" xfId="19212"/>
    <cellStyle name="Input 5 2 2 4 2" xfId="19213"/>
    <cellStyle name="Input 5 2 2 4 2 2" xfId="19214"/>
    <cellStyle name="Input 5 2 2 4 3" xfId="19215"/>
    <cellStyle name="Input 5 2 2 5" xfId="19216"/>
    <cellStyle name="Input 5 2 2 5 2" xfId="19217"/>
    <cellStyle name="Input 5 2 2 5 2 2" xfId="19218"/>
    <cellStyle name="Input 5 2 2 5 3" xfId="19219"/>
    <cellStyle name="Input 5 2 2 6" xfId="19220"/>
    <cellStyle name="Input 5 2 2 6 2" xfId="19221"/>
    <cellStyle name="Input 5 2 2 6 2 2" xfId="19222"/>
    <cellStyle name="Input 5 2 2 6 3" xfId="19223"/>
    <cellStyle name="Input 5 2 2 7" xfId="19224"/>
    <cellStyle name="Input 5 2 2 7 2" xfId="19225"/>
    <cellStyle name="Input 5 2 2 7 2 2" xfId="19226"/>
    <cellStyle name="Input 5 2 2 7 3" xfId="19227"/>
    <cellStyle name="Input 5 2 2 8" xfId="19228"/>
    <cellStyle name="Input 5 2 2 8 2" xfId="19229"/>
    <cellStyle name="Input 5 2 2 8 2 2" xfId="19230"/>
    <cellStyle name="Input 5 2 2 8 3" xfId="19231"/>
    <cellStyle name="Input 5 2 2 9" xfId="19232"/>
    <cellStyle name="Input 5 2 2 9 2" xfId="19233"/>
    <cellStyle name="Input 5 2 2 9 2 2" xfId="19234"/>
    <cellStyle name="Input 5 2 2 9 3" xfId="19235"/>
    <cellStyle name="Input 5 2 20" xfId="19236"/>
    <cellStyle name="Input 5 2 20 2" xfId="19237"/>
    <cellStyle name="Input 5 2 20 2 2" xfId="19238"/>
    <cellStyle name="Input 5 2 20 3" xfId="19239"/>
    <cellStyle name="Input 5 2 21" xfId="19240"/>
    <cellStyle name="Input 5 2 21 2" xfId="19241"/>
    <cellStyle name="Input 5 2 22" xfId="19242"/>
    <cellStyle name="Input 5 2 3" xfId="19243"/>
    <cellStyle name="Input 5 2 3 10" xfId="19244"/>
    <cellStyle name="Input 5 2 3 10 2" xfId="19245"/>
    <cellStyle name="Input 5 2 3 10 2 2" xfId="19246"/>
    <cellStyle name="Input 5 2 3 10 3" xfId="19247"/>
    <cellStyle name="Input 5 2 3 11" xfId="19248"/>
    <cellStyle name="Input 5 2 3 11 2" xfId="19249"/>
    <cellStyle name="Input 5 2 3 11 2 2" xfId="19250"/>
    <cellStyle name="Input 5 2 3 11 3" xfId="19251"/>
    <cellStyle name="Input 5 2 3 12" xfId="19252"/>
    <cellStyle name="Input 5 2 3 12 2" xfId="19253"/>
    <cellStyle name="Input 5 2 3 12 2 2" xfId="19254"/>
    <cellStyle name="Input 5 2 3 12 3" xfId="19255"/>
    <cellStyle name="Input 5 2 3 13" xfId="19256"/>
    <cellStyle name="Input 5 2 3 13 2" xfId="19257"/>
    <cellStyle name="Input 5 2 3 13 2 2" xfId="19258"/>
    <cellStyle name="Input 5 2 3 13 3" xfId="19259"/>
    <cellStyle name="Input 5 2 3 14" xfId="19260"/>
    <cellStyle name="Input 5 2 3 14 2" xfId="19261"/>
    <cellStyle name="Input 5 2 3 14 2 2" xfId="19262"/>
    <cellStyle name="Input 5 2 3 14 3" xfId="19263"/>
    <cellStyle name="Input 5 2 3 15" xfId="19264"/>
    <cellStyle name="Input 5 2 3 15 2" xfId="19265"/>
    <cellStyle name="Input 5 2 3 15 2 2" xfId="19266"/>
    <cellStyle name="Input 5 2 3 15 3" xfId="19267"/>
    <cellStyle name="Input 5 2 3 16" xfId="19268"/>
    <cellStyle name="Input 5 2 3 16 2" xfId="19269"/>
    <cellStyle name="Input 5 2 3 16 2 2" xfId="19270"/>
    <cellStyle name="Input 5 2 3 16 3" xfId="19271"/>
    <cellStyle name="Input 5 2 3 17" xfId="19272"/>
    <cellStyle name="Input 5 2 3 17 2" xfId="19273"/>
    <cellStyle name="Input 5 2 3 17 2 2" xfId="19274"/>
    <cellStyle name="Input 5 2 3 17 3" xfId="19275"/>
    <cellStyle name="Input 5 2 3 18" xfId="19276"/>
    <cellStyle name="Input 5 2 3 18 2" xfId="19277"/>
    <cellStyle name="Input 5 2 3 19" xfId="19278"/>
    <cellStyle name="Input 5 2 3 2" xfId="19279"/>
    <cellStyle name="Input 5 2 3 2 10" xfId="19280"/>
    <cellStyle name="Input 5 2 3 2 10 2" xfId="19281"/>
    <cellStyle name="Input 5 2 3 2 10 2 2" xfId="19282"/>
    <cellStyle name="Input 5 2 3 2 10 3" xfId="19283"/>
    <cellStyle name="Input 5 2 3 2 11" xfId="19284"/>
    <cellStyle name="Input 5 2 3 2 11 2" xfId="19285"/>
    <cellStyle name="Input 5 2 3 2 11 2 2" xfId="19286"/>
    <cellStyle name="Input 5 2 3 2 11 3" xfId="19287"/>
    <cellStyle name="Input 5 2 3 2 12" xfId="19288"/>
    <cellStyle name="Input 5 2 3 2 12 2" xfId="19289"/>
    <cellStyle name="Input 5 2 3 2 12 2 2" xfId="19290"/>
    <cellStyle name="Input 5 2 3 2 12 3" xfId="19291"/>
    <cellStyle name="Input 5 2 3 2 13" xfId="19292"/>
    <cellStyle name="Input 5 2 3 2 13 2" xfId="19293"/>
    <cellStyle name="Input 5 2 3 2 13 2 2" xfId="19294"/>
    <cellStyle name="Input 5 2 3 2 13 3" xfId="19295"/>
    <cellStyle name="Input 5 2 3 2 14" xfId="19296"/>
    <cellStyle name="Input 5 2 3 2 14 2" xfId="19297"/>
    <cellStyle name="Input 5 2 3 2 14 2 2" xfId="19298"/>
    <cellStyle name="Input 5 2 3 2 14 3" xfId="19299"/>
    <cellStyle name="Input 5 2 3 2 15" xfId="19300"/>
    <cellStyle name="Input 5 2 3 2 15 2" xfId="19301"/>
    <cellStyle name="Input 5 2 3 2 15 2 2" xfId="19302"/>
    <cellStyle name="Input 5 2 3 2 15 3" xfId="19303"/>
    <cellStyle name="Input 5 2 3 2 16" xfId="19304"/>
    <cellStyle name="Input 5 2 3 2 16 2" xfId="19305"/>
    <cellStyle name="Input 5 2 3 2 16 2 2" xfId="19306"/>
    <cellStyle name="Input 5 2 3 2 16 3" xfId="19307"/>
    <cellStyle name="Input 5 2 3 2 17" xfId="19308"/>
    <cellStyle name="Input 5 2 3 2 17 2" xfId="19309"/>
    <cellStyle name="Input 5 2 3 2 17 2 2" xfId="19310"/>
    <cellStyle name="Input 5 2 3 2 17 3" xfId="19311"/>
    <cellStyle name="Input 5 2 3 2 18" xfId="19312"/>
    <cellStyle name="Input 5 2 3 2 18 2" xfId="19313"/>
    <cellStyle name="Input 5 2 3 2 18 2 2" xfId="19314"/>
    <cellStyle name="Input 5 2 3 2 18 3" xfId="19315"/>
    <cellStyle name="Input 5 2 3 2 19" xfId="19316"/>
    <cellStyle name="Input 5 2 3 2 19 2" xfId="19317"/>
    <cellStyle name="Input 5 2 3 2 19 2 2" xfId="19318"/>
    <cellStyle name="Input 5 2 3 2 19 3" xfId="19319"/>
    <cellStyle name="Input 5 2 3 2 2" xfId="19320"/>
    <cellStyle name="Input 5 2 3 2 2 2" xfId="19321"/>
    <cellStyle name="Input 5 2 3 2 2 2 2" xfId="19322"/>
    <cellStyle name="Input 5 2 3 2 2 3" xfId="19323"/>
    <cellStyle name="Input 5 2 3 2 20" xfId="19324"/>
    <cellStyle name="Input 5 2 3 2 20 2" xfId="19325"/>
    <cellStyle name="Input 5 2 3 2 20 2 2" xfId="19326"/>
    <cellStyle name="Input 5 2 3 2 20 3" xfId="19327"/>
    <cellStyle name="Input 5 2 3 2 21" xfId="19328"/>
    <cellStyle name="Input 5 2 3 2 21 2" xfId="19329"/>
    <cellStyle name="Input 5 2 3 2 22" xfId="19330"/>
    <cellStyle name="Input 5 2 3 2 3" xfId="19331"/>
    <cellStyle name="Input 5 2 3 2 3 2" xfId="19332"/>
    <cellStyle name="Input 5 2 3 2 3 2 2" xfId="19333"/>
    <cellStyle name="Input 5 2 3 2 3 3" xfId="19334"/>
    <cellStyle name="Input 5 2 3 2 4" xfId="19335"/>
    <cellStyle name="Input 5 2 3 2 4 2" xfId="19336"/>
    <cellStyle name="Input 5 2 3 2 4 2 2" xfId="19337"/>
    <cellStyle name="Input 5 2 3 2 4 3" xfId="19338"/>
    <cellStyle name="Input 5 2 3 2 5" xfId="19339"/>
    <cellStyle name="Input 5 2 3 2 5 2" xfId="19340"/>
    <cellStyle name="Input 5 2 3 2 5 2 2" xfId="19341"/>
    <cellStyle name="Input 5 2 3 2 5 3" xfId="19342"/>
    <cellStyle name="Input 5 2 3 2 6" xfId="19343"/>
    <cellStyle name="Input 5 2 3 2 6 2" xfId="19344"/>
    <cellStyle name="Input 5 2 3 2 6 2 2" xfId="19345"/>
    <cellStyle name="Input 5 2 3 2 6 3" xfId="19346"/>
    <cellStyle name="Input 5 2 3 2 7" xfId="19347"/>
    <cellStyle name="Input 5 2 3 2 7 2" xfId="19348"/>
    <cellStyle name="Input 5 2 3 2 7 2 2" xfId="19349"/>
    <cellStyle name="Input 5 2 3 2 7 3" xfId="19350"/>
    <cellStyle name="Input 5 2 3 2 8" xfId="19351"/>
    <cellStyle name="Input 5 2 3 2 8 2" xfId="19352"/>
    <cellStyle name="Input 5 2 3 2 8 2 2" xfId="19353"/>
    <cellStyle name="Input 5 2 3 2 8 3" xfId="19354"/>
    <cellStyle name="Input 5 2 3 2 9" xfId="19355"/>
    <cellStyle name="Input 5 2 3 2 9 2" xfId="19356"/>
    <cellStyle name="Input 5 2 3 2 9 2 2" xfId="19357"/>
    <cellStyle name="Input 5 2 3 2 9 3" xfId="19358"/>
    <cellStyle name="Input 5 2 3 3" xfId="19359"/>
    <cellStyle name="Input 5 2 3 3 2" xfId="19360"/>
    <cellStyle name="Input 5 2 3 3 2 2" xfId="19361"/>
    <cellStyle name="Input 5 2 3 3 3" xfId="19362"/>
    <cellStyle name="Input 5 2 3 4" xfId="19363"/>
    <cellStyle name="Input 5 2 3 4 2" xfId="19364"/>
    <cellStyle name="Input 5 2 3 4 2 2" xfId="19365"/>
    <cellStyle name="Input 5 2 3 4 3" xfId="19366"/>
    <cellStyle name="Input 5 2 3 5" xfId="19367"/>
    <cellStyle name="Input 5 2 3 5 2" xfId="19368"/>
    <cellStyle name="Input 5 2 3 5 2 2" xfId="19369"/>
    <cellStyle name="Input 5 2 3 5 3" xfId="19370"/>
    <cellStyle name="Input 5 2 3 6" xfId="19371"/>
    <cellStyle name="Input 5 2 3 6 2" xfId="19372"/>
    <cellStyle name="Input 5 2 3 6 2 2" xfId="19373"/>
    <cellStyle name="Input 5 2 3 6 3" xfId="19374"/>
    <cellStyle name="Input 5 2 3 7" xfId="19375"/>
    <cellStyle name="Input 5 2 3 7 2" xfId="19376"/>
    <cellStyle name="Input 5 2 3 7 2 2" xfId="19377"/>
    <cellStyle name="Input 5 2 3 7 3" xfId="19378"/>
    <cellStyle name="Input 5 2 3 8" xfId="19379"/>
    <cellStyle name="Input 5 2 3 8 2" xfId="19380"/>
    <cellStyle name="Input 5 2 3 8 2 2" xfId="19381"/>
    <cellStyle name="Input 5 2 3 8 3" xfId="19382"/>
    <cellStyle name="Input 5 2 3 9" xfId="19383"/>
    <cellStyle name="Input 5 2 3 9 2" xfId="19384"/>
    <cellStyle name="Input 5 2 3 9 2 2" xfId="19385"/>
    <cellStyle name="Input 5 2 3 9 3" xfId="19386"/>
    <cellStyle name="Input 5 2 4" xfId="19387"/>
    <cellStyle name="Input 5 2 4 10" xfId="19388"/>
    <cellStyle name="Input 5 2 4 10 2" xfId="19389"/>
    <cellStyle name="Input 5 2 4 10 2 2" xfId="19390"/>
    <cellStyle name="Input 5 2 4 10 3" xfId="19391"/>
    <cellStyle name="Input 5 2 4 11" xfId="19392"/>
    <cellStyle name="Input 5 2 4 11 2" xfId="19393"/>
    <cellStyle name="Input 5 2 4 11 2 2" xfId="19394"/>
    <cellStyle name="Input 5 2 4 11 3" xfId="19395"/>
    <cellStyle name="Input 5 2 4 12" xfId="19396"/>
    <cellStyle name="Input 5 2 4 12 2" xfId="19397"/>
    <cellStyle name="Input 5 2 4 12 2 2" xfId="19398"/>
    <cellStyle name="Input 5 2 4 12 3" xfId="19399"/>
    <cellStyle name="Input 5 2 4 13" xfId="19400"/>
    <cellStyle name="Input 5 2 4 13 2" xfId="19401"/>
    <cellStyle name="Input 5 2 4 13 2 2" xfId="19402"/>
    <cellStyle name="Input 5 2 4 13 3" xfId="19403"/>
    <cellStyle name="Input 5 2 4 14" xfId="19404"/>
    <cellStyle name="Input 5 2 4 14 2" xfId="19405"/>
    <cellStyle name="Input 5 2 4 14 2 2" xfId="19406"/>
    <cellStyle name="Input 5 2 4 14 3" xfId="19407"/>
    <cellStyle name="Input 5 2 4 15" xfId="19408"/>
    <cellStyle name="Input 5 2 4 15 2" xfId="19409"/>
    <cellStyle name="Input 5 2 4 15 2 2" xfId="19410"/>
    <cellStyle name="Input 5 2 4 15 3" xfId="19411"/>
    <cellStyle name="Input 5 2 4 16" xfId="19412"/>
    <cellStyle name="Input 5 2 4 16 2" xfId="19413"/>
    <cellStyle name="Input 5 2 4 16 2 2" xfId="19414"/>
    <cellStyle name="Input 5 2 4 16 3" xfId="19415"/>
    <cellStyle name="Input 5 2 4 17" xfId="19416"/>
    <cellStyle name="Input 5 2 4 17 2" xfId="19417"/>
    <cellStyle name="Input 5 2 4 17 2 2" xfId="19418"/>
    <cellStyle name="Input 5 2 4 17 3" xfId="19419"/>
    <cellStyle name="Input 5 2 4 18" xfId="19420"/>
    <cellStyle name="Input 5 2 4 18 2" xfId="19421"/>
    <cellStyle name="Input 5 2 4 18 2 2" xfId="19422"/>
    <cellStyle name="Input 5 2 4 18 3" xfId="19423"/>
    <cellStyle name="Input 5 2 4 19" xfId="19424"/>
    <cellStyle name="Input 5 2 4 19 2" xfId="19425"/>
    <cellStyle name="Input 5 2 4 19 2 2" xfId="19426"/>
    <cellStyle name="Input 5 2 4 19 3" xfId="19427"/>
    <cellStyle name="Input 5 2 4 2" xfId="19428"/>
    <cellStyle name="Input 5 2 4 2 10" xfId="19429"/>
    <cellStyle name="Input 5 2 4 2 10 2" xfId="19430"/>
    <cellStyle name="Input 5 2 4 2 10 2 2" xfId="19431"/>
    <cellStyle name="Input 5 2 4 2 10 3" xfId="19432"/>
    <cellStyle name="Input 5 2 4 2 11" xfId="19433"/>
    <cellStyle name="Input 5 2 4 2 11 2" xfId="19434"/>
    <cellStyle name="Input 5 2 4 2 11 2 2" xfId="19435"/>
    <cellStyle name="Input 5 2 4 2 11 3" xfId="19436"/>
    <cellStyle name="Input 5 2 4 2 12" xfId="19437"/>
    <cellStyle name="Input 5 2 4 2 12 2" xfId="19438"/>
    <cellStyle name="Input 5 2 4 2 12 2 2" xfId="19439"/>
    <cellStyle name="Input 5 2 4 2 12 3" xfId="19440"/>
    <cellStyle name="Input 5 2 4 2 13" xfId="19441"/>
    <cellStyle name="Input 5 2 4 2 13 2" xfId="19442"/>
    <cellStyle name="Input 5 2 4 2 13 2 2" xfId="19443"/>
    <cellStyle name="Input 5 2 4 2 13 3" xfId="19444"/>
    <cellStyle name="Input 5 2 4 2 14" xfId="19445"/>
    <cellStyle name="Input 5 2 4 2 14 2" xfId="19446"/>
    <cellStyle name="Input 5 2 4 2 14 2 2" xfId="19447"/>
    <cellStyle name="Input 5 2 4 2 14 3" xfId="19448"/>
    <cellStyle name="Input 5 2 4 2 15" xfId="19449"/>
    <cellStyle name="Input 5 2 4 2 15 2" xfId="19450"/>
    <cellStyle name="Input 5 2 4 2 15 2 2" xfId="19451"/>
    <cellStyle name="Input 5 2 4 2 15 3" xfId="19452"/>
    <cellStyle name="Input 5 2 4 2 16" xfId="19453"/>
    <cellStyle name="Input 5 2 4 2 16 2" xfId="19454"/>
    <cellStyle name="Input 5 2 4 2 16 2 2" xfId="19455"/>
    <cellStyle name="Input 5 2 4 2 16 3" xfId="19456"/>
    <cellStyle name="Input 5 2 4 2 17" xfId="19457"/>
    <cellStyle name="Input 5 2 4 2 17 2" xfId="19458"/>
    <cellStyle name="Input 5 2 4 2 17 2 2" xfId="19459"/>
    <cellStyle name="Input 5 2 4 2 17 3" xfId="19460"/>
    <cellStyle name="Input 5 2 4 2 18" xfId="19461"/>
    <cellStyle name="Input 5 2 4 2 18 2" xfId="19462"/>
    <cellStyle name="Input 5 2 4 2 18 2 2" xfId="19463"/>
    <cellStyle name="Input 5 2 4 2 18 3" xfId="19464"/>
    <cellStyle name="Input 5 2 4 2 19" xfId="19465"/>
    <cellStyle name="Input 5 2 4 2 19 2" xfId="19466"/>
    <cellStyle name="Input 5 2 4 2 19 2 2" xfId="19467"/>
    <cellStyle name="Input 5 2 4 2 19 3" xfId="19468"/>
    <cellStyle name="Input 5 2 4 2 2" xfId="19469"/>
    <cellStyle name="Input 5 2 4 2 2 2" xfId="19470"/>
    <cellStyle name="Input 5 2 4 2 2 2 2" xfId="19471"/>
    <cellStyle name="Input 5 2 4 2 2 3" xfId="19472"/>
    <cellStyle name="Input 5 2 4 2 20" xfId="19473"/>
    <cellStyle name="Input 5 2 4 2 20 2" xfId="19474"/>
    <cellStyle name="Input 5 2 4 2 20 2 2" xfId="19475"/>
    <cellStyle name="Input 5 2 4 2 20 3" xfId="19476"/>
    <cellStyle name="Input 5 2 4 2 21" xfId="19477"/>
    <cellStyle name="Input 5 2 4 2 21 2" xfId="19478"/>
    <cellStyle name="Input 5 2 4 2 22" xfId="19479"/>
    <cellStyle name="Input 5 2 4 2 3" xfId="19480"/>
    <cellStyle name="Input 5 2 4 2 3 2" xfId="19481"/>
    <cellStyle name="Input 5 2 4 2 3 2 2" xfId="19482"/>
    <cellStyle name="Input 5 2 4 2 3 3" xfId="19483"/>
    <cellStyle name="Input 5 2 4 2 4" xfId="19484"/>
    <cellStyle name="Input 5 2 4 2 4 2" xfId="19485"/>
    <cellStyle name="Input 5 2 4 2 4 2 2" xfId="19486"/>
    <cellStyle name="Input 5 2 4 2 4 3" xfId="19487"/>
    <cellStyle name="Input 5 2 4 2 5" xfId="19488"/>
    <cellStyle name="Input 5 2 4 2 5 2" xfId="19489"/>
    <cellStyle name="Input 5 2 4 2 5 2 2" xfId="19490"/>
    <cellStyle name="Input 5 2 4 2 5 3" xfId="19491"/>
    <cellStyle name="Input 5 2 4 2 6" xfId="19492"/>
    <cellStyle name="Input 5 2 4 2 6 2" xfId="19493"/>
    <cellStyle name="Input 5 2 4 2 6 2 2" xfId="19494"/>
    <cellStyle name="Input 5 2 4 2 6 3" xfId="19495"/>
    <cellStyle name="Input 5 2 4 2 7" xfId="19496"/>
    <cellStyle name="Input 5 2 4 2 7 2" xfId="19497"/>
    <cellStyle name="Input 5 2 4 2 7 2 2" xfId="19498"/>
    <cellStyle name="Input 5 2 4 2 7 3" xfId="19499"/>
    <cellStyle name="Input 5 2 4 2 8" xfId="19500"/>
    <cellStyle name="Input 5 2 4 2 8 2" xfId="19501"/>
    <cellStyle name="Input 5 2 4 2 8 2 2" xfId="19502"/>
    <cellStyle name="Input 5 2 4 2 8 3" xfId="19503"/>
    <cellStyle name="Input 5 2 4 2 9" xfId="19504"/>
    <cellStyle name="Input 5 2 4 2 9 2" xfId="19505"/>
    <cellStyle name="Input 5 2 4 2 9 2 2" xfId="19506"/>
    <cellStyle name="Input 5 2 4 2 9 3" xfId="19507"/>
    <cellStyle name="Input 5 2 4 20" xfId="19508"/>
    <cellStyle name="Input 5 2 4 20 2" xfId="19509"/>
    <cellStyle name="Input 5 2 4 20 2 2" xfId="19510"/>
    <cellStyle name="Input 5 2 4 20 3" xfId="19511"/>
    <cellStyle name="Input 5 2 4 21" xfId="19512"/>
    <cellStyle name="Input 5 2 4 21 2" xfId="19513"/>
    <cellStyle name="Input 5 2 4 21 2 2" xfId="19514"/>
    <cellStyle name="Input 5 2 4 21 3" xfId="19515"/>
    <cellStyle name="Input 5 2 4 22" xfId="19516"/>
    <cellStyle name="Input 5 2 4 22 2" xfId="19517"/>
    <cellStyle name="Input 5 2 4 23" xfId="19518"/>
    <cellStyle name="Input 5 2 4 3" xfId="19519"/>
    <cellStyle name="Input 5 2 4 3 2" xfId="19520"/>
    <cellStyle name="Input 5 2 4 3 2 2" xfId="19521"/>
    <cellStyle name="Input 5 2 4 3 3" xfId="19522"/>
    <cellStyle name="Input 5 2 4 4" xfId="19523"/>
    <cellStyle name="Input 5 2 4 4 2" xfId="19524"/>
    <cellStyle name="Input 5 2 4 4 2 2" xfId="19525"/>
    <cellStyle name="Input 5 2 4 4 3" xfId="19526"/>
    <cellStyle name="Input 5 2 4 5" xfId="19527"/>
    <cellStyle name="Input 5 2 4 5 2" xfId="19528"/>
    <cellStyle name="Input 5 2 4 5 2 2" xfId="19529"/>
    <cellStyle name="Input 5 2 4 5 3" xfId="19530"/>
    <cellStyle name="Input 5 2 4 6" xfId="19531"/>
    <cellStyle name="Input 5 2 4 6 2" xfId="19532"/>
    <cellStyle name="Input 5 2 4 6 2 2" xfId="19533"/>
    <cellStyle name="Input 5 2 4 6 3" xfId="19534"/>
    <cellStyle name="Input 5 2 4 7" xfId="19535"/>
    <cellStyle name="Input 5 2 4 7 2" xfId="19536"/>
    <cellStyle name="Input 5 2 4 7 2 2" xfId="19537"/>
    <cellStyle name="Input 5 2 4 7 3" xfId="19538"/>
    <cellStyle name="Input 5 2 4 8" xfId="19539"/>
    <cellStyle name="Input 5 2 4 8 2" xfId="19540"/>
    <cellStyle name="Input 5 2 4 8 2 2" xfId="19541"/>
    <cellStyle name="Input 5 2 4 8 3" xfId="19542"/>
    <cellStyle name="Input 5 2 4 9" xfId="19543"/>
    <cellStyle name="Input 5 2 4 9 2" xfId="19544"/>
    <cellStyle name="Input 5 2 4 9 2 2" xfId="19545"/>
    <cellStyle name="Input 5 2 4 9 3" xfId="19546"/>
    <cellStyle name="Input 5 2 5" xfId="19547"/>
    <cellStyle name="Input 5 2 5 10" xfId="19548"/>
    <cellStyle name="Input 5 2 5 10 2" xfId="19549"/>
    <cellStyle name="Input 5 2 5 10 2 2" xfId="19550"/>
    <cellStyle name="Input 5 2 5 10 3" xfId="19551"/>
    <cellStyle name="Input 5 2 5 11" xfId="19552"/>
    <cellStyle name="Input 5 2 5 11 2" xfId="19553"/>
    <cellStyle name="Input 5 2 5 11 2 2" xfId="19554"/>
    <cellStyle name="Input 5 2 5 11 3" xfId="19555"/>
    <cellStyle name="Input 5 2 5 12" xfId="19556"/>
    <cellStyle name="Input 5 2 5 12 2" xfId="19557"/>
    <cellStyle name="Input 5 2 5 12 2 2" xfId="19558"/>
    <cellStyle name="Input 5 2 5 12 3" xfId="19559"/>
    <cellStyle name="Input 5 2 5 13" xfId="19560"/>
    <cellStyle name="Input 5 2 5 13 2" xfId="19561"/>
    <cellStyle name="Input 5 2 5 13 2 2" xfId="19562"/>
    <cellStyle name="Input 5 2 5 13 3" xfId="19563"/>
    <cellStyle name="Input 5 2 5 14" xfId="19564"/>
    <cellStyle name="Input 5 2 5 14 2" xfId="19565"/>
    <cellStyle name="Input 5 2 5 14 2 2" xfId="19566"/>
    <cellStyle name="Input 5 2 5 14 3" xfId="19567"/>
    <cellStyle name="Input 5 2 5 15" xfId="19568"/>
    <cellStyle name="Input 5 2 5 15 2" xfId="19569"/>
    <cellStyle name="Input 5 2 5 15 2 2" xfId="19570"/>
    <cellStyle name="Input 5 2 5 15 3" xfId="19571"/>
    <cellStyle name="Input 5 2 5 16" xfId="19572"/>
    <cellStyle name="Input 5 2 5 16 2" xfId="19573"/>
    <cellStyle name="Input 5 2 5 16 2 2" xfId="19574"/>
    <cellStyle name="Input 5 2 5 16 3" xfId="19575"/>
    <cellStyle name="Input 5 2 5 17" xfId="19576"/>
    <cellStyle name="Input 5 2 5 17 2" xfId="19577"/>
    <cellStyle name="Input 5 2 5 17 2 2" xfId="19578"/>
    <cellStyle name="Input 5 2 5 17 3" xfId="19579"/>
    <cellStyle name="Input 5 2 5 18" xfId="19580"/>
    <cellStyle name="Input 5 2 5 18 2" xfId="19581"/>
    <cellStyle name="Input 5 2 5 18 2 2" xfId="19582"/>
    <cellStyle name="Input 5 2 5 18 3" xfId="19583"/>
    <cellStyle name="Input 5 2 5 19" xfId="19584"/>
    <cellStyle name="Input 5 2 5 19 2" xfId="19585"/>
    <cellStyle name="Input 5 2 5 19 2 2" xfId="19586"/>
    <cellStyle name="Input 5 2 5 19 3" xfId="19587"/>
    <cellStyle name="Input 5 2 5 2" xfId="19588"/>
    <cellStyle name="Input 5 2 5 2 2" xfId="19589"/>
    <cellStyle name="Input 5 2 5 2 2 2" xfId="19590"/>
    <cellStyle name="Input 5 2 5 2 3" xfId="19591"/>
    <cellStyle name="Input 5 2 5 20" xfId="19592"/>
    <cellStyle name="Input 5 2 5 20 2" xfId="19593"/>
    <cellStyle name="Input 5 2 5 20 2 2" xfId="19594"/>
    <cellStyle name="Input 5 2 5 20 3" xfId="19595"/>
    <cellStyle name="Input 5 2 5 21" xfId="19596"/>
    <cellStyle name="Input 5 2 5 21 2" xfId="19597"/>
    <cellStyle name="Input 5 2 5 22" xfId="19598"/>
    <cellStyle name="Input 5 2 5 3" xfId="19599"/>
    <cellStyle name="Input 5 2 5 3 2" xfId="19600"/>
    <cellStyle name="Input 5 2 5 3 2 2" xfId="19601"/>
    <cellStyle name="Input 5 2 5 3 3" xfId="19602"/>
    <cellStyle name="Input 5 2 5 4" xfId="19603"/>
    <cellStyle name="Input 5 2 5 4 2" xfId="19604"/>
    <cellStyle name="Input 5 2 5 4 2 2" xfId="19605"/>
    <cellStyle name="Input 5 2 5 4 3" xfId="19606"/>
    <cellStyle name="Input 5 2 5 5" xfId="19607"/>
    <cellStyle name="Input 5 2 5 5 2" xfId="19608"/>
    <cellStyle name="Input 5 2 5 5 2 2" xfId="19609"/>
    <cellStyle name="Input 5 2 5 5 3" xfId="19610"/>
    <cellStyle name="Input 5 2 5 6" xfId="19611"/>
    <cellStyle name="Input 5 2 5 6 2" xfId="19612"/>
    <cellStyle name="Input 5 2 5 6 2 2" xfId="19613"/>
    <cellStyle name="Input 5 2 5 6 3" xfId="19614"/>
    <cellStyle name="Input 5 2 5 7" xfId="19615"/>
    <cellStyle name="Input 5 2 5 7 2" xfId="19616"/>
    <cellStyle name="Input 5 2 5 7 2 2" xfId="19617"/>
    <cellStyle name="Input 5 2 5 7 3" xfId="19618"/>
    <cellStyle name="Input 5 2 5 8" xfId="19619"/>
    <cellStyle name="Input 5 2 5 8 2" xfId="19620"/>
    <cellStyle name="Input 5 2 5 8 2 2" xfId="19621"/>
    <cellStyle name="Input 5 2 5 8 3" xfId="19622"/>
    <cellStyle name="Input 5 2 5 9" xfId="19623"/>
    <cellStyle name="Input 5 2 5 9 2" xfId="19624"/>
    <cellStyle name="Input 5 2 5 9 2 2" xfId="19625"/>
    <cellStyle name="Input 5 2 5 9 3" xfId="19626"/>
    <cellStyle name="Input 5 2 6" xfId="19627"/>
    <cellStyle name="Input 5 2 6 2" xfId="19628"/>
    <cellStyle name="Input 5 2 6 2 2" xfId="19629"/>
    <cellStyle name="Input 5 2 6 3" xfId="19630"/>
    <cellStyle name="Input 5 2 7" xfId="19631"/>
    <cellStyle name="Input 5 2 7 2" xfId="19632"/>
    <cellStyle name="Input 5 2 7 2 2" xfId="19633"/>
    <cellStyle name="Input 5 2 7 3" xfId="19634"/>
    <cellStyle name="Input 5 2 8" xfId="19635"/>
    <cellStyle name="Input 5 2 8 2" xfId="19636"/>
    <cellStyle name="Input 5 2 8 2 2" xfId="19637"/>
    <cellStyle name="Input 5 2 8 3" xfId="19638"/>
    <cellStyle name="Input 5 2 9" xfId="19639"/>
    <cellStyle name="Input 5 2 9 2" xfId="19640"/>
    <cellStyle name="Input 5 2 9 2 2" xfId="19641"/>
    <cellStyle name="Input 5 2 9 3" xfId="19642"/>
    <cellStyle name="Input 5 20" xfId="19643"/>
    <cellStyle name="Input 5 20 2" xfId="19644"/>
    <cellStyle name="Input 5 20 2 2" xfId="19645"/>
    <cellStyle name="Input 5 20 3" xfId="19646"/>
    <cellStyle name="Input 5 21" xfId="19647"/>
    <cellStyle name="Input 5 21 2" xfId="19648"/>
    <cellStyle name="Input 5 21 2 2" xfId="19649"/>
    <cellStyle name="Input 5 21 3" xfId="19650"/>
    <cellStyle name="Input 5 22" xfId="19651"/>
    <cellStyle name="Input 5 22 2" xfId="19652"/>
    <cellStyle name="Input 5 23" xfId="19653"/>
    <cellStyle name="Input 5 24" xfId="19654"/>
    <cellStyle name="Input 5 25" xfId="19655"/>
    <cellStyle name="Input 5 26" xfId="19656"/>
    <cellStyle name="Input 5 3" xfId="19657"/>
    <cellStyle name="Input 5 3 10" xfId="19658"/>
    <cellStyle name="Input 5 3 10 2" xfId="19659"/>
    <cellStyle name="Input 5 3 10 2 2" xfId="19660"/>
    <cellStyle name="Input 5 3 10 3" xfId="19661"/>
    <cellStyle name="Input 5 3 11" xfId="19662"/>
    <cellStyle name="Input 5 3 11 2" xfId="19663"/>
    <cellStyle name="Input 5 3 11 2 2" xfId="19664"/>
    <cellStyle name="Input 5 3 11 3" xfId="19665"/>
    <cellStyle name="Input 5 3 12" xfId="19666"/>
    <cellStyle name="Input 5 3 12 2" xfId="19667"/>
    <cellStyle name="Input 5 3 12 2 2" xfId="19668"/>
    <cellStyle name="Input 5 3 12 3" xfId="19669"/>
    <cellStyle name="Input 5 3 13" xfId="19670"/>
    <cellStyle name="Input 5 3 13 2" xfId="19671"/>
    <cellStyle name="Input 5 3 13 2 2" xfId="19672"/>
    <cellStyle name="Input 5 3 13 3" xfId="19673"/>
    <cellStyle name="Input 5 3 14" xfId="19674"/>
    <cellStyle name="Input 5 3 14 2" xfId="19675"/>
    <cellStyle name="Input 5 3 14 2 2" xfId="19676"/>
    <cellStyle name="Input 5 3 14 3" xfId="19677"/>
    <cellStyle name="Input 5 3 15" xfId="19678"/>
    <cellStyle name="Input 5 3 15 2" xfId="19679"/>
    <cellStyle name="Input 5 3 15 2 2" xfId="19680"/>
    <cellStyle name="Input 5 3 15 3" xfId="19681"/>
    <cellStyle name="Input 5 3 16" xfId="19682"/>
    <cellStyle name="Input 5 3 16 2" xfId="19683"/>
    <cellStyle name="Input 5 3 16 2 2" xfId="19684"/>
    <cellStyle name="Input 5 3 16 3" xfId="19685"/>
    <cellStyle name="Input 5 3 17" xfId="19686"/>
    <cellStyle name="Input 5 3 17 2" xfId="19687"/>
    <cellStyle name="Input 5 3 17 2 2" xfId="19688"/>
    <cellStyle name="Input 5 3 17 3" xfId="19689"/>
    <cellStyle name="Input 5 3 18" xfId="19690"/>
    <cellStyle name="Input 5 3 18 2" xfId="19691"/>
    <cellStyle name="Input 5 3 19" xfId="19692"/>
    <cellStyle name="Input 5 3 2" xfId="19693"/>
    <cellStyle name="Input 5 3 2 10" xfId="19694"/>
    <cellStyle name="Input 5 3 2 10 2" xfId="19695"/>
    <cellStyle name="Input 5 3 2 10 2 2" xfId="19696"/>
    <cellStyle name="Input 5 3 2 10 3" xfId="19697"/>
    <cellStyle name="Input 5 3 2 11" xfId="19698"/>
    <cellStyle name="Input 5 3 2 11 2" xfId="19699"/>
    <cellStyle name="Input 5 3 2 11 2 2" xfId="19700"/>
    <cellStyle name="Input 5 3 2 11 3" xfId="19701"/>
    <cellStyle name="Input 5 3 2 12" xfId="19702"/>
    <cellStyle name="Input 5 3 2 12 2" xfId="19703"/>
    <cellStyle name="Input 5 3 2 12 2 2" xfId="19704"/>
    <cellStyle name="Input 5 3 2 12 3" xfId="19705"/>
    <cellStyle name="Input 5 3 2 13" xfId="19706"/>
    <cellStyle name="Input 5 3 2 13 2" xfId="19707"/>
    <cellStyle name="Input 5 3 2 13 2 2" xfId="19708"/>
    <cellStyle name="Input 5 3 2 13 3" xfId="19709"/>
    <cellStyle name="Input 5 3 2 14" xfId="19710"/>
    <cellStyle name="Input 5 3 2 14 2" xfId="19711"/>
    <cellStyle name="Input 5 3 2 14 2 2" xfId="19712"/>
    <cellStyle name="Input 5 3 2 14 3" xfId="19713"/>
    <cellStyle name="Input 5 3 2 15" xfId="19714"/>
    <cellStyle name="Input 5 3 2 15 2" xfId="19715"/>
    <cellStyle name="Input 5 3 2 15 2 2" xfId="19716"/>
    <cellStyle name="Input 5 3 2 15 3" xfId="19717"/>
    <cellStyle name="Input 5 3 2 16" xfId="19718"/>
    <cellStyle name="Input 5 3 2 16 2" xfId="19719"/>
    <cellStyle name="Input 5 3 2 16 2 2" xfId="19720"/>
    <cellStyle name="Input 5 3 2 16 3" xfId="19721"/>
    <cellStyle name="Input 5 3 2 17" xfId="19722"/>
    <cellStyle name="Input 5 3 2 17 2" xfId="19723"/>
    <cellStyle name="Input 5 3 2 17 2 2" xfId="19724"/>
    <cellStyle name="Input 5 3 2 17 3" xfId="19725"/>
    <cellStyle name="Input 5 3 2 18" xfId="19726"/>
    <cellStyle name="Input 5 3 2 18 2" xfId="19727"/>
    <cellStyle name="Input 5 3 2 18 2 2" xfId="19728"/>
    <cellStyle name="Input 5 3 2 18 3" xfId="19729"/>
    <cellStyle name="Input 5 3 2 19" xfId="19730"/>
    <cellStyle name="Input 5 3 2 19 2" xfId="19731"/>
    <cellStyle name="Input 5 3 2 19 2 2" xfId="19732"/>
    <cellStyle name="Input 5 3 2 19 3" xfId="19733"/>
    <cellStyle name="Input 5 3 2 2" xfId="19734"/>
    <cellStyle name="Input 5 3 2 2 2" xfId="19735"/>
    <cellStyle name="Input 5 3 2 2 2 2" xfId="19736"/>
    <cellStyle name="Input 5 3 2 2 3" xfId="19737"/>
    <cellStyle name="Input 5 3 2 20" xfId="19738"/>
    <cellStyle name="Input 5 3 2 20 2" xfId="19739"/>
    <cellStyle name="Input 5 3 2 20 2 2" xfId="19740"/>
    <cellStyle name="Input 5 3 2 20 3" xfId="19741"/>
    <cellStyle name="Input 5 3 2 21" xfId="19742"/>
    <cellStyle name="Input 5 3 2 21 2" xfId="19743"/>
    <cellStyle name="Input 5 3 2 22" xfId="19744"/>
    <cellStyle name="Input 5 3 2 3" xfId="19745"/>
    <cellStyle name="Input 5 3 2 3 2" xfId="19746"/>
    <cellStyle name="Input 5 3 2 3 2 2" xfId="19747"/>
    <cellStyle name="Input 5 3 2 3 3" xfId="19748"/>
    <cellStyle name="Input 5 3 2 4" xfId="19749"/>
    <cellStyle name="Input 5 3 2 4 2" xfId="19750"/>
    <cellStyle name="Input 5 3 2 4 2 2" xfId="19751"/>
    <cellStyle name="Input 5 3 2 4 3" xfId="19752"/>
    <cellStyle name="Input 5 3 2 5" xfId="19753"/>
    <cellStyle name="Input 5 3 2 5 2" xfId="19754"/>
    <cellStyle name="Input 5 3 2 5 2 2" xfId="19755"/>
    <cellStyle name="Input 5 3 2 5 3" xfId="19756"/>
    <cellStyle name="Input 5 3 2 6" xfId="19757"/>
    <cellStyle name="Input 5 3 2 6 2" xfId="19758"/>
    <cellStyle name="Input 5 3 2 6 2 2" xfId="19759"/>
    <cellStyle name="Input 5 3 2 6 3" xfId="19760"/>
    <cellStyle name="Input 5 3 2 7" xfId="19761"/>
    <cellStyle name="Input 5 3 2 7 2" xfId="19762"/>
    <cellStyle name="Input 5 3 2 7 2 2" xfId="19763"/>
    <cellStyle name="Input 5 3 2 7 3" xfId="19764"/>
    <cellStyle name="Input 5 3 2 8" xfId="19765"/>
    <cellStyle name="Input 5 3 2 8 2" xfId="19766"/>
    <cellStyle name="Input 5 3 2 8 2 2" xfId="19767"/>
    <cellStyle name="Input 5 3 2 8 3" xfId="19768"/>
    <cellStyle name="Input 5 3 2 9" xfId="19769"/>
    <cellStyle name="Input 5 3 2 9 2" xfId="19770"/>
    <cellStyle name="Input 5 3 2 9 2 2" xfId="19771"/>
    <cellStyle name="Input 5 3 2 9 3" xfId="19772"/>
    <cellStyle name="Input 5 3 3" xfId="19773"/>
    <cellStyle name="Input 5 3 3 2" xfId="19774"/>
    <cellStyle name="Input 5 3 3 2 2" xfId="19775"/>
    <cellStyle name="Input 5 3 3 3" xfId="19776"/>
    <cellStyle name="Input 5 3 4" xfId="19777"/>
    <cellStyle name="Input 5 3 4 2" xfId="19778"/>
    <cellStyle name="Input 5 3 4 2 2" xfId="19779"/>
    <cellStyle name="Input 5 3 4 3" xfId="19780"/>
    <cellStyle name="Input 5 3 5" xfId="19781"/>
    <cellStyle name="Input 5 3 5 2" xfId="19782"/>
    <cellStyle name="Input 5 3 5 2 2" xfId="19783"/>
    <cellStyle name="Input 5 3 5 3" xfId="19784"/>
    <cellStyle name="Input 5 3 6" xfId="19785"/>
    <cellStyle name="Input 5 3 6 2" xfId="19786"/>
    <cellStyle name="Input 5 3 6 2 2" xfId="19787"/>
    <cellStyle name="Input 5 3 6 3" xfId="19788"/>
    <cellStyle name="Input 5 3 7" xfId="19789"/>
    <cellStyle name="Input 5 3 7 2" xfId="19790"/>
    <cellStyle name="Input 5 3 7 2 2" xfId="19791"/>
    <cellStyle name="Input 5 3 7 3" xfId="19792"/>
    <cellStyle name="Input 5 3 8" xfId="19793"/>
    <cellStyle name="Input 5 3 8 2" xfId="19794"/>
    <cellStyle name="Input 5 3 8 2 2" xfId="19795"/>
    <cellStyle name="Input 5 3 8 3" xfId="19796"/>
    <cellStyle name="Input 5 3 9" xfId="19797"/>
    <cellStyle name="Input 5 3 9 2" xfId="19798"/>
    <cellStyle name="Input 5 3 9 2 2" xfId="19799"/>
    <cellStyle name="Input 5 3 9 3" xfId="19800"/>
    <cellStyle name="Input 5 4" xfId="19801"/>
    <cellStyle name="Input 5 4 10" xfId="19802"/>
    <cellStyle name="Input 5 4 10 2" xfId="19803"/>
    <cellStyle name="Input 5 4 10 2 2" xfId="19804"/>
    <cellStyle name="Input 5 4 10 3" xfId="19805"/>
    <cellStyle name="Input 5 4 11" xfId="19806"/>
    <cellStyle name="Input 5 4 11 2" xfId="19807"/>
    <cellStyle name="Input 5 4 11 2 2" xfId="19808"/>
    <cellStyle name="Input 5 4 11 3" xfId="19809"/>
    <cellStyle name="Input 5 4 12" xfId="19810"/>
    <cellStyle name="Input 5 4 12 2" xfId="19811"/>
    <cellStyle name="Input 5 4 12 2 2" xfId="19812"/>
    <cellStyle name="Input 5 4 12 3" xfId="19813"/>
    <cellStyle name="Input 5 4 13" xfId="19814"/>
    <cellStyle name="Input 5 4 13 2" xfId="19815"/>
    <cellStyle name="Input 5 4 13 2 2" xfId="19816"/>
    <cellStyle name="Input 5 4 13 3" xfId="19817"/>
    <cellStyle name="Input 5 4 14" xfId="19818"/>
    <cellStyle name="Input 5 4 14 2" xfId="19819"/>
    <cellStyle name="Input 5 4 14 2 2" xfId="19820"/>
    <cellStyle name="Input 5 4 14 3" xfId="19821"/>
    <cellStyle name="Input 5 4 15" xfId="19822"/>
    <cellStyle name="Input 5 4 15 2" xfId="19823"/>
    <cellStyle name="Input 5 4 15 2 2" xfId="19824"/>
    <cellStyle name="Input 5 4 15 3" xfId="19825"/>
    <cellStyle name="Input 5 4 16" xfId="19826"/>
    <cellStyle name="Input 5 4 16 2" xfId="19827"/>
    <cellStyle name="Input 5 4 16 2 2" xfId="19828"/>
    <cellStyle name="Input 5 4 16 3" xfId="19829"/>
    <cellStyle name="Input 5 4 17" xfId="19830"/>
    <cellStyle name="Input 5 4 17 2" xfId="19831"/>
    <cellStyle name="Input 5 4 17 2 2" xfId="19832"/>
    <cellStyle name="Input 5 4 17 3" xfId="19833"/>
    <cellStyle name="Input 5 4 18" xfId="19834"/>
    <cellStyle name="Input 5 4 18 2" xfId="19835"/>
    <cellStyle name="Input 5 4 19" xfId="19836"/>
    <cellStyle name="Input 5 4 2" xfId="19837"/>
    <cellStyle name="Input 5 4 2 10" xfId="19838"/>
    <cellStyle name="Input 5 4 2 10 2" xfId="19839"/>
    <cellStyle name="Input 5 4 2 10 2 2" xfId="19840"/>
    <cellStyle name="Input 5 4 2 10 3" xfId="19841"/>
    <cellStyle name="Input 5 4 2 11" xfId="19842"/>
    <cellStyle name="Input 5 4 2 11 2" xfId="19843"/>
    <cellStyle name="Input 5 4 2 11 2 2" xfId="19844"/>
    <cellStyle name="Input 5 4 2 11 3" xfId="19845"/>
    <cellStyle name="Input 5 4 2 12" xfId="19846"/>
    <cellStyle name="Input 5 4 2 12 2" xfId="19847"/>
    <cellStyle name="Input 5 4 2 12 2 2" xfId="19848"/>
    <cellStyle name="Input 5 4 2 12 3" xfId="19849"/>
    <cellStyle name="Input 5 4 2 13" xfId="19850"/>
    <cellStyle name="Input 5 4 2 13 2" xfId="19851"/>
    <cellStyle name="Input 5 4 2 13 2 2" xfId="19852"/>
    <cellStyle name="Input 5 4 2 13 3" xfId="19853"/>
    <cellStyle name="Input 5 4 2 14" xfId="19854"/>
    <cellStyle name="Input 5 4 2 14 2" xfId="19855"/>
    <cellStyle name="Input 5 4 2 14 2 2" xfId="19856"/>
    <cellStyle name="Input 5 4 2 14 3" xfId="19857"/>
    <cellStyle name="Input 5 4 2 15" xfId="19858"/>
    <cellStyle name="Input 5 4 2 15 2" xfId="19859"/>
    <cellStyle name="Input 5 4 2 15 2 2" xfId="19860"/>
    <cellStyle name="Input 5 4 2 15 3" xfId="19861"/>
    <cellStyle name="Input 5 4 2 16" xfId="19862"/>
    <cellStyle name="Input 5 4 2 16 2" xfId="19863"/>
    <cellStyle name="Input 5 4 2 16 2 2" xfId="19864"/>
    <cellStyle name="Input 5 4 2 16 3" xfId="19865"/>
    <cellStyle name="Input 5 4 2 17" xfId="19866"/>
    <cellStyle name="Input 5 4 2 17 2" xfId="19867"/>
    <cellStyle name="Input 5 4 2 17 2 2" xfId="19868"/>
    <cellStyle name="Input 5 4 2 17 3" xfId="19869"/>
    <cellStyle name="Input 5 4 2 18" xfId="19870"/>
    <cellStyle name="Input 5 4 2 18 2" xfId="19871"/>
    <cellStyle name="Input 5 4 2 18 2 2" xfId="19872"/>
    <cellStyle name="Input 5 4 2 18 3" xfId="19873"/>
    <cellStyle name="Input 5 4 2 19" xfId="19874"/>
    <cellStyle name="Input 5 4 2 19 2" xfId="19875"/>
    <cellStyle name="Input 5 4 2 19 2 2" xfId="19876"/>
    <cellStyle name="Input 5 4 2 19 3" xfId="19877"/>
    <cellStyle name="Input 5 4 2 2" xfId="19878"/>
    <cellStyle name="Input 5 4 2 2 2" xfId="19879"/>
    <cellStyle name="Input 5 4 2 2 2 2" xfId="19880"/>
    <cellStyle name="Input 5 4 2 2 3" xfId="19881"/>
    <cellStyle name="Input 5 4 2 20" xfId="19882"/>
    <cellStyle name="Input 5 4 2 20 2" xfId="19883"/>
    <cellStyle name="Input 5 4 2 20 2 2" xfId="19884"/>
    <cellStyle name="Input 5 4 2 20 3" xfId="19885"/>
    <cellStyle name="Input 5 4 2 21" xfId="19886"/>
    <cellStyle name="Input 5 4 2 21 2" xfId="19887"/>
    <cellStyle name="Input 5 4 2 22" xfId="19888"/>
    <cellStyle name="Input 5 4 2 3" xfId="19889"/>
    <cellStyle name="Input 5 4 2 3 2" xfId="19890"/>
    <cellStyle name="Input 5 4 2 3 2 2" xfId="19891"/>
    <cellStyle name="Input 5 4 2 3 3" xfId="19892"/>
    <cellStyle name="Input 5 4 2 4" xfId="19893"/>
    <cellStyle name="Input 5 4 2 4 2" xfId="19894"/>
    <cellStyle name="Input 5 4 2 4 2 2" xfId="19895"/>
    <cellStyle name="Input 5 4 2 4 3" xfId="19896"/>
    <cellStyle name="Input 5 4 2 5" xfId="19897"/>
    <cellStyle name="Input 5 4 2 5 2" xfId="19898"/>
    <cellStyle name="Input 5 4 2 5 2 2" xfId="19899"/>
    <cellStyle name="Input 5 4 2 5 3" xfId="19900"/>
    <cellStyle name="Input 5 4 2 6" xfId="19901"/>
    <cellStyle name="Input 5 4 2 6 2" xfId="19902"/>
    <cellStyle name="Input 5 4 2 6 2 2" xfId="19903"/>
    <cellStyle name="Input 5 4 2 6 3" xfId="19904"/>
    <cellStyle name="Input 5 4 2 7" xfId="19905"/>
    <cellStyle name="Input 5 4 2 7 2" xfId="19906"/>
    <cellStyle name="Input 5 4 2 7 2 2" xfId="19907"/>
    <cellStyle name="Input 5 4 2 7 3" xfId="19908"/>
    <cellStyle name="Input 5 4 2 8" xfId="19909"/>
    <cellStyle name="Input 5 4 2 8 2" xfId="19910"/>
    <cellStyle name="Input 5 4 2 8 2 2" xfId="19911"/>
    <cellStyle name="Input 5 4 2 8 3" xfId="19912"/>
    <cellStyle name="Input 5 4 2 9" xfId="19913"/>
    <cellStyle name="Input 5 4 2 9 2" xfId="19914"/>
    <cellStyle name="Input 5 4 2 9 2 2" xfId="19915"/>
    <cellStyle name="Input 5 4 2 9 3" xfId="19916"/>
    <cellStyle name="Input 5 4 3" xfId="19917"/>
    <cellStyle name="Input 5 4 3 2" xfId="19918"/>
    <cellStyle name="Input 5 4 3 2 2" xfId="19919"/>
    <cellStyle name="Input 5 4 3 3" xfId="19920"/>
    <cellStyle name="Input 5 4 4" xfId="19921"/>
    <cellStyle name="Input 5 4 4 2" xfId="19922"/>
    <cellStyle name="Input 5 4 4 2 2" xfId="19923"/>
    <cellStyle name="Input 5 4 4 3" xfId="19924"/>
    <cellStyle name="Input 5 4 5" xfId="19925"/>
    <cellStyle name="Input 5 4 5 2" xfId="19926"/>
    <cellStyle name="Input 5 4 5 2 2" xfId="19927"/>
    <cellStyle name="Input 5 4 5 3" xfId="19928"/>
    <cellStyle name="Input 5 4 6" xfId="19929"/>
    <cellStyle name="Input 5 4 6 2" xfId="19930"/>
    <cellStyle name="Input 5 4 6 2 2" xfId="19931"/>
    <cellStyle name="Input 5 4 6 3" xfId="19932"/>
    <cellStyle name="Input 5 4 7" xfId="19933"/>
    <cellStyle name="Input 5 4 7 2" xfId="19934"/>
    <cellStyle name="Input 5 4 7 2 2" xfId="19935"/>
    <cellStyle name="Input 5 4 7 3" xfId="19936"/>
    <cellStyle name="Input 5 4 8" xfId="19937"/>
    <cellStyle name="Input 5 4 8 2" xfId="19938"/>
    <cellStyle name="Input 5 4 8 2 2" xfId="19939"/>
    <cellStyle name="Input 5 4 8 3" xfId="19940"/>
    <cellStyle name="Input 5 4 9" xfId="19941"/>
    <cellStyle name="Input 5 4 9 2" xfId="19942"/>
    <cellStyle name="Input 5 4 9 2 2" xfId="19943"/>
    <cellStyle name="Input 5 4 9 3" xfId="19944"/>
    <cellStyle name="Input 5 5" xfId="19945"/>
    <cellStyle name="Input 5 5 10" xfId="19946"/>
    <cellStyle name="Input 5 5 10 2" xfId="19947"/>
    <cellStyle name="Input 5 5 10 2 2" xfId="19948"/>
    <cellStyle name="Input 5 5 10 3" xfId="19949"/>
    <cellStyle name="Input 5 5 11" xfId="19950"/>
    <cellStyle name="Input 5 5 11 2" xfId="19951"/>
    <cellStyle name="Input 5 5 11 2 2" xfId="19952"/>
    <cellStyle name="Input 5 5 11 3" xfId="19953"/>
    <cellStyle name="Input 5 5 12" xfId="19954"/>
    <cellStyle name="Input 5 5 12 2" xfId="19955"/>
    <cellStyle name="Input 5 5 12 2 2" xfId="19956"/>
    <cellStyle name="Input 5 5 12 3" xfId="19957"/>
    <cellStyle name="Input 5 5 13" xfId="19958"/>
    <cellStyle name="Input 5 5 13 2" xfId="19959"/>
    <cellStyle name="Input 5 5 13 2 2" xfId="19960"/>
    <cellStyle name="Input 5 5 13 3" xfId="19961"/>
    <cellStyle name="Input 5 5 14" xfId="19962"/>
    <cellStyle name="Input 5 5 14 2" xfId="19963"/>
    <cellStyle name="Input 5 5 14 2 2" xfId="19964"/>
    <cellStyle name="Input 5 5 14 3" xfId="19965"/>
    <cellStyle name="Input 5 5 15" xfId="19966"/>
    <cellStyle name="Input 5 5 15 2" xfId="19967"/>
    <cellStyle name="Input 5 5 15 2 2" xfId="19968"/>
    <cellStyle name="Input 5 5 15 3" xfId="19969"/>
    <cellStyle name="Input 5 5 16" xfId="19970"/>
    <cellStyle name="Input 5 5 16 2" xfId="19971"/>
    <cellStyle name="Input 5 5 16 2 2" xfId="19972"/>
    <cellStyle name="Input 5 5 16 3" xfId="19973"/>
    <cellStyle name="Input 5 5 17" xfId="19974"/>
    <cellStyle name="Input 5 5 17 2" xfId="19975"/>
    <cellStyle name="Input 5 5 17 2 2" xfId="19976"/>
    <cellStyle name="Input 5 5 17 3" xfId="19977"/>
    <cellStyle name="Input 5 5 18" xfId="19978"/>
    <cellStyle name="Input 5 5 18 2" xfId="19979"/>
    <cellStyle name="Input 5 5 18 2 2" xfId="19980"/>
    <cellStyle name="Input 5 5 18 3" xfId="19981"/>
    <cellStyle name="Input 5 5 19" xfId="19982"/>
    <cellStyle name="Input 5 5 19 2" xfId="19983"/>
    <cellStyle name="Input 5 5 19 2 2" xfId="19984"/>
    <cellStyle name="Input 5 5 19 3" xfId="19985"/>
    <cellStyle name="Input 5 5 2" xfId="19986"/>
    <cellStyle name="Input 5 5 2 10" xfId="19987"/>
    <cellStyle name="Input 5 5 2 10 2" xfId="19988"/>
    <cellStyle name="Input 5 5 2 10 2 2" xfId="19989"/>
    <cellStyle name="Input 5 5 2 10 3" xfId="19990"/>
    <cellStyle name="Input 5 5 2 11" xfId="19991"/>
    <cellStyle name="Input 5 5 2 11 2" xfId="19992"/>
    <cellStyle name="Input 5 5 2 11 2 2" xfId="19993"/>
    <cellStyle name="Input 5 5 2 11 3" xfId="19994"/>
    <cellStyle name="Input 5 5 2 12" xfId="19995"/>
    <cellStyle name="Input 5 5 2 12 2" xfId="19996"/>
    <cellStyle name="Input 5 5 2 12 2 2" xfId="19997"/>
    <cellStyle name="Input 5 5 2 12 3" xfId="19998"/>
    <cellStyle name="Input 5 5 2 13" xfId="19999"/>
    <cellStyle name="Input 5 5 2 13 2" xfId="20000"/>
    <cellStyle name="Input 5 5 2 13 2 2" xfId="20001"/>
    <cellStyle name="Input 5 5 2 13 3" xfId="20002"/>
    <cellStyle name="Input 5 5 2 14" xfId="20003"/>
    <cellStyle name="Input 5 5 2 14 2" xfId="20004"/>
    <cellStyle name="Input 5 5 2 14 2 2" xfId="20005"/>
    <cellStyle name="Input 5 5 2 14 3" xfId="20006"/>
    <cellStyle name="Input 5 5 2 15" xfId="20007"/>
    <cellStyle name="Input 5 5 2 15 2" xfId="20008"/>
    <cellStyle name="Input 5 5 2 15 2 2" xfId="20009"/>
    <cellStyle name="Input 5 5 2 15 3" xfId="20010"/>
    <cellStyle name="Input 5 5 2 16" xfId="20011"/>
    <cellStyle name="Input 5 5 2 16 2" xfId="20012"/>
    <cellStyle name="Input 5 5 2 16 2 2" xfId="20013"/>
    <cellStyle name="Input 5 5 2 16 3" xfId="20014"/>
    <cellStyle name="Input 5 5 2 17" xfId="20015"/>
    <cellStyle name="Input 5 5 2 17 2" xfId="20016"/>
    <cellStyle name="Input 5 5 2 17 2 2" xfId="20017"/>
    <cellStyle name="Input 5 5 2 17 3" xfId="20018"/>
    <cellStyle name="Input 5 5 2 18" xfId="20019"/>
    <cellStyle name="Input 5 5 2 18 2" xfId="20020"/>
    <cellStyle name="Input 5 5 2 18 2 2" xfId="20021"/>
    <cellStyle name="Input 5 5 2 18 3" xfId="20022"/>
    <cellStyle name="Input 5 5 2 19" xfId="20023"/>
    <cellStyle name="Input 5 5 2 19 2" xfId="20024"/>
    <cellStyle name="Input 5 5 2 19 2 2" xfId="20025"/>
    <cellStyle name="Input 5 5 2 19 3" xfId="20026"/>
    <cellStyle name="Input 5 5 2 2" xfId="20027"/>
    <cellStyle name="Input 5 5 2 2 2" xfId="20028"/>
    <cellStyle name="Input 5 5 2 2 2 2" xfId="20029"/>
    <cellStyle name="Input 5 5 2 2 3" xfId="20030"/>
    <cellStyle name="Input 5 5 2 20" xfId="20031"/>
    <cellStyle name="Input 5 5 2 20 2" xfId="20032"/>
    <cellStyle name="Input 5 5 2 20 2 2" xfId="20033"/>
    <cellStyle name="Input 5 5 2 20 3" xfId="20034"/>
    <cellStyle name="Input 5 5 2 21" xfId="20035"/>
    <cellStyle name="Input 5 5 2 21 2" xfId="20036"/>
    <cellStyle name="Input 5 5 2 22" xfId="20037"/>
    <cellStyle name="Input 5 5 2 3" xfId="20038"/>
    <cellStyle name="Input 5 5 2 3 2" xfId="20039"/>
    <cellStyle name="Input 5 5 2 3 2 2" xfId="20040"/>
    <cellStyle name="Input 5 5 2 3 3" xfId="20041"/>
    <cellStyle name="Input 5 5 2 4" xfId="20042"/>
    <cellStyle name="Input 5 5 2 4 2" xfId="20043"/>
    <cellStyle name="Input 5 5 2 4 2 2" xfId="20044"/>
    <cellStyle name="Input 5 5 2 4 3" xfId="20045"/>
    <cellStyle name="Input 5 5 2 5" xfId="20046"/>
    <cellStyle name="Input 5 5 2 5 2" xfId="20047"/>
    <cellStyle name="Input 5 5 2 5 2 2" xfId="20048"/>
    <cellStyle name="Input 5 5 2 5 3" xfId="20049"/>
    <cellStyle name="Input 5 5 2 6" xfId="20050"/>
    <cellStyle name="Input 5 5 2 6 2" xfId="20051"/>
    <cellStyle name="Input 5 5 2 6 2 2" xfId="20052"/>
    <cellStyle name="Input 5 5 2 6 3" xfId="20053"/>
    <cellStyle name="Input 5 5 2 7" xfId="20054"/>
    <cellStyle name="Input 5 5 2 7 2" xfId="20055"/>
    <cellStyle name="Input 5 5 2 7 2 2" xfId="20056"/>
    <cellStyle name="Input 5 5 2 7 3" xfId="20057"/>
    <cellStyle name="Input 5 5 2 8" xfId="20058"/>
    <cellStyle name="Input 5 5 2 8 2" xfId="20059"/>
    <cellStyle name="Input 5 5 2 8 2 2" xfId="20060"/>
    <cellStyle name="Input 5 5 2 8 3" xfId="20061"/>
    <cellStyle name="Input 5 5 2 9" xfId="20062"/>
    <cellStyle name="Input 5 5 2 9 2" xfId="20063"/>
    <cellStyle name="Input 5 5 2 9 2 2" xfId="20064"/>
    <cellStyle name="Input 5 5 2 9 3" xfId="20065"/>
    <cellStyle name="Input 5 5 20" xfId="20066"/>
    <cellStyle name="Input 5 5 20 2" xfId="20067"/>
    <cellStyle name="Input 5 5 20 2 2" xfId="20068"/>
    <cellStyle name="Input 5 5 20 3" xfId="20069"/>
    <cellStyle name="Input 5 5 21" xfId="20070"/>
    <cellStyle name="Input 5 5 21 2" xfId="20071"/>
    <cellStyle name="Input 5 5 21 2 2" xfId="20072"/>
    <cellStyle name="Input 5 5 21 3" xfId="20073"/>
    <cellStyle name="Input 5 5 22" xfId="20074"/>
    <cellStyle name="Input 5 5 22 2" xfId="20075"/>
    <cellStyle name="Input 5 5 23" xfId="20076"/>
    <cellStyle name="Input 5 5 3" xfId="20077"/>
    <cellStyle name="Input 5 5 3 2" xfId="20078"/>
    <cellStyle name="Input 5 5 3 2 2" xfId="20079"/>
    <cellStyle name="Input 5 5 3 3" xfId="20080"/>
    <cellStyle name="Input 5 5 4" xfId="20081"/>
    <cellStyle name="Input 5 5 4 2" xfId="20082"/>
    <cellStyle name="Input 5 5 4 2 2" xfId="20083"/>
    <cellStyle name="Input 5 5 4 3" xfId="20084"/>
    <cellStyle name="Input 5 5 5" xfId="20085"/>
    <cellStyle name="Input 5 5 5 2" xfId="20086"/>
    <cellStyle name="Input 5 5 5 2 2" xfId="20087"/>
    <cellStyle name="Input 5 5 5 3" xfId="20088"/>
    <cellStyle name="Input 5 5 6" xfId="20089"/>
    <cellStyle name="Input 5 5 6 2" xfId="20090"/>
    <cellStyle name="Input 5 5 6 2 2" xfId="20091"/>
    <cellStyle name="Input 5 5 6 3" xfId="20092"/>
    <cellStyle name="Input 5 5 7" xfId="20093"/>
    <cellStyle name="Input 5 5 7 2" xfId="20094"/>
    <cellStyle name="Input 5 5 7 2 2" xfId="20095"/>
    <cellStyle name="Input 5 5 7 3" xfId="20096"/>
    <cellStyle name="Input 5 5 8" xfId="20097"/>
    <cellStyle name="Input 5 5 8 2" xfId="20098"/>
    <cellStyle name="Input 5 5 8 2 2" xfId="20099"/>
    <cellStyle name="Input 5 5 8 3" xfId="20100"/>
    <cellStyle name="Input 5 5 9" xfId="20101"/>
    <cellStyle name="Input 5 5 9 2" xfId="20102"/>
    <cellStyle name="Input 5 5 9 2 2" xfId="20103"/>
    <cellStyle name="Input 5 5 9 3" xfId="20104"/>
    <cellStyle name="Input 5 6" xfId="20105"/>
    <cellStyle name="Input 5 6 10" xfId="20106"/>
    <cellStyle name="Input 5 6 10 2" xfId="20107"/>
    <cellStyle name="Input 5 6 10 2 2" xfId="20108"/>
    <cellStyle name="Input 5 6 10 3" xfId="20109"/>
    <cellStyle name="Input 5 6 11" xfId="20110"/>
    <cellStyle name="Input 5 6 11 2" xfId="20111"/>
    <cellStyle name="Input 5 6 11 2 2" xfId="20112"/>
    <cellStyle name="Input 5 6 11 3" xfId="20113"/>
    <cellStyle name="Input 5 6 12" xfId="20114"/>
    <cellStyle name="Input 5 6 12 2" xfId="20115"/>
    <cellStyle name="Input 5 6 12 2 2" xfId="20116"/>
    <cellStyle name="Input 5 6 12 3" xfId="20117"/>
    <cellStyle name="Input 5 6 13" xfId="20118"/>
    <cellStyle name="Input 5 6 13 2" xfId="20119"/>
    <cellStyle name="Input 5 6 13 2 2" xfId="20120"/>
    <cellStyle name="Input 5 6 13 3" xfId="20121"/>
    <cellStyle name="Input 5 6 14" xfId="20122"/>
    <cellStyle name="Input 5 6 14 2" xfId="20123"/>
    <cellStyle name="Input 5 6 14 2 2" xfId="20124"/>
    <cellStyle name="Input 5 6 14 3" xfId="20125"/>
    <cellStyle name="Input 5 6 15" xfId="20126"/>
    <cellStyle name="Input 5 6 15 2" xfId="20127"/>
    <cellStyle name="Input 5 6 15 2 2" xfId="20128"/>
    <cellStyle name="Input 5 6 15 3" xfId="20129"/>
    <cellStyle name="Input 5 6 16" xfId="20130"/>
    <cellStyle name="Input 5 6 16 2" xfId="20131"/>
    <cellStyle name="Input 5 6 16 2 2" xfId="20132"/>
    <cellStyle name="Input 5 6 16 3" xfId="20133"/>
    <cellStyle name="Input 5 6 17" xfId="20134"/>
    <cellStyle name="Input 5 6 17 2" xfId="20135"/>
    <cellStyle name="Input 5 6 17 2 2" xfId="20136"/>
    <cellStyle name="Input 5 6 17 3" xfId="20137"/>
    <cellStyle name="Input 5 6 18" xfId="20138"/>
    <cellStyle name="Input 5 6 18 2" xfId="20139"/>
    <cellStyle name="Input 5 6 18 2 2" xfId="20140"/>
    <cellStyle name="Input 5 6 18 3" xfId="20141"/>
    <cellStyle name="Input 5 6 19" xfId="20142"/>
    <cellStyle name="Input 5 6 19 2" xfId="20143"/>
    <cellStyle name="Input 5 6 19 2 2" xfId="20144"/>
    <cellStyle name="Input 5 6 19 3" xfId="20145"/>
    <cellStyle name="Input 5 6 2" xfId="20146"/>
    <cellStyle name="Input 5 6 2 2" xfId="20147"/>
    <cellStyle name="Input 5 6 2 2 2" xfId="20148"/>
    <cellStyle name="Input 5 6 2 3" xfId="20149"/>
    <cellStyle name="Input 5 6 20" xfId="20150"/>
    <cellStyle name="Input 5 6 20 2" xfId="20151"/>
    <cellStyle name="Input 5 6 20 2 2" xfId="20152"/>
    <cellStyle name="Input 5 6 20 3" xfId="20153"/>
    <cellStyle name="Input 5 6 21" xfId="20154"/>
    <cellStyle name="Input 5 6 21 2" xfId="20155"/>
    <cellStyle name="Input 5 6 22" xfId="20156"/>
    <cellStyle name="Input 5 6 3" xfId="20157"/>
    <cellStyle name="Input 5 6 3 2" xfId="20158"/>
    <cellStyle name="Input 5 6 3 2 2" xfId="20159"/>
    <cellStyle name="Input 5 6 3 3" xfId="20160"/>
    <cellStyle name="Input 5 6 4" xfId="20161"/>
    <cellStyle name="Input 5 6 4 2" xfId="20162"/>
    <cellStyle name="Input 5 6 4 2 2" xfId="20163"/>
    <cellStyle name="Input 5 6 4 3" xfId="20164"/>
    <cellStyle name="Input 5 6 5" xfId="20165"/>
    <cellStyle name="Input 5 6 5 2" xfId="20166"/>
    <cellStyle name="Input 5 6 5 2 2" xfId="20167"/>
    <cellStyle name="Input 5 6 5 3" xfId="20168"/>
    <cellStyle name="Input 5 6 6" xfId="20169"/>
    <cellStyle name="Input 5 6 6 2" xfId="20170"/>
    <cellStyle name="Input 5 6 6 2 2" xfId="20171"/>
    <cellStyle name="Input 5 6 6 3" xfId="20172"/>
    <cellStyle name="Input 5 6 7" xfId="20173"/>
    <cellStyle name="Input 5 6 7 2" xfId="20174"/>
    <cellStyle name="Input 5 6 7 2 2" xfId="20175"/>
    <cellStyle name="Input 5 6 7 3" xfId="20176"/>
    <cellStyle name="Input 5 6 8" xfId="20177"/>
    <cellStyle name="Input 5 6 8 2" xfId="20178"/>
    <cellStyle name="Input 5 6 8 2 2" xfId="20179"/>
    <cellStyle name="Input 5 6 8 3" xfId="20180"/>
    <cellStyle name="Input 5 6 9" xfId="20181"/>
    <cellStyle name="Input 5 6 9 2" xfId="20182"/>
    <cellStyle name="Input 5 6 9 2 2" xfId="20183"/>
    <cellStyle name="Input 5 6 9 3" xfId="20184"/>
    <cellStyle name="Input 5 7" xfId="20185"/>
    <cellStyle name="Input 5 7 2" xfId="20186"/>
    <cellStyle name="Input 5 7 2 2" xfId="20187"/>
    <cellStyle name="Input 5 7 3" xfId="20188"/>
    <cellStyle name="Input 5 8" xfId="20189"/>
    <cellStyle name="Input 5 8 2" xfId="20190"/>
    <cellStyle name="Input 5 8 2 2" xfId="20191"/>
    <cellStyle name="Input 5 8 3" xfId="20192"/>
    <cellStyle name="Input 5 9" xfId="20193"/>
    <cellStyle name="Input 5 9 2" xfId="20194"/>
    <cellStyle name="Input 5 9 2 2" xfId="20195"/>
    <cellStyle name="Input 5 9 3" xfId="20196"/>
    <cellStyle name="Input 6" xfId="20197"/>
    <cellStyle name="Input 6 10" xfId="20198"/>
    <cellStyle name="Input 6 10 2" xfId="20199"/>
    <cellStyle name="Input 6 10 2 2" xfId="20200"/>
    <cellStyle name="Input 6 10 3" xfId="20201"/>
    <cellStyle name="Input 6 11" xfId="20202"/>
    <cellStyle name="Input 6 11 2" xfId="20203"/>
    <cellStyle name="Input 6 11 2 2" xfId="20204"/>
    <cellStyle name="Input 6 11 3" xfId="20205"/>
    <cellStyle name="Input 6 12" xfId="20206"/>
    <cellStyle name="Input 6 12 2" xfId="20207"/>
    <cellStyle name="Input 6 12 2 2" xfId="20208"/>
    <cellStyle name="Input 6 12 3" xfId="20209"/>
    <cellStyle name="Input 6 13" xfId="20210"/>
    <cellStyle name="Input 6 13 2" xfId="20211"/>
    <cellStyle name="Input 6 13 2 2" xfId="20212"/>
    <cellStyle name="Input 6 13 3" xfId="20213"/>
    <cellStyle name="Input 6 14" xfId="20214"/>
    <cellStyle name="Input 6 14 2" xfId="20215"/>
    <cellStyle name="Input 6 14 2 2" xfId="20216"/>
    <cellStyle name="Input 6 14 3" xfId="20217"/>
    <cellStyle name="Input 6 15" xfId="20218"/>
    <cellStyle name="Input 6 15 2" xfId="20219"/>
    <cellStyle name="Input 6 15 2 2" xfId="20220"/>
    <cellStyle name="Input 6 15 3" xfId="20221"/>
    <cellStyle name="Input 6 16" xfId="20222"/>
    <cellStyle name="Input 6 16 2" xfId="20223"/>
    <cellStyle name="Input 6 16 2 2" xfId="20224"/>
    <cellStyle name="Input 6 16 3" xfId="20225"/>
    <cellStyle name="Input 6 17" xfId="20226"/>
    <cellStyle name="Input 6 17 2" xfId="20227"/>
    <cellStyle name="Input 6 17 2 2" xfId="20228"/>
    <cellStyle name="Input 6 17 3" xfId="20229"/>
    <cellStyle name="Input 6 18" xfId="20230"/>
    <cellStyle name="Input 6 18 2" xfId="20231"/>
    <cellStyle name="Input 6 18 2 2" xfId="20232"/>
    <cellStyle name="Input 6 18 3" xfId="20233"/>
    <cellStyle name="Input 6 19" xfId="20234"/>
    <cellStyle name="Input 6 19 2" xfId="20235"/>
    <cellStyle name="Input 6 19 2 2" xfId="20236"/>
    <cellStyle name="Input 6 19 3" xfId="20237"/>
    <cellStyle name="Input 6 2" xfId="20238"/>
    <cellStyle name="Input 6 2 10" xfId="20239"/>
    <cellStyle name="Input 6 2 10 2" xfId="20240"/>
    <cellStyle name="Input 6 2 10 2 2" xfId="20241"/>
    <cellStyle name="Input 6 2 10 3" xfId="20242"/>
    <cellStyle name="Input 6 2 11" xfId="20243"/>
    <cellStyle name="Input 6 2 11 2" xfId="20244"/>
    <cellStyle name="Input 6 2 11 2 2" xfId="20245"/>
    <cellStyle name="Input 6 2 11 3" xfId="20246"/>
    <cellStyle name="Input 6 2 12" xfId="20247"/>
    <cellStyle name="Input 6 2 12 2" xfId="20248"/>
    <cellStyle name="Input 6 2 12 2 2" xfId="20249"/>
    <cellStyle name="Input 6 2 12 3" xfId="20250"/>
    <cellStyle name="Input 6 2 13" xfId="20251"/>
    <cellStyle name="Input 6 2 13 2" xfId="20252"/>
    <cellStyle name="Input 6 2 13 2 2" xfId="20253"/>
    <cellStyle name="Input 6 2 13 3" xfId="20254"/>
    <cellStyle name="Input 6 2 14" xfId="20255"/>
    <cellStyle name="Input 6 2 14 2" xfId="20256"/>
    <cellStyle name="Input 6 2 14 2 2" xfId="20257"/>
    <cellStyle name="Input 6 2 14 3" xfId="20258"/>
    <cellStyle name="Input 6 2 15" xfId="20259"/>
    <cellStyle name="Input 6 2 15 2" xfId="20260"/>
    <cellStyle name="Input 6 2 15 2 2" xfId="20261"/>
    <cellStyle name="Input 6 2 15 3" xfId="20262"/>
    <cellStyle name="Input 6 2 16" xfId="20263"/>
    <cellStyle name="Input 6 2 16 2" xfId="20264"/>
    <cellStyle name="Input 6 2 16 2 2" xfId="20265"/>
    <cellStyle name="Input 6 2 16 3" xfId="20266"/>
    <cellStyle name="Input 6 2 17" xfId="20267"/>
    <cellStyle name="Input 6 2 17 2" xfId="20268"/>
    <cellStyle name="Input 6 2 17 2 2" xfId="20269"/>
    <cellStyle name="Input 6 2 17 3" xfId="20270"/>
    <cellStyle name="Input 6 2 18" xfId="20271"/>
    <cellStyle name="Input 6 2 18 2" xfId="20272"/>
    <cellStyle name="Input 6 2 18 2 2" xfId="20273"/>
    <cellStyle name="Input 6 2 18 3" xfId="20274"/>
    <cellStyle name="Input 6 2 19" xfId="20275"/>
    <cellStyle name="Input 6 2 19 2" xfId="20276"/>
    <cellStyle name="Input 6 2 19 2 2" xfId="20277"/>
    <cellStyle name="Input 6 2 19 3" xfId="20278"/>
    <cellStyle name="Input 6 2 2" xfId="20279"/>
    <cellStyle name="Input 6 2 2 10" xfId="20280"/>
    <cellStyle name="Input 6 2 2 10 2" xfId="20281"/>
    <cellStyle name="Input 6 2 2 10 2 2" xfId="20282"/>
    <cellStyle name="Input 6 2 2 10 3" xfId="20283"/>
    <cellStyle name="Input 6 2 2 11" xfId="20284"/>
    <cellStyle name="Input 6 2 2 11 2" xfId="20285"/>
    <cellStyle name="Input 6 2 2 11 2 2" xfId="20286"/>
    <cellStyle name="Input 6 2 2 11 3" xfId="20287"/>
    <cellStyle name="Input 6 2 2 12" xfId="20288"/>
    <cellStyle name="Input 6 2 2 12 2" xfId="20289"/>
    <cellStyle name="Input 6 2 2 12 2 2" xfId="20290"/>
    <cellStyle name="Input 6 2 2 12 3" xfId="20291"/>
    <cellStyle name="Input 6 2 2 13" xfId="20292"/>
    <cellStyle name="Input 6 2 2 13 2" xfId="20293"/>
    <cellStyle name="Input 6 2 2 13 2 2" xfId="20294"/>
    <cellStyle name="Input 6 2 2 13 3" xfId="20295"/>
    <cellStyle name="Input 6 2 2 14" xfId="20296"/>
    <cellStyle name="Input 6 2 2 14 2" xfId="20297"/>
    <cellStyle name="Input 6 2 2 14 2 2" xfId="20298"/>
    <cellStyle name="Input 6 2 2 14 3" xfId="20299"/>
    <cellStyle name="Input 6 2 2 15" xfId="20300"/>
    <cellStyle name="Input 6 2 2 15 2" xfId="20301"/>
    <cellStyle name="Input 6 2 2 15 2 2" xfId="20302"/>
    <cellStyle name="Input 6 2 2 15 3" xfId="20303"/>
    <cellStyle name="Input 6 2 2 16" xfId="20304"/>
    <cellStyle name="Input 6 2 2 16 2" xfId="20305"/>
    <cellStyle name="Input 6 2 2 16 2 2" xfId="20306"/>
    <cellStyle name="Input 6 2 2 16 3" xfId="20307"/>
    <cellStyle name="Input 6 2 2 17" xfId="20308"/>
    <cellStyle name="Input 6 2 2 17 2" xfId="20309"/>
    <cellStyle name="Input 6 2 2 17 2 2" xfId="20310"/>
    <cellStyle name="Input 6 2 2 17 3" xfId="20311"/>
    <cellStyle name="Input 6 2 2 18" xfId="20312"/>
    <cellStyle name="Input 6 2 2 18 2" xfId="20313"/>
    <cellStyle name="Input 6 2 2 19" xfId="20314"/>
    <cellStyle name="Input 6 2 2 2" xfId="20315"/>
    <cellStyle name="Input 6 2 2 2 10" xfId="20316"/>
    <cellStyle name="Input 6 2 2 2 10 2" xfId="20317"/>
    <cellStyle name="Input 6 2 2 2 10 2 2" xfId="20318"/>
    <cellStyle name="Input 6 2 2 2 10 3" xfId="20319"/>
    <cellStyle name="Input 6 2 2 2 11" xfId="20320"/>
    <cellStyle name="Input 6 2 2 2 11 2" xfId="20321"/>
    <cellStyle name="Input 6 2 2 2 11 2 2" xfId="20322"/>
    <cellStyle name="Input 6 2 2 2 11 3" xfId="20323"/>
    <cellStyle name="Input 6 2 2 2 12" xfId="20324"/>
    <cellStyle name="Input 6 2 2 2 12 2" xfId="20325"/>
    <cellStyle name="Input 6 2 2 2 12 2 2" xfId="20326"/>
    <cellStyle name="Input 6 2 2 2 12 3" xfId="20327"/>
    <cellStyle name="Input 6 2 2 2 13" xfId="20328"/>
    <cellStyle name="Input 6 2 2 2 13 2" xfId="20329"/>
    <cellStyle name="Input 6 2 2 2 13 2 2" xfId="20330"/>
    <cellStyle name="Input 6 2 2 2 13 3" xfId="20331"/>
    <cellStyle name="Input 6 2 2 2 14" xfId="20332"/>
    <cellStyle name="Input 6 2 2 2 14 2" xfId="20333"/>
    <cellStyle name="Input 6 2 2 2 14 2 2" xfId="20334"/>
    <cellStyle name="Input 6 2 2 2 14 3" xfId="20335"/>
    <cellStyle name="Input 6 2 2 2 15" xfId="20336"/>
    <cellStyle name="Input 6 2 2 2 15 2" xfId="20337"/>
    <cellStyle name="Input 6 2 2 2 15 2 2" xfId="20338"/>
    <cellStyle name="Input 6 2 2 2 15 3" xfId="20339"/>
    <cellStyle name="Input 6 2 2 2 16" xfId="20340"/>
    <cellStyle name="Input 6 2 2 2 16 2" xfId="20341"/>
    <cellStyle name="Input 6 2 2 2 16 2 2" xfId="20342"/>
    <cellStyle name="Input 6 2 2 2 16 3" xfId="20343"/>
    <cellStyle name="Input 6 2 2 2 17" xfId="20344"/>
    <cellStyle name="Input 6 2 2 2 17 2" xfId="20345"/>
    <cellStyle name="Input 6 2 2 2 17 2 2" xfId="20346"/>
    <cellStyle name="Input 6 2 2 2 17 3" xfId="20347"/>
    <cellStyle name="Input 6 2 2 2 18" xfId="20348"/>
    <cellStyle name="Input 6 2 2 2 18 2" xfId="20349"/>
    <cellStyle name="Input 6 2 2 2 18 2 2" xfId="20350"/>
    <cellStyle name="Input 6 2 2 2 18 3" xfId="20351"/>
    <cellStyle name="Input 6 2 2 2 19" xfId="20352"/>
    <cellStyle name="Input 6 2 2 2 19 2" xfId="20353"/>
    <cellStyle name="Input 6 2 2 2 19 2 2" xfId="20354"/>
    <cellStyle name="Input 6 2 2 2 19 3" xfId="20355"/>
    <cellStyle name="Input 6 2 2 2 2" xfId="20356"/>
    <cellStyle name="Input 6 2 2 2 2 2" xfId="20357"/>
    <cellStyle name="Input 6 2 2 2 2 2 2" xfId="20358"/>
    <cellStyle name="Input 6 2 2 2 2 3" xfId="20359"/>
    <cellStyle name="Input 6 2 2 2 20" xfId="20360"/>
    <cellStyle name="Input 6 2 2 2 20 2" xfId="20361"/>
    <cellStyle name="Input 6 2 2 2 20 2 2" xfId="20362"/>
    <cellStyle name="Input 6 2 2 2 20 3" xfId="20363"/>
    <cellStyle name="Input 6 2 2 2 21" xfId="20364"/>
    <cellStyle name="Input 6 2 2 2 21 2" xfId="20365"/>
    <cellStyle name="Input 6 2 2 2 22" xfId="20366"/>
    <cellStyle name="Input 6 2 2 2 3" xfId="20367"/>
    <cellStyle name="Input 6 2 2 2 3 2" xfId="20368"/>
    <cellStyle name="Input 6 2 2 2 3 2 2" xfId="20369"/>
    <cellStyle name="Input 6 2 2 2 3 3" xfId="20370"/>
    <cellStyle name="Input 6 2 2 2 4" xfId="20371"/>
    <cellStyle name="Input 6 2 2 2 4 2" xfId="20372"/>
    <cellStyle name="Input 6 2 2 2 4 2 2" xfId="20373"/>
    <cellStyle name="Input 6 2 2 2 4 3" xfId="20374"/>
    <cellStyle name="Input 6 2 2 2 5" xfId="20375"/>
    <cellStyle name="Input 6 2 2 2 5 2" xfId="20376"/>
    <cellStyle name="Input 6 2 2 2 5 2 2" xfId="20377"/>
    <cellStyle name="Input 6 2 2 2 5 3" xfId="20378"/>
    <cellStyle name="Input 6 2 2 2 6" xfId="20379"/>
    <cellStyle name="Input 6 2 2 2 6 2" xfId="20380"/>
    <cellStyle name="Input 6 2 2 2 6 2 2" xfId="20381"/>
    <cellStyle name="Input 6 2 2 2 6 3" xfId="20382"/>
    <cellStyle name="Input 6 2 2 2 7" xfId="20383"/>
    <cellStyle name="Input 6 2 2 2 7 2" xfId="20384"/>
    <cellStyle name="Input 6 2 2 2 7 2 2" xfId="20385"/>
    <cellStyle name="Input 6 2 2 2 7 3" xfId="20386"/>
    <cellStyle name="Input 6 2 2 2 8" xfId="20387"/>
    <cellStyle name="Input 6 2 2 2 8 2" xfId="20388"/>
    <cellStyle name="Input 6 2 2 2 8 2 2" xfId="20389"/>
    <cellStyle name="Input 6 2 2 2 8 3" xfId="20390"/>
    <cellStyle name="Input 6 2 2 2 9" xfId="20391"/>
    <cellStyle name="Input 6 2 2 2 9 2" xfId="20392"/>
    <cellStyle name="Input 6 2 2 2 9 2 2" xfId="20393"/>
    <cellStyle name="Input 6 2 2 2 9 3" xfId="20394"/>
    <cellStyle name="Input 6 2 2 3" xfId="20395"/>
    <cellStyle name="Input 6 2 2 3 2" xfId="20396"/>
    <cellStyle name="Input 6 2 2 3 2 2" xfId="20397"/>
    <cellStyle name="Input 6 2 2 3 3" xfId="20398"/>
    <cellStyle name="Input 6 2 2 4" xfId="20399"/>
    <cellStyle name="Input 6 2 2 4 2" xfId="20400"/>
    <cellStyle name="Input 6 2 2 4 2 2" xfId="20401"/>
    <cellStyle name="Input 6 2 2 4 3" xfId="20402"/>
    <cellStyle name="Input 6 2 2 5" xfId="20403"/>
    <cellStyle name="Input 6 2 2 5 2" xfId="20404"/>
    <cellStyle name="Input 6 2 2 5 2 2" xfId="20405"/>
    <cellStyle name="Input 6 2 2 5 3" xfId="20406"/>
    <cellStyle name="Input 6 2 2 6" xfId="20407"/>
    <cellStyle name="Input 6 2 2 6 2" xfId="20408"/>
    <cellStyle name="Input 6 2 2 6 2 2" xfId="20409"/>
    <cellStyle name="Input 6 2 2 6 3" xfId="20410"/>
    <cellStyle name="Input 6 2 2 7" xfId="20411"/>
    <cellStyle name="Input 6 2 2 7 2" xfId="20412"/>
    <cellStyle name="Input 6 2 2 7 2 2" xfId="20413"/>
    <cellStyle name="Input 6 2 2 7 3" xfId="20414"/>
    <cellStyle name="Input 6 2 2 8" xfId="20415"/>
    <cellStyle name="Input 6 2 2 8 2" xfId="20416"/>
    <cellStyle name="Input 6 2 2 8 2 2" xfId="20417"/>
    <cellStyle name="Input 6 2 2 8 3" xfId="20418"/>
    <cellStyle name="Input 6 2 2 9" xfId="20419"/>
    <cellStyle name="Input 6 2 2 9 2" xfId="20420"/>
    <cellStyle name="Input 6 2 2 9 2 2" xfId="20421"/>
    <cellStyle name="Input 6 2 2 9 3" xfId="20422"/>
    <cellStyle name="Input 6 2 20" xfId="20423"/>
    <cellStyle name="Input 6 2 20 2" xfId="20424"/>
    <cellStyle name="Input 6 2 20 2 2" xfId="20425"/>
    <cellStyle name="Input 6 2 20 3" xfId="20426"/>
    <cellStyle name="Input 6 2 21" xfId="20427"/>
    <cellStyle name="Input 6 2 21 2" xfId="20428"/>
    <cellStyle name="Input 6 2 22" xfId="20429"/>
    <cellStyle name="Input 6 2 3" xfId="20430"/>
    <cellStyle name="Input 6 2 3 10" xfId="20431"/>
    <cellStyle name="Input 6 2 3 10 2" xfId="20432"/>
    <cellStyle name="Input 6 2 3 10 2 2" xfId="20433"/>
    <cellStyle name="Input 6 2 3 10 3" xfId="20434"/>
    <cellStyle name="Input 6 2 3 11" xfId="20435"/>
    <cellStyle name="Input 6 2 3 11 2" xfId="20436"/>
    <cellStyle name="Input 6 2 3 11 2 2" xfId="20437"/>
    <cellStyle name="Input 6 2 3 11 3" xfId="20438"/>
    <cellStyle name="Input 6 2 3 12" xfId="20439"/>
    <cellStyle name="Input 6 2 3 12 2" xfId="20440"/>
    <cellStyle name="Input 6 2 3 12 2 2" xfId="20441"/>
    <cellStyle name="Input 6 2 3 12 3" xfId="20442"/>
    <cellStyle name="Input 6 2 3 13" xfId="20443"/>
    <cellStyle name="Input 6 2 3 13 2" xfId="20444"/>
    <cellStyle name="Input 6 2 3 13 2 2" xfId="20445"/>
    <cellStyle name="Input 6 2 3 13 3" xfId="20446"/>
    <cellStyle name="Input 6 2 3 14" xfId="20447"/>
    <cellStyle name="Input 6 2 3 14 2" xfId="20448"/>
    <cellStyle name="Input 6 2 3 14 2 2" xfId="20449"/>
    <cellStyle name="Input 6 2 3 14 3" xfId="20450"/>
    <cellStyle name="Input 6 2 3 15" xfId="20451"/>
    <cellStyle name="Input 6 2 3 15 2" xfId="20452"/>
    <cellStyle name="Input 6 2 3 15 2 2" xfId="20453"/>
    <cellStyle name="Input 6 2 3 15 3" xfId="20454"/>
    <cellStyle name="Input 6 2 3 16" xfId="20455"/>
    <cellStyle name="Input 6 2 3 16 2" xfId="20456"/>
    <cellStyle name="Input 6 2 3 16 2 2" xfId="20457"/>
    <cellStyle name="Input 6 2 3 16 3" xfId="20458"/>
    <cellStyle name="Input 6 2 3 17" xfId="20459"/>
    <cellStyle name="Input 6 2 3 17 2" xfId="20460"/>
    <cellStyle name="Input 6 2 3 17 2 2" xfId="20461"/>
    <cellStyle name="Input 6 2 3 17 3" xfId="20462"/>
    <cellStyle name="Input 6 2 3 18" xfId="20463"/>
    <cellStyle name="Input 6 2 3 18 2" xfId="20464"/>
    <cellStyle name="Input 6 2 3 19" xfId="20465"/>
    <cellStyle name="Input 6 2 3 2" xfId="20466"/>
    <cellStyle name="Input 6 2 3 2 10" xfId="20467"/>
    <cellStyle name="Input 6 2 3 2 10 2" xfId="20468"/>
    <cellStyle name="Input 6 2 3 2 10 2 2" xfId="20469"/>
    <cellStyle name="Input 6 2 3 2 10 3" xfId="20470"/>
    <cellStyle name="Input 6 2 3 2 11" xfId="20471"/>
    <cellStyle name="Input 6 2 3 2 11 2" xfId="20472"/>
    <cellStyle name="Input 6 2 3 2 11 2 2" xfId="20473"/>
    <cellStyle name="Input 6 2 3 2 11 3" xfId="20474"/>
    <cellStyle name="Input 6 2 3 2 12" xfId="20475"/>
    <cellStyle name="Input 6 2 3 2 12 2" xfId="20476"/>
    <cellStyle name="Input 6 2 3 2 12 2 2" xfId="20477"/>
    <cellStyle name="Input 6 2 3 2 12 3" xfId="20478"/>
    <cellStyle name="Input 6 2 3 2 13" xfId="20479"/>
    <cellStyle name="Input 6 2 3 2 13 2" xfId="20480"/>
    <cellStyle name="Input 6 2 3 2 13 2 2" xfId="20481"/>
    <cellStyle name="Input 6 2 3 2 13 3" xfId="20482"/>
    <cellStyle name="Input 6 2 3 2 14" xfId="20483"/>
    <cellStyle name="Input 6 2 3 2 14 2" xfId="20484"/>
    <cellStyle name="Input 6 2 3 2 14 2 2" xfId="20485"/>
    <cellStyle name="Input 6 2 3 2 14 3" xfId="20486"/>
    <cellStyle name="Input 6 2 3 2 15" xfId="20487"/>
    <cellStyle name="Input 6 2 3 2 15 2" xfId="20488"/>
    <cellStyle name="Input 6 2 3 2 15 2 2" xfId="20489"/>
    <cellStyle name="Input 6 2 3 2 15 3" xfId="20490"/>
    <cellStyle name="Input 6 2 3 2 16" xfId="20491"/>
    <cellStyle name="Input 6 2 3 2 16 2" xfId="20492"/>
    <cellStyle name="Input 6 2 3 2 16 2 2" xfId="20493"/>
    <cellStyle name="Input 6 2 3 2 16 3" xfId="20494"/>
    <cellStyle name="Input 6 2 3 2 17" xfId="20495"/>
    <cellStyle name="Input 6 2 3 2 17 2" xfId="20496"/>
    <cellStyle name="Input 6 2 3 2 17 2 2" xfId="20497"/>
    <cellStyle name="Input 6 2 3 2 17 3" xfId="20498"/>
    <cellStyle name="Input 6 2 3 2 18" xfId="20499"/>
    <cellStyle name="Input 6 2 3 2 18 2" xfId="20500"/>
    <cellStyle name="Input 6 2 3 2 18 2 2" xfId="20501"/>
    <cellStyle name="Input 6 2 3 2 18 3" xfId="20502"/>
    <cellStyle name="Input 6 2 3 2 19" xfId="20503"/>
    <cellStyle name="Input 6 2 3 2 19 2" xfId="20504"/>
    <cellStyle name="Input 6 2 3 2 19 2 2" xfId="20505"/>
    <cellStyle name="Input 6 2 3 2 19 3" xfId="20506"/>
    <cellStyle name="Input 6 2 3 2 2" xfId="20507"/>
    <cellStyle name="Input 6 2 3 2 2 2" xfId="20508"/>
    <cellStyle name="Input 6 2 3 2 2 2 2" xfId="20509"/>
    <cellStyle name="Input 6 2 3 2 2 3" xfId="20510"/>
    <cellStyle name="Input 6 2 3 2 20" xfId="20511"/>
    <cellStyle name="Input 6 2 3 2 20 2" xfId="20512"/>
    <cellStyle name="Input 6 2 3 2 20 2 2" xfId="20513"/>
    <cellStyle name="Input 6 2 3 2 20 3" xfId="20514"/>
    <cellStyle name="Input 6 2 3 2 21" xfId="20515"/>
    <cellStyle name="Input 6 2 3 2 21 2" xfId="20516"/>
    <cellStyle name="Input 6 2 3 2 22" xfId="20517"/>
    <cellStyle name="Input 6 2 3 2 3" xfId="20518"/>
    <cellStyle name="Input 6 2 3 2 3 2" xfId="20519"/>
    <cellStyle name="Input 6 2 3 2 3 2 2" xfId="20520"/>
    <cellStyle name="Input 6 2 3 2 3 3" xfId="20521"/>
    <cellStyle name="Input 6 2 3 2 4" xfId="20522"/>
    <cellStyle name="Input 6 2 3 2 4 2" xfId="20523"/>
    <cellStyle name="Input 6 2 3 2 4 2 2" xfId="20524"/>
    <cellStyle name="Input 6 2 3 2 4 3" xfId="20525"/>
    <cellStyle name="Input 6 2 3 2 5" xfId="20526"/>
    <cellStyle name="Input 6 2 3 2 5 2" xfId="20527"/>
    <cellStyle name="Input 6 2 3 2 5 2 2" xfId="20528"/>
    <cellStyle name="Input 6 2 3 2 5 3" xfId="20529"/>
    <cellStyle name="Input 6 2 3 2 6" xfId="20530"/>
    <cellStyle name="Input 6 2 3 2 6 2" xfId="20531"/>
    <cellStyle name="Input 6 2 3 2 6 2 2" xfId="20532"/>
    <cellStyle name="Input 6 2 3 2 6 3" xfId="20533"/>
    <cellStyle name="Input 6 2 3 2 7" xfId="20534"/>
    <cellStyle name="Input 6 2 3 2 7 2" xfId="20535"/>
    <cellStyle name="Input 6 2 3 2 7 2 2" xfId="20536"/>
    <cellStyle name="Input 6 2 3 2 7 3" xfId="20537"/>
    <cellStyle name="Input 6 2 3 2 8" xfId="20538"/>
    <cellStyle name="Input 6 2 3 2 8 2" xfId="20539"/>
    <cellStyle name="Input 6 2 3 2 8 2 2" xfId="20540"/>
    <cellStyle name="Input 6 2 3 2 8 3" xfId="20541"/>
    <cellStyle name="Input 6 2 3 2 9" xfId="20542"/>
    <cellStyle name="Input 6 2 3 2 9 2" xfId="20543"/>
    <cellStyle name="Input 6 2 3 2 9 2 2" xfId="20544"/>
    <cellStyle name="Input 6 2 3 2 9 3" xfId="20545"/>
    <cellStyle name="Input 6 2 3 3" xfId="20546"/>
    <cellStyle name="Input 6 2 3 3 2" xfId="20547"/>
    <cellStyle name="Input 6 2 3 3 2 2" xfId="20548"/>
    <cellStyle name="Input 6 2 3 3 3" xfId="20549"/>
    <cellStyle name="Input 6 2 3 4" xfId="20550"/>
    <cellStyle name="Input 6 2 3 4 2" xfId="20551"/>
    <cellStyle name="Input 6 2 3 4 2 2" xfId="20552"/>
    <cellStyle name="Input 6 2 3 4 3" xfId="20553"/>
    <cellStyle name="Input 6 2 3 5" xfId="20554"/>
    <cellStyle name="Input 6 2 3 5 2" xfId="20555"/>
    <cellStyle name="Input 6 2 3 5 2 2" xfId="20556"/>
    <cellStyle name="Input 6 2 3 5 3" xfId="20557"/>
    <cellStyle name="Input 6 2 3 6" xfId="20558"/>
    <cellStyle name="Input 6 2 3 6 2" xfId="20559"/>
    <cellStyle name="Input 6 2 3 6 2 2" xfId="20560"/>
    <cellStyle name="Input 6 2 3 6 3" xfId="20561"/>
    <cellStyle name="Input 6 2 3 7" xfId="20562"/>
    <cellStyle name="Input 6 2 3 7 2" xfId="20563"/>
    <cellStyle name="Input 6 2 3 7 2 2" xfId="20564"/>
    <cellStyle name="Input 6 2 3 7 3" xfId="20565"/>
    <cellStyle name="Input 6 2 3 8" xfId="20566"/>
    <cellStyle name="Input 6 2 3 8 2" xfId="20567"/>
    <cellStyle name="Input 6 2 3 8 2 2" xfId="20568"/>
    <cellStyle name="Input 6 2 3 8 3" xfId="20569"/>
    <cellStyle name="Input 6 2 3 9" xfId="20570"/>
    <cellStyle name="Input 6 2 3 9 2" xfId="20571"/>
    <cellStyle name="Input 6 2 3 9 2 2" xfId="20572"/>
    <cellStyle name="Input 6 2 3 9 3" xfId="20573"/>
    <cellStyle name="Input 6 2 4" xfId="20574"/>
    <cellStyle name="Input 6 2 4 10" xfId="20575"/>
    <cellStyle name="Input 6 2 4 10 2" xfId="20576"/>
    <cellStyle name="Input 6 2 4 10 2 2" xfId="20577"/>
    <cellStyle name="Input 6 2 4 10 3" xfId="20578"/>
    <cellStyle name="Input 6 2 4 11" xfId="20579"/>
    <cellStyle name="Input 6 2 4 11 2" xfId="20580"/>
    <cellStyle name="Input 6 2 4 11 2 2" xfId="20581"/>
    <cellStyle name="Input 6 2 4 11 3" xfId="20582"/>
    <cellStyle name="Input 6 2 4 12" xfId="20583"/>
    <cellStyle name="Input 6 2 4 12 2" xfId="20584"/>
    <cellStyle name="Input 6 2 4 12 2 2" xfId="20585"/>
    <cellStyle name="Input 6 2 4 12 3" xfId="20586"/>
    <cellStyle name="Input 6 2 4 13" xfId="20587"/>
    <cellStyle name="Input 6 2 4 13 2" xfId="20588"/>
    <cellStyle name="Input 6 2 4 13 2 2" xfId="20589"/>
    <cellStyle name="Input 6 2 4 13 3" xfId="20590"/>
    <cellStyle name="Input 6 2 4 14" xfId="20591"/>
    <cellStyle name="Input 6 2 4 14 2" xfId="20592"/>
    <cellStyle name="Input 6 2 4 14 2 2" xfId="20593"/>
    <cellStyle name="Input 6 2 4 14 3" xfId="20594"/>
    <cellStyle name="Input 6 2 4 15" xfId="20595"/>
    <cellStyle name="Input 6 2 4 15 2" xfId="20596"/>
    <cellStyle name="Input 6 2 4 15 2 2" xfId="20597"/>
    <cellStyle name="Input 6 2 4 15 3" xfId="20598"/>
    <cellStyle name="Input 6 2 4 16" xfId="20599"/>
    <cellStyle name="Input 6 2 4 16 2" xfId="20600"/>
    <cellStyle name="Input 6 2 4 16 2 2" xfId="20601"/>
    <cellStyle name="Input 6 2 4 16 3" xfId="20602"/>
    <cellStyle name="Input 6 2 4 17" xfId="20603"/>
    <cellStyle name="Input 6 2 4 17 2" xfId="20604"/>
    <cellStyle name="Input 6 2 4 17 2 2" xfId="20605"/>
    <cellStyle name="Input 6 2 4 17 3" xfId="20606"/>
    <cellStyle name="Input 6 2 4 18" xfId="20607"/>
    <cellStyle name="Input 6 2 4 18 2" xfId="20608"/>
    <cellStyle name="Input 6 2 4 18 2 2" xfId="20609"/>
    <cellStyle name="Input 6 2 4 18 3" xfId="20610"/>
    <cellStyle name="Input 6 2 4 19" xfId="20611"/>
    <cellStyle name="Input 6 2 4 19 2" xfId="20612"/>
    <cellStyle name="Input 6 2 4 19 2 2" xfId="20613"/>
    <cellStyle name="Input 6 2 4 19 3" xfId="20614"/>
    <cellStyle name="Input 6 2 4 2" xfId="20615"/>
    <cellStyle name="Input 6 2 4 2 10" xfId="20616"/>
    <cellStyle name="Input 6 2 4 2 10 2" xfId="20617"/>
    <cellStyle name="Input 6 2 4 2 10 2 2" xfId="20618"/>
    <cellStyle name="Input 6 2 4 2 10 3" xfId="20619"/>
    <cellStyle name="Input 6 2 4 2 11" xfId="20620"/>
    <cellStyle name="Input 6 2 4 2 11 2" xfId="20621"/>
    <cellStyle name="Input 6 2 4 2 11 2 2" xfId="20622"/>
    <cellStyle name="Input 6 2 4 2 11 3" xfId="20623"/>
    <cellStyle name="Input 6 2 4 2 12" xfId="20624"/>
    <cellStyle name="Input 6 2 4 2 12 2" xfId="20625"/>
    <cellStyle name="Input 6 2 4 2 12 2 2" xfId="20626"/>
    <cellStyle name="Input 6 2 4 2 12 3" xfId="20627"/>
    <cellStyle name="Input 6 2 4 2 13" xfId="20628"/>
    <cellStyle name="Input 6 2 4 2 13 2" xfId="20629"/>
    <cellStyle name="Input 6 2 4 2 13 2 2" xfId="20630"/>
    <cellStyle name="Input 6 2 4 2 13 3" xfId="20631"/>
    <cellStyle name="Input 6 2 4 2 14" xfId="20632"/>
    <cellStyle name="Input 6 2 4 2 14 2" xfId="20633"/>
    <cellStyle name="Input 6 2 4 2 14 2 2" xfId="20634"/>
    <cellStyle name="Input 6 2 4 2 14 3" xfId="20635"/>
    <cellStyle name="Input 6 2 4 2 15" xfId="20636"/>
    <cellStyle name="Input 6 2 4 2 15 2" xfId="20637"/>
    <cellStyle name="Input 6 2 4 2 15 2 2" xfId="20638"/>
    <cellStyle name="Input 6 2 4 2 15 3" xfId="20639"/>
    <cellStyle name="Input 6 2 4 2 16" xfId="20640"/>
    <cellStyle name="Input 6 2 4 2 16 2" xfId="20641"/>
    <cellStyle name="Input 6 2 4 2 16 2 2" xfId="20642"/>
    <cellStyle name="Input 6 2 4 2 16 3" xfId="20643"/>
    <cellStyle name="Input 6 2 4 2 17" xfId="20644"/>
    <cellStyle name="Input 6 2 4 2 17 2" xfId="20645"/>
    <cellStyle name="Input 6 2 4 2 17 2 2" xfId="20646"/>
    <cellStyle name="Input 6 2 4 2 17 3" xfId="20647"/>
    <cellStyle name="Input 6 2 4 2 18" xfId="20648"/>
    <cellStyle name="Input 6 2 4 2 18 2" xfId="20649"/>
    <cellStyle name="Input 6 2 4 2 18 2 2" xfId="20650"/>
    <cellStyle name="Input 6 2 4 2 18 3" xfId="20651"/>
    <cellStyle name="Input 6 2 4 2 19" xfId="20652"/>
    <cellStyle name="Input 6 2 4 2 19 2" xfId="20653"/>
    <cellStyle name="Input 6 2 4 2 19 2 2" xfId="20654"/>
    <cellStyle name="Input 6 2 4 2 19 3" xfId="20655"/>
    <cellStyle name="Input 6 2 4 2 2" xfId="20656"/>
    <cellStyle name="Input 6 2 4 2 2 2" xfId="20657"/>
    <cellStyle name="Input 6 2 4 2 2 2 2" xfId="20658"/>
    <cellStyle name="Input 6 2 4 2 2 3" xfId="20659"/>
    <cellStyle name="Input 6 2 4 2 20" xfId="20660"/>
    <cellStyle name="Input 6 2 4 2 20 2" xfId="20661"/>
    <cellStyle name="Input 6 2 4 2 20 2 2" xfId="20662"/>
    <cellStyle name="Input 6 2 4 2 20 3" xfId="20663"/>
    <cellStyle name="Input 6 2 4 2 21" xfId="20664"/>
    <cellStyle name="Input 6 2 4 2 21 2" xfId="20665"/>
    <cellStyle name="Input 6 2 4 2 22" xfId="20666"/>
    <cellStyle name="Input 6 2 4 2 3" xfId="20667"/>
    <cellStyle name="Input 6 2 4 2 3 2" xfId="20668"/>
    <cellStyle name="Input 6 2 4 2 3 2 2" xfId="20669"/>
    <cellStyle name="Input 6 2 4 2 3 3" xfId="20670"/>
    <cellStyle name="Input 6 2 4 2 4" xfId="20671"/>
    <cellStyle name="Input 6 2 4 2 4 2" xfId="20672"/>
    <cellStyle name="Input 6 2 4 2 4 2 2" xfId="20673"/>
    <cellStyle name="Input 6 2 4 2 4 3" xfId="20674"/>
    <cellStyle name="Input 6 2 4 2 5" xfId="20675"/>
    <cellStyle name="Input 6 2 4 2 5 2" xfId="20676"/>
    <cellStyle name="Input 6 2 4 2 5 2 2" xfId="20677"/>
    <cellStyle name="Input 6 2 4 2 5 3" xfId="20678"/>
    <cellStyle name="Input 6 2 4 2 6" xfId="20679"/>
    <cellStyle name="Input 6 2 4 2 6 2" xfId="20680"/>
    <cellStyle name="Input 6 2 4 2 6 2 2" xfId="20681"/>
    <cellStyle name="Input 6 2 4 2 6 3" xfId="20682"/>
    <cellStyle name="Input 6 2 4 2 7" xfId="20683"/>
    <cellStyle name="Input 6 2 4 2 7 2" xfId="20684"/>
    <cellStyle name="Input 6 2 4 2 7 2 2" xfId="20685"/>
    <cellStyle name="Input 6 2 4 2 7 3" xfId="20686"/>
    <cellStyle name="Input 6 2 4 2 8" xfId="20687"/>
    <cellStyle name="Input 6 2 4 2 8 2" xfId="20688"/>
    <cellStyle name="Input 6 2 4 2 8 2 2" xfId="20689"/>
    <cellStyle name="Input 6 2 4 2 8 3" xfId="20690"/>
    <cellStyle name="Input 6 2 4 2 9" xfId="20691"/>
    <cellStyle name="Input 6 2 4 2 9 2" xfId="20692"/>
    <cellStyle name="Input 6 2 4 2 9 2 2" xfId="20693"/>
    <cellStyle name="Input 6 2 4 2 9 3" xfId="20694"/>
    <cellStyle name="Input 6 2 4 20" xfId="20695"/>
    <cellStyle name="Input 6 2 4 20 2" xfId="20696"/>
    <cellStyle name="Input 6 2 4 20 2 2" xfId="20697"/>
    <cellStyle name="Input 6 2 4 20 3" xfId="20698"/>
    <cellStyle name="Input 6 2 4 21" xfId="20699"/>
    <cellStyle name="Input 6 2 4 21 2" xfId="20700"/>
    <cellStyle name="Input 6 2 4 21 2 2" xfId="20701"/>
    <cellStyle name="Input 6 2 4 21 3" xfId="20702"/>
    <cellStyle name="Input 6 2 4 22" xfId="20703"/>
    <cellStyle name="Input 6 2 4 22 2" xfId="20704"/>
    <cellStyle name="Input 6 2 4 23" xfId="20705"/>
    <cellStyle name="Input 6 2 4 3" xfId="20706"/>
    <cellStyle name="Input 6 2 4 3 2" xfId="20707"/>
    <cellStyle name="Input 6 2 4 3 2 2" xfId="20708"/>
    <cellStyle name="Input 6 2 4 3 3" xfId="20709"/>
    <cellStyle name="Input 6 2 4 4" xfId="20710"/>
    <cellStyle name="Input 6 2 4 4 2" xfId="20711"/>
    <cellStyle name="Input 6 2 4 4 2 2" xfId="20712"/>
    <cellStyle name="Input 6 2 4 4 3" xfId="20713"/>
    <cellStyle name="Input 6 2 4 5" xfId="20714"/>
    <cellStyle name="Input 6 2 4 5 2" xfId="20715"/>
    <cellStyle name="Input 6 2 4 5 2 2" xfId="20716"/>
    <cellStyle name="Input 6 2 4 5 3" xfId="20717"/>
    <cellStyle name="Input 6 2 4 6" xfId="20718"/>
    <cellStyle name="Input 6 2 4 6 2" xfId="20719"/>
    <cellStyle name="Input 6 2 4 6 2 2" xfId="20720"/>
    <cellStyle name="Input 6 2 4 6 3" xfId="20721"/>
    <cellStyle name="Input 6 2 4 7" xfId="20722"/>
    <cellStyle name="Input 6 2 4 7 2" xfId="20723"/>
    <cellStyle name="Input 6 2 4 7 2 2" xfId="20724"/>
    <cellStyle name="Input 6 2 4 7 3" xfId="20725"/>
    <cellStyle name="Input 6 2 4 8" xfId="20726"/>
    <cellStyle name="Input 6 2 4 8 2" xfId="20727"/>
    <cellStyle name="Input 6 2 4 8 2 2" xfId="20728"/>
    <cellStyle name="Input 6 2 4 8 3" xfId="20729"/>
    <cellStyle name="Input 6 2 4 9" xfId="20730"/>
    <cellStyle name="Input 6 2 4 9 2" xfId="20731"/>
    <cellStyle name="Input 6 2 4 9 2 2" xfId="20732"/>
    <cellStyle name="Input 6 2 4 9 3" xfId="20733"/>
    <cellStyle name="Input 6 2 5" xfId="20734"/>
    <cellStyle name="Input 6 2 5 10" xfId="20735"/>
    <cellStyle name="Input 6 2 5 10 2" xfId="20736"/>
    <cellStyle name="Input 6 2 5 10 2 2" xfId="20737"/>
    <cellStyle name="Input 6 2 5 10 3" xfId="20738"/>
    <cellStyle name="Input 6 2 5 11" xfId="20739"/>
    <cellStyle name="Input 6 2 5 11 2" xfId="20740"/>
    <cellStyle name="Input 6 2 5 11 2 2" xfId="20741"/>
    <cellStyle name="Input 6 2 5 11 3" xfId="20742"/>
    <cellStyle name="Input 6 2 5 12" xfId="20743"/>
    <cellStyle name="Input 6 2 5 12 2" xfId="20744"/>
    <cellStyle name="Input 6 2 5 12 2 2" xfId="20745"/>
    <cellStyle name="Input 6 2 5 12 3" xfId="20746"/>
    <cellStyle name="Input 6 2 5 13" xfId="20747"/>
    <cellStyle name="Input 6 2 5 13 2" xfId="20748"/>
    <cellStyle name="Input 6 2 5 13 2 2" xfId="20749"/>
    <cellStyle name="Input 6 2 5 13 3" xfId="20750"/>
    <cellStyle name="Input 6 2 5 14" xfId="20751"/>
    <cellStyle name="Input 6 2 5 14 2" xfId="20752"/>
    <cellStyle name="Input 6 2 5 14 2 2" xfId="20753"/>
    <cellStyle name="Input 6 2 5 14 3" xfId="20754"/>
    <cellStyle name="Input 6 2 5 15" xfId="20755"/>
    <cellStyle name="Input 6 2 5 15 2" xfId="20756"/>
    <cellStyle name="Input 6 2 5 15 2 2" xfId="20757"/>
    <cellStyle name="Input 6 2 5 15 3" xfId="20758"/>
    <cellStyle name="Input 6 2 5 16" xfId="20759"/>
    <cellStyle name="Input 6 2 5 16 2" xfId="20760"/>
    <cellStyle name="Input 6 2 5 16 2 2" xfId="20761"/>
    <cellStyle name="Input 6 2 5 16 3" xfId="20762"/>
    <cellStyle name="Input 6 2 5 17" xfId="20763"/>
    <cellStyle name="Input 6 2 5 17 2" xfId="20764"/>
    <cellStyle name="Input 6 2 5 17 2 2" xfId="20765"/>
    <cellStyle name="Input 6 2 5 17 3" xfId="20766"/>
    <cellStyle name="Input 6 2 5 18" xfId="20767"/>
    <cellStyle name="Input 6 2 5 18 2" xfId="20768"/>
    <cellStyle name="Input 6 2 5 18 2 2" xfId="20769"/>
    <cellStyle name="Input 6 2 5 18 3" xfId="20770"/>
    <cellStyle name="Input 6 2 5 19" xfId="20771"/>
    <cellStyle name="Input 6 2 5 19 2" xfId="20772"/>
    <cellStyle name="Input 6 2 5 19 2 2" xfId="20773"/>
    <cellStyle name="Input 6 2 5 19 3" xfId="20774"/>
    <cellStyle name="Input 6 2 5 2" xfId="20775"/>
    <cellStyle name="Input 6 2 5 2 2" xfId="20776"/>
    <cellStyle name="Input 6 2 5 2 2 2" xfId="20777"/>
    <cellStyle name="Input 6 2 5 2 3" xfId="20778"/>
    <cellStyle name="Input 6 2 5 20" xfId="20779"/>
    <cellStyle name="Input 6 2 5 20 2" xfId="20780"/>
    <cellStyle name="Input 6 2 5 20 2 2" xfId="20781"/>
    <cellStyle name="Input 6 2 5 20 3" xfId="20782"/>
    <cellStyle name="Input 6 2 5 21" xfId="20783"/>
    <cellStyle name="Input 6 2 5 21 2" xfId="20784"/>
    <cellStyle name="Input 6 2 5 22" xfId="20785"/>
    <cellStyle name="Input 6 2 5 3" xfId="20786"/>
    <cellStyle name="Input 6 2 5 3 2" xfId="20787"/>
    <cellStyle name="Input 6 2 5 3 2 2" xfId="20788"/>
    <cellStyle name="Input 6 2 5 3 3" xfId="20789"/>
    <cellStyle name="Input 6 2 5 4" xfId="20790"/>
    <cellStyle name="Input 6 2 5 4 2" xfId="20791"/>
    <cellStyle name="Input 6 2 5 4 2 2" xfId="20792"/>
    <cellStyle name="Input 6 2 5 4 3" xfId="20793"/>
    <cellStyle name="Input 6 2 5 5" xfId="20794"/>
    <cellStyle name="Input 6 2 5 5 2" xfId="20795"/>
    <cellStyle name="Input 6 2 5 5 2 2" xfId="20796"/>
    <cellStyle name="Input 6 2 5 5 3" xfId="20797"/>
    <cellStyle name="Input 6 2 5 6" xfId="20798"/>
    <cellStyle name="Input 6 2 5 6 2" xfId="20799"/>
    <cellStyle name="Input 6 2 5 6 2 2" xfId="20800"/>
    <cellStyle name="Input 6 2 5 6 3" xfId="20801"/>
    <cellStyle name="Input 6 2 5 7" xfId="20802"/>
    <cellStyle name="Input 6 2 5 7 2" xfId="20803"/>
    <cellStyle name="Input 6 2 5 7 2 2" xfId="20804"/>
    <cellStyle name="Input 6 2 5 7 3" xfId="20805"/>
    <cellStyle name="Input 6 2 5 8" xfId="20806"/>
    <cellStyle name="Input 6 2 5 8 2" xfId="20807"/>
    <cellStyle name="Input 6 2 5 8 2 2" xfId="20808"/>
    <cellStyle name="Input 6 2 5 8 3" xfId="20809"/>
    <cellStyle name="Input 6 2 5 9" xfId="20810"/>
    <cellStyle name="Input 6 2 5 9 2" xfId="20811"/>
    <cellStyle name="Input 6 2 5 9 2 2" xfId="20812"/>
    <cellStyle name="Input 6 2 5 9 3" xfId="20813"/>
    <cellStyle name="Input 6 2 6" xfId="20814"/>
    <cellStyle name="Input 6 2 6 2" xfId="20815"/>
    <cellStyle name="Input 6 2 6 2 2" xfId="20816"/>
    <cellStyle name="Input 6 2 6 3" xfId="20817"/>
    <cellStyle name="Input 6 2 7" xfId="20818"/>
    <cellStyle name="Input 6 2 7 2" xfId="20819"/>
    <cellStyle name="Input 6 2 7 2 2" xfId="20820"/>
    <cellStyle name="Input 6 2 7 3" xfId="20821"/>
    <cellStyle name="Input 6 2 8" xfId="20822"/>
    <cellStyle name="Input 6 2 8 2" xfId="20823"/>
    <cellStyle name="Input 6 2 8 2 2" xfId="20824"/>
    <cellStyle name="Input 6 2 8 3" xfId="20825"/>
    <cellStyle name="Input 6 2 9" xfId="20826"/>
    <cellStyle name="Input 6 2 9 2" xfId="20827"/>
    <cellStyle name="Input 6 2 9 2 2" xfId="20828"/>
    <cellStyle name="Input 6 2 9 3" xfId="20829"/>
    <cellStyle name="Input 6 20" xfId="20830"/>
    <cellStyle name="Input 6 20 2" xfId="20831"/>
    <cellStyle name="Input 6 20 2 2" xfId="20832"/>
    <cellStyle name="Input 6 20 3" xfId="20833"/>
    <cellStyle name="Input 6 21" xfId="20834"/>
    <cellStyle name="Input 6 21 2" xfId="20835"/>
    <cellStyle name="Input 6 21 2 2" xfId="20836"/>
    <cellStyle name="Input 6 21 3" xfId="20837"/>
    <cellStyle name="Input 6 22" xfId="20838"/>
    <cellStyle name="Input 6 22 2" xfId="20839"/>
    <cellStyle name="Input 6 23" xfId="20840"/>
    <cellStyle name="Input 6 24" xfId="20841"/>
    <cellStyle name="Input 6 25" xfId="20842"/>
    <cellStyle name="Input 6 26" xfId="20843"/>
    <cellStyle name="Input 6 3" xfId="20844"/>
    <cellStyle name="Input 6 3 10" xfId="20845"/>
    <cellStyle name="Input 6 3 10 2" xfId="20846"/>
    <cellStyle name="Input 6 3 10 2 2" xfId="20847"/>
    <cellStyle name="Input 6 3 10 3" xfId="20848"/>
    <cellStyle name="Input 6 3 11" xfId="20849"/>
    <cellStyle name="Input 6 3 11 2" xfId="20850"/>
    <cellStyle name="Input 6 3 11 2 2" xfId="20851"/>
    <cellStyle name="Input 6 3 11 3" xfId="20852"/>
    <cellStyle name="Input 6 3 12" xfId="20853"/>
    <cellStyle name="Input 6 3 12 2" xfId="20854"/>
    <cellStyle name="Input 6 3 12 2 2" xfId="20855"/>
    <cellStyle name="Input 6 3 12 3" xfId="20856"/>
    <cellStyle name="Input 6 3 13" xfId="20857"/>
    <cellStyle name="Input 6 3 13 2" xfId="20858"/>
    <cellStyle name="Input 6 3 13 2 2" xfId="20859"/>
    <cellStyle name="Input 6 3 13 3" xfId="20860"/>
    <cellStyle name="Input 6 3 14" xfId="20861"/>
    <cellStyle name="Input 6 3 14 2" xfId="20862"/>
    <cellStyle name="Input 6 3 14 2 2" xfId="20863"/>
    <cellStyle name="Input 6 3 14 3" xfId="20864"/>
    <cellStyle name="Input 6 3 15" xfId="20865"/>
    <cellStyle name="Input 6 3 15 2" xfId="20866"/>
    <cellStyle name="Input 6 3 15 2 2" xfId="20867"/>
    <cellStyle name="Input 6 3 15 3" xfId="20868"/>
    <cellStyle name="Input 6 3 16" xfId="20869"/>
    <cellStyle name="Input 6 3 16 2" xfId="20870"/>
    <cellStyle name="Input 6 3 16 2 2" xfId="20871"/>
    <cellStyle name="Input 6 3 16 3" xfId="20872"/>
    <cellStyle name="Input 6 3 17" xfId="20873"/>
    <cellStyle name="Input 6 3 17 2" xfId="20874"/>
    <cellStyle name="Input 6 3 17 2 2" xfId="20875"/>
    <cellStyle name="Input 6 3 17 3" xfId="20876"/>
    <cellStyle name="Input 6 3 18" xfId="20877"/>
    <cellStyle name="Input 6 3 18 2" xfId="20878"/>
    <cellStyle name="Input 6 3 19" xfId="20879"/>
    <cellStyle name="Input 6 3 2" xfId="20880"/>
    <cellStyle name="Input 6 3 2 10" xfId="20881"/>
    <cellStyle name="Input 6 3 2 10 2" xfId="20882"/>
    <cellStyle name="Input 6 3 2 10 2 2" xfId="20883"/>
    <cellStyle name="Input 6 3 2 10 3" xfId="20884"/>
    <cellStyle name="Input 6 3 2 11" xfId="20885"/>
    <cellStyle name="Input 6 3 2 11 2" xfId="20886"/>
    <cellStyle name="Input 6 3 2 11 2 2" xfId="20887"/>
    <cellStyle name="Input 6 3 2 11 3" xfId="20888"/>
    <cellStyle name="Input 6 3 2 12" xfId="20889"/>
    <cellStyle name="Input 6 3 2 12 2" xfId="20890"/>
    <cellStyle name="Input 6 3 2 12 2 2" xfId="20891"/>
    <cellStyle name="Input 6 3 2 12 3" xfId="20892"/>
    <cellStyle name="Input 6 3 2 13" xfId="20893"/>
    <cellStyle name="Input 6 3 2 13 2" xfId="20894"/>
    <cellStyle name="Input 6 3 2 13 2 2" xfId="20895"/>
    <cellStyle name="Input 6 3 2 13 3" xfId="20896"/>
    <cellStyle name="Input 6 3 2 14" xfId="20897"/>
    <cellStyle name="Input 6 3 2 14 2" xfId="20898"/>
    <cellStyle name="Input 6 3 2 14 2 2" xfId="20899"/>
    <cellStyle name="Input 6 3 2 14 3" xfId="20900"/>
    <cellStyle name="Input 6 3 2 15" xfId="20901"/>
    <cellStyle name="Input 6 3 2 15 2" xfId="20902"/>
    <cellStyle name="Input 6 3 2 15 2 2" xfId="20903"/>
    <cellStyle name="Input 6 3 2 15 3" xfId="20904"/>
    <cellStyle name="Input 6 3 2 16" xfId="20905"/>
    <cellStyle name="Input 6 3 2 16 2" xfId="20906"/>
    <cellStyle name="Input 6 3 2 16 2 2" xfId="20907"/>
    <cellStyle name="Input 6 3 2 16 3" xfId="20908"/>
    <cellStyle name="Input 6 3 2 17" xfId="20909"/>
    <cellStyle name="Input 6 3 2 17 2" xfId="20910"/>
    <cellStyle name="Input 6 3 2 17 2 2" xfId="20911"/>
    <cellStyle name="Input 6 3 2 17 3" xfId="20912"/>
    <cellStyle name="Input 6 3 2 18" xfId="20913"/>
    <cellStyle name="Input 6 3 2 18 2" xfId="20914"/>
    <cellStyle name="Input 6 3 2 18 2 2" xfId="20915"/>
    <cellStyle name="Input 6 3 2 18 3" xfId="20916"/>
    <cellStyle name="Input 6 3 2 19" xfId="20917"/>
    <cellStyle name="Input 6 3 2 19 2" xfId="20918"/>
    <cellStyle name="Input 6 3 2 19 2 2" xfId="20919"/>
    <cellStyle name="Input 6 3 2 19 3" xfId="20920"/>
    <cellStyle name="Input 6 3 2 2" xfId="20921"/>
    <cellStyle name="Input 6 3 2 2 2" xfId="20922"/>
    <cellStyle name="Input 6 3 2 2 2 2" xfId="20923"/>
    <cellStyle name="Input 6 3 2 2 3" xfId="20924"/>
    <cellStyle name="Input 6 3 2 20" xfId="20925"/>
    <cellStyle name="Input 6 3 2 20 2" xfId="20926"/>
    <cellStyle name="Input 6 3 2 20 2 2" xfId="20927"/>
    <cellStyle name="Input 6 3 2 20 3" xfId="20928"/>
    <cellStyle name="Input 6 3 2 21" xfId="20929"/>
    <cellStyle name="Input 6 3 2 21 2" xfId="20930"/>
    <cellStyle name="Input 6 3 2 22" xfId="20931"/>
    <cellStyle name="Input 6 3 2 3" xfId="20932"/>
    <cellStyle name="Input 6 3 2 3 2" xfId="20933"/>
    <cellStyle name="Input 6 3 2 3 2 2" xfId="20934"/>
    <cellStyle name="Input 6 3 2 3 3" xfId="20935"/>
    <cellStyle name="Input 6 3 2 4" xfId="20936"/>
    <cellStyle name="Input 6 3 2 4 2" xfId="20937"/>
    <cellStyle name="Input 6 3 2 4 2 2" xfId="20938"/>
    <cellStyle name="Input 6 3 2 4 3" xfId="20939"/>
    <cellStyle name="Input 6 3 2 5" xfId="20940"/>
    <cellStyle name="Input 6 3 2 5 2" xfId="20941"/>
    <cellStyle name="Input 6 3 2 5 2 2" xfId="20942"/>
    <cellStyle name="Input 6 3 2 5 3" xfId="20943"/>
    <cellStyle name="Input 6 3 2 6" xfId="20944"/>
    <cellStyle name="Input 6 3 2 6 2" xfId="20945"/>
    <cellStyle name="Input 6 3 2 6 2 2" xfId="20946"/>
    <cellStyle name="Input 6 3 2 6 3" xfId="20947"/>
    <cellStyle name="Input 6 3 2 7" xfId="20948"/>
    <cellStyle name="Input 6 3 2 7 2" xfId="20949"/>
    <cellStyle name="Input 6 3 2 7 2 2" xfId="20950"/>
    <cellStyle name="Input 6 3 2 7 3" xfId="20951"/>
    <cellStyle name="Input 6 3 2 8" xfId="20952"/>
    <cellStyle name="Input 6 3 2 8 2" xfId="20953"/>
    <cellStyle name="Input 6 3 2 8 2 2" xfId="20954"/>
    <cellStyle name="Input 6 3 2 8 3" xfId="20955"/>
    <cellStyle name="Input 6 3 2 9" xfId="20956"/>
    <cellStyle name="Input 6 3 2 9 2" xfId="20957"/>
    <cellStyle name="Input 6 3 2 9 2 2" xfId="20958"/>
    <cellStyle name="Input 6 3 2 9 3" xfId="20959"/>
    <cellStyle name="Input 6 3 3" xfId="20960"/>
    <cellStyle name="Input 6 3 3 2" xfId="20961"/>
    <cellStyle name="Input 6 3 3 2 2" xfId="20962"/>
    <cellStyle name="Input 6 3 3 3" xfId="20963"/>
    <cellStyle name="Input 6 3 4" xfId="20964"/>
    <cellStyle name="Input 6 3 4 2" xfId="20965"/>
    <cellStyle name="Input 6 3 4 2 2" xfId="20966"/>
    <cellStyle name="Input 6 3 4 3" xfId="20967"/>
    <cellStyle name="Input 6 3 5" xfId="20968"/>
    <cellStyle name="Input 6 3 5 2" xfId="20969"/>
    <cellStyle name="Input 6 3 5 2 2" xfId="20970"/>
    <cellStyle name="Input 6 3 5 3" xfId="20971"/>
    <cellStyle name="Input 6 3 6" xfId="20972"/>
    <cellStyle name="Input 6 3 6 2" xfId="20973"/>
    <cellStyle name="Input 6 3 6 2 2" xfId="20974"/>
    <cellStyle name="Input 6 3 6 3" xfId="20975"/>
    <cellStyle name="Input 6 3 7" xfId="20976"/>
    <cellStyle name="Input 6 3 7 2" xfId="20977"/>
    <cellStyle name="Input 6 3 7 2 2" xfId="20978"/>
    <cellStyle name="Input 6 3 7 3" xfId="20979"/>
    <cellStyle name="Input 6 3 8" xfId="20980"/>
    <cellStyle name="Input 6 3 8 2" xfId="20981"/>
    <cellStyle name="Input 6 3 8 2 2" xfId="20982"/>
    <cellStyle name="Input 6 3 8 3" xfId="20983"/>
    <cellStyle name="Input 6 3 9" xfId="20984"/>
    <cellStyle name="Input 6 3 9 2" xfId="20985"/>
    <cellStyle name="Input 6 3 9 2 2" xfId="20986"/>
    <cellStyle name="Input 6 3 9 3" xfId="20987"/>
    <cellStyle name="Input 6 4" xfId="20988"/>
    <cellStyle name="Input 6 4 10" xfId="20989"/>
    <cellStyle name="Input 6 4 10 2" xfId="20990"/>
    <cellStyle name="Input 6 4 10 2 2" xfId="20991"/>
    <cellStyle name="Input 6 4 10 3" xfId="20992"/>
    <cellStyle name="Input 6 4 11" xfId="20993"/>
    <cellStyle name="Input 6 4 11 2" xfId="20994"/>
    <cellStyle name="Input 6 4 11 2 2" xfId="20995"/>
    <cellStyle name="Input 6 4 11 3" xfId="20996"/>
    <cellStyle name="Input 6 4 12" xfId="20997"/>
    <cellStyle name="Input 6 4 12 2" xfId="20998"/>
    <cellStyle name="Input 6 4 12 2 2" xfId="20999"/>
    <cellStyle name="Input 6 4 12 3" xfId="21000"/>
    <cellStyle name="Input 6 4 13" xfId="21001"/>
    <cellStyle name="Input 6 4 13 2" xfId="21002"/>
    <cellStyle name="Input 6 4 13 2 2" xfId="21003"/>
    <cellStyle name="Input 6 4 13 3" xfId="21004"/>
    <cellStyle name="Input 6 4 14" xfId="21005"/>
    <cellStyle name="Input 6 4 14 2" xfId="21006"/>
    <cellStyle name="Input 6 4 14 2 2" xfId="21007"/>
    <cellStyle name="Input 6 4 14 3" xfId="21008"/>
    <cellStyle name="Input 6 4 15" xfId="21009"/>
    <cellStyle name="Input 6 4 15 2" xfId="21010"/>
    <cellStyle name="Input 6 4 15 2 2" xfId="21011"/>
    <cellStyle name="Input 6 4 15 3" xfId="21012"/>
    <cellStyle name="Input 6 4 16" xfId="21013"/>
    <cellStyle name="Input 6 4 16 2" xfId="21014"/>
    <cellStyle name="Input 6 4 16 2 2" xfId="21015"/>
    <cellStyle name="Input 6 4 16 3" xfId="21016"/>
    <cellStyle name="Input 6 4 17" xfId="21017"/>
    <cellStyle name="Input 6 4 17 2" xfId="21018"/>
    <cellStyle name="Input 6 4 17 2 2" xfId="21019"/>
    <cellStyle name="Input 6 4 17 3" xfId="21020"/>
    <cellStyle name="Input 6 4 18" xfId="21021"/>
    <cellStyle name="Input 6 4 18 2" xfId="21022"/>
    <cellStyle name="Input 6 4 19" xfId="21023"/>
    <cellStyle name="Input 6 4 2" xfId="21024"/>
    <cellStyle name="Input 6 4 2 10" xfId="21025"/>
    <cellStyle name="Input 6 4 2 10 2" xfId="21026"/>
    <cellStyle name="Input 6 4 2 10 2 2" xfId="21027"/>
    <cellStyle name="Input 6 4 2 10 3" xfId="21028"/>
    <cellStyle name="Input 6 4 2 11" xfId="21029"/>
    <cellStyle name="Input 6 4 2 11 2" xfId="21030"/>
    <cellStyle name="Input 6 4 2 11 2 2" xfId="21031"/>
    <cellStyle name="Input 6 4 2 11 3" xfId="21032"/>
    <cellStyle name="Input 6 4 2 12" xfId="21033"/>
    <cellStyle name="Input 6 4 2 12 2" xfId="21034"/>
    <cellStyle name="Input 6 4 2 12 2 2" xfId="21035"/>
    <cellStyle name="Input 6 4 2 12 3" xfId="21036"/>
    <cellStyle name="Input 6 4 2 13" xfId="21037"/>
    <cellStyle name="Input 6 4 2 13 2" xfId="21038"/>
    <cellStyle name="Input 6 4 2 13 2 2" xfId="21039"/>
    <cellStyle name="Input 6 4 2 13 3" xfId="21040"/>
    <cellStyle name="Input 6 4 2 14" xfId="21041"/>
    <cellStyle name="Input 6 4 2 14 2" xfId="21042"/>
    <cellStyle name="Input 6 4 2 14 2 2" xfId="21043"/>
    <cellStyle name="Input 6 4 2 14 3" xfId="21044"/>
    <cellStyle name="Input 6 4 2 15" xfId="21045"/>
    <cellStyle name="Input 6 4 2 15 2" xfId="21046"/>
    <cellStyle name="Input 6 4 2 15 2 2" xfId="21047"/>
    <cellStyle name="Input 6 4 2 15 3" xfId="21048"/>
    <cellStyle name="Input 6 4 2 16" xfId="21049"/>
    <cellStyle name="Input 6 4 2 16 2" xfId="21050"/>
    <cellStyle name="Input 6 4 2 16 2 2" xfId="21051"/>
    <cellStyle name="Input 6 4 2 16 3" xfId="21052"/>
    <cellStyle name="Input 6 4 2 17" xfId="21053"/>
    <cellStyle name="Input 6 4 2 17 2" xfId="21054"/>
    <cellStyle name="Input 6 4 2 17 2 2" xfId="21055"/>
    <cellStyle name="Input 6 4 2 17 3" xfId="21056"/>
    <cellStyle name="Input 6 4 2 18" xfId="21057"/>
    <cellStyle name="Input 6 4 2 18 2" xfId="21058"/>
    <cellStyle name="Input 6 4 2 18 2 2" xfId="21059"/>
    <cellStyle name="Input 6 4 2 18 3" xfId="21060"/>
    <cellStyle name="Input 6 4 2 19" xfId="21061"/>
    <cellStyle name="Input 6 4 2 19 2" xfId="21062"/>
    <cellStyle name="Input 6 4 2 19 2 2" xfId="21063"/>
    <cellStyle name="Input 6 4 2 19 3" xfId="21064"/>
    <cellStyle name="Input 6 4 2 2" xfId="21065"/>
    <cellStyle name="Input 6 4 2 2 2" xfId="21066"/>
    <cellStyle name="Input 6 4 2 2 2 2" xfId="21067"/>
    <cellStyle name="Input 6 4 2 2 3" xfId="21068"/>
    <cellStyle name="Input 6 4 2 20" xfId="21069"/>
    <cellStyle name="Input 6 4 2 20 2" xfId="21070"/>
    <cellStyle name="Input 6 4 2 20 2 2" xfId="21071"/>
    <cellStyle name="Input 6 4 2 20 3" xfId="21072"/>
    <cellStyle name="Input 6 4 2 21" xfId="21073"/>
    <cellStyle name="Input 6 4 2 21 2" xfId="21074"/>
    <cellStyle name="Input 6 4 2 22" xfId="21075"/>
    <cellStyle name="Input 6 4 2 3" xfId="21076"/>
    <cellStyle name="Input 6 4 2 3 2" xfId="21077"/>
    <cellStyle name="Input 6 4 2 3 2 2" xfId="21078"/>
    <cellStyle name="Input 6 4 2 3 3" xfId="21079"/>
    <cellStyle name="Input 6 4 2 4" xfId="21080"/>
    <cellStyle name="Input 6 4 2 4 2" xfId="21081"/>
    <cellStyle name="Input 6 4 2 4 2 2" xfId="21082"/>
    <cellStyle name="Input 6 4 2 4 3" xfId="21083"/>
    <cellStyle name="Input 6 4 2 5" xfId="21084"/>
    <cellStyle name="Input 6 4 2 5 2" xfId="21085"/>
    <cellStyle name="Input 6 4 2 5 2 2" xfId="21086"/>
    <cellStyle name="Input 6 4 2 5 3" xfId="21087"/>
    <cellStyle name="Input 6 4 2 6" xfId="21088"/>
    <cellStyle name="Input 6 4 2 6 2" xfId="21089"/>
    <cellStyle name="Input 6 4 2 6 2 2" xfId="21090"/>
    <cellStyle name="Input 6 4 2 6 3" xfId="21091"/>
    <cellStyle name="Input 6 4 2 7" xfId="21092"/>
    <cellStyle name="Input 6 4 2 7 2" xfId="21093"/>
    <cellStyle name="Input 6 4 2 7 2 2" xfId="21094"/>
    <cellStyle name="Input 6 4 2 7 3" xfId="21095"/>
    <cellStyle name="Input 6 4 2 8" xfId="21096"/>
    <cellStyle name="Input 6 4 2 8 2" xfId="21097"/>
    <cellStyle name="Input 6 4 2 8 2 2" xfId="21098"/>
    <cellStyle name="Input 6 4 2 8 3" xfId="21099"/>
    <cellStyle name="Input 6 4 2 9" xfId="21100"/>
    <cellStyle name="Input 6 4 2 9 2" xfId="21101"/>
    <cellStyle name="Input 6 4 2 9 2 2" xfId="21102"/>
    <cellStyle name="Input 6 4 2 9 3" xfId="21103"/>
    <cellStyle name="Input 6 4 3" xfId="21104"/>
    <cellStyle name="Input 6 4 3 2" xfId="21105"/>
    <cellStyle name="Input 6 4 3 2 2" xfId="21106"/>
    <cellStyle name="Input 6 4 3 3" xfId="21107"/>
    <cellStyle name="Input 6 4 4" xfId="21108"/>
    <cellStyle name="Input 6 4 4 2" xfId="21109"/>
    <cellStyle name="Input 6 4 4 2 2" xfId="21110"/>
    <cellStyle name="Input 6 4 4 3" xfId="21111"/>
    <cellStyle name="Input 6 4 5" xfId="21112"/>
    <cellStyle name="Input 6 4 5 2" xfId="21113"/>
    <cellStyle name="Input 6 4 5 2 2" xfId="21114"/>
    <cellStyle name="Input 6 4 5 3" xfId="21115"/>
    <cellStyle name="Input 6 4 6" xfId="21116"/>
    <cellStyle name="Input 6 4 6 2" xfId="21117"/>
    <cellStyle name="Input 6 4 6 2 2" xfId="21118"/>
    <cellStyle name="Input 6 4 6 3" xfId="21119"/>
    <cellStyle name="Input 6 4 7" xfId="21120"/>
    <cellStyle name="Input 6 4 7 2" xfId="21121"/>
    <cellStyle name="Input 6 4 7 2 2" xfId="21122"/>
    <cellStyle name="Input 6 4 7 3" xfId="21123"/>
    <cellStyle name="Input 6 4 8" xfId="21124"/>
    <cellStyle name="Input 6 4 8 2" xfId="21125"/>
    <cellStyle name="Input 6 4 8 2 2" xfId="21126"/>
    <cellStyle name="Input 6 4 8 3" xfId="21127"/>
    <cellStyle name="Input 6 4 9" xfId="21128"/>
    <cellStyle name="Input 6 4 9 2" xfId="21129"/>
    <cellStyle name="Input 6 4 9 2 2" xfId="21130"/>
    <cellStyle name="Input 6 4 9 3" xfId="21131"/>
    <cellStyle name="Input 6 5" xfId="21132"/>
    <cellStyle name="Input 6 5 10" xfId="21133"/>
    <cellStyle name="Input 6 5 10 2" xfId="21134"/>
    <cellStyle name="Input 6 5 10 2 2" xfId="21135"/>
    <cellStyle name="Input 6 5 10 3" xfId="21136"/>
    <cellStyle name="Input 6 5 11" xfId="21137"/>
    <cellStyle name="Input 6 5 11 2" xfId="21138"/>
    <cellStyle name="Input 6 5 11 2 2" xfId="21139"/>
    <cellStyle name="Input 6 5 11 3" xfId="21140"/>
    <cellStyle name="Input 6 5 12" xfId="21141"/>
    <cellStyle name="Input 6 5 12 2" xfId="21142"/>
    <cellStyle name="Input 6 5 12 2 2" xfId="21143"/>
    <cellStyle name="Input 6 5 12 3" xfId="21144"/>
    <cellStyle name="Input 6 5 13" xfId="21145"/>
    <cellStyle name="Input 6 5 13 2" xfId="21146"/>
    <cellStyle name="Input 6 5 13 2 2" xfId="21147"/>
    <cellStyle name="Input 6 5 13 3" xfId="21148"/>
    <cellStyle name="Input 6 5 14" xfId="21149"/>
    <cellStyle name="Input 6 5 14 2" xfId="21150"/>
    <cellStyle name="Input 6 5 14 2 2" xfId="21151"/>
    <cellStyle name="Input 6 5 14 3" xfId="21152"/>
    <cellStyle name="Input 6 5 15" xfId="21153"/>
    <cellStyle name="Input 6 5 15 2" xfId="21154"/>
    <cellStyle name="Input 6 5 15 2 2" xfId="21155"/>
    <cellStyle name="Input 6 5 15 3" xfId="21156"/>
    <cellStyle name="Input 6 5 16" xfId="21157"/>
    <cellStyle name="Input 6 5 16 2" xfId="21158"/>
    <cellStyle name="Input 6 5 16 2 2" xfId="21159"/>
    <cellStyle name="Input 6 5 16 3" xfId="21160"/>
    <cellStyle name="Input 6 5 17" xfId="21161"/>
    <cellStyle name="Input 6 5 17 2" xfId="21162"/>
    <cellStyle name="Input 6 5 17 2 2" xfId="21163"/>
    <cellStyle name="Input 6 5 17 3" xfId="21164"/>
    <cellStyle name="Input 6 5 18" xfId="21165"/>
    <cellStyle name="Input 6 5 18 2" xfId="21166"/>
    <cellStyle name="Input 6 5 18 2 2" xfId="21167"/>
    <cellStyle name="Input 6 5 18 3" xfId="21168"/>
    <cellStyle name="Input 6 5 19" xfId="21169"/>
    <cellStyle name="Input 6 5 19 2" xfId="21170"/>
    <cellStyle name="Input 6 5 19 2 2" xfId="21171"/>
    <cellStyle name="Input 6 5 19 3" xfId="21172"/>
    <cellStyle name="Input 6 5 2" xfId="21173"/>
    <cellStyle name="Input 6 5 2 10" xfId="21174"/>
    <cellStyle name="Input 6 5 2 10 2" xfId="21175"/>
    <cellStyle name="Input 6 5 2 10 2 2" xfId="21176"/>
    <cellStyle name="Input 6 5 2 10 3" xfId="21177"/>
    <cellStyle name="Input 6 5 2 11" xfId="21178"/>
    <cellStyle name="Input 6 5 2 11 2" xfId="21179"/>
    <cellStyle name="Input 6 5 2 11 2 2" xfId="21180"/>
    <cellStyle name="Input 6 5 2 11 3" xfId="21181"/>
    <cellStyle name="Input 6 5 2 12" xfId="21182"/>
    <cellStyle name="Input 6 5 2 12 2" xfId="21183"/>
    <cellStyle name="Input 6 5 2 12 2 2" xfId="21184"/>
    <cellStyle name="Input 6 5 2 12 3" xfId="21185"/>
    <cellStyle name="Input 6 5 2 13" xfId="21186"/>
    <cellStyle name="Input 6 5 2 13 2" xfId="21187"/>
    <cellStyle name="Input 6 5 2 13 2 2" xfId="21188"/>
    <cellStyle name="Input 6 5 2 13 3" xfId="21189"/>
    <cellStyle name="Input 6 5 2 14" xfId="21190"/>
    <cellStyle name="Input 6 5 2 14 2" xfId="21191"/>
    <cellStyle name="Input 6 5 2 14 2 2" xfId="21192"/>
    <cellStyle name="Input 6 5 2 14 3" xfId="21193"/>
    <cellStyle name="Input 6 5 2 15" xfId="21194"/>
    <cellStyle name="Input 6 5 2 15 2" xfId="21195"/>
    <cellStyle name="Input 6 5 2 15 2 2" xfId="21196"/>
    <cellStyle name="Input 6 5 2 15 3" xfId="21197"/>
    <cellStyle name="Input 6 5 2 16" xfId="21198"/>
    <cellStyle name="Input 6 5 2 16 2" xfId="21199"/>
    <cellStyle name="Input 6 5 2 16 2 2" xfId="21200"/>
    <cellStyle name="Input 6 5 2 16 3" xfId="21201"/>
    <cellStyle name="Input 6 5 2 17" xfId="21202"/>
    <cellStyle name="Input 6 5 2 17 2" xfId="21203"/>
    <cellStyle name="Input 6 5 2 17 2 2" xfId="21204"/>
    <cellStyle name="Input 6 5 2 17 3" xfId="21205"/>
    <cellStyle name="Input 6 5 2 18" xfId="21206"/>
    <cellStyle name="Input 6 5 2 18 2" xfId="21207"/>
    <cellStyle name="Input 6 5 2 18 2 2" xfId="21208"/>
    <cellStyle name="Input 6 5 2 18 3" xfId="21209"/>
    <cellStyle name="Input 6 5 2 19" xfId="21210"/>
    <cellStyle name="Input 6 5 2 19 2" xfId="21211"/>
    <cellStyle name="Input 6 5 2 19 2 2" xfId="21212"/>
    <cellStyle name="Input 6 5 2 19 3" xfId="21213"/>
    <cellStyle name="Input 6 5 2 2" xfId="21214"/>
    <cellStyle name="Input 6 5 2 2 2" xfId="21215"/>
    <cellStyle name="Input 6 5 2 2 2 2" xfId="21216"/>
    <cellStyle name="Input 6 5 2 2 3" xfId="21217"/>
    <cellStyle name="Input 6 5 2 20" xfId="21218"/>
    <cellStyle name="Input 6 5 2 20 2" xfId="21219"/>
    <cellStyle name="Input 6 5 2 20 2 2" xfId="21220"/>
    <cellStyle name="Input 6 5 2 20 3" xfId="21221"/>
    <cellStyle name="Input 6 5 2 21" xfId="21222"/>
    <cellStyle name="Input 6 5 2 21 2" xfId="21223"/>
    <cellStyle name="Input 6 5 2 22" xfId="21224"/>
    <cellStyle name="Input 6 5 2 3" xfId="21225"/>
    <cellStyle name="Input 6 5 2 3 2" xfId="21226"/>
    <cellStyle name="Input 6 5 2 3 2 2" xfId="21227"/>
    <cellStyle name="Input 6 5 2 3 3" xfId="21228"/>
    <cellStyle name="Input 6 5 2 4" xfId="21229"/>
    <cellStyle name="Input 6 5 2 4 2" xfId="21230"/>
    <cellStyle name="Input 6 5 2 4 2 2" xfId="21231"/>
    <cellStyle name="Input 6 5 2 4 3" xfId="21232"/>
    <cellStyle name="Input 6 5 2 5" xfId="21233"/>
    <cellStyle name="Input 6 5 2 5 2" xfId="21234"/>
    <cellStyle name="Input 6 5 2 5 2 2" xfId="21235"/>
    <cellStyle name="Input 6 5 2 5 3" xfId="21236"/>
    <cellStyle name="Input 6 5 2 6" xfId="21237"/>
    <cellStyle name="Input 6 5 2 6 2" xfId="21238"/>
    <cellStyle name="Input 6 5 2 6 2 2" xfId="21239"/>
    <cellStyle name="Input 6 5 2 6 3" xfId="21240"/>
    <cellStyle name="Input 6 5 2 7" xfId="21241"/>
    <cellStyle name="Input 6 5 2 7 2" xfId="21242"/>
    <cellStyle name="Input 6 5 2 7 2 2" xfId="21243"/>
    <cellStyle name="Input 6 5 2 7 3" xfId="21244"/>
    <cellStyle name="Input 6 5 2 8" xfId="21245"/>
    <cellStyle name="Input 6 5 2 8 2" xfId="21246"/>
    <cellStyle name="Input 6 5 2 8 2 2" xfId="21247"/>
    <cellStyle name="Input 6 5 2 8 3" xfId="21248"/>
    <cellStyle name="Input 6 5 2 9" xfId="21249"/>
    <cellStyle name="Input 6 5 2 9 2" xfId="21250"/>
    <cellStyle name="Input 6 5 2 9 2 2" xfId="21251"/>
    <cellStyle name="Input 6 5 2 9 3" xfId="21252"/>
    <cellStyle name="Input 6 5 20" xfId="21253"/>
    <cellStyle name="Input 6 5 20 2" xfId="21254"/>
    <cellStyle name="Input 6 5 20 2 2" xfId="21255"/>
    <cellStyle name="Input 6 5 20 3" xfId="21256"/>
    <cellStyle name="Input 6 5 21" xfId="21257"/>
    <cellStyle name="Input 6 5 21 2" xfId="21258"/>
    <cellStyle name="Input 6 5 21 2 2" xfId="21259"/>
    <cellStyle name="Input 6 5 21 3" xfId="21260"/>
    <cellStyle name="Input 6 5 22" xfId="21261"/>
    <cellStyle name="Input 6 5 22 2" xfId="21262"/>
    <cellStyle name="Input 6 5 23" xfId="21263"/>
    <cellStyle name="Input 6 5 3" xfId="21264"/>
    <cellStyle name="Input 6 5 3 2" xfId="21265"/>
    <cellStyle name="Input 6 5 3 2 2" xfId="21266"/>
    <cellStyle name="Input 6 5 3 3" xfId="21267"/>
    <cellStyle name="Input 6 5 4" xfId="21268"/>
    <cellStyle name="Input 6 5 4 2" xfId="21269"/>
    <cellStyle name="Input 6 5 4 2 2" xfId="21270"/>
    <cellStyle name="Input 6 5 4 3" xfId="21271"/>
    <cellStyle name="Input 6 5 5" xfId="21272"/>
    <cellStyle name="Input 6 5 5 2" xfId="21273"/>
    <cellStyle name="Input 6 5 5 2 2" xfId="21274"/>
    <cellStyle name="Input 6 5 5 3" xfId="21275"/>
    <cellStyle name="Input 6 5 6" xfId="21276"/>
    <cellStyle name="Input 6 5 6 2" xfId="21277"/>
    <cellStyle name="Input 6 5 6 2 2" xfId="21278"/>
    <cellStyle name="Input 6 5 6 3" xfId="21279"/>
    <cellStyle name="Input 6 5 7" xfId="21280"/>
    <cellStyle name="Input 6 5 7 2" xfId="21281"/>
    <cellStyle name="Input 6 5 7 2 2" xfId="21282"/>
    <cellStyle name="Input 6 5 7 3" xfId="21283"/>
    <cellStyle name="Input 6 5 8" xfId="21284"/>
    <cellStyle name="Input 6 5 8 2" xfId="21285"/>
    <cellStyle name="Input 6 5 8 2 2" xfId="21286"/>
    <cellStyle name="Input 6 5 8 3" xfId="21287"/>
    <cellStyle name="Input 6 5 9" xfId="21288"/>
    <cellStyle name="Input 6 5 9 2" xfId="21289"/>
    <cellStyle name="Input 6 5 9 2 2" xfId="21290"/>
    <cellStyle name="Input 6 5 9 3" xfId="21291"/>
    <cellStyle name="Input 6 6" xfId="21292"/>
    <cellStyle name="Input 6 6 10" xfId="21293"/>
    <cellStyle name="Input 6 6 10 2" xfId="21294"/>
    <cellStyle name="Input 6 6 10 2 2" xfId="21295"/>
    <cellStyle name="Input 6 6 10 3" xfId="21296"/>
    <cellStyle name="Input 6 6 11" xfId="21297"/>
    <cellStyle name="Input 6 6 11 2" xfId="21298"/>
    <cellStyle name="Input 6 6 11 2 2" xfId="21299"/>
    <cellStyle name="Input 6 6 11 3" xfId="21300"/>
    <cellStyle name="Input 6 6 12" xfId="21301"/>
    <cellStyle name="Input 6 6 12 2" xfId="21302"/>
    <cellStyle name="Input 6 6 12 2 2" xfId="21303"/>
    <cellStyle name="Input 6 6 12 3" xfId="21304"/>
    <cellStyle name="Input 6 6 13" xfId="21305"/>
    <cellStyle name="Input 6 6 13 2" xfId="21306"/>
    <cellStyle name="Input 6 6 13 2 2" xfId="21307"/>
    <cellStyle name="Input 6 6 13 3" xfId="21308"/>
    <cellStyle name="Input 6 6 14" xfId="21309"/>
    <cellStyle name="Input 6 6 14 2" xfId="21310"/>
    <cellStyle name="Input 6 6 14 2 2" xfId="21311"/>
    <cellStyle name="Input 6 6 14 3" xfId="21312"/>
    <cellStyle name="Input 6 6 15" xfId="21313"/>
    <cellStyle name="Input 6 6 15 2" xfId="21314"/>
    <cellStyle name="Input 6 6 15 2 2" xfId="21315"/>
    <cellStyle name="Input 6 6 15 3" xfId="21316"/>
    <cellStyle name="Input 6 6 16" xfId="21317"/>
    <cellStyle name="Input 6 6 16 2" xfId="21318"/>
    <cellStyle name="Input 6 6 16 2 2" xfId="21319"/>
    <cellStyle name="Input 6 6 16 3" xfId="21320"/>
    <cellStyle name="Input 6 6 17" xfId="21321"/>
    <cellStyle name="Input 6 6 17 2" xfId="21322"/>
    <cellStyle name="Input 6 6 17 2 2" xfId="21323"/>
    <cellStyle name="Input 6 6 17 3" xfId="21324"/>
    <cellStyle name="Input 6 6 18" xfId="21325"/>
    <cellStyle name="Input 6 6 18 2" xfId="21326"/>
    <cellStyle name="Input 6 6 18 2 2" xfId="21327"/>
    <cellStyle name="Input 6 6 18 3" xfId="21328"/>
    <cellStyle name="Input 6 6 19" xfId="21329"/>
    <cellStyle name="Input 6 6 19 2" xfId="21330"/>
    <cellStyle name="Input 6 6 19 2 2" xfId="21331"/>
    <cellStyle name="Input 6 6 19 3" xfId="21332"/>
    <cellStyle name="Input 6 6 2" xfId="21333"/>
    <cellStyle name="Input 6 6 2 2" xfId="21334"/>
    <cellStyle name="Input 6 6 2 2 2" xfId="21335"/>
    <cellStyle name="Input 6 6 2 3" xfId="21336"/>
    <cellStyle name="Input 6 6 20" xfId="21337"/>
    <cellStyle name="Input 6 6 20 2" xfId="21338"/>
    <cellStyle name="Input 6 6 20 2 2" xfId="21339"/>
    <cellStyle name="Input 6 6 20 3" xfId="21340"/>
    <cellStyle name="Input 6 6 21" xfId="21341"/>
    <cellStyle name="Input 6 6 21 2" xfId="21342"/>
    <cellStyle name="Input 6 6 22" xfId="21343"/>
    <cellStyle name="Input 6 6 3" xfId="21344"/>
    <cellStyle name="Input 6 6 3 2" xfId="21345"/>
    <cellStyle name="Input 6 6 3 2 2" xfId="21346"/>
    <cellStyle name="Input 6 6 3 3" xfId="21347"/>
    <cellStyle name="Input 6 6 4" xfId="21348"/>
    <cellStyle name="Input 6 6 4 2" xfId="21349"/>
    <cellStyle name="Input 6 6 4 2 2" xfId="21350"/>
    <cellStyle name="Input 6 6 4 3" xfId="21351"/>
    <cellStyle name="Input 6 6 5" xfId="21352"/>
    <cellStyle name="Input 6 6 5 2" xfId="21353"/>
    <cellStyle name="Input 6 6 5 2 2" xfId="21354"/>
    <cellStyle name="Input 6 6 5 3" xfId="21355"/>
    <cellStyle name="Input 6 6 6" xfId="21356"/>
    <cellStyle name="Input 6 6 6 2" xfId="21357"/>
    <cellStyle name="Input 6 6 6 2 2" xfId="21358"/>
    <cellStyle name="Input 6 6 6 3" xfId="21359"/>
    <cellStyle name="Input 6 6 7" xfId="21360"/>
    <cellStyle name="Input 6 6 7 2" xfId="21361"/>
    <cellStyle name="Input 6 6 7 2 2" xfId="21362"/>
    <cellStyle name="Input 6 6 7 3" xfId="21363"/>
    <cellStyle name="Input 6 6 8" xfId="21364"/>
    <cellStyle name="Input 6 6 8 2" xfId="21365"/>
    <cellStyle name="Input 6 6 8 2 2" xfId="21366"/>
    <cellStyle name="Input 6 6 8 3" xfId="21367"/>
    <cellStyle name="Input 6 6 9" xfId="21368"/>
    <cellStyle name="Input 6 6 9 2" xfId="21369"/>
    <cellStyle name="Input 6 6 9 2 2" xfId="21370"/>
    <cellStyle name="Input 6 6 9 3" xfId="21371"/>
    <cellStyle name="Input 6 7" xfId="21372"/>
    <cellStyle name="Input 6 7 2" xfId="21373"/>
    <cellStyle name="Input 6 7 2 2" xfId="21374"/>
    <cellStyle name="Input 6 7 3" xfId="21375"/>
    <cellStyle name="Input 6 8" xfId="21376"/>
    <cellStyle name="Input 6 8 2" xfId="21377"/>
    <cellStyle name="Input 6 8 2 2" xfId="21378"/>
    <cellStyle name="Input 6 8 3" xfId="21379"/>
    <cellStyle name="Input 6 9" xfId="21380"/>
    <cellStyle name="Input 6 9 2" xfId="21381"/>
    <cellStyle name="Input 6 9 2 2" xfId="21382"/>
    <cellStyle name="Input 6 9 3" xfId="21383"/>
    <cellStyle name="Input Cell" xfId="21384"/>
    <cellStyle name="KPMG Heading 1" xfId="21385"/>
    <cellStyle name="KPMG Heading 2" xfId="21386"/>
    <cellStyle name="KPMG Heading 3" xfId="21387"/>
    <cellStyle name="KPMG Heading 4" xfId="21388"/>
    <cellStyle name="KPMG Normal" xfId="21389"/>
    <cellStyle name="KPMG Normal Text" xfId="21390"/>
    <cellStyle name="Large" xfId="21391"/>
    <cellStyle name="Large 2" xfId="21392"/>
    <cellStyle name="Linked Cell 2" xfId="21393"/>
    <cellStyle name="Linked Cell 2 2" xfId="21394"/>
    <cellStyle name="Linked Cell 3" xfId="21395"/>
    <cellStyle name="Linked Cell 4" xfId="21396"/>
    <cellStyle name="Linked Cell 5" xfId="21397"/>
    <cellStyle name="Linked Cell 6" xfId="21398"/>
    <cellStyle name="Mid_Centred" xfId="21399"/>
    <cellStyle name="Named Range" xfId="21400"/>
    <cellStyle name="Named Range Cells" xfId="21401"/>
    <cellStyle name="Named Range Tag" xfId="21402"/>
    <cellStyle name="Neutral 2" xfId="21403"/>
    <cellStyle name="Neutral 2 2" xfId="21404"/>
    <cellStyle name="Neutral 3" xfId="21405"/>
    <cellStyle name="Neutral 4" xfId="21406"/>
    <cellStyle name="Neutral 5" xfId="21407"/>
    <cellStyle name="Neutral 6" xfId="21408"/>
    <cellStyle name="Normal" xfId="0" builtinId="0"/>
    <cellStyle name="Normal 10" xfId="4"/>
    <cellStyle name="Normal 10 2" xfId="21409"/>
    <cellStyle name="Normal 10 3" xfId="21410"/>
    <cellStyle name="Normal 11" xfId="21411"/>
    <cellStyle name="Normal 11 2" xfId="21412"/>
    <cellStyle name="Normal 11 3" xfId="21413"/>
    <cellStyle name="Normal 12" xfId="21414"/>
    <cellStyle name="Normal 12 2" xfId="21415"/>
    <cellStyle name="Normal 12 4" xfId="21416"/>
    <cellStyle name="Normal 13" xfId="21417"/>
    <cellStyle name="Normal 14" xfId="21418"/>
    <cellStyle name="Normal 14 2" xfId="21419"/>
    <cellStyle name="Normal 15" xfId="21420"/>
    <cellStyle name="Normal 17" xfId="21421"/>
    <cellStyle name="Normal 2" xfId="21422"/>
    <cellStyle name="Normal 2 2" xfId="21423"/>
    <cellStyle name="Normal 2 2 2" xfId="21424"/>
    <cellStyle name="Normal 2 2 2 2" xfId="21425"/>
    <cellStyle name="Normal 2 2 2 3" xfId="21426"/>
    <cellStyle name="Normal 2 3" xfId="21427"/>
    <cellStyle name="Normal 2 3 2" xfId="21428"/>
    <cellStyle name="Normal 2 4" xfId="21429"/>
    <cellStyle name="Normal 2 4 2" xfId="21430"/>
    <cellStyle name="Normal 2_Additional PCT Template - In Year Monitoring" xfId="21431"/>
    <cellStyle name="Normal 295" xfId="21432"/>
    <cellStyle name="Normal 296" xfId="21433"/>
    <cellStyle name="Normal 3" xfId="21434"/>
    <cellStyle name="Normal 3 2" xfId="21435"/>
    <cellStyle name="Normal 3 2 2" xfId="21436"/>
    <cellStyle name="Normal 3 2 2 2" xfId="21437"/>
    <cellStyle name="Normal 3 2 2 3" xfId="21438"/>
    <cellStyle name="Normal 3 2 3" xfId="21439"/>
    <cellStyle name="Normal 3 2 4" xfId="21440"/>
    <cellStyle name="Normal 3 3" xfId="21441"/>
    <cellStyle name="Normal 3 3 2" xfId="21442"/>
    <cellStyle name="Normal 3 3 3" xfId="21443"/>
    <cellStyle name="Normal 3 4" xfId="21444"/>
    <cellStyle name="Normal 3 5" xfId="21445"/>
    <cellStyle name="Normal 3 5 2" xfId="21446"/>
    <cellStyle name="Normal 3 5 3" xfId="21447"/>
    <cellStyle name="Normal 3 5 4" xfId="21448"/>
    <cellStyle name="Normal 3 6" xfId="2"/>
    <cellStyle name="Normal 3 7" xfId="21449"/>
    <cellStyle name="Normal 33" xfId="21450"/>
    <cellStyle name="Normal 37" xfId="21451"/>
    <cellStyle name="Normal 37 2" xfId="21452"/>
    <cellStyle name="Normal 4" xfId="21453"/>
    <cellStyle name="Normal 4 2" xfId="21454"/>
    <cellStyle name="Normal 4 2 2" xfId="21455"/>
    <cellStyle name="Normal 4 3" xfId="21456"/>
    <cellStyle name="Normal 4 3 2" xfId="21457"/>
    <cellStyle name="Normal 4 4" xfId="21458"/>
    <cellStyle name="Normal 4 4 2" xfId="21459"/>
    <cellStyle name="Normal 4 5" xfId="21460"/>
    <cellStyle name="Normal 4 5 2" xfId="21461"/>
    <cellStyle name="Normal 4 6" xfId="21462"/>
    <cellStyle name="Normal 4 6 2" xfId="21463"/>
    <cellStyle name="Normal 4 7" xfId="21464"/>
    <cellStyle name="Normal 4 8" xfId="21465"/>
    <cellStyle name="Normal 4 8 2" xfId="21466"/>
    <cellStyle name="Normal 4 8 3" xfId="21467"/>
    <cellStyle name="Normal 4 8 4" xfId="21468"/>
    <cellStyle name="Normal 4 9" xfId="21469"/>
    <cellStyle name="Normal 4_5A4 10-11 Templates Final" xfId="21470"/>
    <cellStyle name="Normal 5" xfId="21471"/>
    <cellStyle name="Normal 5 2" xfId="21472"/>
    <cellStyle name="Normal 5 2 2" xfId="21473"/>
    <cellStyle name="Normal 5 2 2 2" xfId="21474"/>
    <cellStyle name="Normal 5 2 2 3" xfId="21475"/>
    <cellStyle name="Normal 5 2 3" xfId="21476"/>
    <cellStyle name="Normal 5 2 4" xfId="21477"/>
    <cellStyle name="Normal 5 3" xfId="21478"/>
    <cellStyle name="Normal 5 3 2" xfId="21479"/>
    <cellStyle name="Normal 5 3 3" xfId="21480"/>
    <cellStyle name="Normal 5 4" xfId="21481"/>
    <cellStyle name="Normal 5 4 2" xfId="21482"/>
    <cellStyle name="Normal 5 5" xfId="21483"/>
    <cellStyle name="Normal 5 5 2" xfId="21484"/>
    <cellStyle name="Normal 5 6" xfId="21485"/>
    <cellStyle name="Normal 5 6 2" xfId="21486"/>
    <cellStyle name="Normal 5 7" xfId="21487"/>
    <cellStyle name="Normal 5 8" xfId="21488"/>
    <cellStyle name="Normal 5 8 2" xfId="21489"/>
    <cellStyle name="Normal 5 8 3" xfId="21490"/>
    <cellStyle name="Normal 5 8 4" xfId="21491"/>
    <cellStyle name="Normal 5 9" xfId="21492"/>
    <cellStyle name="Normal 5_5A4 10-11 Templates Final" xfId="21493"/>
    <cellStyle name="Normal 6" xfId="21494"/>
    <cellStyle name="Normal 6 2" xfId="21495"/>
    <cellStyle name="Normal 6 2 2" xfId="21496"/>
    <cellStyle name="Normal 6 2 3" xfId="21497"/>
    <cellStyle name="Normal 6 2 4" xfId="21498"/>
    <cellStyle name="Normal 6 3" xfId="21499"/>
    <cellStyle name="Normal 6 4" xfId="21500"/>
    <cellStyle name="Normal 6 5" xfId="21501"/>
    <cellStyle name="Normal 7" xfId="21502"/>
    <cellStyle name="Normal 7 2" xfId="21503"/>
    <cellStyle name="Normal 7 2 2" xfId="21504"/>
    <cellStyle name="Normal 7 2 3" xfId="21505"/>
    <cellStyle name="Normal 7 2 4" xfId="21506"/>
    <cellStyle name="Normal 7 3" xfId="21507"/>
    <cellStyle name="Normal 7 4" xfId="21508"/>
    <cellStyle name="Normal 7 5" xfId="21509"/>
    <cellStyle name="Normal 8" xfId="21510"/>
    <cellStyle name="Normal 8 2" xfId="21511"/>
    <cellStyle name="Normal 9" xfId="21512"/>
    <cellStyle name="Note 2" xfId="21513"/>
    <cellStyle name="Note 2 10" xfId="21514"/>
    <cellStyle name="Note 2 2" xfId="21515"/>
    <cellStyle name="Note 2 2 10" xfId="21516"/>
    <cellStyle name="Note 2 2 10 2" xfId="21517"/>
    <cellStyle name="Note 2 2 10 2 2" xfId="21518"/>
    <cellStyle name="Note 2 2 10 3" xfId="21519"/>
    <cellStyle name="Note 2 2 11" xfId="21520"/>
    <cellStyle name="Note 2 2 11 2" xfId="21521"/>
    <cellStyle name="Note 2 2 11 2 2" xfId="21522"/>
    <cellStyle name="Note 2 2 11 3" xfId="21523"/>
    <cellStyle name="Note 2 2 12" xfId="21524"/>
    <cellStyle name="Note 2 2 12 2" xfId="21525"/>
    <cellStyle name="Note 2 2 12 2 2" xfId="21526"/>
    <cellStyle name="Note 2 2 12 3" xfId="21527"/>
    <cellStyle name="Note 2 2 13" xfId="21528"/>
    <cellStyle name="Note 2 2 13 2" xfId="21529"/>
    <cellStyle name="Note 2 2 13 2 2" xfId="21530"/>
    <cellStyle name="Note 2 2 13 3" xfId="21531"/>
    <cellStyle name="Note 2 2 14" xfId="21532"/>
    <cellStyle name="Note 2 2 14 2" xfId="21533"/>
    <cellStyle name="Note 2 2 14 2 2" xfId="21534"/>
    <cellStyle name="Note 2 2 14 3" xfId="21535"/>
    <cellStyle name="Note 2 2 15" xfId="21536"/>
    <cellStyle name="Note 2 2 15 2" xfId="21537"/>
    <cellStyle name="Note 2 2 15 2 2" xfId="21538"/>
    <cellStyle name="Note 2 2 15 3" xfId="21539"/>
    <cellStyle name="Note 2 2 16" xfId="21540"/>
    <cellStyle name="Note 2 2 16 2" xfId="21541"/>
    <cellStyle name="Note 2 2 16 2 2" xfId="21542"/>
    <cellStyle name="Note 2 2 16 3" xfId="21543"/>
    <cellStyle name="Note 2 2 17" xfId="21544"/>
    <cellStyle name="Note 2 2 17 2" xfId="21545"/>
    <cellStyle name="Note 2 2 17 2 2" xfId="21546"/>
    <cellStyle name="Note 2 2 17 3" xfId="21547"/>
    <cellStyle name="Note 2 2 18" xfId="21548"/>
    <cellStyle name="Note 2 2 18 2" xfId="21549"/>
    <cellStyle name="Note 2 2 18 2 2" xfId="21550"/>
    <cellStyle name="Note 2 2 18 3" xfId="21551"/>
    <cellStyle name="Note 2 2 19" xfId="21552"/>
    <cellStyle name="Note 2 2 19 2" xfId="21553"/>
    <cellStyle name="Note 2 2 19 2 2" xfId="21554"/>
    <cellStyle name="Note 2 2 19 3" xfId="21555"/>
    <cellStyle name="Note 2 2 2" xfId="21556"/>
    <cellStyle name="Note 2 2 2 10" xfId="21557"/>
    <cellStyle name="Note 2 2 2 10 2" xfId="21558"/>
    <cellStyle name="Note 2 2 2 10 2 2" xfId="21559"/>
    <cellStyle name="Note 2 2 2 10 3" xfId="21560"/>
    <cellStyle name="Note 2 2 2 11" xfId="21561"/>
    <cellStyle name="Note 2 2 2 11 2" xfId="21562"/>
    <cellStyle name="Note 2 2 2 11 2 2" xfId="21563"/>
    <cellStyle name="Note 2 2 2 11 3" xfId="21564"/>
    <cellStyle name="Note 2 2 2 12" xfId="21565"/>
    <cellStyle name="Note 2 2 2 12 2" xfId="21566"/>
    <cellStyle name="Note 2 2 2 12 2 2" xfId="21567"/>
    <cellStyle name="Note 2 2 2 12 3" xfId="21568"/>
    <cellStyle name="Note 2 2 2 13" xfId="21569"/>
    <cellStyle name="Note 2 2 2 13 2" xfId="21570"/>
    <cellStyle name="Note 2 2 2 13 2 2" xfId="21571"/>
    <cellStyle name="Note 2 2 2 13 3" xfId="21572"/>
    <cellStyle name="Note 2 2 2 14" xfId="21573"/>
    <cellStyle name="Note 2 2 2 14 2" xfId="21574"/>
    <cellStyle name="Note 2 2 2 14 2 2" xfId="21575"/>
    <cellStyle name="Note 2 2 2 14 3" xfId="21576"/>
    <cellStyle name="Note 2 2 2 15" xfId="21577"/>
    <cellStyle name="Note 2 2 2 15 2" xfId="21578"/>
    <cellStyle name="Note 2 2 2 15 2 2" xfId="21579"/>
    <cellStyle name="Note 2 2 2 15 3" xfId="21580"/>
    <cellStyle name="Note 2 2 2 16" xfId="21581"/>
    <cellStyle name="Note 2 2 2 16 2" xfId="21582"/>
    <cellStyle name="Note 2 2 2 16 2 2" xfId="21583"/>
    <cellStyle name="Note 2 2 2 16 3" xfId="21584"/>
    <cellStyle name="Note 2 2 2 17" xfId="21585"/>
    <cellStyle name="Note 2 2 2 17 2" xfId="21586"/>
    <cellStyle name="Note 2 2 2 17 2 2" xfId="21587"/>
    <cellStyle name="Note 2 2 2 17 3" xfId="21588"/>
    <cellStyle name="Note 2 2 2 18" xfId="21589"/>
    <cellStyle name="Note 2 2 2 18 2" xfId="21590"/>
    <cellStyle name="Note 2 2 2 18 2 2" xfId="21591"/>
    <cellStyle name="Note 2 2 2 18 3" xfId="21592"/>
    <cellStyle name="Note 2 2 2 19" xfId="21593"/>
    <cellStyle name="Note 2 2 2 19 2" xfId="21594"/>
    <cellStyle name="Note 2 2 2 19 2 2" xfId="21595"/>
    <cellStyle name="Note 2 2 2 19 3" xfId="21596"/>
    <cellStyle name="Note 2 2 2 2" xfId="21597"/>
    <cellStyle name="Note 2 2 2 2 10" xfId="21598"/>
    <cellStyle name="Note 2 2 2 2 10 2" xfId="21599"/>
    <cellStyle name="Note 2 2 2 2 10 2 2" xfId="21600"/>
    <cellStyle name="Note 2 2 2 2 10 3" xfId="21601"/>
    <cellStyle name="Note 2 2 2 2 11" xfId="21602"/>
    <cellStyle name="Note 2 2 2 2 11 2" xfId="21603"/>
    <cellStyle name="Note 2 2 2 2 11 2 2" xfId="21604"/>
    <cellStyle name="Note 2 2 2 2 11 3" xfId="21605"/>
    <cellStyle name="Note 2 2 2 2 12" xfId="21606"/>
    <cellStyle name="Note 2 2 2 2 12 2" xfId="21607"/>
    <cellStyle name="Note 2 2 2 2 12 2 2" xfId="21608"/>
    <cellStyle name="Note 2 2 2 2 12 3" xfId="21609"/>
    <cellStyle name="Note 2 2 2 2 13" xfId="21610"/>
    <cellStyle name="Note 2 2 2 2 13 2" xfId="21611"/>
    <cellStyle name="Note 2 2 2 2 13 2 2" xfId="21612"/>
    <cellStyle name="Note 2 2 2 2 13 3" xfId="21613"/>
    <cellStyle name="Note 2 2 2 2 14" xfId="21614"/>
    <cellStyle name="Note 2 2 2 2 14 2" xfId="21615"/>
    <cellStyle name="Note 2 2 2 2 14 2 2" xfId="21616"/>
    <cellStyle name="Note 2 2 2 2 14 3" xfId="21617"/>
    <cellStyle name="Note 2 2 2 2 15" xfId="21618"/>
    <cellStyle name="Note 2 2 2 2 15 2" xfId="21619"/>
    <cellStyle name="Note 2 2 2 2 15 2 2" xfId="21620"/>
    <cellStyle name="Note 2 2 2 2 15 3" xfId="21621"/>
    <cellStyle name="Note 2 2 2 2 16" xfId="21622"/>
    <cellStyle name="Note 2 2 2 2 16 2" xfId="21623"/>
    <cellStyle name="Note 2 2 2 2 16 2 2" xfId="21624"/>
    <cellStyle name="Note 2 2 2 2 16 3" xfId="21625"/>
    <cellStyle name="Note 2 2 2 2 17" xfId="21626"/>
    <cellStyle name="Note 2 2 2 2 17 2" xfId="21627"/>
    <cellStyle name="Note 2 2 2 2 17 2 2" xfId="21628"/>
    <cellStyle name="Note 2 2 2 2 17 3" xfId="21629"/>
    <cellStyle name="Note 2 2 2 2 18" xfId="21630"/>
    <cellStyle name="Note 2 2 2 2 18 2" xfId="21631"/>
    <cellStyle name="Note 2 2 2 2 19" xfId="21632"/>
    <cellStyle name="Note 2 2 2 2 2" xfId="21633"/>
    <cellStyle name="Note 2 2 2 2 2 10" xfId="21634"/>
    <cellStyle name="Note 2 2 2 2 2 10 2" xfId="21635"/>
    <cellStyle name="Note 2 2 2 2 2 10 2 2" xfId="21636"/>
    <cellStyle name="Note 2 2 2 2 2 10 3" xfId="21637"/>
    <cellStyle name="Note 2 2 2 2 2 11" xfId="21638"/>
    <cellStyle name="Note 2 2 2 2 2 11 2" xfId="21639"/>
    <cellStyle name="Note 2 2 2 2 2 11 2 2" xfId="21640"/>
    <cellStyle name="Note 2 2 2 2 2 11 3" xfId="21641"/>
    <cellStyle name="Note 2 2 2 2 2 12" xfId="21642"/>
    <cellStyle name="Note 2 2 2 2 2 12 2" xfId="21643"/>
    <cellStyle name="Note 2 2 2 2 2 12 2 2" xfId="21644"/>
    <cellStyle name="Note 2 2 2 2 2 12 3" xfId="21645"/>
    <cellStyle name="Note 2 2 2 2 2 13" xfId="21646"/>
    <cellStyle name="Note 2 2 2 2 2 13 2" xfId="21647"/>
    <cellStyle name="Note 2 2 2 2 2 13 2 2" xfId="21648"/>
    <cellStyle name="Note 2 2 2 2 2 13 3" xfId="21649"/>
    <cellStyle name="Note 2 2 2 2 2 14" xfId="21650"/>
    <cellStyle name="Note 2 2 2 2 2 14 2" xfId="21651"/>
    <cellStyle name="Note 2 2 2 2 2 14 2 2" xfId="21652"/>
    <cellStyle name="Note 2 2 2 2 2 14 3" xfId="21653"/>
    <cellStyle name="Note 2 2 2 2 2 15" xfId="21654"/>
    <cellStyle name="Note 2 2 2 2 2 15 2" xfId="21655"/>
    <cellStyle name="Note 2 2 2 2 2 15 2 2" xfId="21656"/>
    <cellStyle name="Note 2 2 2 2 2 15 3" xfId="21657"/>
    <cellStyle name="Note 2 2 2 2 2 16" xfId="21658"/>
    <cellStyle name="Note 2 2 2 2 2 16 2" xfId="21659"/>
    <cellStyle name="Note 2 2 2 2 2 16 2 2" xfId="21660"/>
    <cellStyle name="Note 2 2 2 2 2 16 3" xfId="21661"/>
    <cellStyle name="Note 2 2 2 2 2 17" xfId="21662"/>
    <cellStyle name="Note 2 2 2 2 2 17 2" xfId="21663"/>
    <cellStyle name="Note 2 2 2 2 2 17 2 2" xfId="21664"/>
    <cellStyle name="Note 2 2 2 2 2 17 3" xfId="21665"/>
    <cellStyle name="Note 2 2 2 2 2 18" xfId="21666"/>
    <cellStyle name="Note 2 2 2 2 2 18 2" xfId="21667"/>
    <cellStyle name="Note 2 2 2 2 2 18 2 2" xfId="21668"/>
    <cellStyle name="Note 2 2 2 2 2 18 3" xfId="21669"/>
    <cellStyle name="Note 2 2 2 2 2 19" xfId="21670"/>
    <cellStyle name="Note 2 2 2 2 2 19 2" xfId="21671"/>
    <cellStyle name="Note 2 2 2 2 2 19 2 2" xfId="21672"/>
    <cellStyle name="Note 2 2 2 2 2 19 3" xfId="21673"/>
    <cellStyle name="Note 2 2 2 2 2 2" xfId="21674"/>
    <cellStyle name="Note 2 2 2 2 2 2 2" xfId="21675"/>
    <cellStyle name="Note 2 2 2 2 2 2 2 2" xfId="21676"/>
    <cellStyle name="Note 2 2 2 2 2 2 3" xfId="21677"/>
    <cellStyle name="Note 2 2 2 2 2 20" xfId="21678"/>
    <cellStyle name="Note 2 2 2 2 2 20 2" xfId="21679"/>
    <cellStyle name="Note 2 2 2 2 2 20 2 2" xfId="21680"/>
    <cellStyle name="Note 2 2 2 2 2 20 3" xfId="21681"/>
    <cellStyle name="Note 2 2 2 2 2 21" xfId="21682"/>
    <cellStyle name="Note 2 2 2 2 2 21 2" xfId="21683"/>
    <cellStyle name="Note 2 2 2 2 2 22" xfId="21684"/>
    <cellStyle name="Note 2 2 2 2 2 3" xfId="21685"/>
    <cellStyle name="Note 2 2 2 2 2 3 2" xfId="21686"/>
    <cellStyle name="Note 2 2 2 2 2 3 2 2" xfId="21687"/>
    <cellStyle name="Note 2 2 2 2 2 3 3" xfId="21688"/>
    <cellStyle name="Note 2 2 2 2 2 4" xfId="21689"/>
    <cellStyle name="Note 2 2 2 2 2 4 2" xfId="21690"/>
    <cellStyle name="Note 2 2 2 2 2 4 2 2" xfId="21691"/>
    <cellStyle name="Note 2 2 2 2 2 4 3" xfId="21692"/>
    <cellStyle name="Note 2 2 2 2 2 5" xfId="21693"/>
    <cellStyle name="Note 2 2 2 2 2 5 2" xfId="21694"/>
    <cellStyle name="Note 2 2 2 2 2 5 2 2" xfId="21695"/>
    <cellStyle name="Note 2 2 2 2 2 5 3" xfId="21696"/>
    <cellStyle name="Note 2 2 2 2 2 6" xfId="21697"/>
    <cellStyle name="Note 2 2 2 2 2 6 2" xfId="21698"/>
    <cellStyle name="Note 2 2 2 2 2 6 2 2" xfId="21699"/>
    <cellStyle name="Note 2 2 2 2 2 6 3" xfId="21700"/>
    <cellStyle name="Note 2 2 2 2 2 7" xfId="21701"/>
    <cellStyle name="Note 2 2 2 2 2 7 2" xfId="21702"/>
    <cellStyle name="Note 2 2 2 2 2 7 2 2" xfId="21703"/>
    <cellStyle name="Note 2 2 2 2 2 7 3" xfId="21704"/>
    <cellStyle name="Note 2 2 2 2 2 8" xfId="21705"/>
    <cellStyle name="Note 2 2 2 2 2 8 2" xfId="21706"/>
    <cellStyle name="Note 2 2 2 2 2 8 2 2" xfId="21707"/>
    <cellStyle name="Note 2 2 2 2 2 8 3" xfId="21708"/>
    <cellStyle name="Note 2 2 2 2 2 9" xfId="21709"/>
    <cellStyle name="Note 2 2 2 2 2 9 2" xfId="21710"/>
    <cellStyle name="Note 2 2 2 2 2 9 2 2" xfId="21711"/>
    <cellStyle name="Note 2 2 2 2 2 9 3" xfId="21712"/>
    <cellStyle name="Note 2 2 2 2 3" xfId="21713"/>
    <cellStyle name="Note 2 2 2 2 3 2" xfId="21714"/>
    <cellStyle name="Note 2 2 2 2 3 2 2" xfId="21715"/>
    <cellStyle name="Note 2 2 2 2 3 3" xfId="21716"/>
    <cellStyle name="Note 2 2 2 2 4" xfId="21717"/>
    <cellStyle name="Note 2 2 2 2 4 2" xfId="21718"/>
    <cellStyle name="Note 2 2 2 2 4 2 2" xfId="21719"/>
    <cellStyle name="Note 2 2 2 2 4 3" xfId="21720"/>
    <cellStyle name="Note 2 2 2 2 5" xfId="21721"/>
    <cellStyle name="Note 2 2 2 2 5 2" xfId="21722"/>
    <cellStyle name="Note 2 2 2 2 5 2 2" xfId="21723"/>
    <cellStyle name="Note 2 2 2 2 5 3" xfId="21724"/>
    <cellStyle name="Note 2 2 2 2 6" xfId="21725"/>
    <cellStyle name="Note 2 2 2 2 6 2" xfId="21726"/>
    <cellStyle name="Note 2 2 2 2 6 2 2" xfId="21727"/>
    <cellStyle name="Note 2 2 2 2 6 3" xfId="21728"/>
    <cellStyle name="Note 2 2 2 2 7" xfId="21729"/>
    <cellStyle name="Note 2 2 2 2 7 2" xfId="21730"/>
    <cellStyle name="Note 2 2 2 2 7 2 2" xfId="21731"/>
    <cellStyle name="Note 2 2 2 2 7 3" xfId="21732"/>
    <cellStyle name="Note 2 2 2 2 8" xfId="21733"/>
    <cellStyle name="Note 2 2 2 2 8 2" xfId="21734"/>
    <cellStyle name="Note 2 2 2 2 8 2 2" xfId="21735"/>
    <cellStyle name="Note 2 2 2 2 8 3" xfId="21736"/>
    <cellStyle name="Note 2 2 2 2 9" xfId="21737"/>
    <cellStyle name="Note 2 2 2 2 9 2" xfId="21738"/>
    <cellStyle name="Note 2 2 2 2 9 2 2" xfId="21739"/>
    <cellStyle name="Note 2 2 2 2 9 3" xfId="21740"/>
    <cellStyle name="Note 2 2 2 20" xfId="21741"/>
    <cellStyle name="Note 2 2 2 20 2" xfId="21742"/>
    <cellStyle name="Note 2 2 2 20 2 2" xfId="21743"/>
    <cellStyle name="Note 2 2 2 20 3" xfId="21744"/>
    <cellStyle name="Note 2 2 2 21" xfId="21745"/>
    <cellStyle name="Note 2 2 2 21 2" xfId="21746"/>
    <cellStyle name="Note 2 2 2 22" xfId="21747"/>
    <cellStyle name="Note 2 2 2 3" xfId="21748"/>
    <cellStyle name="Note 2 2 2 3 10" xfId="21749"/>
    <cellStyle name="Note 2 2 2 3 10 2" xfId="21750"/>
    <cellStyle name="Note 2 2 2 3 10 2 2" xfId="21751"/>
    <cellStyle name="Note 2 2 2 3 10 3" xfId="21752"/>
    <cellStyle name="Note 2 2 2 3 11" xfId="21753"/>
    <cellStyle name="Note 2 2 2 3 11 2" xfId="21754"/>
    <cellStyle name="Note 2 2 2 3 11 2 2" xfId="21755"/>
    <cellStyle name="Note 2 2 2 3 11 3" xfId="21756"/>
    <cellStyle name="Note 2 2 2 3 12" xfId="21757"/>
    <cellStyle name="Note 2 2 2 3 12 2" xfId="21758"/>
    <cellStyle name="Note 2 2 2 3 12 2 2" xfId="21759"/>
    <cellStyle name="Note 2 2 2 3 12 3" xfId="21760"/>
    <cellStyle name="Note 2 2 2 3 13" xfId="21761"/>
    <cellStyle name="Note 2 2 2 3 13 2" xfId="21762"/>
    <cellStyle name="Note 2 2 2 3 13 2 2" xfId="21763"/>
    <cellStyle name="Note 2 2 2 3 13 3" xfId="21764"/>
    <cellStyle name="Note 2 2 2 3 14" xfId="21765"/>
    <cellStyle name="Note 2 2 2 3 14 2" xfId="21766"/>
    <cellStyle name="Note 2 2 2 3 14 2 2" xfId="21767"/>
    <cellStyle name="Note 2 2 2 3 14 3" xfId="21768"/>
    <cellStyle name="Note 2 2 2 3 15" xfId="21769"/>
    <cellStyle name="Note 2 2 2 3 15 2" xfId="21770"/>
    <cellStyle name="Note 2 2 2 3 15 2 2" xfId="21771"/>
    <cellStyle name="Note 2 2 2 3 15 3" xfId="21772"/>
    <cellStyle name="Note 2 2 2 3 16" xfId="21773"/>
    <cellStyle name="Note 2 2 2 3 16 2" xfId="21774"/>
    <cellStyle name="Note 2 2 2 3 16 2 2" xfId="21775"/>
    <cellStyle name="Note 2 2 2 3 16 3" xfId="21776"/>
    <cellStyle name="Note 2 2 2 3 17" xfId="21777"/>
    <cellStyle name="Note 2 2 2 3 17 2" xfId="21778"/>
    <cellStyle name="Note 2 2 2 3 17 2 2" xfId="21779"/>
    <cellStyle name="Note 2 2 2 3 17 3" xfId="21780"/>
    <cellStyle name="Note 2 2 2 3 18" xfId="21781"/>
    <cellStyle name="Note 2 2 2 3 18 2" xfId="21782"/>
    <cellStyle name="Note 2 2 2 3 19" xfId="21783"/>
    <cellStyle name="Note 2 2 2 3 2" xfId="21784"/>
    <cellStyle name="Note 2 2 2 3 2 10" xfId="21785"/>
    <cellStyle name="Note 2 2 2 3 2 10 2" xfId="21786"/>
    <cellStyle name="Note 2 2 2 3 2 10 2 2" xfId="21787"/>
    <cellStyle name="Note 2 2 2 3 2 10 3" xfId="21788"/>
    <cellStyle name="Note 2 2 2 3 2 11" xfId="21789"/>
    <cellStyle name="Note 2 2 2 3 2 11 2" xfId="21790"/>
    <cellStyle name="Note 2 2 2 3 2 11 2 2" xfId="21791"/>
    <cellStyle name="Note 2 2 2 3 2 11 3" xfId="21792"/>
    <cellStyle name="Note 2 2 2 3 2 12" xfId="21793"/>
    <cellStyle name="Note 2 2 2 3 2 12 2" xfId="21794"/>
    <cellStyle name="Note 2 2 2 3 2 12 2 2" xfId="21795"/>
    <cellStyle name="Note 2 2 2 3 2 12 3" xfId="21796"/>
    <cellStyle name="Note 2 2 2 3 2 13" xfId="21797"/>
    <cellStyle name="Note 2 2 2 3 2 13 2" xfId="21798"/>
    <cellStyle name="Note 2 2 2 3 2 13 2 2" xfId="21799"/>
    <cellStyle name="Note 2 2 2 3 2 13 3" xfId="21800"/>
    <cellStyle name="Note 2 2 2 3 2 14" xfId="21801"/>
    <cellStyle name="Note 2 2 2 3 2 14 2" xfId="21802"/>
    <cellStyle name="Note 2 2 2 3 2 14 2 2" xfId="21803"/>
    <cellStyle name="Note 2 2 2 3 2 14 3" xfId="21804"/>
    <cellStyle name="Note 2 2 2 3 2 15" xfId="21805"/>
    <cellStyle name="Note 2 2 2 3 2 15 2" xfId="21806"/>
    <cellStyle name="Note 2 2 2 3 2 15 2 2" xfId="21807"/>
    <cellStyle name="Note 2 2 2 3 2 15 3" xfId="21808"/>
    <cellStyle name="Note 2 2 2 3 2 16" xfId="21809"/>
    <cellStyle name="Note 2 2 2 3 2 16 2" xfId="21810"/>
    <cellStyle name="Note 2 2 2 3 2 16 2 2" xfId="21811"/>
    <cellStyle name="Note 2 2 2 3 2 16 3" xfId="21812"/>
    <cellStyle name="Note 2 2 2 3 2 17" xfId="21813"/>
    <cellStyle name="Note 2 2 2 3 2 17 2" xfId="21814"/>
    <cellStyle name="Note 2 2 2 3 2 17 2 2" xfId="21815"/>
    <cellStyle name="Note 2 2 2 3 2 17 3" xfId="21816"/>
    <cellStyle name="Note 2 2 2 3 2 18" xfId="21817"/>
    <cellStyle name="Note 2 2 2 3 2 18 2" xfId="21818"/>
    <cellStyle name="Note 2 2 2 3 2 18 2 2" xfId="21819"/>
    <cellStyle name="Note 2 2 2 3 2 18 3" xfId="21820"/>
    <cellStyle name="Note 2 2 2 3 2 19" xfId="21821"/>
    <cellStyle name="Note 2 2 2 3 2 19 2" xfId="21822"/>
    <cellStyle name="Note 2 2 2 3 2 19 2 2" xfId="21823"/>
    <cellStyle name="Note 2 2 2 3 2 19 3" xfId="21824"/>
    <cellStyle name="Note 2 2 2 3 2 2" xfId="21825"/>
    <cellStyle name="Note 2 2 2 3 2 2 2" xfId="21826"/>
    <cellStyle name="Note 2 2 2 3 2 2 2 2" xfId="21827"/>
    <cellStyle name="Note 2 2 2 3 2 2 3" xfId="21828"/>
    <cellStyle name="Note 2 2 2 3 2 20" xfId="21829"/>
    <cellStyle name="Note 2 2 2 3 2 20 2" xfId="21830"/>
    <cellStyle name="Note 2 2 2 3 2 20 2 2" xfId="21831"/>
    <cellStyle name="Note 2 2 2 3 2 20 3" xfId="21832"/>
    <cellStyle name="Note 2 2 2 3 2 21" xfId="21833"/>
    <cellStyle name="Note 2 2 2 3 2 21 2" xfId="21834"/>
    <cellStyle name="Note 2 2 2 3 2 22" xfId="21835"/>
    <cellStyle name="Note 2 2 2 3 2 3" xfId="21836"/>
    <cellStyle name="Note 2 2 2 3 2 3 2" xfId="21837"/>
    <cellStyle name="Note 2 2 2 3 2 3 2 2" xfId="21838"/>
    <cellStyle name="Note 2 2 2 3 2 3 3" xfId="21839"/>
    <cellStyle name="Note 2 2 2 3 2 4" xfId="21840"/>
    <cellStyle name="Note 2 2 2 3 2 4 2" xfId="21841"/>
    <cellStyle name="Note 2 2 2 3 2 4 2 2" xfId="21842"/>
    <cellStyle name="Note 2 2 2 3 2 4 3" xfId="21843"/>
    <cellStyle name="Note 2 2 2 3 2 5" xfId="21844"/>
    <cellStyle name="Note 2 2 2 3 2 5 2" xfId="21845"/>
    <cellStyle name="Note 2 2 2 3 2 5 2 2" xfId="21846"/>
    <cellStyle name="Note 2 2 2 3 2 5 3" xfId="21847"/>
    <cellStyle name="Note 2 2 2 3 2 6" xfId="21848"/>
    <cellStyle name="Note 2 2 2 3 2 6 2" xfId="21849"/>
    <cellStyle name="Note 2 2 2 3 2 6 2 2" xfId="21850"/>
    <cellStyle name="Note 2 2 2 3 2 6 3" xfId="21851"/>
    <cellStyle name="Note 2 2 2 3 2 7" xfId="21852"/>
    <cellStyle name="Note 2 2 2 3 2 7 2" xfId="21853"/>
    <cellStyle name="Note 2 2 2 3 2 7 2 2" xfId="21854"/>
    <cellStyle name="Note 2 2 2 3 2 7 3" xfId="21855"/>
    <cellStyle name="Note 2 2 2 3 2 8" xfId="21856"/>
    <cellStyle name="Note 2 2 2 3 2 8 2" xfId="21857"/>
    <cellStyle name="Note 2 2 2 3 2 8 2 2" xfId="21858"/>
    <cellStyle name="Note 2 2 2 3 2 8 3" xfId="21859"/>
    <cellStyle name="Note 2 2 2 3 2 9" xfId="21860"/>
    <cellStyle name="Note 2 2 2 3 2 9 2" xfId="21861"/>
    <cellStyle name="Note 2 2 2 3 2 9 2 2" xfId="21862"/>
    <cellStyle name="Note 2 2 2 3 2 9 3" xfId="21863"/>
    <cellStyle name="Note 2 2 2 3 3" xfId="21864"/>
    <cellStyle name="Note 2 2 2 3 3 2" xfId="21865"/>
    <cellStyle name="Note 2 2 2 3 3 2 2" xfId="21866"/>
    <cellStyle name="Note 2 2 2 3 3 3" xfId="21867"/>
    <cellStyle name="Note 2 2 2 3 4" xfId="21868"/>
    <cellStyle name="Note 2 2 2 3 4 2" xfId="21869"/>
    <cellStyle name="Note 2 2 2 3 4 2 2" xfId="21870"/>
    <cellStyle name="Note 2 2 2 3 4 3" xfId="21871"/>
    <cellStyle name="Note 2 2 2 3 5" xfId="21872"/>
    <cellStyle name="Note 2 2 2 3 5 2" xfId="21873"/>
    <cellStyle name="Note 2 2 2 3 5 2 2" xfId="21874"/>
    <cellStyle name="Note 2 2 2 3 5 3" xfId="21875"/>
    <cellStyle name="Note 2 2 2 3 6" xfId="21876"/>
    <cellStyle name="Note 2 2 2 3 6 2" xfId="21877"/>
    <cellStyle name="Note 2 2 2 3 6 2 2" xfId="21878"/>
    <cellStyle name="Note 2 2 2 3 6 3" xfId="21879"/>
    <cellStyle name="Note 2 2 2 3 7" xfId="21880"/>
    <cellStyle name="Note 2 2 2 3 7 2" xfId="21881"/>
    <cellStyle name="Note 2 2 2 3 7 2 2" xfId="21882"/>
    <cellStyle name="Note 2 2 2 3 7 3" xfId="21883"/>
    <cellStyle name="Note 2 2 2 3 8" xfId="21884"/>
    <cellStyle name="Note 2 2 2 3 8 2" xfId="21885"/>
    <cellStyle name="Note 2 2 2 3 8 2 2" xfId="21886"/>
    <cellStyle name="Note 2 2 2 3 8 3" xfId="21887"/>
    <cellStyle name="Note 2 2 2 3 9" xfId="21888"/>
    <cellStyle name="Note 2 2 2 3 9 2" xfId="21889"/>
    <cellStyle name="Note 2 2 2 3 9 2 2" xfId="21890"/>
    <cellStyle name="Note 2 2 2 3 9 3" xfId="21891"/>
    <cellStyle name="Note 2 2 2 4" xfId="21892"/>
    <cellStyle name="Note 2 2 2 4 10" xfId="21893"/>
    <cellStyle name="Note 2 2 2 4 10 2" xfId="21894"/>
    <cellStyle name="Note 2 2 2 4 10 2 2" xfId="21895"/>
    <cellStyle name="Note 2 2 2 4 10 3" xfId="21896"/>
    <cellStyle name="Note 2 2 2 4 11" xfId="21897"/>
    <cellStyle name="Note 2 2 2 4 11 2" xfId="21898"/>
    <cellStyle name="Note 2 2 2 4 11 2 2" xfId="21899"/>
    <cellStyle name="Note 2 2 2 4 11 3" xfId="21900"/>
    <cellStyle name="Note 2 2 2 4 12" xfId="21901"/>
    <cellStyle name="Note 2 2 2 4 12 2" xfId="21902"/>
    <cellStyle name="Note 2 2 2 4 12 2 2" xfId="21903"/>
    <cellStyle name="Note 2 2 2 4 12 3" xfId="21904"/>
    <cellStyle name="Note 2 2 2 4 13" xfId="21905"/>
    <cellStyle name="Note 2 2 2 4 13 2" xfId="21906"/>
    <cellStyle name="Note 2 2 2 4 13 2 2" xfId="21907"/>
    <cellStyle name="Note 2 2 2 4 13 3" xfId="21908"/>
    <cellStyle name="Note 2 2 2 4 14" xfId="21909"/>
    <cellStyle name="Note 2 2 2 4 14 2" xfId="21910"/>
    <cellStyle name="Note 2 2 2 4 14 2 2" xfId="21911"/>
    <cellStyle name="Note 2 2 2 4 14 3" xfId="21912"/>
    <cellStyle name="Note 2 2 2 4 15" xfId="21913"/>
    <cellStyle name="Note 2 2 2 4 15 2" xfId="21914"/>
    <cellStyle name="Note 2 2 2 4 15 2 2" xfId="21915"/>
    <cellStyle name="Note 2 2 2 4 15 3" xfId="21916"/>
    <cellStyle name="Note 2 2 2 4 16" xfId="21917"/>
    <cellStyle name="Note 2 2 2 4 16 2" xfId="21918"/>
    <cellStyle name="Note 2 2 2 4 16 2 2" xfId="21919"/>
    <cellStyle name="Note 2 2 2 4 16 3" xfId="21920"/>
    <cellStyle name="Note 2 2 2 4 17" xfId="21921"/>
    <cellStyle name="Note 2 2 2 4 17 2" xfId="21922"/>
    <cellStyle name="Note 2 2 2 4 17 2 2" xfId="21923"/>
    <cellStyle name="Note 2 2 2 4 17 3" xfId="21924"/>
    <cellStyle name="Note 2 2 2 4 18" xfId="21925"/>
    <cellStyle name="Note 2 2 2 4 18 2" xfId="21926"/>
    <cellStyle name="Note 2 2 2 4 18 2 2" xfId="21927"/>
    <cellStyle name="Note 2 2 2 4 18 3" xfId="21928"/>
    <cellStyle name="Note 2 2 2 4 19" xfId="21929"/>
    <cellStyle name="Note 2 2 2 4 19 2" xfId="21930"/>
    <cellStyle name="Note 2 2 2 4 19 2 2" xfId="21931"/>
    <cellStyle name="Note 2 2 2 4 19 3" xfId="21932"/>
    <cellStyle name="Note 2 2 2 4 2" xfId="21933"/>
    <cellStyle name="Note 2 2 2 4 2 10" xfId="21934"/>
    <cellStyle name="Note 2 2 2 4 2 10 2" xfId="21935"/>
    <cellStyle name="Note 2 2 2 4 2 10 2 2" xfId="21936"/>
    <cellStyle name="Note 2 2 2 4 2 10 3" xfId="21937"/>
    <cellStyle name="Note 2 2 2 4 2 11" xfId="21938"/>
    <cellStyle name="Note 2 2 2 4 2 11 2" xfId="21939"/>
    <cellStyle name="Note 2 2 2 4 2 11 2 2" xfId="21940"/>
    <cellStyle name="Note 2 2 2 4 2 11 3" xfId="21941"/>
    <cellStyle name="Note 2 2 2 4 2 12" xfId="21942"/>
    <cellStyle name="Note 2 2 2 4 2 12 2" xfId="21943"/>
    <cellStyle name="Note 2 2 2 4 2 12 2 2" xfId="21944"/>
    <cellStyle name="Note 2 2 2 4 2 12 3" xfId="21945"/>
    <cellStyle name="Note 2 2 2 4 2 13" xfId="21946"/>
    <cellStyle name="Note 2 2 2 4 2 13 2" xfId="21947"/>
    <cellStyle name="Note 2 2 2 4 2 13 2 2" xfId="21948"/>
    <cellStyle name="Note 2 2 2 4 2 13 3" xfId="21949"/>
    <cellStyle name="Note 2 2 2 4 2 14" xfId="21950"/>
    <cellStyle name="Note 2 2 2 4 2 14 2" xfId="21951"/>
    <cellStyle name="Note 2 2 2 4 2 14 2 2" xfId="21952"/>
    <cellStyle name="Note 2 2 2 4 2 14 3" xfId="21953"/>
    <cellStyle name="Note 2 2 2 4 2 15" xfId="21954"/>
    <cellStyle name="Note 2 2 2 4 2 15 2" xfId="21955"/>
    <cellStyle name="Note 2 2 2 4 2 15 2 2" xfId="21956"/>
    <cellStyle name="Note 2 2 2 4 2 15 3" xfId="21957"/>
    <cellStyle name="Note 2 2 2 4 2 16" xfId="21958"/>
    <cellStyle name="Note 2 2 2 4 2 16 2" xfId="21959"/>
    <cellStyle name="Note 2 2 2 4 2 16 2 2" xfId="21960"/>
    <cellStyle name="Note 2 2 2 4 2 16 3" xfId="21961"/>
    <cellStyle name="Note 2 2 2 4 2 17" xfId="21962"/>
    <cellStyle name="Note 2 2 2 4 2 17 2" xfId="21963"/>
    <cellStyle name="Note 2 2 2 4 2 17 2 2" xfId="21964"/>
    <cellStyle name="Note 2 2 2 4 2 17 3" xfId="21965"/>
    <cellStyle name="Note 2 2 2 4 2 18" xfId="21966"/>
    <cellStyle name="Note 2 2 2 4 2 18 2" xfId="21967"/>
    <cellStyle name="Note 2 2 2 4 2 18 2 2" xfId="21968"/>
    <cellStyle name="Note 2 2 2 4 2 18 3" xfId="21969"/>
    <cellStyle name="Note 2 2 2 4 2 19" xfId="21970"/>
    <cellStyle name="Note 2 2 2 4 2 19 2" xfId="21971"/>
    <cellStyle name="Note 2 2 2 4 2 19 2 2" xfId="21972"/>
    <cellStyle name="Note 2 2 2 4 2 19 3" xfId="21973"/>
    <cellStyle name="Note 2 2 2 4 2 2" xfId="21974"/>
    <cellStyle name="Note 2 2 2 4 2 2 2" xfId="21975"/>
    <cellStyle name="Note 2 2 2 4 2 2 2 2" xfId="21976"/>
    <cellStyle name="Note 2 2 2 4 2 2 3" xfId="21977"/>
    <cellStyle name="Note 2 2 2 4 2 20" xfId="21978"/>
    <cellStyle name="Note 2 2 2 4 2 20 2" xfId="21979"/>
    <cellStyle name="Note 2 2 2 4 2 20 2 2" xfId="21980"/>
    <cellStyle name="Note 2 2 2 4 2 20 3" xfId="21981"/>
    <cellStyle name="Note 2 2 2 4 2 21" xfId="21982"/>
    <cellStyle name="Note 2 2 2 4 2 21 2" xfId="21983"/>
    <cellStyle name="Note 2 2 2 4 2 22" xfId="21984"/>
    <cellStyle name="Note 2 2 2 4 2 3" xfId="21985"/>
    <cellStyle name="Note 2 2 2 4 2 3 2" xfId="21986"/>
    <cellStyle name="Note 2 2 2 4 2 3 2 2" xfId="21987"/>
    <cellStyle name="Note 2 2 2 4 2 3 3" xfId="21988"/>
    <cellStyle name="Note 2 2 2 4 2 4" xfId="21989"/>
    <cellStyle name="Note 2 2 2 4 2 4 2" xfId="21990"/>
    <cellStyle name="Note 2 2 2 4 2 4 2 2" xfId="21991"/>
    <cellStyle name="Note 2 2 2 4 2 4 3" xfId="21992"/>
    <cellStyle name="Note 2 2 2 4 2 5" xfId="21993"/>
    <cellStyle name="Note 2 2 2 4 2 5 2" xfId="21994"/>
    <cellStyle name="Note 2 2 2 4 2 5 2 2" xfId="21995"/>
    <cellStyle name="Note 2 2 2 4 2 5 3" xfId="21996"/>
    <cellStyle name="Note 2 2 2 4 2 6" xfId="21997"/>
    <cellStyle name="Note 2 2 2 4 2 6 2" xfId="21998"/>
    <cellStyle name="Note 2 2 2 4 2 6 2 2" xfId="21999"/>
    <cellStyle name="Note 2 2 2 4 2 6 3" xfId="22000"/>
    <cellStyle name="Note 2 2 2 4 2 7" xfId="22001"/>
    <cellStyle name="Note 2 2 2 4 2 7 2" xfId="22002"/>
    <cellStyle name="Note 2 2 2 4 2 7 2 2" xfId="22003"/>
    <cellStyle name="Note 2 2 2 4 2 7 3" xfId="22004"/>
    <cellStyle name="Note 2 2 2 4 2 8" xfId="22005"/>
    <cellStyle name="Note 2 2 2 4 2 8 2" xfId="22006"/>
    <cellStyle name="Note 2 2 2 4 2 8 2 2" xfId="22007"/>
    <cellStyle name="Note 2 2 2 4 2 8 3" xfId="22008"/>
    <cellStyle name="Note 2 2 2 4 2 9" xfId="22009"/>
    <cellStyle name="Note 2 2 2 4 2 9 2" xfId="22010"/>
    <cellStyle name="Note 2 2 2 4 2 9 2 2" xfId="22011"/>
    <cellStyle name="Note 2 2 2 4 2 9 3" xfId="22012"/>
    <cellStyle name="Note 2 2 2 4 20" xfId="22013"/>
    <cellStyle name="Note 2 2 2 4 20 2" xfId="22014"/>
    <cellStyle name="Note 2 2 2 4 20 2 2" xfId="22015"/>
    <cellStyle name="Note 2 2 2 4 20 3" xfId="22016"/>
    <cellStyle name="Note 2 2 2 4 21" xfId="22017"/>
    <cellStyle name="Note 2 2 2 4 21 2" xfId="22018"/>
    <cellStyle name="Note 2 2 2 4 21 2 2" xfId="22019"/>
    <cellStyle name="Note 2 2 2 4 21 3" xfId="22020"/>
    <cellStyle name="Note 2 2 2 4 22" xfId="22021"/>
    <cellStyle name="Note 2 2 2 4 22 2" xfId="22022"/>
    <cellStyle name="Note 2 2 2 4 23" xfId="22023"/>
    <cellStyle name="Note 2 2 2 4 3" xfId="22024"/>
    <cellStyle name="Note 2 2 2 4 3 2" xfId="22025"/>
    <cellStyle name="Note 2 2 2 4 3 2 2" xfId="22026"/>
    <cellStyle name="Note 2 2 2 4 3 3" xfId="22027"/>
    <cellStyle name="Note 2 2 2 4 4" xfId="22028"/>
    <cellStyle name="Note 2 2 2 4 4 2" xfId="22029"/>
    <cellStyle name="Note 2 2 2 4 4 2 2" xfId="22030"/>
    <cellStyle name="Note 2 2 2 4 4 3" xfId="22031"/>
    <cellStyle name="Note 2 2 2 4 5" xfId="22032"/>
    <cellStyle name="Note 2 2 2 4 5 2" xfId="22033"/>
    <cellStyle name="Note 2 2 2 4 5 2 2" xfId="22034"/>
    <cellStyle name="Note 2 2 2 4 5 3" xfId="22035"/>
    <cellStyle name="Note 2 2 2 4 6" xfId="22036"/>
    <cellStyle name="Note 2 2 2 4 6 2" xfId="22037"/>
    <cellStyle name="Note 2 2 2 4 6 2 2" xfId="22038"/>
    <cellStyle name="Note 2 2 2 4 6 3" xfId="22039"/>
    <cellStyle name="Note 2 2 2 4 7" xfId="22040"/>
    <cellStyle name="Note 2 2 2 4 7 2" xfId="22041"/>
    <cellStyle name="Note 2 2 2 4 7 2 2" xfId="22042"/>
    <cellStyle name="Note 2 2 2 4 7 3" xfId="22043"/>
    <cellStyle name="Note 2 2 2 4 8" xfId="22044"/>
    <cellStyle name="Note 2 2 2 4 8 2" xfId="22045"/>
    <cellStyle name="Note 2 2 2 4 8 2 2" xfId="22046"/>
    <cellStyle name="Note 2 2 2 4 8 3" xfId="22047"/>
    <cellStyle name="Note 2 2 2 4 9" xfId="22048"/>
    <cellStyle name="Note 2 2 2 4 9 2" xfId="22049"/>
    <cellStyle name="Note 2 2 2 4 9 2 2" xfId="22050"/>
    <cellStyle name="Note 2 2 2 4 9 3" xfId="22051"/>
    <cellStyle name="Note 2 2 2 5" xfId="22052"/>
    <cellStyle name="Note 2 2 2 5 10" xfId="22053"/>
    <cellStyle name="Note 2 2 2 5 10 2" xfId="22054"/>
    <cellStyle name="Note 2 2 2 5 10 2 2" xfId="22055"/>
    <cellStyle name="Note 2 2 2 5 10 3" xfId="22056"/>
    <cellStyle name="Note 2 2 2 5 11" xfId="22057"/>
    <cellStyle name="Note 2 2 2 5 11 2" xfId="22058"/>
    <cellStyle name="Note 2 2 2 5 11 2 2" xfId="22059"/>
    <cellStyle name="Note 2 2 2 5 11 3" xfId="22060"/>
    <cellStyle name="Note 2 2 2 5 12" xfId="22061"/>
    <cellStyle name="Note 2 2 2 5 12 2" xfId="22062"/>
    <cellStyle name="Note 2 2 2 5 12 2 2" xfId="22063"/>
    <cellStyle name="Note 2 2 2 5 12 3" xfId="22064"/>
    <cellStyle name="Note 2 2 2 5 13" xfId="22065"/>
    <cellStyle name="Note 2 2 2 5 13 2" xfId="22066"/>
    <cellStyle name="Note 2 2 2 5 13 2 2" xfId="22067"/>
    <cellStyle name="Note 2 2 2 5 13 3" xfId="22068"/>
    <cellStyle name="Note 2 2 2 5 14" xfId="22069"/>
    <cellStyle name="Note 2 2 2 5 14 2" xfId="22070"/>
    <cellStyle name="Note 2 2 2 5 14 2 2" xfId="22071"/>
    <cellStyle name="Note 2 2 2 5 14 3" xfId="22072"/>
    <cellStyle name="Note 2 2 2 5 15" xfId="22073"/>
    <cellStyle name="Note 2 2 2 5 15 2" xfId="22074"/>
    <cellStyle name="Note 2 2 2 5 15 2 2" xfId="22075"/>
    <cellStyle name="Note 2 2 2 5 15 3" xfId="22076"/>
    <cellStyle name="Note 2 2 2 5 16" xfId="22077"/>
    <cellStyle name="Note 2 2 2 5 16 2" xfId="22078"/>
    <cellStyle name="Note 2 2 2 5 16 2 2" xfId="22079"/>
    <cellStyle name="Note 2 2 2 5 16 3" xfId="22080"/>
    <cellStyle name="Note 2 2 2 5 17" xfId="22081"/>
    <cellStyle name="Note 2 2 2 5 17 2" xfId="22082"/>
    <cellStyle name="Note 2 2 2 5 17 2 2" xfId="22083"/>
    <cellStyle name="Note 2 2 2 5 17 3" xfId="22084"/>
    <cellStyle name="Note 2 2 2 5 18" xfId="22085"/>
    <cellStyle name="Note 2 2 2 5 18 2" xfId="22086"/>
    <cellStyle name="Note 2 2 2 5 18 2 2" xfId="22087"/>
    <cellStyle name="Note 2 2 2 5 18 3" xfId="22088"/>
    <cellStyle name="Note 2 2 2 5 19" xfId="22089"/>
    <cellStyle name="Note 2 2 2 5 19 2" xfId="22090"/>
    <cellStyle name="Note 2 2 2 5 19 2 2" xfId="22091"/>
    <cellStyle name="Note 2 2 2 5 19 3" xfId="22092"/>
    <cellStyle name="Note 2 2 2 5 2" xfId="22093"/>
    <cellStyle name="Note 2 2 2 5 2 2" xfId="22094"/>
    <cellStyle name="Note 2 2 2 5 2 2 2" xfId="22095"/>
    <cellStyle name="Note 2 2 2 5 2 3" xfId="22096"/>
    <cellStyle name="Note 2 2 2 5 20" xfId="22097"/>
    <cellStyle name="Note 2 2 2 5 20 2" xfId="22098"/>
    <cellStyle name="Note 2 2 2 5 20 2 2" xfId="22099"/>
    <cellStyle name="Note 2 2 2 5 20 3" xfId="22100"/>
    <cellStyle name="Note 2 2 2 5 21" xfId="22101"/>
    <cellStyle name="Note 2 2 2 5 21 2" xfId="22102"/>
    <cellStyle name="Note 2 2 2 5 22" xfId="22103"/>
    <cellStyle name="Note 2 2 2 5 3" xfId="22104"/>
    <cellStyle name="Note 2 2 2 5 3 2" xfId="22105"/>
    <cellStyle name="Note 2 2 2 5 3 2 2" xfId="22106"/>
    <cellStyle name="Note 2 2 2 5 3 3" xfId="22107"/>
    <cellStyle name="Note 2 2 2 5 4" xfId="22108"/>
    <cellStyle name="Note 2 2 2 5 4 2" xfId="22109"/>
    <cellStyle name="Note 2 2 2 5 4 2 2" xfId="22110"/>
    <cellStyle name="Note 2 2 2 5 4 3" xfId="22111"/>
    <cellStyle name="Note 2 2 2 5 5" xfId="22112"/>
    <cellStyle name="Note 2 2 2 5 5 2" xfId="22113"/>
    <cellStyle name="Note 2 2 2 5 5 2 2" xfId="22114"/>
    <cellStyle name="Note 2 2 2 5 5 3" xfId="22115"/>
    <cellStyle name="Note 2 2 2 5 6" xfId="22116"/>
    <cellStyle name="Note 2 2 2 5 6 2" xfId="22117"/>
    <cellStyle name="Note 2 2 2 5 6 2 2" xfId="22118"/>
    <cellStyle name="Note 2 2 2 5 6 3" xfId="22119"/>
    <cellStyle name="Note 2 2 2 5 7" xfId="22120"/>
    <cellStyle name="Note 2 2 2 5 7 2" xfId="22121"/>
    <cellStyle name="Note 2 2 2 5 7 2 2" xfId="22122"/>
    <cellStyle name="Note 2 2 2 5 7 3" xfId="22123"/>
    <cellStyle name="Note 2 2 2 5 8" xfId="22124"/>
    <cellStyle name="Note 2 2 2 5 8 2" xfId="22125"/>
    <cellStyle name="Note 2 2 2 5 8 2 2" xfId="22126"/>
    <cellStyle name="Note 2 2 2 5 8 3" xfId="22127"/>
    <cellStyle name="Note 2 2 2 5 9" xfId="22128"/>
    <cellStyle name="Note 2 2 2 5 9 2" xfId="22129"/>
    <cellStyle name="Note 2 2 2 5 9 2 2" xfId="22130"/>
    <cellStyle name="Note 2 2 2 5 9 3" xfId="22131"/>
    <cellStyle name="Note 2 2 2 6" xfId="22132"/>
    <cellStyle name="Note 2 2 2 6 2" xfId="22133"/>
    <cellStyle name="Note 2 2 2 6 2 2" xfId="22134"/>
    <cellStyle name="Note 2 2 2 6 3" xfId="22135"/>
    <cellStyle name="Note 2 2 2 7" xfId="22136"/>
    <cellStyle name="Note 2 2 2 7 2" xfId="22137"/>
    <cellStyle name="Note 2 2 2 7 2 2" xfId="22138"/>
    <cellStyle name="Note 2 2 2 7 3" xfId="22139"/>
    <cellStyle name="Note 2 2 2 8" xfId="22140"/>
    <cellStyle name="Note 2 2 2 8 2" xfId="22141"/>
    <cellStyle name="Note 2 2 2 8 2 2" xfId="22142"/>
    <cellStyle name="Note 2 2 2 8 3" xfId="22143"/>
    <cellStyle name="Note 2 2 2 9" xfId="22144"/>
    <cellStyle name="Note 2 2 2 9 2" xfId="22145"/>
    <cellStyle name="Note 2 2 2 9 2 2" xfId="22146"/>
    <cellStyle name="Note 2 2 2 9 3" xfId="22147"/>
    <cellStyle name="Note 2 2 20" xfId="22148"/>
    <cellStyle name="Note 2 2 20 2" xfId="22149"/>
    <cellStyle name="Note 2 2 20 2 2" xfId="22150"/>
    <cellStyle name="Note 2 2 20 3" xfId="22151"/>
    <cellStyle name="Note 2 2 21" xfId="22152"/>
    <cellStyle name="Note 2 2 21 2" xfId="22153"/>
    <cellStyle name="Note 2 2 21 2 2" xfId="22154"/>
    <cellStyle name="Note 2 2 21 3" xfId="22155"/>
    <cellStyle name="Note 2 2 22" xfId="22156"/>
    <cellStyle name="Note 2 2 22 2" xfId="22157"/>
    <cellStyle name="Note 2 2 23" xfId="22158"/>
    <cellStyle name="Note 2 2 24" xfId="22159"/>
    <cellStyle name="Note 2 2 25" xfId="22160"/>
    <cellStyle name="Note 2 2 26" xfId="22161"/>
    <cellStyle name="Note 2 2 3" xfId="22162"/>
    <cellStyle name="Note 2 2 3 10" xfId="22163"/>
    <cellStyle name="Note 2 2 3 10 2" xfId="22164"/>
    <cellStyle name="Note 2 2 3 10 2 2" xfId="22165"/>
    <cellStyle name="Note 2 2 3 10 3" xfId="22166"/>
    <cellStyle name="Note 2 2 3 11" xfId="22167"/>
    <cellStyle name="Note 2 2 3 11 2" xfId="22168"/>
    <cellStyle name="Note 2 2 3 11 2 2" xfId="22169"/>
    <cellStyle name="Note 2 2 3 11 3" xfId="22170"/>
    <cellStyle name="Note 2 2 3 12" xfId="22171"/>
    <cellStyle name="Note 2 2 3 12 2" xfId="22172"/>
    <cellStyle name="Note 2 2 3 12 2 2" xfId="22173"/>
    <cellStyle name="Note 2 2 3 12 3" xfId="22174"/>
    <cellStyle name="Note 2 2 3 13" xfId="22175"/>
    <cellStyle name="Note 2 2 3 13 2" xfId="22176"/>
    <cellStyle name="Note 2 2 3 13 2 2" xfId="22177"/>
    <cellStyle name="Note 2 2 3 13 3" xfId="22178"/>
    <cellStyle name="Note 2 2 3 14" xfId="22179"/>
    <cellStyle name="Note 2 2 3 14 2" xfId="22180"/>
    <cellStyle name="Note 2 2 3 14 2 2" xfId="22181"/>
    <cellStyle name="Note 2 2 3 14 3" xfId="22182"/>
    <cellStyle name="Note 2 2 3 15" xfId="22183"/>
    <cellStyle name="Note 2 2 3 15 2" xfId="22184"/>
    <cellStyle name="Note 2 2 3 15 2 2" xfId="22185"/>
    <cellStyle name="Note 2 2 3 15 3" xfId="22186"/>
    <cellStyle name="Note 2 2 3 16" xfId="22187"/>
    <cellStyle name="Note 2 2 3 16 2" xfId="22188"/>
    <cellStyle name="Note 2 2 3 16 2 2" xfId="22189"/>
    <cellStyle name="Note 2 2 3 16 3" xfId="22190"/>
    <cellStyle name="Note 2 2 3 17" xfId="22191"/>
    <cellStyle name="Note 2 2 3 17 2" xfId="22192"/>
    <cellStyle name="Note 2 2 3 17 2 2" xfId="22193"/>
    <cellStyle name="Note 2 2 3 17 3" xfId="22194"/>
    <cellStyle name="Note 2 2 3 18" xfId="22195"/>
    <cellStyle name="Note 2 2 3 18 2" xfId="22196"/>
    <cellStyle name="Note 2 2 3 19" xfId="22197"/>
    <cellStyle name="Note 2 2 3 2" xfId="22198"/>
    <cellStyle name="Note 2 2 3 2 10" xfId="22199"/>
    <cellStyle name="Note 2 2 3 2 10 2" xfId="22200"/>
    <cellStyle name="Note 2 2 3 2 10 2 2" xfId="22201"/>
    <cellStyle name="Note 2 2 3 2 10 3" xfId="22202"/>
    <cellStyle name="Note 2 2 3 2 11" xfId="22203"/>
    <cellStyle name="Note 2 2 3 2 11 2" xfId="22204"/>
    <cellStyle name="Note 2 2 3 2 11 2 2" xfId="22205"/>
    <cellStyle name="Note 2 2 3 2 11 3" xfId="22206"/>
    <cellStyle name="Note 2 2 3 2 12" xfId="22207"/>
    <cellStyle name="Note 2 2 3 2 12 2" xfId="22208"/>
    <cellStyle name="Note 2 2 3 2 12 2 2" xfId="22209"/>
    <cellStyle name="Note 2 2 3 2 12 3" xfId="22210"/>
    <cellStyle name="Note 2 2 3 2 13" xfId="22211"/>
    <cellStyle name="Note 2 2 3 2 13 2" xfId="22212"/>
    <cellStyle name="Note 2 2 3 2 13 2 2" xfId="22213"/>
    <cellStyle name="Note 2 2 3 2 13 3" xfId="22214"/>
    <cellStyle name="Note 2 2 3 2 14" xfId="22215"/>
    <cellStyle name="Note 2 2 3 2 14 2" xfId="22216"/>
    <cellStyle name="Note 2 2 3 2 14 2 2" xfId="22217"/>
    <cellStyle name="Note 2 2 3 2 14 3" xfId="22218"/>
    <cellStyle name="Note 2 2 3 2 15" xfId="22219"/>
    <cellStyle name="Note 2 2 3 2 15 2" xfId="22220"/>
    <cellStyle name="Note 2 2 3 2 15 2 2" xfId="22221"/>
    <cellStyle name="Note 2 2 3 2 15 3" xfId="22222"/>
    <cellStyle name="Note 2 2 3 2 16" xfId="22223"/>
    <cellStyle name="Note 2 2 3 2 16 2" xfId="22224"/>
    <cellStyle name="Note 2 2 3 2 16 2 2" xfId="22225"/>
    <cellStyle name="Note 2 2 3 2 16 3" xfId="22226"/>
    <cellStyle name="Note 2 2 3 2 17" xfId="22227"/>
    <cellStyle name="Note 2 2 3 2 17 2" xfId="22228"/>
    <cellStyle name="Note 2 2 3 2 17 2 2" xfId="22229"/>
    <cellStyle name="Note 2 2 3 2 17 3" xfId="22230"/>
    <cellStyle name="Note 2 2 3 2 18" xfId="22231"/>
    <cellStyle name="Note 2 2 3 2 18 2" xfId="22232"/>
    <cellStyle name="Note 2 2 3 2 18 2 2" xfId="22233"/>
    <cellStyle name="Note 2 2 3 2 18 3" xfId="22234"/>
    <cellStyle name="Note 2 2 3 2 19" xfId="22235"/>
    <cellStyle name="Note 2 2 3 2 19 2" xfId="22236"/>
    <cellStyle name="Note 2 2 3 2 19 2 2" xfId="22237"/>
    <cellStyle name="Note 2 2 3 2 19 3" xfId="22238"/>
    <cellStyle name="Note 2 2 3 2 2" xfId="22239"/>
    <cellStyle name="Note 2 2 3 2 2 2" xfId="22240"/>
    <cellStyle name="Note 2 2 3 2 2 2 2" xfId="22241"/>
    <cellStyle name="Note 2 2 3 2 2 3" xfId="22242"/>
    <cellStyle name="Note 2 2 3 2 20" xfId="22243"/>
    <cellStyle name="Note 2 2 3 2 20 2" xfId="22244"/>
    <cellStyle name="Note 2 2 3 2 20 2 2" xfId="22245"/>
    <cellStyle name="Note 2 2 3 2 20 3" xfId="22246"/>
    <cellStyle name="Note 2 2 3 2 21" xfId="22247"/>
    <cellStyle name="Note 2 2 3 2 21 2" xfId="22248"/>
    <cellStyle name="Note 2 2 3 2 22" xfId="22249"/>
    <cellStyle name="Note 2 2 3 2 3" xfId="22250"/>
    <cellStyle name="Note 2 2 3 2 3 2" xfId="22251"/>
    <cellStyle name="Note 2 2 3 2 3 2 2" xfId="22252"/>
    <cellStyle name="Note 2 2 3 2 3 3" xfId="22253"/>
    <cellStyle name="Note 2 2 3 2 4" xfId="22254"/>
    <cellStyle name="Note 2 2 3 2 4 2" xfId="22255"/>
    <cellStyle name="Note 2 2 3 2 4 2 2" xfId="22256"/>
    <cellStyle name="Note 2 2 3 2 4 3" xfId="22257"/>
    <cellStyle name="Note 2 2 3 2 5" xfId="22258"/>
    <cellStyle name="Note 2 2 3 2 5 2" xfId="22259"/>
    <cellStyle name="Note 2 2 3 2 5 2 2" xfId="22260"/>
    <cellStyle name="Note 2 2 3 2 5 3" xfId="22261"/>
    <cellStyle name="Note 2 2 3 2 6" xfId="22262"/>
    <cellStyle name="Note 2 2 3 2 6 2" xfId="22263"/>
    <cellStyle name="Note 2 2 3 2 6 2 2" xfId="22264"/>
    <cellStyle name="Note 2 2 3 2 6 3" xfId="22265"/>
    <cellStyle name="Note 2 2 3 2 7" xfId="22266"/>
    <cellStyle name="Note 2 2 3 2 7 2" xfId="22267"/>
    <cellStyle name="Note 2 2 3 2 7 2 2" xfId="22268"/>
    <cellStyle name="Note 2 2 3 2 7 3" xfId="22269"/>
    <cellStyle name="Note 2 2 3 2 8" xfId="22270"/>
    <cellStyle name="Note 2 2 3 2 8 2" xfId="22271"/>
    <cellStyle name="Note 2 2 3 2 8 2 2" xfId="22272"/>
    <cellStyle name="Note 2 2 3 2 8 3" xfId="22273"/>
    <cellStyle name="Note 2 2 3 2 9" xfId="22274"/>
    <cellStyle name="Note 2 2 3 2 9 2" xfId="22275"/>
    <cellStyle name="Note 2 2 3 2 9 2 2" xfId="22276"/>
    <cellStyle name="Note 2 2 3 2 9 3" xfId="22277"/>
    <cellStyle name="Note 2 2 3 3" xfId="22278"/>
    <cellStyle name="Note 2 2 3 3 2" xfId="22279"/>
    <cellStyle name="Note 2 2 3 3 2 2" xfId="22280"/>
    <cellStyle name="Note 2 2 3 3 3" xfId="22281"/>
    <cellStyle name="Note 2 2 3 4" xfId="22282"/>
    <cellStyle name="Note 2 2 3 4 2" xfId="22283"/>
    <cellStyle name="Note 2 2 3 4 2 2" xfId="22284"/>
    <cellStyle name="Note 2 2 3 4 3" xfId="22285"/>
    <cellStyle name="Note 2 2 3 5" xfId="22286"/>
    <cellStyle name="Note 2 2 3 5 2" xfId="22287"/>
    <cellStyle name="Note 2 2 3 5 2 2" xfId="22288"/>
    <cellStyle name="Note 2 2 3 5 3" xfId="22289"/>
    <cellStyle name="Note 2 2 3 6" xfId="22290"/>
    <cellStyle name="Note 2 2 3 6 2" xfId="22291"/>
    <cellStyle name="Note 2 2 3 6 2 2" xfId="22292"/>
    <cellStyle name="Note 2 2 3 6 3" xfId="22293"/>
    <cellStyle name="Note 2 2 3 7" xfId="22294"/>
    <cellStyle name="Note 2 2 3 7 2" xfId="22295"/>
    <cellStyle name="Note 2 2 3 7 2 2" xfId="22296"/>
    <cellStyle name="Note 2 2 3 7 3" xfId="22297"/>
    <cellStyle name="Note 2 2 3 8" xfId="22298"/>
    <cellStyle name="Note 2 2 3 8 2" xfId="22299"/>
    <cellStyle name="Note 2 2 3 8 2 2" xfId="22300"/>
    <cellStyle name="Note 2 2 3 8 3" xfId="22301"/>
    <cellStyle name="Note 2 2 3 9" xfId="22302"/>
    <cellStyle name="Note 2 2 3 9 2" xfId="22303"/>
    <cellStyle name="Note 2 2 3 9 2 2" xfId="22304"/>
    <cellStyle name="Note 2 2 3 9 3" xfId="22305"/>
    <cellStyle name="Note 2 2 4" xfId="22306"/>
    <cellStyle name="Note 2 2 4 10" xfId="22307"/>
    <cellStyle name="Note 2 2 4 10 2" xfId="22308"/>
    <cellStyle name="Note 2 2 4 10 2 2" xfId="22309"/>
    <cellStyle name="Note 2 2 4 10 3" xfId="22310"/>
    <cellStyle name="Note 2 2 4 11" xfId="22311"/>
    <cellStyle name="Note 2 2 4 11 2" xfId="22312"/>
    <cellStyle name="Note 2 2 4 11 2 2" xfId="22313"/>
    <cellStyle name="Note 2 2 4 11 3" xfId="22314"/>
    <cellStyle name="Note 2 2 4 12" xfId="22315"/>
    <cellStyle name="Note 2 2 4 12 2" xfId="22316"/>
    <cellStyle name="Note 2 2 4 12 2 2" xfId="22317"/>
    <cellStyle name="Note 2 2 4 12 3" xfId="22318"/>
    <cellStyle name="Note 2 2 4 13" xfId="22319"/>
    <cellStyle name="Note 2 2 4 13 2" xfId="22320"/>
    <cellStyle name="Note 2 2 4 13 2 2" xfId="22321"/>
    <cellStyle name="Note 2 2 4 13 3" xfId="22322"/>
    <cellStyle name="Note 2 2 4 14" xfId="22323"/>
    <cellStyle name="Note 2 2 4 14 2" xfId="22324"/>
    <cellStyle name="Note 2 2 4 14 2 2" xfId="22325"/>
    <cellStyle name="Note 2 2 4 14 3" xfId="22326"/>
    <cellStyle name="Note 2 2 4 15" xfId="22327"/>
    <cellStyle name="Note 2 2 4 15 2" xfId="22328"/>
    <cellStyle name="Note 2 2 4 15 2 2" xfId="22329"/>
    <cellStyle name="Note 2 2 4 15 3" xfId="22330"/>
    <cellStyle name="Note 2 2 4 16" xfId="22331"/>
    <cellStyle name="Note 2 2 4 16 2" xfId="22332"/>
    <cellStyle name="Note 2 2 4 16 2 2" xfId="22333"/>
    <cellStyle name="Note 2 2 4 16 3" xfId="22334"/>
    <cellStyle name="Note 2 2 4 17" xfId="22335"/>
    <cellStyle name="Note 2 2 4 17 2" xfId="22336"/>
    <cellStyle name="Note 2 2 4 17 2 2" xfId="22337"/>
    <cellStyle name="Note 2 2 4 17 3" xfId="22338"/>
    <cellStyle name="Note 2 2 4 18" xfId="22339"/>
    <cellStyle name="Note 2 2 4 18 2" xfId="22340"/>
    <cellStyle name="Note 2 2 4 19" xfId="22341"/>
    <cellStyle name="Note 2 2 4 2" xfId="22342"/>
    <cellStyle name="Note 2 2 4 2 10" xfId="22343"/>
    <cellStyle name="Note 2 2 4 2 10 2" xfId="22344"/>
    <cellStyle name="Note 2 2 4 2 10 2 2" xfId="22345"/>
    <cellStyle name="Note 2 2 4 2 10 3" xfId="22346"/>
    <cellStyle name="Note 2 2 4 2 11" xfId="22347"/>
    <cellStyle name="Note 2 2 4 2 11 2" xfId="22348"/>
    <cellStyle name="Note 2 2 4 2 11 2 2" xfId="22349"/>
    <cellStyle name="Note 2 2 4 2 11 3" xfId="22350"/>
    <cellStyle name="Note 2 2 4 2 12" xfId="22351"/>
    <cellStyle name="Note 2 2 4 2 12 2" xfId="22352"/>
    <cellStyle name="Note 2 2 4 2 12 2 2" xfId="22353"/>
    <cellStyle name="Note 2 2 4 2 12 3" xfId="22354"/>
    <cellStyle name="Note 2 2 4 2 13" xfId="22355"/>
    <cellStyle name="Note 2 2 4 2 13 2" xfId="22356"/>
    <cellStyle name="Note 2 2 4 2 13 2 2" xfId="22357"/>
    <cellStyle name="Note 2 2 4 2 13 3" xfId="22358"/>
    <cellStyle name="Note 2 2 4 2 14" xfId="22359"/>
    <cellStyle name="Note 2 2 4 2 14 2" xfId="22360"/>
    <cellStyle name="Note 2 2 4 2 14 2 2" xfId="22361"/>
    <cellStyle name="Note 2 2 4 2 14 3" xfId="22362"/>
    <cellStyle name="Note 2 2 4 2 15" xfId="22363"/>
    <cellStyle name="Note 2 2 4 2 15 2" xfId="22364"/>
    <cellStyle name="Note 2 2 4 2 15 2 2" xfId="22365"/>
    <cellStyle name="Note 2 2 4 2 15 3" xfId="22366"/>
    <cellStyle name="Note 2 2 4 2 16" xfId="22367"/>
    <cellStyle name="Note 2 2 4 2 16 2" xfId="22368"/>
    <cellStyle name="Note 2 2 4 2 16 2 2" xfId="22369"/>
    <cellStyle name="Note 2 2 4 2 16 3" xfId="22370"/>
    <cellStyle name="Note 2 2 4 2 17" xfId="22371"/>
    <cellStyle name="Note 2 2 4 2 17 2" xfId="22372"/>
    <cellStyle name="Note 2 2 4 2 17 2 2" xfId="22373"/>
    <cellStyle name="Note 2 2 4 2 17 3" xfId="22374"/>
    <cellStyle name="Note 2 2 4 2 18" xfId="22375"/>
    <cellStyle name="Note 2 2 4 2 18 2" xfId="22376"/>
    <cellStyle name="Note 2 2 4 2 18 2 2" xfId="22377"/>
    <cellStyle name="Note 2 2 4 2 18 3" xfId="22378"/>
    <cellStyle name="Note 2 2 4 2 19" xfId="22379"/>
    <cellStyle name="Note 2 2 4 2 19 2" xfId="22380"/>
    <cellStyle name="Note 2 2 4 2 19 2 2" xfId="22381"/>
    <cellStyle name="Note 2 2 4 2 19 3" xfId="22382"/>
    <cellStyle name="Note 2 2 4 2 2" xfId="22383"/>
    <cellStyle name="Note 2 2 4 2 2 2" xfId="22384"/>
    <cellStyle name="Note 2 2 4 2 2 2 2" xfId="22385"/>
    <cellStyle name="Note 2 2 4 2 2 3" xfId="22386"/>
    <cellStyle name="Note 2 2 4 2 20" xfId="22387"/>
    <cellStyle name="Note 2 2 4 2 20 2" xfId="22388"/>
    <cellStyle name="Note 2 2 4 2 20 2 2" xfId="22389"/>
    <cellStyle name="Note 2 2 4 2 20 3" xfId="22390"/>
    <cellStyle name="Note 2 2 4 2 21" xfId="22391"/>
    <cellStyle name="Note 2 2 4 2 21 2" xfId="22392"/>
    <cellStyle name="Note 2 2 4 2 22" xfId="22393"/>
    <cellStyle name="Note 2 2 4 2 3" xfId="22394"/>
    <cellStyle name="Note 2 2 4 2 3 2" xfId="22395"/>
    <cellStyle name="Note 2 2 4 2 3 2 2" xfId="22396"/>
    <cellStyle name="Note 2 2 4 2 3 3" xfId="22397"/>
    <cellStyle name="Note 2 2 4 2 4" xfId="22398"/>
    <cellStyle name="Note 2 2 4 2 4 2" xfId="22399"/>
    <cellStyle name="Note 2 2 4 2 4 2 2" xfId="22400"/>
    <cellStyle name="Note 2 2 4 2 4 3" xfId="22401"/>
    <cellStyle name="Note 2 2 4 2 5" xfId="22402"/>
    <cellStyle name="Note 2 2 4 2 5 2" xfId="22403"/>
    <cellStyle name="Note 2 2 4 2 5 2 2" xfId="22404"/>
    <cellStyle name="Note 2 2 4 2 5 3" xfId="22405"/>
    <cellStyle name="Note 2 2 4 2 6" xfId="22406"/>
    <cellStyle name="Note 2 2 4 2 6 2" xfId="22407"/>
    <cellStyle name="Note 2 2 4 2 6 2 2" xfId="22408"/>
    <cellStyle name="Note 2 2 4 2 6 3" xfId="22409"/>
    <cellStyle name="Note 2 2 4 2 7" xfId="22410"/>
    <cellStyle name="Note 2 2 4 2 7 2" xfId="22411"/>
    <cellStyle name="Note 2 2 4 2 7 2 2" xfId="22412"/>
    <cellStyle name="Note 2 2 4 2 7 3" xfId="22413"/>
    <cellStyle name="Note 2 2 4 2 8" xfId="22414"/>
    <cellStyle name="Note 2 2 4 2 8 2" xfId="22415"/>
    <cellStyle name="Note 2 2 4 2 8 2 2" xfId="22416"/>
    <cellStyle name="Note 2 2 4 2 8 3" xfId="22417"/>
    <cellStyle name="Note 2 2 4 2 9" xfId="22418"/>
    <cellStyle name="Note 2 2 4 2 9 2" xfId="22419"/>
    <cellStyle name="Note 2 2 4 2 9 2 2" xfId="22420"/>
    <cellStyle name="Note 2 2 4 2 9 3" xfId="22421"/>
    <cellStyle name="Note 2 2 4 3" xfId="22422"/>
    <cellStyle name="Note 2 2 4 3 2" xfId="22423"/>
    <cellStyle name="Note 2 2 4 3 2 2" xfId="22424"/>
    <cellStyle name="Note 2 2 4 3 3" xfId="22425"/>
    <cellStyle name="Note 2 2 4 4" xfId="22426"/>
    <cellStyle name="Note 2 2 4 4 2" xfId="22427"/>
    <cellStyle name="Note 2 2 4 4 2 2" xfId="22428"/>
    <cellStyle name="Note 2 2 4 4 3" xfId="22429"/>
    <cellStyle name="Note 2 2 4 5" xfId="22430"/>
    <cellStyle name="Note 2 2 4 5 2" xfId="22431"/>
    <cellStyle name="Note 2 2 4 5 2 2" xfId="22432"/>
    <cellStyle name="Note 2 2 4 5 3" xfId="22433"/>
    <cellStyle name="Note 2 2 4 6" xfId="22434"/>
    <cellStyle name="Note 2 2 4 6 2" xfId="22435"/>
    <cellStyle name="Note 2 2 4 6 2 2" xfId="22436"/>
    <cellStyle name="Note 2 2 4 6 3" xfId="22437"/>
    <cellStyle name="Note 2 2 4 7" xfId="22438"/>
    <cellStyle name="Note 2 2 4 7 2" xfId="22439"/>
    <cellStyle name="Note 2 2 4 7 2 2" xfId="22440"/>
    <cellStyle name="Note 2 2 4 7 3" xfId="22441"/>
    <cellStyle name="Note 2 2 4 8" xfId="22442"/>
    <cellStyle name="Note 2 2 4 8 2" xfId="22443"/>
    <cellStyle name="Note 2 2 4 8 2 2" xfId="22444"/>
    <cellStyle name="Note 2 2 4 8 3" xfId="22445"/>
    <cellStyle name="Note 2 2 4 9" xfId="22446"/>
    <cellStyle name="Note 2 2 4 9 2" xfId="22447"/>
    <cellStyle name="Note 2 2 4 9 2 2" xfId="22448"/>
    <cellStyle name="Note 2 2 4 9 3" xfId="22449"/>
    <cellStyle name="Note 2 2 5" xfId="22450"/>
    <cellStyle name="Note 2 2 5 10" xfId="22451"/>
    <cellStyle name="Note 2 2 5 10 2" xfId="22452"/>
    <cellStyle name="Note 2 2 5 10 2 2" xfId="22453"/>
    <cellStyle name="Note 2 2 5 10 3" xfId="22454"/>
    <cellStyle name="Note 2 2 5 11" xfId="22455"/>
    <cellStyle name="Note 2 2 5 11 2" xfId="22456"/>
    <cellStyle name="Note 2 2 5 11 2 2" xfId="22457"/>
    <cellStyle name="Note 2 2 5 11 3" xfId="22458"/>
    <cellStyle name="Note 2 2 5 12" xfId="22459"/>
    <cellStyle name="Note 2 2 5 12 2" xfId="22460"/>
    <cellStyle name="Note 2 2 5 12 2 2" xfId="22461"/>
    <cellStyle name="Note 2 2 5 12 3" xfId="22462"/>
    <cellStyle name="Note 2 2 5 13" xfId="22463"/>
    <cellStyle name="Note 2 2 5 13 2" xfId="22464"/>
    <cellStyle name="Note 2 2 5 13 2 2" xfId="22465"/>
    <cellStyle name="Note 2 2 5 13 3" xfId="22466"/>
    <cellStyle name="Note 2 2 5 14" xfId="22467"/>
    <cellStyle name="Note 2 2 5 14 2" xfId="22468"/>
    <cellStyle name="Note 2 2 5 14 2 2" xfId="22469"/>
    <cellStyle name="Note 2 2 5 14 3" xfId="22470"/>
    <cellStyle name="Note 2 2 5 15" xfId="22471"/>
    <cellStyle name="Note 2 2 5 15 2" xfId="22472"/>
    <cellStyle name="Note 2 2 5 15 2 2" xfId="22473"/>
    <cellStyle name="Note 2 2 5 15 3" xfId="22474"/>
    <cellStyle name="Note 2 2 5 16" xfId="22475"/>
    <cellStyle name="Note 2 2 5 16 2" xfId="22476"/>
    <cellStyle name="Note 2 2 5 16 2 2" xfId="22477"/>
    <cellStyle name="Note 2 2 5 16 3" xfId="22478"/>
    <cellStyle name="Note 2 2 5 17" xfId="22479"/>
    <cellStyle name="Note 2 2 5 17 2" xfId="22480"/>
    <cellStyle name="Note 2 2 5 17 2 2" xfId="22481"/>
    <cellStyle name="Note 2 2 5 17 3" xfId="22482"/>
    <cellStyle name="Note 2 2 5 18" xfId="22483"/>
    <cellStyle name="Note 2 2 5 18 2" xfId="22484"/>
    <cellStyle name="Note 2 2 5 18 2 2" xfId="22485"/>
    <cellStyle name="Note 2 2 5 18 3" xfId="22486"/>
    <cellStyle name="Note 2 2 5 19" xfId="22487"/>
    <cellStyle name="Note 2 2 5 19 2" xfId="22488"/>
    <cellStyle name="Note 2 2 5 19 2 2" xfId="22489"/>
    <cellStyle name="Note 2 2 5 19 3" xfId="22490"/>
    <cellStyle name="Note 2 2 5 2" xfId="22491"/>
    <cellStyle name="Note 2 2 5 2 10" xfId="22492"/>
    <cellStyle name="Note 2 2 5 2 10 2" xfId="22493"/>
    <cellStyle name="Note 2 2 5 2 10 2 2" xfId="22494"/>
    <cellStyle name="Note 2 2 5 2 10 3" xfId="22495"/>
    <cellStyle name="Note 2 2 5 2 11" xfId="22496"/>
    <cellStyle name="Note 2 2 5 2 11 2" xfId="22497"/>
    <cellStyle name="Note 2 2 5 2 11 2 2" xfId="22498"/>
    <cellStyle name="Note 2 2 5 2 11 3" xfId="22499"/>
    <cellStyle name="Note 2 2 5 2 12" xfId="22500"/>
    <cellStyle name="Note 2 2 5 2 12 2" xfId="22501"/>
    <cellStyle name="Note 2 2 5 2 12 2 2" xfId="22502"/>
    <cellStyle name="Note 2 2 5 2 12 3" xfId="22503"/>
    <cellStyle name="Note 2 2 5 2 13" xfId="22504"/>
    <cellStyle name="Note 2 2 5 2 13 2" xfId="22505"/>
    <cellStyle name="Note 2 2 5 2 13 2 2" xfId="22506"/>
    <cellStyle name="Note 2 2 5 2 13 3" xfId="22507"/>
    <cellStyle name="Note 2 2 5 2 14" xfId="22508"/>
    <cellStyle name="Note 2 2 5 2 14 2" xfId="22509"/>
    <cellStyle name="Note 2 2 5 2 14 2 2" xfId="22510"/>
    <cellStyle name="Note 2 2 5 2 14 3" xfId="22511"/>
    <cellStyle name="Note 2 2 5 2 15" xfId="22512"/>
    <cellStyle name="Note 2 2 5 2 15 2" xfId="22513"/>
    <cellStyle name="Note 2 2 5 2 15 2 2" xfId="22514"/>
    <cellStyle name="Note 2 2 5 2 15 3" xfId="22515"/>
    <cellStyle name="Note 2 2 5 2 16" xfId="22516"/>
    <cellStyle name="Note 2 2 5 2 16 2" xfId="22517"/>
    <cellStyle name="Note 2 2 5 2 16 2 2" xfId="22518"/>
    <cellStyle name="Note 2 2 5 2 16 3" xfId="22519"/>
    <cellStyle name="Note 2 2 5 2 17" xfId="22520"/>
    <cellStyle name="Note 2 2 5 2 17 2" xfId="22521"/>
    <cellStyle name="Note 2 2 5 2 17 2 2" xfId="22522"/>
    <cellStyle name="Note 2 2 5 2 17 3" xfId="22523"/>
    <cellStyle name="Note 2 2 5 2 18" xfId="22524"/>
    <cellStyle name="Note 2 2 5 2 18 2" xfId="22525"/>
    <cellStyle name="Note 2 2 5 2 18 2 2" xfId="22526"/>
    <cellStyle name="Note 2 2 5 2 18 3" xfId="22527"/>
    <cellStyle name="Note 2 2 5 2 19" xfId="22528"/>
    <cellStyle name="Note 2 2 5 2 19 2" xfId="22529"/>
    <cellStyle name="Note 2 2 5 2 19 2 2" xfId="22530"/>
    <cellStyle name="Note 2 2 5 2 19 3" xfId="22531"/>
    <cellStyle name="Note 2 2 5 2 2" xfId="22532"/>
    <cellStyle name="Note 2 2 5 2 2 2" xfId="22533"/>
    <cellStyle name="Note 2 2 5 2 2 2 2" xfId="22534"/>
    <cellStyle name="Note 2 2 5 2 2 3" xfId="22535"/>
    <cellStyle name="Note 2 2 5 2 20" xfId="22536"/>
    <cellStyle name="Note 2 2 5 2 20 2" xfId="22537"/>
    <cellStyle name="Note 2 2 5 2 20 2 2" xfId="22538"/>
    <cellStyle name="Note 2 2 5 2 20 3" xfId="22539"/>
    <cellStyle name="Note 2 2 5 2 21" xfId="22540"/>
    <cellStyle name="Note 2 2 5 2 21 2" xfId="22541"/>
    <cellStyle name="Note 2 2 5 2 22" xfId="22542"/>
    <cellStyle name="Note 2 2 5 2 3" xfId="22543"/>
    <cellStyle name="Note 2 2 5 2 3 2" xfId="22544"/>
    <cellStyle name="Note 2 2 5 2 3 2 2" xfId="22545"/>
    <cellStyle name="Note 2 2 5 2 3 3" xfId="22546"/>
    <cellStyle name="Note 2 2 5 2 4" xfId="22547"/>
    <cellStyle name="Note 2 2 5 2 4 2" xfId="22548"/>
    <cellStyle name="Note 2 2 5 2 4 2 2" xfId="22549"/>
    <cellStyle name="Note 2 2 5 2 4 3" xfId="22550"/>
    <cellStyle name="Note 2 2 5 2 5" xfId="22551"/>
    <cellStyle name="Note 2 2 5 2 5 2" xfId="22552"/>
    <cellStyle name="Note 2 2 5 2 5 2 2" xfId="22553"/>
    <cellStyle name="Note 2 2 5 2 5 3" xfId="22554"/>
    <cellStyle name="Note 2 2 5 2 6" xfId="22555"/>
    <cellStyle name="Note 2 2 5 2 6 2" xfId="22556"/>
    <cellStyle name="Note 2 2 5 2 6 2 2" xfId="22557"/>
    <cellStyle name="Note 2 2 5 2 6 3" xfId="22558"/>
    <cellStyle name="Note 2 2 5 2 7" xfId="22559"/>
    <cellStyle name="Note 2 2 5 2 7 2" xfId="22560"/>
    <cellStyle name="Note 2 2 5 2 7 2 2" xfId="22561"/>
    <cellStyle name="Note 2 2 5 2 7 3" xfId="22562"/>
    <cellStyle name="Note 2 2 5 2 8" xfId="22563"/>
    <cellStyle name="Note 2 2 5 2 8 2" xfId="22564"/>
    <cellStyle name="Note 2 2 5 2 8 2 2" xfId="22565"/>
    <cellStyle name="Note 2 2 5 2 8 3" xfId="22566"/>
    <cellStyle name="Note 2 2 5 2 9" xfId="22567"/>
    <cellStyle name="Note 2 2 5 2 9 2" xfId="22568"/>
    <cellStyle name="Note 2 2 5 2 9 2 2" xfId="22569"/>
    <cellStyle name="Note 2 2 5 2 9 3" xfId="22570"/>
    <cellStyle name="Note 2 2 5 20" xfId="22571"/>
    <cellStyle name="Note 2 2 5 20 2" xfId="22572"/>
    <cellStyle name="Note 2 2 5 20 2 2" xfId="22573"/>
    <cellStyle name="Note 2 2 5 20 3" xfId="22574"/>
    <cellStyle name="Note 2 2 5 21" xfId="22575"/>
    <cellStyle name="Note 2 2 5 21 2" xfId="22576"/>
    <cellStyle name="Note 2 2 5 21 2 2" xfId="22577"/>
    <cellStyle name="Note 2 2 5 21 3" xfId="22578"/>
    <cellStyle name="Note 2 2 5 22" xfId="22579"/>
    <cellStyle name="Note 2 2 5 22 2" xfId="22580"/>
    <cellStyle name="Note 2 2 5 23" xfId="22581"/>
    <cellStyle name="Note 2 2 5 3" xfId="22582"/>
    <cellStyle name="Note 2 2 5 3 2" xfId="22583"/>
    <cellStyle name="Note 2 2 5 3 2 2" xfId="22584"/>
    <cellStyle name="Note 2 2 5 3 3" xfId="22585"/>
    <cellStyle name="Note 2 2 5 4" xfId="22586"/>
    <cellStyle name="Note 2 2 5 4 2" xfId="22587"/>
    <cellStyle name="Note 2 2 5 4 2 2" xfId="22588"/>
    <cellStyle name="Note 2 2 5 4 3" xfId="22589"/>
    <cellStyle name="Note 2 2 5 5" xfId="22590"/>
    <cellStyle name="Note 2 2 5 5 2" xfId="22591"/>
    <cellStyle name="Note 2 2 5 5 2 2" xfId="22592"/>
    <cellStyle name="Note 2 2 5 5 3" xfId="22593"/>
    <cellStyle name="Note 2 2 5 6" xfId="22594"/>
    <cellStyle name="Note 2 2 5 6 2" xfId="22595"/>
    <cellStyle name="Note 2 2 5 6 2 2" xfId="22596"/>
    <cellStyle name="Note 2 2 5 6 3" xfId="22597"/>
    <cellStyle name="Note 2 2 5 7" xfId="22598"/>
    <cellStyle name="Note 2 2 5 7 2" xfId="22599"/>
    <cellStyle name="Note 2 2 5 7 2 2" xfId="22600"/>
    <cellStyle name="Note 2 2 5 7 3" xfId="22601"/>
    <cellStyle name="Note 2 2 5 8" xfId="22602"/>
    <cellStyle name="Note 2 2 5 8 2" xfId="22603"/>
    <cellStyle name="Note 2 2 5 8 2 2" xfId="22604"/>
    <cellStyle name="Note 2 2 5 8 3" xfId="22605"/>
    <cellStyle name="Note 2 2 5 9" xfId="22606"/>
    <cellStyle name="Note 2 2 5 9 2" xfId="22607"/>
    <cellStyle name="Note 2 2 5 9 2 2" xfId="22608"/>
    <cellStyle name="Note 2 2 5 9 3" xfId="22609"/>
    <cellStyle name="Note 2 2 6" xfId="22610"/>
    <cellStyle name="Note 2 2 6 10" xfId="22611"/>
    <cellStyle name="Note 2 2 6 10 2" xfId="22612"/>
    <cellStyle name="Note 2 2 6 10 2 2" xfId="22613"/>
    <cellStyle name="Note 2 2 6 10 3" xfId="22614"/>
    <cellStyle name="Note 2 2 6 11" xfId="22615"/>
    <cellStyle name="Note 2 2 6 11 2" xfId="22616"/>
    <cellStyle name="Note 2 2 6 11 2 2" xfId="22617"/>
    <cellStyle name="Note 2 2 6 11 3" xfId="22618"/>
    <cellStyle name="Note 2 2 6 12" xfId="22619"/>
    <cellStyle name="Note 2 2 6 12 2" xfId="22620"/>
    <cellStyle name="Note 2 2 6 12 2 2" xfId="22621"/>
    <cellStyle name="Note 2 2 6 12 3" xfId="22622"/>
    <cellStyle name="Note 2 2 6 13" xfId="22623"/>
    <cellStyle name="Note 2 2 6 13 2" xfId="22624"/>
    <cellStyle name="Note 2 2 6 13 2 2" xfId="22625"/>
    <cellStyle name="Note 2 2 6 13 3" xfId="22626"/>
    <cellStyle name="Note 2 2 6 14" xfId="22627"/>
    <cellStyle name="Note 2 2 6 14 2" xfId="22628"/>
    <cellStyle name="Note 2 2 6 14 2 2" xfId="22629"/>
    <cellStyle name="Note 2 2 6 14 3" xfId="22630"/>
    <cellStyle name="Note 2 2 6 15" xfId="22631"/>
    <cellStyle name="Note 2 2 6 15 2" xfId="22632"/>
    <cellStyle name="Note 2 2 6 15 2 2" xfId="22633"/>
    <cellStyle name="Note 2 2 6 15 3" xfId="22634"/>
    <cellStyle name="Note 2 2 6 16" xfId="22635"/>
    <cellStyle name="Note 2 2 6 16 2" xfId="22636"/>
    <cellStyle name="Note 2 2 6 16 2 2" xfId="22637"/>
    <cellStyle name="Note 2 2 6 16 3" xfId="22638"/>
    <cellStyle name="Note 2 2 6 17" xfId="22639"/>
    <cellStyle name="Note 2 2 6 17 2" xfId="22640"/>
    <cellStyle name="Note 2 2 6 17 2 2" xfId="22641"/>
    <cellStyle name="Note 2 2 6 17 3" xfId="22642"/>
    <cellStyle name="Note 2 2 6 18" xfId="22643"/>
    <cellStyle name="Note 2 2 6 18 2" xfId="22644"/>
    <cellStyle name="Note 2 2 6 18 2 2" xfId="22645"/>
    <cellStyle name="Note 2 2 6 18 3" xfId="22646"/>
    <cellStyle name="Note 2 2 6 19" xfId="22647"/>
    <cellStyle name="Note 2 2 6 19 2" xfId="22648"/>
    <cellStyle name="Note 2 2 6 19 2 2" xfId="22649"/>
    <cellStyle name="Note 2 2 6 19 3" xfId="22650"/>
    <cellStyle name="Note 2 2 6 2" xfId="22651"/>
    <cellStyle name="Note 2 2 6 2 2" xfId="22652"/>
    <cellStyle name="Note 2 2 6 2 2 2" xfId="22653"/>
    <cellStyle name="Note 2 2 6 2 3" xfId="22654"/>
    <cellStyle name="Note 2 2 6 20" xfId="22655"/>
    <cellStyle name="Note 2 2 6 20 2" xfId="22656"/>
    <cellStyle name="Note 2 2 6 20 2 2" xfId="22657"/>
    <cellStyle name="Note 2 2 6 20 3" xfId="22658"/>
    <cellStyle name="Note 2 2 6 21" xfId="22659"/>
    <cellStyle name="Note 2 2 6 21 2" xfId="22660"/>
    <cellStyle name="Note 2 2 6 22" xfId="22661"/>
    <cellStyle name="Note 2 2 6 3" xfId="22662"/>
    <cellStyle name="Note 2 2 6 3 2" xfId="22663"/>
    <cellStyle name="Note 2 2 6 3 2 2" xfId="22664"/>
    <cellStyle name="Note 2 2 6 3 3" xfId="22665"/>
    <cellStyle name="Note 2 2 6 4" xfId="22666"/>
    <cellStyle name="Note 2 2 6 4 2" xfId="22667"/>
    <cellStyle name="Note 2 2 6 4 2 2" xfId="22668"/>
    <cellStyle name="Note 2 2 6 4 3" xfId="22669"/>
    <cellStyle name="Note 2 2 6 5" xfId="22670"/>
    <cellStyle name="Note 2 2 6 5 2" xfId="22671"/>
    <cellStyle name="Note 2 2 6 5 2 2" xfId="22672"/>
    <cellStyle name="Note 2 2 6 5 3" xfId="22673"/>
    <cellStyle name="Note 2 2 6 6" xfId="22674"/>
    <cellStyle name="Note 2 2 6 6 2" xfId="22675"/>
    <cellStyle name="Note 2 2 6 6 2 2" xfId="22676"/>
    <cellStyle name="Note 2 2 6 6 3" xfId="22677"/>
    <cellStyle name="Note 2 2 6 7" xfId="22678"/>
    <cellStyle name="Note 2 2 6 7 2" xfId="22679"/>
    <cellStyle name="Note 2 2 6 7 2 2" xfId="22680"/>
    <cellStyle name="Note 2 2 6 7 3" xfId="22681"/>
    <cellStyle name="Note 2 2 6 8" xfId="22682"/>
    <cellStyle name="Note 2 2 6 8 2" xfId="22683"/>
    <cellStyle name="Note 2 2 6 8 2 2" xfId="22684"/>
    <cellStyle name="Note 2 2 6 8 3" xfId="22685"/>
    <cellStyle name="Note 2 2 6 9" xfId="22686"/>
    <cellStyle name="Note 2 2 6 9 2" xfId="22687"/>
    <cellStyle name="Note 2 2 6 9 2 2" xfId="22688"/>
    <cellStyle name="Note 2 2 6 9 3" xfId="22689"/>
    <cellStyle name="Note 2 2 7" xfId="22690"/>
    <cellStyle name="Note 2 2 7 2" xfId="22691"/>
    <cellStyle name="Note 2 2 7 2 2" xfId="22692"/>
    <cellStyle name="Note 2 2 7 3" xfId="22693"/>
    <cellStyle name="Note 2 2 8" xfId="22694"/>
    <cellStyle name="Note 2 2 8 2" xfId="22695"/>
    <cellStyle name="Note 2 2 8 2 2" xfId="22696"/>
    <cellStyle name="Note 2 2 8 3" xfId="22697"/>
    <cellStyle name="Note 2 2 9" xfId="22698"/>
    <cellStyle name="Note 2 2 9 2" xfId="22699"/>
    <cellStyle name="Note 2 2 9 2 2" xfId="22700"/>
    <cellStyle name="Note 2 2 9 3" xfId="22701"/>
    <cellStyle name="Note 2 3" xfId="22702"/>
    <cellStyle name="Note 2 3 2" xfId="22703"/>
    <cellStyle name="Note 2 3 2 2" xfId="22704"/>
    <cellStyle name="Note 2 3 3" xfId="22705"/>
    <cellStyle name="Note 2 3 4" xfId="22706"/>
    <cellStyle name="Note 2 3 5" xfId="22707"/>
    <cellStyle name="Note 2 3 6" xfId="22708"/>
    <cellStyle name="Note 2 4" xfId="22709"/>
    <cellStyle name="Note 2 4 2" xfId="22710"/>
    <cellStyle name="Note 2 4 3" xfId="22711"/>
    <cellStyle name="Note 2 4 4" xfId="22712"/>
    <cellStyle name="Note 2 4 5" xfId="22713"/>
    <cellStyle name="Note 2 4 6" xfId="22714"/>
    <cellStyle name="Note 2 5" xfId="22715"/>
    <cellStyle name="Note 2 5 2" xfId="22716"/>
    <cellStyle name="Note 2 5 3" xfId="22717"/>
    <cellStyle name="Note 2 5 4" xfId="22718"/>
    <cellStyle name="Note 2 5 5" xfId="22719"/>
    <cellStyle name="Note 2 5 6" xfId="22720"/>
    <cellStyle name="Note 2 6" xfId="22721"/>
    <cellStyle name="Note 2 7" xfId="22722"/>
    <cellStyle name="Note 2 8" xfId="22723"/>
    <cellStyle name="Note 2 9" xfId="22724"/>
    <cellStyle name="Note 3" xfId="22725"/>
    <cellStyle name="Note 3 2" xfId="22726"/>
    <cellStyle name="Note 3 2 10" xfId="22727"/>
    <cellStyle name="Note 3 2 10 2" xfId="22728"/>
    <cellStyle name="Note 3 2 10 2 2" xfId="22729"/>
    <cellStyle name="Note 3 2 10 3" xfId="22730"/>
    <cellStyle name="Note 3 2 11" xfId="22731"/>
    <cellStyle name="Note 3 2 11 2" xfId="22732"/>
    <cellStyle name="Note 3 2 11 2 2" xfId="22733"/>
    <cellStyle name="Note 3 2 11 3" xfId="22734"/>
    <cellStyle name="Note 3 2 12" xfId="22735"/>
    <cellStyle name="Note 3 2 12 2" xfId="22736"/>
    <cellStyle name="Note 3 2 12 2 2" xfId="22737"/>
    <cellStyle name="Note 3 2 12 3" xfId="22738"/>
    <cellStyle name="Note 3 2 13" xfId="22739"/>
    <cellStyle name="Note 3 2 13 2" xfId="22740"/>
    <cellStyle name="Note 3 2 13 2 2" xfId="22741"/>
    <cellStyle name="Note 3 2 13 3" xfId="22742"/>
    <cellStyle name="Note 3 2 14" xfId="22743"/>
    <cellStyle name="Note 3 2 14 2" xfId="22744"/>
    <cellStyle name="Note 3 2 14 2 2" xfId="22745"/>
    <cellStyle name="Note 3 2 14 3" xfId="22746"/>
    <cellStyle name="Note 3 2 15" xfId="22747"/>
    <cellStyle name="Note 3 2 15 2" xfId="22748"/>
    <cellStyle name="Note 3 2 15 2 2" xfId="22749"/>
    <cellStyle name="Note 3 2 15 3" xfId="22750"/>
    <cellStyle name="Note 3 2 16" xfId="22751"/>
    <cellStyle name="Note 3 2 16 2" xfId="22752"/>
    <cellStyle name="Note 3 2 16 2 2" xfId="22753"/>
    <cellStyle name="Note 3 2 16 3" xfId="22754"/>
    <cellStyle name="Note 3 2 17" xfId="22755"/>
    <cellStyle name="Note 3 2 17 2" xfId="22756"/>
    <cellStyle name="Note 3 2 17 2 2" xfId="22757"/>
    <cellStyle name="Note 3 2 17 3" xfId="22758"/>
    <cellStyle name="Note 3 2 18" xfId="22759"/>
    <cellStyle name="Note 3 2 18 2" xfId="22760"/>
    <cellStyle name="Note 3 2 18 2 2" xfId="22761"/>
    <cellStyle name="Note 3 2 18 3" xfId="22762"/>
    <cellStyle name="Note 3 2 19" xfId="22763"/>
    <cellStyle name="Note 3 2 19 2" xfId="22764"/>
    <cellStyle name="Note 3 2 19 2 2" xfId="22765"/>
    <cellStyle name="Note 3 2 19 3" xfId="22766"/>
    <cellStyle name="Note 3 2 2" xfId="22767"/>
    <cellStyle name="Note 3 2 2 10" xfId="22768"/>
    <cellStyle name="Note 3 2 2 10 2" xfId="22769"/>
    <cellStyle name="Note 3 2 2 10 2 2" xfId="22770"/>
    <cellStyle name="Note 3 2 2 10 3" xfId="22771"/>
    <cellStyle name="Note 3 2 2 11" xfId="22772"/>
    <cellStyle name="Note 3 2 2 11 2" xfId="22773"/>
    <cellStyle name="Note 3 2 2 11 2 2" xfId="22774"/>
    <cellStyle name="Note 3 2 2 11 3" xfId="22775"/>
    <cellStyle name="Note 3 2 2 12" xfId="22776"/>
    <cellStyle name="Note 3 2 2 12 2" xfId="22777"/>
    <cellStyle name="Note 3 2 2 12 2 2" xfId="22778"/>
    <cellStyle name="Note 3 2 2 12 3" xfId="22779"/>
    <cellStyle name="Note 3 2 2 13" xfId="22780"/>
    <cellStyle name="Note 3 2 2 13 2" xfId="22781"/>
    <cellStyle name="Note 3 2 2 13 2 2" xfId="22782"/>
    <cellStyle name="Note 3 2 2 13 3" xfId="22783"/>
    <cellStyle name="Note 3 2 2 14" xfId="22784"/>
    <cellStyle name="Note 3 2 2 14 2" xfId="22785"/>
    <cellStyle name="Note 3 2 2 14 2 2" xfId="22786"/>
    <cellStyle name="Note 3 2 2 14 3" xfId="22787"/>
    <cellStyle name="Note 3 2 2 15" xfId="22788"/>
    <cellStyle name="Note 3 2 2 15 2" xfId="22789"/>
    <cellStyle name="Note 3 2 2 15 2 2" xfId="22790"/>
    <cellStyle name="Note 3 2 2 15 3" xfId="22791"/>
    <cellStyle name="Note 3 2 2 16" xfId="22792"/>
    <cellStyle name="Note 3 2 2 16 2" xfId="22793"/>
    <cellStyle name="Note 3 2 2 16 2 2" xfId="22794"/>
    <cellStyle name="Note 3 2 2 16 3" xfId="22795"/>
    <cellStyle name="Note 3 2 2 17" xfId="22796"/>
    <cellStyle name="Note 3 2 2 17 2" xfId="22797"/>
    <cellStyle name="Note 3 2 2 17 2 2" xfId="22798"/>
    <cellStyle name="Note 3 2 2 17 3" xfId="22799"/>
    <cellStyle name="Note 3 2 2 18" xfId="22800"/>
    <cellStyle name="Note 3 2 2 18 2" xfId="22801"/>
    <cellStyle name="Note 3 2 2 18 2 2" xfId="22802"/>
    <cellStyle name="Note 3 2 2 18 3" xfId="22803"/>
    <cellStyle name="Note 3 2 2 19" xfId="22804"/>
    <cellStyle name="Note 3 2 2 19 2" xfId="22805"/>
    <cellStyle name="Note 3 2 2 19 2 2" xfId="22806"/>
    <cellStyle name="Note 3 2 2 19 3" xfId="22807"/>
    <cellStyle name="Note 3 2 2 2" xfId="22808"/>
    <cellStyle name="Note 3 2 2 2 10" xfId="22809"/>
    <cellStyle name="Note 3 2 2 2 10 2" xfId="22810"/>
    <cellStyle name="Note 3 2 2 2 10 2 2" xfId="22811"/>
    <cellStyle name="Note 3 2 2 2 10 3" xfId="22812"/>
    <cellStyle name="Note 3 2 2 2 11" xfId="22813"/>
    <cellStyle name="Note 3 2 2 2 11 2" xfId="22814"/>
    <cellStyle name="Note 3 2 2 2 11 2 2" xfId="22815"/>
    <cellStyle name="Note 3 2 2 2 11 3" xfId="22816"/>
    <cellStyle name="Note 3 2 2 2 12" xfId="22817"/>
    <cellStyle name="Note 3 2 2 2 12 2" xfId="22818"/>
    <cellStyle name="Note 3 2 2 2 12 2 2" xfId="22819"/>
    <cellStyle name="Note 3 2 2 2 12 3" xfId="22820"/>
    <cellStyle name="Note 3 2 2 2 13" xfId="22821"/>
    <cellStyle name="Note 3 2 2 2 13 2" xfId="22822"/>
    <cellStyle name="Note 3 2 2 2 13 2 2" xfId="22823"/>
    <cellStyle name="Note 3 2 2 2 13 3" xfId="22824"/>
    <cellStyle name="Note 3 2 2 2 14" xfId="22825"/>
    <cellStyle name="Note 3 2 2 2 14 2" xfId="22826"/>
    <cellStyle name="Note 3 2 2 2 14 2 2" xfId="22827"/>
    <cellStyle name="Note 3 2 2 2 14 3" xfId="22828"/>
    <cellStyle name="Note 3 2 2 2 15" xfId="22829"/>
    <cellStyle name="Note 3 2 2 2 15 2" xfId="22830"/>
    <cellStyle name="Note 3 2 2 2 15 2 2" xfId="22831"/>
    <cellStyle name="Note 3 2 2 2 15 3" xfId="22832"/>
    <cellStyle name="Note 3 2 2 2 16" xfId="22833"/>
    <cellStyle name="Note 3 2 2 2 16 2" xfId="22834"/>
    <cellStyle name="Note 3 2 2 2 16 2 2" xfId="22835"/>
    <cellStyle name="Note 3 2 2 2 16 3" xfId="22836"/>
    <cellStyle name="Note 3 2 2 2 17" xfId="22837"/>
    <cellStyle name="Note 3 2 2 2 17 2" xfId="22838"/>
    <cellStyle name="Note 3 2 2 2 17 2 2" xfId="22839"/>
    <cellStyle name="Note 3 2 2 2 17 3" xfId="22840"/>
    <cellStyle name="Note 3 2 2 2 18" xfId="22841"/>
    <cellStyle name="Note 3 2 2 2 18 2" xfId="22842"/>
    <cellStyle name="Note 3 2 2 2 19" xfId="22843"/>
    <cellStyle name="Note 3 2 2 2 2" xfId="22844"/>
    <cellStyle name="Note 3 2 2 2 2 10" xfId="22845"/>
    <cellStyle name="Note 3 2 2 2 2 10 2" xfId="22846"/>
    <cellStyle name="Note 3 2 2 2 2 10 2 2" xfId="22847"/>
    <cellStyle name="Note 3 2 2 2 2 10 3" xfId="22848"/>
    <cellStyle name="Note 3 2 2 2 2 11" xfId="22849"/>
    <cellStyle name="Note 3 2 2 2 2 11 2" xfId="22850"/>
    <cellStyle name="Note 3 2 2 2 2 11 2 2" xfId="22851"/>
    <cellStyle name="Note 3 2 2 2 2 11 3" xfId="22852"/>
    <cellStyle name="Note 3 2 2 2 2 12" xfId="22853"/>
    <cellStyle name="Note 3 2 2 2 2 12 2" xfId="22854"/>
    <cellStyle name="Note 3 2 2 2 2 12 2 2" xfId="22855"/>
    <cellStyle name="Note 3 2 2 2 2 12 3" xfId="22856"/>
    <cellStyle name="Note 3 2 2 2 2 13" xfId="22857"/>
    <cellStyle name="Note 3 2 2 2 2 13 2" xfId="22858"/>
    <cellStyle name="Note 3 2 2 2 2 13 2 2" xfId="22859"/>
    <cellStyle name="Note 3 2 2 2 2 13 3" xfId="22860"/>
    <cellStyle name="Note 3 2 2 2 2 14" xfId="22861"/>
    <cellStyle name="Note 3 2 2 2 2 14 2" xfId="22862"/>
    <cellStyle name="Note 3 2 2 2 2 14 2 2" xfId="22863"/>
    <cellStyle name="Note 3 2 2 2 2 14 3" xfId="22864"/>
    <cellStyle name="Note 3 2 2 2 2 15" xfId="22865"/>
    <cellStyle name="Note 3 2 2 2 2 15 2" xfId="22866"/>
    <cellStyle name="Note 3 2 2 2 2 15 2 2" xfId="22867"/>
    <cellStyle name="Note 3 2 2 2 2 15 3" xfId="22868"/>
    <cellStyle name="Note 3 2 2 2 2 16" xfId="22869"/>
    <cellStyle name="Note 3 2 2 2 2 16 2" xfId="22870"/>
    <cellStyle name="Note 3 2 2 2 2 16 2 2" xfId="22871"/>
    <cellStyle name="Note 3 2 2 2 2 16 3" xfId="22872"/>
    <cellStyle name="Note 3 2 2 2 2 17" xfId="22873"/>
    <cellStyle name="Note 3 2 2 2 2 17 2" xfId="22874"/>
    <cellStyle name="Note 3 2 2 2 2 17 2 2" xfId="22875"/>
    <cellStyle name="Note 3 2 2 2 2 17 3" xfId="22876"/>
    <cellStyle name="Note 3 2 2 2 2 18" xfId="22877"/>
    <cellStyle name="Note 3 2 2 2 2 18 2" xfId="22878"/>
    <cellStyle name="Note 3 2 2 2 2 18 2 2" xfId="22879"/>
    <cellStyle name="Note 3 2 2 2 2 18 3" xfId="22880"/>
    <cellStyle name="Note 3 2 2 2 2 19" xfId="22881"/>
    <cellStyle name="Note 3 2 2 2 2 19 2" xfId="22882"/>
    <cellStyle name="Note 3 2 2 2 2 19 2 2" xfId="22883"/>
    <cellStyle name="Note 3 2 2 2 2 19 3" xfId="22884"/>
    <cellStyle name="Note 3 2 2 2 2 2" xfId="22885"/>
    <cellStyle name="Note 3 2 2 2 2 2 2" xfId="22886"/>
    <cellStyle name="Note 3 2 2 2 2 2 2 2" xfId="22887"/>
    <cellStyle name="Note 3 2 2 2 2 2 3" xfId="22888"/>
    <cellStyle name="Note 3 2 2 2 2 20" xfId="22889"/>
    <cellStyle name="Note 3 2 2 2 2 20 2" xfId="22890"/>
    <cellStyle name="Note 3 2 2 2 2 20 2 2" xfId="22891"/>
    <cellStyle name="Note 3 2 2 2 2 20 3" xfId="22892"/>
    <cellStyle name="Note 3 2 2 2 2 21" xfId="22893"/>
    <cellStyle name="Note 3 2 2 2 2 21 2" xfId="22894"/>
    <cellStyle name="Note 3 2 2 2 2 22" xfId="22895"/>
    <cellStyle name="Note 3 2 2 2 2 3" xfId="22896"/>
    <cellStyle name="Note 3 2 2 2 2 3 2" xfId="22897"/>
    <cellStyle name="Note 3 2 2 2 2 3 2 2" xfId="22898"/>
    <cellStyle name="Note 3 2 2 2 2 3 3" xfId="22899"/>
    <cellStyle name="Note 3 2 2 2 2 4" xfId="22900"/>
    <cellStyle name="Note 3 2 2 2 2 4 2" xfId="22901"/>
    <cellStyle name="Note 3 2 2 2 2 4 2 2" xfId="22902"/>
    <cellStyle name="Note 3 2 2 2 2 4 3" xfId="22903"/>
    <cellStyle name="Note 3 2 2 2 2 5" xfId="22904"/>
    <cellStyle name="Note 3 2 2 2 2 5 2" xfId="22905"/>
    <cellStyle name="Note 3 2 2 2 2 5 2 2" xfId="22906"/>
    <cellStyle name="Note 3 2 2 2 2 5 3" xfId="22907"/>
    <cellStyle name="Note 3 2 2 2 2 6" xfId="22908"/>
    <cellStyle name="Note 3 2 2 2 2 6 2" xfId="22909"/>
    <cellStyle name="Note 3 2 2 2 2 6 2 2" xfId="22910"/>
    <cellStyle name="Note 3 2 2 2 2 6 3" xfId="22911"/>
    <cellStyle name="Note 3 2 2 2 2 7" xfId="22912"/>
    <cellStyle name="Note 3 2 2 2 2 7 2" xfId="22913"/>
    <cellStyle name="Note 3 2 2 2 2 7 2 2" xfId="22914"/>
    <cellStyle name="Note 3 2 2 2 2 7 3" xfId="22915"/>
    <cellStyle name="Note 3 2 2 2 2 8" xfId="22916"/>
    <cellStyle name="Note 3 2 2 2 2 8 2" xfId="22917"/>
    <cellStyle name="Note 3 2 2 2 2 8 2 2" xfId="22918"/>
    <cellStyle name="Note 3 2 2 2 2 8 3" xfId="22919"/>
    <cellStyle name="Note 3 2 2 2 2 9" xfId="22920"/>
    <cellStyle name="Note 3 2 2 2 2 9 2" xfId="22921"/>
    <cellStyle name="Note 3 2 2 2 2 9 2 2" xfId="22922"/>
    <cellStyle name="Note 3 2 2 2 2 9 3" xfId="22923"/>
    <cellStyle name="Note 3 2 2 2 3" xfId="22924"/>
    <cellStyle name="Note 3 2 2 2 3 2" xfId="22925"/>
    <cellStyle name="Note 3 2 2 2 3 2 2" xfId="22926"/>
    <cellStyle name="Note 3 2 2 2 3 3" xfId="22927"/>
    <cellStyle name="Note 3 2 2 2 4" xfId="22928"/>
    <cellStyle name="Note 3 2 2 2 4 2" xfId="22929"/>
    <cellStyle name="Note 3 2 2 2 4 2 2" xfId="22930"/>
    <cellStyle name="Note 3 2 2 2 4 3" xfId="22931"/>
    <cellStyle name="Note 3 2 2 2 5" xfId="22932"/>
    <cellStyle name="Note 3 2 2 2 5 2" xfId="22933"/>
    <cellStyle name="Note 3 2 2 2 5 2 2" xfId="22934"/>
    <cellStyle name="Note 3 2 2 2 5 3" xfId="22935"/>
    <cellStyle name="Note 3 2 2 2 6" xfId="22936"/>
    <cellStyle name="Note 3 2 2 2 6 2" xfId="22937"/>
    <cellStyle name="Note 3 2 2 2 6 2 2" xfId="22938"/>
    <cellStyle name="Note 3 2 2 2 6 3" xfId="22939"/>
    <cellStyle name="Note 3 2 2 2 7" xfId="22940"/>
    <cellStyle name="Note 3 2 2 2 7 2" xfId="22941"/>
    <cellStyle name="Note 3 2 2 2 7 2 2" xfId="22942"/>
    <cellStyle name="Note 3 2 2 2 7 3" xfId="22943"/>
    <cellStyle name="Note 3 2 2 2 8" xfId="22944"/>
    <cellStyle name="Note 3 2 2 2 8 2" xfId="22945"/>
    <cellStyle name="Note 3 2 2 2 8 2 2" xfId="22946"/>
    <cellStyle name="Note 3 2 2 2 8 3" xfId="22947"/>
    <cellStyle name="Note 3 2 2 2 9" xfId="22948"/>
    <cellStyle name="Note 3 2 2 2 9 2" xfId="22949"/>
    <cellStyle name="Note 3 2 2 2 9 2 2" xfId="22950"/>
    <cellStyle name="Note 3 2 2 2 9 3" xfId="22951"/>
    <cellStyle name="Note 3 2 2 20" xfId="22952"/>
    <cellStyle name="Note 3 2 2 20 2" xfId="22953"/>
    <cellStyle name="Note 3 2 2 20 2 2" xfId="22954"/>
    <cellStyle name="Note 3 2 2 20 3" xfId="22955"/>
    <cellStyle name="Note 3 2 2 21" xfId="22956"/>
    <cellStyle name="Note 3 2 2 21 2" xfId="22957"/>
    <cellStyle name="Note 3 2 2 22" xfId="22958"/>
    <cellStyle name="Note 3 2 2 3" xfId="22959"/>
    <cellStyle name="Note 3 2 2 3 10" xfId="22960"/>
    <cellStyle name="Note 3 2 2 3 10 2" xfId="22961"/>
    <cellStyle name="Note 3 2 2 3 10 2 2" xfId="22962"/>
    <cellStyle name="Note 3 2 2 3 10 3" xfId="22963"/>
    <cellStyle name="Note 3 2 2 3 11" xfId="22964"/>
    <cellStyle name="Note 3 2 2 3 11 2" xfId="22965"/>
    <cellStyle name="Note 3 2 2 3 11 2 2" xfId="22966"/>
    <cellStyle name="Note 3 2 2 3 11 3" xfId="22967"/>
    <cellStyle name="Note 3 2 2 3 12" xfId="22968"/>
    <cellStyle name="Note 3 2 2 3 12 2" xfId="22969"/>
    <cellStyle name="Note 3 2 2 3 12 2 2" xfId="22970"/>
    <cellStyle name="Note 3 2 2 3 12 3" xfId="22971"/>
    <cellStyle name="Note 3 2 2 3 13" xfId="22972"/>
    <cellStyle name="Note 3 2 2 3 13 2" xfId="22973"/>
    <cellStyle name="Note 3 2 2 3 13 2 2" xfId="22974"/>
    <cellStyle name="Note 3 2 2 3 13 3" xfId="22975"/>
    <cellStyle name="Note 3 2 2 3 14" xfId="22976"/>
    <cellStyle name="Note 3 2 2 3 14 2" xfId="22977"/>
    <cellStyle name="Note 3 2 2 3 14 2 2" xfId="22978"/>
    <cellStyle name="Note 3 2 2 3 14 3" xfId="22979"/>
    <cellStyle name="Note 3 2 2 3 15" xfId="22980"/>
    <cellStyle name="Note 3 2 2 3 15 2" xfId="22981"/>
    <cellStyle name="Note 3 2 2 3 15 2 2" xfId="22982"/>
    <cellStyle name="Note 3 2 2 3 15 3" xfId="22983"/>
    <cellStyle name="Note 3 2 2 3 16" xfId="22984"/>
    <cellStyle name="Note 3 2 2 3 16 2" xfId="22985"/>
    <cellStyle name="Note 3 2 2 3 16 2 2" xfId="22986"/>
    <cellStyle name="Note 3 2 2 3 16 3" xfId="22987"/>
    <cellStyle name="Note 3 2 2 3 17" xfId="22988"/>
    <cellStyle name="Note 3 2 2 3 17 2" xfId="22989"/>
    <cellStyle name="Note 3 2 2 3 17 2 2" xfId="22990"/>
    <cellStyle name="Note 3 2 2 3 17 3" xfId="22991"/>
    <cellStyle name="Note 3 2 2 3 18" xfId="22992"/>
    <cellStyle name="Note 3 2 2 3 18 2" xfId="22993"/>
    <cellStyle name="Note 3 2 2 3 19" xfId="22994"/>
    <cellStyle name="Note 3 2 2 3 2" xfId="22995"/>
    <cellStyle name="Note 3 2 2 3 2 10" xfId="22996"/>
    <cellStyle name="Note 3 2 2 3 2 10 2" xfId="22997"/>
    <cellStyle name="Note 3 2 2 3 2 10 2 2" xfId="22998"/>
    <cellStyle name="Note 3 2 2 3 2 10 3" xfId="22999"/>
    <cellStyle name="Note 3 2 2 3 2 11" xfId="23000"/>
    <cellStyle name="Note 3 2 2 3 2 11 2" xfId="23001"/>
    <cellStyle name="Note 3 2 2 3 2 11 2 2" xfId="23002"/>
    <cellStyle name="Note 3 2 2 3 2 11 3" xfId="23003"/>
    <cellStyle name="Note 3 2 2 3 2 12" xfId="23004"/>
    <cellStyle name="Note 3 2 2 3 2 12 2" xfId="23005"/>
    <cellStyle name="Note 3 2 2 3 2 12 2 2" xfId="23006"/>
    <cellStyle name="Note 3 2 2 3 2 12 3" xfId="23007"/>
    <cellStyle name="Note 3 2 2 3 2 13" xfId="23008"/>
    <cellStyle name="Note 3 2 2 3 2 13 2" xfId="23009"/>
    <cellStyle name="Note 3 2 2 3 2 13 2 2" xfId="23010"/>
    <cellStyle name="Note 3 2 2 3 2 13 3" xfId="23011"/>
    <cellStyle name="Note 3 2 2 3 2 14" xfId="23012"/>
    <cellStyle name="Note 3 2 2 3 2 14 2" xfId="23013"/>
    <cellStyle name="Note 3 2 2 3 2 14 2 2" xfId="23014"/>
    <cellStyle name="Note 3 2 2 3 2 14 3" xfId="23015"/>
    <cellStyle name="Note 3 2 2 3 2 15" xfId="23016"/>
    <cellStyle name="Note 3 2 2 3 2 15 2" xfId="23017"/>
    <cellStyle name="Note 3 2 2 3 2 15 2 2" xfId="23018"/>
    <cellStyle name="Note 3 2 2 3 2 15 3" xfId="23019"/>
    <cellStyle name="Note 3 2 2 3 2 16" xfId="23020"/>
    <cellStyle name="Note 3 2 2 3 2 16 2" xfId="23021"/>
    <cellStyle name="Note 3 2 2 3 2 16 2 2" xfId="23022"/>
    <cellStyle name="Note 3 2 2 3 2 16 3" xfId="23023"/>
    <cellStyle name="Note 3 2 2 3 2 17" xfId="23024"/>
    <cellStyle name="Note 3 2 2 3 2 17 2" xfId="23025"/>
    <cellStyle name="Note 3 2 2 3 2 17 2 2" xfId="23026"/>
    <cellStyle name="Note 3 2 2 3 2 17 3" xfId="23027"/>
    <cellStyle name="Note 3 2 2 3 2 18" xfId="23028"/>
    <cellStyle name="Note 3 2 2 3 2 18 2" xfId="23029"/>
    <cellStyle name="Note 3 2 2 3 2 18 2 2" xfId="23030"/>
    <cellStyle name="Note 3 2 2 3 2 18 3" xfId="23031"/>
    <cellStyle name="Note 3 2 2 3 2 19" xfId="23032"/>
    <cellStyle name="Note 3 2 2 3 2 19 2" xfId="23033"/>
    <cellStyle name="Note 3 2 2 3 2 19 2 2" xfId="23034"/>
    <cellStyle name="Note 3 2 2 3 2 19 3" xfId="23035"/>
    <cellStyle name="Note 3 2 2 3 2 2" xfId="23036"/>
    <cellStyle name="Note 3 2 2 3 2 2 2" xfId="23037"/>
    <cellStyle name="Note 3 2 2 3 2 2 2 2" xfId="23038"/>
    <cellStyle name="Note 3 2 2 3 2 2 3" xfId="23039"/>
    <cellStyle name="Note 3 2 2 3 2 20" xfId="23040"/>
    <cellStyle name="Note 3 2 2 3 2 20 2" xfId="23041"/>
    <cellStyle name="Note 3 2 2 3 2 20 2 2" xfId="23042"/>
    <cellStyle name="Note 3 2 2 3 2 20 3" xfId="23043"/>
    <cellStyle name="Note 3 2 2 3 2 21" xfId="23044"/>
    <cellStyle name="Note 3 2 2 3 2 21 2" xfId="23045"/>
    <cellStyle name="Note 3 2 2 3 2 22" xfId="23046"/>
    <cellStyle name="Note 3 2 2 3 2 3" xfId="23047"/>
    <cellStyle name="Note 3 2 2 3 2 3 2" xfId="23048"/>
    <cellStyle name="Note 3 2 2 3 2 3 2 2" xfId="23049"/>
    <cellStyle name="Note 3 2 2 3 2 3 3" xfId="23050"/>
    <cellStyle name="Note 3 2 2 3 2 4" xfId="23051"/>
    <cellStyle name="Note 3 2 2 3 2 4 2" xfId="23052"/>
    <cellStyle name="Note 3 2 2 3 2 4 2 2" xfId="23053"/>
    <cellStyle name="Note 3 2 2 3 2 4 3" xfId="23054"/>
    <cellStyle name="Note 3 2 2 3 2 5" xfId="23055"/>
    <cellStyle name="Note 3 2 2 3 2 5 2" xfId="23056"/>
    <cellStyle name="Note 3 2 2 3 2 5 2 2" xfId="23057"/>
    <cellStyle name="Note 3 2 2 3 2 5 3" xfId="23058"/>
    <cellStyle name="Note 3 2 2 3 2 6" xfId="23059"/>
    <cellStyle name="Note 3 2 2 3 2 6 2" xfId="23060"/>
    <cellStyle name="Note 3 2 2 3 2 6 2 2" xfId="23061"/>
    <cellStyle name="Note 3 2 2 3 2 6 3" xfId="23062"/>
    <cellStyle name="Note 3 2 2 3 2 7" xfId="23063"/>
    <cellStyle name="Note 3 2 2 3 2 7 2" xfId="23064"/>
    <cellStyle name="Note 3 2 2 3 2 7 2 2" xfId="23065"/>
    <cellStyle name="Note 3 2 2 3 2 7 3" xfId="23066"/>
    <cellStyle name="Note 3 2 2 3 2 8" xfId="23067"/>
    <cellStyle name="Note 3 2 2 3 2 8 2" xfId="23068"/>
    <cellStyle name="Note 3 2 2 3 2 8 2 2" xfId="23069"/>
    <cellStyle name="Note 3 2 2 3 2 8 3" xfId="23070"/>
    <cellStyle name="Note 3 2 2 3 2 9" xfId="23071"/>
    <cellStyle name="Note 3 2 2 3 2 9 2" xfId="23072"/>
    <cellStyle name="Note 3 2 2 3 2 9 2 2" xfId="23073"/>
    <cellStyle name="Note 3 2 2 3 2 9 3" xfId="23074"/>
    <cellStyle name="Note 3 2 2 3 3" xfId="23075"/>
    <cellStyle name="Note 3 2 2 3 3 2" xfId="23076"/>
    <cellStyle name="Note 3 2 2 3 3 2 2" xfId="23077"/>
    <cellStyle name="Note 3 2 2 3 3 3" xfId="23078"/>
    <cellStyle name="Note 3 2 2 3 4" xfId="23079"/>
    <cellStyle name="Note 3 2 2 3 4 2" xfId="23080"/>
    <cellStyle name="Note 3 2 2 3 4 2 2" xfId="23081"/>
    <cellStyle name="Note 3 2 2 3 4 3" xfId="23082"/>
    <cellStyle name="Note 3 2 2 3 5" xfId="23083"/>
    <cellStyle name="Note 3 2 2 3 5 2" xfId="23084"/>
    <cellStyle name="Note 3 2 2 3 5 2 2" xfId="23085"/>
    <cellStyle name="Note 3 2 2 3 5 3" xfId="23086"/>
    <cellStyle name="Note 3 2 2 3 6" xfId="23087"/>
    <cellStyle name="Note 3 2 2 3 6 2" xfId="23088"/>
    <cellStyle name="Note 3 2 2 3 6 2 2" xfId="23089"/>
    <cellStyle name="Note 3 2 2 3 6 3" xfId="23090"/>
    <cellStyle name="Note 3 2 2 3 7" xfId="23091"/>
    <cellStyle name="Note 3 2 2 3 7 2" xfId="23092"/>
    <cellStyle name="Note 3 2 2 3 7 2 2" xfId="23093"/>
    <cellStyle name="Note 3 2 2 3 7 3" xfId="23094"/>
    <cellStyle name="Note 3 2 2 3 8" xfId="23095"/>
    <cellStyle name="Note 3 2 2 3 8 2" xfId="23096"/>
    <cellStyle name="Note 3 2 2 3 8 2 2" xfId="23097"/>
    <cellStyle name="Note 3 2 2 3 8 3" xfId="23098"/>
    <cellStyle name="Note 3 2 2 3 9" xfId="23099"/>
    <cellStyle name="Note 3 2 2 3 9 2" xfId="23100"/>
    <cellStyle name="Note 3 2 2 3 9 2 2" xfId="23101"/>
    <cellStyle name="Note 3 2 2 3 9 3" xfId="23102"/>
    <cellStyle name="Note 3 2 2 4" xfId="23103"/>
    <cellStyle name="Note 3 2 2 4 10" xfId="23104"/>
    <cellStyle name="Note 3 2 2 4 10 2" xfId="23105"/>
    <cellStyle name="Note 3 2 2 4 10 2 2" xfId="23106"/>
    <cellStyle name="Note 3 2 2 4 10 3" xfId="23107"/>
    <cellStyle name="Note 3 2 2 4 11" xfId="23108"/>
    <cellStyle name="Note 3 2 2 4 11 2" xfId="23109"/>
    <cellStyle name="Note 3 2 2 4 11 2 2" xfId="23110"/>
    <cellStyle name="Note 3 2 2 4 11 3" xfId="23111"/>
    <cellStyle name="Note 3 2 2 4 12" xfId="23112"/>
    <cellStyle name="Note 3 2 2 4 12 2" xfId="23113"/>
    <cellStyle name="Note 3 2 2 4 12 2 2" xfId="23114"/>
    <cellStyle name="Note 3 2 2 4 12 3" xfId="23115"/>
    <cellStyle name="Note 3 2 2 4 13" xfId="23116"/>
    <cellStyle name="Note 3 2 2 4 13 2" xfId="23117"/>
    <cellStyle name="Note 3 2 2 4 13 2 2" xfId="23118"/>
    <cellStyle name="Note 3 2 2 4 13 3" xfId="23119"/>
    <cellStyle name="Note 3 2 2 4 14" xfId="23120"/>
    <cellStyle name="Note 3 2 2 4 14 2" xfId="23121"/>
    <cellStyle name="Note 3 2 2 4 14 2 2" xfId="23122"/>
    <cellStyle name="Note 3 2 2 4 14 3" xfId="23123"/>
    <cellStyle name="Note 3 2 2 4 15" xfId="23124"/>
    <cellStyle name="Note 3 2 2 4 15 2" xfId="23125"/>
    <cellStyle name="Note 3 2 2 4 15 2 2" xfId="23126"/>
    <cellStyle name="Note 3 2 2 4 15 3" xfId="23127"/>
    <cellStyle name="Note 3 2 2 4 16" xfId="23128"/>
    <cellStyle name="Note 3 2 2 4 16 2" xfId="23129"/>
    <cellStyle name="Note 3 2 2 4 16 2 2" xfId="23130"/>
    <cellStyle name="Note 3 2 2 4 16 3" xfId="23131"/>
    <cellStyle name="Note 3 2 2 4 17" xfId="23132"/>
    <cellStyle name="Note 3 2 2 4 17 2" xfId="23133"/>
    <cellStyle name="Note 3 2 2 4 17 2 2" xfId="23134"/>
    <cellStyle name="Note 3 2 2 4 17 3" xfId="23135"/>
    <cellStyle name="Note 3 2 2 4 18" xfId="23136"/>
    <cellStyle name="Note 3 2 2 4 18 2" xfId="23137"/>
    <cellStyle name="Note 3 2 2 4 18 2 2" xfId="23138"/>
    <cellStyle name="Note 3 2 2 4 18 3" xfId="23139"/>
    <cellStyle name="Note 3 2 2 4 19" xfId="23140"/>
    <cellStyle name="Note 3 2 2 4 19 2" xfId="23141"/>
    <cellStyle name="Note 3 2 2 4 19 2 2" xfId="23142"/>
    <cellStyle name="Note 3 2 2 4 19 3" xfId="23143"/>
    <cellStyle name="Note 3 2 2 4 2" xfId="23144"/>
    <cellStyle name="Note 3 2 2 4 2 10" xfId="23145"/>
    <cellStyle name="Note 3 2 2 4 2 10 2" xfId="23146"/>
    <cellStyle name="Note 3 2 2 4 2 10 2 2" xfId="23147"/>
    <cellStyle name="Note 3 2 2 4 2 10 3" xfId="23148"/>
    <cellStyle name="Note 3 2 2 4 2 11" xfId="23149"/>
    <cellStyle name="Note 3 2 2 4 2 11 2" xfId="23150"/>
    <cellStyle name="Note 3 2 2 4 2 11 2 2" xfId="23151"/>
    <cellStyle name="Note 3 2 2 4 2 11 3" xfId="23152"/>
    <cellStyle name="Note 3 2 2 4 2 12" xfId="23153"/>
    <cellStyle name="Note 3 2 2 4 2 12 2" xfId="23154"/>
    <cellStyle name="Note 3 2 2 4 2 12 2 2" xfId="23155"/>
    <cellStyle name="Note 3 2 2 4 2 12 3" xfId="23156"/>
    <cellStyle name="Note 3 2 2 4 2 13" xfId="23157"/>
    <cellStyle name="Note 3 2 2 4 2 13 2" xfId="23158"/>
    <cellStyle name="Note 3 2 2 4 2 13 2 2" xfId="23159"/>
    <cellStyle name="Note 3 2 2 4 2 13 3" xfId="23160"/>
    <cellStyle name="Note 3 2 2 4 2 14" xfId="23161"/>
    <cellStyle name="Note 3 2 2 4 2 14 2" xfId="23162"/>
    <cellStyle name="Note 3 2 2 4 2 14 2 2" xfId="23163"/>
    <cellStyle name="Note 3 2 2 4 2 14 3" xfId="23164"/>
    <cellStyle name="Note 3 2 2 4 2 15" xfId="23165"/>
    <cellStyle name="Note 3 2 2 4 2 15 2" xfId="23166"/>
    <cellStyle name="Note 3 2 2 4 2 15 2 2" xfId="23167"/>
    <cellStyle name="Note 3 2 2 4 2 15 3" xfId="23168"/>
    <cellStyle name="Note 3 2 2 4 2 16" xfId="23169"/>
    <cellStyle name="Note 3 2 2 4 2 16 2" xfId="23170"/>
    <cellStyle name="Note 3 2 2 4 2 16 2 2" xfId="23171"/>
    <cellStyle name="Note 3 2 2 4 2 16 3" xfId="23172"/>
    <cellStyle name="Note 3 2 2 4 2 17" xfId="23173"/>
    <cellStyle name="Note 3 2 2 4 2 17 2" xfId="23174"/>
    <cellStyle name="Note 3 2 2 4 2 17 2 2" xfId="23175"/>
    <cellStyle name="Note 3 2 2 4 2 17 3" xfId="23176"/>
    <cellStyle name="Note 3 2 2 4 2 18" xfId="23177"/>
    <cellStyle name="Note 3 2 2 4 2 18 2" xfId="23178"/>
    <cellStyle name="Note 3 2 2 4 2 18 2 2" xfId="23179"/>
    <cellStyle name="Note 3 2 2 4 2 18 3" xfId="23180"/>
    <cellStyle name="Note 3 2 2 4 2 19" xfId="23181"/>
    <cellStyle name="Note 3 2 2 4 2 19 2" xfId="23182"/>
    <cellStyle name="Note 3 2 2 4 2 19 2 2" xfId="23183"/>
    <cellStyle name="Note 3 2 2 4 2 19 3" xfId="23184"/>
    <cellStyle name="Note 3 2 2 4 2 2" xfId="23185"/>
    <cellStyle name="Note 3 2 2 4 2 2 2" xfId="23186"/>
    <cellStyle name="Note 3 2 2 4 2 2 2 2" xfId="23187"/>
    <cellStyle name="Note 3 2 2 4 2 2 3" xfId="23188"/>
    <cellStyle name="Note 3 2 2 4 2 20" xfId="23189"/>
    <cellStyle name="Note 3 2 2 4 2 20 2" xfId="23190"/>
    <cellStyle name="Note 3 2 2 4 2 20 2 2" xfId="23191"/>
    <cellStyle name="Note 3 2 2 4 2 20 3" xfId="23192"/>
    <cellStyle name="Note 3 2 2 4 2 21" xfId="23193"/>
    <cellStyle name="Note 3 2 2 4 2 21 2" xfId="23194"/>
    <cellStyle name="Note 3 2 2 4 2 22" xfId="23195"/>
    <cellStyle name="Note 3 2 2 4 2 3" xfId="23196"/>
    <cellStyle name="Note 3 2 2 4 2 3 2" xfId="23197"/>
    <cellStyle name="Note 3 2 2 4 2 3 2 2" xfId="23198"/>
    <cellStyle name="Note 3 2 2 4 2 3 3" xfId="23199"/>
    <cellStyle name="Note 3 2 2 4 2 4" xfId="23200"/>
    <cellStyle name="Note 3 2 2 4 2 4 2" xfId="23201"/>
    <cellStyle name="Note 3 2 2 4 2 4 2 2" xfId="23202"/>
    <cellStyle name="Note 3 2 2 4 2 4 3" xfId="23203"/>
    <cellStyle name="Note 3 2 2 4 2 5" xfId="23204"/>
    <cellStyle name="Note 3 2 2 4 2 5 2" xfId="23205"/>
    <cellStyle name="Note 3 2 2 4 2 5 2 2" xfId="23206"/>
    <cellStyle name="Note 3 2 2 4 2 5 3" xfId="23207"/>
    <cellStyle name="Note 3 2 2 4 2 6" xfId="23208"/>
    <cellStyle name="Note 3 2 2 4 2 6 2" xfId="23209"/>
    <cellStyle name="Note 3 2 2 4 2 6 2 2" xfId="23210"/>
    <cellStyle name="Note 3 2 2 4 2 6 3" xfId="23211"/>
    <cellStyle name="Note 3 2 2 4 2 7" xfId="23212"/>
    <cellStyle name="Note 3 2 2 4 2 7 2" xfId="23213"/>
    <cellStyle name="Note 3 2 2 4 2 7 2 2" xfId="23214"/>
    <cellStyle name="Note 3 2 2 4 2 7 3" xfId="23215"/>
    <cellStyle name="Note 3 2 2 4 2 8" xfId="23216"/>
    <cellStyle name="Note 3 2 2 4 2 8 2" xfId="23217"/>
    <cellStyle name="Note 3 2 2 4 2 8 2 2" xfId="23218"/>
    <cellStyle name="Note 3 2 2 4 2 8 3" xfId="23219"/>
    <cellStyle name="Note 3 2 2 4 2 9" xfId="23220"/>
    <cellStyle name="Note 3 2 2 4 2 9 2" xfId="23221"/>
    <cellStyle name="Note 3 2 2 4 2 9 2 2" xfId="23222"/>
    <cellStyle name="Note 3 2 2 4 2 9 3" xfId="23223"/>
    <cellStyle name="Note 3 2 2 4 20" xfId="23224"/>
    <cellStyle name="Note 3 2 2 4 20 2" xfId="23225"/>
    <cellStyle name="Note 3 2 2 4 20 2 2" xfId="23226"/>
    <cellStyle name="Note 3 2 2 4 20 3" xfId="23227"/>
    <cellStyle name="Note 3 2 2 4 21" xfId="23228"/>
    <cellStyle name="Note 3 2 2 4 21 2" xfId="23229"/>
    <cellStyle name="Note 3 2 2 4 21 2 2" xfId="23230"/>
    <cellStyle name="Note 3 2 2 4 21 3" xfId="23231"/>
    <cellStyle name="Note 3 2 2 4 22" xfId="23232"/>
    <cellStyle name="Note 3 2 2 4 22 2" xfId="23233"/>
    <cellStyle name="Note 3 2 2 4 23" xfId="23234"/>
    <cellStyle name="Note 3 2 2 4 3" xfId="23235"/>
    <cellStyle name="Note 3 2 2 4 3 2" xfId="23236"/>
    <cellStyle name="Note 3 2 2 4 3 2 2" xfId="23237"/>
    <cellStyle name="Note 3 2 2 4 3 3" xfId="23238"/>
    <cellStyle name="Note 3 2 2 4 4" xfId="23239"/>
    <cellStyle name="Note 3 2 2 4 4 2" xfId="23240"/>
    <cellStyle name="Note 3 2 2 4 4 2 2" xfId="23241"/>
    <cellStyle name="Note 3 2 2 4 4 3" xfId="23242"/>
    <cellStyle name="Note 3 2 2 4 5" xfId="23243"/>
    <cellStyle name="Note 3 2 2 4 5 2" xfId="23244"/>
    <cellStyle name="Note 3 2 2 4 5 2 2" xfId="23245"/>
    <cellStyle name="Note 3 2 2 4 5 3" xfId="23246"/>
    <cellStyle name="Note 3 2 2 4 6" xfId="23247"/>
    <cellStyle name="Note 3 2 2 4 6 2" xfId="23248"/>
    <cellStyle name="Note 3 2 2 4 6 2 2" xfId="23249"/>
    <cellStyle name="Note 3 2 2 4 6 3" xfId="23250"/>
    <cellStyle name="Note 3 2 2 4 7" xfId="23251"/>
    <cellStyle name="Note 3 2 2 4 7 2" xfId="23252"/>
    <cellStyle name="Note 3 2 2 4 7 2 2" xfId="23253"/>
    <cellStyle name="Note 3 2 2 4 7 3" xfId="23254"/>
    <cellStyle name="Note 3 2 2 4 8" xfId="23255"/>
    <cellStyle name="Note 3 2 2 4 8 2" xfId="23256"/>
    <cellStyle name="Note 3 2 2 4 8 2 2" xfId="23257"/>
    <cellStyle name="Note 3 2 2 4 8 3" xfId="23258"/>
    <cellStyle name="Note 3 2 2 4 9" xfId="23259"/>
    <cellStyle name="Note 3 2 2 4 9 2" xfId="23260"/>
    <cellStyle name="Note 3 2 2 4 9 2 2" xfId="23261"/>
    <cellStyle name="Note 3 2 2 4 9 3" xfId="23262"/>
    <cellStyle name="Note 3 2 2 5" xfId="23263"/>
    <cellStyle name="Note 3 2 2 5 10" xfId="23264"/>
    <cellStyle name="Note 3 2 2 5 10 2" xfId="23265"/>
    <cellStyle name="Note 3 2 2 5 10 2 2" xfId="23266"/>
    <cellStyle name="Note 3 2 2 5 10 3" xfId="23267"/>
    <cellStyle name="Note 3 2 2 5 11" xfId="23268"/>
    <cellStyle name="Note 3 2 2 5 11 2" xfId="23269"/>
    <cellStyle name="Note 3 2 2 5 11 2 2" xfId="23270"/>
    <cellStyle name="Note 3 2 2 5 11 3" xfId="23271"/>
    <cellStyle name="Note 3 2 2 5 12" xfId="23272"/>
    <cellStyle name="Note 3 2 2 5 12 2" xfId="23273"/>
    <cellStyle name="Note 3 2 2 5 12 2 2" xfId="23274"/>
    <cellStyle name="Note 3 2 2 5 12 3" xfId="23275"/>
    <cellStyle name="Note 3 2 2 5 13" xfId="23276"/>
    <cellStyle name="Note 3 2 2 5 13 2" xfId="23277"/>
    <cellStyle name="Note 3 2 2 5 13 2 2" xfId="23278"/>
    <cellStyle name="Note 3 2 2 5 13 3" xfId="23279"/>
    <cellStyle name="Note 3 2 2 5 14" xfId="23280"/>
    <cellStyle name="Note 3 2 2 5 14 2" xfId="23281"/>
    <cellStyle name="Note 3 2 2 5 14 2 2" xfId="23282"/>
    <cellStyle name="Note 3 2 2 5 14 3" xfId="23283"/>
    <cellStyle name="Note 3 2 2 5 15" xfId="23284"/>
    <cellStyle name="Note 3 2 2 5 15 2" xfId="23285"/>
    <cellStyle name="Note 3 2 2 5 15 2 2" xfId="23286"/>
    <cellStyle name="Note 3 2 2 5 15 3" xfId="23287"/>
    <cellStyle name="Note 3 2 2 5 16" xfId="23288"/>
    <cellStyle name="Note 3 2 2 5 16 2" xfId="23289"/>
    <cellStyle name="Note 3 2 2 5 16 2 2" xfId="23290"/>
    <cellStyle name="Note 3 2 2 5 16 3" xfId="23291"/>
    <cellStyle name="Note 3 2 2 5 17" xfId="23292"/>
    <cellStyle name="Note 3 2 2 5 17 2" xfId="23293"/>
    <cellStyle name="Note 3 2 2 5 17 2 2" xfId="23294"/>
    <cellStyle name="Note 3 2 2 5 17 3" xfId="23295"/>
    <cellStyle name="Note 3 2 2 5 18" xfId="23296"/>
    <cellStyle name="Note 3 2 2 5 18 2" xfId="23297"/>
    <cellStyle name="Note 3 2 2 5 18 2 2" xfId="23298"/>
    <cellStyle name="Note 3 2 2 5 18 3" xfId="23299"/>
    <cellStyle name="Note 3 2 2 5 19" xfId="23300"/>
    <cellStyle name="Note 3 2 2 5 19 2" xfId="23301"/>
    <cellStyle name="Note 3 2 2 5 19 2 2" xfId="23302"/>
    <cellStyle name="Note 3 2 2 5 19 3" xfId="23303"/>
    <cellStyle name="Note 3 2 2 5 2" xfId="23304"/>
    <cellStyle name="Note 3 2 2 5 2 2" xfId="23305"/>
    <cellStyle name="Note 3 2 2 5 2 2 2" xfId="23306"/>
    <cellStyle name="Note 3 2 2 5 2 3" xfId="23307"/>
    <cellStyle name="Note 3 2 2 5 20" xfId="23308"/>
    <cellStyle name="Note 3 2 2 5 20 2" xfId="23309"/>
    <cellStyle name="Note 3 2 2 5 20 2 2" xfId="23310"/>
    <cellStyle name="Note 3 2 2 5 20 3" xfId="23311"/>
    <cellStyle name="Note 3 2 2 5 21" xfId="23312"/>
    <cellStyle name="Note 3 2 2 5 21 2" xfId="23313"/>
    <cellStyle name="Note 3 2 2 5 22" xfId="23314"/>
    <cellStyle name="Note 3 2 2 5 3" xfId="23315"/>
    <cellStyle name="Note 3 2 2 5 3 2" xfId="23316"/>
    <cellStyle name="Note 3 2 2 5 3 2 2" xfId="23317"/>
    <cellStyle name="Note 3 2 2 5 3 3" xfId="23318"/>
    <cellStyle name="Note 3 2 2 5 4" xfId="23319"/>
    <cellStyle name="Note 3 2 2 5 4 2" xfId="23320"/>
    <cellStyle name="Note 3 2 2 5 4 2 2" xfId="23321"/>
    <cellStyle name="Note 3 2 2 5 4 3" xfId="23322"/>
    <cellStyle name="Note 3 2 2 5 5" xfId="23323"/>
    <cellStyle name="Note 3 2 2 5 5 2" xfId="23324"/>
    <cellStyle name="Note 3 2 2 5 5 2 2" xfId="23325"/>
    <cellStyle name="Note 3 2 2 5 5 3" xfId="23326"/>
    <cellStyle name="Note 3 2 2 5 6" xfId="23327"/>
    <cellStyle name="Note 3 2 2 5 6 2" xfId="23328"/>
    <cellStyle name="Note 3 2 2 5 6 2 2" xfId="23329"/>
    <cellStyle name="Note 3 2 2 5 6 3" xfId="23330"/>
    <cellStyle name="Note 3 2 2 5 7" xfId="23331"/>
    <cellStyle name="Note 3 2 2 5 7 2" xfId="23332"/>
    <cellStyle name="Note 3 2 2 5 7 2 2" xfId="23333"/>
    <cellStyle name="Note 3 2 2 5 7 3" xfId="23334"/>
    <cellStyle name="Note 3 2 2 5 8" xfId="23335"/>
    <cellStyle name="Note 3 2 2 5 8 2" xfId="23336"/>
    <cellStyle name="Note 3 2 2 5 8 2 2" xfId="23337"/>
    <cellStyle name="Note 3 2 2 5 8 3" xfId="23338"/>
    <cellStyle name="Note 3 2 2 5 9" xfId="23339"/>
    <cellStyle name="Note 3 2 2 5 9 2" xfId="23340"/>
    <cellStyle name="Note 3 2 2 5 9 2 2" xfId="23341"/>
    <cellStyle name="Note 3 2 2 5 9 3" xfId="23342"/>
    <cellStyle name="Note 3 2 2 6" xfId="23343"/>
    <cellStyle name="Note 3 2 2 6 2" xfId="23344"/>
    <cellStyle name="Note 3 2 2 6 2 2" xfId="23345"/>
    <cellStyle name="Note 3 2 2 6 3" xfId="23346"/>
    <cellStyle name="Note 3 2 2 7" xfId="23347"/>
    <cellStyle name="Note 3 2 2 7 2" xfId="23348"/>
    <cellStyle name="Note 3 2 2 7 2 2" xfId="23349"/>
    <cellStyle name="Note 3 2 2 7 3" xfId="23350"/>
    <cellStyle name="Note 3 2 2 8" xfId="23351"/>
    <cellStyle name="Note 3 2 2 8 2" xfId="23352"/>
    <cellStyle name="Note 3 2 2 8 2 2" xfId="23353"/>
    <cellStyle name="Note 3 2 2 8 3" xfId="23354"/>
    <cellStyle name="Note 3 2 2 9" xfId="23355"/>
    <cellStyle name="Note 3 2 2 9 2" xfId="23356"/>
    <cellStyle name="Note 3 2 2 9 2 2" xfId="23357"/>
    <cellStyle name="Note 3 2 2 9 3" xfId="23358"/>
    <cellStyle name="Note 3 2 20" xfId="23359"/>
    <cellStyle name="Note 3 2 20 2" xfId="23360"/>
    <cellStyle name="Note 3 2 20 2 2" xfId="23361"/>
    <cellStyle name="Note 3 2 20 3" xfId="23362"/>
    <cellStyle name="Note 3 2 21" xfId="23363"/>
    <cellStyle name="Note 3 2 21 2" xfId="23364"/>
    <cellStyle name="Note 3 2 21 2 2" xfId="23365"/>
    <cellStyle name="Note 3 2 21 3" xfId="23366"/>
    <cellStyle name="Note 3 2 22" xfId="23367"/>
    <cellStyle name="Note 3 2 22 2" xfId="23368"/>
    <cellStyle name="Note 3 2 23" xfId="23369"/>
    <cellStyle name="Note 3 2 24" xfId="23370"/>
    <cellStyle name="Note 3 2 25" xfId="23371"/>
    <cellStyle name="Note 3 2 26" xfId="23372"/>
    <cellStyle name="Note 3 2 3" xfId="23373"/>
    <cellStyle name="Note 3 2 3 10" xfId="23374"/>
    <cellStyle name="Note 3 2 3 10 2" xfId="23375"/>
    <cellStyle name="Note 3 2 3 10 2 2" xfId="23376"/>
    <cellStyle name="Note 3 2 3 10 3" xfId="23377"/>
    <cellStyle name="Note 3 2 3 11" xfId="23378"/>
    <cellStyle name="Note 3 2 3 11 2" xfId="23379"/>
    <cellStyle name="Note 3 2 3 11 2 2" xfId="23380"/>
    <cellStyle name="Note 3 2 3 11 3" xfId="23381"/>
    <cellStyle name="Note 3 2 3 12" xfId="23382"/>
    <cellStyle name="Note 3 2 3 12 2" xfId="23383"/>
    <cellStyle name="Note 3 2 3 12 2 2" xfId="23384"/>
    <cellStyle name="Note 3 2 3 12 3" xfId="23385"/>
    <cellStyle name="Note 3 2 3 13" xfId="23386"/>
    <cellStyle name="Note 3 2 3 13 2" xfId="23387"/>
    <cellStyle name="Note 3 2 3 13 2 2" xfId="23388"/>
    <cellStyle name="Note 3 2 3 13 3" xfId="23389"/>
    <cellStyle name="Note 3 2 3 14" xfId="23390"/>
    <cellStyle name="Note 3 2 3 14 2" xfId="23391"/>
    <cellStyle name="Note 3 2 3 14 2 2" xfId="23392"/>
    <cellStyle name="Note 3 2 3 14 3" xfId="23393"/>
    <cellStyle name="Note 3 2 3 15" xfId="23394"/>
    <cellStyle name="Note 3 2 3 15 2" xfId="23395"/>
    <cellStyle name="Note 3 2 3 15 2 2" xfId="23396"/>
    <cellStyle name="Note 3 2 3 15 3" xfId="23397"/>
    <cellStyle name="Note 3 2 3 16" xfId="23398"/>
    <cellStyle name="Note 3 2 3 16 2" xfId="23399"/>
    <cellStyle name="Note 3 2 3 16 2 2" xfId="23400"/>
    <cellStyle name="Note 3 2 3 16 3" xfId="23401"/>
    <cellStyle name="Note 3 2 3 17" xfId="23402"/>
    <cellStyle name="Note 3 2 3 17 2" xfId="23403"/>
    <cellStyle name="Note 3 2 3 17 2 2" xfId="23404"/>
    <cellStyle name="Note 3 2 3 17 3" xfId="23405"/>
    <cellStyle name="Note 3 2 3 18" xfId="23406"/>
    <cellStyle name="Note 3 2 3 18 2" xfId="23407"/>
    <cellStyle name="Note 3 2 3 19" xfId="23408"/>
    <cellStyle name="Note 3 2 3 2" xfId="23409"/>
    <cellStyle name="Note 3 2 3 2 10" xfId="23410"/>
    <cellStyle name="Note 3 2 3 2 10 2" xfId="23411"/>
    <cellStyle name="Note 3 2 3 2 10 2 2" xfId="23412"/>
    <cellStyle name="Note 3 2 3 2 10 3" xfId="23413"/>
    <cellStyle name="Note 3 2 3 2 11" xfId="23414"/>
    <cellStyle name="Note 3 2 3 2 11 2" xfId="23415"/>
    <cellStyle name="Note 3 2 3 2 11 2 2" xfId="23416"/>
    <cellStyle name="Note 3 2 3 2 11 3" xfId="23417"/>
    <cellStyle name="Note 3 2 3 2 12" xfId="23418"/>
    <cellStyle name="Note 3 2 3 2 12 2" xfId="23419"/>
    <cellStyle name="Note 3 2 3 2 12 2 2" xfId="23420"/>
    <cellStyle name="Note 3 2 3 2 12 3" xfId="23421"/>
    <cellStyle name="Note 3 2 3 2 13" xfId="23422"/>
    <cellStyle name="Note 3 2 3 2 13 2" xfId="23423"/>
    <cellStyle name="Note 3 2 3 2 13 2 2" xfId="23424"/>
    <cellStyle name="Note 3 2 3 2 13 3" xfId="23425"/>
    <cellStyle name="Note 3 2 3 2 14" xfId="23426"/>
    <cellStyle name="Note 3 2 3 2 14 2" xfId="23427"/>
    <cellStyle name="Note 3 2 3 2 14 2 2" xfId="23428"/>
    <cellStyle name="Note 3 2 3 2 14 3" xfId="23429"/>
    <cellStyle name="Note 3 2 3 2 15" xfId="23430"/>
    <cellStyle name="Note 3 2 3 2 15 2" xfId="23431"/>
    <cellStyle name="Note 3 2 3 2 15 2 2" xfId="23432"/>
    <cellStyle name="Note 3 2 3 2 15 3" xfId="23433"/>
    <cellStyle name="Note 3 2 3 2 16" xfId="23434"/>
    <cellStyle name="Note 3 2 3 2 16 2" xfId="23435"/>
    <cellStyle name="Note 3 2 3 2 16 2 2" xfId="23436"/>
    <cellStyle name="Note 3 2 3 2 16 3" xfId="23437"/>
    <cellStyle name="Note 3 2 3 2 17" xfId="23438"/>
    <cellStyle name="Note 3 2 3 2 17 2" xfId="23439"/>
    <cellStyle name="Note 3 2 3 2 17 2 2" xfId="23440"/>
    <cellStyle name="Note 3 2 3 2 17 3" xfId="23441"/>
    <cellStyle name="Note 3 2 3 2 18" xfId="23442"/>
    <cellStyle name="Note 3 2 3 2 18 2" xfId="23443"/>
    <cellStyle name="Note 3 2 3 2 18 2 2" xfId="23444"/>
    <cellStyle name="Note 3 2 3 2 18 3" xfId="23445"/>
    <cellStyle name="Note 3 2 3 2 19" xfId="23446"/>
    <cellStyle name="Note 3 2 3 2 19 2" xfId="23447"/>
    <cellStyle name="Note 3 2 3 2 19 2 2" xfId="23448"/>
    <cellStyle name="Note 3 2 3 2 19 3" xfId="23449"/>
    <cellStyle name="Note 3 2 3 2 2" xfId="23450"/>
    <cellStyle name="Note 3 2 3 2 2 2" xfId="23451"/>
    <cellStyle name="Note 3 2 3 2 2 2 2" xfId="23452"/>
    <cellStyle name="Note 3 2 3 2 2 3" xfId="23453"/>
    <cellStyle name="Note 3 2 3 2 20" xfId="23454"/>
    <cellStyle name="Note 3 2 3 2 20 2" xfId="23455"/>
    <cellStyle name="Note 3 2 3 2 20 2 2" xfId="23456"/>
    <cellStyle name="Note 3 2 3 2 20 3" xfId="23457"/>
    <cellStyle name="Note 3 2 3 2 21" xfId="23458"/>
    <cellStyle name="Note 3 2 3 2 21 2" xfId="23459"/>
    <cellStyle name="Note 3 2 3 2 22" xfId="23460"/>
    <cellStyle name="Note 3 2 3 2 3" xfId="23461"/>
    <cellStyle name="Note 3 2 3 2 3 2" xfId="23462"/>
    <cellStyle name="Note 3 2 3 2 3 2 2" xfId="23463"/>
    <cellStyle name="Note 3 2 3 2 3 3" xfId="23464"/>
    <cellStyle name="Note 3 2 3 2 4" xfId="23465"/>
    <cellStyle name="Note 3 2 3 2 4 2" xfId="23466"/>
    <cellStyle name="Note 3 2 3 2 4 2 2" xfId="23467"/>
    <cellStyle name="Note 3 2 3 2 4 3" xfId="23468"/>
    <cellStyle name="Note 3 2 3 2 5" xfId="23469"/>
    <cellStyle name="Note 3 2 3 2 5 2" xfId="23470"/>
    <cellStyle name="Note 3 2 3 2 5 2 2" xfId="23471"/>
    <cellStyle name="Note 3 2 3 2 5 3" xfId="23472"/>
    <cellStyle name="Note 3 2 3 2 6" xfId="23473"/>
    <cellStyle name="Note 3 2 3 2 6 2" xfId="23474"/>
    <cellStyle name="Note 3 2 3 2 6 2 2" xfId="23475"/>
    <cellStyle name="Note 3 2 3 2 6 3" xfId="23476"/>
    <cellStyle name="Note 3 2 3 2 7" xfId="23477"/>
    <cellStyle name="Note 3 2 3 2 7 2" xfId="23478"/>
    <cellStyle name="Note 3 2 3 2 7 2 2" xfId="23479"/>
    <cellStyle name="Note 3 2 3 2 7 3" xfId="23480"/>
    <cellStyle name="Note 3 2 3 2 8" xfId="23481"/>
    <cellStyle name="Note 3 2 3 2 8 2" xfId="23482"/>
    <cellStyle name="Note 3 2 3 2 8 2 2" xfId="23483"/>
    <cellStyle name="Note 3 2 3 2 8 3" xfId="23484"/>
    <cellStyle name="Note 3 2 3 2 9" xfId="23485"/>
    <cellStyle name="Note 3 2 3 2 9 2" xfId="23486"/>
    <cellStyle name="Note 3 2 3 2 9 2 2" xfId="23487"/>
    <cellStyle name="Note 3 2 3 2 9 3" xfId="23488"/>
    <cellStyle name="Note 3 2 3 3" xfId="23489"/>
    <cellStyle name="Note 3 2 3 3 2" xfId="23490"/>
    <cellStyle name="Note 3 2 3 3 2 2" xfId="23491"/>
    <cellStyle name="Note 3 2 3 3 3" xfId="23492"/>
    <cellStyle name="Note 3 2 3 4" xfId="23493"/>
    <cellStyle name="Note 3 2 3 4 2" xfId="23494"/>
    <cellStyle name="Note 3 2 3 4 2 2" xfId="23495"/>
    <cellStyle name="Note 3 2 3 4 3" xfId="23496"/>
    <cellStyle name="Note 3 2 3 5" xfId="23497"/>
    <cellStyle name="Note 3 2 3 5 2" xfId="23498"/>
    <cellStyle name="Note 3 2 3 5 2 2" xfId="23499"/>
    <cellStyle name="Note 3 2 3 5 3" xfId="23500"/>
    <cellStyle name="Note 3 2 3 6" xfId="23501"/>
    <cellStyle name="Note 3 2 3 6 2" xfId="23502"/>
    <cellStyle name="Note 3 2 3 6 2 2" xfId="23503"/>
    <cellStyle name="Note 3 2 3 6 3" xfId="23504"/>
    <cellStyle name="Note 3 2 3 7" xfId="23505"/>
    <cellStyle name="Note 3 2 3 7 2" xfId="23506"/>
    <cellStyle name="Note 3 2 3 7 2 2" xfId="23507"/>
    <cellStyle name="Note 3 2 3 7 3" xfId="23508"/>
    <cellStyle name="Note 3 2 3 8" xfId="23509"/>
    <cellStyle name="Note 3 2 3 8 2" xfId="23510"/>
    <cellStyle name="Note 3 2 3 8 2 2" xfId="23511"/>
    <cellStyle name="Note 3 2 3 8 3" xfId="23512"/>
    <cellStyle name="Note 3 2 3 9" xfId="23513"/>
    <cellStyle name="Note 3 2 3 9 2" xfId="23514"/>
    <cellStyle name="Note 3 2 3 9 2 2" xfId="23515"/>
    <cellStyle name="Note 3 2 3 9 3" xfId="23516"/>
    <cellStyle name="Note 3 2 4" xfId="23517"/>
    <cellStyle name="Note 3 2 4 10" xfId="23518"/>
    <cellStyle name="Note 3 2 4 10 2" xfId="23519"/>
    <cellStyle name="Note 3 2 4 10 2 2" xfId="23520"/>
    <cellStyle name="Note 3 2 4 10 3" xfId="23521"/>
    <cellStyle name="Note 3 2 4 11" xfId="23522"/>
    <cellStyle name="Note 3 2 4 11 2" xfId="23523"/>
    <cellStyle name="Note 3 2 4 11 2 2" xfId="23524"/>
    <cellStyle name="Note 3 2 4 11 3" xfId="23525"/>
    <cellStyle name="Note 3 2 4 12" xfId="23526"/>
    <cellStyle name="Note 3 2 4 12 2" xfId="23527"/>
    <cellStyle name="Note 3 2 4 12 2 2" xfId="23528"/>
    <cellStyle name="Note 3 2 4 12 3" xfId="23529"/>
    <cellStyle name="Note 3 2 4 13" xfId="23530"/>
    <cellStyle name="Note 3 2 4 13 2" xfId="23531"/>
    <cellStyle name="Note 3 2 4 13 2 2" xfId="23532"/>
    <cellStyle name="Note 3 2 4 13 3" xfId="23533"/>
    <cellStyle name="Note 3 2 4 14" xfId="23534"/>
    <cellStyle name="Note 3 2 4 14 2" xfId="23535"/>
    <cellStyle name="Note 3 2 4 14 2 2" xfId="23536"/>
    <cellStyle name="Note 3 2 4 14 3" xfId="23537"/>
    <cellStyle name="Note 3 2 4 15" xfId="23538"/>
    <cellStyle name="Note 3 2 4 15 2" xfId="23539"/>
    <cellStyle name="Note 3 2 4 15 2 2" xfId="23540"/>
    <cellStyle name="Note 3 2 4 15 3" xfId="23541"/>
    <cellStyle name="Note 3 2 4 16" xfId="23542"/>
    <cellStyle name="Note 3 2 4 16 2" xfId="23543"/>
    <cellStyle name="Note 3 2 4 16 2 2" xfId="23544"/>
    <cellStyle name="Note 3 2 4 16 3" xfId="23545"/>
    <cellStyle name="Note 3 2 4 17" xfId="23546"/>
    <cellStyle name="Note 3 2 4 17 2" xfId="23547"/>
    <cellStyle name="Note 3 2 4 17 2 2" xfId="23548"/>
    <cellStyle name="Note 3 2 4 17 3" xfId="23549"/>
    <cellStyle name="Note 3 2 4 18" xfId="23550"/>
    <cellStyle name="Note 3 2 4 18 2" xfId="23551"/>
    <cellStyle name="Note 3 2 4 19" xfId="23552"/>
    <cellStyle name="Note 3 2 4 2" xfId="23553"/>
    <cellStyle name="Note 3 2 4 2 10" xfId="23554"/>
    <cellStyle name="Note 3 2 4 2 10 2" xfId="23555"/>
    <cellStyle name="Note 3 2 4 2 10 2 2" xfId="23556"/>
    <cellStyle name="Note 3 2 4 2 10 3" xfId="23557"/>
    <cellStyle name="Note 3 2 4 2 11" xfId="23558"/>
    <cellStyle name="Note 3 2 4 2 11 2" xfId="23559"/>
    <cellStyle name="Note 3 2 4 2 11 2 2" xfId="23560"/>
    <cellStyle name="Note 3 2 4 2 11 3" xfId="23561"/>
    <cellStyle name="Note 3 2 4 2 12" xfId="23562"/>
    <cellStyle name="Note 3 2 4 2 12 2" xfId="23563"/>
    <cellStyle name="Note 3 2 4 2 12 2 2" xfId="23564"/>
    <cellStyle name="Note 3 2 4 2 12 3" xfId="23565"/>
    <cellStyle name="Note 3 2 4 2 13" xfId="23566"/>
    <cellStyle name="Note 3 2 4 2 13 2" xfId="23567"/>
    <cellStyle name="Note 3 2 4 2 13 2 2" xfId="23568"/>
    <cellStyle name="Note 3 2 4 2 13 3" xfId="23569"/>
    <cellStyle name="Note 3 2 4 2 14" xfId="23570"/>
    <cellStyle name="Note 3 2 4 2 14 2" xfId="23571"/>
    <cellStyle name="Note 3 2 4 2 14 2 2" xfId="23572"/>
    <cellStyle name="Note 3 2 4 2 14 3" xfId="23573"/>
    <cellStyle name="Note 3 2 4 2 15" xfId="23574"/>
    <cellStyle name="Note 3 2 4 2 15 2" xfId="23575"/>
    <cellStyle name="Note 3 2 4 2 15 2 2" xfId="23576"/>
    <cellStyle name="Note 3 2 4 2 15 3" xfId="23577"/>
    <cellStyle name="Note 3 2 4 2 16" xfId="23578"/>
    <cellStyle name="Note 3 2 4 2 16 2" xfId="23579"/>
    <cellStyle name="Note 3 2 4 2 16 2 2" xfId="23580"/>
    <cellStyle name="Note 3 2 4 2 16 3" xfId="23581"/>
    <cellStyle name="Note 3 2 4 2 17" xfId="23582"/>
    <cellStyle name="Note 3 2 4 2 17 2" xfId="23583"/>
    <cellStyle name="Note 3 2 4 2 17 2 2" xfId="23584"/>
    <cellStyle name="Note 3 2 4 2 17 3" xfId="23585"/>
    <cellStyle name="Note 3 2 4 2 18" xfId="23586"/>
    <cellStyle name="Note 3 2 4 2 18 2" xfId="23587"/>
    <cellStyle name="Note 3 2 4 2 18 2 2" xfId="23588"/>
    <cellStyle name="Note 3 2 4 2 18 3" xfId="23589"/>
    <cellStyle name="Note 3 2 4 2 19" xfId="23590"/>
    <cellStyle name="Note 3 2 4 2 19 2" xfId="23591"/>
    <cellStyle name="Note 3 2 4 2 19 2 2" xfId="23592"/>
    <cellStyle name="Note 3 2 4 2 19 3" xfId="23593"/>
    <cellStyle name="Note 3 2 4 2 2" xfId="23594"/>
    <cellStyle name="Note 3 2 4 2 2 2" xfId="23595"/>
    <cellStyle name="Note 3 2 4 2 2 2 2" xfId="23596"/>
    <cellStyle name="Note 3 2 4 2 2 3" xfId="23597"/>
    <cellStyle name="Note 3 2 4 2 20" xfId="23598"/>
    <cellStyle name="Note 3 2 4 2 20 2" xfId="23599"/>
    <cellStyle name="Note 3 2 4 2 20 2 2" xfId="23600"/>
    <cellStyle name="Note 3 2 4 2 20 3" xfId="23601"/>
    <cellStyle name="Note 3 2 4 2 21" xfId="23602"/>
    <cellStyle name="Note 3 2 4 2 21 2" xfId="23603"/>
    <cellStyle name="Note 3 2 4 2 22" xfId="23604"/>
    <cellStyle name="Note 3 2 4 2 3" xfId="23605"/>
    <cellStyle name="Note 3 2 4 2 3 2" xfId="23606"/>
    <cellStyle name="Note 3 2 4 2 3 2 2" xfId="23607"/>
    <cellStyle name="Note 3 2 4 2 3 3" xfId="23608"/>
    <cellStyle name="Note 3 2 4 2 4" xfId="23609"/>
    <cellStyle name="Note 3 2 4 2 4 2" xfId="23610"/>
    <cellStyle name="Note 3 2 4 2 4 2 2" xfId="23611"/>
    <cellStyle name="Note 3 2 4 2 4 3" xfId="23612"/>
    <cellStyle name="Note 3 2 4 2 5" xfId="23613"/>
    <cellStyle name="Note 3 2 4 2 5 2" xfId="23614"/>
    <cellStyle name="Note 3 2 4 2 5 2 2" xfId="23615"/>
    <cellStyle name="Note 3 2 4 2 5 3" xfId="23616"/>
    <cellStyle name="Note 3 2 4 2 6" xfId="23617"/>
    <cellStyle name="Note 3 2 4 2 6 2" xfId="23618"/>
    <cellStyle name="Note 3 2 4 2 6 2 2" xfId="23619"/>
    <cellStyle name="Note 3 2 4 2 6 3" xfId="23620"/>
    <cellStyle name="Note 3 2 4 2 7" xfId="23621"/>
    <cellStyle name="Note 3 2 4 2 7 2" xfId="23622"/>
    <cellStyle name="Note 3 2 4 2 7 2 2" xfId="23623"/>
    <cellStyle name="Note 3 2 4 2 7 3" xfId="23624"/>
    <cellStyle name="Note 3 2 4 2 8" xfId="23625"/>
    <cellStyle name="Note 3 2 4 2 8 2" xfId="23626"/>
    <cellStyle name="Note 3 2 4 2 8 2 2" xfId="23627"/>
    <cellStyle name="Note 3 2 4 2 8 3" xfId="23628"/>
    <cellStyle name="Note 3 2 4 2 9" xfId="23629"/>
    <cellStyle name="Note 3 2 4 2 9 2" xfId="23630"/>
    <cellStyle name="Note 3 2 4 2 9 2 2" xfId="23631"/>
    <cellStyle name="Note 3 2 4 2 9 3" xfId="23632"/>
    <cellStyle name="Note 3 2 4 3" xfId="23633"/>
    <cellStyle name="Note 3 2 4 3 2" xfId="23634"/>
    <cellStyle name="Note 3 2 4 3 2 2" xfId="23635"/>
    <cellStyle name="Note 3 2 4 3 3" xfId="23636"/>
    <cellStyle name="Note 3 2 4 4" xfId="23637"/>
    <cellStyle name="Note 3 2 4 4 2" xfId="23638"/>
    <cellStyle name="Note 3 2 4 4 2 2" xfId="23639"/>
    <cellStyle name="Note 3 2 4 4 3" xfId="23640"/>
    <cellStyle name="Note 3 2 4 5" xfId="23641"/>
    <cellStyle name="Note 3 2 4 5 2" xfId="23642"/>
    <cellStyle name="Note 3 2 4 5 2 2" xfId="23643"/>
    <cellStyle name="Note 3 2 4 5 3" xfId="23644"/>
    <cellStyle name="Note 3 2 4 6" xfId="23645"/>
    <cellStyle name="Note 3 2 4 6 2" xfId="23646"/>
    <cellStyle name="Note 3 2 4 6 2 2" xfId="23647"/>
    <cellStyle name="Note 3 2 4 6 3" xfId="23648"/>
    <cellStyle name="Note 3 2 4 7" xfId="23649"/>
    <cellStyle name="Note 3 2 4 7 2" xfId="23650"/>
    <cellStyle name="Note 3 2 4 7 2 2" xfId="23651"/>
    <cellStyle name="Note 3 2 4 7 3" xfId="23652"/>
    <cellStyle name="Note 3 2 4 8" xfId="23653"/>
    <cellStyle name="Note 3 2 4 8 2" xfId="23654"/>
    <cellStyle name="Note 3 2 4 8 2 2" xfId="23655"/>
    <cellStyle name="Note 3 2 4 8 3" xfId="23656"/>
    <cellStyle name="Note 3 2 4 9" xfId="23657"/>
    <cellStyle name="Note 3 2 4 9 2" xfId="23658"/>
    <cellStyle name="Note 3 2 4 9 2 2" xfId="23659"/>
    <cellStyle name="Note 3 2 4 9 3" xfId="23660"/>
    <cellStyle name="Note 3 2 5" xfId="23661"/>
    <cellStyle name="Note 3 2 5 10" xfId="23662"/>
    <cellStyle name="Note 3 2 5 10 2" xfId="23663"/>
    <cellStyle name="Note 3 2 5 10 2 2" xfId="23664"/>
    <cellStyle name="Note 3 2 5 10 3" xfId="23665"/>
    <cellStyle name="Note 3 2 5 11" xfId="23666"/>
    <cellStyle name="Note 3 2 5 11 2" xfId="23667"/>
    <cellStyle name="Note 3 2 5 11 2 2" xfId="23668"/>
    <cellStyle name="Note 3 2 5 11 3" xfId="23669"/>
    <cellStyle name="Note 3 2 5 12" xfId="23670"/>
    <cellStyle name="Note 3 2 5 12 2" xfId="23671"/>
    <cellStyle name="Note 3 2 5 12 2 2" xfId="23672"/>
    <cellStyle name="Note 3 2 5 12 3" xfId="23673"/>
    <cellStyle name="Note 3 2 5 13" xfId="23674"/>
    <cellStyle name="Note 3 2 5 13 2" xfId="23675"/>
    <cellStyle name="Note 3 2 5 13 2 2" xfId="23676"/>
    <cellStyle name="Note 3 2 5 13 3" xfId="23677"/>
    <cellStyle name="Note 3 2 5 14" xfId="23678"/>
    <cellStyle name="Note 3 2 5 14 2" xfId="23679"/>
    <cellStyle name="Note 3 2 5 14 2 2" xfId="23680"/>
    <cellStyle name="Note 3 2 5 14 3" xfId="23681"/>
    <cellStyle name="Note 3 2 5 15" xfId="23682"/>
    <cellStyle name="Note 3 2 5 15 2" xfId="23683"/>
    <cellStyle name="Note 3 2 5 15 2 2" xfId="23684"/>
    <cellStyle name="Note 3 2 5 15 3" xfId="23685"/>
    <cellStyle name="Note 3 2 5 16" xfId="23686"/>
    <cellStyle name="Note 3 2 5 16 2" xfId="23687"/>
    <cellStyle name="Note 3 2 5 16 2 2" xfId="23688"/>
    <cellStyle name="Note 3 2 5 16 3" xfId="23689"/>
    <cellStyle name="Note 3 2 5 17" xfId="23690"/>
    <cellStyle name="Note 3 2 5 17 2" xfId="23691"/>
    <cellStyle name="Note 3 2 5 17 2 2" xfId="23692"/>
    <cellStyle name="Note 3 2 5 17 3" xfId="23693"/>
    <cellStyle name="Note 3 2 5 18" xfId="23694"/>
    <cellStyle name="Note 3 2 5 18 2" xfId="23695"/>
    <cellStyle name="Note 3 2 5 18 2 2" xfId="23696"/>
    <cellStyle name="Note 3 2 5 18 3" xfId="23697"/>
    <cellStyle name="Note 3 2 5 19" xfId="23698"/>
    <cellStyle name="Note 3 2 5 19 2" xfId="23699"/>
    <cellStyle name="Note 3 2 5 19 2 2" xfId="23700"/>
    <cellStyle name="Note 3 2 5 19 3" xfId="23701"/>
    <cellStyle name="Note 3 2 5 2" xfId="23702"/>
    <cellStyle name="Note 3 2 5 2 10" xfId="23703"/>
    <cellStyle name="Note 3 2 5 2 10 2" xfId="23704"/>
    <cellStyle name="Note 3 2 5 2 10 2 2" xfId="23705"/>
    <cellStyle name="Note 3 2 5 2 10 3" xfId="23706"/>
    <cellStyle name="Note 3 2 5 2 11" xfId="23707"/>
    <cellStyle name="Note 3 2 5 2 11 2" xfId="23708"/>
    <cellStyle name="Note 3 2 5 2 11 2 2" xfId="23709"/>
    <cellStyle name="Note 3 2 5 2 11 3" xfId="23710"/>
    <cellStyle name="Note 3 2 5 2 12" xfId="23711"/>
    <cellStyle name="Note 3 2 5 2 12 2" xfId="23712"/>
    <cellStyle name="Note 3 2 5 2 12 2 2" xfId="23713"/>
    <cellStyle name="Note 3 2 5 2 12 3" xfId="23714"/>
    <cellStyle name="Note 3 2 5 2 13" xfId="23715"/>
    <cellStyle name="Note 3 2 5 2 13 2" xfId="23716"/>
    <cellStyle name="Note 3 2 5 2 13 2 2" xfId="23717"/>
    <cellStyle name="Note 3 2 5 2 13 3" xfId="23718"/>
    <cellStyle name="Note 3 2 5 2 14" xfId="23719"/>
    <cellStyle name="Note 3 2 5 2 14 2" xfId="23720"/>
    <cellStyle name="Note 3 2 5 2 14 2 2" xfId="23721"/>
    <cellStyle name="Note 3 2 5 2 14 3" xfId="23722"/>
    <cellStyle name="Note 3 2 5 2 15" xfId="23723"/>
    <cellStyle name="Note 3 2 5 2 15 2" xfId="23724"/>
    <cellStyle name="Note 3 2 5 2 15 2 2" xfId="23725"/>
    <cellStyle name="Note 3 2 5 2 15 3" xfId="23726"/>
    <cellStyle name="Note 3 2 5 2 16" xfId="23727"/>
    <cellStyle name="Note 3 2 5 2 16 2" xfId="23728"/>
    <cellStyle name="Note 3 2 5 2 16 2 2" xfId="23729"/>
    <cellStyle name="Note 3 2 5 2 16 3" xfId="23730"/>
    <cellStyle name="Note 3 2 5 2 17" xfId="23731"/>
    <cellStyle name="Note 3 2 5 2 17 2" xfId="23732"/>
    <cellStyle name="Note 3 2 5 2 17 2 2" xfId="23733"/>
    <cellStyle name="Note 3 2 5 2 17 3" xfId="23734"/>
    <cellStyle name="Note 3 2 5 2 18" xfId="23735"/>
    <cellStyle name="Note 3 2 5 2 18 2" xfId="23736"/>
    <cellStyle name="Note 3 2 5 2 18 2 2" xfId="23737"/>
    <cellStyle name="Note 3 2 5 2 18 3" xfId="23738"/>
    <cellStyle name="Note 3 2 5 2 19" xfId="23739"/>
    <cellStyle name="Note 3 2 5 2 19 2" xfId="23740"/>
    <cellStyle name="Note 3 2 5 2 19 2 2" xfId="23741"/>
    <cellStyle name="Note 3 2 5 2 19 3" xfId="23742"/>
    <cellStyle name="Note 3 2 5 2 2" xfId="23743"/>
    <cellStyle name="Note 3 2 5 2 2 2" xfId="23744"/>
    <cellStyle name="Note 3 2 5 2 2 2 2" xfId="23745"/>
    <cellStyle name="Note 3 2 5 2 2 3" xfId="23746"/>
    <cellStyle name="Note 3 2 5 2 20" xfId="23747"/>
    <cellStyle name="Note 3 2 5 2 20 2" xfId="23748"/>
    <cellStyle name="Note 3 2 5 2 20 2 2" xfId="23749"/>
    <cellStyle name="Note 3 2 5 2 20 3" xfId="23750"/>
    <cellStyle name="Note 3 2 5 2 21" xfId="23751"/>
    <cellStyle name="Note 3 2 5 2 21 2" xfId="23752"/>
    <cellStyle name="Note 3 2 5 2 22" xfId="23753"/>
    <cellStyle name="Note 3 2 5 2 3" xfId="23754"/>
    <cellStyle name="Note 3 2 5 2 3 2" xfId="23755"/>
    <cellStyle name="Note 3 2 5 2 3 2 2" xfId="23756"/>
    <cellStyle name="Note 3 2 5 2 3 3" xfId="23757"/>
    <cellStyle name="Note 3 2 5 2 4" xfId="23758"/>
    <cellStyle name="Note 3 2 5 2 4 2" xfId="23759"/>
    <cellStyle name="Note 3 2 5 2 4 2 2" xfId="23760"/>
    <cellStyle name="Note 3 2 5 2 4 3" xfId="23761"/>
    <cellStyle name="Note 3 2 5 2 5" xfId="23762"/>
    <cellStyle name="Note 3 2 5 2 5 2" xfId="23763"/>
    <cellStyle name="Note 3 2 5 2 5 2 2" xfId="23764"/>
    <cellStyle name="Note 3 2 5 2 5 3" xfId="23765"/>
    <cellStyle name="Note 3 2 5 2 6" xfId="23766"/>
    <cellStyle name="Note 3 2 5 2 6 2" xfId="23767"/>
    <cellStyle name="Note 3 2 5 2 6 2 2" xfId="23768"/>
    <cellStyle name="Note 3 2 5 2 6 3" xfId="23769"/>
    <cellStyle name="Note 3 2 5 2 7" xfId="23770"/>
    <cellStyle name="Note 3 2 5 2 7 2" xfId="23771"/>
    <cellStyle name="Note 3 2 5 2 7 2 2" xfId="23772"/>
    <cellStyle name="Note 3 2 5 2 7 3" xfId="23773"/>
    <cellStyle name="Note 3 2 5 2 8" xfId="23774"/>
    <cellStyle name="Note 3 2 5 2 8 2" xfId="23775"/>
    <cellStyle name="Note 3 2 5 2 8 2 2" xfId="23776"/>
    <cellStyle name="Note 3 2 5 2 8 3" xfId="23777"/>
    <cellStyle name="Note 3 2 5 2 9" xfId="23778"/>
    <cellStyle name="Note 3 2 5 2 9 2" xfId="23779"/>
    <cellStyle name="Note 3 2 5 2 9 2 2" xfId="23780"/>
    <cellStyle name="Note 3 2 5 2 9 3" xfId="23781"/>
    <cellStyle name="Note 3 2 5 20" xfId="23782"/>
    <cellStyle name="Note 3 2 5 20 2" xfId="23783"/>
    <cellStyle name="Note 3 2 5 20 2 2" xfId="23784"/>
    <cellStyle name="Note 3 2 5 20 3" xfId="23785"/>
    <cellStyle name="Note 3 2 5 21" xfId="23786"/>
    <cellStyle name="Note 3 2 5 21 2" xfId="23787"/>
    <cellStyle name="Note 3 2 5 21 2 2" xfId="23788"/>
    <cellStyle name="Note 3 2 5 21 3" xfId="23789"/>
    <cellStyle name="Note 3 2 5 22" xfId="23790"/>
    <cellStyle name="Note 3 2 5 22 2" xfId="23791"/>
    <cellStyle name="Note 3 2 5 23" xfId="23792"/>
    <cellStyle name="Note 3 2 5 3" xfId="23793"/>
    <cellStyle name="Note 3 2 5 3 2" xfId="23794"/>
    <cellStyle name="Note 3 2 5 3 2 2" xfId="23795"/>
    <cellStyle name="Note 3 2 5 3 3" xfId="23796"/>
    <cellStyle name="Note 3 2 5 4" xfId="23797"/>
    <cellStyle name="Note 3 2 5 4 2" xfId="23798"/>
    <cellStyle name="Note 3 2 5 4 2 2" xfId="23799"/>
    <cellStyle name="Note 3 2 5 4 3" xfId="23800"/>
    <cellStyle name="Note 3 2 5 5" xfId="23801"/>
    <cellStyle name="Note 3 2 5 5 2" xfId="23802"/>
    <cellStyle name="Note 3 2 5 5 2 2" xfId="23803"/>
    <cellStyle name="Note 3 2 5 5 3" xfId="23804"/>
    <cellStyle name="Note 3 2 5 6" xfId="23805"/>
    <cellStyle name="Note 3 2 5 6 2" xfId="23806"/>
    <cellStyle name="Note 3 2 5 6 2 2" xfId="23807"/>
    <cellStyle name="Note 3 2 5 6 3" xfId="23808"/>
    <cellStyle name="Note 3 2 5 7" xfId="23809"/>
    <cellStyle name="Note 3 2 5 7 2" xfId="23810"/>
    <cellStyle name="Note 3 2 5 7 2 2" xfId="23811"/>
    <cellStyle name="Note 3 2 5 7 3" xfId="23812"/>
    <cellStyle name="Note 3 2 5 8" xfId="23813"/>
    <cellStyle name="Note 3 2 5 8 2" xfId="23814"/>
    <cellStyle name="Note 3 2 5 8 2 2" xfId="23815"/>
    <cellStyle name="Note 3 2 5 8 3" xfId="23816"/>
    <cellStyle name="Note 3 2 5 9" xfId="23817"/>
    <cellStyle name="Note 3 2 5 9 2" xfId="23818"/>
    <cellStyle name="Note 3 2 5 9 2 2" xfId="23819"/>
    <cellStyle name="Note 3 2 5 9 3" xfId="23820"/>
    <cellStyle name="Note 3 2 6" xfId="23821"/>
    <cellStyle name="Note 3 2 6 10" xfId="23822"/>
    <cellStyle name="Note 3 2 6 10 2" xfId="23823"/>
    <cellStyle name="Note 3 2 6 10 2 2" xfId="23824"/>
    <cellStyle name="Note 3 2 6 10 3" xfId="23825"/>
    <cellStyle name="Note 3 2 6 11" xfId="23826"/>
    <cellStyle name="Note 3 2 6 11 2" xfId="23827"/>
    <cellStyle name="Note 3 2 6 11 2 2" xfId="23828"/>
    <cellStyle name="Note 3 2 6 11 3" xfId="23829"/>
    <cellStyle name="Note 3 2 6 12" xfId="23830"/>
    <cellStyle name="Note 3 2 6 12 2" xfId="23831"/>
    <cellStyle name="Note 3 2 6 12 2 2" xfId="23832"/>
    <cellStyle name="Note 3 2 6 12 3" xfId="23833"/>
    <cellStyle name="Note 3 2 6 13" xfId="23834"/>
    <cellStyle name="Note 3 2 6 13 2" xfId="23835"/>
    <cellStyle name="Note 3 2 6 13 2 2" xfId="23836"/>
    <cellStyle name="Note 3 2 6 13 3" xfId="23837"/>
    <cellStyle name="Note 3 2 6 14" xfId="23838"/>
    <cellStyle name="Note 3 2 6 14 2" xfId="23839"/>
    <cellStyle name="Note 3 2 6 14 2 2" xfId="23840"/>
    <cellStyle name="Note 3 2 6 14 3" xfId="23841"/>
    <cellStyle name="Note 3 2 6 15" xfId="23842"/>
    <cellStyle name="Note 3 2 6 15 2" xfId="23843"/>
    <cellStyle name="Note 3 2 6 15 2 2" xfId="23844"/>
    <cellStyle name="Note 3 2 6 15 3" xfId="23845"/>
    <cellStyle name="Note 3 2 6 16" xfId="23846"/>
    <cellStyle name="Note 3 2 6 16 2" xfId="23847"/>
    <cellStyle name="Note 3 2 6 16 2 2" xfId="23848"/>
    <cellStyle name="Note 3 2 6 16 3" xfId="23849"/>
    <cellStyle name="Note 3 2 6 17" xfId="23850"/>
    <cellStyle name="Note 3 2 6 17 2" xfId="23851"/>
    <cellStyle name="Note 3 2 6 17 2 2" xfId="23852"/>
    <cellStyle name="Note 3 2 6 17 3" xfId="23853"/>
    <cellStyle name="Note 3 2 6 18" xfId="23854"/>
    <cellStyle name="Note 3 2 6 18 2" xfId="23855"/>
    <cellStyle name="Note 3 2 6 18 2 2" xfId="23856"/>
    <cellStyle name="Note 3 2 6 18 3" xfId="23857"/>
    <cellStyle name="Note 3 2 6 19" xfId="23858"/>
    <cellStyle name="Note 3 2 6 19 2" xfId="23859"/>
    <cellStyle name="Note 3 2 6 19 2 2" xfId="23860"/>
    <cellStyle name="Note 3 2 6 19 3" xfId="23861"/>
    <cellStyle name="Note 3 2 6 2" xfId="23862"/>
    <cellStyle name="Note 3 2 6 2 2" xfId="23863"/>
    <cellStyle name="Note 3 2 6 2 2 2" xfId="23864"/>
    <cellStyle name="Note 3 2 6 2 3" xfId="23865"/>
    <cellStyle name="Note 3 2 6 20" xfId="23866"/>
    <cellStyle name="Note 3 2 6 20 2" xfId="23867"/>
    <cellStyle name="Note 3 2 6 20 2 2" xfId="23868"/>
    <cellStyle name="Note 3 2 6 20 3" xfId="23869"/>
    <cellStyle name="Note 3 2 6 21" xfId="23870"/>
    <cellStyle name="Note 3 2 6 21 2" xfId="23871"/>
    <cellStyle name="Note 3 2 6 22" xfId="23872"/>
    <cellStyle name="Note 3 2 6 3" xfId="23873"/>
    <cellStyle name="Note 3 2 6 3 2" xfId="23874"/>
    <cellStyle name="Note 3 2 6 3 2 2" xfId="23875"/>
    <cellStyle name="Note 3 2 6 3 3" xfId="23876"/>
    <cellStyle name="Note 3 2 6 4" xfId="23877"/>
    <cellStyle name="Note 3 2 6 4 2" xfId="23878"/>
    <cellStyle name="Note 3 2 6 4 2 2" xfId="23879"/>
    <cellStyle name="Note 3 2 6 4 3" xfId="23880"/>
    <cellStyle name="Note 3 2 6 5" xfId="23881"/>
    <cellStyle name="Note 3 2 6 5 2" xfId="23882"/>
    <cellStyle name="Note 3 2 6 5 2 2" xfId="23883"/>
    <cellStyle name="Note 3 2 6 5 3" xfId="23884"/>
    <cellStyle name="Note 3 2 6 6" xfId="23885"/>
    <cellStyle name="Note 3 2 6 6 2" xfId="23886"/>
    <cellStyle name="Note 3 2 6 6 2 2" xfId="23887"/>
    <cellStyle name="Note 3 2 6 6 3" xfId="23888"/>
    <cellStyle name="Note 3 2 6 7" xfId="23889"/>
    <cellStyle name="Note 3 2 6 7 2" xfId="23890"/>
    <cellStyle name="Note 3 2 6 7 2 2" xfId="23891"/>
    <cellStyle name="Note 3 2 6 7 3" xfId="23892"/>
    <cellStyle name="Note 3 2 6 8" xfId="23893"/>
    <cellStyle name="Note 3 2 6 8 2" xfId="23894"/>
    <cellStyle name="Note 3 2 6 8 2 2" xfId="23895"/>
    <cellStyle name="Note 3 2 6 8 3" xfId="23896"/>
    <cellStyle name="Note 3 2 6 9" xfId="23897"/>
    <cellStyle name="Note 3 2 6 9 2" xfId="23898"/>
    <cellStyle name="Note 3 2 6 9 2 2" xfId="23899"/>
    <cellStyle name="Note 3 2 6 9 3" xfId="23900"/>
    <cellStyle name="Note 3 2 7" xfId="23901"/>
    <cellStyle name="Note 3 2 7 2" xfId="23902"/>
    <cellStyle name="Note 3 2 7 2 2" xfId="23903"/>
    <cellStyle name="Note 3 2 7 3" xfId="23904"/>
    <cellStyle name="Note 3 2 8" xfId="23905"/>
    <cellStyle name="Note 3 2 8 2" xfId="23906"/>
    <cellStyle name="Note 3 2 8 2 2" xfId="23907"/>
    <cellStyle name="Note 3 2 8 3" xfId="23908"/>
    <cellStyle name="Note 3 2 9" xfId="23909"/>
    <cellStyle name="Note 3 2 9 2" xfId="23910"/>
    <cellStyle name="Note 3 2 9 2 2" xfId="23911"/>
    <cellStyle name="Note 3 2 9 3" xfId="23912"/>
    <cellStyle name="Note 3 3" xfId="23913"/>
    <cellStyle name="Note 3 3 2" xfId="23914"/>
    <cellStyle name="Note 3 3 2 2" xfId="23915"/>
    <cellStyle name="Note 3 3 3" xfId="23916"/>
    <cellStyle name="Note 3 3 4" xfId="23917"/>
    <cellStyle name="Note 3 3 5" xfId="23918"/>
    <cellStyle name="Note 3 3 6" xfId="23919"/>
    <cellStyle name="Note 3 4" xfId="23920"/>
    <cellStyle name="Note 3 4 2" xfId="23921"/>
    <cellStyle name="Note 3 4 3" xfId="23922"/>
    <cellStyle name="Note 3 4 4" xfId="23923"/>
    <cellStyle name="Note 3 4 5" xfId="23924"/>
    <cellStyle name="Note 3 4 6" xfId="23925"/>
    <cellStyle name="Note 3 5" xfId="23926"/>
    <cellStyle name="Note 3 5 2" xfId="23927"/>
    <cellStyle name="Note 3 5 3" xfId="23928"/>
    <cellStyle name="Note 3 5 4" xfId="23929"/>
    <cellStyle name="Note 3 5 5" xfId="23930"/>
    <cellStyle name="Note 3 5 6" xfId="23931"/>
    <cellStyle name="Note 3 6" xfId="23932"/>
    <cellStyle name="Note 3 7" xfId="23933"/>
    <cellStyle name="Note 3 8" xfId="23934"/>
    <cellStyle name="Note 3 9" xfId="23935"/>
    <cellStyle name="Note 4" xfId="23936"/>
    <cellStyle name="Note 4 10" xfId="23937"/>
    <cellStyle name="Note 4 10 2" xfId="23938"/>
    <cellStyle name="Note 4 10 2 2" xfId="23939"/>
    <cellStyle name="Note 4 10 3" xfId="23940"/>
    <cellStyle name="Note 4 11" xfId="23941"/>
    <cellStyle name="Note 4 11 2" xfId="23942"/>
    <cellStyle name="Note 4 11 2 2" xfId="23943"/>
    <cellStyle name="Note 4 11 3" xfId="23944"/>
    <cellStyle name="Note 4 12" xfId="23945"/>
    <cellStyle name="Note 4 12 2" xfId="23946"/>
    <cellStyle name="Note 4 12 2 2" xfId="23947"/>
    <cellStyle name="Note 4 12 3" xfId="23948"/>
    <cellStyle name="Note 4 13" xfId="23949"/>
    <cellStyle name="Note 4 13 2" xfId="23950"/>
    <cellStyle name="Note 4 13 2 2" xfId="23951"/>
    <cellStyle name="Note 4 13 3" xfId="23952"/>
    <cellStyle name="Note 4 14" xfId="23953"/>
    <cellStyle name="Note 4 14 2" xfId="23954"/>
    <cellStyle name="Note 4 14 2 2" xfId="23955"/>
    <cellStyle name="Note 4 14 3" xfId="23956"/>
    <cellStyle name="Note 4 15" xfId="23957"/>
    <cellStyle name="Note 4 15 2" xfId="23958"/>
    <cellStyle name="Note 4 15 2 2" xfId="23959"/>
    <cellStyle name="Note 4 15 3" xfId="23960"/>
    <cellStyle name="Note 4 16" xfId="23961"/>
    <cellStyle name="Note 4 16 2" xfId="23962"/>
    <cellStyle name="Note 4 16 2 2" xfId="23963"/>
    <cellStyle name="Note 4 16 3" xfId="23964"/>
    <cellStyle name="Note 4 17" xfId="23965"/>
    <cellStyle name="Note 4 17 2" xfId="23966"/>
    <cellStyle name="Note 4 17 2 2" xfId="23967"/>
    <cellStyle name="Note 4 17 3" xfId="23968"/>
    <cellStyle name="Note 4 18" xfId="23969"/>
    <cellStyle name="Note 4 18 2" xfId="23970"/>
    <cellStyle name="Note 4 18 2 2" xfId="23971"/>
    <cellStyle name="Note 4 18 3" xfId="23972"/>
    <cellStyle name="Note 4 19" xfId="23973"/>
    <cellStyle name="Note 4 19 2" xfId="23974"/>
    <cellStyle name="Note 4 19 2 2" xfId="23975"/>
    <cellStyle name="Note 4 19 3" xfId="23976"/>
    <cellStyle name="Note 4 2" xfId="23977"/>
    <cellStyle name="Note 4 2 10" xfId="23978"/>
    <cellStyle name="Note 4 2 10 2" xfId="23979"/>
    <cellStyle name="Note 4 2 10 2 2" xfId="23980"/>
    <cellStyle name="Note 4 2 10 3" xfId="23981"/>
    <cellStyle name="Note 4 2 11" xfId="23982"/>
    <cellStyle name="Note 4 2 11 2" xfId="23983"/>
    <cellStyle name="Note 4 2 11 2 2" xfId="23984"/>
    <cellStyle name="Note 4 2 11 3" xfId="23985"/>
    <cellStyle name="Note 4 2 12" xfId="23986"/>
    <cellStyle name="Note 4 2 12 2" xfId="23987"/>
    <cellStyle name="Note 4 2 12 2 2" xfId="23988"/>
    <cellStyle name="Note 4 2 12 3" xfId="23989"/>
    <cellStyle name="Note 4 2 13" xfId="23990"/>
    <cellStyle name="Note 4 2 13 2" xfId="23991"/>
    <cellStyle name="Note 4 2 13 2 2" xfId="23992"/>
    <cellStyle name="Note 4 2 13 3" xfId="23993"/>
    <cellStyle name="Note 4 2 14" xfId="23994"/>
    <cellStyle name="Note 4 2 14 2" xfId="23995"/>
    <cellStyle name="Note 4 2 14 2 2" xfId="23996"/>
    <cellStyle name="Note 4 2 14 3" xfId="23997"/>
    <cellStyle name="Note 4 2 15" xfId="23998"/>
    <cellStyle name="Note 4 2 15 2" xfId="23999"/>
    <cellStyle name="Note 4 2 15 2 2" xfId="24000"/>
    <cellStyle name="Note 4 2 15 3" xfId="24001"/>
    <cellStyle name="Note 4 2 16" xfId="24002"/>
    <cellStyle name="Note 4 2 16 2" xfId="24003"/>
    <cellStyle name="Note 4 2 16 2 2" xfId="24004"/>
    <cellStyle name="Note 4 2 16 3" xfId="24005"/>
    <cellStyle name="Note 4 2 17" xfId="24006"/>
    <cellStyle name="Note 4 2 17 2" xfId="24007"/>
    <cellStyle name="Note 4 2 17 2 2" xfId="24008"/>
    <cellStyle name="Note 4 2 17 3" xfId="24009"/>
    <cellStyle name="Note 4 2 18" xfId="24010"/>
    <cellStyle name="Note 4 2 18 2" xfId="24011"/>
    <cellStyle name="Note 4 2 18 2 2" xfId="24012"/>
    <cellStyle name="Note 4 2 18 3" xfId="24013"/>
    <cellStyle name="Note 4 2 19" xfId="24014"/>
    <cellStyle name="Note 4 2 19 2" xfId="24015"/>
    <cellStyle name="Note 4 2 19 2 2" xfId="24016"/>
    <cellStyle name="Note 4 2 19 3" xfId="24017"/>
    <cellStyle name="Note 4 2 2" xfId="24018"/>
    <cellStyle name="Note 4 2 2 10" xfId="24019"/>
    <cellStyle name="Note 4 2 2 10 2" xfId="24020"/>
    <cellStyle name="Note 4 2 2 10 2 2" xfId="24021"/>
    <cellStyle name="Note 4 2 2 10 3" xfId="24022"/>
    <cellStyle name="Note 4 2 2 11" xfId="24023"/>
    <cellStyle name="Note 4 2 2 11 2" xfId="24024"/>
    <cellStyle name="Note 4 2 2 11 2 2" xfId="24025"/>
    <cellStyle name="Note 4 2 2 11 3" xfId="24026"/>
    <cellStyle name="Note 4 2 2 12" xfId="24027"/>
    <cellStyle name="Note 4 2 2 12 2" xfId="24028"/>
    <cellStyle name="Note 4 2 2 12 2 2" xfId="24029"/>
    <cellStyle name="Note 4 2 2 12 3" xfId="24030"/>
    <cellStyle name="Note 4 2 2 13" xfId="24031"/>
    <cellStyle name="Note 4 2 2 13 2" xfId="24032"/>
    <cellStyle name="Note 4 2 2 13 2 2" xfId="24033"/>
    <cellStyle name="Note 4 2 2 13 3" xfId="24034"/>
    <cellStyle name="Note 4 2 2 14" xfId="24035"/>
    <cellStyle name="Note 4 2 2 14 2" xfId="24036"/>
    <cellStyle name="Note 4 2 2 14 2 2" xfId="24037"/>
    <cellStyle name="Note 4 2 2 14 3" xfId="24038"/>
    <cellStyle name="Note 4 2 2 15" xfId="24039"/>
    <cellStyle name="Note 4 2 2 15 2" xfId="24040"/>
    <cellStyle name="Note 4 2 2 15 2 2" xfId="24041"/>
    <cellStyle name="Note 4 2 2 15 3" xfId="24042"/>
    <cellStyle name="Note 4 2 2 16" xfId="24043"/>
    <cellStyle name="Note 4 2 2 16 2" xfId="24044"/>
    <cellStyle name="Note 4 2 2 16 2 2" xfId="24045"/>
    <cellStyle name="Note 4 2 2 16 3" xfId="24046"/>
    <cellStyle name="Note 4 2 2 17" xfId="24047"/>
    <cellStyle name="Note 4 2 2 17 2" xfId="24048"/>
    <cellStyle name="Note 4 2 2 17 2 2" xfId="24049"/>
    <cellStyle name="Note 4 2 2 17 3" xfId="24050"/>
    <cellStyle name="Note 4 2 2 18" xfId="24051"/>
    <cellStyle name="Note 4 2 2 18 2" xfId="24052"/>
    <cellStyle name="Note 4 2 2 18 2 2" xfId="24053"/>
    <cellStyle name="Note 4 2 2 18 3" xfId="24054"/>
    <cellStyle name="Note 4 2 2 19" xfId="24055"/>
    <cellStyle name="Note 4 2 2 19 2" xfId="24056"/>
    <cellStyle name="Note 4 2 2 19 2 2" xfId="24057"/>
    <cellStyle name="Note 4 2 2 19 3" xfId="24058"/>
    <cellStyle name="Note 4 2 2 2" xfId="24059"/>
    <cellStyle name="Note 4 2 2 2 10" xfId="24060"/>
    <cellStyle name="Note 4 2 2 2 10 2" xfId="24061"/>
    <cellStyle name="Note 4 2 2 2 10 2 2" xfId="24062"/>
    <cellStyle name="Note 4 2 2 2 10 3" xfId="24063"/>
    <cellStyle name="Note 4 2 2 2 11" xfId="24064"/>
    <cellStyle name="Note 4 2 2 2 11 2" xfId="24065"/>
    <cellStyle name="Note 4 2 2 2 11 2 2" xfId="24066"/>
    <cellStyle name="Note 4 2 2 2 11 3" xfId="24067"/>
    <cellStyle name="Note 4 2 2 2 12" xfId="24068"/>
    <cellStyle name="Note 4 2 2 2 12 2" xfId="24069"/>
    <cellStyle name="Note 4 2 2 2 12 2 2" xfId="24070"/>
    <cellStyle name="Note 4 2 2 2 12 3" xfId="24071"/>
    <cellStyle name="Note 4 2 2 2 13" xfId="24072"/>
    <cellStyle name="Note 4 2 2 2 13 2" xfId="24073"/>
    <cellStyle name="Note 4 2 2 2 13 2 2" xfId="24074"/>
    <cellStyle name="Note 4 2 2 2 13 3" xfId="24075"/>
    <cellStyle name="Note 4 2 2 2 14" xfId="24076"/>
    <cellStyle name="Note 4 2 2 2 14 2" xfId="24077"/>
    <cellStyle name="Note 4 2 2 2 14 2 2" xfId="24078"/>
    <cellStyle name="Note 4 2 2 2 14 3" xfId="24079"/>
    <cellStyle name="Note 4 2 2 2 15" xfId="24080"/>
    <cellStyle name="Note 4 2 2 2 15 2" xfId="24081"/>
    <cellStyle name="Note 4 2 2 2 15 2 2" xfId="24082"/>
    <cellStyle name="Note 4 2 2 2 15 3" xfId="24083"/>
    <cellStyle name="Note 4 2 2 2 16" xfId="24084"/>
    <cellStyle name="Note 4 2 2 2 16 2" xfId="24085"/>
    <cellStyle name="Note 4 2 2 2 16 2 2" xfId="24086"/>
    <cellStyle name="Note 4 2 2 2 16 3" xfId="24087"/>
    <cellStyle name="Note 4 2 2 2 17" xfId="24088"/>
    <cellStyle name="Note 4 2 2 2 17 2" xfId="24089"/>
    <cellStyle name="Note 4 2 2 2 17 2 2" xfId="24090"/>
    <cellStyle name="Note 4 2 2 2 17 3" xfId="24091"/>
    <cellStyle name="Note 4 2 2 2 18" xfId="24092"/>
    <cellStyle name="Note 4 2 2 2 18 2" xfId="24093"/>
    <cellStyle name="Note 4 2 2 2 19" xfId="24094"/>
    <cellStyle name="Note 4 2 2 2 2" xfId="24095"/>
    <cellStyle name="Note 4 2 2 2 2 10" xfId="24096"/>
    <cellStyle name="Note 4 2 2 2 2 10 2" xfId="24097"/>
    <cellStyle name="Note 4 2 2 2 2 10 2 2" xfId="24098"/>
    <cellStyle name="Note 4 2 2 2 2 10 3" xfId="24099"/>
    <cellStyle name="Note 4 2 2 2 2 11" xfId="24100"/>
    <cellStyle name="Note 4 2 2 2 2 11 2" xfId="24101"/>
    <cellStyle name="Note 4 2 2 2 2 11 2 2" xfId="24102"/>
    <cellStyle name="Note 4 2 2 2 2 11 3" xfId="24103"/>
    <cellStyle name="Note 4 2 2 2 2 12" xfId="24104"/>
    <cellStyle name="Note 4 2 2 2 2 12 2" xfId="24105"/>
    <cellStyle name="Note 4 2 2 2 2 12 2 2" xfId="24106"/>
    <cellStyle name="Note 4 2 2 2 2 12 3" xfId="24107"/>
    <cellStyle name="Note 4 2 2 2 2 13" xfId="24108"/>
    <cellStyle name="Note 4 2 2 2 2 13 2" xfId="24109"/>
    <cellStyle name="Note 4 2 2 2 2 13 2 2" xfId="24110"/>
    <cellStyle name="Note 4 2 2 2 2 13 3" xfId="24111"/>
    <cellStyle name="Note 4 2 2 2 2 14" xfId="24112"/>
    <cellStyle name="Note 4 2 2 2 2 14 2" xfId="24113"/>
    <cellStyle name="Note 4 2 2 2 2 14 2 2" xfId="24114"/>
    <cellStyle name="Note 4 2 2 2 2 14 3" xfId="24115"/>
    <cellStyle name="Note 4 2 2 2 2 15" xfId="24116"/>
    <cellStyle name="Note 4 2 2 2 2 15 2" xfId="24117"/>
    <cellStyle name="Note 4 2 2 2 2 15 2 2" xfId="24118"/>
    <cellStyle name="Note 4 2 2 2 2 15 3" xfId="24119"/>
    <cellStyle name="Note 4 2 2 2 2 16" xfId="24120"/>
    <cellStyle name="Note 4 2 2 2 2 16 2" xfId="24121"/>
    <cellStyle name="Note 4 2 2 2 2 16 2 2" xfId="24122"/>
    <cellStyle name="Note 4 2 2 2 2 16 3" xfId="24123"/>
    <cellStyle name="Note 4 2 2 2 2 17" xfId="24124"/>
    <cellStyle name="Note 4 2 2 2 2 17 2" xfId="24125"/>
    <cellStyle name="Note 4 2 2 2 2 17 2 2" xfId="24126"/>
    <cellStyle name="Note 4 2 2 2 2 17 3" xfId="24127"/>
    <cellStyle name="Note 4 2 2 2 2 18" xfId="24128"/>
    <cellStyle name="Note 4 2 2 2 2 18 2" xfId="24129"/>
    <cellStyle name="Note 4 2 2 2 2 18 2 2" xfId="24130"/>
    <cellStyle name="Note 4 2 2 2 2 18 3" xfId="24131"/>
    <cellStyle name="Note 4 2 2 2 2 19" xfId="24132"/>
    <cellStyle name="Note 4 2 2 2 2 19 2" xfId="24133"/>
    <cellStyle name="Note 4 2 2 2 2 19 2 2" xfId="24134"/>
    <cellStyle name="Note 4 2 2 2 2 19 3" xfId="24135"/>
    <cellStyle name="Note 4 2 2 2 2 2" xfId="24136"/>
    <cellStyle name="Note 4 2 2 2 2 2 2" xfId="24137"/>
    <cellStyle name="Note 4 2 2 2 2 2 2 2" xfId="24138"/>
    <cellStyle name="Note 4 2 2 2 2 2 3" xfId="24139"/>
    <cellStyle name="Note 4 2 2 2 2 20" xfId="24140"/>
    <cellStyle name="Note 4 2 2 2 2 20 2" xfId="24141"/>
    <cellStyle name="Note 4 2 2 2 2 20 2 2" xfId="24142"/>
    <cellStyle name="Note 4 2 2 2 2 20 3" xfId="24143"/>
    <cellStyle name="Note 4 2 2 2 2 21" xfId="24144"/>
    <cellStyle name="Note 4 2 2 2 2 21 2" xfId="24145"/>
    <cellStyle name="Note 4 2 2 2 2 22" xfId="24146"/>
    <cellStyle name="Note 4 2 2 2 2 3" xfId="24147"/>
    <cellStyle name="Note 4 2 2 2 2 3 2" xfId="24148"/>
    <cellStyle name="Note 4 2 2 2 2 3 2 2" xfId="24149"/>
    <cellStyle name="Note 4 2 2 2 2 3 3" xfId="24150"/>
    <cellStyle name="Note 4 2 2 2 2 4" xfId="24151"/>
    <cellStyle name="Note 4 2 2 2 2 4 2" xfId="24152"/>
    <cellStyle name="Note 4 2 2 2 2 4 2 2" xfId="24153"/>
    <cellStyle name="Note 4 2 2 2 2 4 3" xfId="24154"/>
    <cellStyle name="Note 4 2 2 2 2 5" xfId="24155"/>
    <cellStyle name="Note 4 2 2 2 2 5 2" xfId="24156"/>
    <cellStyle name="Note 4 2 2 2 2 5 2 2" xfId="24157"/>
    <cellStyle name="Note 4 2 2 2 2 5 3" xfId="24158"/>
    <cellStyle name="Note 4 2 2 2 2 6" xfId="24159"/>
    <cellStyle name="Note 4 2 2 2 2 6 2" xfId="24160"/>
    <cellStyle name="Note 4 2 2 2 2 6 2 2" xfId="24161"/>
    <cellStyle name="Note 4 2 2 2 2 6 3" xfId="24162"/>
    <cellStyle name="Note 4 2 2 2 2 7" xfId="24163"/>
    <cellStyle name="Note 4 2 2 2 2 7 2" xfId="24164"/>
    <cellStyle name="Note 4 2 2 2 2 7 2 2" xfId="24165"/>
    <cellStyle name="Note 4 2 2 2 2 7 3" xfId="24166"/>
    <cellStyle name="Note 4 2 2 2 2 8" xfId="24167"/>
    <cellStyle name="Note 4 2 2 2 2 8 2" xfId="24168"/>
    <cellStyle name="Note 4 2 2 2 2 8 2 2" xfId="24169"/>
    <cellStyle name="Note 4 2 2 2 2 8 3" xfId="24170"/>
    <cellStyle name="Note 4 2 2 2 2 9" xfId="24171"/>
    <cellStyle name="Note 4 2 2 2 2 9 2" xfId="24172"/>
    <cellStyle name="Note 4 2 2 2 2 9 2 2" xfId="24173"/>
    <cellStyle name="Note 4 2 2 2 2 9 3" xfId="24174"/>
    <cellStyle name="Note 4 2 2 2 3" xfId="24175"/>
    <cellStyle name="Note 4 2 2 2 3 2" xfId="24176"/>
    <cellStyle name="Note 4 2 2 2 3 2 2" xfId="24177"/>
    <cellStyle name="Note 4 2 2 2 3 3" xfId="24178"/>
    <cellStyle name="Note 4 2 2 2 4" xfId="24179"/>
    <cellStyle name="Note 4 2 2 2 4 2" xfId="24180"/>
    <cellStyle name="Note 4 2 2 2 4 2 2" xfId="24181"/>
    <cellStyle name="Note 4 2 2 2 4 3" xfId="24182"/>
    <cellStyle name="Note 4 2 2 2 5" xfId="24183"/>
    <cellStyle name="Note 4 2 2 2 5 2" xfId="24184"/>
    <cellStyle name="Note 4 2 2 2 5 2 2" xfId="24185"/>
    <cellStyle name="Note 4 2 2 2 5 3" xfId="24186"/>
    <cellStyle name="Note 4 2 2 2 6" xfId="24187"/>
    <cellStyle name="Note 4 2 2 2 6 2" xfId="24188"/>
    <cellStyle name="Note 4 2 2 2 6 2 2" xfId="24189"/>
    <cellStyle name="Note 4 2 2 2 6 3" xfId="24190"/>
    <cellStyle name="Note 4 2 2 2 7" xfId="24191"/>
    <cellStyle name="Note 4 2 2 2 7 2" xfId="24192"/>
    <cellStyle name="Note 4 2 2 2 7 2 2" xfId="24193"/>
    <cellStyle name="Note 4 2 2 2 7 3" xfId="24194"/>
    <cellStyle name="Note 4 2 2 2 8" xfId="24195"/>
    <cellStyle name="Note 4 2 2 2 8 2" xfId="24196"/>
    <cellStyle name="Note 4 2 2 2 8 2 2" xfId="24197"/>
    <cellStyle name="Note 4 2 2 2 8 3" xfId="24198"/>
    <cellStyle name="Note 4 2 2 2 9" xfId="24199"/>
    <cellStyle name="Note 4 2 2 2 9 2" xfId="24200"/>
    <cellStyle name="Note 4 2 2 2 9 2 2" xfId="24201"/>
    <cellStyle name="Note 4 2 2 2 9 3" xfId="24202"/>
    <cellStyle name="Note 4 2 2 20" xfId="24203"/>
    <cellStyle name="Note 4 2 2 20 2" xfId="24204"/>
    <cellStyle name="Note 4 2 2 20 2 2" xfId="24205"/>
    <cellStyle name="Note 4 2 2 20 3" xfId="24206"/>
    <cellStyle name="Note 4 2 2 21" xfId="24207"/>
    <cellStyle name="Note 4 2 2 21 2" xfId="24208"/>
    <cellStyle name="Note 4 2 2 22" xfId="24209"/>
    <cellStyle name="Note 4 2 2 3" xfId="24210"/>
    <cellStyle name="Note 4 2 2 3 10" xfId="24211"/>
    <cellStyle name="Note 4 2 2 3 10 2" xfId="24212"/>
    <cellStyle name="Note 4 2 2 3 10 2 2" xfId="24213"/>
    <cellStyle name="Note 4 2 2 3 10 3" xfId="24214"/>
    <cellStyle name="Note 4 2 2 3 11" xfId="24215"/>
    <cellStyle name="Note 4 2 2 3 11 2" xfId="24216"/>
    <cellStyle name="Note 4 2 2 3 11 2 2" xfId="24217"/>
    <cellStyle name="Note 4 2 2 3 11 3" xfId="24218"/>
    <cellStyle name="Note 4 2 2 3 12" xfId="24219"/>
    <cellStyle name="Note 4 2 2 3 12 2" xfId="24220"/>
    <cellStyle name="Note 4 2 2 3 12 2 2" xfId="24221"/>
    <cellStyle name="Note 4 2 2 3 12 3" xfId="24222"/>
    <cellStyle name="Note 4 2 2 3 13" xfId="24223"/>
    <cellStyle name="Note 4 2 2 3 13 2" xfId="24224"/>
    <cellStyle name="Note 4 2 2 3 13 2 2" xfId="24225"/>
    <cellStyle name="Note 4 2 2 3 13 3" xfId="24226"/>
    <cellStyle name="Note 4 2 2 3 14" xfId="24227"/>
    <cellStyle name="Note 4 2 2 3 14 2" xfId="24228"/>
    <cellStyle name="Note 4 2 2 3 14 2 2" xfId="24229"/>
    <cellStyle name="Note 4 2 2 3 14 3" xfId="24230"/>
    <cellStyle name="Note 4 2 2 3 15" xfId="24231"/>
    <cellStyle name="Note 4 2 2 3 15 2" xfId="24232"/>
    <cellStyle name="Note 4 2 2 3 15 2 2" xfId="24233"/>
    <cellStyle name="Note 4 2 2 3 15 3" xfId="24234"/>
    <cellStyle name="Note 4 2 2 3 16" xfId="24235"/>
    <cellStyle name="Note 4 2 2 3 16 2" xfId="24236"/>
    <cellStyle name="Note 4 2 2 3 16 2 2" xfId="24237"/>
    <cellStyle name="Note 4 2 2 3 16 3" xfId="24238"/>
    <cellStyle name="Note 4 2 2 3 17" xfId="24239"/>
    <cellStyle name="Note 4 2 2 3 17 2" xfId="24240"/>
    <cellStyle name="Note 4 2 2 3 17 2 2" xfId="24241"/>
    <cellStyle name="Note 4 2 2 3 17 3" xfId="24242"/>
    <cellStyle name="Note 4 2 2 3 18" xfId="24243"/>
    <cellStyle name="Note 4 2 2 3 18 2" xfId="24244"/>
    <cellStyle name="Note 4 2 2 3 19" xfId="24245"/>
    <cellStyle name="Note 4 2 2 3 2" xfId="24246"/>
    <cellStyle name="Note 4 2 2 3 2 10" xfId="24247"/>
    <cellStyle name="Note 4 2 2 3 2 10 2" xfId="24248"/>
    <cellStyle name="Note 4 2 2 3 2 10 2 2" xfId="24249"/>
    <cellStyle name="Note 4 2 2 3 2 10 3" xfId="24250"/>
    <cellStyle name="Note 4 2 2 3 2 11" xfId="24251"/>
    <cellStyle name="Note 4 2 2 3 2 11 2" xfId="24252"/>
    <cellStyle name="Note 4 2 2 3 2 11 2 2" xfId="24253"/>
    <cellStyle name="Note 4 2 2 3 2 11 3" xfId="24254"/>
    <cellStyle name="Note 4 2 2 3 2 12" xfId="24255"/>
    <cellStyle name="Note 4 2 2 3 2 12 2" xfId="24256"/>
    <cellStyle name="Note 4 2 2 3 2 12 2 2" xfId="24257"/>
    <cellStyle name="Note 4 2 2 3 2 12 3" xfId="24258"/>
    <cellStyle name="Note 4 2 2 3 2 13" xfId="24259"/>
    <cellStyle name="Note 4 2 2 3 2 13 2" xfId="24260"/>
    <cellStyle name="Note 4 2 2 3 2 13 2 2" xfId="24261"/>
    <cellStyle name="Note 4 2 2 3 2 13 3" xfId="24262"/>
    <cellStyle name="Note 4 2 2 3 2 14" xfId="24263"/>
    <cellStyle name="Note 4 2 2 3 2 14 2" xfId="24264"/>
    <cellStyle name="Note 4 2 2 3 2 14 2 2" xfId="24265"/>
    <cellStyle name="Note 4 2 2 3 2 14 3" xfId="24266"/>
    <cellStyle name="Note 4 2 2 3 2 15" xfId="24267"/>
    <cellStyle name="Note 4 2 2 3 2 15 2" xfId="24268"/>
    <cellStyle name="Note 4 2 2 3 2 15 2 2" xfId="24269"/>
    <cellStyle name="Note 4 2 2 3 2 15 3" xfId="24270"/>
    <cellStyle name="Note 4 2 2 3 2 16" xfId="24271"/>
    <cellStyle name="Note 4 2 2 3 2 16 2" xfId="24272"/>
    <cellStyle name="Note 4 2 2 3 2 16 2 2" xfId="24273"/>
    <cellStyle name="Note 4 2 2 3 2 16 3" xfId="24274"/>
    <cellStyle name="Note 4 2 2 3 2 17" xfId="24275"/>
    <cellStyle name="Note 4 2 2 3 2 17 2" xfId="24276"/>
    <cellStyle name="Note 4 2 2 3 2 17 2 2" xfId="24277"/>
    <cellStyle name="Note 4 2 2 3 2 17 3" xfId="24278"/>
    <cellStyle name="Note 4 2 2 3 2 18" xfId="24279"/>
    <cellStyle name="Note 4 2 2 3 2 18 2" xfId="24280"/>
    <cellStyle name="Note 4 2 2 3 2 18 2 2" xfId="24281"/>
    <cellStyle name="Note 4 2 2 3 2 18 3" xfId="24282"/>
    <cellStyle name="Note 4 2 2 3 2 19" xfId="24283"/>
    <cellStyle name="Note 4 2 2 3 2 19 2" xfId="24284"/>
    <cellStyle name="Note 4 2 2 3 2 19 2 2" xfId="24285"/>
    <cellStyle name="Note 4 2 2 3 2 19 3" xfId="24286"/>
    <cellStyle name="Note 4 2 2 3 2 2" xfId="24287"/>
    <cellStyle name="Note 4 2 2 3 2 2 2" xfId="24288"/>
    <cellStyle name="Note 4 2 2 3 2 2 2 2" xfId="24289"/>
    <cellStyle name="Note 4 2 2 3 2 2 3" xfId="24290"/>
    <cellStyle name="Note 4 2 2 3 2 20" xfId="24291"/>
    <cellStyle name="Note 4 2 2 3 2 20 2" xfId="24292"/>
    <cellStyle name="Note 4 2 2 3 2 20 2 2" xfId="24293"/>
    <cellStyle name="Note 4 2 2 3 2 20 3" xfId="24294"/>
    <cellStyle name="Note 4 2 2 3 2 21" xfId="24295"/>
    <cellStyle name="Note 4 2 2 3 2 21 2" xfId="24296"/>
    <cellStyle name="Note 4 2 2 3 2 22" xfId="24297"/>
    <cellStyle name="Note 4 2 2 3 2 3" xfId="24298"/>
    <cellStyle name="Note 4 2 2 3 2 3 2" xfId="24299"/>
    <cellStyle name="Note 4 2 2 3 2 3 2 2" xfId="24300"/>
    <cellStyle name="Note 4 2 2 3 2 3 3" xfId="24301"/>
    <cellStyle name="Note 4 2 2 3 2 4" xfId="24302"/>
    <cellStyle name="Note 4 2 2 3 2 4 2" xfId="24303"/>
    <cellStyle name="Note 4 2 2 3 2 4 2 2" xfId="24304"/>
    <cellStyle name="Note 4 2 2 3 2 4 3" xfId="24305"/>
    <cellStyle name="Note 4 2 2 3 2 5" xfId="24306"/>
    <cellStyle name="Note 4 2 2 3 2 5 2" xfId="24307"/>
    <cellStyle name="Note 4 2 2 3 2 5 2 2" xfId="24308"/>
    <cellStyle name="Note 4 2 2 3 2 5 3" xfId="24309"/>
    <cellStyle name="Note 4 2 2 3 2 6" xfId="24310"/>
    <cellStyle name="Note 4 2 2 3 2 6 2" xfId="24311"/>
    <cellStyle name="Note 4 2 2 3 2 6 2 2" xfId="24312"/>
    <cellStyle name="Note 4 2 2 3 2 6 3" xfId="24313"/>
    <cellStyle name="Note 4 2 2 3 2 7" xfId="24314"/>
    <cellStyle name="Note 4 2 2 3 2 7 2" xfId="24315"/>
    <cellStyle name="Note 4 2 2 3 2 7 2 2" xfId="24316"/>
    <cellStyle name="Note 4 2 2 3 2 7 3" xfId="24317"/>
    <cellStyle name="Note 4 2 2 3 2 8" xfId="24318"/>
    <cellStyle name="Note 4 2 2 3 2 8 2" xfId="24319"/>
    <cellStyle name="Note 4 2 2 3 2 8 2 2" xfId="24320"/>
    <cellStyle name="Note 4 2 2 3 2 8 3" xfId="24321"/>
    <cellStyle name="Note 4 2 2 3 2 9" xfId="24322"/>
    <cellStyle name="Note 4 2 2 3 2 9 2" xfId="24323"/>
    <cellStyle name="Note 4 2 2 3 2 9 2 2" xfId="24324"/>
    <cellStyle name="Note 4 2 2 3 2 9 3" xfId="24325"/>
    <cellStyle name="Note 4 2 2 3 3" xfId="24326"/>
    <cellStyle name="Note 4 2 2 3 3 2" xfId="24327"/>
    <cellStyle name="Note 4 2 2 3 3 2 2" xfId="24328"/>
    <cellStyle name="Note 4 2 2 3 3 3" xfId="24329"/>
    <cellStyle name="Note 4 2 2 3 4" xfId="24330"/>
    <cellStyle name="Note 4 2 2 3 4 2" xfId="24331"/>
    <cellStyle name="Note 4 2 2 3 4 2 2" xfId="24332"/>
    <cellStyle name="Note 4 2 2 3 4 3" xfId="24333"/>
    <cellStyle name="Note 4 2 2 3 5" xfId="24334"/>
    <cellStyle name="Note 4 2 2 3 5 2" xfId="24335"/>
    <cellStyle name="Note 4 2 2 3 5 2 2" xfId="24336"/>
    <cellStyle name="Note 4 2 2 3 5 3" xfId="24337"/>
    <cellStyle name="Note 4 2 2 3 6" xfId="24338"/>
    <cellStyle name="Note 4 2 2 3 6 2" xfId="24339"/>
    <cellStyle name="Note 4 2 2 3 6 2 2" xfId="24340"/>
    <cellStyle name="Note 4 2 2 3 6 3" xfId="24341"/>
    <cellStyle name="Note 4 2 2 3 7" xfId="24342"/>
    <cellStyle name="Note 4 2 2 3 7 2" xfId="24343"/>
    <cellStyle name="Note 4 2 2 3 7 2 2" xfId="24344"/>
    <cellStyle name="Note 4 2 2 3 7 3" xfId="24345"/>
    <cellStyle name="Note 4 2 2 3 8" xfId="24346"/>
    <cellStyle name="Note 4 2 2 3 8 2" xfId="24347"/>
    <cellStyle name="Note 4 2 2 3 8 2 2" xfId="24348"/>
    <cellStyle name="Note 4 2 2 3 8 3" xfId="24349"/>
    <cellStyle name="Note 4 2 2 3 9" xfId="24350"/>
    <cellStyle name="Note 4 2 2 3 9 2" xfId="24351"/>
    <cellStyle name="Note 4 2 2 3 9 2 2" xfId="24352"/>
    <cellStyle name="Note 4 2 2 3 9 3" xfId="24353"/>
    <cellStyle name="Note 4 2 2 4" xfId="24354"/>
    <cellStyle name="Note 4 2 2 4 10" xfId="24355"/>
    <cellStyle name="Note 4 2 2 4 10 2" xfId="24356"/>
    <cellStyle name="Note 4 2 2 4 10 2 2" xfId="24357"/>
    <cellStyle name="Note 4 2 2 4 10 3" xfId="24358"/>
    <cellStyle name="Note 4 2 2 4 11" xfId="24359"/>
    <cellStyle name="Note 4 2 2 4 11 2" xfId="24360"/>
    <cellStyle name="Note 4 2 2 4 11 2 2" xfId="24361"/>
    <cellStyle name="Note 4 2 2 4 11 3" xfId="24362"/>
    <cellStyle name="Note 4 2 2 4 12" xfId="24363"/>
    <cellStyle name="Note 4 2 2 4 12 2" xfId="24364"/>
    <cellStyle name="Note 4 2 2 4 12 2 2" xfId="24365"/>
    <cellStyle name="Note 4 2 2 4 12 3" xfId="24366"/>
    <cellStyle name="Note 4 2 2 4 13" xfId="24367"/>
    <cellStyle name="Note 4 2 2 4 13 2" xfId="24368"/>
    <cellStyle name="Note 4 2 2 4 13 2 2" xfId="24369"/>
    <cellStyle name="Note 4 2 2 4 13 3" xfId="24370"/>
    <cellStyle name="Note 4 2 2 4 14" xfId="24371"/>
    <cellStyle name="Note 4 2 2 4 14 2" xfId="24372"/>
    <cellStyle name="Note 4 2 2 4 14 2 2" xfId="24373"/>
    <cellStyle name="Note 4 2 2 4 14 3" xfId="24374"/>
    <cellStyle name="Note 4 2 2 4 15" xfId="24375"/>
    <cellStyle name="Note 4 2 2 4 15 2" xfId="24376"/>
    <cellStyle name="Note 4 2 2 4 15 2 2" xfId="24377"/>
    <cellStyle name="Note 4 2 2 4 15 3" xfId="24378"/>
    <cellStyle name="Note 4 2 2 4 16" xfId="24379"/>
    <cellStyle name="Note 4 2 2 4 16 2" xfId="24380"/>
    <cellStyle name="Note 4 2 2 4 16 2 2" xfId="24381"/>
    <cellStyle name="Note 4 2 2 4 16 3" xfId="24382"/>
    <cellStyle name="Note 4 2 2 4 17" xfId="24383"/>
    <cellStyle name="Note 4 2 2 4 17 2" xfId="24384"/>
    <cellStyle name="Note 4 2 2 4 17 2 2" xfId="24385"/>
    <cellStyle name="Note 4 2 2 4 17 3" xfId="24386"/>
    <cellStyle name="Note 4 2 2 4 18" xfId="24387"/>
    <cellStyle name="Note 4 2 2 4 18 2" xfId="24388"/>
    <cellStyle name="Note 4 2 2 4 18 2 2" xfId="24389"/>
    <cellStyle name="Note 4 2 2 4 18 3" xfId="24390"/>
    <cellStyle name="Note 4 2 2 4 19" xfId="24391"/>
    <cellStyle name="Note 4 2 2 4 19 2" xfId="24392"/>
    <cellStyle name="Note 4 2 2 4 19 2 2" xfId="24393"/>
    <cellStyle name="Note 4 2 2 4 19 3" xfId="24394"/>
    <cellStyle name="Note 4 2 2 4 2" xfId="24395"/>
    <cellStyle name="Note 4 2 2 4 2 10" xfId="24396"/>
    <cellStyle name="Note 4 2 2 4 2 10 2" xfId="24397"/>
    <cellStyle name="Note 4 2 2 4 2 10 2 2" xfId="24398"/>
    <cellStyle name="Note 4 2 2 4 2 10 3" xfId="24399"/>
    <cellStyle name="Note 4 2 2 4 2 11" xfId="24400"/>
    <cellStyle name="Note 4 2 2 4 2 11 2" xfId="24401"/>
    <cellStyle name="Note 4 2 2 4 2 11 2 2" xfId="24402"/>
    <cellStyle name="Note 4 2 2 4 2 11 3" xfId="24403"/>
    <cellStyle name="Note 4 2 2 4 2 12" xfId="24404"/>
    <cellStyle name="Note 4 2 2 4 2 12 2" xfId="24405"/>
    <cellStyle name="Note 4 2 2 4 2 12 2 2" xfId="24406"/>
    <cellStyle name="Note 4 2 2 4 2 12 3" xfId="24407"/>
    <cellStyle name="Note 4 2 2 4 2 13" xfId="24408"/>
    <cellStyle name="Note 4 2 2 4 2 13 2" xfId="24409"/>
    <cellStyle name="Note 4 2 2 4 2 13 2 2" xfId="24410"/>
    <cellStyle name="Note 4 2 2 4 2 13 3" xfId="24411"/>
    <cellStyle name="Note 4 2 2 4 2 14" xfId="24412"/>
    <cellStyle name="Note 4 2 2 4 2 14 2" xfId="24413"/>
    <cellStyle name="Note 4 2 2 4 2 14 2 2" xfId="24414"/>
    <cellStyle name="Note 4 2 2 4 2 14 3" xfId="24415"/>
    <cellStyle name="Note 4 2 2 4 2 15" xfId="24416"/>
    <cellStyle name="Note 4 2 2 4 2 15 2" xfId="24417"/>
    <cellStyle name="Note 4 2 2 4 2 15 2 2" xfId="24418"/>
    <cellStyle name="Note 4 2 2 4 2 15 3" xfId="24419"/>
    <cellStyle name="Note 4 2 2 4 2 16" xfId="24420"/>
    <cellStyle name="Note 4 2 2 4 2 16 2" xfId="24421"/>
    <cellStyle name="Note 4 2 2 4 2 16 2 2" xfId="24422"/>
    <cellStyle name="Note 4 2 2 4 2 16 3" xfId="24423"/>
    <cellStyle name="Note 4 2 2 4 2 17" xfId="24424"/>
    <cellStyle name="Note 4 2 2 4 2 17 2" xfId="24425"/>
    <cellStyle name="Note 4 2 2 4 2 17 2 2" xfId="24426"/>
    <cellStyle name="Note 4 2 2 4 2 17 3" xfId="24427"/>
    <cellStyle name="Note 4 2 2 4 2 18" xfId="24428"/>
    <cellStyle name="Note 4 2 2 4 2 18 2" xfId="24429"/>
    <cellStyle name="Note 4 2 2 4 2 18 2 2" xfId="24430"/>
    <cellStyle name="Note 4 2 2 4 2 18 3" xfId="24431"/>
    <cellStyle name="Note 4 2 2 4 2 19" xfId="24432"/>
    <cellStyle name="Note 4 2 2 4 2 19 2" xfId="24433"/>
    <cellStyle name="Note 4 2 2 4 2 19 2 2" xfId="24434"/>
    <cellStyle name="Note 4 2 2 4 2 19 3" xfId="24435"/>
    <cellStyle name="Note 4 2 2 4 2 2" xfId="24436"/>
    <cellStyle name="Note 4 2 2 4 2 2 2" xfId="24437"/>
    <cellStyle name="Note 4 2 2 4 2 2 2 2" xfId="24438"/>
    <cellStyle name="Note 4 2 2 4 2 2 3" xfId="24439"/>
    <cellStyle name="Note 4 2 2 4 2 20" xfId="24440"/>
    <cellStyle name="Note 4 2 2 4 2 20 2" xfId="24441"/>
    <cellStyle name="Note 4 2 2 4 2 20 2 2" xfId="24442"/>
    <cellStyle name="Note 4 2 2 4 2 20 3" xfId="24443"/>
    <cellStyle name="Note 4 2 2 4 2 21" xfId="24444"/>
    <cellStyle name="Note 4 2 2 4 2 21 2" xfId="24445"/>
    <cellStyle name="Note 4 2 2 4 2 22" xfId="24446"/>
    <cellStyle name="Note 4 2 2 4 2 3" xfId="24447"/>
    <cellStyle name="Note 4 2 2 4 2 3 2" xfId="24448"/>
    <cellStyle name="Note 4 2 2 4 2 3 2 2" xfId="24449"/>
    <cellStyle name="Note 4 2 2 4 2 3 3" xfId="24450"/>
    <cellStyle name="Note 4 2 2 4 2 4" xfId="24451"/>
    <cellStyle name="Note 4 2 2 4 2 4 2" xfId="24452"/>
    <cellStyle name="Note 4 2 2 4 2 4 2 2" xfId="24453"/>
    <cellStyle name="Note 4 2 2 4 2 4 3" xfId="24454"/>
    <cellStyle name="Note 4 2 2 4 2 5" xfId="24455"/>
    <cellStyle name="Note 4 2 2 4 2 5 2" xfId="24456"/>
    <cellStyle name="Note 4 2 2 4 2 5 2 2" xfId="24457"/>
    <cellStyle name="Note 4 2 2 4 2 5 3" xfId="24458"/>
    <cellStyle name="Note 4 2 2 4 2 6" xfId="24459"/>
    <cellStyle name="Note 4 2 2 4 2 6 2" xfId="24460"/>
    <cellStyle name="Note 4 2 2 4 2 6 2 2" xfId="24461"/>
    <cellStyle name="Note 4 2 2 4 2 6 3" xfId="24462"/>
    <cellStyle name="Note 4 2 2 4 2 7" xfId="24463"/>
    <cellStyle name="Note 4 2 2 4 2 7 2" xfId="24464"/>
    <cellStyle name="Note 4 2 2 4 2 7 2 2" xfId="24465"/>
    <cellStyle name="Note 4 2 2 4 2 7 3" xfId="24466"/>
    <cellStyle name="Note 4 2 2 4 2 8" xfId="24467"/>
    <cellStyle name="Note 4 2 2 4 2 8 2" xfId="24468"/>
    <cellStyle name="Note 4 2 2 4 2 8 2 2" xfId="24469"/>
    <cellStyle name="Note 4 2 2 4 2 8 3" xfId="24470"/>
    <cellStyle name="Note 4 2 2 4 2 9" xfId="24471"/>
    <cellStyle name="Note 4 2 2 4 2 9 2" xfId="24472"/>
    <cellStyle name="Note 4 2 2 4 2 9 2 2" xfId="24473"/>
    <cellStyle name="Note 4 2 2 4 2 9 3" xfId="24474"/>
    <cellStyle name="Note 4 2 2 4 20" xfId="24475"/>
    <cellStyle name="Note 4 2 2 4 20 2" xfId="24476"/>
    <cellStyle name="Note 4 2 2 4 20 2 2" xfId="24477"/>
    <cellStyle name="Note 4 2 2 4 20 3" xfId="24478"/>
    <cellStyle name="Note 4 2 2 4 21" xfId="24479"/>
    <cellStyle name="Note 4 2 2 4 21 2" xfId="24480"/>
    <cellStyle name="Note 4 2 2 4 21 2 2" xfId="24481"/>
    <cellStyle name="Note 4 2 2 4 21 3" xfId="24482"/>
    <cellStyle name="Note 4 2 2 4 22" xfId="24483"/>
    <cellStyle name="Note 4 2 2 4 22 2" xfId="24484"/>
    <cellStyle name="Note 4 2 2 4 23" xfId="24485"/>
    <cellStyle name="Note 4 2 2 4 3" xfId="24486"/>
    <cellStyle name="Note 4 2 2 4 3 2" xfId="24487"/>
    <cellStyle name="Note 4 2 2 4 3 2 2" xfId="24488"/>
    <cellStyle name="Note 4 2 2 4 3 3" xfId="24489"/>
    <cellStyle name="Note 4 2 2 4 4" xfId="24490"/>
    <cellStyle name="Note 4 2 2 4 4 2" xfId="24491"/>
    <cellStyle name="Note 4 2 2 4 4 2 2" xfId="24492"/>
    <cellStyle name="Note 4 2 2 4 4 3" xfId="24493"/>
    <cellStyle name="Note 4 2 2 4 5" xfId="24494"/>
    <cellStyle name="Note 4 2 2 4 5 2" xfId="24495"/>
    <cellStyle name="Note 4 2 2 4 5 2 2" xfId="24496"/>
    <cellStyle name="Note 4 2 2 4 5 3" xfId="24497"/>
    <cellStyle name="Note 4 2 2 4 6" xfId="24498"/>
    <cellStyle name="Note 4 2 2 4 6 2" xfId="24499"/>
    <cellStyle name="Note 4 2 2 4 6 2 2" xfId="24500"/>
    <cellStyle name="Note 4 2 2 4 6 3" xfId="24501"/>
    <cellStyle name="Note 4 2 2 4 7" xfId="24502"/>
    <cellStyle name="Note 4 2 2 4 7 2" xfId="24503"/>
    <cellStyle name="Note 4 2 2 4 7 2 2" xfId="24504"/>
    <cellStyle name="Note 4 2 2 4 7 3" xfId="24505"/>
    <cellStyle name="Note 4 2 2 4 8" xfId="24506"/>
    <cellStyle name="Note 4 2 2 4 8 2" xfId="24507"/>
    <cellStyle name="Note 4 2 2 4 8 2 2" xfId="24508"/>
    <cellStyle name="Note 4 2 2 4 8 3" xfId="24509"/>
    <cellStyle name="Note 4 2 2 4 9" xfId="24510"/>
    <cellStyle name="Note 4 2 2 4 9 2" xfId="24511"/>
    <cellStyle name="Note 4 2 2 4 9 2 2" xfId="24512"/>
    <cellStyle name="Note 4 2 2 4 9 3" xfId="24513"/>
    <cellStyle name="Note 4 2 2 5" xfId="24514"/>
    <cellStyle name="Note 4 2 2 5 10" xfId="24515"/>
    <cellStyle name="Note 4 2 2 5 10 2" xfId="24516"/>
    <cellStyle name="Note 4 2 2 5 10 2 2" xfId="24517"/>
    <cellStyle name="Note 4 2 2 5 10 3" xfId="24518"/>
    <cellStyle name="Note 4 2 2 5 11" xfId="24519"/>
    <cellStyle name="Note 4 2 2 5 11 2" xfId="24520"/>
    <cellStyle name="Note 4 2 2 5 11 2 2" xfId="24521"/>
    <cellStyle name="Note 4 2 2 5 11 3" xfId="24522"/>
    <cellStyle name="Note 4 2 2 5 12" xfId="24523"/>
    <cellStyle name="Note 4 2 2 5 12 2" xfId="24524"/>
    <cellStyle name="Note 4 2 2 5 12 2 2" xfId="24525"/>
    <cellStyle name="Note 4 2 2 5 12 3" xfId="24526"/>
    <cellStyle name="Note 4 2 2 5 13" xfId="24527"/>
    <cellStyle name="Note 4 2 2 5 13 2" xfId="24528"/>
    <cellStyle name="Note 4 2 2 5 13 2 2" xfId="24529"/>
    <cellStyle name="Note 4 2 2 5 13 3" xfId="24530"/>
    <cellStyle name="Note 4 2 2 5 14" xfId="24531"/>
    <cellStyle name="Note 4 2 2 5 14 2" xfId="24532"/>
    <cellStyle name="Note 4 2 2 5 14 2 2" xfId="24533"/>
    <cellStyle name="Note 4 2 2 5 14 3" xfId="24534"/>
    <cellStyle name="Note 4 2 2 5 15" xfId="24535"/>
    <cellStyle name="Note 4 2 2 5 15 2" xfId="24536"/>
    <cellStyle name="Note 4 2 2 5 15 2 2" xfId="24537"/>
    <cellStyle name="Note 4 2 2 5 15 3" xfId="24538"/>
    <cellStyle name="Note 4 2 2 5 16" xfId="24539"/>
    <cellStyle name="Note 4 2 2 5 16 2" xfId="24540"/>
    <cellStyle name="Note 4 2 2 5 16 2 2" xfId="24541"/>
    <cellStyle name="Note 4 2 2 5 16 3" xfId="24542"/>
    <cellStyle name="Note 4 2 2 5 17" xfId="24543"/>
    <cellStyle name="Note 4 2 2 5 17 2" xfId="24544"/>
    <cellStyle name="Note 4 2 2 5 17 2 2" xfId="24545"/>
    <cellStyle name="Note 4 2 2 5 17 3" xfId="24546"/>
    <cellStyle name="Note 4 2 2 5 18" xfId="24547"/>
    <cellStyle name="Note 4 2 2 5 18 2" xfId="24548"/>
    <cellStyle name="Note 4 2 2 5 18 2 2" xfId="24549"/>
    <cellStyle name="Note 4 2 2 5 18 3" xfId="24550"/>
    <cellStyle name="Note 4 2 2 5 19" xfId="24551"/>
    <cellStyle name="Note 4 2 2 5 19 2" xfId="24552"/>
    <cellStyle name="Note 4 2 2 5 19 2 2" xfId="24553"/>
    <cellStyle name="Note 4 2 2 5 19 3" xfId="24554"/>
    <cellStyle name="Note 4 2 2 5 2" xfId="24555"/>
    <cellStyle name="Note 4 2 2 5 2 2" xfId="24556"/>
    <cellStyle name="Note 4 2 2 5 2 2 2" xfId="24557"/>
    <cellStyle name="Note 4 2 2 5 2 3" xfId="24558"/>
    <cellStyle name="Note 4 2 2 5 20" xfId="24559"/>
    <cellStyle name="Note 4 2 2 5 20 2" xfId="24560"/>
    <cellStyle name="Note 4 2 2 5 20 2 2" xfId="24561"/>
    <cellStyle name="Note 4 2 2 5 20 3" xfId="24562"/>
    <cellStyle name="Note 4 2 2 5 21" xfId="24563"/>
    <cellStyle name="Note 4 2 2 5 21 2" xfId="24564"/>
    <cellStyle name="Note 4 2 2 5 22" xfId="24565"/>
    <cellStyle name="Note 4 2 2 5 3" xfId="24566"/>
    <cellStyle name="Note 4 2 2 5 3 2" xfId="24567"/>
    <cellStyle name="Note 4 2 2 5 3 2 2" xfId="24568"/>
    <cellStyle name="Note 4 2 2 5 3 3" xfId="24569"/>
    <cellStyle name="Note 4 2 2 5 4" xfId="24570"/>
    <cellStyle name="Note 4 2 2 5 4 2" xfId="24571"/>
    <cellStyle name="Note 4 2 2 5 4 2 2" xfId="24572"/>
    <cellStyle name="Note 4 2 2 5 4 3" xfId="24573"/>
    <cellStyle name="Note 4 2 2 5 5" xfId="24574"/>
    <cellStyle name="Note 4 2 2 5 5 2" xfId="24575"/>
    <cellStyle name="Note 4 2 2 5 5 2 2" xfId="24576"/>
    <cellStyle name="Note 4 2 2 5 5 3" xfId="24577"/>
    <cellStyle name="Note 4 2 2 5 6" xfId="24578"/>
    <cellStyle name="Note 4 2 2 5 6 2" xfId="24579"/>
    <cellStyle name="Note 4 2 2 5 6 2 2" xfId="24580"/>
    <cellStyle name="Note 4 2 2 5 6 3" xfId="24581"/>
    <cellStyle name="Note 4 2 2 5 7" xfId="24582"/>
    <cellStyle name="Note 4 2 2 5 7 2" xfId="24583"/>
    <cellStyle name="Note 4 2 2 5 7 2 2" xfId="24584"/>
    <cellStyle name="Note 4 2 2 5 7 3" xfId="24585"/>
    <cellStyle name="Note 4 2 2 5 8" xfId="24586"/>
    <cellStyle name="Note 4 2 2 5 8 2" xfId="24587"/>
    <cellStyle name="Note 4 2 2 5 8 2 2" xfId="24588"/>
    <cellStyle name="Note 4 2 2 5 8 3" xfId="24589"/>
    <cellStyle name="Note 4 2 2 5 9" xfId="24590"/>
    <cellStyle name="Note 4 2 2 5 9 2" xfId="24591"/>
    <cellStyle name="Note 4 2 2 5 9 2 2" xfId="24592"/>
    <cellStyle name="Note 4 2 2 5 9 3" xfId="24593"/>
    <cellStyle name="Note 4 2 2 6" xfId="24594"/>
    <cellStyle name="Note 4 2 2 6 2" xfId="24595"/>
    <cellStyle name="Note 4 2 2 6 2 2" xfId="24596"/>
    <cellStyle name="Note 4 2 2 6 3" xfId="24597"/>
    <cellStyle name="Note 4 2 2 7" xfId="24598"/>
    <cellStyle name="Note 4 2 2 7 2" xfId="24599"/>
    <cellStyle name="Note 4 2 2 7 2 2" xfId="24600"/>
    <cellStyle name="Note 4 2 2 7 3" xfId="24601"/>
    <cellStyle name="Note 4 2 2 8" xfId="24602"/>
    <cellStyle name="Note 4 2 2 8 2" xfId="24603"/>
    <cellStyle name="Note 4 2 2 8 2 2" xfId="24604"/>
    <cellStyle name="Note 4 2 2 8 3" xfId="24605"/>
    <cellStyle name="Note 4 2 2 9" xfId="24606"/>
    <cellStyle name="Note 4 2 2 9 2" xfId="24607"/>
    <cellStyle name="Note 4 2 2 9 2 2" xfId="24608"/>
    <cellStyle name="Note 4 2 2 9 3" xfId="24609"/>
    <cellStyle name="Note 4 2 20" xfId="24610"/>
    <cellStyle name="Note 4 2 20 2" xfId="24611"/>
    <cellStyle name="Note 4 2 20 2 2" xfId="24612"/>
    <cellStyle name="Note 4 2 20 3" xfId="24613"/>
    <cellStyle name="Note 4 2 21" xfId="24614"/>
    <cellStyle name="Note 4 2 21 2" xfId="24615"/>
    <cellStyle name="Note 4 2 21 2 2" xfId="24616"/>
    <cellStyle name="Note 4 2 21 3" xfId="24617"/>
    <cellStyle name="Note 4 2 22" xfId="24618"/>
    <cellStyle name="Note 4 2 22 2" xfId="24619"/>
    <cellStyle name="Note 4 2 23" xfId="24620"/>
    <cellStyle name="Note 4 2 24" xfId="24621"/>
    <cellStyle name="Note 4 2 25" xfId="24622"/>
    <cellStyle name="Note 4 2 26" xfId="24623"/>
    <cellStyle name="Note 4 2 3" xfId="24624"/>
    <cellStyle name="Note 4 2 3 10" xfId="24625"/>
    <cellStyle name="Note 4 2 3 10 2" xfId="24626"/>
    <cellStyle name="Note 4 2 3 10 2 2" xfId="24627"/>
    <cellStyle name="Note 4 2 3 10 3" xfId="24628"/>
    <cellStyle name="Note 4 2 3 11" xfId="24629"/>
    <cellStyle name="Note 4 2 3 11 2" xfId="24630"/>
    <cellStyle name="Note 4 2 3 11 2 2" xfId="24631"/>
    <cellStyle name="Note 4 2 3 11 3" xfId="24632"/>
    <cellStyle name="Note 4 2 3 12" xfId="24633"/>
    <cellStyle name="Note 4 2 3 12 2" xfId="24634"/>
    <cellStyle name="Note 4 2 3 12 2 2" xfId="24635"/>
    <cellStyle name="Note 4 2 3 12 3" xfId="24636"/>
    <cellStyle name="Note 4 2 3 13" xfId="24637"/>
    <cellStyle name="Note 4 2 3 13 2" xfId="24638"/>
    <cellStyle name="Note 4 2 3 13 2 2" xfId="24639"/>
    <cellStyle name="Note 4 2 3 13 3" xfId="24640"/>
    <cellStyle name="Note 4 2 3 14" xfId="24641"/>
    <cellStyle name="Note 4 2 3 14 2" xfId="24642"/>
    <cellStyle name="Note 4 2 3 14 2 2" xfId="24643"/>
    <cellStyle name="Note 4 2 3 14 3" xfId="24644"/>
    <cellStyle name="Note 4 2 3 15" xfId="24645"/>
    <cellStyle name="Note 4 2 3 15 2" xfId="24646"/>
    <cellStyle name="Note 4 2 3 15 2 2" xfId="24647"/>
    <cellStyle name="Note 4 2 3 15 3" xfId="24648"/>
    <cellStyle name="Note 4 2 3 16" xfId="24649"/>
    <cellStyle name="Note 4 2 3 16 2" xfId="24650"/>
    <cellStyle name="Note 4 2 3 16 2 2" xfId="24651"/>
    <cellStyle name="Note 4 2 3 16 3" xfId="24652"/>
    <cellStyle name="Note 4 2 3 17" xfId="24653"/>
    <cellStyle name="Note 4 2 3 17 2" xfId="24654"/>
    <cellStyle name="Note 4 2 3 17 2 2" xfId="24655"/>
    <cellStyle name="Note 4 2 3 17 3" xfId="24656"/>
    <cellStyle name="Note 4 2 3 18" xfId="24657"/>
    <cellStyle name="Note 4 2 3 18 2" xfId="24658"/>
    <cellStyle name="Note 4 2 3 19" xfId="24659"/>
    <cellStyle name="Note 4 2 3 2" xfId="24660"/>
    <cellStyle name="Note 4 2 3 2 10" xfId="24661"/>
    <cellStyle name="Note 4 2 3 2 10 2" xfId="24662"/>
    <cellStyle name="Note 4 2 3 2 10 2 2" xfId="24663"/>
    <cellStyle name="Note 4 2 3 2 10 3" xfId="24664"/>
    <cellStyle name="Note 4 2 3 2 11" xfId="24665"/>
    <cellStyle name="Note 4 2 3 2 11 2" xfId="24666"/>
    <cellStyle name="Note 4 2 3 2 11 2 2" xfId="24667"/>
    <cellStyle name="Note 4 2 3 2 11 3" xfId="24668"/>
    <cellStyle name="Note 4 2 3 2 12" xfId="24669"/>
    <cellStyle name="Note 4 2 3 2 12 2" xfId="24670"/>
    <cellStyle name="Note 4 2 3 2 12 2 2" xfId="24671"/>
    <cellStyle name="Note 4 2 3 2 12 3" xfId="24672"/>
    <cellStyle name="Note 4 2 3 2 13" xfId="24673"/>
    <cellStyle name="Note 4 2 3 2 13 2" xfId="24674"/>
    <cellStyle name="Note 4 2 3 2 13 2 2" xfId="24675"/>
    <cellStyle name="Note 4 2 3 2 13 3" xfId="24676"/>
    <cellStyle name="Note 4 2 3 2 14" xfId="24677"/>
    <cellStyle name="Note 4 2 3 2 14 2" xfId="24678"/>
    <cellStyle name="Note 4 2 3 2 14 2 2" xfId="24679"/>
    <cellStyle name="Note 4 2 3 2 14 3" xfId="24680"/>
    <cellStyle name="Note 4 2 3 2 15" xfId="24681"/>
    <cellStyle name="Note 4 2 3 2 15 2" xfId="24682"/>
    <cellStyle name="Note 4 2 3 2 15 2 2" xfId="24683"/>
    <cellStyle name="Note 4 2 3 2 15 3" xfId="24684"/>
    <cellStyle name="Note 4 2 3 2 16" xfId="24685"/>
    <cellStyle name="Note 4 2 3 2 16 2" xfId="24686"/>
    <cellStyle name="Note 4 2 3 2 16 2 2" xfId="24687"/>
    <cellStyle name="Note 4 2 3 2 16 3" xfId="24688"/>
    <cellStyle name="Note 4 2 3 2 17" xfId="24689"/>
    <cellStyle name="Note 4 2 3 2 17 2" xfId="24690"/>
    <cellStyle name="Note 4 2 3 2 17 2 2" xfId="24691"/>
    <cellStyle name="Note 4 2 3 2 17 3" xfId="24692"/>
    <cellStyle name="Note 4 2 3 2 18" xfId="24693"/>
    <cellStyle name="Note 4 2 3 2 18 2" xfId="24694"/>
    <cellStyle name="Note 4 2 3 2 18 2 2" xfId="24695"/>
    <cellStyle name="Note 4 2 3 2 18 3" xfId="24696"/>
    <cellStyle name="Note 4 2 3 2 19" xfId="24697"/>
    <cellStyle name="Note 4 2 3 2 19 2" xfId="24698"/>
    <cellStyle name="Note 4 2 3 2 19 2 2" xfId="24699"/>
    <cellStyle name="Note 4 2 3 2 19 3" xfId="24700"/>
    <cellStyle name="Note 4 2 3 2 2" xfId="24701"/>
    <cellStyle name="Note 4 2 3 2 2 2" xfId="24702"/>
    <cellStyle name="Note 4 2 3 2 2 2 2" xfId="24703"/>
    <cellStyle name="Note 4 2 3 2 2 3" xfId="24704"/>
    <cellStyle name="Note 4 2 3 2 20" xfId="24705"/>
    <cellStyle name="Note 4 2 3 2 20 2" xfId="24706"/>
    <cellStyle name="Note 4 2 3 2 20 2 2" xfId="24707"/>
    <cellStyle name="Note 4 2 3 2 20 3" xfId="24708"/>
    <cellStyle name="Note 4 2 3 2 21" xfId="24709"/>
    <cellStyle name="Note 4 2 3 2 21 2" xfId="24710"/>
    <cellStyle name="Note 4 2 3 2 22" xfId="24711"/>
    <cellStyle name="Note 4 2 3 2 3" xfId="24712"/>
    <cellStyle name="Note 4 2 3 2 3 2" xfId="24713"/>
    <cellStyle name="Note 4 2 3 2 3 2 2" xfId="24714"/>
    <cellStyle name="Note 4 2 3 2 3 3" xfId="24715"/>
    <cellStyle name="Note 4 2 3 2 4" xfId="24716"/>
    <cellStyle name="Note 4 2 3 2 4 2" xfId="24717"/>
    <cellStyle name="Note 4 2 3 2 4 2 2" xfId="24718"/>
    <cellStyle name="Note 4 2 3 2 4 3" xfId="24719"/>
    <cellStyle name="Note 4 2 3 2 5" xfId="24720"/>
    <cellStyle name="Note 4 2 3 2 5 2" xfId="24721"/>
    <cellStyle name="Note 4 2 3 2 5 2 2" xfId="24722"/>
    <cellStyle name="Note 4 2 3 2 5 3" xfId="24723"/>
    <cellStyle name="Note 4 2 3 2 6" xfId="24724"/>
    <cellStyle name="Note 4 2 3 2 6 2" xfId="24725"/>
    <cellStyle name="Note 4 2 3 2 6 2 2" xfId="24726"/>
    <cellStyle name="Note 4 2 3 2 6 3" xfId="24727"/>
    <cellStyle name="Note 4 2 3 2 7" xfId="24728"/>
    <cellStyle name="Note 4 2 3 2 7 2" xfId="24729"/>
    <cellStyle name="Note 4 2 3 2 7 2 2" xfId="24730"/>
    <cellStyle name="Note 4 2 3 2 7 3" xfId="24731"/>
    <cellStyle name="Note 4 2 3 2 8" xfId="24732"/>
    <cellStyle name="Note 4 2 3 2 8 2" xfId="24733"/>
    <cellStyle name="Note 4 2 3 2 8 2 2" xfId="24734"/>
    <cellStyle name="Note 4 2 3 2 8 3" xfId="24735"/>
    <cellStyle name="Note 4 2 3 2 9" xfId="24736"/>
    <cellStyle name="Note 4 2 3 2 9 2" xfId="24737"/>
    <cellStyle name="Note 4 2 3 2 9 2 2" xfId="24738"/>
    <cellStyle name="Note 4 2 3 2 9 3" xfId="24739"/>
    <cellStyle name="Note 4 2 3 3" xfId="24740"/>
    <cellStyle name="Note 4 2 3 3 2" xfId="24741"/>
    <cellStyle name="Note 4 2 3 3 2 2" xfId="24742"/>
    <cellStyle name="Note 4 2 3 3 3" xfId="24743"/>
    <cellStyle name="Note 4 2 3 4" xfId="24744"/>
    <cellStyle name="Note 4 2 3 4 2" xfId="24745"/>
    <cellStyle name="Note 4 2 3 4 2 2" xfId="24746"/>
    <cellStyle name="Note 4 2 3 4 3" xfId="24747"/>
    <cellStyle name="Note 4 2 3 5" xfId="24748"/>
    <cellStyle name="Note 4 2 3 5 2" xfId="24749"/>
    <cellStyle name="Note 4 2 3 5 2 2" xfId="24750"/>
    <cellStyle name="Note 4 2 3 5 3" xfId="24751"/>
    <cellStyle name="Note 4 2 3 6" xfId="24752"/>
    <cellStyle name="Note 4 2 3 6 2" xfId="24753"/>
    <cellStyle name="Note 4 2 3 6 2 2" xfId="24754"/>
    <cellStyle name="Note 4 2 3 6 3" xfId="24755"/>
    <cellStyle name="Note 4 2 3 7" xfId="24756"/>
    <cellStyle name="Note 4 2 3 7 2" xfId="24757"/>
    <cellStyle name="Note 4 2 3 7 2 2" xfId="24758"/>
    <cellStyle name="Note 4 2 3 7 3" xfId="24759"/>
    <cellStyle name="Note 4 2 3 8" xfId="24760"/>
    <cellStyle name="Note 4 2 3 8 2" xfId="24761"/>
    <cellStyle name="Note 4 2 3 8 2 2" xfId="24762"/>
    <cellStyle name="Note 4 2 3 8 3" xfId="24763"/>
    <cellStyle name="Note 4 2 3 9" xfId="24764"/>
    <cellStyle name="Note 4 2 3 9 2" xfId="24765"/>
    <cellStyle name="Note 4 2 3 9 2 2" xfId="24766"/>
    <cellStyle name="Note 4 2 3 9 3" xfId="24767"/>
    <cellStyle name="Note 4 2 4" xfId="24768"/>
    <cellStyle name="Note 4 2 4 10" xfId="24769"/>
    <cellStyle name="Note 4 2 4 10 2" xfId="24770"/>
    <cellStyle name="Note 4 2 4 10 2 2" xfId="24771"/>
    <cellStyle name="Note 4 2 4 10 3" xfId="24772"/>
    <cellStyle name="Note 4 2 4 11" xfId="24773"/>
    <cellStyle name="Note 4 2 4 11 2" xfId="24774"/>
    <cellStyle name="Note 4 2 4 11 2 2" xfId="24775"/>
    <cellStyle name="Note 4 2 4 11 3" xfId="24776"/>
    <cellStyle name="Note 4 2 4 12" xfId="24777"/>
    <cellStyle name="Note 4 2 4 12 2" xfId="24778"/>
    <cellStyle name="Note 4 2 4 12 2 2" xfId="24779"/>
    <cellStyle name="Note 4 2 4 12 3" xfId="24780"/>
    <cellStyle name="Note 4 2 4 13" xfId="24781"/>
    <cellStyle name="Note 4 2 4 13 2" xfId="24782"/>
    <cellStyle name="Note 4 2 4 13 2 2" xfId="24783"/>
    <cellStyle name="Note 4 2 4 13 3" xfId="24784"/>
    <cellStyle name="Note 4 2 4 14" xfId="24785"/>
    <cellStyle name="Note 4 2 4 14 2" xfId="24786"/>
    <cellStyle name="Note 4 2 4 14 2 2" xfId="24787"/>
    <cellStyle name="Note 4 2 4 14 3" xfId="24788"/>
    <cellStyle name="Note 4 2 4 15" xfId="24789"/>
    <cellStyle name="Note 4 2 4 15 2" xfId="24790"/>
    <cellStyle name="Note 4 2 4 15 2 2" xfId="24791"/>
    <cellStyle name="Note 4 2 4 15 3" xfId="24792"/>
    <cellStyle name="Note 4 2 4 16" xfId="24793"/>
    <cellStyle name="Note 4 2 4 16 2" xfId="24794"/>
    <cellStyle name="Note 4 2 4 16 2 2" xfId="24795"/>
    <cellStyle name="Note 4 2 4 16 3" xfId="24796"/>
    <cellStyle name="Note 4 2 4 17" xfId="24797"/>
    <cellStyle name="Note 4 2 4 17 2" xfId="24798"/>
    <cellStyle name="Note 4 2 4 17 2 2" xfId="24799"/>
    <cellStyle name="Note 4 2 4 17 3" xfId="24800"/>
    <cellStyle name="Note 4 2 4 18" xfId="24801"/>
    <cellStyle name="Note 4 2 4 18 2" xfId="24802"/>
    <cellStyle name="Note 4 2 4 19" xfId="24803"/>
    <cellStyle name="Note 4 2 4 2" xfId="24804"/>
    <cellStyle name="Note 4 2 4 2 10" xfId="24805"/>
    <cellStyle name="Note 4 2 4 2 10 2" xfId="24806"/>
    <cellStyle name="Note 4 2 4 2 10 2 2" xfId="24807"/>
    <cellStyle name="Note 4 2 4 2 10 3" xfId="24808"/>
    <cellStyle name="Note 4 2 4 2 11" xfId="24809"/>
    <cellStyle name="Note 4 2 4 2 11 2" xfId="24810"/>
    <cellStyle name="Note 4 2 4 2 11 2 2" xfId="24811"/>
    <cellStyle name="Note 4 2 4 2 11 3" xfId="24812"/>
    <cellStyle name="Note 4 2 4 2 12" xfId="24813"/>
    <cellStyle name="Note 4 2 4 2 12 2" xfId="24814"/>
    <cellStyle name="Note 4 2 4 2 12 2 2" xfId="24815"/>
    <cellStyle name="Note 4 2 4 2 12 3" xfId="24816"/>
    <cellStyle name="Note 4 2 4 2 13" xfId="24817"/>
    <cellStyle name="Note 4 2 4 2 13 2" xfId="24818"/>
    <cellStyle name="Note 4 2 4 2 13 2 2" xfId="24819"/>
    <cellStyle name="Note 4 2 4 2 13 3" xfId="24820"/>
    <cellStyle name="Note 4 2 4 2 14" xfId="24821"/>
    <cellStyle name="Note 4 2 4 2 14 2" xfId="24822"/>
    <cellStyle name="Note 4 2 4 2 14 2 2" xfId="24823"/>
    <cellStyle name="Note 4 2 4 2 14 3" xfId="24824"/>
    <cellStyle name="Note 4 2 4 2 15" xfId="24825"/>
    <cellStyle name="Note 4 2 4 2 15 2" xfId="24826"/>
    <cellStyle name="Note 4 2 4 2 15 2 2" xfId="24827"/>
    <cellStyle name="Note 4 2 4 2 15 3" xfId="24828"/>
    <cellStyle name="Note 4 2 4 2 16" xfId="24829"/>
    <cellStyle name="Note 4 2 4 2 16 2" xfId="24830"/>
    <cellStyle name="Note 4 2 4 2 16 2 2" xfId="24831"/>
    <cellStyle name="Note 4 2 4 2 16 3" xfId="24832"/>
    <cellStyle name="Note 4 2 4 2 17" xfId="24833"/>
    <cellStyle name="Note 4 2 4 2 17 2" xfId="24834"/>
    <cellStyle name="Note 4 2 4 2 17 2 2" xfId="24835"/>
    <cellStyle name="Note 4 2 4 2 17 3" xfId="24836"/>
    <cellStyle name="Note 4 2 4 2 18" xfId="24837"/>
    <cellStyle name="Note 4 2 4 2 18 2" xfId="24838"/>
    <cellStyle name="Note 4 2 4 2 18 2 2" xfId="24839"/>
    <cellStyle name="Note 4 2 4 2 18 3" xfId="24840"/>
    <cellStyle name="Note 4 2 4 2 19" xfId="24841"/>
    <cellStyle name="Note 4 2 4 2 19 2" xfId="24842"/>
    <cellStyle name="Note 4 2 4 2 19 2 2" xfId="24843"/>
    <cellStyle name="Note 4 2 4 2 19 3" xfId="24844"/>
    <cellStyle name="Note 4 2 4 2 2" xfId="24845"/>
    <cellStyle name="Note 4 2 4 2 2 2" xfId="24846"/>
    <cellStyle name="Note 4 2 4 2 2 2 2" xfId="24847"/>
    <cellStyle name="Note 4 2 4 2 2 3" xfId="24848"/>
    <cellStyle name="Note 4 2 4 2 20" xfId="24849"/>
    <cellStyle name="Note 4 2 4 2 20 2" xfId="24850"/>
    <cellStyle name="Note 4 2 4 2 20 2 2" xfId="24851"/>
    <cellStyle name="Note 4 2 4 2 20 3" xfId="24852"/>
    <cellStyle name="Note 4 2 4 2 21" xfId="24853"/>
    <cellStyle name="Note 4 2 4 2 21 2" xfId="24854"/>
    <cellStyle name="Note 4 2 4 2 22" xfId="24855"/>
    <cellStyle name="Note 4 2 4 2 3" xfId="24856"/>
    <cellStyle name="Note 4 2 4 2 3 2" xfId="24857"/>
    <cellStyle name="Note 4 2 4 2 3 2 2" xfId="24858"/>
    <cellStyle name="Note 4 2 4 2 3 3" xfId="24859"/>
    <cellStyle name="Note 4 2 4 2 4" xfId="24860"/>
    <cellStyle name="Note 4 2 4 2 4 2" xfId="24861"/>
    <cellStyle name="Note 4 2 4 2 4 2 2" xfId="24862"/>
    <cellStyle name="Note 4 2 4 2 4 3" xfId="24863"/>
    <cellStyle name="Note 4 2 4 2 5" xfId="24864"/>
    <cellStyle name="Note 4 2 4 2 5 2" xfId="24865"/>
    <cellStyle name="Note 4 2 4 2 5 2 2" xfId="24866"/>
    <cellStyle name="Note 4 2 4 2 5 3" xfId="24867"/>
    <cellStyle name="Note 4 2 4 2 6" xfId="24868"/>
    <cellStyle name="Note 4 2 4 2 6 2" xfId="24869"/>
    <cellStyle name="Note 4 2 4 2 6 2 2" xfId="24870"/>
    <cellStyle name="Note 4 2 4 2 6 3" xfId="24871"/>
    <cellStyle name="Note 4 2 4 2 7" xfId="24872"/>
    <cellStyle name="Note 4 2 4 2 7 2" xfId="24873"/>
    <cellStyle name="Note 4 2 4 2 7 2 2" xfId="24874"/>
    <cellStyle name="Note 4 2 4 2 7 3" xfId="24875"/>
    <cellStyle name="Note 4 2 4 2 8" xfId="24876"/>
    <cellStyle name="Note 4 2 4 2 8 2" xfId="24877"/>
    <cellStyle name="Note 4 2 4 2 8 2 2" xfId="24878"/>
    <cellStyle name="Note 4 2 4 2 8 3" xfId="24879"/>
    <cellStyle name="Note 4 2 4 2 9" xfId="24880"/>
    <cellStyle name="Note 4 2 4 2 9 2" xfId="24881"/>
    <cellStyle name="Note 4 2 4 2 9 2 2" xfId="24882"/>
    <cellStyle name="Note 4 2 4 2 9 3" xfId="24883"/>
    <cellStyle name="Note 4 2 4 3" xfId="24884"/>
    <cellStyle name="Note 4 2 4 3 2" xfId="24885"/>
    <cellStyle name="Note 4 2 4 3 2 2" xfId="24886"/>
    <cellStyle name="Note 4 2 4 3 3" xfId="24887"/>
    <cellStyle name="Note 4 2 4 4" xfId="24888"/>
    <cellStyle name="Note 4 2 4 4 2" xfId="24889"/>
    <cellStyle name="Note 4 2 4 4 2 2" xfId="24890"/>
    <cellStyle name="Note 4 2 4 4 3" xfId="24891"/>
    <cellStyle name="Note 4 2 4 5" xfId="24892"/>
    <cellStyle name="Note 4 2 4 5 2" xfId="24893"/>
    <cellStyle name="Note 4 2 4 5 2 2" xfId="24894"/>
    <cellStyle name="Note 4 2 4 5 3" xfId="24895"/>
    <cellStyle name="Note 4 2 4 6" xfId="24896"/>
    <cellStyle name="Note 4 2 4 6 2" xfId="24897"/>
    <cellStyle name="Note 4 2 4 6 2 2" xfId="24898"/>
    <cellStyle name="Note 4 2 4 6 3" xfId="24899"/>
    <cellStyle name="Note 4 2 4 7" xfId="24900"/>
    <cellStyle name="Note 4 2 4 7 2" xfId="24901"/>
    <cellStyle name="Note 4 2 4 7 2 2" xfId="24902"/>
    <cellStyle name="Note 4 2 4 7 3" xfId="24903"/>
    <cellStyle name="Note 4 2 4 8" xfId="24904"/>
    <cellStyle name="Note 4 2 4 8 2" xfId="24905"/>
    <cellStyle name="Note 4 2 4 8 2 2" xfId="24906"/>
    <cellStyle name="Note 4 2 4 8 3" xfId="24907"/>
    <cellStyle name="Note 4 2 4 9" xfId="24908"/>
    <cellStyle name="Note 4 2 4 9 2" xfId="24909"/>
    <cellStyle name="Note 4 2 4 9 2 2" xfId="24910"/>
    <cellStyle name="Note 4 2 4 9 3" xfId="24911"/>
    <cellStyle name="Note 4 2 5" xfId="24912"/>
    <cellStyle name="Note 4 2 5 10" xfId="24913"/>
    <cellStyle name="Note 4 2 5 10 2" xfId="24914"/>
    <cellStyle name="Note 4 2 5 10 2 2" xfId="24915"/>
    <cellStyle name="Note 4 2 5 10 3" xfId="24916"/>
    <cellStyle name="Note 4 2 5 11" xfId="24917"/>
    <cellStyle name="Note 4 2 5 11 2" xfId="24918"/>
    <cellStyle name="Note 4 2 5 11 2 2" xfId="24919"/>
    <cellStyle name="Note 4 2 5 11 3" xfId="24920"/>
    <cellStyle name="Note 4 2 5 12" xfId="24921"/>
    <cellStyle name="Note 4 2 5 12 2" xfId="24922"/>
    <cellStyle name="Note 4 2 5 12 2 2" xfId="24923"/>
    <cellStyle name="Note 4 2 5 12 3" xfId="24924"/>
    <cellStyle name="Note 4 2 5 13" xfId="24925"/>
    <cellStyle name="Note 4 2 5 13 2" xfId="24926"/>
    <cellStyle name="Note 4 2 5 13 2 2" xfId="24927"/>
    <cellStyle name="Note 4 2 5 13 3" xfId="24928"/>
    <cellStyle name="Note 4 2 5 14" xfId="24929"/>
    <cellStyle name="Note 4 2 5 14 2" xfId="24930"/>
    <cellStyle name="Note 4 2 5 14 2 2" xfId="24931"/>
    <cellStyle name="Note 4 2 5 14 3" xfId="24932"/>
    <cellStyle name="Note 4 2 5 15" xfId="24933"/>
    <cellStyle name="Note 4 2 5 15 2" xfId="24934"/>
    <cellStyle name="Note 4 2 5 15 2 2" xfId="24935"/>
    <cellStyle name="Note 4 2 5 15 3" xfId="24936"/>
    <cellStyle name="Note 4 2 5 16" xfId="24937"/>
    <cellStyle name="Note 4 2 5 16 2" xfId="24938"/>
    <cellStyle name="Note 4 2 5 16 2 2" xfId="24939"/>
    <cellStyle name="Note 4 2 5 16 3" xfId="24940"/>
    <cellStyle name="Note 4 2 5 17" xfId="24941"/>
    <cellStyle name="Note 4 2 5 17 2" xfId="24942"/>
    <cellStyle name="Note 4 2 5 17 2 2" xfId="24943"/>
    <cellStyle name="Note 4 2 5 17 3" xfId="24944"/>
    <cellStyle name="Note 4 2 5 18" xfId="24945"/>
    <cellStyle name="Note 4 2 5 18 2" xfId="24946"/>
    <cellStyle name="Note 4 2 5 18 2 2" xfId="24947"/>
    <cellStyle name="Note 4 2 5 18 3" xfId="24948"/>
    <cellStyle name="Note 4 2 5 19" xfId="24949"/>
    <cellStyle name="Note 4 2 5 19 2" xfId="24950"/>
    <cellStyle name="Note 4 2 5 19 2 2" xfId="24951"/>
    <cellStyle name="Note 4 2 5 19 3" xfId="24952"/>
    <cellStyle name="Note 4 2 5 2" xfId="24953"/>
    <cellStyle name="Note 4 2 5 2 10" xfId="24954"/>
    <cellStyle name="Note 4 2 5 2 10 2" xfId="24955"/>
    <cellStyle name="Note 4 2 5 2 10 2 2" xfId="24956"/>
    <cellStyle name="Note 4 2 5 2 10 3" xfId="24957"/>
    <cellStyle name="Note 4 2 5 2 11" xfId="24958"/>
    <cellStyle name="Note 4 2 5 2 11 2" xfId="24959"/>
    <cellStyle name="Note 4 2 5 2 11 2 2" xfId="24960"/>
    <cellStyle name="Note 4 2 5 2 11 3" xfId="24961"/>
    <cellStyle name="Note 4 2 5 2 12" xfId="24962"/>
    <cellStyle name="Note 4 2 5 2 12 2" xfId="24963"/>
    <cellStyle name="Note 4 2 5 2 12 2 2" xfId="24964"/>
    <cellStyle name="Note 4 2 5 2 12 3" xfId="24965"/>
    <cellStyle name="Note 4 2 5 2 13" xfId="24966"/>
    <cellStyle name="Note 4 2 5 2 13 2" xfId="24967"/>
    <cellStyle name="Note 4 2 5 2 13 2 2" xfId="24968"/>
    <cellStyle name="Note 4 2 5 2 13 3" xfId="24969"/>
    <cellStyle name="Note 4 2 5 2 14" xfId="24970"/>
    <cellStyle name="Note 4 2 5 2 14 2" xfId="24971"/>
    <cellStyle name="Note 4 2 5 2 14 2 2" xfId="24972"/>
    <cellStyle name="Note 4 2 5 2 14 3" xfId="24973"/>
    <cellStyle name="Note 4 2 5 2 15" xfId="24974"/>
    <cellStyle name="Note 4 2 5 2 15 2" xfId="24975"/>
    <cellStyle name="Note 4 2 5 2 15 2 2" xfId="24976"/>
    <cellStyle name="Note 4 2 5 2 15 3" xfId="24977"/>
    <cellStyle name="Note 4 2 5 2 16" xfId="24978"/>
    <cellStyle name="Note 4 2 5 2 16 2" xfId="24979"/>
    <cellStyle name="Note 4 2 5 2 16 2 2" xfId="24980"/>
    <cellStyle name="Note 4 2 5 2 16 3" xfId="24981"/>
    <cellStyle name="Note 4 2 5 2 17" xfId="24982"/>
    <cellStyle name="Note 4 2 5 2 17 2" xfId="24983"/>
    <cellStyle name="Note 4 2 5 2 17 2 2" xfId="24984"/>
    <cellStyle name="Note 4 2 5 2 17 3" xfId="24985"/>
    <cellStyle name="Note 4 2 5 2 18" xfId="24986"/>
    <cellStyle name="Note 4 2 5 2 18 2" xfId="24987"/>
    <cellStyle name="Note 4 2 5 2 18 2 2" xfId="24988"/>
    <cellStyle name="Note 4 2 5 2 18 3" xfId="24989"/>
    <cellStyle name="Note 4 2 5 2 19" xfId="24990"/>
    <cellStyle name="Note 4 2 5 2 19 2" xfId="24991"/>
    <cellStyle name="Note 4 2 5 2 19 2 2" xfId="24992"/>
    <cellStyle name="Note 4 2 5 2 19 3" xfId="24993"/>
    <cellStyle name="Note 4 2 5 2 2" xfId="24994"/>
    <cellStyle name="Note 4 2 5 2 2 2" xfId="24995"/>
    <cellStyle name="Note 4 2 5 2 2 2 2" xfId="24996"/>
    <cellStyle name="Note 4 2 5 2 2 3" xfId="24997"/>
    <cellStyle name="Note 4 2 5 2 20" xfId="24998"/>
    <cellStyle name="Note 4 2 5 2 20 2" xfId="24999"/>
    <cellStyle name="Note 4 2 5 2 20 2 2" xfId="25000"/>
    <cellStyle name="Note 4 2 5 2 20 3" xfId="25001"/>
    <cellStyle name="Note 4 2 5 2 21" xfId="25002"/>
    <cellStyle name="Note 4 2 5 2 21 2" xfId="25003"/>
    <cellStyle name="Note 4 2 5 2 22" xfId="25004"/>
    <cellStyle name="Note 4 2 5 2 3" xfId="25005"/>
    <cellStyle name="Note 4 2 5 2 3 2" xfId="25006"/>
    <cellStyle name="Note 4 2 5 2 3 2 2" xfId="25007"/>
    <cellStyle name="Note 4 2 5 2 3 3" xfId="25008"/>
    <cellStyle name="Note 4 2 5 2 4" xfId="25009"/>
    <cellStyle name="Note 4 2 5 2 4 2" xfId="25010"/>
    <cellStyle name="Note 4 2 5 2 4 2 2" xfId="25011"/>
    <cellStyle name="Note 4 2 5 2 4 3" xfId="25012"/>
    <cellStyle name="Note 4 2 5 2 5" xfId="25013"/>
    <cellStyle name="Note 4 2 5 2 5 2" xfId="25014"/>
    <cellStyle name="Note 4 2 5 2 5 2 2" xfId="25015"/>
    <cellStyle name="Note 4 2 5 2 5 3" xfId="25016"/>
    <cellStyle name="Note 4 2 5 2 6" xfId="25017"/>
    <cellStyle name="Note 4 2 5 2 6 2" xfId="25018"/>
    <cellStyle name="Note 4 2 5 2 6 2 2" xfId="25019"/>
    <cellStyle name="Note 4 2 5 2 6 3" xfId="25020"/>
    <cellStyle name="Note 4 2 5 2 7" xfId="25021"/>
    <cellStyle name="Note 4 2 5 2 7 2" xfId="25022"/>
    <cellStyle name="Note 4 2 5 2 7 2 2" xfId="25023"/>
    <cellStyle name="Note 4 2 5 2 7 3" xfId="25024"/>
    <cellStyle name="Note 4 2 5 2 8" xfId="25025"/>
    <cellStyle name="Note 4 2 5 2 8 2" xfId="25026"/>
    <cellStyle name="Note 4 2 5 2 8 2 2" xfId="25027"/>
    <cellStyle name="Note 4 2 5 2 8 3" xfId="25028"/>
    <cellStyle name="Note 4 2 5 2 9" xfId="25029"/>
    <cellStyle name="Note 4 2 5 2 9 2" xfId="25030"/>
    <cellStyle name="Note 4 2 5 2 9 2 2" xfId="25031"/>
    <cellStyle name="Note 4 2 5 2 9 3" xfId="25032"/>
    <cellStyle name="Note 4 2 5 20" xfId="25033"/>
    <cellStyle name="Note 4 2 5 20 2" xfId="25034"/>
    <cellStyle name="Note 4 2 5 20 2 2" xfId="25035"/>
    <cellStyle name="Note 4 2 5 20 3" xfId="25036"/>
    <cellStyle name="Note 4 2 5 21" xfId="25037"/>
    <cellStyle name="Note 4 2 5 21 2" xfId="25038"/>
    <cellStyle name="Note 4 2 5 21 2 2" xfId="25039"/>
    <cellStyle name="Note 4 2 5 21 3" xfId="25040"/>
    <cellStyle name="Note 4 2 5 22" xfId="25041"/>
    <cellStyle name="Note 4 2 5 22 2" xfId="25042"/>
    <cellStyle name="Note 4 2 5 23" xfId="25043"/>
    <cellStyle name="Note 4 2 5 3" xfId="25044"/>
    <cellStyle name="Note 4 2 5 3 2" xfId="25045"/>
    <cellStyle name="Note 4 2 5 3 2 2" xfId="25046"/>
    <cellStyle name="Note 4 2 5 3 3" xfId="25047"/>
    <cellStyle name="Note 4 2 5 4" xfId="25048"/>
    <cellStyle name="Note 4 2 5 4 2" xfId="25049"/>
    <cellStyle name="Note 4 2 5 4 2 2" xfId="25050"/>
    <cellStyle name="Note 4 2 5 4 3" xfId="25051"/>
    <cellStyle name="Note 4 2 5 5" xfId="25052"/>
    <cellStyle name="Note 4 2 5 5 2" xfId="25053"/>
    <cellStyle name="Note 4 2 5 5 2 2" xfId="25054"/>
    <cellStyle name="Note 4 2 5 5 3" xfId="25055"/>
    <cellStyle name="Note 4 2 5 6" xfId="25056"/>
    <cellStyle name="Note 4 2 5 6 2" xfId="25057"/>
    <cellStyle name="Note 4 2 5 6 2 2" xfId="25058"/>
    <cellStyle name="Note 4 2 5 6 3" xfId="25059"/>
    <cellStyle name="Note 4 2 5 7" xfId="25060"/>
    <cellStyle name="Note 4 2 5 7 2" xfId="25061"/>
    <cellStyle name="Note 4 2 5 7 2 2" xfId="25062"/>
    <cellStyle name="Note 4 2 5 7 3" xfId="25063"/>
    <cellStyle name="Note 4 2 5 8" xfId="25064"/>
    <cellStyle name="Note 4 2 5 8 2" xfId="25065"/>
    <cellStyle name="Note 4 2 5 8 2 2" xfId="25066"/>
    <cellStyle name="Note 4 2 5 8 3" xfId="25067"/>
    <cellStyle name="Note 4 2 5 9" xfId="25068"/>
    <cellStyle name="Note 4 2 5 9 2" xfId="25069"/>
    <cellStyle name="Note 4 2 5 9 2 2" xfId="25070"/>
    <cellStyle name="Note 4 2 5 9 3" xfId="25071"/>
    <cellStyle name="Note 4 2 6" xfId="25072"/>
    <cellStyle name="Note 4 2 6 10" xfId="25073"/>
    <cellStyle name="Note 4 2 6 10 2" xfId="25074"/>
    <cellStyle name="Note 4 2 6 10 2 2" xfId="25075"/>
    <cellStyle name="Note 4 2 6 10 3" xfId="25076"/>
    <cellStyle name="Note 4 2 6 11" xfId="25077"/>
    <cellStyle name="Note 4 2 6 11 2" xfId="25078"/>
    <cellStyle name="Note 4 2 6 11 2 2" xfId="25079"/>
    <cellStyle name="Note 4 2 6 11 3" xfId="25080"/>
    <cellStyle name="Note 4 2 6 12" xfId="25081"/>
    <cellStyle name="Note 4 2 6 12 2" xfId="25082"/>
    <cellStyle name="Note 4 2 6 12 2 2" xfId="25083"/>
    <cellStyle name="Note 4 2 6 12 3" xfId="25084"/>
    <cellStyle name="Note 4 2 6 13" xfId="25085"/>
    <cellStyle name="Note 4 2 6 13 2" xfId="25086"/>
    <cellStyle name="Note 4 2 6 13 2 2" xfId="25087"/>
    <cellStyle name="Note 4 2 6 13 3" xfId="25088"/>
    <cellStyle name="Note 4 2 6 14" xfId="25089"/>
    <cellStyle name="Note 4 2 6 14 2" xfId="25090"/>
    <cellStyle name="Note 4 2 6 14 2 2" xfId="25091"/>
    <cellStyle name="Note 4 2 6 14 3" xfId="25092"/>
    <cellStyle name="Note 4 2 6 15" xfId="25093"/>
    <cellStyle name="Note 4 2 6 15 2" xfId="25094"/>
    <cellStyle name="Note 4 2 6 15 2 2" xfId="25095"/>
    <cellStyle name="Note 4 2 6 15 3" xfId="25096"/>
    <cellStyle name="Note 4 2 6 16" xfId="25097"/>
    <cellStyle name="Note 4 2 6 16 2" xfId="25098"/>
    <cellStyle name="Note 4 2 6 16 2 2" xfId="25099"/>
    <cellStyle name="Note 4 2 6 16 3" xfId="25100"/>
    <cellStyle name="Note 4 2 6 17" xfId="25101"/>
    <cellStyle name="Note 4 2 6 17 2" xfId="25102"/>
    <cellStyle name="Note 4 2 6 17 2 2" xfId="25103"/>
    <cellStyle name="Note 4 2 6 17 3" xfId="25104"/>
    <cellStyle name="Note 4 2 6 18" xfId="25105"/>
    <cellStyle name="Note 4 2 6 18 2" xfId="25106"/>
    <cellStyle name="Note 4 2 6 18 2 2" xfId="25107"/>
    <cellStyle name="Note 4 2 6 18 3" xfId="25108"/>
    <cellStyle name="Note 4 2 6 19" xfId="25109"/>
    <cellStyle name="Note 4 2 6 19 2" xfId="25110"/>
    <cellStyle name="Note 4 2 6 19 2 2" xfId="25111"/>
    <cellStyle name="Note 4 2 6 19 3" xfId="25112"/>
    <cellStyle name="Note 4 2 6 2" xfId="25113"/>
    <cellStyle name="Note 4 2 6 2 2" xfId="25114"/>
    <cellStyle name="Note 4 2 6 2 2 2" xfId="25115"/>
    <cellStyle name="Note 4 2 6 2 3" xfId="25116"/>
    <cellStyle name="Note 4 2 6 20" xfId="25117"/>
    <cellStyle name="Note 4 2 6 20 2" xfId="25118"/>
    <cellStyle name="Note 4 2 6 20 2 2" xfId="25119"/>
    <cellStyle name="Note 4 2 6 20 3" xfId="25120"/>
    <cellStyle name="Note 4 2 6 21" xfId="25121"/>
    <cellStyle name="Note 4 2 6 21 2" xfId="25122"/>
    <cellStyle name="Note 4 2 6 22" xfId="25123"/>
    <cellStyle name="Note 4 2 6 3" xfId="25124"/>
    <cellStyle name="Note 4 2 6 3 2" xfId="25125"/>
    <cellStyle name="Note 4 2 6 3 2 2" xfId="25126"/>
    <cellStyle name="Note 4 2 6 3 3" xfId="25127"/>
    <cellStyle name="Note 4 2 6 4" xfId="25128"/>
    <cellStyle name="Note 4 2 6 4 2" xfId="25129"/>
    <cellStyle name="Note 4 2 6 4 2 2" xfId="25130"/>
    <cellStyle name="Note 4 2 6 4 3" xfId="25131"/>
    <cellStyle name="Note 4 2 6 5" xfId="25132"/>
    <cellStyle name="Note 4 2 6 5 2" xfId="25133"/>
    <cellStyle name="Note 4 2 6 5 2 2" xfId="25134"/>
    <cellStyle name="Note 4 2 6 5 3" xfId="25135"/>
    <cellStyle name="Note 4 2 6 6" xfId="25136"/>
    <cellStyle name="Note 4 2 6 6 2" xfId="25137"/>
    <cellStyle name="Note 4 2 6 6 2 2" xfId="25138"/>
    <cellStyle name="Note 4 2 6 6 3" xfId="25139"/>
    <cellStyle name="Note 4 2 6 7" xfId="25140"/>
    <cellStyle name="Note 4 2 6 7 2" xfId="25141"/>
    <cellStyle name="Note 4 2 6 7 2 2" xfId="25142"/>
    <cellStyle name="Note 4 2 6 7 3" xfId="25143"/>
    <cellStyle name="Note 4 2 6 8" xfId="25144"/>
    <cellStyle name="Note 4 2 6 8 2" xfId="25145"/>
    <cellStyle name="Note 4 2 6 8 2 2" xfId="25146"/>
    <cellStyle name="Note 4 2 6 8 3" xfId="25147"/>
    <cellStyle name="Note 4 2 6 9" xfId="25148"/>
    <cellStyle name="Note 4 2 6 9 2" xfId="25149"/>
    <cellStyle name="Note 4 2 6 9 2 2" xfId="25150"/>
    <cellStyle name="Note 4 2 6 9 3" xfId="25151"/>
    <cellStyle name="Note 4 2 7" xfId="25152"/>
    <cellStyle name="Note 4 2 7 2" xfId="25153"/>
    <cellStyle name="Note 4 2 7 2 2" xfId="25154"/>
    <cellStyle name="Note 4 2 7 3" xfId="25155"/>
    <cellStyle name="Note 4 2 8" xfId="25156"/>
    <cellStyle name="Note 4 2 8 2" xfId="25157"/>
    <cellStyle name="Note 4 2 8 2 2" xfId="25158"/>
    <cellStyle name="Note 4 2 8 3" xfId="25159"/>
    <cellStyle name="Note 4 2 9" xfId="25160"/>
    <cellStyle name="Note 4 2 9 2" xfId="25161"/>
    <cellStyle name="Note 4 2 9 2 2" xfId="25162"/>
    <cellStyle name="Note 4 2 9 3" xfId="25163"/>
    <cellStyle name="Note 4 20" xfId="25164"/>
    <cellStyle name="Note 4 20 2" xfId="25165"/>
    <cellStyle name="Note 4 20 2 2" xfId="25166"/>
    <cellStyle name="Note 4 20 3" xfId="25167"/>
    <cellStyle name="Note 4 21" xfId="25168"/>
    <cellStyle name="Note 4 21 2" xfId="25169"/>
    <cellStyle name="Note 4 21 2 2" xfId="25170"/>
    <cellStyle name="Note 4 21 3" xfId="25171"/>
    <cellStyle name="Note 4 22" xfId="25172"/>
    <cellStyle name="Note 4 22 2" xfId="25173"/>
    <cellStyle name="Note 4 22 2 2" xfId="25174"/>
    <cellStyle name="Note 4 22 3" xfId="25175"/>
    <cellStyle name="Note 4 23" xfId="25176"/>
    <cellStyle name="Note 4 23 2" xfId="25177"/>
    <cellStyle name="Note 4 24" xfId="25178"/>
    <cellStyle name="Note 4 25" xfId="25179"/>
    <cellStyle name="Note 4 26" xfId="25180"/>
    <cellStyle name="Note 4 27" xfId="25181"/>
    <cellStyle name="Note 4 3" xfId="25182"/>
    <cellStyle name="Note 4 3 10" xfId="25183"/>
    <cellStyle name="Note 4 3 10 2" xfId="25184"/>
    <cellStyle name="Note 4 3 10 2 2" xfId="25185"/>
    <cellStyle name="Note 4 3 10 3" xfId="25186"/>
    <cellStyle name="Note 4 3 11" xfId="25187"/>
    <cellStyle name="Note 4 3 11 2" xfId="25188"/>
    <cellStyle name="Note 4 3 11 2 2" xfId="25189"/>
    <cellStyle name="Note 4 3 11 3" xfId="25190"/>
    <cellStyle name="Note 4 3 12" xfId="25191"/>
    <cellStyle name="Note 4 3 12 2" xfId="25192"/>
    <cellStyle name="Note 4 3 12 2 2" xfId="25193"/>
    <cellStyle name="Note 4 3 12 3" xfId="25194"/>
    <cellStyle name="Note 4 3 13" xfId="25195"/>
    <cellStyle name="Note 4 3 13 2" xfId="25196"/>
    <cellStyle name="Note 4 3 13 2 2" xfId="25197"/>
    <cellStyle name="Note 4 3 13 3" xfId="25198"/>
    <cellStyle name="Note 4 3 14" xfId="25199"/>
    <cellStyle name="Note 4 3 14 2" xfId="25200"/>
    <cellStyle name="Note 4 3 14 2 2" xfId="25201"/>
    <cellStyle name="Note 4 3 14 3" xfId="25202"/>
    <cellStyle name="Note 4 3 15" xfId="25203"/>
    <cellStyle name="Note 4 3 15 2" xfId="25204"/>
    <cellStyle name="Note 4 3 15 2 2" xfId="25205"/>
    <cellStyle name="Note 4 3 15 3" xfId="25206"/>
    <cellStyle name="Note 4 3 16" xfId="25207"/>
    <cellStyle name="Note 4 3 16 2" xfId="25208"/>
    <cellStyle name="Note 4 3 16 2 2" xfId="25209"/>
    <cellStyle name="Note 4 3 16 3" xfId="25210"/>
    <cellStyle name="Note 4 3 17" xfId="25211"/>
    <cellStyle name="Note 4 3 17 2" xfId="25212"/>
    <cellStyle name="Note 4 3 17 2 2" xfId="25213"/>
    <cellStyle name="Note 4 3 17 3" xfId="25214"/>
    <cellStyle name="Note 4 3 18" xfId="25215"/>
    <cellStyle name="Note 4 3 18 2" xfId="25216"/>
    <cellStyle name="Note 4 3 18 2 2" xfId="25217"/>
    <cellStyle name="Note 4 3 18 3" xfId="25218"/>
    <cellStyle name="Note 4 3 19" xfId="25219"/>
    <cellStyle name="Note 4 3 19 2" xfId="25220"/>
    <cellStyle name="Note 4 3 19 2 2" xfId="25221"/>
    <cellStyle name="Note 4 3 19 3" xfId="25222"/>
    <cellStyle name="Note 4 3 2" xfId="25223"/>
    <cellStyle name="Note 4 3 2 10" xfId="25224"/>
    <cellStyle name="Note 4 3 2 10 2" xfId="25225"/>
    <cellStyle name="Note 4 3 2 10 2 2" xfId="25226"/>
    <cellStyle name="Note 4 3 2 10 3" xfId="25227"/>
    <cellStyle name="Note 4 3 2 11" xfId="25228"/>
    <cellStyle name="Note 4 3 2 11 2" xfId="25229"/>
    <cellStyle name="Note 4 3 2 11 2 2" xfId="25230"/>
    <cellStyle name="Note 4 3 2 11 3" xfId="25231"/>
    <cellStyle name="Note 4 3 2 12" xfId="25232"/>
    <cellStyle name="Note 4 3 2 12 2" xfId="25233"/>
    <cellStyle name="Note 4 3 2 12 2 2" xfId="25234"/>
    <cellStyle name="Note 4 3 2 12 3" xfId="25235"/>
    <cellStyle name="Note 4 3 2 13" xfId="25236"/>
    <cellStyle name="Note 4 3 2 13 2" xfId="25237"/>
    <cellStyle name="Note 4 3 2 13 2 2" xfId="25238"/>
    <cellStyle name="Note 4 3 2 13 3" xfId="25239"/>
    <cellStyle name="Note 4 3 2 14" xfId="25240"/>
    <cellStyle name="Note 4 3 2 14 2" xfId="25241"/>
    <cellStyle name="Note 4 3 2 14 2 2" xfId="25242"/>
    <cellStyle name="Note 4 3 2 14 3" xfId="25243"/>
    <cellStyle name="Note 4 3 2 15" xfId="25244"/>
    <cellStyle name="Note 4 3 2 15 2" xfId="25245"/>
    <cellStyle name="Note 4 3 2 15 2 2" xfId="25246"/>
    <cellStyle name="Note 4 3 2 15 3" xfId="25247"/>
    <cellStyle name="Note 4 3 2 16" xfId="25248"/>
    <cellStyle name="Note 4 3 2 16 2" xfId="25249"/>
    <cellStyle name="Note 4 3 2 16 2 2" xfId="25250"/>
    <cellStyle name="Note 4 3 2 16 3" xfId="25251"/>
    <cellStyle name="Note 4 3 2 17" xfId="25252"/>
    <cellStyle name="Note 4 3 2 17 2" xfId="25253"/>
    <cellStyle name="Note 4 3 2 17 2 2" xfId="25254"/>
    <cellStyle name="Note 4 3 2 17 3" xfId="25255"/>
    <cellStyle name="Note 4 3 2 18" xfId="25256"/>
    <cellStyle name="Note 4 3 2 18 2" xfId="25257"/>
    <cellStyle name="Note 4 3 2 19" xfId="25258"/>
    <cellStyle name="Note 4 3 2 2" xfId="25259"/>
    <cellStyle name="Note 4 3 2 2 10" xfId="25260"/>
    <cellStyle name="Note 4 3 2 2 10 2" xfId="25261"/>
    <cellStyle name="Note 4 3 2 2 10 2 2" xfId="25262"/>
    <cellStyle name="Note 4 3 2 2 10 3" xfId="25263"/>
    <cellStyle name="Note 4 3 2 2 11" xfId="25264"/>
    <cellStyle name="Note 4 3 2 2 11 2" xfId="25265"/>
    <cellStyle name="Note 4 3 2 2 11 2 2" xfId="25266"/>
    <cellStyle name="Note 4 3 2 2 11 3" xfId="25267"/>
    <cellStyle name="Note 4 3 2 2 12" xfId="25268"/>
    <cellStyle name="Note 4 3 2 2 12 2" xfId="25269"/>
    <cellStyle name="Note 4 3 2 2 12 2 2" xfId="25270"/>
    <cellStyle name="Note 4 3 2 2 12 3" xfId="25271"/>
    <cellStyle name="Note 4 3 2 2 13" xfId="25272"/>
    <cellStyle name="Note 4 3 2 2 13 2" xfId="25273"/>
    <cellStyle name="Note 4 3 2 2 13 2 2" xfId="25274"/>
    <cellStyle name="Note 4 3 2 2 13 3" xfId="25275"/>
    <cellStyle name="Note 4 3 2 2 14" xfId="25276"/>
    <cellStyle name="Note 4 3 2 2 14 2" xfId="25277"/>
    <cellStyle name="Note 4 3 2 2 14 2 2" xfId="25278"/>
    <cellStyle name="Note 4 3 2 2 14 3" xfId="25279"/>
    <cellStyle name="Note 4 3 2 2 15" xfId="25280"/>
    <cellStyle name="Note 4 3 2 2 15 2" xfId="25281"/>
    <cellStyle name="Note 4 3 2 2 15 2 2" xfId="25282"/>
    <cellStyle name="Note 4 3 2 2 15 3" xfId="25283"/>
    <cellStyle name="Note 4 3 2 2 16" xfId="25284"/>
    <cellStyle name="Note 4 3 2 2 16 2" xfId="25285"/>
    <cellStyle name="Note 4 3 2 2 16 2 2" xfId="25286"/>
    <cellStyle name="Note 4 3 2 2 16 3" xfId="25287"/>
    <cellStyle name="Note 4 3 2 2 17" xfId="25288"/>
    <cellStyle name="Note 4 3 2 2 17 2" xfId="25289"/>
    <cellStyle name="Note 4 3 2 2 17 2 2" xfId="25290"/>
    <cellStyle name="Note 4 3 2 2 17 3" xfId="25291"/>
    <cellStyle name="Note 4 3 2 2 18" xfId="25292"/>
    <cellStyle name="Note 4 3 2 2 18 2" xfId="25293"/>
    <cellStyle name="Note 4 3 2 2 18 2 2" xfId="25294"/>
    <cellStyle name="Note 4 3 2 2 18 3" xfId="25295"/>
    <cellStyle name="Note 4 3 2 2 19" xfId="25296"/>
    <cellStyle name="Note 4 3 2 2 19 2" xfId="25297"/>
    <cellStyle name="Note 4 3 2 2 19 2 2" xfId="25298"/>
    <cellStyle name="Note 4 3 2 2 19 3" xfId="25299"/>
    <cellStyle name="Note 4 3 2 2 2" xfId="25300"/>
    <cellStyle name="Note 4 3 2 2 2 2" xfId="25301"/>
    <cellStyle name="Note 4 3 2 2 2 2 2" xfId="25302"/>
    <cellStyle name="Note 4 3 2 2 2 3" xfId="25303"/>
    <cellStyle name="Note 4 3 2 2 20" xfId="25304"/>
    <cellStyle name="Note 4 3 2 2 20 2" xfId="25305"/>
    <cellStyle name="Note 4 3 2 2 20 2 2" xfId="25306"/>
    <cellStyle name="Note 4 3 2 2 20 3" xfId="25307"/>
    <cellStyle name="Note 4 3 2 2 21" xfId="25308"/>
    <cellStyle name="Note 4 3 2 2 21 2" xfId="25309"/>
    <cellStyle name="Note 4 3 2 2 22" xfId="25310"/>
    <cellStyle name="Note 4 3 2 2 3" xfId="25311"/>
    <cellStyle name="Note 4 3 2 2 3 2" xfId="25312"/>
    <cellStyle name="Note 4 3 2 2 3 2 2" xfId="25313"/>
    <cellStyle name="Note 4 3 2 2 3 3" xfId="25314"/>
    <cellStyle name="Note 4 3 2 2 4" xfId="25315"/>
    <cellStyle name="Note 4 3 2 2 4 2" xfId="25316"/>
    <cellStyle name="Note 4 3 2 2 4 2 2" xfId="25317"/>
    <cellStyle name="Note 4 3 2 2 4 3" xfId="25318"/>
    <cellStyle name="Note 4 3 2 2 5" xfId="25319"/>
    <cellStyle name="Note 4 3 2 2 5 2" xfId="25320"/>
    <cellStyle name="Note 4 3 2 2 5 2 2" xfId="25321"/>
    <cellStyle name="Note 4 3 2 2 5 3" xfId="25322"/>
    <cellStyle name="Note 4 3 2 2 6" xfId="25323"/>
    <cellStyle name="Note 4 3 2 2 6 2" xfId="25324"/>
    <cellStyle name="Note 4 3 2 2 6 2 2" xfId="25325"/>
    <cellStyle name="Note 4 3 2 2 6 3" xfId="25326"/>
    <cellStyle name="Note 4 3 2 2 7" xfId="25327"/>
    <cellStyle name="Note 4 3 2 2 7 2" xfId="25328"/>
    <cellStyle name="Note 4 3 2 2 7 2 2" xfId="25329"/>
    <cellStyle name="Note 4 3 2 2 7 3" xfId="25330"/>
    <cellStyle name="Note 4 3 2 2 8" xfId="25331"/>
    <cellStyle name="Note 4 3 2 2 8 2" xfId="25332"/>
    <cellStyle name="Note 4 3 2 2 8 2 2" xfId="25333"/>
    <cellStyle name="Note 4 3 2 2 8 3" xfId="25334"/>
    <cellStyle name="Note 4 3 2 2 9" xfId="25335"/>
    <cellStyle name="Note 4 3 2 2 9 2" xfId="25336"/>
    <cellStyle name="Note 4 3 2 2 9 2 2" xfId="25337"/>
    <cellStyle name="Note 4 3 2 2 9 3" xfId="25338"/>
    <cellStyle name="Note 4 3 2 3" xfId="25339"/>
    <cellStyle name="Note 4 3 2 3 2" xfId="25340"/>
    <cellStyle name="Note 4 3 2 3 2 2" xfId="25341"/>
    <cellStyle name="Note 4 3 2 3 3" xfId="25342"/>
    <cellStyle name="Note 4 3 2 4" xfId="25343"/>
    <cellStyle name="Note 4 3 2 4 2" xfId="25344"/>
    <cellStyle name="Note 4 3 2 4 2 2" xfId="25345"/>
    <cellStyle name="Note 4 3 2 4 3" xfId="25346"/>
    <cellStyle name="Note 4 3 2 5" xfId="25347"/>
    <cellStyle name="Note 4 3 2 5 2" xfId="25348"/>
    <cellStyle name="Note 4 3 2 5 2 2" xfId="25349"/>
    <cellStyle name="Note 4 3 2 5 3" xfId="25350"/>
    <cellStyle name="Note 4 3 2 6" xfId="25351"/>
    <cellStyle name="Note 4 3 2 6 2" xfId="25352"/>
    <cellStyle name="Note 4 3 2 6 2 2" xfId="25353"/>
    <cellStyle name="Note 4 3 2 6 3" xfId="25354"/>
    <cellStyle name="Note 4 3 2 7" xfId="25355"/>
    <cellStyle name="Note 4 3 2 7 2" xfId="25356"/>
    <cellStyle name="Note 4 3 2 7 2 2" xfId="25357"/>
    <cellStyle name="Note 4 3 2 7 3" xfId="25358"/>
    <cellStyle name="Note 4 3 2 8" xfId="25359"/>
    <cellStyle name="Note 4 3 2 8 2" xfId="25360"/>
    <cellStyle name="Note 4 3 2 8 2 2" xfId="25361"/>
    <cellStyle name="Note 4 3 2 8 3" xfId="25362"/>
    <cellStyle name="Note 4 3 2 9" xfId="25363"/>
    <cellStyle name="Note 4 3 2 9 2" xfId="25364"/>
    <cellStyle name="Note 4 3 2 9 2 2" xfId="25365"/>
    <cellStyle name="Note 4 3 2 9 3" xfId="25366"/>
    <cellStyle name="Note 4 3 20" xfId="25367"/>
    <cellStyle name="Note 4 3 20 2" xfId="25368"/>
    <cellStyle name="Note 4 3 20 2 2" xfId="25369"/>
    <cellStyle name="Note 4 3 20 3" xfId="25370"/>
    <cellStyle name="Note 4 3 21" xfId="25371"/>
    <cellStyle name="Note 4 3 21 2" xfId="25372"/>
    <cellStyle name="Note 4 3 22" xfId="25373"/>
    <cellStyle name="Note 4 3 3" xfId="25374"/>
    <cellStyle name="Note 4 3 3 10" xfId="25375"/>
    <cellStyle name="Note 4 3 3 10 2" xfId="25376"/>
    <cellStyle name="Note 4 3 3 10 2 2" xfId="25377"/>
    <cellStyle name="Note 4 3 3 10 3" xfId="25378"/>
    <cellStyle name="Note 4 3 3 11" xfId="25379"/>
    <cellStyle name="Note 4 3 3 11 2" xfId="25380"/>
    <cellStyle name="Note 4 3 3 11 2 2" xfId="25381"/>
    <cellStyle name="Note 4 3 3 11 3" xfId="25382"/>
    <cellStyle name="Note 4 3 3 12" xfId="25383"/>
    <cellStyle name="Note 4 3 3 12 2" xfId="25384"/>
    <cellStyle name="Note 4 3 3 12 2 2" xfId="25385"/>
    <cellStyle name="Note 4 3 3 12 3" xfId="25386"/>
    <cellStyle name="Note 4 3 3 13" xfId="25387"/>
    <cellStyle name="Note 4 3 3 13 2" xfId="25388"/>
    <cellStyle name="Note 4 3 3 13 2 2" xfId="25389"/>
    <cellStyle name="Note 4 3 3 13 3" xfId="25390"/>
    <cellStyle name="Note 4 3 3 14" xfId="25391"/>
    <cellStyle name="Note 4 3 3 14 2" xfId="25392"/>
    <cellStyle name="Note 4 3 3 14 2 2" xfId="25393"/>
    <cellStyle name="Note 4 3 3 14 3" xfId="25394"/>
    <cellStyle name="Note 4 3 3 15" xfId="25395"/>
    <cellStyle name="Note 4 3 3 15 2" xfId="25396"/>
    <cellStyle name="Note 4 3 3 15 2 2" xfId="25397"/>
    <cellStyle name="Note 4 3 3 15 3" xfId="25398"/>
    <cellStyle name="Note 4 3 3 16" xfId="25399"/>
    <cellStyle name="Note 4 3 3 16 2" xfId="25400"/>
    <cellStyle name="Note 4 3 3 16 2 2" xfId="25401"/>
    <cellStyle name="Note 4 3 3 16 3" xfId="25402"/>
    <cellStyle name="Note 4 3 3 17" xfId="25403"/>
    <cellStyle name="Note 4 3 3 17 2" xfId="25404"/>
    <cellStyle name="Note 4 3 3 17 2 2" xfId="25405"/>
    <cellStyle name="Note 4 3 3 17 3" xfId="25406"/>
    <cellStyle name="Note 4 3 3 18" xfId="25407"/>
    <cellStyle name="Note 4 3 3 18 2" xfId="25408"/>
    <cellStyle name="Note 4 3 3 19" xfId="25409"/>
    <cellStyle name="Note 4 3 3 2" xfId="25410"/>
    <cellStyle name="Note 4 3 3 2 10" xfId="25411"/>
    <cellStyle name="Note 4 3 3 2 10 2" xfId="25412"/>
    <cellStyle name="Note 4 3 3 2 10 2 2" xfId="25413"/>
    <cellStyle name="Note 4 3 3 2 10 3" xfId="25414"/>
    <cellStyle name="Note 4 3 3 2 11" xfId="25415"/>
    <cellStyle name="Note 4 3 3 2 11 2" xfId="25416"/>
    <cellStyle name="Note 4 3 3 2 11 2 2" xfId="25417"/>
    <cellStyle name="Note 4 3 3 2 11 3" xfId="25418"/>
    <cellStyle name="Note 4 3 3 2 12" xfId="25419"/>
    <cellStyle name="Note 4 3 3 2 12 2" xfId="25420"/>
    <cellStyle name="Note 4 3 3 2 12 2 2" xfId="25421"/>
    <cellStyle name="Note 4 3 3 2 12 3" xfId="25422"/>
    <cellStyle name="Note 4 3 3 2 13" xfId="25423"/>
    <cellStyle name="Note 4 3 3 2 13 2" xfId="25424"/>
    <cellStyle name="Note 4 3 3 2 13 2 2" xfId="25425"/>
    <cellStyle name="Note 4 3 3 2 13 3" xfId="25426"/>
    <cellStyle name="Note 4 3 3 2 14" xfId="25427"/>
    <cellStyle name="Note 4 3 3 2 14 2" xfId="25428"/>
    <cellStyle name="Note 4 3 3 2 14 2 2" xfId="25429"/>
    <cellStyle name="Note 4 3 3 2 14 3" xfId="25430"/>
    <cellStyle name="Note 4 3 3 2 15" xfId="25431"/>
    <cellStyle name="Note 4 3 3 2 15 2" xfId="25432"/>
    <cellStyle name="Note 4 3 3 2 15 2 2" xfId="25433"/>
    <cellStyle name="Note 4 3 3 2 15 3" xfId="25434"/>
    <cellStyle name="Note 4 3 3 2 16" xfId="25435"/>
    <cellStyle name="Note 4 3 3 2 16 2" xfId="25436"/>
    <cellStyle name="Note 4 3 3 2 16 2 2" xfId="25437"/>
    <cellStyle name="Note 4 3 3 2 16 3" xfId="25438"/>
    <cellStyle name="Note 4 3 3 2 17" xfId="25439"/>
    <cellStyle name="Note 4 3 3 2 17 2" xfId="25440"/>
    <cellStyle name="Note 4 3 3 2 17 2 2" xfId="25441"/>
    <cellStyle name="Note 4 3 3 2 17 3" xfId="25442"/>
    <cellStyle name="Note 4 3 3 2 18" xfId="25443"/>
    <cellStyle name="Note 4 3 3 2 18 2" xfId="25444"/>
    <cellStyle name="Note 4 3 3 2 18 2 2" xfId="25445"/>
    <cellStyle name="Note 4 3 3 2 18 3" xfId="25446"/>
    <cellStyle name="Note 4 3 3 2 19" xfId="25447"/>
    <cellStyle name="Note 4 3 3 2 19 2" xfId="25448"/>
    <cellStyle name="Note 4 3 3 2 19 2 2" xfId="25449"/>
    <cellStyle name="Note 4 3 3 2 19 3" xfId="25450"/>
    <cellStyle name="Note 4 3 3 2 2" xfId="25451"/>
    <cellStyle name="Note 4 3 3 2 2 2" xfId="25452"/>
    <cellStyle name="Note 4 3 3 2 2 2 2" xfId="25453"/>
    <cellStyle name="Note 4 3 3 2 2 3" xfId="25454"/>
    <cellStyle name="Note 4 3 3 2 20" xfId="25455"/>
    <cellStyle name="Note 4 3 3 2 20 2" xfId="25456"/>
    <cellStyle name="Note 4 3 3 2 20 2 2" xfId="25457"/>
    <cellStyle name="Note 4 3 3 2 20 3" xfId="25458"/>
    <cellStyle name="Note 4 3 3 2 21" xfId="25459"/>
    <cellStyle name="Note 4 3 3 2 21 2" xfId="25460"/>
    <cellStyle name="Note 4 3 3 2 22" xfId="25461"/>
    <cellStyle name="Note 4 3 3 2 3" xfId="25462"/>
    <cellStyle name="Note 4 3 3 2 3 2" xfId="25463"/>
    <cellStyle name="Note 4 3 3 2 3 2 2" xfId="25464"/>
    <cellStyle name="Note 4 3 3 2 3 3" xfId="25465"/>
    <cellStyle name="Note 4 3 3 2 4" xfId="25466"/>
    <cellStyle name="Note 4 3 3 2 4 2" xfId="25467"/>
    <cellStyle name="Note 4 3 3 2 4 2 2" xfId="25468"/>
    <cellStyle name="Note 4 3 3 2 4 3" xfId="25469"/>
    <cellStyle name="Note 4 3 3 2 5" xfId="25470"/>
    <cellStyle name="Note 4 3 3 2 5 2" xfId="25471"/>
    <cellStyle name="Note 4 3 3 2 5 2 2" xfId="25472"/>
    <cellStyle name="Note 4 3 3 2 5 3" xfId="25473"/>
    <cellStyle name="Note 4 3 3 2 6" xfId="25474"/>
    <cellStyle name="Note 4 3 3 2 6 2" xfId="25475"/>
    <cellStyle name="Note 4 3 3 2 6 2 2" xfId="25476"/>
    <cellStyle name="Note 4 3 3 2 6 3" xfId="25477"/>
    <cellStyle name="Note 4 3 3 2 7" xfId="25478"/>
    <cellStyle name="Note 4 3 3 2 7 2" xfId="25479"/>
    <cellStyle name="Note 4 3 3 2 7 2 2" xfId="25480"/>
    <cellStyle name="Note 4 3 3 2 7 3" xfId="25481"/>
    <cellStyle name="Note 4 3 3 2 8" xfId="25482"/>
    <cellStyle name="Note 4 3 3 2 8 2" xfId="25483"/>
    <cellStyle name="Note 4 3 3 2 8 2 2" xfId="25484"/>
    <cellStyle name="Note 4 3 3 2 8 3" xfId="25485"/>
    <cellStyle name="Note 4 3 3 2 9" xfId="25486"/>
    <cellStyle name="Note 4 3 3 2 9 2" xfId="25487"/>
    <cellStyle name="Note 4 3 3 2 9 2 2" xfId="25488"/>
    <cellStyle name="Note 4 3 3 2 9 3" xfId="25489"/>
    <cellStyle name="Note 4 3 3 3" xfId="25490"/>
    <cellStyle name="Note 4 3 3 3 2" xfId="25491"/>
    <cellStyle name="Note 4 3 3 3 2 2" xfId="25492"/>
    <cellStyle name="Note 4 3 3 3 3" xfId="25493"/>
    <cellStyle name="Note 4 3 3 4" xfId="25494"/>
    <cellStyle name="Note 4 3 3 4 2" xfId="25495"/>
    <cellStyle name="Note 4 3 3 4 2 2" xfId="25496"/>
    <cellStyle name="Note 4 3 3 4 3" xfId="25497"/>
    <cellStyle name="Note 4 3 3 5" xfId="25498"/>
    <cellStyle name="Note 4 3 3 5 2" xfId="25499"/>
    <cellStyle name="Note 4 3 3 5 2 2" xfId="25500"/>
    <cellStyle name="Note 4 3 3 5 3" xfId="25501"/>
    <cellStyle name="Note 4 3 3 6" xfId="25502"/>
    <cellStyle name="Note 4 3 3 6 2" xfId="25503"/>
    <cellStyle name="Note 4 3 3 6 2 2" xfId="25504"/>
    <cellStyle name="Note 4 3 3 6 3" xfId="25505"/>
    <cellStyle name="Note 4 3 3 7" xfId="25506"/>
    <cellStyle name="Note 4 3 3 7 2" xfId="25507"/>
    <cellStyle name="Note 4 3 3 7 2 2" xfId="25508"/>
    <cellStyle name="Note 4 3 3 7 3" xfId="25509"/>
    <cellStyle name="Note 4 3 3 8" xfId="25510"/>
    <cellStyle name="Note 4 3 3 8 2" xfId="25511"/>
    <cellStyle name="Note 4 3 3 8 2 2" xfId="25512"/>
    <cellStyle name="Note 4 3 3 8 3" xfId="25513"/>
    <cellStyle name="Note 4 3 3 9" xfId="25514"/>
    <cellStyle name="Note 4 3 3 9 2" xfId="25515"/>
    <cellStyle name="Note 4 3 3 9 2 2" xfId="25516"/>
    <cellStyle name="Note 4 3 3 9 3" xfId="25517"/>
    <cellStyle name="Note 4 3 4" xfId="25518"/>
    <cellStyle name="Note 4 3 4 10" xfId="25519"/>
    <cellStyle name="Note 4 3 4 10 2" xfId="25520"/>
    <cellStyle name="Note 4 3 4 10 2 2" xfId="25521"/>
    <cellStyle name="Note 4 3 4 10 3" xfId="25522"/>
    <cellStyle name="Note 4 3 4 11" xfId="25523"/>
    <cellStyle name="Note 4 3 4 11 2" xfId="25524"/>
    <cellStyle name="Note 4 3 4 11 2 2" xfId="25525"/>
    <cellStyle name="Note 4 3 4 11 3" xfId="25526"/>
    <cellStyle name="Note 4 3 4 12" xfId="25527"/>
    <cellStyle name="Note 4 3 4 12 2" xfId="25528"/>
    <cellStyle name="Note 4 3 4 12 2 2" xfId="25529"/>
    <cellStyle name="Note 4 3 4 12 3" xfId="25530"/>
    <cellStyle name="Note 4 3 4 13" xfId="25531"/>
    <cellStyle name="Note 4 3 4 13 2" xfId="25532"/>
    <cellStyle name="Note 4 3 4 13 2 2" xfId="25533"/>
    <cellStyle name="Note 4 3 4 13 3" xfId="25534"/>
    <cellStyle name="Note 4 3 4 14" xfId="25535"/>
    <cellStyle name="Note 4 3 4 14 2" xfId="25536"/>
    <cellStyle name="Note 4 3 4 14 2 2" xfId="25537"/>
    <cellStyle name="Note 4 3 4 14 3" xfId="25538"/>
    <cellStyle name="Note 4 3 4 15" xfId="25539"/>
    <cellStyle name="Note 4 3 4 15 2" xfId="25540"/>
    <cellStyle name="Note 4 3 4 15 2 2" xfId="25541"/>
    <cellStyle name="Note 4 3 4 15 3" xfId="25542"/>
    <cellStyle name="Note 4 3 4 16" xfId="25543"/>
    <cellStyle name="Note 4 3 4 16 2" xfId="25544"/>
    <cellStyle name="Note 4 3 4 16 2 2" xfId="25545"/>
    <cellStyle name="Note 4 3 4 16 3" xfId="25546"/>
    <cellStyle name="Note 4 3 4 17" xfId="25547"/>
    <cellStyle name="Note 4 3 4 17 2" xfId="25548"/>
    <cellStyle name="Note 4 3 4 17 2 2" xfId="25549"/>
    <cellStyle name="Note 4 3 4 17 3" xfId="25550"/>
    <cellStyle name="Note 4 3 4 18" xfId="25551"/>
    <cellStyle name="Note 4 3 4 18 2" xfId="25552"/>
    <cellStyle name="Note 4 3 4 18 2 2" xfId="25553"/>
    <cellStyle name="Note 4 3 4 18 3" xfId="25554"/>
    <cellStyle name="Note 4 3 4 19" xfId="25555"/>
    <cellStyle name="Note 4 3 4 19 2" xfId="25556"/>
    <cellStyle name="Note 4 3 4 19 2 2" xfId="25557"/>
    <cellStyle name="Note 4 3 4 19 3" xfId="25558"/>
    <cellStyle name="Note 4 3 4 2" xfId="25559"/>
    <cellStyle name="Note 4 3 4 2 10" xfId="25560"/>
    <cellStyle name="Note 4 3 4 2 10 2" xfId="25561"/>
    <cellStyle name="Note 4 3 4 2 10 2 2" xfId="25562"/>
    <cellStyle name="Note 4 3 4 2 10 3" xfId="25563"/>
    <cellStyle name="Note 4 3 4 2 11" xfId="25564"/>
    <cellStyle name="Note 4 3 4 2 11 2" xfId="25565"/>
    <cellStyle name="Note 4 3 4 2 11 2 2" xfId="25566"/>
    <cellStyle name="Note 4 3 4 2 11 3" xfId="25567"/>
    <cellStyle name="Note 4 3 4 2 12" xfId="25568"/>
    <cellStyle name="Note 4 3 4 2 12 2" xfId="25569"/>
    <cellStyle name="Note 4 3 4 2 12 2 2" xfId="25570"/>
    <cellStyle name="Note 4 3 4 2 12 3" xfId="25571"/>
    <cellStyle name="Note 4 3 4 2 13" xfId="25572"/>
    <cellStyle name="Note 4 3 4 2 13 2" xfId="25573"/>
    <cellStyle name="Note 4 3 4 2 13 2 2" xfId="25574"/>
    <cellStyle name="Note 4 3 4 2 13 3" xfId="25575"/>
    <cellStyle name="Note 4 3 4 2 14" xfId="25576"/>
    <cellStyle name="Note 4 3 4 2 14 2" xfId="25577"/>
    <cellStyle name="Note 4 3 4 2 14 2 2" xfId="25578"/>
    <cellStyle name="Note 4 3 4 2 14 3" xfId="25579"/>
    <cellStyle name="Note 4 3 4 2 15" xfId="25580"/>
    <cellStyle name="Note 4 3 4 2 15 2" xfId="25581"/>
    <cellStyle name="Note 4 3 4 2 15 2 2" xfId="25582"/>
    <cellStyle name="Note 4 3 4 2 15 3" xfId="25583"/>
    <cellStyle name="Note 4 3 4 2 16" xfId="25584"/>
    <cellStyle name="Note 4 3 4 2 16 2" xfId="25585"/>
    <cellStyle name="Note 4 3 4 2 16 2 2" xfId="25586"/>
    <cellStyle name="Note 4 3 4 2 16 3" xfId="25587"/>
    <cellStyle name="Note 4 3 4 2 17" xfId="25588"/>
    <cellStyle name="Note 4 3 4 2 17 2" xfId="25589"/>
    <cellStyle name="Note 4 3 4 2 17 2 2" xfId="25590"/>
    <cellStyle name="Note 4 3 4 2 17 3" xfId="25591"/>
    <cellStyle name="Note 4 3 4 2 18" xfId="25592"/>
    <cellStyle name="Note 4 3 4 2 18 2" xfId="25593"/>
    <cellStyle name="Note 4 3 4 2 18 2 2" xfId="25594"/>
    <cellStyle name="Note 4 3 4 2 18 3" xfId="25595"/>
    <cellStyle name="Note 4 3 4 2 19" xfId="25596"/>
    <cellStyle name="Note 4 3 4 2 19 2" xfId="25597"/>
    <cellStyle name="Note 4 3 4 2 19 2 2" xfId="25598"/>
    <cellStyle name="Note 4 3 4 2 19 3" xfId="25599"/>
    <cellStyle name="Note 4 3 4 2 2" xfId="25600"/>
    <cellStyle name="Note 4 3 4 2 2 2" xfId="25601"/>
    <cellStyle name="Note 4 3 4 2 2 2 2" xfId="25602"/>
    <cellStyle name="Note 4 3 4 2 2 3" xfId="25603"/>
    <cellStyle name="Note 4 3 4 2 20" xfId="25604"/>
    <cellStyle name="Note 4 3 4 2 20 2" xfId="25605"/>
    <cellStyle name="Note 4 3 4 2 20 2 2" xfId="25606"/>
    <cellStyle name="Note 4 3 4 2 20 3" xfId="25607"/>
    <cellStyle name="Note 4 3 4 2 21" xfId="25608"/>
    <cellStyle name="Note 4 3 4 2 21 2" xfId="25609"/>
    <cellStyle name="Note 4 3 4 2 22" xfId="25610"/>
    <cellStyle name="Note 4 3 4 2 3" xfId="25611"/>
    <cellStyle name="Note 4 3 4 2 3 2" xfId="25612"/>
    <cellStyle name="Note 4 3 4 2 3 2 2" xfId="25613"/>
    <cellStyle name="Note 4 3 4 2 3 3" xfId="25614"/>
    <cellStyle name="Note 4 3 4 2 4" xfId="25615"/>
    <cellStyle name="Note 4 3 4 2 4 2" xfId="25616"/>
    <cellStyle name="Note 4 3 4 2 4 2 2" xfId="25617"/>
    <cellStyle name="Note 4 3 4 2 4 3" xfId="25618"/>
    <cellStyle name="Note 4 3 4 2 5" xfId="25619"/>
    <cellStyle name="Note 4 3 4 2 5 2" xfId="25620"/>
    <cellStyle name="Note 4 3 4 2 5 2 2" xfId="25621"/>
    <cellStyle name="Note 4 3 4 2 5 3" xfId="25622"/>
    <cellStyle name="Note 4 3 4 2 6" xfId="25623"/>
    <cellStyle name="Note 4 3 4 2 6 2" xfId="25624"/>
    <cellStyle name="Note 4 3 4 2 6 2 2" xfId="25625"/>
    <cellStyle name="Note 4 3 4 2 6 3" xfId="25626"/>
    <cellStyle name="Note 4 3 4 2 7" xfId="25627"/>
    <cellStyle name="Note 4 3 4 2 7 2" xfId="25628"/>
    <cellStyle name="Note 4 3 4 2 7 2 2" xfId="25629"/>
    <cellStyle name="Note 4 3 4 2 7 3" xfId="25630"/>
    <cellStyle name="Note 4 3 4 2 8" xfId="25631"/>
    <cellStyle name="Note 4 3 4 2 8 2" xfId="25632"/>
    <cellStyle name="Note 4 3 4 2 8 2 2" xfId="25633"/>
    <cellStyle name="Note 4 3 4 2 8 3" xfId="25634"/>
    <cellStyle name="Note 4 3 4 2 9" xfId="25635"/>
    <cellStyle name="Note 4 3 4 2 9 2" xfId="25636"/>
    <cellStyle name="Note 4 3 4 2 9 2 2" xfId="25637"/>
    <cellStyle name="Note 4 3 4 2 9 3" xfId="25638"/>
    <cellStyle name="Note 4 3 4 20" xfId="25639"/>
    <cellStyle name="Note 4 3 4 20 2" xfId="25640"/>
    <cellStyle name="Note 4 3 4 20 2 2" xfId="25641"/>
    <cellStyle name="Note 4 3 4 20 3" xfId="25642"/>
    <cellStyle name="Note 4 3 4 21" xfId="25643"/>
    <cellStyle name="Note 4 3 4 21 2" xfId="25644"/>
    <cellStyle name="Note 4 3 4 21 2 2" xfId="25645"/>
    <cellStyle name="Note 4 3 4 21 3" xfId="25646"/>
    <cellStyle name="Note 4 3 4 22" xfId="25647"/>
    <cellStyle name="Note 4 3 4 22 2" xfId="25648"/>
    <cellStyle name="Note 4 3 4 23" xfId="25649"/>
    <cellStyle name="Note 4 3 4 3" xfId="25650"/>
    <cellStyle name="Note 4 3 4 3 2" xfId="25651"/>
    <cellStyle name="Note 4 3 4 3 2 2" xfId="25652"/>
    <cellStyle name="Note 4 3 4 3 3" xfId="25653"/>
    <cellStyle name="Note 4 3 4 4" xfId="25654"/>
    <cellStyle name="Note 4 3 4 4 2" xfId="25655"/>
    <cellStyle name="Note 4 3 4 4 2 2" xfId="25656"/>
    <cellStyle name="Note 4 3 4 4 3" xfId="25657"/>
    <cellStyle name="Note 4 3 4 5" xfId="25658"/>
    <cellStyle name="Note 4 3 4 5 2" xfId="25659"/>
    <cellStyle name="Note 4 3 4 5 2 2" xfId="25660"/>
    <cellStyle name="Note 4 3 4 5 3" xfId="25661"/>
    <cellStyle name="Note 4 3 4 6" xfId="25662"/>
    <cellStyle name="Note 4 3 4 6 2" xfId="25663"/>
    <cellStyle name="Note 4 3 4 6 2 2" xfId="25664"/>
    <cellStyle name="Note 4 3 4 6 3" xfId="25665"/>
    <cellStyle name="Note 4 3 4 7" xfId="25666"/>
    <cellStyle name="Note 4 3 4 7 2" xfId="25667"/>
    <cellStyle name="Note 4 3 4 7 2 2" xfId="25668"/>
    <cellStyle name="Note 4 3 4 7 3" xfId="25669"/>
    <cellStyle name="Note 4 3 4 8" xfId="25670"/>
    <cellStyle name="Note 4 3 4 8 2" xfId="25671"/>
    <cellStyle name="Note 4 3 4 8 2 2" xfId="25672"/>
    <cellStyle name="Note 4 3 4 8 3" xfId="25673"/>
    <cellStyle name="Note 4 3 4 9" xfId="25674"/>
    <cellStyle name="Note 4 3 4 9 2" xfId="25675"/>
    <cellStyle name="Note 4 3 4 9 2 2" xfId="25676"/>
    <cellStyle name="Note 4 3 4 9 3" xfId="25677"/>
    <cellStyle name="Note 4 3 5" xfId="25678"/>
    <cellStyle name="Note 4 3 5 10" xfId="25679"/>
    <cellStyle name="Note 4 3 5 10 2" xfId="25680"/>
    <cellStyle name="Note 4 3 5 10 2 2" xfId="25681"/>
    <cellStyle name="Note 4 3 5 10 3" xfId="25682"/>
    <cellStyle name="Note 4 3 5 11" xfId="25683"/>
    <cellStyle name="Note 4 3 5 11 2" xfId="25684"/>
    <cellStyle name="Note 4 3 5 11 2 2" xfId="25685"/>
    <cellStyle name="Note 4 3 5 11 3" xfId="25686"/>
    <cellStyle name="Note 4 3 5 12" xfId="25687"/>
    <cellStyle name="Note 4 3 5 12 2" xfId="25688"/>
    <cellStyle name="Note 4 3 5 12 2 2" xfId="25689"/>
    <cellStyle name="Note 4 3 5 12 3" xfId="25690"/>
    <cellStyle name="Note 4 3 5 13" xfId="25691"/>
    <cellStyle name="Note 4 3 5 13 2" xfId="25692"/>
    <cellStyle name="Note 4 3 5 13 2 2" xfId="25693"/>
    <cellStyle name="Note 4 3 5 13 3" xfId="25694"/>
    <cellStyle name="Note 4 3 5 14" xfId="25695"/>
    <cellStyle name="Note 4 3 5 14 2" xfId="25696"/>
    <cellStyle name="Note 4 3 5 14 2 2" xfId="25697"/>
    <cellStyle name="Note 4 3 5 14 3" xfId="25698"/>
    <cellStyle name="Note 4 3 5 15" xfId="25699"/>
    <cellStyle name="Note 4 3 5 15 2" xfId="25700"/>
    <cellStyle name="Note 4 3 5 15 2 2" xfId="25701"/>
    <cellStyle name="Note 4 3 5 15 3" xfId="25702"/>
    <cellStyle name="Note 4 3 5 16" xfId="25703"/>
    <cellStyle name="Note 4 3 5 16 2" xfId="25704"/>
    <cellStyle name="Note 4 3 5 16 2 2" xfId="25705"/>
    <cellStyle name="Note 4 3 5 16 3" xfId="25706"/>
    <cellStyle name="Note 4 3 5 17" xfId="25707"/>
    <cellStyle name="Note 4 3 5 17 2" xfId="25708"/>
    <cellStyle name="Note 4 3 5 17 2 2" xfId="25709"/>
    <cellStyle name="Note 4 3 5 17 3" xfId="25710"/>
    <cellStyle name="Note 4 3 5 18" xfId="25711"/>
    <cellStyle name="Note 4 3 5 18 2" xfId="25712"/>
    <cellStyle name="Note 4 3 5 18 2 2" xfId="25713"/>
    <cellStyle name="Note 4 3 5 18 3" xfId="25714"/>
    <cellStyle name="Note 4 3 5 19" xfId="25715"/>
    <cellStyle name="Note 4 3 5 19 2" xfId="25716"/>
    <cellStyle name="Note 4 3 5 19 2 2" xfId="25717"/>
    <cellStyle name="Note 4 3 5 19 3" xfId="25718"/>
    <cellStyle name="Note 4 3 5 2" xfId="25719"/>
    <cellStyle name="Note 4 3 5 2 2" xfId="25720"/>
    <cellStyle name="Note 4 3 5 2 2 2" xfId="25721"/>
    <cellStyle name="Note 4 3 5 2 3" xfId="25722"/>
    <cellStyle name="Note 4 3 5 20" xfId="25723"/>
    <cellStyle name="Note 4 3 5 20 2" xfId="25724"/>
    <cellStyle name="Note 4 3 5 20 2 2" xfId="25725"/>
    <cellStyle name="Note 4 3 5 20 3" xfId="25726"/>
    <cellStyle name="Note 4 3 5 21" xfId="25727"/>
    <cellStyle name="Note 4 3 5 21 2" xfId="25728"/>
    <cellStyle name="Note 4 3 5 22" xfId="25729"/>
    <cellStyle name="Note 4 3 5 3" xfId="25730"/>
    <cellStyle name="Note 4 3 5 3 2" xfId="25731"/>
    <cellStyle name="Note 4 3 5 3 2 2" xfId="25732"/>
    <cellStyle name="Note 4 3 5 3 3" xfId="25733"/>
    <cellStyle name="Note 4 3 5 4" xfId="25734"/>
    <cellStyle name="Note 4 3 5 4 2" xfId="25735"/>
    <cellStyle name="Note 4 3 5 4 2 2" xfId="25736"/>
    <cellStyle name="Note 4 3 5 4 3" xfId="25737"/>
    <cellStyle name="Note 4 3 5 5" xfId="25738"/>
    <cellStyle name="Note 4 3 5 5 2" xfId="25739"/>
    <cellStyle name="Note 4 3 5 5 2 2" xfId="25740"/>
    <cellStyle name="Note 4 3 5 5 3" xfId="25741"/>
    <cellStyle name="Note 4 3 5 6" xfId="25742"/>
    <cellStyle name="Note 4 3 5 6 2" xfId="25743"/>
    <cellStyle name="Note 4 3 5 6 2 2" xfId="25744"/>
    <cellStyle name="Note 4 3 5 6 3" xfId="25745"/>
    <cellStyle name="Note 4 3 5 7" xfId="25746"/>
    <cellStyle name="Note 4 3 5 7 2" xfId="25747"/>
    <cellStyle name="Note 4 3 5 7 2 2" xfId="25748"/>
    <cellStyle name="Note 4 3 5 7 3" xfId="25749"/>
    <cellStyle name="Note 4 3 5 8" xfId="25750"/>
    <cellStyle name="Note 4 3 5 8 2" xfId="25751"/>
    <cellStyle name="Note 4 3 5 8 2 2" xfId="25752"/>
    <cellStyle name="Note 4 3 5 8 3" xfId="25753"/>
    <cellStyle name="Note 4 3 5 9" xfId="25754"/>
    <cellStyle name="Note 4 3 5 9 2" xfId="25755"/>
    <cellStyle name="Note 4 3 5 9 2 2" xfId="25756"/>
    <cellStyle name="Note 4 3 5 9 3" xfId="25757"/>
    <cellStyle name="Note 4 3 6" xfId="25758"/>
    <cellStyle name="Note 4 3 6 2" xfId="25759"/>
    <cellStyle name="Note 4 3 6 2 2" xfId="25760"/>
    <cellStyle name="Note 4 3 6 3" xfId="25761"/>
    <cellStyle name="Note 4 3 7" xfId="25762"/>
    <cellStyle name="Note 4 3 7 2" xfId="25763"/>
    <cellStyle name="Note 4 3 7 2 2" xfId="25764"/>
    <cellStyle name="Note 4 3 7 3" xfId="25765"/>
    <cellStyle name="Note 4 3 8" xfId="25766"/>
    <cellStyle name="Note 4 3 8 2" xfId="25767"/>
    <cellStyle name="Note 4 3 8 2 2" xfId="25768"/>
    <cellStyle name="Note 4 3 8 3" xfId="25769"/>
    <cellStyle name="Note 4 3 9" xfId="25770"/>
    <cellStyle name="Note 4 3 9 2" xfId="25771"/>
    <cellStyle name="Note 4 3 9 2 2" xfId="25772"/>
    <cellStyle name="Note 4 3 9 3" xfId="25773"/>
    <cellStyle name="Note 4 4" xfId="25774"/>
    <cellStyle name="Note 4 4 10" xfId="25775"/>
    <cellStyle name="Note 4 4 10 2" xfId="25776"/>
    <cellStyle name="Note 4 4 10 2 2" xfId="25777"/>
    <cellStyle name="Note 4 4 10 3" xfId="25778"/>
    <cellStyle name="Note 4 4 11" xfId="25779"/>
    <cellStyle name="Note 4 4 11 2" xfId="25780"/>
    <cellStyle name="Note 4 4 11 2 2" xfId="25781"/>
    <cellStyle name="Note 4 4 11 3" xfId="25782"/>
    <cellStyle name="Note 4 4 12" xfId="25783"/>
    <cellStyle name="Note 4 4 12 2" xfId="25784"/>
    <cellStyle name="Note 4 4 12 2 2" xfId="25785"/>
    <cellStyle name="Note 4 4 12 3" xfId="25786"/>
    <cellStyle name="Note 4 4 13" xfId="25787"/>
    <cellStyle name="Note 4 4 13 2" xfId="25788"/>
    <cellStyle name="Note 4 4 13 2 2" xfId="25789"/>
    <cellStyle name="Note 4 4 13 3" xfId="25790"/>
    <cellStyle name="Note 4 4 14" xfId="25791"/>
    <cellStyle name="Note 4 4 14 2" xfId="25792"/>
    <cellStyle name="Note 4 4 14 2 2" xfId="25793"/>
    <cellStyle name="Note 4 4 14 3" xfId="25794"/>
    <cellStyle name="Note 4 4 15" xfId="25795"/>
    <cellStyle name="Note 4 4 15 2" xfId="25796"/>
    <cellStyle name="Note 4 4 15 2 2" xfId="25797"/>
    <cellStyle name="Note 4 4 15 3" xfId="25798"/>
    <cellStyle name="Note 4 4 16" xfId="25799"/>
    <cellStyle name="Note 4 4 16 2" xfId="25800"/>
    <cellStyle name="Note 4 4 16 2 2" xfId="25801"/>
    <cellStyle name="Note 4 4 16 3" xfId="25802"/>
    <cellStyle name="Note 4 4 17" xfId="25803"/>
    <cellStyle name="Note 4 4 17 2" xfId="25804"/>
    <cellStyle name="Note 4 4 17 2 2" xfId="25805"/>
    <cellStyle name="Note 4 4 17 3" xfId="25806"/>
    <cellStyle name="Note 4 4 18" xfId="25807"/>
    <cellStyle name="Note 4 4 18 2" xfId="25808"/>
    <cellStyle name="Note 4 4 19" xfId="25809"/>
    <cellStyle name="Note 4 4 2" xfId="25810"/>
    <cellStyle name="Note 4 4 2 10" xfId="25811"/>
    <cellStyle name="Note 4 4 2 10 2" xfId="25812"/>
    <cellStyle name="Note 4 4 2 10 2 2" xfId="25813"/>
    <cellStyle name="Note 4 4 2 10 3" xfId="25814"/>
    <cellStyle name="Note 4 4 2 11" xfId="25815"/>
    <cellStyle name="Note 4 4 2 11 2" xfId="25816"/>
    <cellStyle name="Note 4 4 2 11 2 2" xfId="25817"/>
    <cellStyle name="Note 4 4 2 11 3" xfId="25818"/>
    <cellStyle name="Note 4 4 2 12" xfId="25819"/>
    <cellStyle name="Note 4 4 2 12 2" xfId="25820"/>
    <cellStyle name="Note 4 4 2 12 2 2" xfId="25821"/>
    <cellStyle name="Note 4 4 2 12 3" xfId="25822"/>
    <cellStyle name="Note 4 4 2 13" xfId="25823"/>
    <cellStyle name="Note 4 4 2 13 2" xfId="25824"/>
    <cellStyle name="Note 4 4 2 13 2 2" xfId="25825"/>
    <cellStyle name="Note 4 4 2 13 3" xfId="25826"/>
    <cellStyle name="Note 4 4 2 14" xfId="25827"/>
    <cellStyle name="Note 4 4 2 14 2" xfId="25828"/>
    <cellStyle name="Note 4 4 2 14 2 2" xfId="25829"/>
    <cellStyle name="Note 4 4 2 14 3" xfId="25830"/>
    <cellStyle name="Note 4 4 2 15" xfId="25831"/>
    <cellStyle name="Note 4 4 2 15 2" xfId="25832"/>
    <cellStyle name="Note 4 4 2 15 2 2" xfId="25833"/>
    <cellStyle name="Note 4 4 2 15 3" xfId="25834"/>
    <cellStyle name="Note 4 4 2 16" xfId="25835"/>
    <cellStyle name="Note 4 4 2 16 2" xfId="25836"/>
    <cellStyle name="Note 4 4 2 16 2 2" xfId="25837"/>
    <cellStyle name="Note 4 4 2 16 3" xfId="25838"/>
    <cellStyle name="Note 4 4 2 17" xfId="25839"/>
    <cellStyle name="Note 4 4 2 17 2" xfId="25840"/>
    <cellStyle name="Note 4 4 2 17 2 2" xfId="25841"/>
    <cellStyle name="Note 4 4 2 17 3" xfId="25842"/>
    <cellStyle name="Note 4 4 2 18" xfId="25843"/>
    <cellStyle name="Note 4 4 2 18 2" xfId="25844"/>
    <cellStyle name="Note 4 4 2 18 2 2" xfId="25845"/>
    <cellStyle name="Note 4 4 2 18 3" xfId="25846"/>
    <cellStyle name="Note 4 4 2 19" xfId="25847"/>
    <cellStyle name="Note 4 4 2 19 2" xfId="25848"/>
    <cellStyle name="Note 4 4 2 19 2 2" xfId="25849"/>
    <cellStyle name="Note 4 4 2 19 3" xfId="25850"/>
    <cellStyle name="Note 4 4 2 2" xfId="25851"/>
    <cellStyle name="Note 4 4 2 2 2" xfId="25852"/>
    <cellStyle name="Note 4 4 2 2 2 2" xfId="25853"/>
    <cellStyle name="Note 4 4 2 2 3" xfId="25854"/>
    <cellStyle name="Note 4 4 2 20" xfId="25855"/>
    <cellStyle name="Note 4 4 2 20 2" xfId="25856"/>
    <cellStyle name="Note 4 4 2 20 2 2" xfId="25857"/>
    <cellStyle name="Note 4 4 2 20 3" xfId="25858"/>
    <cellStyle name="Note 4 4 2 21" xfId="25859"/>
    <cellStyle name="Note 4 4 2 21 2" xfId="25860"/>
    <cellStyle name="Note 4 4 2 22" xfId="25861"/>
    <cellStyle name="Note 4 4 2 3" xfId="25862"/>
    <cellStyle name="Note 4 4 2 3 2" xfId="25863"/>
    <cellStyle name="Note 4 4 2 3 2 2" xfId="25864"/>
    <cellStyle name="Note 4 4 2 3 3" xfId="25865"/>
    <cellStyle name="Note 4 4 2 4" xfId="25866"/>
    <cellStyle name="Note 4 4 2 4 2" xfId="25867"/>
    <cellStyle name="Note 4 4 2 4 2 2" xfId="25868"/>
    <cellStyle name="Note 4 4 2 4 3" xfId="25869"/>
    <cellStyle name="Note 4 4 2 5" xfId="25870"/>
    <cellStyle name="Note 4 4 2 5 2" xfId="25871"/>
    <cellStyle name="Note 4 4 2 5 2 2" xfId="25872"/>
    <cellStyle name="Note 4 4 2 5 3" xfId="25873"/>
    <cellStyle name="Note 4 4 2 6" xfId="25874"/>
    <cellStyle name="Note 4 4 2 6 2" xfId="25875"/>
    <cellStyle name="Note 4 4 2 6 2 2" xfId="25876"/>
    <cellStyle name="Note 4 4 2 6 3" xfId="25877"/>
    <cellStyle name="Note 4 4 2 7" xfId="25878"/>
    <cellStyle name="Note 4 4 2 7 2" xfId="25879"/>
    <cellStyle name="Note 4 4 2 7 2 2" xfId="25880"/>
    <cellStyle name="Note 4 4 2 7 3" xfId="25881"/>
    <cellStyle name="Note 4 4 2 8" xfId="25882"/>
    <cellStyle name="Note 4 4 2 8 2" xfId="25883"/>
    <cellStyle name="Note 4 4 2 8 2 2" xfId="25884"/>
    <cellStyle name="Note 4 4 2 8 3" xfId="25885"/>
    <cellStyle name="Note 4 4 2 9" xfId="25886"/>
    <cellStyle name="Note 4 4 2 9 2" xfId="25887"/>
    <cellStyle name="Note 4 4 2 9 2 2" xfId="25888"/>
    <cellStyle name="Note 4 4 2 9 3" xfId="25889"/>
    <cellStyle name="Note 4 4 3" xfId="25890"/>
    <cellStyle name="Note 4 4 3 2" xfId="25891"/>
    <cellStyle name="Note 4 4 3 2 2" xfId="25892"/>
    <cellStyle name="Note 4 4 3 3" xfId="25893"/>
    <cellStyle name="Note 4 4 4" xfId="25894"/>
    <cellStyle name="Note 4 4 4 2" xfId="25895"/>
    <cellStyle name="Note 4 4 4 2 2" xfId="25896"/>
    <cellStyle name="Note 4 4 4 3" xfId="25897"/>
    <cellStyle name="Note 4 4 5" xfId="25898"/>
    <cellStyle name="Note 4 4 5 2" xfId="25899"/>
    <cellStyle name="Note 4 4 5 2 2" xfId="25900"/>
    <cellStyle name="Note 4 4 5 3" xfId="25901"/>
    <cellStyle name="Note 4 4 6" xfId="25902"/>
    <cellStyle name="Note 4 4 6 2" xfId="25903"/>
    <cellStyle name="Note 4 4 6 2 2" xfId="25904"/>
    <cellStyle name="Note 4 4 6 3" xfId="25905"/>
    <cellStyle name="Note 4 4 7" xfId="25906"/>
    <cellStyle name="Note 4 4 7 2" xfId="25907"/>
    <cellStyle name="Note 4 4 7 2 2" xfId="25908"/>
    <cellStyle name="Note 4 4 7 3" xfId="25909"/>
    <cellStyle name="Note 4 4 8" xfId="25910"/>
    <cellStyle name="Note 4 4 8 2" xfId="25911"/>
    <cellStyle name="Note 4 4 8 2 2" xfId="25912"/>
    <cellStyle name="Note 4 4 8 3" xfId="25913"/>
    <cellStyle name="Note 4 4 9" xfId="25914"/>
    <cellStyle name="Note 4 4 9 2" xfId="25915"/>
    <cellStyle name="Note 4 4 9 2 2" xfId="25916"/>
    <cellStyle name="Note 4 4 9 3" xfId="25917"/>
    <cellStyle name="Note 4 5" xfId="25918"/>
    <cellStyle name="Note 4 5 10" xfId="25919"/>
    <cellStyle name="Note 4 5 10 2" xfId="25920"/>
    <cellStyle name="Note 4 5 10 2 2" xfId="25921"/>
    <cellStyle name="Note 4 5 10 3" xfId="25922"/>
    <cellStyle name="Note 4 5 11" xfId="25923"/>
    <cellStyle name="Note 4 5 11 2" xfId="25924"/>
    <cellStyle name="Note 4 5 11 2 2" xfId="25925"/>
    <cellStyle name="Note 4 5 11 3" xfId="25926"/>
    <cellStyle name="Note 4 5 12" xfId="25927"/>
    <cellStyle name="Note 4 5 12 2" xfId="25928"/>
    <cellStyle name="Note 4 5 12 2 2" xfId="25929"/>
    <cellStyle name="Note 4 5 12 3" xfId="25930"/>
    <cellStyle name="Note 4 5 13" xfId="25931"/>
    <cellStyle name="Note 4 5 13 2" xfId="25932"/>
    <cellStyle name="Note 4 5 13 2 2" xfId="25933"/>
    <cellStyle name="Note 4 5 13 3" xfId="25934"/>
    <cellStyle name="Note 4 5 14" xfId="25935"/>
    <cellStyle name="Note 4 5 14 2" xfId="25936"/>
    <cellStyle name="Note 4 5 14 2 2" xfId="25937"/>
    <cellStyle name="Note 4 5 14 3" xfId="25938"/>
    <cellStyle name="Note 4 5 15" xfId="25939"/>
    <cellStyle name="Note 4 5 15 2" xfId="25940"/>
    <cellStyle name="Note 4 5 15 2 2" xfId="25941"/>
    <cellStyle name="Note 4 5 15 3" xfId="25942"/>
    <cellStyle name="Note 4 5 16" xfId="25943"/>
    <cellStyle name="Note 4 5 16 2" xfId="25944"/>
    <cellStyle name="Note 4 5 16 2 2" xfId="25945"/>
    <cellStyle name="Note 4 5 16 3" xfId="25946"/>
    <cellStyle name="Note 4 5 17" xfId="25947"/>
    <cellStyle name="Note 4 5 17 2" xfId="25948"/>
    <cellStyle name="Note 4 5 17 2 2" xfId="25949"/>
    <cellStyle name="Note 4 5 17 3" xfId="25950"/>
    <cellStyle name="Note 4 5 18" xfId="25951"/>
    <cellStyle name="Note 4 5 18 2" xfId="25952"/>
    <cellStyle name="Note 4 5 19" xfId="25953"/>
    <cellStyle name="Note 4 5 2" xfId="25954"/>
    <cellStyle name="Note 4 5 2 10" xfId="25955"/>
    <cellStyle name="Note 4 5 2 10 2" xfId="25956"/>
    <cellStyle name="Note 4 5 2 10 2 2" xfId="25957"/>
    <cellStyle name="Note 4 5 2 10 3" xfId="25958"/>
    <cellStyle name="Note 4 5 2 11" xfId="25959"/>
    <cellStyle name="Note 4 5 2 11 2" xfId="25960"/>
    <cellStyle name="Note 4 5 2 11 2 2" xfId="25961"/>
    <cellStyle name="Note 4 5 2 11 3" xfId="25962"/>
    <cellStyle name="Note 4 5 2 12" xfId="25963"/>
    <cellStyle name="Note 4 5 2 12 2" xfId="25964"/>
    <cellStyle name="Note 4 5 2 12 2 2" xfId="25965"/>
    <cellStyle name="Note 4 5 2 12 3" xfId="25966"/>
    <cellStyle name="Note 4 5 2 13" xfId="25967"/>
    <cellStyle name="Note 4 5 2 13 2" xfId="25968"/>
    <cellStyle name="Note 4 5 2 13 2 2" xfId="25969"/>
    <cellStyle name="Note 4 5 2 13 3" xfId="25970"/>
    <cellStyle name="Note 4 5 2 14" xfId="25971"/>
    <cellStyle name="Note 4 5 2 14 2" xfId="25972"/>
    <cellStyle name="Note 4 5 2 14 2 2" xfId="25973"/>
    <cellStyle name="Note 4 5 2 14 3" xfId="25974"/>
    <cellStyle name="Note 4 5 2 15" xfId="25975"/>
    <cellStyle name="Note 4 5 2 15 2" xfId="25976"/>
    <cellStyle name="Note 4 5 2 15 2 2" xfId="25977"/>
    <cellStyle name="Note 4 5 2 15 3" xfId="25978"/>
    <cellStyle name="Note 4 5 2 16" xfId="25979"/>
    <cellStyle name="Note 4 5 2 16 2" xfId="25980"/>
    <cellStyle name="Note 4 5 2 16 2 2" xfId="25981"/>
    <cellStyle name="Note 4 5 2 16 3" xfId="25982"/>
    <cellStyle name="Note 4 5 2 17" xfId="25983"/>
    <cellStyle name="Note 4 5 2 17 2" xfId="25984"/>
    <cellStyle name="Note 4 5 2 17 2 2" xfId="25985"/>
    <cellStyle name="Note 4 5 2 17 3" xfId="25986"/>
    <cellStyle name="Note 4 5 2 18" xfId="25987"/>
    <cellStyle name="Note 4 5 2 18 2" xfId="25988"/>
    <cellStyle name="Note 4 5 2 18 2 2" xfId="25989"/>
    <cellStyle name="Note 4 5 2 18 3" xfId="25990"/>
    <cellStyle name="Note 4 5 2 19" xfId="25991"/>
    <cellStyle name="Note 4 5 2 19 2" xfId="25992"/>
    <cellStyle name="Note 4 5 2 19 2 2" xfId="25993"/>
    <cellStyle name="Note 4 5 2 19 3" xfId="25994"/>
    <cellStyle name="Note 4 5 2 2" xfId="25995"/>
    <cellStyle name="Note 4 5 2 2 2" xfId="25996"/>
    <cellStyle name="Note 4 5 2 2 2 2" xfId="25997"/>
    <cellStyle name="Note 4 5 2 2 3" xfId="25998"/>
    <cellStyle name="Note 4 5 2 20" xfId="25999"/>
    <cellStyle name="Note 4 5 2 20 2" xfId="26000"/>
    <cellStyle name="Note 4 5 2 20 2 2" xfId="26001"/>
    <cellStyle name="Note 4 5 2 20 3" xfId="26002"/>
    <cellStyle name="Note 4 5 2 21" xfId="26003"/>
    <cellStyle name="Note 4 5 2 21 2" xfId="26004"/>
    <cellStyle name="Note 4 5 2 22" xfId="26005"/>
    <cellStyle name="Note 4 5 2 3" xfId="26006"/>
    <cellStyle name="Note 4 5 2 3 2" xfId="26007"/>
    <cellStyle name="Note 4 5 2 3 2 2" xfId="26008"/>
    <cellStyle name="Note 4 5 2 3 3" xfId="26009"/>
    <cellStyle name="Note 4 5 2 4" xfId="26010"/>
    <cellStyle name="Note 4 5 2 4 2" xfId="26011"/>
    <cellStyle name="Note 4 5 2 4 2 2" xfId="26012"/>
    <cellStyle name="Note 4 5 2 4 3" xfId="26013"/>
    <cellStyle name="Note 4 5 2 5" xfId="26014"/>
    <cellStyle name="Note 4 5 2 5 2" xfId="26015"/>
    <cellStyle name="Note 4 5 2 5 2 2" xfId="26016"/>
    <cellStyle name="Note 4 5 2 5 3" xfId="26017"/>
    <cellStyle name="Note 4 5 2 6" xfId="26018"/>
    <cellStyle name="Note 4 5 2 6 2" xfId="26019"/>
    <cellStyle name="Note 4 5 2 6 2 2" xfId="26020"/>
    <cellStyle name="Note 4 5 2 6 3" xfId="26021"/>
    <cellStyle name="Note 4 5 2 7" xfId="26022"/>
    <cellStyle name="Note 4 5 2 7 2" xfId="26023"/>
    <cellStyle name="Note 4 5 2 7 2 2" xfId="26024"/>
    <cellStyle name="Note 4 5 2 7 3" xfId="26025"/>
    <cellStyle name="Note 4 5 2 8" xfId="26026"/>
    <cellStyle name="Note 4 5 2 8 2" xfId="26027"/>
    <cellStyle name="Note 4 5 2 8 2 2" xfId="26028"/>
    <cellStyle name="Note 4 5 2 8 3" xfId="26029"/>
    <cellStyle name="Note 4 5 2 9" xfId="26030"/>
    <cellStyle name="Note 4 5 2 9 2" xfId="26031"/>
    <cellStyle name="Note 4 5 2 9 2 2" xfId="26032"/>
    <cellStyle name="Note 4 5 2 9 3" xfId="26033"/>
    <cellStyle name="Note 4 5 3" xfId="26034"/>
    <cellStyle name="Note 4 5 3 2" xfId="26035"/>
    <cellStyle name="Note 4 5 3 2 2" xfId="26036"/>
    <cellStyle name="Note 4 5 3 3" xfId="26037"/>
    <cellStyle name="Note 4 5 4" xfId="26038"/>
    <cellStyle name="Note 4 5 4 2" xfId="26039"/>
    <cellStyle name="Note 4 5 4 2 2" xfId="26040"/>
    <cellStyle name="Note 4 5 4 3" xfId="26041"/>
    <cellStyle name="Note 4 5 5" xfId="26042"/>
    <cellStyle name="Note 4 5 5 2" xfId="26043"/>
    <cellStyle name="Note 4 5 5 2 2" xfId="26044"/>
    <cellStyle name="Note 4 5 5 3" xfId="26045"/>
    <cellStyle name="Note 4 5 6" xfId="26046"/>
    <cellStyle name="Note 4 5 6 2" xfId="26047"/>
    <cellStyle name="Note 4 5 6 2 2" xfId="26048"/>
    <cellStyle name="Note 4 5 6 3" xfId="26049"/>
    <cellStyle name="Note 4 5 7" xfId="26050"/>
    <cellStyle name="Note 4 5 7 2" xfId="26051"/>
    <cellStyle name="Note 4 5 7 2 2" xfId="26052"/>
    <cellStyle name="Note 4 5 7 3" xfId="26053"/>
    <cellStyle name="Note 4 5 8" xfId="26054"/>
    <cellStyle name="Note 4 5 8 2" xfId="26055"/>
    <cellStyle name="Note 4 5 8 2 2" xfId="26056"/>
    <cellStyle name="Note 4 5 8 3" xfId="26057"/>
    <cellStyle name="Note 4 5 9" xfId="26058"/>
    <cellStyle name="Note 4 5 9 2" xfId="26059"/>
    <cellStyle name="Note 4 5 9 2 2" xfId="26060"/>
    <cellStyle name="Note 4 5 9 3" xfId="26061"/>
    <cellStyle name="Note 4 6" xfId="26062"/>
    <cellStyle name="Note 4 6 10" xfId="26063"/>
    <cellStyle name="Note 4 6 10 2" xfId="26064"/>
    <cellStyle name="Note 4 6 10 2 2" xfId="26065"/>
    <cellStyle name="Note 4 6 10 3" xfId="26066"/>
    <cellStyle name="Note 4 6 11" xfId="26067"/>
    <cellStyle name="Note 4 6 11 2" xfId="26068"/>
    <cellStyle name="Note 4 6 11 2 2" xfId="26069"/>
    <cellStyle name="Note 4 6 11 3" xfId="26070"/>
    <cellStyle name="Note 4 6 12" xfId="26071"/>
    <cellStyle name="Note 4 6 12 2" xfId="26072"/>
    <cellStyle name="Note 4 6 12 2 2" xfId="26073"/>
    <cellStyle name="Note 4 6 12 3" xfId="26074"/>
    <cellStyle name="Note 4 6 13" xfId="26075"/>
    <cellStyle name="Note 4 6 13 2" xfId="26076"/>
    <cellStyle name="Note 4 6 13 2 2" xfId="26077"/>
    <cellStyle name="Note 4 6 13 3" xfId="26078"/>
    <cellStyle name="Note 4 6 14" xfId="26079"/>
    <cellStyle name="Note 4 6 14 2" xfId="26080"/>
    <cellStyle name="Note 4 6 14 2 2" xfId="26081"/>
    <cellStyle name="Note 4 6 14 3" xfId="26082"/>
    <cellStyle name="Note 4 6 15" xfId="26083"/>
    <cellStyle name="Note 4 6 15 2" xfId="26084"/>
    <cellStyle name="Note 4 6 15 2 2" xfId="26085"/>
    <cellStyle name="Note 4 6 15 3" xfId="26086"/>
    <cellStyle name="Note 4 6 16" xfId="26087"/>
    <cellStyle name="Note 4 6 16 2" xfId="26088"/>
    <cellStyle name="Note 4 6 16 2 2" xfId="26089"/>
    <cellStyle name="Note 4 6 16 3" xfId="26090"/>
    <cellStyle name="Note 4 6 17" xfId="26091"/>
    <cellStyle name="Note 4 6 17 2" xfId="26092"/>
    <cellStyle name="Note 4 6 17 2 2" xfId="26093"/>
    <cellStyle name="Note 4 6 17 3" xfId="26094"/>
    <cellStyle name="Note 4 6 18" xfId="26095"/>
    <cellStyle name="Note 4 6 18 2" xfId="26096"/>
    <cellStyle name="Note 4 6 18 2 2" xfId="26097"/>
    <cellStyle name="Note 4 6 18 3" xfId="26098"/>
    <cellStyle name="Note 4 6 19" xfId="26099"/>
    <cellStyle name="Note 4 6 19 2" xfId="26100"/>
    <cellStyle name="Note 4 6 19 2 2" xfId="26101"/>
    <cellStyle name="Note 4 6 19 3" xfId="26102"/>
    <cellStyle name="Note 4 6 2" xfId="26103"/>
    <cellStyle name="Note 4 6 2 10" xfId="26104"/>
    <cellStyle name="Note 4 6 2 10 2" xfId="26105"/>
    <cellStyle name="Note 4 6 2 10 2 2" xfId="26106"/>
    <cellStyle name="Note 4 6 2 10 3" xfId="26107"/>
    <cellStyle name="Note 4 6 2 11" xfId="26108"/>
    <cellStyle name="Note 4 6 2 11 2" xfId="26109"/>
    <cellStyle name="Note 4 6 2 11 2 2" xfId="26110"/>
    <cellStyle name="Note 4 6 2 11 3" xfId="26111"/>
    <cellStyle name="Note 4 6 2 12" xfId="26112"/>
    <cellStyle name="Note 4 6 2 12 2" xfId="26113"/>
    <cellStyle name="Note 4 6 2 12 2 2" xfId="26114"/>
    <cellStyle name="Note 4 6 2 12 3" xfId="26115"/>
    <cellStyle name="Note 4 6 2 13" xfId="26116"/>
    <cellStyle name="Note 4 6 2 13 2" xfId="26117"/>
    <cellStyle name="Note 4 6 2 13 2 2" xfId="26118"/>
    <cellStyle name="Note 4 6 2 13 3" xfId="26119"/>
    <cellStyle name="Note 4 6 2 14" xfId="26120"/>
    <cellStyle name="Note 4 6 2 14 2" xfId="26121"/>
    <cellStyle name="Note 4 6 2 14 2 2" xfId="26122"/>
    <cellStyle name="Note 4 6 2 14 3" xfId="26123"/>
    <cellStyle name="Note 4 6 2 15" xfId="26124"/>
    <cellStyle name="Note 4 6 2 15 2" xfId="26125"/>
    <cellStyle name="Note 4 6 2 15 2 2" xfId="26126"/>
    <cellStyle name="Note 4 6 2 15 3" xfId="26127"/>
    <cellStyle name="Note 4 6 2 16" xfId="26128"/>
    <cellStyle name="Note 4 6 2 16 2" xfId="26129"/>
    <cellStyle name="Note 4 6 2 16 2 2" xfId="26130"/>
    <cellStyle name="Note 4 6 2 16 3" xfId="26131"/>
    <cellStyle name="Note 4 6 2 17" xfId="26132"/>
    <cellStyle name="Note 4 6 2 17 2" xfId="26133"/>
    <cellStyle name="Note 4 6 2 17 2 2" xfId="26134"/>
    <cellStyle name="Note 4 6 2 17 3" xfId="26135"/>
    <cellStyle name="Note 4 6 2 18" xfId="26136"/>
    <cellStyle name="Note 4 6 2 18 2" xfId="26137"/>
    <cellStyle name="Note 4 6 2 18 2 2" xfId="26138"/>
    <cellStyle name="Note 4 6 2 18 3" xfId="26139"/>
    <cellStyle name="Note 4 6 2 19" xfId="26140"/>
    <cellStyle name="Note 4 6 2 19 2" xfId="26141"/>
    <cellStyle name="Note 4 6 2 19 2 2" xfId="26142"/>
    <cellStyle name="Note 4 6 2 19 3" xfId="26143"/>
    <cellStyle name="Note 4 6 2 2" xfId="26144"/>
    <cellStyle name="Note 4 6 2 2 2" xfId="26145"/>
    <cellStyle name="Note 4 6 2 2 2 2" xfId="26146"/>
    <cellStyle name="Note 4 6 2 2 3" xfId="26147"/>
    <cellStyle name="Note 4 6 2 20" xfId="26148"/>
    <cellStyle name="Note 4 6 2 20 2" xfId="26149"/>
    <cellStyle name="Note 4 6 2 20 2 2" xfId="26150"/>
    <cellStyle name="Note 4 6 2 20 3" xfId="26151"/>
    <cellStyle name="Note 4 6 2 21" xfId="26152"/>
    <cellStyle name="Note 4 6 2 21 2" xfId="26153"/>
    <cellStyle name="Note 4 6 2 22" xfId="26154"/>
    <cellStyle name="Note 4 6 2 3" xfId="26155"/>
    <cellStyle name="Note 4 6 2 3 2" xfId="26156"/>
    <cellStyle name="Note 4 6 2 3 2 2" xfId="26157"/>
    <cellStyle name="Note 4 6 2 3 3" xfId="26158"/>
    <cellStyle name="Note 4 6 2 4" xfId="26159"/>
    <cellStyle name="Note 4 6 2 4 2" xfId="26160"/>
    <cellStyle name="Note 4 6 2 4 2 2" xfId="26161"/>
    <cellStyle name="Note 4 6 2 4 3" xfId="26162"/>
    <cellStyle name="Note 4 6 2 5" xfId="26163"/>
    <cellStyle name="Note 4 6 2 5 2" xfId="26164"/>
    <cellStyle name="Note 4 6 2 5 2 2" xfId="26165"/>
    <cellStyle name="Note 4 6 2 5 3" xfId="26166"/>
    <cellStyle name="Note 4 6 2 6" xfId="26167"/>
    <cellStyle name="Note 4 6 2 6 2" xfId="26168"/>
    <cellStyle name="Note 4 6 2 6 2 2" xfId="26169"/>
    <cellStyle name="Note 4 6 2 6 3" xfId="26170"/>
    <cellStyle name="Note 4 6 2 7" xfId="26171"/>
    <cellStyle name="Note 4 6 2 7 2" xfId="26172"/>
    <cellStyle name="Note 4 6 2 7 2 2" xfId="26173"/>
    <cellStyle name="Note 4 6 2 7 3" xfId="26174"/>
    <cellStyle name="Note 4 6 2 8" xfId="26175"/>
    <cellStyle name="Note 4 6 2 8 2" xfId="26176"/>
    <cellStyle name="Note 4 6 2 8 2 2" xfId="26177"/>
    <cellStyle name="Note 4 6 2 8 3" xfId="26178"/>
    <cellStyle name="Note 4 6 2 9" xfId="26179"/>
    <cellStyle name="Note 4 6 2 9 2" xfId="26180"/>
    <cellStyle name="Note 4 6 2 9 2 2" xfId="26181"/>
    <cellStyle name="Note 4 6 2 9 3" xfId="26182"/>
    <cellStyle name="Note 4 6 20" xfId="26183"/>
    <cellStyle name="Note 4 6 20 2" xfId="26184"/>
    <cellStyle name="Note 4 6 20 2 2" xfId="26185"/>
    <cellStyle name="Note 4 6 20 3" xfId="26186"/>
    <cellStyle name="Note 4 6 21" xfId="26187"/>
    <cellStyle name="Note 4 6 21 2" xfId="26188"/>
    <cellStyle name="Note 4 6 21 2 2" xfId="26189"/>
    <cellStyle name="Note 4 6 21 3" xfId="26190"/>
    <cellStyle name="Note 4 6 22" xfId="26191"/>
    <cellStyle name="Note 4 6 22 2" xfId="26192"/>
    <cellStyle name="Note 4 6 23" xfId="26193"/>
    <cellStyle name="Note 4 6 3" xfId="26194"/>
    <cellStyle name="Note 4 6 3 2" xfId="26195"/>
    <cellStyle name="Note 4 6 3 2 2" xfId="26196"/>
    <cellStyle name="Note 4 6 3 3" xfId="26197"/>
    <cellStyle name="Note 4 6 4" xfId="26198"/>
    <cellStyle name="Note 4 6 4 2" xfId="26199"/>
    <cellStyle name="Note 4 6 4 2 2" xfId="26200"/>
    <cellStyle name="Note 4 6 4 3" xfId="26201"/>
    <cellStyle name="Note 4 6 5" xfId="26202"/>
    <cellStyle name="Note 4 6 5 2" xfId="26203"/>
    <cellStyle name="Note 4 6 5 2 2" xfId="26204"/>
    <cellStyle name="Note 4 6 5 3" xfId="26205"/>
    <cellStyle name="Note 4 6 6" xfId="26206"/>
    <cellStyle name="Note 4 6 6 2" xfId="26207"/>
    <cellStyle name="Note 4 6 6 2 2" xfId="26208"/>
    <cellStyle name="Note 4 6 6 3" xfId="26209"/>
    <cellStyle name="Note 4 6 7" xfId="26210"/>
    <cellStyle name="Note 4 6 7 2" xfId="26211"/>
    <cellStyle name="Note 4 6 7 2 2" xfId="26212"/>
    <cellStyle name="Note 4 6 7 3" xfId="26213"/>
    <cellStyle name="Note 4 6 8" xfId="26214"/>
    <cellStyle name="Note 4 6 8 2" xfId="26215"/>
    <cellStyle name="Note 4 6 8 2 2" xfId="26216"/>
    <cellStyle name="Note 4 6 8 3" xfId="26217"/>
    <cellStyle name="Note 4 6 9" xfId="26218"/>
    <cellStyle name="Note 4 6 9 2" xfId="26219"/>
    <cellStyle name="Note 4 6 9 2 2" xfId="26220"/>
    <cellStyle name="Note 4 6 9 3" xfId="26221"/>
    <cellStyle name="Note 4 7" xfId="26222"/>
    <cellStyle name="Note 4 7 10" xfId="26223"/>
    <cellStyle name="Note 4 7 10 2" xfId="26224"/>
    <cellStyle name="Note 4 7 10 2 2" xfId="26225"/>
    <cellStyle name="Note 4 7 10 3" xfId="26226"/>
    <cellStyle name="Note 4 7 11" xfId="26227"/>
    <cellStyle name="Note 4 7 11 2" xfId="26228"/>
    <cellStyle name="Note 4 7 11 2 2" xfId="26229"/>
    <cellStyle name="Note 4 7 11 3" xfId="26230"/>
    <cellStyle name="Note 4 7 12" xfId="26231"/>
    <cellStyle name="Note 4 7 12 2" xfId="26232"/>
    <cellStyle name="Note 4 7 12 2 2" xfId="26233"/>
    <cellStyle name="Note 4 7 12 3" xfId="26234"/>
    <cellStyle name="Note 4 7 13" xfId="26235"/>
    <cellStyle name="Note 4 7 13 2" xfId="26236"/>
    <cellStyle name="Note 4 7 13 2 2" xfId="26237"/>
    <cellStyle name="Note 4 7 13 3" xfId="26238"/>
    <cellStyle name="Note 4 7 14" xfId="26239"/>
    <cellStyle name="Note 4 7 14 2" xfId="26240"/>
    <cellStyle name="Note 4 7 14 2 2" xfId="26241"/>
    <cellStyle name="Note 4 7 14 3" xfId="26242"/>
    <cellStyle name="Note 4 7 15" xfId="26243"/>
    <cellStyle name="Note 4 7 15 2" xfId="26244"/>
    <cellStyle name="Note 4 7 15 2 2" xfId="26245"/>
    <cellStyle name="Note 4 7 15 3" xfId="26246"/>
    <cellStyle name="Note 4 7 16" xfId="26247"/>
    <cellStyle name="Note 4 7 16 2" xfId="26248"/>
    <cellStyle name="Note 4 7 16 2 2" xfId="26249"/>
    <cellStyle name="Note 4 7 16 3" xfId="26250"/>
    <cellStyle name="Note 4 7 17" xfId="26251"/>
    <cellStyle name="Note 4 7 17 2" xfId="26252"/>
    <cellStyle name="Note 4 7 17 2 2" xfId="26253"/>
    <cellStyle name="Note 4 7 17 3" xfId="26254"/>
    <cellStyle name="Note 4 7 18" xfId="26255"/>
    <cellStyle name="Note 4 7 18 2" xfId="26256"/>
    <cellStyle name="Note 4 7 18 2 2" xfId="26257"/>
    <cellStyle name="Note 4 7 18 3" xfId="26258"/>
    <cellStyle name="Note 4 7 19" xfId="26259"/>
    <cellStyle name="Note 4 7 19 2" xfId="26260"/>
    <cellStyle name="Note 4 7 19 2 2" xfId="26261"/>
    <cellStyle name="Note 4 7 19 3" xfId="26262"/>
    <cellStyle name="Note 4 7 2" xfId="26263"/>
    <cellStyle name="Note 4 7 2 2" xfId="26264"/>
    <cellStyle name="Note 4 7 2 2 2" xfId="26265"/>
    <cellStyle name="Note 4 7 2 3" xfId="26266"/>
    <cellStyle name="Note 4 7 20" xfId="26267"/>
    <cellStyle name="Note 4 7 20 2" xfId="26268"/>
    <cellStyle name="Note 4 7 20 2 2" xfId="26269"/>
    <cellStyle name="Note 4 7 20 3" xfId="26270"/>
    <cellStyle name="Note 4 7 21" xfId="26271"/>
    <cellStyle name="Note 4 7 21 2" xfId="26272"/>
    <cellStyle name="Note 4 7 22" xfId="26273"/>
    <cellStyle name="Note 4 7 3" xfId="26274"/>
    <cellStyle name="Note 4 7 3 2" xfId="26275"/>
    <cellStyle name="Note 4 7 3 2 2" xfId="26276"/>
    <cellStyle name="Note 4 7 3 3" xfId="26277"/>
    <cellStyle name="Note 4 7 4" xfId="26278"/>
    <cellStyle name="Note 4 7 4 2" xfId="26279"/>
    <cellStyle name="Note 4 7 4 2 2" xfId="26280"/>
    <cellStyle name="Note 4 7 4 3" xfId="26281"/>
    <cellStyle name="Note 4 7 5" xfId="26282"/>
    <cellStyle name="Note 4 7 5 2" xfId="26283"/>
    <cellStyle name="Note 4 7 5 2 2" xfId="26284"/>
    <cellStyle name="Note 4 7 5 3" xfId="26285"/>
    <cellStyle name="Note 4 7 6" xfId="26286"/>
    <cellStyle name="Note 4 7 6 2" xfId="26287"/>
    <cellStyle name="Note 4 7 6 2 2" xfId="26288"/>
    <cellStyle name="Note 4 7 6 3" xfId="26289"/>
    <cellStyle name="Note 4 7 7" xfId="26290"/>
    <cellStyle name="Note 4 7 7 2" xfId="26291"/>
    <cellStyle name="Note 4 7 7 2 2" xfId="26292"/>
    <cellStyle name="Note 4 7 7 3" xfId="26293"/>
    <cellStyle name="Note 4 7 8" xfId="26294"/>
    <cellStyle name="Note 4 7 8 2" xfId="26295"/>
    <cellStyle name="Note 4 7 8 2 2" xfId="26296"/>
    <cellStyle name="Note 4 7 8 3" xfId="26297"/>
    <cellStyle name="Note 4 7 9" xfId="26298"/>
    <cellStyle name="Note 4 7 9 2" xfId="26299"/>
    <cellStyle name="Note 4 7 9 2 2" xfId="26300"/>
    <cellStyle name="Note 4 7 9 3" xfId="26301"/>
    <cellStyle name="Note 4 8" xfId="26302"/>
    <cellStyle name="Note 4 8 2" xfId="26303"/>
    <cellStyle name="Note 4 8 2 2" xfId="26304"/>
    <cellStyle name="Note 4 8 3" xfId="26305"/>
    <cellStyle name="Note 4 9" xfId="26306"/>
    <cellStyle name="Note 4 9 2" xfId="26307"/>
    <cellStyle name="Note 4 9 2 2" xfId="26308"/>
    <cellStyle name="Note 4 9 3" xfId="26309"/>
    <cellStyle name="Note 5" xfId="26310"/>
    <cellStyle name="Note 5 10" xfId="26311"/>
    <cellStyle name="Note 5 10 2" xfId="26312"/>
    <cellStyle name="Note 5 10 2 2" xfId="26313"/>
    <cellStyle name="Note 5 10 3" xfId="26314"/>
    <cellStyle name="Note 5 11" xfId="26315"/>
    <cellStyle name="Note 5 11 2" xfId="26316"/>
    <cellStyle name="Note 5 11 2 2" xfId="26317"/>
    <cellStyle name="Note 5 11 3" xfId="26318"/>
    <cellStyle name="Note 5 12" xfId="26319"/>
    <cellStyle name="Note 5 12 2" xfId="26320"/>
    <cellStyle name="Note 5 12 2 2" xfId="26321"/>
    <cellStyle name="Note 5 12 3" xfId="26322"/>
    <cellStyle name="Note 5 13" xfId="26323"/>
    <cellStyle name="Note 5 13 2" xfId="26324"/>
    <cellStyle name="Note 5 13 2 2" xfId="26325"/>
    <cellStyle name="Note 5 13 3" xfId="26326"/>
    <cellStyle name="Note 5 14" xfId="26327"/>
    <cellStyle name="Note 5 14 2" xfId="26328"/>
    <cellStyle name="Note 5 14 2 2" xfId="26329"/>
    <cellStyle name="Note 5 14 3" xfId="26330"/>
    <cellStyle name="Note 5 15" xfId="26331"/>
    <cellStyle name="Note 5 15 2" xfId="26332"/>
    <cellStyle name="Note 5 15 2 2" xfId="26333"/>
    <cellStyle name="Note 5 15 3" xfId="26334"/>
    <cellStyle name="Note 5 16" xfId="26335"/>
    <cellStyle name="Note 5 16 2" xfId="26336"/>
    <cellStyle name="Note 5 16 2 2" xfId="26337"/>
    <cellStyle name="Note 5 16 3" xfId="26338"/>
    <cellStyle name="Note 5 17" xfId="26339"/>
    <cellStyle name="Note 5 17 2" xfId="26340"/>
    <cellStyle name="Note 5 17 2 2" xfId="26341"/>
    <cellStyle name="Note 5 17 3" xfId="26342"/>
    <cellStyle name="Note 5 18" xfId="26343"/>
    <cellStyle name="Note 5 18 2" xfId="26344"/>
    <cellStyle name="Note 5 18 2 2" xfId="26345"/>
    <cellStyle name="Note 5 18 3" xfId="26346"/>
    <cellStyle name="Note 5 19" xfId="26347"/>
    <cellStyle name="Note 5 19 2" xfId="26348"/>
    <cellStyle name="Note 5 19 2 2" xfId="26349"/>
    <cellStyle name="Note 5 19 3" xfId="26350"/>
    <cellStyle name="Note 5 2" xfId="26351"/>
    <cellStyle name="Note 5 2 10" xfId="26352"/>
    <cellStyle name="Note 5 2 10 2" xfId="26353"/>
    <cellStyle name="Note 5 2 10 2 2" xfId="26354"/>
    <cellStyle name="Note 5 2 10 3" xfId="26355"/>
    <cellStyle name="Note 5 2 11" xfId="26356"/>
    <cellStyle name="Note 5 2 11 2" xfId="26357"/>
    <cellStyle name="Note 5 2 11 2 2" xfId="26358"/>
    <cellStyle name="Note 5 2 11 3" xfId="26359"/>
    <cellStyle name="Note 5 2 12" xfId="26360"/>
    <cellStyle name="Note 5 2 12 2" xfId="26361"/>
    <cellStyle name="Note 5 2 12 2 2" xfId="26362"/>
    <cellStyle name="Note 5 2 12 3" xfId="26363"/>
    <cellStyle name="Note 5 2 13" xfId="26364"/>
    <cellStyle name="Note 5 2 13 2" xfId="26365"/>
    <cellStyle name="Note 5 2 13 2 2" xfId="26366"/>
    <cellStyle name="Note 5 2 13 3" xfId="26367"/>
    <cellStyle name="Note 5 2 14" xfId="26368"/>
    <cellStyle name="Note 5 2 14 2" xfId="26369"/>
    <cellStyle name="Note 5 2 14 2 2" xfId="26370"/>
    <cellStyle name="Note 5 2 14 3" xfId="26371"/>
    <cellStyle name="Note 5 2 15" xfId="26372"/>
    <cellStyle name="Note 5 2 15 2" xfId="26373"/>
    <cellStyle name="Note 5 2 15 2 2" xfId="26374"/>
    <cellStyle name="Note 5 2 15 3" xfId="26375"/>
    <cellStyle name="Note 5 2 16" xfId="26376"/>
    <cellStyle name="Note 5 2 16 2" xfId="26377"/>
    <cellStyle name="Note 5 2 16 2 2" xfId="26378"/>
    <cellStyle name="Note 5 2 16 3" xfId="26379"/>
    <cellStyle name="Note 5 2 17" xfId="26380"/>
    <cellStyle name="Note 5 2 17 2" xfId="26381"/>
    <cellStyle name="Note 5 2 17 2 2" xfId="26382"/>
    <cellStyle name="Note 5 2 17 3" xfId="26383"/>
    <cellStyle name="Note 5 2 18" xfId="26384"/>
    <cellStyle name="Note 5 2 18 2" xfId="26385"/>
    <cellStyle name="Note 5 2 18 2 2" xfId="26386"/>
    <cellStyle name="Note 5 2 18 3" xfId="26387"/>
    <cellStyle name="Note 5 2 19" xfId="26388"/>
    <cellStyle name="Note 5 2 19 2" xfId="26389"/>
    <cellStyle name="Note 5 2 19 2 2" xfId="26390"/>
    <cellStyle name="Note 5 2 19 3" xfId="26391"/>
    <cellStyle name="Note 5 2 2" xfId="26392"/>
    <cellStyle name="Note 5 2 2 10" xfId="26393"/>
    <cellStyle name="Note 5 2 2 10 2" xfId="26394"/>
    <cellStyle name="Note 5 2 2 10 2 2" xfId="26395"/>
    <cellStyle name="Note 5 2 2 10 3" xfId="26396"/>
    <cellStyle name="Note 5 2 2 11" xfId="26397"/>
    <cellStyle name="Note 5 2 2 11 2" xfId="26398"/>
    <cellStyle name="Note 5 2 2 11 2 2" xfId="26399"/>
    <cellStyle name="Note 5 2 2 11 3" xfId="26400"/>
    <cellStyle name="Note 5 2 2 12" xfId="26401"/>
    <cellStyle name="Note 5 2 2 12 2" xfId="26402"/>
    <cellStyle name="Note 5 2 2 12 2 2" xfId="26403"/>
    <cellStyle name="Note 5 2 2 12 3" xfId="26404"/>
    <cellStyle name="Note 5 2 2 13" xfId="26405"/>
    <cellStyle name="Note 5 2 2 13 2" xfId="26406"/>
    <cellStyle name="Note 5 2 2 13 2 2" xfId="26407"/>
    <cellStyle name="Note 5 2 2 13 3" xfId="26408"/>
    <cellStyle name="Note 5 2 2 14" xfId="26409"/>
    <cellStyle name="Note 5 2 2 14 2" xfId="26410"/>
    <cellStyle name="Note 5 2 2 14 2 2" xfId="26411"/>
    <cellStyle name="Note 5 2 2 14 3" xfId="26412"/>
    <cellStyle name="Note 5 2 2 15" xfId="26413"/>
    <cellStyle name="Note 5 2 2 15 2" xfId="26414"/>
    <cellStyle name="Note 5 2 2 15 2 2" xfId="26415"/>
    <cellStyle name="Note 5 2 2 15 3" xfId="26416"/>
    <cellStyle name="Note 5 2 2 16" xfId="26417"/>
    <cellStyle name="Note 5 2 2 16 2" xfId="26418"/>
    <cellStyle name="Note 5 2 2 16 2 2" xfId="26419"/>
    <cellStyle name="Note 5 2 2 16 3" xfId="26420"/>
    <cellStyle name="Note 5 2 2 17" xfId="26421"/>
    <cellStyle name="Note 5 2 2 17 2" xfId="26422"/>
    <cellStyle name="Note 5 2 2 17 2 2" xfId="26423"/>
    <cellStyle name="Note 5 2 2 17 3" xfId="26424"/>
    <cellStyle name="Note 5 2 2 18" xfId="26425"/>
    <cellStyle name="Note 5 2 2 18 2" xfId="26426"/>
    <cellStyle name="Note 5 2 2 18 2 2" xfId="26427"/>
    <cellStyle name="Note 5 2 2 18 3" xfId="26428"/>
    <cellStyle name="Note 5 2 2 19" xfId="26429"/>
    <cellStyle name="Note 5 2 2 19 2" xfId="26430"/>
    <cellStyle name="Note 5 2 2 19 2 2" xfId="26431"/>
    <cellStyle name="Note 5 2 2 19 3" xfId="26432"/>
    <cellStyle name="Note 5 2 2 2" xfId="26433"/>
    <cellStyle name="Note 5 2 2 2 10" xfId="26434"/>
    <cellStyle name="Note 5 2 2 2 10 2" xfId="26435"/>
    <cellStyle name="Note 5 2 2 2 10 2 2" xfId="26436"/>
    <cellStyle name="Note 5 2 2 2 10 3" xfId="26437"/>
    <cellStyle name="Note 5 2 2 2 11" xfId="26438"/>
    <cellStyle name="Note 5 2 2 2 11 2" xfId="26439"/>
    <cellStyle name="Note 5 2 2 2 11 2 2" xfId="26440"/>
    <cellStyle name="Note 5 2 2 2 11 3" xfId="26441"/>
    <cellStyle name="Note 5 2 2 2 12" xfId="26442"/>
    <cellStyle name="Note 5 2 2 2 12 2" xfId="26443"/>
    <cellStyle name="Note 5 2 2 2 12 2 2" xfId="26444"/>
    <cellStyle name="Note 5 2 2 2 12 3" xfId="26445"/>
    <cellStyle name="Note 5 2 2 2 13" xfId="26446"/>
    <cellStyle name="Note 5 2 2 2 13 2" xfId="26447"/>
    <cellStyle name="Note 5 2 2 2 13 2 2" xfId="26448"/>
    <cellStyle name="Note 5 2 2 2 13 3" xfId="26449"/>
    <cellStyle name="Note 5 2 2 2 14" xfId="26450"/>
    <cellStyle name="Note 5 2 2 2 14 2" xfId="26451"/>
    <cellStyle name="Note 5 2 2 2 14 2 2" xfId="26452"/>
    <cellStyle name="Note 5 2 2 2 14 3" xfId="26453"/>
    <cellStyle name="Note 5 2 2 2 15" xfId="26454"/>
    <cellStyle name="Note 5 2 2 2 15 2" xfId="26455"/>
    <cellStyle name="Note 5 2 2 2 15 2 2" xfId="26456"/>
    <cellStyle name="Note 5 2 2 2 15 3" xfId="26457"/>
    <cellStyle name="Note 5 2 2 2 16" xfId="26458"/>
    <cellStyle name="Note 5 2 2 2 16 2" xfId="26459"/>
    <cellStyle name="Note 5 2 2 2 16 2 2" xfId="26460"/>
    <cellStyle name="Note 5 2 2 2 16 3" xfId="26461"/>
    <cellStyle name="Note 5 2 2 2 17" xfId="26462"/>
    <cellStyle name="Note 5 2 2 2 17 2" xfId="26463"/>
    <cellStyle name="Note 5 2 2 2 17 2 2" xfId="26464"/>
    <cellStyle name="Note 5 2 2 2 17 3" xfId="26465"/>
    <cellStyle name="Note 5 2 2 2 18" xfId="26466"/>
    <cellStyle name="Note 5 2 2 2 18 2" xfId="26467"/>
    <cellStyle name="Note 5 2 2 2 19" xfId="26468"/>
    <cellStyle name="Note 5 2 2 2 2" xfId="26469"/>
    <cellStyle name="Note 5 2 2 2 2 10" xfId="26470"/>
    <cellStyle name="Note 5 2 2 2 2 10 2" xfId="26471"/>
    <cellStyle name="Note 5 2 2 2 2 10 2 2" xfId="26472"/>
    <cellStyle name="Note 5 2 2 2 2 10 3" xfId="26473"/>
    <cellStyle name="Note 5 2 2 2 2 11" xfId="26474"/>
    <cellStyle name="Note 5 2 2 2 2 11 2" xfId="26475"/>
    <cellStyle name="Note 5 2 2 2 2 11 2 2" xfId="26476"/>
    <cellStyle name="Note 5 2 2 2 2 11 3" xfId="26477"/>
    <cellStyle name="Note 5 2 2 2 2 12" xfId="26478"/>
    <cellStyle name="Note 5 2 2 2 2 12 2" xfId="26479"/>
    <cellStyle name="Note 5 2 2 2 2 12 2 2" xfId="26480"/>
    <cellStyle name="Note 5 2 2 2 2 12 3" xfId="26481"/>
    <cellStyle name="Note 5 2 2 2 2 13" xfId="26482"/>
    <cellStyle name="Note 5 2 2 2 2 13 2" xfId="26483"/>
    <cellStyle name="Note 5 2 2 2 2 13 2 2" xfId="26484"/>
    <cellStyle name="Note 5 2 2 2 2 13 3" xfId="26485"/>
    <cellStyle name="Note 5 2 2 2 2 14" xfId="26486"/>
    <cellStyle name="Note 5 2 2 2 2 14 2" xfId="26487"/>
    <cellStyle name="Note 5 2 2 2 2 14 2 2" xfId="26488"/>
    <cellStyle name="Note 5 2 2 2 2 14 3" xfId="26489"/>
    <cellStyle name="Note 5 2 2 2 2 15" xfId="26490"/>
    <cellStyle name="Note 5 2 2 2 2 15 2" xfId="26491"/>
    <cellStyle name="Note 5 2 2 2 2 15 2 2" xfId="26492"/>
    <cellStyle name="Note 5 2 2 2 2 15 3" xfId="26493"/>
    <cellStyle name="Note 5 2 2 2 2 16" xfId="26494"/>
    <cellStyle name="Note 5 2 2 2 2 16 2" xfId="26495"/>
    <cellStyle name="Note 5 2 2 2 2 16 2 2" xfId="26496"/>
    <cellStyle name="Note 5 2 2 2 2 16 3" xfId="26497"/>
    <cellStyle name="Note 5 2 2 2 2 17" xfId="26498"/>
    <cellStyle name="Note 5 2 2 2 2 17 2" xfId="26499"/>
    <cellStyle name="Note 5 2 2 2 2 17 2 2" xfId="26500"/>
    <cellStyle name="Note 5 2 2 2 2 17 3" xfId="26501"/>
    <cellStyle name="Note 5 2 2 2 2 18" xfId="26502"/>
    <cellStyle name="Note 5 2 2 2 2 18 2" xfId="26503"/>
    <cellStyle name="Note 5 2 2 2 2 18 2 2" xfId="26504"/>
    <cellStyle name="Note 5 2 2 2 2 18 3" xfId="26505"/>
    <cellStyle name="Note 5 2 2 2 2 19" xfId="26506"/>
    <cellStyle name="Note 5 2 2 2 2 19 2" xfId="26507"/>
    <cellStyle name="Note 5 2 2 2 2 19 2 2" xfId="26508"/>
    <cellStyle name="Note 5 2 2 2 2 19 3" xfId="26509"/>
    <cellStyle name="Note 5 2 2 2 2 2" xfId="26510"/>
    <cellStyle name="Note 5 2 2 2 2 2 2" xfId="26511"/>
    <cellStyle name="Note 5 2 2 2 2 2 2 2" xfId="26512"/>
    <cellStyle name="Note 5 2 2 2 2 2 3" xfId="26513"/>
    <cellStyle name="Note 5 2 2 2 2 20" xfId="26514"/>
    <cellStyle name="Note 5 2 2 2 2 20 2" xfId="26515"/>
    <cellStyle name="Note 5 2 2 2 2 20 2 2" xfId="26516"/>
    <cellStyle name="Note 5 2 2 2 2 20 3" xfId="26517"/>
    <cellStyle name="Note 5 2 2 2 2 21" xfId="26518"/>
    <cellStyle name="Note 5 2 2 2 2 21 2" xfId="26519"/>
    <cellStyle name="Note 5 2 2 2 2 22" xfId="26520"/>
    <cellStyle name="Note 5 2 2 2 2 3" xfId="26521"/>
    <cellStyle name="Note 5 2 2 2 2 3 2" xfId="26522"/>
    <cellStyle name="Note 5 2 2 2 2 3 2 2" xfId="26523"/>
    <cellStyle name="Note 5 2 2 2 2 3 3" xfId="26524"/>
    <cellStyle name="Note 5 2 2 2 2 4" xfId="26525"/>
    <cellStyle name="Note 5 2 2 2 2 4 2" xfId="26526"/>
    <cellStyle name="Note 5 2 2 2 2 4 2 2" xfId="26527"/>
    <cellStyle name="Note 5 2 2 2 2 4 3" xfId="26528"/>
    <cellStyle name="Note 5 2 2 2 2 5" xfId="26529"/>
    <cellStyle name="Note 5 2 2 2 2 5 2" xfId="26530"/>
    <cellStyle name="Note 5 2 2 2 2 5 2 2" xfId="26531"/>
    <cellStyle name="Note 5 2 2 2 2 5 3" xfId="26532"/>
    <cellStyle name="Note 5 2 2 2 2 6" xfId="26533"/>
    <cellStyle name="Note 5 2 2 2 2 6 2" xfId="26534"/>
    <cellStyle name="Note 5 2 2 2 2 6 2 2" xfId="26535"/>
    <cellStyle name="Note 5 2 2 2 2 6 3" xfId="26536"/>
    <cellStyle name="Note 5 2 2 2 2 7" xfId="26537"/>
    <cellStyle name="Note 5 2 2 2 2 7 2" xfId="26538"/>
    <cellStyle name="Note 5 2 2 2 2 7 2 2" xfId="26539"/>
    <cellStyle name="Note 5 2 2 2 2 7 3" xfId="26540"/>
    <cellStyle name="Note 5 2 2 2 2 8" xfId="26541"/>
    <cellStyle name="Note 5 2 2 2 2 8 2" xfId="26542"/>
    <cellStyle name="Note 5 2 2 2 2 8 2 2" xfId="26543"/>
    <cellStyle name="Note 5 2 2 2 2 8 3" xfId="26544"/>
    <cellStyle name="Note 5 2 2 2 2 9" xfId="26545"/>
    <cellStyle name="Note 5 2 2 2 2 9 2" xfId="26546"/>
    <cellStyle name="Note 5 2 2 2 2 9 2 2" xfId="26547"/>
    <cellStyle name="Note 5 2 2 2 2 9 3" xfId="26548"/>
    <cellStyle name="Note 5 2 2 2 3" xfId="26549"/>
    <cellStyle name="Note 5 2 2 2 3 2" xfId="26550"/>
    <cellStyle name="Note 5 2 2 2 3 2 2" xfId="26551"/>
    <cellStyle name="Note 5 2 2 2 3 3" xfId="26552"/>
    <cellStyle name="Note 5 2 2 2 4" xfId="26553"/>
    <cellStyle name="Note 5 2 2 2 4 2" xfId="26554"/>
    <cellStyle name="Note 5 2 2 2 4 2 2" xfId="26555"/>
    <cellStyle name="Note 5 2 2 2 4 3" xfId="26556"/>
    <cellStyle name="Note 5 2 2 2 5" xfId="26557"/>
    <cellStyle name="Note 5 2 2 2 5 2" xfId="26558"/>
    <cellStyle name="Note 5 2 2 2 5 2 2" xfId="26559"/>
    <cellStyle name="Note 5 2 2 2 5 3" xfId="26560"/>
    <cellStyle name="Note 5 2 2 2 6" xfId="26561"/>
    <cellStyle name="Note 5 2 2 2 6 2" xfId="26562"/>
    <cellStyle name="Note 5 2 2 2 6 2 2" xfId="26563"/>
    <cellStyle name="Note 5 2 2 2 6 3" xfId="26564"/>
    <cellStyle name="Note 5 2 2 2 7" xfId="26565"/>
    <cellStyle name="Note 5 2 2 2 7 2" xfId="26566"/>
    <cellStyle name="Note 5 2 2 2 7 2 2" xfId="26567"/>
    <cellStyle name="Note 5 2 2 2 7 3" xfId="26568"/>
    <cellStyle name="Note 5 2 2 2 8" xfId="26569"/>
    <cellStyle name="Note 5 2 2 2 8 2" xfId="26570"/>
    <cellStyle name="Note 5 2 2 2 8 2 2" xfId="26571"/>
    <cellStyle name="Note 5 2 2 2 8 3" xfId="26572"/>
    <cellStyle name="Note 5 2 2 2 9" xfId="26573"/>
    <cellStyle name="Note 5 2 2 2 9 2" xfId="26574"/>
    <cellStyle name="Note 5 2 2 2 9 2 2" xfId="26575"/>
    <cellStyle name="Note 5 2 2 2 9 3" xfId="26576"/>
    <cellStyle name="Note 5 2 2 20" xfId="26577"/>
    <cellStyle name="Note 5 2 2 20 2" xfId="26578"/>
    <cellStyle name="Note 5 2 2 20 2 2" xfId="26579"/>
    <cellStyle name="Note 5 2 2 20 3" xfId="26580"/>
    <cellStyle name="Note 5 2 2 21" xfId="26581"/>
    <cellStyle name="Note 5 2 2 21 2" xfId="26582"/>
    <cellStyle name="Note 5 2 2 22" xfId="26583"/>
    <cellStyle name="Note 5 2 2 3" xfId="26584"/>
    <cellStyle name="Note 5 2 2 3 10" xfId="26585"/>
    <cellStyle name="Note 5 2 2 3 10 2" xfId="26586"/>
    <cellStyle name="Note 5 2 2 3 10 2 2" xfId="26587"/>
    <cellStyle name="Note 5 2 2 3 10 3" xfId="26588"/>
    <cellStyle name="Note 5 2 2 3 11" xfId="26589"/>
    <cellStyle name="Note 5 2 2 3 11 2" xfId="26590"/>
    <cellStyle name="Note 5 2 2 3 11 2 2" xfId="26591"/>
    <cellStyle name="Note 5 2 2 3 11 3" xfId="26592"/>
    <cellStyle name="Note 5 2 2 3 12" xfId="26593"/>
    <cellStyle name="Note 5 2 2 3 12 2" xfId="26594"/>
    <cellStyle name="Note 5 2 2 3 12 2 2" xfId="26595"/>
    <cellStyle name="Note 5 2 2 3 12 3" xfId="26596"/>
    <cellStyle name="Note 5 2 2 3 13" xfId="26597"/>
    <cellStyle name="Note 5 2 2 3 13 2" xfId="26598"/>
    <cellStyle name="Note 5 2 2 3 13 2 2" xfId="26599"/>
    <cellStyle name="Note 5 2 2 3 13 3" xfId="26600"/>
    <cellStyle name="Note 5 2 2 3 14" xfId="26601"/>
    <cellStyle name="Note 5 2 2 3 14 2" xfId="26602"/>
    <cellStyle name="Note 5 2 2 3 14 2 2" xfId="26603"/>
    <cellStyle name="Note 5 2 2 3 14 3" xfId="26604"/>
    <cellStyle name="Note 5 2 2 3 15" xfId="26605"/>
    <cellStyle name="Note 5 2 2 3 15 2" xfId="26606"/>
    <cellStyle name="Note 5 2 2 3 15 2 2" xfId="26607"/>
    <cellStyle name="Note 5 2 2 3 15 3" xfId="26608"/>
    <cellStyle name="Note 5 2 2 3 16" xfId="26609"/>
    <cellStyle name="Note 5 2 2 3 16 2" xfId="26610"/>
    <cellStyle name="Note 5 2 2 3 16 2 2" xfId="26611"/>
    <cellStyle name="Note 5 2 2 3 16 3" xfId="26612"/>
    <cellStyle name="Note 5 2 2 3 17" xfId="26613"/>
    <cellStyle name="Note 5 2 2 3 17 2" xfId="26614"/>
    <cellStyle name="Note 5 2 2 3 17 2 2" xfId="26615"/>
    <cellStyle name="Note 5 2 2 3 17 3" xfId="26616"/>
    <cellStyle name="Note 5 2 2 3 18" xfId="26617"/>
    <cellStyle name="Note 5 2 2 3 18 2" xfId="26618"/>
    <cellStyle name="Note 5 2 2 3 19" xfId="26619"/>
    <cellStyle name="Note 5 2 2 3 2" xfId="26620"/>
    <cellStyle name="Note 5 2 2 3 2 10" xfId="26621"/>
    <cellStyle name="Note 5 2 2 3 2 10 2" xfId="26622"/>
    <cellStyle name="Note 5 2 2 3 2 10 2 2" xfId="26623"/>
    <cellStyle name="Note 5 2 2 3 2 10 3" xfId="26624"/>
    <cellStyle name="Note 5 2 2 3 2 11" xfId="26625"/>
    <cellStyle name="Note 5 2 2 3 2 11 2" xfId="26626"/>
    <cellStyle name="Note 5 2 2 3 2 11 2 2" xfId="26627"/>
    <cellStyle name="Note 5 2 2 3 2 11 3" xfId="26628"/>
    <cellStyle name="Note 5 2 2 3 2 12" xfId="26629"/>
    <cellStyle name="Note 5 2 2 3 2 12 2" xfId="26630"/>
    <cellStyle name="Note 5 2 2 3 2 12 2 2" xfId="26631"/>
    <cellStyle name="Note 5 2 2 3 2 12 3" xfId="26632"/>
    <cellStyle name="Note 5 2 2 3 2 13" xfId="26633"/>
    <cellStyle name="Note 5 2 2 3 2 13 2" xfId="26634"/>
    <cellStyle name="Note 5 2 2 3 2 13 2 2" xfId="26635"/>
    <cellStyle name="Note 5 2 2 3 2 13 3" xfId="26636"/>
    <cellStyle name="Note 5 2 2 3 2 14" xfId="26637"/>
    <cellStyle name="Note 5 2 2 3 2 14 2" xfId="26638"/>
    <cellStyle name="Note 5 2 2 3 2 14 2 2" xfId="26639"/>
    <cellStyle name="Note 5 2 2 3 2 14 3" xfId="26640"/>
    <cellStyle name="Note 5 2 2 3 2 15" xfId="26641"/>
    <cellStyle name="Note 5 2 2 3 2 15 2" xfId="26642"/>
    <cellStyle name="Note 5 2 2 3 2 15 2 2" xfId="26643"/>
    <cellStyle name="Note 5 2 2 3 2 15 3" xfId="26644"/>
    <cellStyle name="Note 5 2 2 3 2 16" xfId="26645"/>
    <cellStyle name="Note 5 2 2 3 2 16 2" xfId="26646"/>
    <cellStyle name="Note 5 2 2 3 2 16 2 2" xfId="26647"/>
    <cellStyle name="Note 5 2 2 3 2 16 3" xfId="26648"/>
    <cellStyle name="Note 5 2 2 3 2 17" xfId="26649"/>
    <cellStyle name="Note 5 2 2 3 2 17 2" xfId="26650"/>
    <cellStyle name="Note 5 2 2 3 2 17 2 2" xfId="26651"/>
    <cellStyle name="Note 5 2 2 3 2 17 3" xfId="26652"/>
    <cellStyle name="Note 5 2 2 3 2 18" xfId="26653"/>
    <cellStyle name="Note 5 2 2 3 2 18 2" xfId="26654"/>
    <cellStyle name="Note 5 2 2 3 2 18 2 2" xfId="26655"/>
    <cellStyle name="Note 5 2 2 3 2 18 3" xfId="26656"/>
    <cellStyle name="Note 5 2 2 3 2 19" xfId="26657"/>
    <cellStyle name="Note 5 2 2 3 2 19 2" xfId="26658"/>
    <cellStyle name="Note 5 2 2 3 2 19 2 2" xfId="26659"/>
    <cellStyle name="Note 5 2 2 3 2 19 3" xfId="26660"/>
    <cellStyle name="Note 5 2 2 3 2 2" xfId="26661"/>
    <cellStyle name="Note 5 2 2 3 2 2 2" xfId="26662"/>
    <cellStyle name="Note 5 2 2 3 2 2 2 2" xfId="26663"/>
    <cellStyle name="Note 5 2 2 3 2 2 3" xfId="26664"/>
    <cellStyle name="Note 5 2 2 3 2 20" xfId="26665"/>
    <cellStyle name="Note 5 2 2 3 2 20 2" xfId="26666"/>
    <cellStyle name="Note 5 2 2 3 2 20 2 2" xfId="26667"/>
    <cellStyle name="Note 5 2 2 3 2 20 3" xfId="26668"/>
    <cellStyle name="Note 5 2 2 3 2 21" xfId="26669"/>
    <cellStyle name="Note 5 2 2 3 2 21 2" xfId="26670"/>
    <cellStyle name="Note 5 2 2 3 2 22" xfId="26671"/>
    <cellStyle name="Note 5 2 2 3 2 3" xfId="26672"/>
    <cellStyle name="Note 5 2 2 3 2 3 2" xfId="26673"/>
    <cellStyle name="Note 5 2 2 3 2 3 2 2" xfId="26674"/>
    <cellStyle name="Note 5 2 2 3 2 3 3" xfId="26675"/>
    <cellStyle name="Note 5 2 2 3 2 4" xfId="26676"/>
    <cellStyle name="Note 5 2 2 3 2 4 2" xfId="26677"/>
    <cellStyle name="Note 5 2 2 3 2 4 2 2" xfId="26678"/>
    <cellStyle name="Note 5 2 2 3 2 4 3" xfId="26679"/>
    <cellStyle name="Note 5 2 2 3 2 5" xfId="26680"/>
    <cellStyle name="Note 5 2 2 3 2 5 2" xfId="26681"/>
    <cellStyle name="Note 5 2 2 3 2 5 2 2" xfId="26682"/>
    <cellStyle name="Note 5 2 2 3 2 5 3" xfId="26683"/>
    <cellStyle name="Note 5 2 2 3 2 6" xfId="26684"/>
    <cellStyle name="Note 5 2 2 3 2 6 2" xfId="26685"/>
    <cellStyle name="Note 5 2 2 3 2 6 2 2" xfId="26686"/>
    <cellStyle name="Note 5 2 2 3 2 6 3" xfId="26687"/>
    <cellStyle name="Note 5 2 2 3 2 7" xfId="26688"/>
    <cellStyle name="Note 5 2 2 3 2 7 2" xfId="26689"/>
    <cellStyle name="Note 5 2 2 3 2 7 2 2" xfId="26690"/>
    <cellStyle name="Note 5 2 2 3 2 7 3" xfId="26691"/>
    <cellStyle name="Note 5 2 2 3 2 8" xfId="26692"/>
    <cellStyle name="Note 5 2 2 3 2 8 2" xfId="26693"/>
    <cellStyle name="Note 5 2 2 3 2 8 2 2" xfId="26694"/>
    <cellStyle name="Note 5 2 2 3 2 8 3" xfId="26695"/>
    <cellStyle name="Note 5 2 2 3 2 9" xfId="26696"/>
    <cellStyle name="Note 5 2 2 3 2 9 2" xfId="26697"/>
    <cellStyle name="Note 5 2 2 3 2 9 2 2" xfId="26698"/>
    <cellStyle name="Note 5 2 2 3 2 9 3" xfId="26699"/>
    <cellStyle name="Note 5 2 2 3 3" xfId="26700"/>
    <cellStyle name="Note 5 2 2 3 3 2" xfId="26701"/>
    <cellStyle name="Note 5 2 2 3 3 2 2" xfId="26702"/>
    <cellStyle name="Note 5 2 2 3 3 3" xfId="26703"/>
    <cellStyle name="Note 5 2 2 3 4" xfId="26704"/>
    <cellStyle name="Note 5 2 2 3 4 2" xfId="26705"/>
    <cellStyle name="Note 5 2 2 3 4 2 2" xfId="26706"/>
    <cellStyle name="Note 5 2 2 3 4 3" xfId="26707"/>
    <cellStyle name="Note 5 2 2 3 5" xfId="26708"/>
    <cellStyle name="Note 5 2 2 3 5 2" xfId="26709"/>
    <cellStyle name="Note 5 2 2 3 5 2 2" xfId="26710"/>
    <cellStyle name="Note 5 2 2 3 5 3" xfId="26711"/>
    <cellStyle name="Note 5 2 2 3 6" xfId="26712"/>
    <cellStyle name="Note 5 2 2 3 6 2" xfId="26713"/>
    <cellStyle name="Note 5 2 2 3 6 2 2" xfId="26714"/>
    <cellStyle name="Note 5 2 2 3 6 3" xfId="26715"/>
    <cellStyle name="Note 5 2 2 3 7" xfId="26716"/>
    <cellStyle name="Note 5 2 2 3 7 2" xfId="26717"/>
    <cellStyle name="Note 5 2 2 3 7 2 2" xfId="26718"/>
    <cellStyle name="Note 5 2 2 3 7 3" xfId="26719"/>
    <cellStyle name="Note 5 2 2 3 8" xfId="26720"/>
    <cellStyle name="Note 5 2 2 3 8 2" xfId="26721"/>
    <cellStyle name="Note 5 2 2 3 8 2 2" xfId="26722"/>
    <cellStyle name="Note 5 2 2 3 8 3" xfId="26723"/>
    <cellStyle name="Note 5 2 2 3 9" xfId="26724"/>
    <cellStyle name="Note 5 2 2 3 9 2" xfId="26725"/>
    <cellStyle name="Note 5 2 2 3 9 2 2" xfId="26726"/>
    <cellStyle name="Note 5 2 2 3 9 3" xfId="26727"/>
    <cellStyle name="Note 5 2 2 4" xfId="26728"/>
    <cellStyle name="Note 5 2 2 4 10" xfId="26729"/>
    <cellStyle name="Note 5 2 2 4 10 2" xfId="26730"/>
    <cellStyle name="Note 5 2 2 4 10 2 2" xfId="26731"/>
    <cellStyle name="Note 5 2 2 4 10 3" xfId="26732"/>
    <cellStyle name="Note 5 2 2 4 11" xfId="26733"/>
    <cellStyle name="Note 5 2 2 4 11 2" xfId="26734"/>
    <cellStyle name="Note 5 2 2 4 11 2 2" xfId="26735"/>
    <cellStyle name="Note 5 2 2 4 11 3" xfId="26736"/>
    <cellStyle name="Note 5 2 2 4 12" xfId="26737"/>
    <cellStyle name="Note 5 2 2 4 12 2" xfId="26738"/>
    <cellStyle name="Note 5 2 2 4 12 2 2" xfId="26739"/>
    <cellStyle name="Note 5 2 2 4 12 3" xfId="26740"/>
    <cellStyle name="Note 5 2 2 4 13" xfId="26741"/>
    <cellStyle name="Note 5 2 2 4 13 2" xfId="26742"/>
    <cellStyle name="Note 5 2 2 4 13 2 2" xfId="26743"/>
    <cellStyle name="Note 5 2 2 4 13 3" xfId="26744"/>
    <cellStyle name="Note 5 2 2 4 14" xfId="26745"/>
    <cellStyle name="Note 5 2 2 4 14 2" xfId="26746"/>
    <cellStyle name="Note 5 2 2 4 14 2 2" xfId="26747"/>
    <cellStyle name="Note 5 2 2 4 14 3" xfId="26748"/>
    <cellStyle name="Note 5 2 2 4 15" xfId="26749"/>
    <cellStyle name="Note 5 2 2 4 15 2" xfId="26750"/>
    <cellStyle name="Note 5 2 2 4 15 2 2" xfId="26751"/>
    <cellStyle name="Note 5 2 2 4 15 3" xfId="26752"/>
    <cellStyle name="Note 5 2 2 4 16" xfId="26753"/>
    <cellStyle name="Note 5 2 2 4 16 2" xfId="26754"/>
    <cellStyle name="Note 5 2 2 4 16 2 2" xfId="26755"/>
    <cellStyle name="Note 5 2 2 4 16 3" xfId="26756"/>
    <cellStyle name="Note 5 2 2 4 17" xfId="26757"/>
    <cellStyle name="Note 5 2 2 4 17 2" xfId="26758"/>
    <cellStyle name="Note 5 2 2 4 17 2 2" xfId="26759"/>
    <cellStyle name="Note 5 2 2 4 17 3" xfId="26760"/>
    <cellStyle name="Note 5 2 2 4 18" xfId="26761"/>
    <cellStyle name="Note 5 2 2 4 18 2" xfId="26762"/>
    <cellStyle name="Note 5 2 2 4 18 2 2" xfId="26763"/>
    <cellStyle name="Note 5 2 2 4 18 3" xfId="26764"/>
    <cellStyle name="Note 5 2 2 4 19" xfId="26765"/>
    <cellStyle name="Note 5 2 2 4 19 2" xfId="26766"/>
    <cellStyle name="Note 5 2 2 4 19 2 2" xfId="26767"/>
    <cellStyle name="Note 5 2 2 4 19 3" xfId="26768"/>
    <cellStyle name="Note 5 2 2 4 2" xfId="26769"/>
    <cellStyle name="Note 5 2 2 4 2 10" xfId="26770"/>
    <cellStyle name="Note 5 2 2 4 2 10 2" xfId="26771"/>
    <cellStyle name="Note 5 2 2 4 2 10 2 2" xfId="26772"/>
    <cellStyle name="Note 5 2 2 4 2 10 3" xfId="26773"/>
    <cellStyle name="Note 5 2 2 4 2 11" xfId="26774"/>
    <cellStyle name="Note 5 2 2 4 2 11 2" xfId="26775"/>
    <cellStyle name="Note 5 2 2 4 2 11 2 2" xfId="26776"/>
    <cellStyle name="Note 5 2 2 4 2 11 3" xfId="26777"/>
    <cellStyle name="Note 5 2 2 4 2 12" xfId="26778"/>
    <cellStyle name="Note 5 2 2 4 2 12 2" xfId="26779"/>
    <cellStyle name="Note 5 2 2 4 2 12 2 2" xfId="26780"/>
    <cellStyle name="Note 5 2 2 4 2 12 3" xfId="26781"/>
    <cellStyle name="Note 5 2 2 4 2 13" xfId="26782"/>
    <cellStyle name="Note 5 2 2 4 2 13 2" xfId="26783"/>
    <cellStyle name="Note 5 2 2 4 2 13 2 2" xfId="26784"/>
    <cellStyle name="Note 5 2 2 4 2 13 3" xfId="26785"/>
    <cellStyle name="Note 5 2 2 4 2 14" xfId="26786"/>
    <cellStyle name="Note 5 2 2 4 2 14 2" xfId="26787"/>
    <cellStyle name="Note 5 2 2 4 2 14 2 2" xfId="26788"/>
    <cellStyle name="Note 5 2 2 4 2 14 3" xfId="26789"/>
    <cellStyle name="Note 5 2 2 4 2 15" xfId="26790"/>
    <cellStyle name="Note 5 2 2 4 2 15 2" xfId="26791"/>
    <cellStyle name="Note 5 2 2 4 2 15 2 2" xfId="26792"/>
    <cellStyle name="Note 5 2 2 4 2 15 3" xfId="26793"/>
    <cellStyle name="Note 5 2 2 4 2 16" xfId="26794"/>
    <cellStyle name="Note 5 2 2 4 2 16 2" xfId="26795"/>
    <cellStyle name="Note 5 2 2 4 2 16 2 2" xfId="26796"/>
    <cellStyle name="Note 5 2 2 4 2 16 3" xfId="26797"/>
    <cellStyle name="Note 5 2 2 4 2 17" xfId="26798"/>
    <cellStyle name="Note 5 2 2 4 2 17 2" xfId="26799"/>
    <cellStyle name="Note 5 2 2 4 2 17 2 2" xfId="26800"/>
    <cellStyle name="Note 5 2 2 4 2 17 3" xfId="26801"/>
    <cellStyle name="Note 5 2 2 4 2 18" xfId="26802"/>
    <cellStyle name="Note 5 2 2 4 2 18 2" xfId="26803"/>
    <cellStyle name="Note 5 2 2 4 2 18 2 2" xfId="26804"/>
    <cellStyle name="Note 5 2 2 4 2 18 3" xfId="26805"/>
    <cellStyle name="Note 5 2 2 4 2 19" xfId="26806"/>
    <cellStyle name="Note 5 2 2 4 2 19 2" xfId="26807"/>
    <cellStyle name="Note 5 2 2 4 2 19 2 2" xfId="26808"/>
    <cellStyle name="Note 5 2 2 4 2 19 3" xfId="26809"/>
    <cellStyle name="Note 5 2 2 4 2 2" xfId="26810"/>
    <cellStyle name="Note 5 2 2 4 2 2 2" xfId="26811"/>
    <cellStyle name="Note 5 2 2 4 2 2 2 2" xfId="26812"/>
    <cellStyle name="Note 5 2 2 4 2 2 3" xfId="26813"/>
    <cellStyle name="Note 5 2 2 4 2 20" xfId="26814"/>
    <cellStyle name="Note 5 2 2 4 2 20 2" xfId="26815"/>
    <cellStyle name="Note 5 2 2 4 2 20 2 2" xfId="26816"/>
    <cellStyle name="Note 5 2 2 4 2 20 3" xfId="26817"/>
    <cellStyle name="Note 5 2 2 4 2 21" xfId="26818"/>
    <cellStyle name="Note 5 2 2 4 2 21 2" xfId="26819"/>
    <cellStyle name="Note 5 2 2 4 2 22" xfId="26820"/>
    <cellStyle name="Note 5 2 2 4 2 3" xfId="26821"/>
    <cellStyle name="Note 5 2 2 4 2 3 2" xfId="26822"/>
    <cellStyle name="Note 5 2 2 4 2 3 2 2" xfId="26823"/>
    <cellStyle name="Note 5 2 2 4 2 3 3" xfId="26824"/>
    <cellStyle name="Note 5 2 2 4 2 4" xfId="26825"/>
    <cellStyle name="Note 5 2 2 4 2 4 2" xfId="26826"/>
    <cellStyle name="Note 5 2 2 4 2 4 2 2" xfId="26827"/>
    <cellStyle name="Note 5 2 2 4 2 4 3" xfId="26828"/>
    <cellStyle name="Note 5 2 2 4 2 5" xfId="26829"/>
    <cellStyle name="Note 5 2 2 4 2 5 2" xfId="26830"/>
    <cellStyle name="Note 5 2 2 4 2 5 2 2" xfId="26831"/>
    <cellStyle name="Note 5 2 2 4 2 5 3" xfId="26832"/>
    <cellStyle name="Note 5 2 2 4 2 6" xfId="26833"/>
    <cellStyle name="Note 5 2 2 4 2 6 2" xfId="26834"/>
    <cellStyle name="Note 5 2 2 4 2 6 2 2" xfId="26835"/>
    <cellStyle name="Note 5 2 2 4 2 6 3" xfId="26836"/>
    <cellStyle name="Note 5 2 2 4 2 7" xfId="26837"/>
    <cellStyle name="Note 5 2 2 4 2 7 2" xfId="26838"/>
    <cellStyle name="Note 5 2 2 4 2 7 2 2" xfId="26839"/>
    <cellStyle name="Note 5 2 2 4 2 7 3" xfId="26840"/>
    <cellStyle name="Note 5 2 2 4 2 8" xfId="26841"/>
    <cellStyle name="Note 5 2 2 4 2 8 2" xfId="26842"/>
    <cellStyle name="Note 5 2 2 4 2 8 2 2" xfId="26843"/>
    <cellStyle name="Note 5 2 2 4 2 8 3" xfId="26844"/>
    <cellStyle name="Note 5 2 2 4 2 9" xfId="26845"/>
    <cellStyle name="Note 5 2 2 4 2 9 2" xfId="26846"/>
    <cellStyle name="Note 5 2 2 4 2 9 2 2" xfId="26847"/>
    <cellStyle name="Note 5 2 2 4 2 9 3" xfId="26848"/>
    <cellStyle name="Note 5 2 2 4 20" xfId="26849"/>
    <cellStyle name="Note 5 2 2 4 20 2" xfId="26850"/>
    <cellStyle name="Note 5 2 2 4 20 2 2" xfId="26851"/>
    <cellStyle name="Note 5 2 2 4 20 3" xfId="26852"/>
    <cellStyle name="Note 5 2 2 4 21" xfId="26853"/>
    <cellStyle name="Note 5 2 2 4 21 2" xfId="26854"/>
    <cellStyle name="Note 5 2 2 4 21 2 2" xfId="26855"/>
    <cellStyle name="Note 5 2 2 4 21 3" xfId="26856"/>
    <cellStyle name="Note 5 2 2 4 22" xfId="26857"/>
    <cellStyle name="Note 5 2 2 4 22 2" xfId="26858"/>
    <cellStyle name="Note 5 2 2 4 23" xfId="26859"/>
    <cellStyle name="Note 5 2 2 4 3" xfId="26860"/>
    <cellStyle name="Note 5 2 2 4 3 2" xfId="26861"/>
    <cellStyle name="Note 5 2 2 4 3 2 2" xfId="26862"/>
    <cellStyle name="Note 5 2 2 4 3 3" xfId="26863"/>
    <cellStyle name="Note 5 2 2 4 4" xfId="26864"/>
    <cellStyle name="Note 5 2 2 4 4 2" xfId="26865"/>
    <cellStyle name="Note 5 2 2 4 4 2 2" xfId="26866"/>
    <cellStyle name="Note 5 2 2 4 4 3" xfId="26867"/>
    <cellStyle name="Note 5 2 2 4 5" xfId="26868"/>
    <cellStyle name="Note 5 2 2 4 5 2" xfId="26869"/>
    <cellStyle name="Note 5 2 2 4 5 2 2" xfId="26870"/>
    <cellStyle name="Note 5 2 2 4 5 3" xfId="26871"/>
    <cellStyle name="Note 5 2 2 4 6" xfId="26872"/>
    <cellStyle name="Note 5 2 2 4 6 2" xfId="26873"/>
    <cellStyle name="Note 5 2 2 4 6 2 2" xfId="26874"/>
    <cellStyle name="Note 5 2 2 4 6 3" xfId="26875"/>
    <cellStyle name="Note 5 2 2 4 7" xfId="26876"/>
    <cellStyle name="Note 5 2 2 4 7 2" xfId="26877"/>
    <cellStyle name="Note 5 2 2 4 7 2 2" xfId="26878"/>
    <cellStyle name="Note 5 2 2 4 7 3" xfId="26879"/>
    <cellStyle name="Note 5 2 2 4 8" xfId="26880"/>
    <cellStyle name="Note 5 2 2 4 8 2" xfId="26881"/>
    <cellStyle name="Note 5 2 2 4 8 2 2" xfId="26882"/>
    <cellStyle name="Note 5 2 2 4 8 3" xfId="26883"/>
    <cellStyle name="Note 5 2 2 4 9" xfId="26884"/>
    <cellStyle name="Note 5 2 2 4 9 2" xfId="26885"/>
    <cellStyle name="Note 5 2 2 4 9 2 2" xfId="26886"/>
    <cellStyle name="Note 5 2 2 4 9 3" xfId="26887"/>
    <cellStyle name="Note 5 2 2 5" xfId="26888"/>
    <cellStyle name="Note 5 2 2 5 10" xfId="26889"/>
    <cellStyle name="Note 5 2 2 5 10 2" xfId="26890"/>
    <cellStyle name="Note 5 2 2 5 10 2 2" xfId="26891"/>
    <cellStyle name="Note 5 2 2 5 10 3" xfId="26892"/>
    <cellStyle name="Note 5 2 2 5 11" xfId="26893"/>
    <cellStyle name="Note 5 2 2 5 11 2" xfId="26894"/>
    <cellStyle name="Note 5 2 2 5 11 2 2" xfId="26895"/>
    <cellStyle name="Note 5 2 2 5 11 3" xfId="26896"/>
    <cellStyle name="Note 5 2 2 5 12" xfId="26897"/>
    <cellStyle name="Note 5 2 2 5 12 2" xfId="26898"/>
    <cellStyle name="Note 5 2 2 5 12 2 2" xfId="26899"/>
    <cellStyle name="Note 5 2 2 5 12 3" xfId="26900"/>
    <cellStyle name="Note 5 2 2 5 13" xfId="26901"/>
    <cellStyle name="Note 5 2 2 5 13 2" xfId="26902"/>
    <cellStyle name="Note 5 2 2 5 13 2 2" xfId="26903"/>
    <cellStyle name="Note 5 2 2 5 13 3" xfId="26904"/>
    <cellStyle name="Note 5 2 2 5 14" xfId="26905"/>
    <cellStyle name="Note 5 2 2 5 14 2" xfId="26906"/>
    <cellStyle name="Note 5 2 2 5 14 2 2" xfId="26907"/>
    <cellStyle name="Note 5 2 2 5 14 3" xfId="26908"/>
    <cellStyle name="Note 5 2 2 5 15" xfId="26909"/>
    <cellStyle name="Note 5 2 2 5 15 2" xfId="26910"/>
    <cellStyle name="Note 5 2 2 5 15 2 2" xfId="26911"/>
    <cellStyle name="Note 5 2 2 5 15 3" xfId="26912"/>
    <cellStyle name="Note 5 2 2 5 16" xfId="26913"/>
    <cellStyle name="Note 5 2 2 5 16 2" xfId="26914"/>
    <cellStyle name="Note 5 2 2 5 16 2 2" xfId="26915"/>
    <cellStyle name="Note 5 2 2 5 16 3" xfId="26916"/>
    <cellStyle name="Note 5 2 2 5 17" xfId="26917"/>
    <cellStyle name="Note 5 2 2 5 17 2" xfId="26918"/>
    <cellStyle name="Note 5 2 2 5 17 2 2" xfId="26919"/>
    <cellStyle name="Note 5 2 2 5 17 3" xfId="26920"/>
    <cellStyle name="Note 5 2 2 5 18" xfId="26921"/>
    <cellStyle name="Note 5 2 2 5 18 2" xfId="26922"/>
    <cellStyle name="Note 5 2 2 5 18 2 2" xfId="26923"/>
    <cellStyle name="Note 5 2 2 5 18 3" xfId="26924"/>
    <cellStyle name="Note 5 2 2 5 19" xfId="26925"/>
    <cellStyle name="Note 5 2 2 5 19 2" xfId="26926"/>
    <cellStyle name="Note 5 2 2 5 19 2 2" xfId="26927"/>
    <cellStyle name="Note 5 2 2 5 19 3" xfId="26928"/>
    <cellStyle name="Note 5 2 2 5 2" xfId="26929"/>
    <cellStyle name="Note 5 2 2 5 2 2" xfId="26930"/>
    <cellStyle name="Note 5 2 2 5 2 2 2" xfId="26931"/>
    <cellStyle name="Note 5 2 2 5 2 3" xfId="26932"/>
    <cellStyle name="Note 5 2 2 5 20" xfId="26933"/>
    <cellStyle name="Note 5 2 2 5 20 2" xfId="26934"/>
    <cellStyle name="Note 5 2 2 5 20 2 2" xfId="26935"/>
    <cellStyle name="Note 5 2 2 5 20 3" xfId="26936"/>
    <cellStyle name="Note 5 2 2 5 21" xfId="26937"/>
    <cellStyle name="Note 5 2 2 5 21 2" xfId="26938"/>
    <cellStyle name="Note 5 2 2 5 22" xfId="26939"/>
    <cellStyle name="Note 5 2 2 5 3" xfId="26940"/>
    <cellStyle name="Note 5 2 2 5 3 2" xfId="26941"/>
    <cellStyle name="Note 5 2 2 5 3 2 2" xfId="26942"/>
    <cellStyle name="Note 5 2 2 5 3 3" xfId="26943"/>
    <cellStyle name="Note 5 2 2 5 4" xfId="26944"/>
    <cellStyle name="Note 5 2 2 5 4 2" xfId="26945"/>
    <cellStyle name="Note 5 2 2 5 4 2 2" xfId="26946"/>
    <cellStyle name="Note 5 2 2 5 4 3" xfId="26947"/>
    <cellStyle name="Note 5 2 2 5 5" xfId="26948"/>
    <cellStyle name="Note 5 2 2 5 5 2" xfId="26949"/>
    <cellStyle name="Note 5 2 2 5 5 2 2" xfId="26950"/>
    <cellStyle name="Note 5 2 2 5 5 3" xfId="26951"/>
    <cellStyle name="Note 5 2 2 5 6" xfId="26952"/>
    <cellStyle name="Note 5 2 2 5 6 2" xfId="26953"/>
    <cellStyle name="Note 5 2 2 5 6 2 2" xfId="26954"/>
    <cellStyle name="Note 5 2 2 5 6 3" xfId="26955"/>
    <cellStyle name="Note 5 2 2 5 7" xfId="26956"/>
    <cellStyle name="Note 5 2 2 5 7 2" xfId="26957"/>
    <cellStyle name="Note 5 2 2 5 7 2 2" xfId="26958"/>
    <cellStyle name="Note 5 2 2 5 7 3" xfId="26959"/>
    <cellStyle name="Note 5 2 2 5 8" xfId="26960"/>
    <cellStyle name="Note 5 2 2 5 8 2" xfId="26961"/>
    <cellStyle name="Note 5 2 2 5 8 2 2" xfId="26962"/>
    <cellStyle name="Note 5 2 2 5 8 3" xfId="26963"/>
    <cellStyle name="Note 5 2 2 5 9" xfId="26964"/>
    <cellStyle name="Note 5 2 2 5 9 2" xfId="26965"/>
    <cellStyle name="Note 5 2 2 5 9 2 2" xfId="26966"/>
    <cellStyle name="Note 5 2 2 5 9 3" xfId="26967"/>
    <cellStyle name="Note 5 2 2 6" xfId="26968"/>
    <cellStyle name="Note 5 2 2 6 2" xfId="26969"/>
    <cellStyle name="Note 5 2 2 6 2 2" xfId="26970"/>
    <cellStyle name="Note 5 2 2 6 3" xfId="26971"/>
    <cellStyle name="Note 5 2 2 7" xfId="26972"/>
    <cellStyle name="Note 5 2 2 7 2" xfId="26973"/>
    <cellStyle name="Note 5 2 2 7 2 2" xfId="26974"/>
    <cellStyle name="Note 5 2 2 7 3" xfId="26975"/>
    <cellStyle name="Note 5 2 2 8" xfId="26976"/>
    <cellStyle name="Note 5 2 2 8 2" xfId="26977"/>
    <cellStyle name="Note 5 2 2 8 2 2" xfId="26978"/>
    <cellStyle name="Note 5 2 2 8 3" xfId="26979"/>
    <cellStyle name="Note 5 2 2 9" xfId="26980"/>
    <cellStyle name="Note 5 2 2 9 2" xfId="26981"/>
    <cellStyle name="Note 5 2 2 9 2 2" xfId="26982"/>
    <cellStyle name="Note 5 2 2 9 3" xfId="26983"/>
    <cellStyle name="Note 5 2 20" xfId="26984"/>
    <cellStyle name="Note 5 2 20 2" xfId="26985"/>
    <cellStyle name="Note 5 2 20 2 2" xfId="26986"/>
    <cellStyle name="Note 5 2 20 3" xfId="26987"/>
    <cellStyle name="Note 5 2 21" xfId="26988"/>
    <cellStyle name="Note 5 2 21 2" xfId="26989"/>
    <cellStyle name="Note 5 2 21 2 2" xfId="26990"/>
    <cellStyle name="Note 5 2 21 3" xfId="26991"/>
    <cellStyle name="Note 5 2 22" xfId="26992"/>
    <cellStyle name="Note 5 2 22 2" xfId="26993"/>
    <cellStyle name="Note 5 2 23" xfId="26994"/>
    <cellStyle name="Note 5 2 24" xfId="26995"/>
    <cellStyle name="Note 5 2 25" xfId="26996"/>
    <cellStyle name="Note 5 2 26" xfId="26997"/>
    <cellStyle name="Note 5 2 3" xfId="26998"/>
    <cellStyle name="Note 5 2 3 10" xfId="26999"/>
    <cellStyle name="Note 5 2 3 10 2" xfId="27000"/>
    <cellStyle name="Note 5 2 3 10 2 2" xfId="27001"/>
    <cellStyle name="Note 5 2 3 10 3" xfId="27002"/>
    <cellStyle name="Note 5 2 3 11" xfId="27003"/>
    <cellStyle name="Note 5 2 3 11 2" xfId="27004"/>
    <cellStyle name="Note 5 2 3 11 2 2" xfId="27005"/>
    <cellStyle name="Note 5 2 3 11 3" xfId="27006"/>
    <cellStyle name="Note 5 2 3 12" xfId="27007"/>
    <cellStyle name="Note 5 2 3 12 2" xfId="27008"/>
    <cellStyle name="Note 5 2 3 12 2 2" xfId="27009"/>
    <cellStyle name="Note 5 2 3 12 3" xfId="27010"/>
    <cellStyle name="Note 5 2 3 13" xfId="27011"/>
    <cellStyle name="Note 5 2 3 13 2" xfId="27012"/>
    <cellStyle name="Note 5 2 3 13 2 2" xfId="27013"/>
    <cellStyle name="Note 5 2 3 13 3" xfId="27014"/>
    <cellStyle name="Note 5 2 3 14" xfId="27015"/>
    <cellStyle name="Note 5 2 3 14 2" xfId="27016"/>
    <cellStyle name="Note 5 2 3 14 2 2" xfId="27017"/>
    <cellStyle name="Note 5 2 3 14 3" xfId="27018"/>
    <cellStyle name="Note 5 2 3 15" xfId="27019"/>
    <cellStyle name="Note 5 2 3 15 2" xfId="27020"/>
    <cellStyle name="Note 5 2 3 15 2 2" xfId="27021"/>
    <cellStyle name="Note 5 2 3 15 3" xfId="27022"/>
    <cellStyle name="Note 5 2 3 16" xfId="27023"/>
    <cellStyle name="Note 5 2 3 16 2" xfId="27024"/>
    <cellStyle name="Note 5 2 3 16 2 2" xfId="27025"/>
    <cellStyle name="Note 5 2 3 16 3" xfId="27026"/>
    <cellStyle name="Note 5 2 3 17" xfId="27027"/>
    <cellStyle name="Note 5 2 3 17 2" xfId="27028"/>
    <cellStyle name="Note 5 2 3 17 2 2" xfId="27029"/>
    <cellStyle name="Note 5 2 3 17 3" xfId="27030"/>
    <cellStyle name="Note 5 2 3 18" xfId="27031"/>
    <cellStyle name="Note 5 2 3 18 2" xfId="27032"/>
    <cellStyle name="Note 5 2 3 19" xfId="27033"/>
    <cellStyle name="Note 5 2 3 2" xfId="27034"/>
    <cellStyle name="Note 5 2 3 2 10" xfId="27035"/>
    <cellStyle name="Note 5 2 3 2 10 2" xfId="27036"/>
    <cellStyle name="Note 5 2 3 2 10 2 2" xfId="27037"/>
    <cellStyle name="Note 5 2 3 2 10 3" xfId="27038"/>
    <cellStyle name="Note 5 2 3 2 11" xfId="27039"/>
    <cellStyle name="Note 5 2 3 2 11 2" xfId="27040"/>
    <cellStyle name="Note 5 2 3 2 11 2 2" xfId="27041"/>
    <cellStyle name="Note 5 2 3 2 11 3" xfId="27042"/>
    <cellStyle name="Note 5 2 3 2 12" xfId="27043"/>
    <cellStyle name="Note 5 2 3 2 12 2" xfId="27044"/>
    <cellStyle name="Note 5 2 3 2 12 2 2" xfId="27045"/>
    <cellStyle name="Note 5 2 3 2 12 3" xfId="27046"/>
    <cellStyle name="Note 5 2 3 2 13" xfId="27047"/>
    <cellStyle name="Note 5 2 3 2 13 2" xfId="27048"/>
    <cellStyle name="Note 5 2 3 2 13 2 2" xfId="27049"/>
    <cellStyle name="Note 5 2 3 2 13 3" xfId="27050"/>
    <cellStyle name="Note 5 2 3 2 14" xfId="27051"/>
    <cellStyle name="Note 5 2 3 2 14 2" xfId="27052"/>
    <cellStyle name="Note 5 2 3 2 14 2 2" xfId="27053"/>
    <cellStyle name="Note 5 2 3 2 14 3" xfId="27054"/>
    <cellStyle name="Note 5 2 3 2 15" xfId="27055"/>
    <cellStyle name="Note 5 2 3 2 15 2" xfId="27056"/>
    <cellStyle name="Note 5 2 3 2 15 2 2" xfId="27057"/>
    <cellStyle name="Note 5 2 3 2 15 3" xfId="27058"/>
    <cellStyle name="Note 5 2 3 2 16" xfId="27059"/>
    <cellStyle name="Note 5 2 3 2 16 2" xfId="27060"/>
    <cellStyle name="Note 5 2 3 2 16 2 2" xfId="27061"/>
    <cellStyle name="Note 5 2 3 2 16 3" xfId="27062"/>
    <cellStyle name="Note 5 2 3 2 17" xfId="27063"/>
    <cellStyle name="Note 5 2 3 2 17 2" xfId="27064"/>
    <cellStyle name="Note 5 2 3 2 17 2 2" xfId="27065"/>
    <cellStyle name="Note 5 2 3 2 17 3" xfId="27066"/>
    <cellStyle name="Note 5 2 3 2 18" xfId="27067"/>
    <cellStyle name="Note 5 2 3 2 18 2" xfId="27068"/>
    <cellStyle name="Note 5 2 3 2 18 2 2" xfId="27069"/>
    <cellStyle name="Note 5 2 3 2 18 3" xfId="27070"/>
    <cellStyle name="Note 5 2 3 2 19" xfId="27071"/>
    <cellStyle name="Note 5 2 3 2 19 2" xfId="27072"/>
    <cellStyle name="Note 5 2 3 2 19 2 2" xfId="27073"/>
    <cellStyle name="Note 5 2 3 2 19 3" xfId="27074"/>
    <cellStyle name="Note 5 2 3 2 2" xfId="27075"/>
    <cellStyle name="Note 5 2 3 2 2 2" xfId="27076"/>
    <cellStyle name="Note 5 2 3 2 2 2 2" xfId="27077"/>
    <cellStyle name="Note 5 2 3 2 2 3" xfId="27078"/>
    <cellStyle name="Note 5 2 3 2 20" xfId="27079"/>
    <cellStyle name="Note 5 2 3 2 20 2" xfId="27080"/>
    <cellStyle name="Note 5 2 3 2 20 2 2" xfId="27081"/>
    <cellStyle name="Note 5 2 3 2 20 3" xfId="27082"/>
    <cellStyle name="Note 5 2 3 2 21" xfId="27083"/>
    <cellStyle name="Note 5 2 3 2 21 2" xfId="27084"/>
    <cellStyle name="Note 5 2 3 2 22" xfId="27085"/>
    <cellStyle name="Note 5 2 3 2 3" xfId="27086"/>
    <cellStyle name="Note 5 2 3 2 3 2" xfId="27087"/>
    <cellStyle name="Note 5 2 3 2 3 2 2" xfId="27088"/>
    <cellStyle name="Note 5 2 3 2 3 3" xfId="27089"/>
    <cellStyle name="Note 5 2 3 2 4" xfId="27090"/>
    <cellStyle name="Note 5 2 3 2 4 2" xfId="27091"/>
    <cellStyle name="Note 5 2 3 2 4 2 2" xfId="27092"/>
    <cellStyle name="Note 5 2 3 2 4 3" xfId="27093"/>
    <cellStyle name="Note 5 2 3 2 5" xfId="27094"/>
    <cellStyle name="Note 5 2 3 2 5 2" xfId="27095"/>
    <cellStyle name="Note 5 2 3 2 5 2 2" xfId="27096"/>
    <cellStyle name="Note 5 2 3 2 5 3" xfId="27097"/>
    <cellStyle name="Note 5 2 3 2 6" xfId="27098"/>
    <cellStyle name="Note 5 2 3 2 6 2" xfId="27099"/>
    <cellStyle name="Note 5 2 3 2 6 2 2" xfId="27100"/>
    <cellStyle name="Note 5 2 3 2 6 3" xfId="27101"/>
    <cellStyle name="Note 5 2 3 2 7" xfId="27102"/>
    <cellStyle name="Note 5 2 3 2 7 2" xfId="27103"/>
    <cellStyle name="Note 5 2 3 2 7 2 2" xfId="27104"/>
    <cellStyle name="Note 5 2 3 2 7 3" xfId="27105"/>
    <cellStyle name="Note 5 2 3 2 8" xfId="27106"/>
    <cellStyle name="Note 5 2 3 2 8 2" xfId="27107"/>
    <cellStyle name="Note 5 2 3 2 8 2 2" xfId="27108"/>
    <cellStyle name="Note 5 2 3 2 8 3" xfId="27109"/>
    <cellStyle name="Note 5 2 3 2 9" xfId="27110"/>
    <cellStyle name="Note 5 2 3 2 9 2" xfId="27111"/>
    <cellStyle name="Note 5 2 3 2 9 2 2" xfId="27112"/>
    <cellStyle name="Note 5 2 3 2 9 3" xfId="27113"/>
    <cellStyle name="Note 5 2 3 3" xfId="27114"/>
    <cellStyle name="Note 5 2 3 3 2" xfId="27115"/>
    <cellStyle name="Note 5 2 3 3 2 2" xfId="27116"/>
    <cellStyle name="Note 5 2 3 3 3" xfId="27117"/>
    <cellStyle name="Note 5 2 3 4" xfId="27118"/>
    <cellStyle name="Note 5 2 3 4 2" xfId="27119"/>
    <cellStyle name="Note 5 2 3 4 2 2" xfId="27120"/>
    <cellStyle name="Note 5 2 3 4 3" xfId="27121"/>
    <cellStyle name="Note 5 2 3 5" xfId="27122"/>
    <cellStyle name="Note 5 2 3 5 2" xfId="27123"/>
    <cellStyle name="Note 5 2 3 5 2 2" xfId="27124"/>
    <cellStyle name="Note 5 2 3 5 3" xfId="27125"/>
    <cellStyle name="Note 5 2 3 6" xfId="27126"/>
    <cellStyle name="Note 5 2 3 6 2" xfId="27127"/>
    <cellStyle name="Note 5 2 3 6 2 2" xfId="27128"/>
    <cellStyle name="Note 5 2 3 6 3" xfId="27129"/>
    <cellStyle name="Note 5 2 3 7" xfId="27130"/>
    <cellStyle name="Note 5 2 3 7 2" xfId="27131"/>
    <cellStyle name="Note 5 2 3 7 2 2" xfId="27132"/>
    <cellStyle name="Note 5 2 3 7 3" xfId="27133"/>
    <cellStyle name="Note 5 2 3 8" xfId="27134"/>
    <cellStyle name="Note 5 2 3 8 2" xfId="27135"/>
    <cellStyle name="Note 5 2 3 8 2 2" xfId="27136"/>
    <cellStyle name="Note 5 2 3 8 3" xfId="27137"/>
    <cellStyle name="Note 5 2 3 9" xfId="27138"/>
    <cellStyle name="Note 5 2 3 9 2" xfId="27139"/>
    <cellStyle name="Note 5 2 3 9 2 2" xfId="27140"/>
    <cellStyle name="Note 5 2 3 9 3" xfId="27141"/>
    <cellStyle name="Note 5 2 4" xfId="27142"/>
    <cellStyle name="Note 5 2 4 10" xfId="27143"/>
    <cellStyle name="Note 5 2 4 10 2" xfId="27144"/>
    <cellStyle name="Note 5 2 4 10 2 2" xfId="27145"/>
    <cellStyle name="Note 5 2 4 10 3" xfId="27146"/>
    <cellStyle name="Note 5 2 4 11" xfId="27147"/>
    <cellStyle name="Note 5 2 4 11 2" xfId="27148"/>
    <cellStyle name="Note 5 2 4 11 2 2" xfId="27149"/>
    <cellStyle name="Note 5 2 4 11 3" xfId="27150"/>
    <cellStyle name="Note 5 2 4 12" xfId="27151"/>
    <cellStyle name="Note 5 2 4 12 2" xfId="27152"/>
    <cellStyle name="Note 5 2 4 12 2 2" xfId="27153"/>
    <cellStyle name="Note 5 2 4 12 3" xfId="27154"/>
    <cellStyle name="Note 5 2 4 13" xfId="27155"/>
    <cellStyle name="Note 5 2 4 13 2" xfId="27156"/>
    <cellStyle name="Note 5 2 4 13 2 2" xfId="27157"/>
    <cellStyle name="Note 5 2 4 13 3" xfId="27158"/>
    <cellStyle name="Note 5 2 4 14" xfId="27159"/>
    <cellStyle name="Note 5 2 4 14 2" xfId="27160"/>
    <cellStyle name="Note 5 2 4 14 2 2" xfId="27161"/>
    <cellStyle name="Note 5 2 4 14 3" xfId="27162"/>
    <cellStyle name="Note 5 2 4 15" xfId="27163"/>
    <cellStyle name="Note 5 2 4 15 2" xfId="27164"/>
    <cellStyle name="Note 5 2 4 15 2 2" xfId="27165"/>
    <cellStyle name="Note 5 2 4 15 3" xfId="27166"/>
    <cellStyle name="Note 5 2 4 16" xfId="27167"/>
    <cellStyle name="Note 5 2 4 16 2" xfId="27168"/>
    <cellStyle name="Note 5 2 4 16 2 2" xfId="27169"/>
    <cellStyle name="Note 5 2 4 16 3" xfId="27170"/>
    <cellStyle name="Note 5 2 4 17" xfId="27171"/>
    <cellStyle name="Note 5 2 4 17 2" xfId="27172"/>
    <cellStyle name="Note 5 2 4 17 2 2" xfId="27173"/>
    <cellStyle name="Note 5 2 4 17 3" xfId="27174"/>
    <cellStyle name="Note 5 2 4 18" xfId="27175"/>
    <cellStyle name="Note 5 2 4 18 2" xfId="27176"/>
    <cellStyle name="Note 5 2 4 19" xfId="27177"/>
    <cellStyle name="Note 5 2 4 2" xfId="27178"/>
    <cellStyle name="Note 5 2 4 2 10" xfId="27179"/>
    <cellStyle name="Note 5 2 4 2 10 2" xfId="27180"/>
    <cellStyle name="Note 5 2 4 2 10 2 2" xfId="27181"/>
    <cellStyle name="Note 5 2 4 2 10 3" xfId="27182"/>
    <cellStyle name="Note 5 2 4 2 11" xfId="27183"/>
    <cellStyle name="Note 5 2 4 2 11 2" xfId="27184"/>
    <cellStyle name="Note 5 2 4 2 11 2 2" xfId="27185"/>
    <cellStyle name="Note 5 2 4 2 11 3" xfId="27186"/>
    <cellStyle name="Note 5 2 4 2 12" xfId="27187"/>
    <cellStyle name="Note 5 2 4 2 12 2" xfId="27188"/>
    <cellStyle name="Note 5 2 4 2 12 2 2" xfId="27189"/>
    <cellStyle name="Note 5 2 4 2 12 3" xfId="27190"/>
    <cellStyle name="Note 5 2 4 2 13" xfId="27191"/>
    <cellStyle name="Note 5 2 4 2 13 2" xfId="27192"/>
    <cellStyle name="Note 5 2 4 2 13 2 2" xfId="27193"/>
    <cellStyle name="Note 5 2 4 2 13 3" xfId="27194"/>
    <cellStyle name="Note 5 2 4 2 14" xfId="27195"/>
    <cellStyle name="Note 5 2 4 2 14 2" xfId="27196"/>
    <cellStyle name="Note 5 2 4 2 14 2 2" xfId="27197"/>
    <cellStyle name="Note 5 2 4 2 14 3" xfId="27198"/>
    <cellStyle name="Note 5 2 4 2 15" xfId="27199"/>
    <cellStyle name="Note 5 2 4 2 15 2" xfId="27200"/>
    <cellStyle name="Note 5 2 4 2 15 2 2" xfId="27201"/>
    <cellStyle name="Note 5 2 4 2 15 3" xfId="27202"/>
    <cellStyle name="Note 5 2 4 2 16" xfId="27203"/>
    <cellStyle name="Note 5 2 4 2 16 2" xfId="27204"/>
    <cellStyle name="Note 5 2 4 2 16 2 2" xfId="27205"/>
    <cellStyle name="Note 5 2 4 2 16 3" xfId="27206"/>
    <cellStyle name="Note 5 2 4 2 17" xfId="27207"/>
    <cellStyle name="Note 5 2 4 2 17 2" xfId="27208"/>
    <cellStyle name="Note 5 2 4 2 17 2 2" xfId="27209"/>
    <cellStyle name="Note 5 2 4 2 17 3" xfId="27210"/>
    <cellStyle name="Note 5 2 4 2 18" xfId="27211"/>
    <cellStyle name="Note 5 2 4 2 18 2" xfId="27212"/>
    <cellStyle name="Note 5 2 4 2 18 2 2" xfId="27213"/>
    <cellStyle name="Note 5 2 4 2 18 3" xfId="27214"/>
    <cellStyle name="Note 5 2 4 2 19" xfId="27215"/>
    <cellStyle name="Note 5 2 4 2 19 2" xfId="27216"/>
    <cellStyle name="Note 5 2 4 2 19 2 2" xfId="27217"/>
    <cellStyle name="Note 5 2 4 2 19 3" xfId="27218"/>
    <cellStyle name="Note 5 2 4 2 2" xfId="27219"/>
    <cellStyle name="Note 5 2 4 2 2 2" xfId="27220"/>
    <cellStyle name="Note 5 2 4 2 2 2 2" xfId="27221"/>
    <cellStyle name="Note 5 2 4 2 2 3" xfId="27222"/>
    <cellStyle name="Note 5 2 4 2 20" xfId="27223"/>
    <cellStyle name="Note 5 2 4 2 20 2" xfId="27224"/>
    <cellStyle name="Note 5 2 4 2 20 2 2" xfId="27225"/>
    <cellStyle name="Note 5 2 4 2 20 3" xfId="27226"/>
    <cellStyle name="Note 5 2 4 2 21" xfId="27227"/>
    <cellStyle name="Note 5 2 4 2 21 2" xfId="27228"/>
    <cellStyle name="Note 5 2 4 2 22" xfId="27229"/>
    <cellStyle name="Note 5 2 4 2 3" xfId="27230"/>
    <cellStyle name="Note 5 2 4 2 3 2" xfId="27231"/>
    <cellStyle name="Note 5 2 4 2 3 2 2" xfId="27232"/>
    <cellStyle name="Note 5 2 4 2 3 3" xfId="27233"/>
    <cellStyle name="Note 5 2 4 2 4" xfId="27234"/>
    <cellStyle name="Note 5 2 4 2 4 2" xfId="27235"/>
    <cellStyle name="Note 5 2 4 2 4 2 2" xfId="27236"/>
    <cellStyle name="Note 5 2 4 2 4 3" xfId="27237"/>
    <cellStyle name="Note 5 2 4 2 5" xfId="27238"/>
    <cellStyle name="Note 5 2 4 2 5 2" xfId="27239"/>
    <cellStyle name="Note 5 2 4 2 5 2 2" xfId="27240"/>
    <cellStyle name="Note 5 2 4 2 5 3" xfId="27241"/>
    <cellStyle name="Note 5 2 4 2 6" xfId="27242"/>
    <cellStyle name="Note 5 2 4 2 6 2" xfId="27243"/>
    <cellStyle name="Note 5 2 4 2 6 2 2" xfId="27244"/>
    <cellStyle name="Note 5 2 4 2 6 3" xfId="27245"/>
    <cellStyle name="Note 5 2 4 2 7" xfId="27246"/>
    <cellStyle name="Note 5 2 4 2 7 2" xfId="27247"/>
    <cellStyle name="Note 5 2 4 2 7 2 2" xfId="27248"/>
    <cellStyle name="Note 5 2 4 2 7 3" xfId="27249"/>
    <cellStyle name="Note 5 2 4 2 8" xfId="27250"/>
    <cellStyle name="Note 5 2 4 2 8 2" xfId="27251"/>
    <cellStyle name="Note 5 2 4 2 8 2 2" xfId="27252"/>
    <cellStyle name="Note 5 2 4 2 8 3" xfId="27253"/>
    <cellStyle name="Note 5 2 4 2 9" xfId="27254"/>
    <cellStyle name="Note 5 2 4 2 9 2" xfId="27255"/>
    <cellStyle name="Note 5 2 4 2 9 2 2" xfId="27256"/>
    <cellStyle name="Note 5 2 4 2 9 3" xfId="27257"/>
    <cellStyle name="Note 5 2 4 3" xfId="27258"/>
    <cellStyle name="Note 5 2 4 3 2" xfId="27259"/>
    <cellStyle name="Note 5 2 4 3 2 2" xfId="27260"/>
    <cellStyle name="Note 5 2 4 3 3" xfId="27261"/>
    <cellStyle name="Note 5 2 4 4" xfId="27262"/>
    <cellStyle name="Note 5 2 4 4 2" xfId="27263"/>
    <cellStyle name="Note 5 2 4 4 2 2" xfId="27264"/>
    <cellStyle name="Note 5 2 4 4 3" xfId="27265"/>
    <cellStyle name="Note 5 2 4 5" xfId="27266"/>
    <cellStyle name="Note 5 2 4 5 2" xfId="27267"/>
    <cellStyle name="Note 5 2 4 5 2 2" xfId="27268"/>
    <cellStyle name="Note 5 2 4 5 3" xfId="27269"/>
    <cellStyle name="Note 5 2 4 6" xfId="27270"/>
    <cellStyle name="Note 5 2 4 6 2" xfId="27271"/>
    <cellStyle name="Note 5 2 4 6 2 2" xfId="27272"/>
    <cellStyle name="Note 5 2 4 6 3" xfId="27273"/>
    <cellStyle name="Note 5 2 4 7" xfId="27274"/>
    <cellStyle name="Note 5 2 4 7 2" xfId="27275"/>
    <cellStyle name="Note 5 2 4 7 2 2" xfId="27276"/>
    <cellStyle name="Note 5 2 4 7 3" xfId="27277"/>
    <cellStyle name="Note 5 2 4 8" xfId="27278"/>
    <cellStyle name="Note 5 2 4 8 2" xfId="27279"/>
    <cellStyle name="Note 5 2 4 8 2 2" xfId="27280"/>
    <cellStyle name="Note 5 2 4 8 3" xfId="27281"/>
    <cellStyle name="Note 5 2 4 9" xfId="27282"/>
    <cellStyle name="Note 5 2 4 9 2" xfId="27283"/>
    <cellStyle name="Note 5 2 4 9 2 2" xfId="27284"/>
    <cellStyle name="Note 5 2 4 9 3" xfId="27285"/>
    <cellStyle name="Note 5 2 5" xfId="27286"/>
    <cellStyle name="Note 5 2 5 10" xfId="27287"/>
    <cellStyle name="Note 5 2 5 10 2" xfId="27288"/>
    <cellStyle name="Note 5 2 5 10 2 2" xfId="27289"/>
    <cellStyle name="Note 5 2 5 10 3" xfId="27290"/>
    <cellStyle name="Note 5 2 5 11" xfId="27291"/>
    <cellStyle name="Note 5 2 5 11 2" xfId="27292"/>
    <cellStyle name="Note 5 2 5 11 2 2" xfId="27293"/>
    <cellStyle name="Note 5 2 5 11 3" xfId="27294"/>
    <cellStyle name="Note 5 2 5 12" xfId="27295"/>
    <cellStyle name="Note 5 2 5 12 2" xfId="27296"/>
    <cellStyle name="Note 5 2 5 12 2 2" xfId="27297"/>
    <cellStyle name="Note 5 2 5 12 3" xfId="27298"/>
    <cellStyle name="Note 5 2 5 13" xfId="27299"/>
    <cellStyle name="Note 5 2 5 13 2" xfId="27300"/>
    <cellStyle name="Note 5 2 5 13 2 2" xfId="27301"/>
    <cellStyle name="Note 5 2 5 13 3" xfId="27302"/>
    <cellStyle name="Note 5 2 5 14" xfId="27303"/>
    <cellStyle name="Note 5 2 5 14 2" xfId="27304"/>
    <cellStyle name="Note 5 2 5 14 2 2" xfId="27305"/>
    <cellStyle name="Note 5 2 5 14 3" xfId="27306"/>
    <cellStyle name="Note 5 2 5 15" xfId="27307"/>
    <cellStyle name="Note 5 2 5 15 2" xfId="27308"/>
    <cellStyle name="Note 5 2 5 15 2 2" xfId="27309"/>
    <cellStyle name="Note 5 2 5 15 3" xfId="27310"/>
    <cellStyle name="Note 5 2 5 16" xfId="27311"/>
    <cellStyle name="Note 5 2 5 16 2" xfId="27312"/>
    <cellStyle name="Note 5 2 5 16 2 2" xfId="27313"/>
    <cellStyle name="Note 5 2 5 16 3" xfId="27314"/>
    <cellStyle name="Note 5 2 5 17" xfId="27315"/>
    <cellStyle name="Note 5 2 5 17 2" xfId="27316"/>
    <cellStyle name="Note 5 2 5 17 2 2" xfId="27317"/>
    <cellStyle name="Note 5 2 5 17 3" xfId="27318"/>
    <cellStyle name="Note 5 2 5 18" xfId="27319"/>
    <cellStyle name="Note 5 2 5 18 2" xfId="27320"/>
    <cellStyle name="Note 5 2 5 18 2 2" xfId="27321"/>
    <cellStyle name="Note 5 2 5 18 3" xfId="27322"/>
    <cellStyle name="Note 5 2 5 19" xfId="27323"/>
    <cellStyle name="Note 5 2 5 19 2" xfId="27324"/>
    <cellStyle name="Note 5 2 5 19 2 2" xfId="27325"/>
    <cellStyle name="Note 5 2 5 19 3" xfId="27326"/>
    <cellStyle name="Note 5 2 5 2" xfId="27327"/>
    <cellStyle name="Note 5 2 5 2 10" xfId="27328"/>
    <cellStyle name="Note 5 2 5 2 10 2" xfId="27329"/>
    <cellStyle name="Note 5 2 5 2 10 2 2" xfId="27330"/>
    <cellStyle name="Note 5 2 5 2 10 3" xfId="27331"/>
    <cellStyle name="Note 5 2 5 2 11" xfId="27332"/>
    <cellStyle name="Note 5 2 5 2 11 2" xfId="27333"/>
    <cellStyle name="Note 5 2 5 2 11 2 2" xfId="27334"/>
    <cellStyle name="Note 5 2 5 2 11 3" xfId="27335"/>
    <cellStyle name="Note 5 2 5 2 12" xfId="27336"/>
    <cellStyle name="Note 5 2 5 2 12 2" xfId="27337"/>
    <cellStyle name="Note 5 2 5 2 12 2 2" xfId="27338"/>
    <cellStyle name="Note 5 2 5 2 12 3" xfId="27339"/>
    <cellStyle name="Note 5 2 5 2 13" xfId="27340"/>
    <cellStyle name="Note 5 2 5 2 13 2" xfId="27341"/>
    <cellStyle name="Note 5 2 5 2 13 2 2" xfId="27342"/>
    <cellStyle name="Note 5 2 5 2 13 3" xfId="27343"/>
    <cellStyle name="Note 5 2 5 2 14" xfId="27344"/>
    <cellStyle name="Note 5 2 5 2 14 2" xfId="27345"/>
    <cellStyle name="Note 5 2 5 2 14 2 2" xfId="27346"/>
    <cellStyle name="Note 5 2 5 2 14 3" xfId="27347"/>
    <cellStyle name="Note 5 2 5 2 15" xfId="27348"/>
    <cellStyle name="Note 5 2 5 2 15 2" xfId="27349"/>
    <cellStyle name="Note 5 2 5 2 15 2 2" xfId="27350"/>
    <cellStyle name="Note 5 2 5 2 15 3" xfId="27351"/>
    <cellStyle name="Note 5 2 5 2 16" xfId="27352"/>
    <cellStyle name="Note 5 2 5 2 16 2" xfId="27353"/>
    <cellStyle name="Note 5 2 5 2 16 2 2" xfId="27354"/>
    <cellStyle name="Note 5 2 5 2 16 3" xfId="27355"/>
    <cellStyle name="Note 5 2 5 2 17" xfId="27356"/>
    <cellStyle name="Note 5 2 5 2 17 2" xfId="27357"/>
    <cellStyle name="Note 5 2 5 2 17 2 2" xfId="27358"/>
    <cellStyle name="Note 5 2 5 2 17 3" xfId="27359"/>
    <cellStyle name="Note 5 2 5 2 18" xfId="27360"/>
    <cellStyle name="Note 5 2 5 2 18 2" xfId="27361"/>
    <cellStyle name="Note 5 2 5 2 18 2 2" xfId="27362"/>
    <cellStyle name="Note 5 2 5 2 18 3" xfId="27363"/>
    <cellStyle name="Note 5 2 5 2 19" xfId="27364"/>
    <cellStyle name="Note 5 2 5 2 19 2" xfId="27365"/>
    <cellStyle name="Note 5 2 5 2 19 2 2" xfId="27366"/>
    <cellStyle name="Note 5 2 5 2 19 3" xfId="27367"/>
    <cellStyle name="Note 5 2 5 2 2" xfId="27368"/>
    <cellStyle name="Note 5 2 5 2 2 2" xfId="27369"/>
    <cellStyle name="Note 5 2 5 2 2 2 2" xfId="27370"/>
    <cellStyle name="Note 5 2 5 2 2 3" xfId="27371"/>
    <cellStyle name="Note 5 2 5 2 20" xfId="27372"/>
    <cellStyle name="Note 5 2 5 2 20 2" xfId="27373"/>
    <cellStyle name="Note 5 2 5 2 20 2 2" xfId="27374"/>
    <cellStyle name="Note 5 2 5 2 20 3" xfId="27375"/>
    <cellStyle name="Note 5 2 5 2 21" xfId="27376"/>
    <cellStyle name="Note 5 2 5 2 21 2" xfId="27377"/>
    <cellStyle name="Note 5 2 5 2 22" xfId="27378"/>
    <cellStyle name="Note 5 2 5 2 3" xfId="27379"/>
    <cellStyle name="Note 5 2 5 2 3 2" xfId="27380"/>
    <cellStyle name="Note 5 2 5 2 3 2 2" xfId="27381"/>
    <cellStyle name="Note 5 2 5 2 3 3" xfId="27382"/>
    <cellStyle name="Note 5 2 5 2 4" xfId="27383"/>
    <cellStyle name="Note 5 2 5 2 4 2" xfId="27384"/>
    <cellStyle name="Note 5 2 5 2 4 2 2" xfId="27385"/>
    <cellStyle name="Note 5 2 5 2 4 3" xfId="27386"/>
    <cellStyle name="Note 5 2 5 2 5" xfId="27387"/>
    <cellStyle name="Note 5 2 5 2 5 2" xfId="27388"/>
    <cellStyle name="Note 5 2 5 2 5 2 2" xfId="27389"/>
    <cellStyle name="Note 5 2 5 2 5 3" xfId="27390"/>
    <cellStyle name="Note 5 2 5 2 6" xfId="27391"/>
    <cellStyle name="Note 5 2 5 2 6 2" xfId="27392"/>
    <cellStyle name="Note 5 2 5 2 6 2 2" xfId="27393"/>
    <cellStyle name="Note 5 2 5 2 6 3" xfId="27394"/>
    <cellStyle name="Note 5 2 5 2 7" xfId="27395"/>
    <cellStyle name="Note 5 2 5 2 7 2" xfId="27396"/>
    <cellStyle name="Note 5 2 5 2 7 2 2" xfId="27397"/>
    <cellStyle name="Note 5 2 5 2 7 3" xfId="27398"/>
    <cellStyle name="Note 5 2 5 2 8" xfId="27399"/>
    <cellStyle name="Note 5 2 5 2 8 2" xfId="27400"/>
    <cellStyle name="Note 5 2 5 2 8 2 2" xfId="27401"/>
    <cellStyle name="Note 5 2 5 2 8 3" xfId="27402"/>
    <cellStyle name="Note 5 2 5 2 9" xfId="27403"/>
    <cellStyle name="Note 5 2 5 2 9 2" xfId="27404"/>
    <cellStyle name="Note 5 2 5 2 9 2 2" xfId="27405"/>
    <cellStyle name="Note 5 2 5 2 9 3" xfId="27406"/>
    <cellStyle name="Note 5 2 5 20" xfId="27407"/>
    <cellStyle name="Note 5 2 5 20 2" xfId="27408"/>
    <cellStyle name="Note 5 2 5 20 2 2" xfId="27409"/>
    <cellStyle name="Note 5 2 5 20 3" xfId="27410"/>
    <cellStyle name="Note 5 2 5 21" xfId="27411"/>
    <cellStyle name="Note 5 2 5 21 2" xfId="27412"/>
    <cellStyle name="Note 5 2 5 21 2 2" xfId="27413"/>
    <cellStyle name="Note 5 2 5 21 3" xfId="27414"/>
    <cellStyle name="Note 5 2 5 22" xfId="27415"/>
    <cellStyle name="Note 5 2 5 22 2" xfId="27416"/>
    <cellStyle name="Note 5 2 5 23" xfId="27417"/>
    <cellStyle name="Note 5 2 5 3" xfId="27418"/>
    <cellStyle name="Note 5 2 5 3 2" xfId="27419"/>
    <cellStyle name="Note 5 2 5 3 2 2" xfId="27420"/>
    <cellStyle name="Note 5 2 5 3 3" xfId="27421"/>
    <cellStyle name="Note 5 2 5 4" xfId="27422"/>
    <cellStyle name="Note 5 2 5 4 2" xfId="27423"/>
    <cellStyle name="Note 5 2 5 4 2 2" xfId="27424"/>
    <cellStyle name="Note 5 2 5 4 3" xfId="27425"/>
    <cellStyle name="Note 5 2 5 5" xfId="27426"/>
    <cellStyle name="Note 5 2 5 5 2" xfId="27427"/>
    <cellStyle name="Note 5 2 5 5 2 2" xfId="27428"/>
    <cellStyle name="Note 5 2 5 5 3" xfId="27429"/>
    <cellStyle name="Note 5 2 5 6" xfId="27430"/>
    <cellStyle name="Note 5 2 5 6 2" xfId="27431"/>
    <cellStyle name="Note 5 2 5 6 2 2" xfId="27432"/>
    <cellStyle name="Note 5 2 5 6 3" xfId="27433"/>
    <cellStyle name="Note 5 2 5 7" xfId="27434"/>
    <cellStyle name="Note 5 2 5 7 2" xfId="27435"/>
    <cellStyle name="Note 5 2 5 7 2 2" xfId="27436"/>
    <cellStyle name="Note 5 2 5 7 3" xfId="27437"/>
    <cellStyle name="Note 5 2 5 8" xfId="27438"/>
    <cellStyle name="Note 5 2 5 8 2" xfId="27439"/>
    <cellStyle name="Note 5 2 5 8 2 2" xfId="27440"/>
    <cellStyle name="Note 5 2 5 8 3" xfId="27441"/>
    <cellStyle name="Note 5 2 5 9" xfId="27442"/>
    <cellStyle name="Note 5 2 5 9 2" xfId="27443"/>
    <cellStyle name="Note 5 2 5 9 2 2" xfId="27444"/>
    <cellStyle name="Note 5 2 5 9 3" xfId="27445"/>
    <cellStyle name="Note 5 2 6" xfId="27446"/>
    <cellStyle name="Note 5 2 6 10" xfId="27447"/>
    <cellStyle name="Note 5 2 6 10 2" xfId="27448"/>
    <cellStyle name="Note 5 2 6 10 2 2" xfId="27449"/>
    <cellStyle name="Note 5 2 6 10 3" xfId="27450"/>
    <cellStyle name="Note 5 2 6 11" xfId="27451"/>
    <cellStyle name="Note 5 2 6 11 2" xfId="27452"/>
    <cellStyle name="Note 5 2 6 11 2 2" xfId="27453"/>
    <cellStyle name="Note 5 2 6 11 3" xfId="27454"/>
    <cellStyle name="Note 5 2 6 12" xfId="27455"/>
    <cellStyle name="Note 5 2 6 12 2" xfId="27456"/>
    <cellStyle name="Note 5 2 6 12 2 2" xfId="27457"/>
    <cellStyle name="Note 5 2 6 12 3" xfId="27458"/>
    <cellStyle name="Note 5 2 6 13" xfId="27459"/>
    <cellStyle name="Note 5 2 6 13 2" xfId="27460"/>
    <cellStyle name="Note 5 2 6 13 2 2" xfId="27461"/>
    <cellStyle name="Note 5 2 6 13 3" xfId="27462"/>
    <cellStyle name="Note 5 2 6 14" xfId="27463"/>
    <cellStyle name="Note 5 2 6 14 2" xfId="27464"/>
    <cellStyle name="Note 5 2 6 14 2 2" xfId="27465"/>
    <cellStyle name="Note 5 2 6 14 3" xfId="27466"/>
    <cellStyle name="Note 5 2 6 15" xfId="27467"/>
    <cellStyle name="Note 5 2 6 15 2" xfId="27468"/>
    <cellStyle name="Note 5 2 6 15 2 2" xfId="27469"/>
    <cellStyle name="Note 5 2 6 15 3" xfId="27470"/>
    <cellStyle name="Note 5 2 6 16" xfId="27471"/>
    <cellStyle name="Note 5 2 6 16 2" xfId="27472"/>
    <cellStyle name="Note 5 2 6 16 2 2" xfId="27473"/>
    <cellStyle name="Note 5 2 6 16 3" xfId="27474"/>
    <cellStyle name="Note 5 2 6 17" xfId="27475"/>
    <cellStyle name="Note 5 2 6 17 2" xfId="27476"/>
    <cellStyle name="Note 5 2 6 17 2 2" xfId="27477"/>
    <cellStyle name="Note 5 2 6 17 3" xfId="27478"/>
    <cellStyle name="Note 5 2 6 18" xfId="27479"/>
    <cellStyle name="Note 5 2 6 18 2" xfId="27480"/>
    <cellStyle name="Note 5 2 6 18 2 2" xfId="27481"/>
    <cellStyle name="Note 5 2 6 18 3" xfId="27482"/>
    <cellStyle name="Note 5 2 6 19" xfId="27483"/>
    <cellStyle name="Note 5 2 6 19 2" xfId="27484"/>
    <cellStyle name="Note 5 2 6 19 2 2" xfId="27485"/>
    <cellStyle name="Note 5 2 6 19 3" xfId="27486"/>
    <cellStyle name="Note 5 2 6 2" xfId="27487"/>
    <cellStyle name="Note 5 2 6 2 2" xfId="27488"/>
    <cellStyle name="Note 5 2 6 2 2 2" xfId="27489"/>
    <cellStyle name="Note 5 2 6 2 3" xfId="27490"/>
    <cellStyle name="Note 5 2 6 20" xfId="27491"/>
    <cellStyle name="Note 5 2 6 20 2" xfId="27492"/>
    <cellStyle name="Note 5 2 6 20 2 2" xfId="27493"/>
    <cellStyle name="Note 5 2 6 20 3" xfId="27494"/>
    <cellStyle name="Note 5 2 6 21" xfId="27495"/>
    <cellStyle name="Note 5 2 6 21 2" xfId="27496"/>
    <cellStyle name="Note 5 2 6 22" xfId="27497"/>
    <cellStyle name="Note 5 2 6 3" xfId="27498"/>
    <cellStyle name="Note 5 2 6 3 2" xfId="27499"/>
    <cellStyle name="Note 5 2 6 3 2 2" xfId="27500"/>
    <cellStyle name="Note 5 2 6 3 3" xfId="27501"/>
    <cellStyle name="Note 5 2 6 4" xfId="27502"/>
    <cellStyle name="Note 5 2 6 4 2" xfId="27503"/>
    <cellStyle name="Note 5 2 6 4 2 2" xfId="27504"/>
    <cellStyle name="Note 5 2 6 4 3" xfId="27505"/>
    <cellStyle name="Note 5 2 6 5" xfId="27506"/>
    <cellStyle name="Note 5 2 6 5 2" xfId="27507"/>
    <cellStyle name="Note 5 2 6 5 2 2" xfId="27508"/>
    <cellStyle name="Note 5 2 6 5 3" xfId="27509"/>
    <cellStyle name="Note 5 2 6 6" xfId="27510"/>
    <cellStyle name="Note 5 2 6 6 2" xfId="27511"/>
    <cellStyle name="Note 5 2 6 6 2 2" xfId="27512"/>
    <cellStyle name="Note 5 2 6 6 3" xfId="27513"/>
    <cellStyle name="Note 5 2 6 7" xfId="27514"/>
    <cellStyle name="Note 5 2 6 7 2" xfId="27515"/>
    <cellStyle name="Note 5 2 6 7 2 2" xfId="27516"/>
    <cellStyle name="Note 5 2 6 7 3" xfId="27517"/>
    <cellStyle name="Note 5 2 6 8" xfId="27518"/>
    <cellStyle name="Note 5 2 6 8 2" xfId="27519"/>
    <cellStyle name="Note 5 2 6 8 2 2" xfId="27520"/>
    <cellStyle name="Note 5 2 6 8 3" xfId="27521"/>
    <cellStyle name="Note 5 2 6 9" xfId="27522"/>
    <cellStyle name="Note 5 2 6 9 2" xfId="27523"/>
    <cellStyle name="Note 5 2 6 9 2 2" xfId="27524"/>
    <cellStyle name="Note 5 2 6 9 3" xfId="27525"/>
    <cellStyle name="Note 5 2 7" xfId="27526"/>
    <cellStyle name="Note 5 2 7 2" xfId="27527"/>
    <cellStyle name="Note 5 2 7 2 2" xfId="27528"/>
    <cellStyle name="Note 5 2 7 3" xfId="27529"/>
    <cellStyle name="Note 5 2 8" xfId="27530"/>
    <cellStyle name="Note 5 2 8 2" xfId="27531"/>
    <cellStyle name="Note 5 2 8 2 2" xfId="27532"/>
    <cellStyle name="Note 5 2 8 3" xfId="27533"/>
    <cellStyle name="Note 5 2 9" xfId="27534"/>
    <cellStyle name="Note 5 2 9 2" xfId="27535"/>
    <cellStyle name="Note 5 2 9 2 2" xfId="27536"/>
    <cellStyle name="Note 5 2 9 3" xfId="27537"/>
    <cellStyle name="Note 5 20" xfId="27538"/>
    <cellStyle name="Note 5 20 2" xfId="27539"/>
    <cellStyle name="Note 5 20 2 2" xfId="27540"/>
    <cellStyle name="Note 5 20 3" xfId="27541"/>
    <cellStyle name="Note 5 21" xfId="27542"/>
    <cellStyle name="Note 5 21 2" xfId="27543"/>
    <cellStyle name="Note 5 21 2 2" xfId="27544"/>
    <cellStyle name="Note 5 21 3" xfId="27545"/>
    <cellStyle name="Note 5 22" xfId="27546"/>
    <cellStyle name="Note 5 22 2" xfId="27547"/>
    <cellStyle name="Note 5 22 2 2" xfId="27548"/>
    <cellStyle name="Note 5 22 3" xfId="27549"/>
    <cellStyle name="Note 5 23" xfId="27550"/>
    <cellStyle name="Note 5 23 2" xfId="27551"/>
    <cellStyle name="Note 5 24" xfId="27552"/>
    <cellStyle name="Note 5 25" xfId="27553"/>
    <cellStyle name="Note 5 26" xfId="27554"/>
    <cellStyle name="Note 5 27" xfId="27555"/>
    <cellStyle name="Note 5 3" xfId="27556"/>
    <cellStyle name="Note 5 3 10" xfId="27557"/>
    <cellStyle name="Note 5 3 10 2" xfId="27558"/>
    <cellStyle name="Note 5 3 10 2 2" xfId="27559"/>
    <cellStyle name="Note 5 3 10 3" xfId="27560"/>
    <cellStyle name="Note 5 3 11" xfId="27561"/>
    <cellStyle name="Note 5 3 11 2" xfId="27562"/>
    <cellStyle name="Note 5 3 11 2 2" xfId="27563"/>
    <cellStyle name="Note 5 3 11 3" xfId="27564"/>
    <cellStyle name="Note 5 3 12" xfId="27565"/>
    <cellStyle name="Note 5 3 12 2" xfId="27566"/>
    <cellStyle name="Note 5 3 12 2 2" xfId="27567"/>
    <cellStyle name="Note 5 3 12 3" xfId="27568"/>
    <cellStyle name="Note 5 3 13" xfId="27569"/>
    <cellStyle name="Note 5 3 13 2" xfId="27570"/>
    <cellStyle name="Note 5 3 13 2 2" xfId="27571"/>
    <cellStyle name="Note 5 3 13 3" xfId="27572"/>
    <cellStyle name="Note 5 3 14" xfId="27573"/>
    <cellStyle name="Note 5 3 14 2" xfId="27574"/>
    <cellStyle name="Note 5 3 14 2 2" xfId="27575"/>
    <cellStyle name="Note 5 3 14 3" xfId="27576"/>
    <cellStyle name="Note 5 3 15" xfId="27577"/>
    <cellStyle name="Note 5 3 15 2" xfId="27578"/>
    <cellStyle name="Note 5 3 15 2 2" xfId="27579"/>
    <cellStyle name="Note 5 3 15 3" xfId="27580"/>
    <cellStyle name="Note 5 3 16" xfId="27581"/>
    <cellStyle name="Note 5 3 16 2" xfId="27582"/>
    <cellStyle name="Note 5 3 16 2 2" xfId="27583"/>
    <cellStyle name="Note 5 3 16 3" xfId="27584"/>
    <cellStyle name="Note 5 3 17" xfId="27585"/>
    <cellStyle name="Note 5 3 17 2" xfId="27586"/>
    <cellStyle name="Note 5 3 17 2 2" xfId="27587"/>
    <cellStyle name="Note 5 3 17 3" xfId="27588"/>
    <cellStyle name="Note 5 3 18" xfId="27589"/>
    <cellStyle name="Note 5 3 18 2" xfId="27590"/>
    <cellStyle name="Note 5 3 18 2 2" xfId="27591"/>
    <cellStyle name="Note 5 3 18 3" xfId="27592"/>
    <cellStyle name="Note 5 3 19" xfId="27593"/>
    <cellStyle name="Note 5 3 19 2" xfId="27594"/>
    <cellStyle name="Note 5 3 19 2 2" xfId="27595"/>
    <cellStyle name="Note 5 3 19 3" xfId="27596"/>
    <cellStyle name="Note 5 3 2" xfId="27597"/>
    <cellStyle name="Note 5 3 2 10" xfId="27598"/>
    <cellStyle name="Note 5 3 2 10 2" xfId="27599"/>
    <cellStyle name="Note 5 3 2 10 2 2" xfId="27600"/>
    <cellStyle name="Note 5 3 2 10 3" xfId="27601"/>
    <cellStyle name="Note 5 3 2 11" xfId="27602"/>
    <cellStyle name="Note 5 3 2 11 2" xfId="27603"/>
    <cellStyle name="Note 5 3 2 11 2 2" xfId="27604"/>
    <cellStyle name="Note 5 3 2 11 3" xfId="27605"/>
    <cellStyle name="Note 5 3 2 12" xfId="27606"/>
    <cellStyle name="Note 5 3 2 12 2" xfId="27607"/>
    <cellStyle name="Note 5 3 2 12 2 2" xfId="27608"/>
    <cellStyle name="Note 5 3 2 12 3" xfId="27609"/>
    <cellStyle name="Note 5 3 2 13" xfId="27610"/>
    <cellStyle name="Note 5 3 2 13 2" xfId="27611"/>
    <cellStyle name="Note 5 3 2 13 2 2" xfId="27612"/>
    <cellStyle name="Note 5 3 2 13 3" xfId="27613"/>
    <cellStyle name="Note 5 3 2 14" xfId="27614"/>
    <cellStyle name="Note 5 3 2 14 2" xfId="27615"/>
    <cellStyle name="Note 5 3 2 14 2 2" xfId="27616"/>
    <cellStyle name="Note 5 3 2 14 3" xfId="27617"/>
    <cellStyle name="Note 5 3 2 15" xfId="27618"/>
    <cellStyle name="Note 5 3 2 15 2" xfId="27619"/>
    <cellStyle name="Note 5 3 2 15 2 2" xfId="27620"/>
    <cellStyle name="Note 5 3 2 15 3" xfId="27621"/>
    <cellStyle name="Note 5 3 2 16" xfId="27622"/>
    <cellStyle name="Note 5 3 2 16 2" xfId="27623"/>
    <cellStyle name="Note 5 3 2 16 2 2" xfId="27624"/>
    <cellStyle name="Note 5 3 2 16 3" xfId="27625"/>
    <cellStyle name="Note 5 3 2 17" xfId="27626"/>
    <cellStyle name="Note 5 3 2 17 2" xfId="27627"/>
    <cellStyle name="Note 5 3 2 17 2 2" xfId="27628"/>
    <cellStyle name="Note 5 3 2 17 3" xfId="27629"/>
    <cellStyle name="Note 5 3 2 18" xfId="27630"/>
    <cellStyle name="Note 5 3 2 18 2" xfId="27631"/>
    <cellStyle name="Note 5 3 2 19" xfId="27632"/>
    <cellStyle name="Note 5 3 2 2" xfId="27633"/>
    <cellStyle name="Note 5 3 2 2 10" xfId="27634"/>
    <cellStyle name="Note 5 3 2 2 10 2" xfId="27635"/>
    <cellStyle name="Note 5 3 2 2 10 2 2" xfId="27636"/>
    <cellStyle name="Note 5 3 2 2 10 3" xfId="27637"/>
    <cellStyle name="Note 5 3 2 2 11" xfId="27638"/>
    <cellStyle name="Note 5 3 2 2 11 2" xfId="27639"/>
    <cellStyle name="Note 5 3 2 2 11 2 2" xfId="27640"/>
    <cellStyle name="Note 5 3 2 2 11 3" xfId="27641"/>
    <cellStyle name="Note 5 3 2 2 12" xfId="27642"/>
    <cellStyle name="Note 5 3 2 2 12 2" xfId="27643"/>
    <cellStyle name="Note 5 3 2 2 12 2 2" xfId="27644"/>
    <cellStyle name="Note 5 3 2 2 12 3" xfId="27645"/>
    <cellStyle name="Note 5 3 2 2 13" xfId="27646"/>
    <cellStyle name="Note 5 3 2 2 13 2" xfId="27647"/>
    <cellStyle name="Note 5 3 2 2 13 2 2" xfId="27648"/>
    <cellStyle name="Note 5 3 2 2 13 3" xfId="27649"/>
    <cellStyle name="Note 5 3 2 2 14" xfId="27650"/>
    <cellStyle name="Note 5 3 2 2 14 2" xfId="27651"/>
    <cellStyle name="Note 5 3 2 2 14 2 2" xfId="27652"/>
    <cellStyle name="Note 5 3 2 2 14 3" xfId="27653"/>
    <cellStyle name="Note 5 3 2 2 15" xfId="27654"/>
    <cellStyle name="Note 5 3 2 2 15 2" xfId="27655"/>
    <cellStyle name="Note 5 3 2 2 15 2 2" xfId="27656"/>
    <cellStyle name="Note 5 3 2 2 15 3" xfId="27657"/>
    <cellStyle name="Note 5 3 2 2 16" xfId="27658"/>
    <cellStyle name="Note 5 3 2 2 16 2" xfId="27659"/>
    <cellStyle name="Note 5 3 2 2 16 2 2" xfId="27660"/>
    <cellStyle name="Note 5 3 2 2 16 3" xfId="27661"/>
    <cellStyle name="Note 5 3 2 2 17" xfId="27662"/>
    <cellStyle name="Note 5 3 2 2 17 2" xfId="27663"/>
    <cellStyle name="Note 5 3 2 2 17 2 2" xfId="27664"/>
    <cellStyle name="Note 5 3 2 2 17 3" xfId="27665"/>
    <cellStyle name="Note 5 3 2 2 18" xfId="27666"/>
    <cellStyle name="Note 5 3 2 2 18 2" xfId="27667"/>
    <cellStyle name="Note 5 3 2 2 18 2 2" xfId="27668"/>
    <cellStyle name="Note 5 3 2 2 18 3" xfId="27669"/>
    <cellStyle name="Note 5 3 2 2 19" xfId="27670"/>
    <cellStyle name="Note 5 3 2 2 19 2" xfId="27671"/>
    <cellStyle name="Note 5 3 2 2 19 2 2" xfId="27672"/>
    <cellStyle name="Note 5 3 2 2 19 3" xfId="27673"/>
    <cellStyle name="Note 5 3 2 2 2" xfId="27674"/>
    <cellStyle name="Note 5 3 2 2 2 2" xfId="27675"/>
    <cellStyle name="Note 5 3 2 2 2 2 2" xfId="27676"/>
    <cellStyle name="Note 5 3 2 2 2 3" xfId="27677"/>
    <cellStyle name="Note 5 3 2 2 20" xfId="27678"/>
    <cellStyle name="Note 5 3 2 2 20 2" xfId="27679"/>
    <cellStyle name="Note 5 3 2 2 20 2 2" xfId="27680"/>
    <cellStyle name="Note 5 3 2 2 20 3" xfId="27681"/>
    <cellStyle name="Note 5 3 2 2 21" xfId="27682"/>
    <cellStyle name="Note 5 3 2 2 21 2" xfId="27683"/>
    <cellStyle name="Note 5 3 2 2 22" xfId="27684"/>
    <cellStyle name="Note 5 3 2 2 3" xfId="27685"/>
    <cellStyle name="Note 5 3 2 2 3 2" xfId="27686"/>
    <cellStyle name="Note 5 3 2 2 3 2 2" xfId="27687"/>
    <cellStyle name="Note 5 3 2 2 3 3" xfId="27688"/>
    <cellStyle name="Note 5 3 2 2 4" xfId="27689"/>
    <cellStyle name="Note 5 3 2 2 4 2" xfId="27690"/>
    <cellStyle name="Note 5 3 2 2 4 2 2" xfId="27691"/>
    <cellStyle name="Note 5 3 2 2 4 3" xfId="27692"/>
    <cellStyle name="Note 5 3 2 2 5" xfId="27693"/>
    <cellStyle name="Note 5 3 2 2 5 2" xfId="27694"/>
    <cellStyle name="Note 5 3 2 2 5 2 2" xfId="27695"/>
    <cellStyle name="Note 5 3 2 2 5 3" xfId="27696"/>
    <cellStyle name="Note 5 3 2 2 6" xfId="27697"/>
    <cellStyle name="Note 5 3 2 2 6 2" xfId="27698"/>
    <cellStyle name="Note 5 3 2 2 6 2 2" xfId="27699"/>
    <cellStyle name="Note 5 3 2 2 6 3" xfId="27700"/>
    <cellStyle name="Note 5 3 2 2 7" xfId="27701"/>
    <cellStyle name="Note 5 3 2 2 7 2" xfId="27702"/>
    <cellStyle name="Note 5 3 2 2 7 2 2" xfId="27703"/>
    <cellStyle name="Note 5 3 2 2 7 3" xfId="27704"/>
    <cellStyle name="Note 5 3 2 2 8" xfId="27705"/>
    <cellStyle name="Note 5 3 2 2 8 2" xfId="27706"/>
    <cellStyle name="Note 5 3 2 2 8 2 2" xfId="27707"/>
    <cellStyle name="Note 5 3 2 2 8 3" xfId="27708"/>
    <cellStyle name="Note 5 3 2 2 9" xfId="27709"/>
    <cellStyle name="Note 5 3 2 2 9 2" xfId="27710"/>
    <cellStyle name="Note 5 3 2 2 9 2 2" xfId="27711"/>
    <cellStyle name="Note 5 3 2 2 9 3" xfId="27712"/>
    <cellStyle name="Note 5 3 2 3" xfId="27713"/>
    <cellStyle name="Note 5 3 2 3 2" xfId="27714"/>
    <cellStyle name="Note 5 3 2 3 2 2" xfId="27715"/>
    <cellStyle name="Note 5 3 2 3 3" xfId="27716"/>
    <cellStyle name="Note 5 3 2 4" xfId="27717"/>
    <cellStyle name="Note 5 3 2 4 2" xfId="27718"/>
    <cellStyle name="Note 5 3 2 4 2 2" xfId="27719"/>
    <cellStyle name="Note 5 3 2 4 3" xfId="27720"/>
    <cellStyle name="Note 5 3 2 5" xfId="27721"/>
    <cellStyle name="Note 5 3 2 5 2" xfId="27722"/>
    <cellStyle name="Note 5 3 2 5 2 2" xfId="27723"/>
    <cellStyle name="Note 5 3 2 5 3" xfId="27724"/>
    <cellStyle name="Note 5 3 2 6" xfId="27725"/>
    <cellStyle name="Note 5 3 2 6 2" xfId="27726"/>
    <cellStyle name="Note 5 3 2 6 2 2" xfId="27727"/>
    <cellStyle name="Note 5 3 2 6 3" xfId="27728"/>
    <cellStyle name="Note 5 3 2 7" xfId="27729"/>
    <cellStyle name="Note 5 3 2 7 2" xfId="27730"/>
    <cellStyle name="Note 5 3 2 7 2 2" xfId="27731"/>
    <cellStyle name="Note 5 3 2 7 3" xfId="27732"/>
    <cellStyle name="Note 5 3 2 8" xfId="27733"/>
    <cellStyle name="Note 5 3 2 8 2" xfId="27734"/>
    <cellStyle name="Note 5 3 2 8 2 2" xfId="27735"/>
    <cellStyle name="Note 5 3 2 8 3" xfId="27736"/>
    <cellStyle name="Note 5 3 2 9" xfId="27737"/>
    <cellStyle name="Note 5 3 2 9 2" xfId="27738"/>
    <cellStyle name="Note 5 3 2 9 2 2" xfId="27739"/>
    <cellStyle name="Note 5 3 2 9 3" xfId="27740"/>
    <cellStyle name="Note 5 3 20" xfId="27741"/>
    <cellStyle name="Note 5 3 20 2" xfId="27742"/>
    <cellStyle name="Note 5 3 20 2 2" xfId="27743"/>
    <cellStyle name="Note 5 3 20 3" xfId="27744"/>
    <cellStyle name="Note 5 3 21" xfId="27745"/>
    <cellStyle name="Note 5 3 21 2" xfId="27746"/>
    <cellStyle name="Note 5 3 22" xfId="27747"/>
    <cellStyle name="Note 5 3 3" xfId="27748"/>
    <cellStyle name="Note 5 3 3 10" xfId="27749"/>
    <cellStyle name="Note 5 3 3 10 2" xfId="27750"/>
    <cellStyle name="Note 5 3 3 10 2 2" xfId="27751"/>
    <cellStyle name="Note 5 3 3 10 3" xfId="27752"/>
    <cellStyle name="Note 5 3 3 11" xfId="27753"/>
    <cellStyle name="Note 5 3 3 11 2" xfId="27754"/>
    <cellStyle name="Note 5 3 3 11 2 2" xfId="27755"/>
    <cellStyle name="Note 5 3 3 11 3" xfId="27756"/>
    <cellStyle name="Note 5 3 3 12" xfId="27757"/>
    <cellStyle name="Note 5 3 3 12 2" xfId="27758"/>
    <cellStyle name="Note 5 3 3 12 2 2" xfId="27759"/>
    <cellStyle name="Note 5 3 3 12 3" xfId="27760"/>
    <cellStyle name="Note 5 3 3 13" xfId="27761"/>
    <cellStyle name="Note 5 3 3 13 2" xfId="27762"/>
    <cellStyle name="Note 5 3 3 13 2 2" xfId="27763"/>
    <cellStyle name="Note 5 3 3 13 3" xfId="27764"/>
    <cellStyle name="Note 5 3 3 14" xfId="27765"/>
    <cellStyle name="Note 5 3 3 14 2" xfId="27766"/>
    <cellStyle name="Note 5 3 3 14 2 2" xfId="27767"/>
    <cellStyle name="Note 5 3 3 14 3" xfId="27768"/>
    <cellStyle name="Note 5 3 3 15" xfId="27769"/>
    <cellStyle name="Note 5 3 3 15 2" xfId="27770"/>
    <cellStyle name="Note 5 3 3 15 2 2" xfId="27771"/>
    <cellStyle name="Note 5 3 3 15 3" xfId="27772"/>
    <cellStyle name="Note 5 3 3 16" xfId="27773"/>
    <cellStyle name="Note 5 3 3 16 2" xfId="27774"/>
    <cellStyle name="Note 5 3 3 16 2 2" xfId="27775"/>
    <cellStyle name="Note 5 3 3 16 3" xfId="27776"/>
    <cellStyle name="Note 5 3 3 17" xfId="27777"/>
    <cellStyle name="Note 5 3 3 17 2" xfId="27778"/>
    <cellStyle name="Note 5 3 3 17 2 2" xfId="27779"/>
    <cellStyle name="Note 5 3 3 17 3" xfId="27780"/>
    <cellStyle name="Note 5 3 3 18" xfId="27781"/>
    <cellStyle name="Note 5 3 3 18 2" xfId="27782"/>
    <cellStyle name="Note 5 3 3 19" xfId="27783"/>
    <cellStyle name="Note 5 3 3 2" xfId="27784"/>
    <cellStyle name="Note 5 3 3 2 10" xfId="27785"/>
    <cellStyle name="Note 5 3 3 2 10 2" xfId="27786"/>
    <cellStyle name="Note 5 3 3 2 10 2 2" xfId="27787"/>
    <cellStyle name="Note 5 3 3 2 10 3" xfId="27788"/>
    <cellStyle name="Note 5 3 3 2 11" xfId="27789"/>
    <cellStyle name="Note 5 3 3 2 11 2" xfId="27790"/>
    <cellStyle name="Note 5 3 3 2 11 2 2" xfId="27791"/>
    <cellStyle name="Note 5 3 3 2 11 3" xfId="27792"/>
    <cellStyle name="Note 5 3 3 2 12" xfId="27793"/>
    <cellStyle name="Note 5 3 3 2 12 2" xfId="27794"/>
    <cellStyle name="Note 5 3 3 2 12 2 2" xfId="27795"/>
    <cellStyle name="Note 5 3 3 2 12 3" xfId="27796"/>
    <cellStyle name="Note 5 3 3 2 13" xfId="27797"/>
    <cellStyle name="Note 5 3 3 2 13 2" xfId="27798"/>
    <cellStyle name="Note 5 3 3 2 13 2 2" xfId="27799"/>
    <cellStyle name="Note 5 3 3 2 13 3" xfId="27800"/>
    <cellStyle name="Note 5 3 3 2 14" xfId="27801"/>
    <cellStyle name="Note 5 3 3 2 14 2" xfId="27802"/>
    <cellStyle name="Note 5 3 3 2 14 2 2" xfId="27803"/>
    <cellStyle name="Note 5 3 3 2 14 3" xfId="27804"/>
    <cellStyle name="Note 5 3 3 2 15" xfId="27805"/>
    <cellStyle name="Note 5 3 3 2 15 2" xfId="27806"/>
    <cellStyle name="Note 5 3 3 2 15 2 2" xfId="27807"/>
    <cellStyle name="Note 5 3 3 2 15 3" xfId="27808"/>
    <cellStyle name="Note 5 3 3 2 16" xfId="27809"/>
    <cellStyle name="Note 5 3 3 2 16 2" xfId="27810"/>
    <cellStyle name="Note 5 3 3 2 16 2 2" xfId="27811"/>
    <cellStyle name="Note 5 3 3 2 16 3" xfId="27812"/>
    <cellStyle name="Note 5 3 3 2 17" xfId="27813"/>
    <cellStyle name="Note 5 3 3 2 17 2" xfId="27814"/>
    <cellStyle name="Note 5 3 3 2 17 2 2" xfId="27815"/>
    <cellStyle name="Note 5 3 3 2 17 3" xfId="27816"/>
    <cellStyle name="Note 5 3 3 2 18" xfId="27817"/>
    <cellStyle name="Note 5 3 3 2 18 2" xfId="27818"/>
    <cellStyle name="Note 5 3 3 2 18 2 2" xfId="27819"/>
    <cellStyle name="Note 5 3 3 2 18 3" xfId="27820"/>
    <cellStyle name="Note 5 3 3 2 19" xfId="27821"/>
    <cellStyle name="Note 5 3 3 2 19 2" xfId="27822"/>
    <cellStyle name="Note 5 3 3 2 19 2 2" xfId="27823"/>
    <cellStyle name="Note 5 3 3 2 19 3" xfId="27824"/>
    <cellStyle name="Note 5 3 3 2 2" xfId="27825"/>
    <cellStyle name="Note 5 3 3 2 2 2" xfId="27826"/>
    <cellStyle name="Note 5 3 3 2 2 2 2" xfId="27827"/>
    <cellStyle name="Note 5 3 3 2 2 3" xfId="27828"/>
    <cellStyle name="Note 5 3 3 2 20" xfId="27829"/>
    <cellStyle name="Note 5 3 3 2 20 2" xfId="27830"/>
    <cellStyle name="Note 5 3 3 2 20 2 2" xfId="27831"/>
    <cellStyle name="Note 5 3 3 2 20 3" xfId="27832"/>
    <cellStyle name="Note 5 3 3 2 21" xfId="27833"/>
    <cellStyle name="Note 5 3 3 2 21 2" xfId="27834"/>
    <cellStyle name="Note 5 3 3 2 22" xfId="27835"/>
    <cellStyle name="Note 5 3 3 2 3" xfId="27836"/>
    <cellStyle name="Note 5 3 3 2 3 2" xfId="27837"/>
    <cellStyle name="Note 5 3 3 2 3 2 2" xfId="27838"/>
    <cellStyle name="Note 5 3 3 2 3 3" xfId="27839"/>
    <cellStyle name="Note 5 3 3 2 4" xfId="27840"/>
    <cellStyle name="Note 5 3 3 2 4 2" xfId="27841"/>
    <cellStyle name="Note 5 3 3 2 4 2 2" xfId="27842"/>
    <cellStyle name="Note 5 3 3 2 4 3" xfId="27843"/>
    <cellStyle name="Note 5 3 3 2 5" xfId="27844"/>
    <cellStyle name="Note 5 3 3 2 5 2" xfId="27845"/>
    <cellStyle name="Note 5 3 3 2 5 2 2" xfId="27846"/>
    <cellStyle name="Note 5 3 3 2 5 3" xfId="27847"/>
    <cellStyle name="Note 5 3 3 2 6" xfId="27848"/>
    <cellStyle name="Note 5 3 3 2 6 2" xfId="27849"/>
    <cellStyle name="Note 5 3 3 2 6 2 2" xfId="27850"/>
    <cellStyle name="Note 5 3 3 2 6 3" xfId="27851"/>
    <cellStyle name="Note 5 3 3 2 7" xfId="27852"/>
    <cellStyle name="Note 5 3 3 2 7 2" xfId="27853"/>
    <cellStyle name="Note 5 3 3 2 7 2 2" xfId="27854"/>
    <cellStyle name="Note 5 3 3 2 7 3" xfId="27855"/>
    <cellStyle name="Note 5 3 3 2 8" xfId="27856"/>
    <cellStyle name="Note 5 3 3 2 8 2" xfId="27857"/>
    <cellStyle name="Note 5 3 3 2 8 2 2" xfId="27858"/>
    <cellStyle name="Note 5 3 3 2 8 3" xfId="27859"/>
    <cellStyle name="Note 5 3 3 2 9" xfId="27860"/>
    <cellStyle name="Note 5 3 3 2 9 2" xfId="27861"/>
    <cellStyle name="Note 5 3 3 2 9 2 2" xfId="27862"/>
    <cellStyle name="Note 5 3 3 2 9 3" xfId="27863"/>
    <cellStyle name="Note 5 3 3 3" xfId="27864"/>
    <cellStyle name="Note 5 3 3 3 2" xfId="27865"/>
    <cellStyle name="Note 5 3 3 3 2 2" xfId="27866"/>
    <cellStyle name="Note 5 3 3 3 3" xfId="27867"/>
    <cellStyle name="Note 5 3 3 4" xfId="27868"/>
    <cellStyle name="Note 5 3 3 4 2" xfId="27869"/>
    <cellStyle name="Note 5 3 3 4 2 2" xfId="27870"/>
    <cellStyle name="Note 5 3 3 4 3" xfId="27871"/>
    <cellStyle name="Note 5 3 3 5" xfId="27872"/>
    <cellStyle name="Note 5 3 3 5 2" xfId="27873"/>
    <cellStyle name="Note 5 3 3 5 2 2" xfId="27874"/>
    <cellStyle name="Note 5 3 3 5 3" xfId="27875"/>
    <cellStyle name="Note 5 3 3 6" xfId="27876"/>
    <cellStyle name="Note 5 3 3 6 2" xfId="27877"/>
    <cellStyle name="Note 5 3 3 6 2 2" xfId="27878"/>
    <cellStyle name="Note 5 3 3 6 3" xfId="27879"/>
    <cellStyle name="Note 5 3 3 7" xfId="27880"/>
    <cellStyle name="Note 5 3 3 7 2" xfId="27881"/>
    <cellStyle name="Note 5 3 3 7 2 2" xfId="27882"/>
    <cellStyle name="Note 5 3 3 7 3" xfId="27883"/>
    <cellStyle name="Note 5 3 3 8" xfId="27884"/>
    <cellStyle name="Note 5 3 3 8 2" xfId="27885"/>
    <cellStyle name="Note 5 3 3 8 2 2" xfId="27886"/>
    <cellStyle name="Note 5 3 3 8 3" xfId="27887"/>
    <cellStyle name="Note 5 3 3 9" xfId="27888"/>
    <cellStyle name="Note 5 3 3 9 2" xfId="27889"/>
    <cellStyle name="Note 5 3 3 9 2 2" xfId="27890"/>
    <cellStyle name="Note 5 3 3 9 3" xfId="27891"/>
    <cellStyle name="Note 5 3 4" xfId="27892"/>
    <cellStyle name="Note 5 3 4 10" xfId="27893"/>
    <cellStyle name="Note 5 3 4 10 2" xfId="27894"/>
    <cellStyle name="Note 5 3 4 10 2 2" xfId="27895"/>
    <cellStyle name="Note 5 3 4 10 3" xfId="27896"/>
    <cellStyle name="Note 5 3 4 11" xfId="27897"/>
    <cellStyle name="Note 5 3 4 11 2" xfId="27898"/>
    <cellStyle name="Note 5 3 4 11 2 2" xfId="27899"/>
    <cellStyle name="Note 5 3 4 11 3" xfId="27900"/>
    <cellStyle name="Note 5 3 4 12" xfId="27901"/>
    <cellStyle name="Note 5 3 4 12 2" xfId="27902"/>
    <cellStyle name="Note 5 3 4 12 2 2" xfId="27903"/>
    <cellStyle name="Note 5 3 4 12 3" xfId="27904"/>
    <cellStyle name="Note 5 3 4 13" xfId="27905"/>
    <cellStyle name="Note 5 3 4 13 2" xfId="27906"/>
    <cellStyle name="Note 5 3 4 13 2 2" xfId="27907"/>
    <cellStyle name="Note 5 3 4 13 3" xfId="27908"/>
    <cellStyle name="Note 5 3 4 14" xfId="27909"/>
    <cellStyle name="Note 5 3 4 14 2" xfId="27910"/>
    <cellStyle name="Note 5 3 4 14 2 2" xfId="27911"/>
    <cellStyle name="Note 5 3 4 14 3" xfId="27912"/>
    <cellStyle name="Note 5 3 4 15" xfId="27913"/>
    <cellStyle name="Note 5 3 4 15 2" xfId="27914"/>
    <cellStyle name="Note 5 3 4 15 2 2" xfId="27915"/>
    <cellStyle name="Note 5 3 4 15 3" xfId="27916"/>
    <cellStyle name="Note 5 3 4 16" xfId="27917"/>
    <cellStyle name="Note 5 3 4 16 2" xfId="27918"/>
    <cellStyle name="Note 5 3 4 16 2 2" xfId="27919"/>
    <cellStyle name="Note 5 3 4 16 3" xfId="27920"/>
    <cellStyle name="Note 5 3 4 17" xfId="27921"/>
    <cellStyle name="Note 5 3 4 17 2" xfId="27922"/>
    <cellStyle name="Note 5 3 4 17 2 2" xfId="27923"/>
    <cellStyle name="Note 5 3 4 17 3" xfId="27924"/>
    <cellStyle name="Note 5 3 4 18" xfId="27925"/>
    <cellStyle name="Note 5 3 4 18 2" xfId="27926"/>
    <cellStyle name="Note 5 3 4 18 2 2" xfId="27927"/>
    <cellStyle name="Note 5 3 4 18 3" xfId="27928"/>
    <cellStyle name="Note 5 3 4 19" xfId="27929"/>
    <cellStyle name="Note 5 3 4 19 2" xfId="27930"/>
    <cellStyle name="Note 5 3 4 19 2 2" xfId="27931"/>
    <cellStyle name="Note 5 3 4 19 3" xfId="27932"/>
    <cellStyle name="Note 5 3 4 2" xfId="27933"/>
    <cellStyle name="Note 5 3 4 2 10" xfId="27934"/>
    <cellStyle name="Note 5 3 4 2 10 2" xfId="27935"/>
    <cellStyle name="Note 5 3 4 2 10 2 2" xfId="27936"/>
    <cellStyle name="Note 5 3 4 2 10 3" xfId="27937"/>
    <cellStyle name="Note 5 3 4 2 11" xfId="27938"/>
    <cellStyle name="Note 5 3 4 2 11 2" xfId="27939"/>
    <cellStyle name="Note 5 3 4 2 11 2 2" xfId="27940"/>
    <cellStyle name="Note 5 3 4 2 11 3" xfId="27941"/>
    <cellStyle name="Note 5 3 4 2 12" xfId="27942"/>
    <cellStyle name="Note 5 3 4 2 12 2" xfId="27943"/>
    <cellStyle name="Note 5 3 4 2 12 2 2" xfId="27944"/>
    <cellStyle name="Note 5 3 4 2 12 3" xfId="27945"/>
    <cellStyle name="Note 5 3 4 2 13" xfId="27946"/>
    <cellStyle name="Note 5 3 4 2 13 2" xfId="27947"/>
    <cellStyle name="Note 5 3 4 2 13 2 2" xfId="27948"/>
    <cellStyle name="Note 5 3 4 2 13 3" xfId="27949"/>
    <cellStyle name="Note 5 3 4 2 14" xfId="27950"/>
    <cellStyle name="Note 5 3 4 2 14 2" xfId="27951"/>
    <cellStyle name="Note 5 3 4 2 14 2 2" xfId="27952"/>
    <cellStyle name="Note 5 3 4 2 14 3" xfId="27953"/>
    <cellStyle name="Note 5 3 4 2 15" xfId="27954"/>
    <cellStyle name="Note 5 3 4 2 15 2" xfId="27955"/>
    <cellStyle name="Note 5 3 4 2 15 2 2" xfId="27956"/>
    <cellStyle name="Note 5 3 4 2 15 3" xfId="27957"/>
    <cellStyle name="Note 5 3 4 2 16" xfId="27958"/>
    <cellStyle name="Note 5 3 4 2 16 2" xfId="27959"/>
    <cellStyle name="Note 5 3 4 2 16 2 2" xfId="27960"/>
    <cellStyle name="Note 5 3 4 2 16 3" xfId="27961"/>
    <cellStyle name="Note 5 3 4 2 17" xfId="27962"/>
    <cellStyle name="Note 5 3 4 2 17 2" xfId="27963"/>
    <cellStyle name="Note 5 3 4 2 17 2 2" xfId="27964"/>
    <cellStyle name="Note 5 3 4 2 17 3" xfId="27965"/>
    <cellStyle name="Note 5 3 4 2 18" xfId="27966"/>
    <cellStyle name="Note 5 3 4 2 18 2" xfId="27967"/>
    <cellStyle name="Note 5 3 4 2 18 2 2" xfId="27968"/>
    <cellStyle name="Note 5 3 4 2 18 3" xfId="27969"/>
    <cellStyle name="Note 5 3 4 2 19" xfId="27970"/>
    <cellStyle name="Note 5 3 4 2 19 2" xfId="27971"/>
    <cellStyle name="Note 5 3 4 2 19 2 2" xfId="27972"/>
    <cellStyle name="Note 5 3 4 2 19 3" xfId="27973"/>
    <cellStyle name="Note 5 3 4 2 2" xfId="27974"/>
    <cellStyle name="Note 5 3 4 2 2 2" xfId="27975"/>
    <cellStyle name="Note 5 3 4 2 2 2 2" xfId="27976"/>
    <cellStyle name="Note 5 3 4 2 2 3" xfId="27977"/>
    <cellStyle name="Note 5 3 4 2 20" xfId="27978"/>
    <cellStyle name="Note 5 3 4 2 20 2" xfId="27979"/>
    <cellStyle name="Note 5 3 4 2 20 2 2" xfId="27980"/>
    <cellStyle name="Note 5 3 4 2 20 3" xfId="27981"/>
    <cellStyle name="Note 5 3 4 2 21" xfId="27982"/>
    <cellStyle name="Note 5 3 4 2 21 2" xfId="27983"/>
    <cellStyle name="Note 5 3 4 2 22" xfId="27984"/>
    <cellStyle name="Note 5 3 4 2 3" xfId="27985"/>
    <cellStyle name="Note 5 3 4 2 3 2" xfId="27986"/>
    <cellStyle name="Note 5 3 4 2 3 2 2" xfId="27987"/>
    <cellStyle name="Note 5 3 4 2 3 3" xfId="27988"/>
    <cellStyle name="Note 5 3 4 2 4" xfId="27989"/>
    <cellStyle name="Note 5 3 4 2 4 2" xfId="27990"/>
    <cellStyle name="Note 5 3 4 2 4 2 2" xfId="27991"/>
    <cellStyle name="Note 5 3 4 2 4 3" xfId="27992"/>
    <cellStyle name="Note 5 3 4 2 5" xfId="27993"/>
    <cellStyle name="Note 5 3 4 2 5 2" xfId="27994"/>
    <cellStyle name="Note 5 3 4 2 5 2 2" xfId="27995"/>
    <cellStyle name="Note 5 3 4 2 5 3" xfId="27996"/>
    <cellStyle name="Note 5 3 4 2 6" xfId="27997"/>
    <cellStyle name="Note 5 3 4 2 6 2" xfId="27998"/>
    <cellStyle name="Note 5 3 4 2 6 2 2" xfId="27999"/>
    <cellStyle name="Note 5 3 4 2 6 3" xfId="28000"/>
    <cellStyle name="Note 5 3 4 2 7" xfId="28001"/>
    <cellStyle name="Note 5 3 4 2 7 2" xfId="28002"/>
    <cellStyle name="Note 5 3 4 2 7 2 2" xfId="28003"/>
    <cellStyle name="Note 5 3 4 2 7 3" xfId="28004"/>
    <cellStyle name="Note 5 3 4 2 8" xfId="28005"/>
    <cellStyle name="Note 5 3 4 2 8 2" xfId="28006"/>
    <cellStyle name="Note 5 3 4 2 8 2 2" xfId="28007"/>
    <cellStyle name="Note 5 3 4 2 8 3" xfId="28008"/>
    <cellStyle name="Note 5 3 4 2 9" xfId="28009"/>
    <cellStyle name="Note 5 3 4 2 9 2" xfId="28010"/>
    <cellStyle name="Note 5 3 4 2 9 2 2" xfId="28011"/>
    <cellStyle name="Note 5 3 4 2 9 3" xfId="28012"/>
    <cellStyle name="Note 5 3 4 20" xfId="28013"/>
    <cellStyle name="Note 5 3 4 20 2" xfId="28014"/>
    <cellStyle name="Note 5 3 4 20 2 2" xfId="28015"/>
    <cellStyle name="Note 5 3 4 20 3" xfId="28016"/>
    <cellStyle name="Note 5 3 4 21" xfId="28017"/>
    <cellStyle name="Note 5 3 4 21 2" xfId="28018"/>
    <cellStyle name="Note 5 3 4 21 2 2" xfId="28019"/>
    <cellStyle name="Note 5 3 4 21 3" xfId="28020"/>
    <cellStyle name="Note 5 3 4 22" xfId="28021"/>
    <cellStyle name="Note 5 3 4 22 2" xfId="28022"/>
    <cellStyle name="Note 5 3 4 23" xfId="28023"/>
    <cellStyle name="Note 5 3 4 3" xfId="28024"/>
    <cellStyle name="Note 5 3 4 3 2" xfId="28025"/>
    <cellStyle name="Note 5 3 4 3 2 2" xfId="28026"/>
    <cellStyle name="Note 5 3 4 3 3" xfId="28027"/>
    <cellStyle name="Note 5 3 4 4" xfId="28028"/>
    <cellStyle name="Note 5 3 4 4 2" xfId="28029"/>
    <cellStyle name="Note 5 3 4 4 2 2" xfId="28030"/>
    <cellStyle name="Note 5 3 4 4 3" xfId="28031"/>
    <cellStyle name="Note 5 3 4 5" xfId="28032"/>
    <cellStyle name="Note 5 3 4 5 2" xfId="28033"/>
    <cellStyle name="Note 5 3 4 5 2 2" xfId="28034"/>
    <cellStyle name="Note 5 3 4 5 3" xfId="28035"/>
    <cellStyle name="Note 5 3 4 6" xfId="28036"/>
    <cellStyle name="Note 5 3 4 6 2" xfId="28037"/>
    <cellStyle name="Note 5 3 4 6 2 2" xfId="28038"/>
    <cellStyle name="Note 5 3 4 6 3" xfId="28039"/>
    <cellStyle name="Note 5 3 4 7" xfId="28040"/>
    <cellStyle name="Note 5 3 4 7 2" xfId="28041"/>
    <cellStyle name="Note 5 3 4 7 2 2" xfId="28042"/>
    <cellStyle name="Note 5 3 4 7 3" xfId="28043"/>
    <cellStyle name="Note 5 3 4 8" xfId="28044"/>
    <cellStyle name="Note 5 3 4 8 2" xfId="28045"/>
    <cellStyle name="Note 5 3 4 8 2 2" xfId="28046"/>
    <cellStyle name="Note 5 3 4 8 3" xfId="28047"/>
    <cellStyle name="Note 5 3 4 9" xfId="28048"/>
    <cellStyle name="Note 5 3 4 9 2" xfId="28049"/>
    <cellStyle name="Note 5 3 4 9 2 2" xfId="28050"/>
    <cellStyle name="Note 5 3 4 9 3" xfId="28051"/>
    <cellStyle name="Note 5 3 5" xfId="28052"/>
    <cellStyle name="Note 5 3 5 10" xfId="28053"/>
    <cellStyle name="Note 5 3 5 10 2" xfId="28054"/>
    <cellStyle name="Note 5 3 5 10 2 2" xfId="28055"/>
    <cellStyle name="Note 5 3 5 10 3" xfId="28056"/>
    <cellStyle name="Note 5 3 5 11" xfId="28057"/>
    <cellStyle name="Note 5 3 5 11 2" xfId="28058"/>
    <cellStyle name="Note 5 3 5 11 2 2" xfId="28059"/>
    <cellStyle name="Note 5 3 5 11 3" xfId="28060"/>
    <cellStyle name="Note 5 3 5 12" xfId="28061"/>
    <cellStyle name="Note 5 3 5 12 2" xfId="28062"/>
    <cellStyle name="Note 5 3 5 12 2 2" xfId="28063"/>
    <cellStyle name="Note 5 3 5 12 3" xfId="28064"/>
    <cellStyle name="Note 5 3 5 13" xfId="28065"/>
    <cellStyle name="Note 5 3 5 13 2" xfId="28066"/>
    <cellStyle name="Note 5 3 5 13 2 2" xfId="28067"/>
    <cellStyle name="Note 5 3 5 13 3" xfId="28068"/>
    <cellStyle name="Note 5 3 5 14" xfId="28069"/>
    <cellStyle name="Note 5 3 5 14 2" xfId="28070"/>
    <cellStyle name="Note 5 3 5 14 2 2" xfId="28071"/>
    <cellStyle name="Note 5 3 5 14 3" xfId="28072"/>
    <cellStyle name="Note 5 3 5 15" xfId="28073"/>
    <cellStyle name="Note 5 3 5 15 2" xfId="28074"/>
    <cellStyle name="Note 5 3 5 15 2 2" xfId="28075"/>
    <cellStyle name="Note 5 3 5 15 3" xfId="28076"/>
    <cellStyle name="Note 5 3 5 16" xfId="28077"/>
    <cellStyle name="Note 5 3 5 16 2" xfId="28078"/>
    <cellStyle name="Note 5 3 5 16 2 2" xfId="28079"/>
    <cellStyle name="Note 5 3 5 16 3" xfId="28080"/>
    <cellStyle name="Note 5 3 5 17" xfId="28081"/>
    <cellStyle name="Note 5 3 5 17 2" xfId="28082"/>
    <cellStyle name="Note 5 3 5 17 2 2" xfId="28083"/>
    <cellStyle name="Note 5 3 5 17 3" xfId="28084"/>
    <cellStyle name="Note 5 3 5 18" xfId="28085"/>
    <cellStyle name="Note 5 3 5 18 2" xfId="28086"/>
    <cellStyle name="Note 5 3 5 18 2 2" xfId="28087"/>
    <cellStyle name="Note 5 3 5 18 3" xfId="28088"/>
    <cellStyle name="Note 5 3 5 19" xfId="28089"/>
    <cellStyle name="Note 5 3 5 19 2" xfId="28090"/>
    <cellStyle name="Note 5 3 5 19 2 2" xfId="28091"/>
    <cellStyle name="Note 5 3 5 19 3" xfId="28092"/>
    <cellStyle name="Note 5 3 5 2" xfId="28093"/>
    <cellStyle name="Note 5 3 5 2 2" xfId="28094"/>
    <cellStyle name="Note 5 3 5 2 2 2" xfId="28095"/>
    <cellStyle name="Note 5 3 5 2 3" xfId="28096"/>
    <cellStyle name="Note 5 3 5 20" xfId="28097"/>
    <cellStyle name="Note 5 3 5 20 2" xfId="28098"/>
    <cellStyle name="Note 5 3 5 20 2 2" xfId="28099"/>
    <cellStyle name="Note 5 3 5 20 3" xfId="28100"/>
    <cellStyle name="Note 5 3 5 21" xfId="28101"/>
    <cellStyle name="Note 5 3 5 21 2" xfId="28102"/>
    <cellStyle name="Note 5 3 5 22" xfId="28103"/>
    <cellStyle name="Note 5 3 5 3" xfId="28104"/>
    <cellStyle name="Note 5 3 5 3 2" xfId="28105"/>
    <cellStyle name="Note 5 3 5 3 2 2" xfId="28106"/>
    <cellStyle name="Note 5 3 5 3 3" xfId="28107"/>
    <cellStyle name="Note 5 3 5 4" xfId="28108"/>
    <cellStyle name="Note 5 3 5 4 2" xfId="28109"/>
    <cellStyle name="Note 5 3 5 4 2 2" xfId="28110"/>
    <cellStyle name="Note 5 3 5 4 3" xfId="28111"/>
    <cellStyle name="Note 5 3 5 5" xfId="28112"/>
    <cellStyle name="Note 5 3 5 5 2" xfId="28113"/>
    <cellStyle name="Note 5 3 5 5 2 2" xfId="28114"/>
    <cellStyle name="Note 5 3 5 5 3" xfId="28115"/>
    <cellStyle name="Note 5 3 5 6" xfId="28116"/>
    <cellStyle name="Note 5 3 5 6 2" xfId="28117"/>
    <cellStyle name="Note 5 3 5 6 2 2" xfId="28118"/>
    <cellStyle name="Note 5 3 5 6 3" xfId="28119"/>
    <cellStyle name="Note 5 3 5 7" xfId="28120"/>
    <cellStyle name="Note 5 3 5 7 2" xfId="28121"/>
    <cellStyle name="Note 5 3 5 7 2 2" xfId="28122"/>
    <cellStyle name="Note 5 3 5 7 3" xfId="28123"/>
    <cellStyle name="Note 5 3 5 8" xfId="28124"/>
    <cellStyle name="Note 5 3 5 8 2" xfId="28125"/>
    <cellStyle name="Note 5 3 5 8 2 2" xfId="28126"/>
    <cellStyle name="Note 5 3 5 8 3" xfId="28127"/>
    <cellStyle name="Note 5 3 5 9" xfId="28128"/>
    <cellStyle name="Note 5 3 5 9 2" xfId="28129"/>
    <cellStyle name="Note 5 3 5 9 2 2" xfId="28130"/>
    <cellStyle name="Note 5 3 5 9 3" xfId="28131"/>
    <cellStyle name="Note 5 3 6" xfId="28132"/>
    <cellStyle name="Note 5 3 6 2" xfId="28133"/>
    <cellStyle name="Note 5 3 6 2 2" xfId="28134"/>
    <cellStyle name="Note 5 3 6 3" xfId="28135"/>
    <cellStyle name="Note 5 3 7" xfId="28136"/>
    <cellStyle name="Note 5 3 7 2" xfId="28137"/>
    <cellStyle name="Note 5 3 7 2 2" xfId="28138"/>
    <cellStyle name="Note 5 3 7 3" xfId="28139"/>
    <cellStyle name="Note 5 3 8" xfId="28140"/>
    <cellStyle name="Note 5 3 8 2" xfId="28141"/>
    <cellStyle name="Note 5 3 8 2 2" xfId="28142"/>
    <cellStyle name="Note 5 3 8 3" xfId="28143"/>
    <cellStyle name="Note 5 3 9" xfId="28144"/>
    <cellStyle name="Note 5 3 9 2" xfId="28145"/>
    <cellStyle name="Note 5 3 9 2 2" xfId="28146"/>
    <cellStyle name="Note 5 3 9 3" xfId="28147"/>
    <cellStyle name="Note 5 4" xfId="28148"/>
    <cellStyle name="Note 5 4 10" xfId="28149"/>
    <cellStyle name="Note 5 4 10 2" xfId="28150"/>
    <cellStyle name="Note 5 4 10 2 2" xfId="28151"/>
    <cellStyle name="Note 5 4 10 3" xfId="28152"/>
    <cellStyle name="Note 5 4 11" xfId="28153"/>
    <cellStyle name="Note 5 4 11 2" xfId="28154"/>
    <cellStyle name="Note 5 4 11 2 2" xfId="28155"/>
    <cellStyle name="Note 5 4 11 3" xfId="28156"/>
    <cellStyle name="Note 5 4 12" xfId="28157"/>
    <cellStyle name="Note 5 4 12 2" xfId="28158"/>
    <cellStyle name="Note 5 4 12 2 2" xfId="28159"/>
    <cellStyle name="Note 5 4 12 3" xfId="28160"/>
    <cellStyle name="Note 5 4 13" xfId="28161"/>
    <cellStyle name="Note 5 4 13 2" xfId="28162"/>
    <cellStyle name="Note 5 4 13 2 2" xfId="28163"/>
    <cellStyle name="Note 5 4 13 3" xfId="28164"/>
    <cellStyle name="Note 5 4 14" xfId="28165"/>
    <cellStyle name="Note 5 4 14 2" xfId="28166"/>
    <cellStyle name="Note 5 4 14 2 2" xfId="28167"/>
    <cellStyle name="Note 5 4 14 3" xfId="28168"/>
    <cellStyle name="Note 5 4 15" xfId="28169"/>
    <cellStyle name="Note 5 4 15 2" xfId="28170"/>
    <cellStyle name="Note 5 4 15 2 2" xfId="28171"/>
    <cellStyle name="Note 5 4 15 3" xfId="28172"/>
    <cellStyle name="Note 5 4 16" xfId="28173"/>
    <cellStyle name="Note 5 4 16 2" xfId="28174"/>
    <cellStyle name="Note 5 4 16 2 2" xfId="28175"/>
    <cellStyle name="Note 5 4 16 3" xfId="28176"/>
    <cellStyle name="Note 5 4 17" xfId="28177"/>
    <cellStyle name="Note 5 4 17 2" xfId="28178"/>
    <cellStyle name="Note 5 4 17 2 2" xfId="28179"/>
    <cellStyle name="Note 5 4 17 3" xfId="28180"/>
    <cellStyle name="Note 5 4 18" xfId="28181"/>
    <cellStyle name="Note 5 4 18 2" xfId="28182"/>
    <cellStyle name="Note 5 4 19" xfId="28183"/>
    <cellStyle name="Note 5 4 2" xfId="28184"/>
    <cellStyle name="Note 5 4 2 10" xfId="28185"/>
    <cellStyle name="Note 5 4 2 10 2" xfId="28186"/>
    <cellStyle name="Note 5 4 2 10 2 2" xfId="28187"/>
    <cellStyle name="Note 5 4 2 10 3" xfId="28188"/>
    <cellStyle name="Note 5 4 2 11" xfId="28189"/>
    <cellStyle name="Note 5 4 2 11 2" xfId="28190"/>
    <cellStyle name="Note 5 4 2 11 2 2" xfId="28191"/>
    <cellStyle name="Note 5 4 2 11 3" xfId="28192"/>
    <cellStyle name="Note 5 4 2 12" xfId="28193"/>
    <cellStyle name="Note 5 4 2 12 2" xfId="28194"/>
    <cellStyle name="Note 5 4 2 12 2 2" xfId="28195"/>
    <cellStyle name="Note 5 4 2 12 3" xfId="28196"/>
    <cellStyle name="Note 5 4 2 13" xfId="28197"/>
    <cellStyle name="Note 5 4 2 13 2" xfId="28198"/>
    <cellStyle name="Note 5 4 2 13 2 2" xfId="28199"/>
    <cellStyle name="Note 5 4 2 13 3" xfId="28200"/>
    <cellStyle name="Note 5 4 2 14" xfId="28201"/>
    <cellStyle name="Note 5 4 2 14 2" xfId="28202"/>
    <cellStyle name="Note 5 4 2 14 2 2" xfId="28203"/>
    <cellStyle name="Note 5 4 2 14 3" xfId="28204"/>
    <cellStyle name="Note 5 4 2 15" xfId="28205"/>
    <cellStyle name="Note 5 4 2 15 2" xfId="28206"/>
    <cellStyle name="Note 5 4 2 15 2 2" xfId="28207"/>
    <cellStyle name="Note 5 4 2 15 3" xfId="28208"/>
    <cellStyle name="Note 5 4 2 16" xfId="28209"/>
    <cellStyle name="Note 5 4 2 16 2" xfId="28210"/>
    <cellStyle name="Note 5 4 2 16 2 2" xfId="28211"/>
    <cellStyle name="Note 5 4 2 16 3" xfId="28212"/>
    <cellStyle name="Note 5 4 2 17" xfId="28213"/>
    <cellStyle name="Note 5 4 2 17 2" xfId="28214"/>
    <cellStyle name="Note 5 4 2 17 2 2" xfId="28215"/>
    <cellStyle name="Note 5 4 2 17 3" xfId="28216"/>
    <cellStyle name="Note 5 4 2 18" xfId="28217"/>
    <cellStyle name="Note 5 4 2 18 2" xfId="28218"/>
    <cellStyle name="Note 5 4 2 18 2 2" xfId="28219"/>
    <cellStyle name="Note 5 4 2 18 3" xfId="28220"/>
    <cellStyle name="Note 5 4 2 19" xfId="28221"/>
    <cellStyle name="Note 5 4 2 19 2" xfId="28222"/>
    <cellStyle name="Note 5 4 2 19 2 2" xfId="28223"/>
    <cellStyle name="Note 5 4 2 19 3" xfId="28224"/>
    <cellStyle name="Note 5 4 2 2" xfId="28225"/>
    <cellStyle name="Note 5 4 2 2 2" xfId="28226"/>
    <cellStyle name="Note 5 4 2 2 2 2" xfId="28227"/>
    <cellStyle name="Note 5 4 2 2 3" xfId="28228"/>
    <cellStyle name="Note 5 4 2 20" xfId="28229"/>
    <cellStyle name="Note 5 4 2 20 2" xfId="28230"/>
    <cellStyle name="Note 5 4 2 20 2 2" xfId="28231"/>
    <cellStyle name="Note 5 4 2 20 3" xfId="28232"/>
    <cellStyle name="Note 5 4 2 21" xfId="28233"/>
    <cellStyle name="Note 5 4 2 21 2" xfId="28234"/>
    <cellStyle name="Note 5 4 2 22" xfId="28235"/>
    <cellStyle name="Note 5 4 2 3" xfId="28236"/>
    <cellStyle name="Note 5 4 2 3 2" xfId="28237"/>
    <cellStyle name="Note 5 4 2 3 2 2" xfId="28238"/>
    <cellStyle name="Note 5 4 2 3 3" xfId="28239"/>
    <cellStyle name="Note 5 4 2 4" xfId="28240"/>
    <cellStyle name="Note 5 4 2 4 2" xfId="28241"/>
    <cellStyle name="Note 5 4 2 4 2 2" xfId="28242"/>
    <cellStyle name="Note 5 4 2 4 3" xfId="28243"/>
    <cellStyle name="Note 5 4 2 5" xfId="28244"/>
    <cellStyle name="Note 5 4 2 5 2" xfId="28245"/>
    <cellStyle name="Note 5 4 2 5 2 2" xfId="28246"/>
    <cellStyle name="Note 5 4 2 5 3" xfId="28247"/>
    <cellStyle name="Note 5 4 2 6" xfId="28248"/>
    <cellStyle name="Note 5 4 2 6 2" xfId="28249"/>
    <cellStyle name="Note 5 4 2 6 2 2" xfId="28250"/>
    <cellStyle name="Note 5 4 2 6 3" xfId="28251"/>
    <cellStyle name="Note 5 4 2 7" xfId="28252"/>
    <cellStyle name="Note 5 4 2 7 2" xfId="28253"/>
    <cellStyle name="Note 5 4 2 7 2 2" xfId="28254"/>
    <cellStyle name="Note 5 4 2 7 3" xfId="28255"/>
    <cellStyle name="Note 5 4 2 8" xfId="28256"/>
    <cellStyle name="Note 5 4 2 8 2" xfId="28257"/>
    <cellStyle name="Note 5 4 2 8 2 2" xfId="28258"/>
    <cellStyle name="Note 5 4 2 8 3" xfId="28259"/>
    <cellStyle name="Note 5 4 2 9" xfId="28260"/>
    <cellStyle name="Note 5 4 2 9 2" xfId="28261"/>
    <cellStyle name="Note 5 4 2 9 2 2" xfId="28262"/>
    <cellStyle name="Note 5 4 2 9 3" xfId="28263"/>
    <cellStyle name="Note 5 4 3" xfId="28264"/>
    <cellStyle name="Note 5 4 3 2" xfId="28265"/>
    <cellStyle name="Note 5 4 3 2 2" xfId="28266"/>
    <cellStyle name="Note 5 4 3 3" xfId="28267"/>
    <cellStyle name="Note 5 4 4" xfId="28268"/>
    <cellStyle name="Note 5 4 4 2" xfId="28269"/>
    <cellStyle name="Note 5 4 4 2 2" xfId="28270"/>
    <cellStyle name="Note 5 4 4 3" xfId="28271"/>
    <cellStyle name="Note 5 4 5" xfId="28272"/>
    <cellStyle name="Note 5 4 5 2" xfId="28273"/>
    <cellStyle name="Note 5 4 5 2 2" xfId="28274"/>
    <cellStyle name="Note 5 4 5 3" xfId="28275"/>
    <cellStyle name="Note 5 4 6" xfId="28276"/>
    <cellStyle name="Note 5 4 6 2" xfId="28277"/>
    <cellStyle name="Note 5 4 6 2 2" xfId="28278"/>
    <cellStyle name="Note 5 4 6 3" xfId="28279"/>
    <cellStyle name="Note 5 4 7" xfId="28280"/>
    <cellStyle name="Note 5 4 7 2" xfId="28281"/>
    <cellStyle name="Note 5 4 7 2 2" xfId="28282"/>
    <cellStyle name="Note 5 4 7 3" xfId="28283"/>
    <cellStyle name="Note 5 4 8" xfId="28284"/>
    <cellStyle name="Note 5 4 8 2" xfId="28285"/>
    <cellStyle name="Note 5 4 8 2 2" xfId="28286"/>
    <cellStyle name="Note 5 4 8 3" xfId="28287"/>
    <cellStyle name="Note 5 4 9" xfId="28288"/>
    <cellStyle name="Note 5 4 9 2" xfId="28289"/>
    <cellStyle name="Note 5 4 9 2 2" xfId="28290"/>
    <cellStyle name="Note 5 4 9 3" xfId="28291"/>
    <cellStyle name="Note 5 5" xfId="28292"/>
    <cellStyle name="Note 5 5 10" xfId="28293"/>
    <cellStyle name="Note 5 5 10 2" xfId="28294"/>
    <cellStyle name="Note 5 5 10 2 2" xfId="28295"/>
    <cellStyle name="Note 5 5 10 3" xfId="28296"/>
    <cellStyle name="Note 5 5 11" xfId="28297"/>
    <cellStyle name="Note 5 5 11 2" xfId="28298"/>
    <cellStyle name="Note 5 5 11 2 2" xfId="28299"/>
    <cellStyle name="Note 5 5 11 3" xfId="28300"/>
    <cellStyle name="Note 5 5 12" xfId="28301"/>
    <cellStyle name="Note 5 5 12 2" xfId="28302"/>
    <cellStyle name="Note 5 5 12 2 2" xfId="28303"/>
    <cellStyle name="Note 5 5 12 3" xfId="28304"/>
    <cellStyle name="Note 5 5 13" xfId="28305"/>
    <cellStyle name="Note 5 5 13 2" xfId="28306"/>
    <cellStyle name="Note 5 5 13 2 2" xfId="28307"/>
    <cellStyle name="Note 5 5 13 3" xfId="28308"/>
    <cellStyle name="Note 5 5 14" xfId="28309"/>
    <cellStyle name="Note 5 5 14 2" xfId="28310"/>
    <cellStyle name="Note 5 5 14 2 2" xfId="28311"/>
    <cellStyle name="Note 5 5 14 3" xfId="28312"/>
    <cellStyle name="Note 5 5 15" xfId="28313"/>
    <cellStyle name="Note 5 5 15 2" xfId="28314"/>
    <cellStyle name="Note 5 5 15 2 2" xfId="28315"/>
    <cellStyle name="Note 5 5 15 3" xfId="28316"/>
    <cellStyle name="Note 5 5 16" xfId="28317"/>
    <cellStyle name="Note 5 5 16 2" xfId="28318"/>
    <cellStyle name="Note 5 5 16 2 2" xfId="28319"/>
    <cellStyle name="Note 5 5 16 3" xfId="28320"/>
    <cellStyle name="Note 5 5 17" xfId="28321"/>
    <cellStyle name="Note 5 5 17 2" xfId="28322"/>
    <cellStyle name="Note 5 5 17 2 2" xfId="28323"/>
    <cellStyle name="Note 5 5 17 3" xfId="28324"/>
    <cellStyle name="Note 5 5 18" xfId="28325"/>
    <cellStyle name="Note 5 5 18 2" xfId="28326"/>
    <cellStyle name="Note 5 5 19" xfId="28327"/>
    <cellStyle name="Note 5 5 2" xfId="28328"/>
    <cellStyle name="Note 5 5 2 10" xfId="28329"/>
    <cellStyle name="Note 5 5 2 10 2" xfId="28330"/>
    <cellStyle name="Note 5 5 2 10 2 2" xfId="28331"/>
    <cellStyle name="Note 5 5 2 10 3" xfId="28332"/>
    <cellStyle name="Note 5 5 2 11" xfId="28333"/>
    <cellStyle name="Note 5 5 2 11 2" xfId="28334"/>
    <cellStyle name="Note 5 5 2 11 2 2" xfId="28335"/>
    <cellStyle name="Note 5 5 2 11 3" xfId="28336"/>
    <cellStyle name="Note 5 5 2 12" xfId="28337"/>
    <cellStyle name="Note 5 5 2 12 2" xfId="28338"/>
    <cellStyle name="Note 5 5 2 12 2 2" xfId="28339"/>
    <cellStyle name="Note 5 5 2 12 3" xfId="28340"/>
    <cellStyle name="Note 5 5 2 13" xfId="28341"/>
    <cellStyle name="Note 5 5 2 13 2" xfId="28342"/>
    <cellStyle name="Note 5 5 2 13 2 2" xfId="28343"/>
    <cellStyle name="Note 5 5 2 13 3" xfId="28344"/>
    <cellStyle name="Note 5 5 2 14" xfId="28345"/>
    <cellStyle name="Note 5 5 2 14 2" xfId="28346"/>
    <cellStyle name="Note 5 5 2 14 2 2" xfId="28347"/>
    <cellStyle name="Note 5 5 2 14 3" xfId="28348"/>
    <cellStyle name="Note 5 5 2 15" xfId="28349"/>
    <cellStyle name="Note 5 5 2 15 2" xfId="28350"/>
    <cellStyle name="Note 5 5 2 15 2 2" xfId="28351"/>
    <cellStyle name="Note 5 5 2 15 3" xfId="28352"/>
    <cellStyle name="Note 5 5 2 16" xfId="28353"/>
    <cellStyle name="Note 5 5 2 16 2" xfId="28354"/>
    <cellStyle name="Note 5 5 2 16 2 2" xfId="28355"/>
    <cellStyle name="Note 5 5 2 16 3" xfId="28356"/>
    <cellStyle name="Note 5 5 2 17" xfId="28357"/>
    <cellStyle name="Note 5 5 2 17 2" xfId="28358"/>
    <cellStyle name="Note 5 5 2 17 2 2" xfId="28359"/>
    <cellStyle name="Note 5 5 2 17 3" xfId="28360"/>
    <cellStyle name="Note 5 5 2 18" xfId="28361"/>
    <cellStyle name="Note 5 5 2 18 2" xfId="28362"/>
    <cellStyle name="Note 5 5 2 18 2 2" xfId="28363"/>
    <cellStyle name="Note 5 5 2 18 3" xfId="28364"/>
    <cellStyle name="Note 5 5 2 19" xfId="28365"/>
    <cellStyle name="Note 5 5 2 19 2" xfId="28366"/>
    <cellStyle name="Note 5 5 2 19 2 2" xfId="28367"/>
    <cellStyle name="Note 5 5 2 19 3" xfId="28368"/>
    <cellStyle name="Note 5 5 2 2" xfId="28369"/>
    <cellStyle name="Note 5 5 2 2 2" xfId="28370"/>
    <cellStyle name="Note 5 5 2 2 2 2" xfId="28371"/>
    <cellStyle name="Note 5 5 2 2 3" xfId="28372"/>
    <cellStyle name="Note 5 5 2 20" xfId="28373"/>
    <cellStyle name="Note 5 5 2 20 2" xfId="28374"/>
    <cellStyle name="Note 5 5 2 20 2 2" xfId="28375"/>
    <cellStyle name="Note 5 5 2 20 3" xfId="28376"/>
    <cellStyle name="Note 5 5 2 21" xfId="28377"/>
    <cellStyle name="Note 5 5 2 21 2" xfId="28378"/>
    <cellStyle name="Note 5 5 2 22" xfId="28379"/>
    <cellStyle name="Note 5 5 2 3" xfId="28380"/>
    <cellStyle name="Note 5 5 2 3 2" xfId="28381"/>
    <cellStyle name="Note 5 5 2 3 2 2" xfId="28382"/>
    <cellStyle name="Note 5 5 2 3 3" xfId="28383"/>
    <cellStyle name="Note 5 5 2 4" xfId="28384"/>
    <cellStyle name="Note 5 5 2 4 2" xfId="28385"/>
    <cellStyle name="Note 5 5 2 4 2 2" xfId="28386"/>
    <cellStyle name="Note 5 5 2 4 3" xfId="28387"/>
    <cellStyle name="Note 5 5 2 5" xfId="28388"/>
    <cellStyle name="Note 5 5 2 5 2" xfId="28389"/>
    <cellStyle name="Note 5 5 2 5 2 2" xfId="28390"/>
    <cellStyle name="Note 5 5 2 5 3" xfId="28391"/>
    <cellStyle name="Note 5 5 2 6" xfId="28392"/>
    <cellStyle name="Note 5 5 2 6 2" xfId="28393"/>
    <cellStyle name="Note 5 5 2 6 2 2" xfId="28394"/>
    <cellStyle name="Note 5 5 2 6 3" xfId="28395"/>
    <cellStyle name="Note 5 5 2 7" xfId="28396"/>
    <cellStyle name="Note 5 5 2 7 2" xfId="28397"/>
    <cellStyle name="Note 5 5 2 7 2 2" xfId="28398"/>
    <cellStyle name="Note 5 5 2 7 3" xfId="28399"/>
    <cellStyle name="Note 5 5 2 8" xfId="28400"/>
    <cellStyle name="Note 5 5 2 8 2" xfId="28401"/>
    <cellStyle name="Note 5 5 2 8 2 2" xfId="28402"/>
    <cellStyle name="Note 5 5 2 8 3" xfId="28403"/>
    <cellStyle name="Note 5 5 2 9" xfId="28404"/>
    <cellStyle name="Note 5 5 2 9 2" xfId="28405"/>
    <cellStyle name="Note 5 5 2 9 2 2" xfId="28406"/>
    <cellStyle name="Note 5 5 2 9 3" xfId="28407"/>
    <cellStyle name="Note 5 5 3" xfId="28408"/>
    <cellStyle name="Note 5 5 3 2" xfId="28409"/>
    <cellStyle name="Note 5 5 3 2 2" xfId="28410"/>
    <cellStyle name="Note 5 5 3 3" xfId="28411"/>
    <cellStyle name="Note 5 5 4" xfId="28412"/>
    <cellStyle name="Note 5 5 4 2" xfId="28413"/>
    <cellStyle name="Note 5 5 4 2 2" xfId="28414"/>
    <cellStyle name="Note 5 5 4 3" xfId="28415"/>
    <cellStyle name="Note 5 5 5" xfId="28416"/>
    <cellStyle name="Note 5 5 5 2" xfId="28417"/>
    <cellStyle name="Note 5 5 5 2 2" xfId="28418"/>
    <cellStyle name="Note 5 5 5 3" xfId="28419"/>
    <cellStyle name="Note 5 5 6" xfId="28420"/>
    <cellStyle name="Note 5 5 6 2" xfId="28421"/>
    <cellStyle name="Note 5 5 6 2 2" xfId="28422"/>
    <cellStyle name="Note 5 5 6 3" xfId="28423"/>
    <cellStyle name="Note 5 5 7" xfId="28424"/>
    <cellStyle name="Note 5 5 7 2" xfId="28425"/>
    <cellStyle name="Note 5 5 7 2 2" xfId="28426"/>
    <cellStyle name="Note 5 5 7 3" xfId="28427"/>
    <cellStyle name="Note 5 5 8" xfId="28428"/>
    <cellStyle name="Note 5 5 8 2" xfId="28429"/>
    <cellStyle name="Note 5 5 8 2 2" xfId="28430"/>
    <cellStyle name="Note 5 5 8 3" xfId="28431"/>
    <cellStyle name="Note 5 5 9" xfId="28432"/>
    <cellStyle name="Note 5 5 9 2" xfId="28433"/>
    <cellStyle name="Note 5 5 9 2 2" xfId="28434"/>
    <cellStyle name="Note 5 5 9 3" xfId="28435"/>
    <cellStyle name="Note 5 6" xfId="28436"/>
    <cellStyle name="Note 5 6 10" xfId="28437"/>
    <cellStyle name="Note 5 6 10 2" xfId="28438"/>
    <cellStyle name="Note 5 6 10 2 2" xfId="28439"/>
    <cellStyle name="Note 5 6 10 3" xfId="28440"/>
    <cellStyle name="Note 5 6 11" xfId="28441"/>
    <cellStyle name="Note 5 6 11 2" xfId="28442"/>
    <cellStyle name="Note 5 6 11 2 2" xfId="28443"/>
    <cellStyle name="Note 5 6 11 3" xfId="28444"/>
    <cellStyle name="Note 5 6 12" xfId="28445"/>
    <cellStyle name="Note 5 6 12 2" xfId="28446"/>
    <cellStyle name="Note 5 6 12 2 2" xfId="28447"/>
    <cellStyle name="Note 5 6 12 3" xfId="28448"/>
    <cellStyle name="Note 5 6 13" xfId="28449"/>
    <cellStyle name="Note 5 6 13 2" xfId="28450"/>
    <cellStyle name="Note 5 6 13 2 2" xfId="28451"/>
    <cellStyle name="Note 5 6 13 3" xfId="28452"/>
    <cellStyle name="Note 5 6 14" xfId="28453"/>
    <cellStyle name="Note 5 6 14 2" xfId="28454"/>
    <cellStyle name="Note 5 6 14 2 2" xfId="28455"/>
    <cellStyle name="Note 5 6 14 3" xfId="28456"/>
    <cellStyle name="Note 5 6 15" xfId="28457"/>
    <cellStyle name="Note 5 6 15 2" xfId="28458"/>
    <cellStyle name="Note 5 6 15 2 2" xfId="28459"/>
    <cellStyle name="Note 5 6 15 3" xfId="28460"/>
    <cellStyle name="Note 5 6 16" xfId="28461"/>
    <cellStyle name="Note 5 6 16 2" xfId="28462"/>
    <cellStyle name="Note 5 6 16 2 2" xfId="28463"/>
    <cellStyle name="Note 5 6 16 3" xfId="28464"/>
    <cellStyle name="Note 5 6 17" xfId="28465"/>
    <cellStyle name="Note 5 6 17 2" xfId="28466"/>
    <cellStyle name="Note 5 6 17 2 2" xfId="28467"/>
    <cellStyle name="Note 5 6 17 3" xfId="28468"/>
    <cellStyle name="Note 5 6 18" xfId="28469"/>
    <cellStyle name="Note 5 6 18 2" xfId="28470"/>
    <cellStyle name="Note 5 6 18 2 2" xfId="28471"/>
    <cellStyle name="Note 5 6 18 3" xfId="28472"/>
    <cellStyle name="Note 5 6 19" xfId="28473"/>
    <cellStyle name="Note 5 6 19 2" xfId="28474"/>
    <cellStyle name="Note 5 6 19 2 2" xfId="28475"/>
    <cellStyle name="Note 5 6 19 3" xfId="28476"/>
    <cellStyle name="Note 5 6 2" xfId="28477"/>
    <cellStyle name="Note 5 6 2 10" xfId="28478"/>
    <cellStyle name="Note 5 6 2 10 2" xfId="28479"/>
    <cellStyle name="Note 5 6 2 10 2 2" xfId="28480"/>
    <cellStyle name="Note 5 6 2 10 3" xfId="28481"/>
    <cellStyle name="Note 5 6 2 11" xfId="28482"/>
    <cellStyle name="Note 5 6 2 11 2" xfId="28483"/>
    <cellStyle name="Note 5 6 2 11 2 2" xfId="28484"/>
    <cellStyle name="Note 5 6 2 11 3" xfId="28485"/>
    <cellStyle name="Note 5 6 2 12" xfId="28486"/>
    <cellStyle name="Note 5 6 2 12 2" xfId="28487"/>
    <cellStyle name="Note 5 6 2 12 2 2" xfId="28488"/>
    <cellStyle name="Note 5 6 2 12 3" xfId="28489"/>
    <cellStyle name="Note 5 6 2 13" xfId="28490"/>
    <cellStyle name="Note 5 6 2 13 2" xfId="28491"/>
    <cellStyle name="Note 5 6 2 13 2 2" xfId="28492"/>
    <cellStyle name="Note 5 6 2 13 3" xfId="28493"/>
    <cellStyle name="Note 5 6 2 14" xfId="28494"/>
    <cellStyle name="Note 5 6 2 14 2" xfId="28495"/>
    <cellStyle name="Note 5 6 2 14 2 2" xfId="28496"/>
    <cellStyle name="Note 5 6 2 14 3" xfId="28497"/>
    <cellStyle name="Note 5 6 2 15" xfId="28498"/>
    <cellStyle name="Note 5 6 2 15 2" xfId="28499"/>
    <cellStyle name="Note 5 6 2 15 2 2" xfId="28500"/>
    <cellStyle name="Note 5 6 2 15 3" xfId="28501"/>
    <cellStyle name="Note 5 6 2 16" xfId="28502"/>
    <cellStyle name="Note 5 6 2 16 2" xfId="28503"/>
    <cellStyle name="Note 5 6 2 16 2 2" xfId="28504"/>
    <cellStyle name="Note 5 6 2 16 3" xfId="28505"/>
    <cellStyle name="Note 5 6 2 17" xfId="28506"/>
    <cellStyle name="Note 5 6 2 17 2" xfId="28507"/>
    <cellStyle name="Note 5 6 2 17 2 2" xfId="28508"/>
    <cellStyle name="Note 5 6 2 17 3" xfId="28509"/>
    <cellStyle name="Note 5 6 2 18" xfId="28510"/>
    <cellStyle name="Note 5 6 2 18 2" xfId="28511"/>
    <cellStyle name="Note 5 6 2 18 2 2" xfId="28512"/>
    <cellStyle name="Note 5 6 2 18 3" xfId="28513"/>
    <cellStyle name="Note 5 6 2 19" xfId="28514"/>
    <cellStyle name="Note 5 6 2 19 2" xfId="28515"/>
    <cellStyle name="Note 5 6 2 19 2 2" xfId="28516"/>
    <cellStyle name="Note 5 6 2 19 3" xfId="28517"/>
    <cellStyle name="Note 5 6 2 2" xfId="28518"/>
    <cellStyle name="Note 5 6 2 2 2" xfId="28519"/>
    <cellStyle name="Note 5 6 2 2 2 2" xfId="28520"/>
    <cellStyle name="Note 5 6 2 2 3" xfId="28521"/>
    <cellStyle name="Note 5 6 2 20" xfId="28522"/>
    <cellStyle name="Note 5 6 2 20 2" xfId="28523"/>
    <cellStyle name="Note 5 6 2 20 2 2" xfId="28524"/>
    <cellStyle name="Note 5 6 2 20 3" xfId="28525"/>
    <cellStyle name="Note 5 6 2 21" xfId="28526"/>
    <cellStyle name="Note 5 6 2 21 2" xfId="28527"/>
    <cellStyle name="Note 5 6 2 22" xfId="28528"/>
    <cellStyle name="Note 5 6 2 3" xfId="28529"/>
    <cellStyle name="Note 5 6 2 3 2" xfId="28530"/>
    <cellStyle name="Note 5 6 2 3 2 2" xfId="28531"/>
    <cellStyle name="Note 5 6 2 3 3" xfId="28532"/>
    <cellStyle name="Note 5 6 2 4" xfId="28533"/>
    <cellStyle name="Note 5 6 2 4 2" xfId="28534"/>
    <cellStyle name="Note 5 6 2 4 2 2" xfId="28535"/>
    <cellStyle name="Note 5 6 2 4 3" xfId="28536"/>
    <cellStyle name="Note 5 6 2 5" xfId="28537"/>
    <cellStyle name="Note 5 6 2 5 2" xfId="28538"/>
    <cellStyle name="Note 5 6 2 5 2 2" xfId="28539"/>
    <cellStyle name="Note 5 6 2 5 3" xfId="28540"/>
    <cellStyle name="Note 5 6 2 6" xfId="28541"/>
    <cellStyle name="Note 5 6 2 6 2" xfId="28542"/>
    <cellStyle name="Note 5 6 2 6 2 2" xfId="28543"/>
    <cellStyle name="Note 5 6 2 6 3" xfId="28544"/>
    <cellStyle name="Note 5 6 2 7" xfId="28545"/>
    <cellStyle name="Note 5 6 2 7 2" xfId="28546"/>
    <cellStyle name="Note 5 6 2 7 2 2" xfId="28547"/>
    <cellStyle name="Note 5 6 2 7 3" xfId="28548"/>
    <cellStyle name="Note 5 6 2 8" xfId="28549"/>
    <cellStyle name="Note 5 6 2 8 2" xfId="28550"/>
    <cellStyle name="Note 5 6 2 8 2 2" xfId="28551"/>
    <cellStyle name="Note 5 6 2 8 3" xfId="28552"/>
    <cellStyle name="Note 5 6 2 9" xfId="28553"/>
    <cellStyle name="Note 5 6 2 9 2" xfId="28554"/>
    <cellStyle name="Note 5 6 2 9 2 2" xfId="28555"/>
    <cellStyle name="Note 5 6 2 9 3" xfId="28556"/>
    <cellStyle name="Note 5 6 20" xfId="28557"/>
    <cellStyle name="Note 5 6 20 2" xfId="28558"/>
    <cellStyle name="Note 5 6 20 2 2" xfId="28559"/>
    <cellStyle name="Note 5 6 20 3" xfId="28560"/>
    <cellStyle name="Note 5 6 21" xfId="28561"/>
    <cellStyle name="Note 5 6 21 2" xfId="28562"/>
    <cellStyle name="Note 5 6 21 2 2" xfId="28563"/>
    <cellStyle name="Note 5 6 21 3" xfId="28564"/>
    <cellStyle name="Note 5 6 22" xfId="28565"/>
    <cellStyle name="Note 5 6 22 2" xfId="28566"/>
    <cellStyle name="Note 5 6 23" xfId="28567"/>
    <cellStyle name="Note 5 6 3" xfId="28568"/>
    <cellStyle name="Note 5 6 3 2" xfId="28569"/>
    <cellStyle name="Note 5 6 3 2 2" xfId="28570"/>
    <cellStyle name="Note 5 6 3 3" xfId="28571"/>
    <cellStyle name="Note 5 6 4" xfId="28572"/>
    <cellStyle name="Note 5 6 4 2" xfId="28573"/>
    <cellStyle name="Note 5 6 4 2 2" xfId="28574"/>
    <cellStyle name="Note 5 6 4 3" xfId="28575"/>
    <cellStyle name="Note 5 6 5" xfId="28576"/>
    <cellStyle name="Note 5 6 5 2" xfId="28577"/>
    <cellStyle name="Note 5 6 5 2 2" xfId="28578"/>
    <cellStyle name="Note 5 6 5 3" xfId="28579"/>
    <cellStyle name="Note 5 6 6" xfId="28580"/>
    <cellStyle name="Note 5 6 6 2" xfId="28581"/>
    <cellStyle name="Note 5 6 6 2 2" xfId="28582"/>
    <cellStyle name="Note 5 6 6 3" xfId="28583"/>
    <cellStyle name="Note 5 6 7" xfId="28584"/>
    <cellStyle name="Note 5 6 7 2" xfId="28585"/>
    <cellStyle name="Note 5 6 7 2 2" xfId="28586"/>
    <cellStyle name="Note 5 6 7 3" xfId="28587"/>
    <cellStyle name="Note 5 6 8" xfId="28588"/>
    <cellStyle name="Note 5 6 8 2" xfId="28589"/>
    <cellStyle name="Note 5 6 8 2 2" xfId="28590"/>
    <cellStyle name="Note 5 6 8 3" xfId="28591"/>
    <cellStyle name="Note 5 6 9" xfId="28592"/>
    <cellStyle name="Note 5 6 9 2" xfId="28593"/>
    <cellStyle name="Note 5 6 9 2 2" xfId="28594"/>
    <cellStyle name="Note 5 6 9 3" xfId="28595"/>
    <cellStyle name="Note 5 7" xfId="28596"/>
    <cellStyle name="Note 5 7 10" xfId="28597"/>
    <cellStyle name="Note 5 7 10 2" xfId="28598"/>
    <cellStyle name="Note 5 7 10 2 2" xfId="28599"/>
    <cellStyle name="Note 5 7 10 3" xfId="28600"/>
    <cellStyle name="Note 5 7 11" xfId="28601"/>
    <cellStyle name="Note 5 7 11 2" xfId="28602"/>
    <cellStyle name="Note 5 7 11 2 2" xfId="28603"/>
    <cellStyle name="Note 5 7 11 3" xfId="28604"/>
    <cellStyle name="Note 5 7 12" xfId="28605"/>
    <cellStyle name="Note 5 7 12 2" xfId="28606"/>
    <cellStyle name="Note 5 7 12 2 2" xfId="28607"/>
    <cellStyle name="Note 5 7 12 3" xfId="28608"/>
    <cellStyle name="Note 5 7 13" xfId="28609"/>
    <cellStyle name="Note 5 7 13 2" xfId="28610"/>
    <cellStyle name="Note 5 7 13 2 2" xfId="28611"/>
    <cellStyle name="Note 5 7 13 3" xfId="28612"/>
    <cellStyle name="Note 5 7 14" xfId="28613"/>
    <cellStyle name="Note 5 7 14 2" xfId="28614"/>
    <cellStyle name="Note 5 7 14 2 2" xfId="28615"/>
    <cellStyle name="Note 5 7 14 3" xfId="28616"/>
    <cellStyle name="Note 5 7 15" xfId="28617"/>
    <cellStyle name="Note 5 7 15 2" xfId="28618"/>
    <cellStyle name="Note 5 7 15 2 2" xfId="28619"/>
    <cellStyle name="Note 5 7 15 3" xfId="28620"/>
    <cellStyle name="Note 5 7 16" xfId="28621"/>
    <cellStyle name="Note 5 7 16 2" xfId="28622"/>
    <cellStyle name="Note 5 7 16 2 2" xfId="28623"/>
    <cellStyle name="Note 5 7 16 3" xfId="28624"/>
    <cellStyle name="Note 5 7 17" xfId="28625"/>
    <cellStyle name="Note 5 7 17 2" xfId="28626"/>
    <cellStyle name="Note 5 7 17 2 2" xfId="28627"/>
    <cellStyle name="Note 5 7 17 3" xfId="28628"/>
    <cellStyle name="Note 5 7 18" xfId="28629"/>
    <cellStyle name="Note 5 7 18 2" xfId="28630"/>
    <cellStyle name="Note 5 7 18 2 2" xfId="28631"/>
    <cellStyle name="Note 5 7 18 3" xfId="28632"/>
    <cellStyle name="Note 5 7 19" xfId="28633"/>
    <cellStyle name="Note 5 7 19 2" xfId="28634"/>
    <cellStyle name="Note 5 7 19 2 2" xfId="28635"/>
    <cellStyle name="Note 5 7 19 3" xfId="28636"/>
    <cellStyle name="Note 5 7 2" xfId="28637"/>
    <cellStyle name="Note 5 7 2 2" xfId="28638"/>
    <cellStyle name="Note 5 7 2 2 2" xfId="28639"/>
    <cellStyle name="Note 5 7 2 3" xfId="28640"/>
    <cellStyle name="Note 5 7 20" xfId="28641"/>
    <cellStyle name="Note 5 7 20 2" xfId="28642"/>
    <cellStyle name="Note 5 7 20 2 2" xfId="28643"/>
    <cellStyle name="Note 5 7 20 3" xfId="28644"/>
    <cellStyle name="Note 5 7 21" xfId="28645"/>
    <cellStyle name="Note 5 7 21 2" xfId="28646"/>
    <cellStyle name="Note 5 7 22" xfId="28647"/>
    <cellStyle name="Note 5 7 3" xfId="28648"/>
    <cellStyle name="Note 5 7 3 2" xfId="28649"/>
    <cellStyle name="Note 5 7 3 2 2" xfId="28650"/>
    <cellStyle name="Note 5 7 3 3" xfId="28651"/>
    <cellStyle name="Note 5 7 4" xfId="28652"/>
    <cellStyle name="Note 5 7 4 2" xfId="28653"/>
    <cellStyle name="Note 5 7 4 2 2" xfId="28654"/>
    <cellStyle name="Note 5 7 4 3" xfId="28655"/>
    <cellStyle name="Note 5 7 5" xfId="28656"/>
    <cellStyle name="Note 5 7 5 2" xfId="28657"/>
    <cellStyle name="Note 5 7 5 2 2" xfId="28658"/>
    <cellStyle name="Note 5 7 5 3" xfId="28659"/>
    <cellStyle name="Note 5 7 6" xfId="28660"/>
    <cellStyle name="Note 5 7 6 2" xfId="28661"/>
    <cellStyle name="Note 5 7 6 2 2" xfId="28662"/>
    <cellStyle name="Note 5 7 6 3" xfId="28663"/>
    <cellStyle name="Note 5 7 7" xfId="28664"/>
    <cellStyle name="Note 5 7 7 2" xfId="28665"/>
    <cellStyle name="Note 5 7 7 2 2" xfId="28666"/>
    <cellStyle name="Note 5 7 7 3" xfId="28667"/>
    <cellStyle name="Note 5 7 8" xfId="28668"/>
    <cellStyle name="Note 5 7 8 2" xfId="28669"/>
    <cellStyle name="Note 5 7 8 2 2" xfId="28670"/>
    <cellStyle name="Note 5 7 8 3" xfId="28671"/>
    <cellStyle name="Note 5 7 9" xfId="28672"/>
    <cellStyle name="Note 5 7 9 2" xfId="28673"/>
    <cellStyle name="Note 5 7 9 2 2" xfId="28674"/>
    <cellStyle name="Note 5 7 9 3" xfId="28675"/>
    <cellStyle name="Note 5 8" xfId="28676"/>
    <cellStyle name="Note 5 8 2" xfId="28677"/>
    <cellStyle name="Note 5 8 2 2" xfId="28678"/>
    <cellStyle name="Note 5 8 3" xfId="28679"/>
    <cellStyle name="Note 5 9" xfId="28680"/>
    <cellStyle name="Note 5 9 2" xfId="28681"/>
    <cellStyle name="Note 5 9 2 2" xfId="28682"/>
    <cellStyle name="Note 5 9 3" xfId="28683"/>
    <cellStyle name="Note 6" xfId="28684"/>
    <cellStyle name="Note 6 10" xfId="28685"/>
    <cellStyle name="Note 6 10 2" xfId="28686"/>
    <cellStyle name="Note 6 10 2 2" xfId="28687"/>
    <cellStyle name="Note 6 10 3" xfId="28688"/>
    <cellStyle name="Note 6 11" xfId="28689"/>
    <cellStyle name="Note 6 11 2" xfId="28690"/>
    <cellStyle name="Note 6 11 2 2" xfId="28691"/>
    <cellStyle name="Note 6 11 3" xfId="28692"/>
    <cellStyle name="Note 6 12" xfId="28693"/>
    <cellStyle name="Note 6 12 2" xfId="28694"/>
    <cellStyle name="Note 6 12 2 2" xfId="28695"/>
    <cellStyle name="Note 6 12 3" xfId="28696"/>
    <cellStyle name="Note 6 13" xfId="28697"/>
    <cellStyle name="Note 6 13 2" xfId="28698"/>
    <cellStyle name="Note 6 13 2 2" xfId="28699"/>
    <cellStyle name="Note 6 13 3" xfId="28700"/>
    <cellStyle name="Note 6 14" xfId="28701"/>
    <cellStyle name="Note 6 14 2" xfId="28702"/>
    <cellStyle name="Note 6 14 2 2" xfId="28703"/>
    <cellStyle name="Note 6 14 3" xfId="28704"/>
    <cellStyle name="Note 6 15" xfId="28705"/>
    <cellStyle name="Note 6 15 2" xfId="28706"/>
    <cellStyle name="Note 6 15 2 2" xfId="28707"/>
    <cellStyle name="Note 6 15 3" xfId="28708"/>
    <cellStyle name="Note 6 16" xfId="28709"/>
    <cellStyle name="Note 6 16 2" xfId="28710"/>
    <cellStyle name="Note 6 16 2 2" xfId="28711"/>
    <cellStyle name="Note 6 16 3" xfId="28712"/>
    <cellStyle name="Note 6 17" xfId="28713"/>
    <cellStyle name="Note 6 17 2" xfId="28714"/>
    <cellStyle name="Note 6 17 2 2" xfId="28715"/>
    <cellStyle name="Note 6 17 3" xfId="28716"/>
    <cellStyle name="Note 6 18" xfId="28717"/>
    <cellStyle name="Note 6 18 2" xfId="28718"/>
    <cellStyle name="Note 6 18 2 2" xfId="28719"/>
    <cellStyle name="Note 6 18 3" xfId="28720"/>
    <cellStyle name="Note 6 19" xfId="28721"/>
    <cellStyle name="Note 6 19 2" xfId="28722"/>
    <cellStyle name="Note 6 19 2 2" xfId="28723"/>
    <cellStyle name="Note 6 19 3" xfId="28724"/>
    <cellStyle name="Note 6 2" xfId="28725"/>
    <cellStyle name="Note 6 2 10" xfId="28726"/>
    <cellStyle name="Note 6 2 10 2" xfId="28727"/>
    <cellStyle name="Note 6 2 10 2 2" xfId="28728"/>
    <cellStyle name="Note 6 2 10 3" xfId="28729"/>
    <cellStyle name="Note 6 2 11" xfId="28730"/>
    <cellStyle name="Note 6 2 11 2" xfId="28731"/>
    <cellStyle name="Note 6 2 11 2 2" xfId="28732"/>
    <cellStyle name="Note 6 2 11 3" xfId="28733"/>
    <cellStyle name="Note 6 2 12" xfId="28734"/>
    <cellStyle name="Note 6 2 12 2" xfId="28735"/>
    <cellStyle name="Note 6 2 12 2 2" xfId="28736"/>
    <cellStyle name="Note 6 2 12 3" xfId="28737"/>
    <cellStyle name="Note 6 2 13" xfId="28738"/>
    <cellStyle name="Note 6 2 13 2" xfId="28739"/>
    <cellStyle name="Note 6 2 13 2 2" xfId="28740"/>
    <cellStyle name="Note 6 2 13 3" xfId="28741"/>
    <cellStyle name="Note 6 2 14" xfId="28742"/>
    <cellStyle name="Note 6 2 14 2" xfId="28743"/>
    <cellStyle name="Note 6 2 14 2 2" xfId="28744"/>
    <cellStyle name="Note 6 2 14 3" xfId="28745"/>
    <cellStyle name="Note 6 2 15" xfId="28746"/>
    <cellStyle name="Note 6 2 15 2" xfId="28747"/>
    <cellStyle name="Note 6 2 15 2 2" xfId="28748"/>
    <cellStyle name="Note 6 2 15 3" xfId="28749"/>
    <cellStyle name="Note 6 2 16" xfId="28750"/>
    <cellStyle name="Note 6 2 16 2" xfId="28751"/>
    <cellStyle name="Note 6 2 16 2 2" xfId="28752"/>
    <cellStyle name="Note 6 2 16 3" xfId="28753"/>
    <cellStyle name="Note 6 2 17" xfId="28754"/>
    <cellStyle name="Note 6 2 17 2" xfId="28755"/>
    <cellStyle name="Note 6 2 17 2 2" xfId="28756"/>
    <cellStyle name="Note 6 2 17 3" xfId="28757"/>
    <cellStyle name="Note 6 2 18" xfId="28758"/>
    <cellStyle name="Note 6 2 18 2" xfId="28759"/>
    <cellStyle name="Note 6 2 18 2 2" xfId="28760"/>
    <cellStyle name="Note 6 2 18 3" xfId="28761"/>
    <cellStyle name="Note 6 2 19" xfId="28762"/>
    <cellStyle name="Note 6 2 19 2" xfId="28763"/>
    <cellStyle name="Note 6 2 19 2 2" xfId="28764"/>
    <cellStyle name="Note 6 2 19 3" xfId="28765"/>
    <cellStyle name="Note 6 2 2" xfId="28766"/>
    <cellStyle name="Note 6 2 2 10" xfId="28767"/>
    <cellStyle name="Note 6 2 2 10 2" xfId="28768"/>
    <cellStyle name="Note 6 2 2 10 2 2" xfId="28769"/>
    <cellStyle name="Note 6 2 2 10 3" xfId="28770"/>
    <cellStyle name="Note 6 2 2 11" xfId="28771"/>
    <cellStyle name="Note 6 2 2 11 2" xfId="28772"/>
    <cellStyle name="Note 6 2 2 11 2 2" xfId="28773"/>
    <cellStyle name="Note 6 2 2 11 3" xfId="28774"/>
    <cellStyle name="Note 6 2 2 12" xfId="28775"/>
    <cellStyle name="Note 6 2 2 12 2" xfId="28776"/>
    <cellStyle name="Note 6 2 2 12 2 2" xfId="28777"/>
    <cellStyle name="Note 6 2 2 12 3" xfId="28778"/>
    <cellStyle name="Note 6 2 2 13" xfId="28779"/>
    <cellStyle name="Note 6 2 2 13 2" xfId="28780"/>
    <cellStyle name="Note 6 2 2 13 2 2" xfId="28781"/>
    <cellStyle name="Note 6 2 2 13 3" xfId="28782"/>
    <cellStyle name="Note 6 2 2 14" xfId="28783"/>
    <cellStyle name="Note 6 2 2 14 2" xfId="28784"/>
    <cellStyle name="Note 6 2 2 14 2 2" xfId="28785"/>
    <cellStyle name="Note 6 2 2 14 3" xfId="28786"/>
    <cellStyle name="Note 6 2 2 15" xfId="28787"/>
    <cellStyle name="Note 6 2 2 15 2" xfId="28788"/>
    <cellStyle name="Note 6 2 2 15 2 2" xfId="28789"/>
    <cellStyle name="Note 6 2 2 15 3" xfId="28790"/>
    <cellStyle name="Note 6 2 2 16" xfId="28791"/>
    <cellStyle name="Note 6 2 2 16 2" xfId="28792"/>
    <cellStyle name="Note 6 2 2 16 2 2" xfId="28793"/>
    <cellStyle name="Note 6 2 2 16 3" xfId="28794"/>
    <cellStyle name="Note 6 2 2 17" xfId="28795"/>
    <cellStyle name="Note 6 2 2 17 2" xfId="28796"/>
    <cellStyle name="Note 6 2 2 17 2 2" xfId="28797"/>
    <cellStyle name="Note 6 2 2 17 3" xfId="28798"/>
    <cellStyle name="Note 6 2 2 18" xfId="28799"/>
    <cellStyle name="Note 6 2 2 18 2" xfId="28800"/>
    <cellStyle name="Note 6 2 2 18 2 2" xfId="28801"/>
    <cellStyle name="Note 6 2 2 18 3" xfId="28802"/>
    <cellStyle name="Note 6 2 2 19" xfId="28803"/>
    <cellStyle name="Note 6 2 2 19 2" xfId="28804"/>
    <cellStyle name="Note 6 2 2 19 2 2" xfId="28805"/>
    <cellStyle name="Note 6 2 2 19 3" xfId="28806"/>
    <cellStyle name="Note 6 2 2 2" xfId="28807"/>
    <cellStyle name="Note 6 2 2 2 10" xfId="28808"/>
    <cellStyle name="Note 6 2 2 2 10 2" xfId="28809"/>
    <cellStyle name="Note 6 2 2 2 10 2 2" xfId="28810"/>
    <cellStyle name="Note 6 2 2 2 10 3" xfId="28811"/>
    <cellStyle name="Note 6 2 2 2 11" xfId="28812"/>
    <cellStyle name="Note 6 2 2 2 11 2" xfId="28813"/>
    <cellStyle name="Note 6 2 2 2 11 2 2" xfId="28814"/>
    <cellStyle name="Note 6 2 2 2 11 3" xfId="28815"/>
    <cellStyle name="Note 6 2 2 2 12" xfId="28816"/>
    <cellStyle name="Note 6 2 2 2 12 2" xfId="28817"/>
    <cellStyle name="Note 6 2 2 2 12 2 2" xfId="28818"/>
    <cellStyle name="Note 6 2 2 2 12 3" xfId="28819"/>
    <cellStyle name="Note 6 2 2 2 13" xfId="28820"/>
    <cellStyle name="Note 6 2 2 2 13 2" xfId="28821"/>
    <cellStyle name="Note 6 2 2 2 13 2 2" xfId="28822"/>
    <cellStyle name="Note 6 2 2 2 13 3" xfId="28823"/>
    <cellStyle name="Note 6 2 2 2 14" xfId="28824"/>
    <cellStyle name="Note 6 2 2 2 14 2" xfId="28825"/>
    <cellStyle name="Note 6 2 2 2 14 2 2" xfId="28826"/>
    <cellStyle name="Note 6 2 2 2 14 3" xfId="28827"/>
    <cellStyle name="Note 6 2 2 2 15" xfId="28828"/>
    <cellStyle name="Note 6 2 2 2 15 2" xfId="28829"/>
    <cellStyle name="Note 6 2 2 2 15 2 2" xfId="28830"/>
    <cellStyle name="Note 6 2 2 2 15 3" xfId="28831"/>
    <cellStyle name="Note 6 2 2 2 16" xfId="28832"/>
    <cellStyle name="Note 6 2 2 2 16 2" xfId="28833"/>
    <cellStyle name="Note 6 2 2 2 16 2 2" xfId="28834"/>
    <cellStyle name="Note 6 2 2 2 16 3" xfId="28835"/>
    <cellStyle name="Note 6 2 2 2 17" xfId="28836"/>
    <cellStyle name="Note 6 2 2 2 17 2" xfId="28837"/>
    <cellStyle name="Note 6 2 2 2 17 2 2" xfId="28838"/>
    <cellStyle name="Note 6 2 2 2 17 3" xfId="28839"/>
    <cellStyle name="Note 6 2 2 2 18" xfId="28840"/>
    <cellStyle name="Note 6 2 2 2 18 2" xfId="28841"/>
    <cellStyle name="Note 6 2 2 2 19" xfId="28842"/>
    <cellStyle name="Note 6 2 2 2 2" xfId="28843"/>
    <cellStyle name="Note 6 2 2 2 2 10" xfId="28844"/>
    <cellStyle name="Note 6 2 2 2 2 10 2" xfId="28845"/>
    <cellStyle name="Note 6 2 2 2 2 10 2 2" xfId="28846"/>
    <cellStyle name="Note 6 2 2 2 2 10 3" xfId="28847"/>
    <cellStyle name="Note 6 2 2 2 2 11" xfId="28848"/>
    <cellStyle name="Note 6 2 2 2 2 11 2" xfId="28849"/>
    <cellStyle name="Note 6 2 2 2 2 11 2 2" xfId="28850"/>
    <cellStyle name="Note 6 2 2 2 2 11 3" xfId="28851"/>
    <cellStyle name="Note 6 2 2 2 2 12" xfId="28852"/>
    <cellStyle name="Note 6 2 2 2 2 12 2" xfId="28853"/>
    <cellStyle name="Note 6 2 2 2 2 12 2 2" xfId="28854"/>
    <cellStyle name="Note 6 2 2 2 2 12 3" xfId="28855"/>
    <cellStyle name="Note 6 2 2 2 2 13" xfId="28856"/>
    <cellStyle name="Note 6 2 2 2 2 13 2" xfId="28857"/>
    <cellStyle name="Note 6 2 2 2 2 13 2 2" xfId="28858"/>
    <cellStyle name="Note 6 2 2 2 2 13 3" xfId="28859"/>
    <cellStyle name="Note 6 2 2 2 2 14" xfId="28860"/>
    <cellStyle name="Note 6 2 2 2 2 14 2" xfId="28861"/>
    <cellStyle name="Note 6 2 2 2 2 14 2 2" xfId="28862"/>
    <cellStyle name="Note 6 2 2 2 2 14 3" xfId="28863"/>
    <cellStyle name="Note 6 2 2 2 2 15" xfId="28864"/>
    <cellStyle name="Note 6 2 2 2 2 15 2" xfId="28865"/>
    <cellStyle name="Note 6 2 2 2 2 15 2 2" xfId="28866"/>
    <cellStyle name="Note 6 2 2 2 2 15 3" xfId="28867"/>
    <cellStyle name="Note 6 2 2 2 2 16" xfId="28868"/>
    <cellStyle name="Note 6 2 2 2 2 16 2" xfId="28869"/>
    <cellStyle name="Note 6 2 2 2 2 16 2 2" xfId="28870"/>
    <cellStyle name="Note 6 2 2 2 2 16 3" xfId="28871"/>
    <cellStyle name="Note 6 2 2 2 2 17" xfId="28872"/>
    <cellStyle name="Note 6 2 2 2 2 17 2" xfId="28873"/>
    <cellStyle name="Note 6 2 2 2 2 17 2 2" xfId="28874"/>
    <cellStyle name="Note 6 2 2 2 2 17 3" xfId="28875"/>
    <cellStyle name="Note 6 2 2 2 2 18" xfId="28876"/>
    <cellStyle name="Note 6 2 2 2 2 18 2" xfId="28877"/>
    <cellStyle name="Note 6 2 2 2 2 18 2 2" xfId="28878"/>
    <cellStyle name="Note 6 2 2 2 2 18 3" xfId="28879"/>
    <cellStyle name="Note 6 2 2 2 2 19" xfId="28880"/>
    <cellStyle name="Note 6 2 2 2 2 19 2" xfId="28881"/>
    <cellStyle name="Note 6 2 2 2 2 19 2 2" xfId="28882"/>
    <cellStyle name="Note 6 2 2 2 2 19 3" xfId="28883"/>
    <cellStyle name="Note 6 2 2 2 2 2" xfId="28884"/>
    <cellStyle name="Note 6 2 2 2 2 2 2" xfId="28885"/>
    <cellStyle name="Note 6 2 2 2 2 2 2 2" xfId="28886"/>
    <cellStyle name="Note 6 2 2 2 2 2 3" xfId="28887"/>
    <cellStyle name="Note 6 2 2 2 2 20" xfId="28888"/>
    <cellStyle name="Note 6 2 2 2 2 20 2" xfId="28889"/>
    <cellStyle name="Note 6 2 2 2 2 20 2 2" xfId="28890"/>
    <cellStyle name="Note 6 2 2 2 2 20 3" xfId="28891"/>
    <cellStyle name="Note 6 2 2 2 2 21" xfId="28892"/>
    <cellStyle name="Note 6 2 2 2 2 21 2" xfId="28893"/>
    <cellStyle name="Note 6 2 2 2 2 22" xfId="28894"/>
    <cellStyle name="Note 6 2 2 2 2 3" xfId="28895"/>
    <cellStyle name="Note 6 2 2 2 2 3 2" xfId="28896"/>
    <cellStyle name="Note 6 2 2 2 2 3 2 2" xfId="28897"/>
    <cellStyle name="Note 6 2 2 2 2 3 3" xfId="28898"/>
    <cellStyle name="Note 6 2 2 2 2 4" xfId="28899"/>
    <cellStyle name="Note 6 2 2 2 2 4 2" xfId="28900"/>
    <cellStyle name="Note 6 2 2 2 2 4 2 2" xfId="28901"/>
    <cellStyle name="Note 6 2 2 2 2 4 3" xfId="28902"/>
    <cellStyle name="Note 6 2 2 2 2 5" xfId="28903"/>
    <cellStyle name="Note 6 2 2 2 2 5 2" xfId="28904"/>
    <cellStyle name="Note 6 2 2 2 2 5 2 2" xfId="28905"/>
    <cellStyle name="Note 6 2 2 2 2 5 3" xfId="28906"/>
    <cellStyle name="Note 6 2 2 2 2 6" xfId="28907"/>
    <cellStyle name="Note 6 2 2 2 2 6 2" xfId="28908"/>
    <cellStyle name="Note 6 2 2 2 2 6 2 2" xfId="28909"/>
    <cellStyle name="Note 6 2 2 2 2 6 3" xfId="28910"/>
    <cellStyle name="Note 6 2 2 2 2 7" xfId="28911"/>
    <cellStyle name="Note 6 2 2 2 2 7 2" xfId="28912"/>
    <cellStyle name="Note 6 2 2 2 2 7 2 2" xfId="28913"/>
    <cellStyle name="Note 6 2 2 2 2 7 3" xfId="28914"/>
    <cellStyle name="Note 6 2 2 2 2 8" xfId="28915"/>
    <cellStyle name="Note 6 2 2 2 2 8 2" xfId="28916"/>
    <cellStyle name="Note 6 2 2 2 2 8 2 2" xfId="28917"/>
    <cellStyle name="Note 6 2 2 2 2 8 3" xfId="28918"/>
    <cellStyle name="Note 6 2 2 2 2 9" xfId="28919"/>
    <cellStyle name="Note 6 2 2 2 2 9 2" xfId="28920"/>
    <cellStyle name="Note 6 2 2 2 2 9 2 2" xfId="28921"/>
    <cellStyle name="Note 6 2 2 2 2 9 3" xfId="28922"/>
    <cellStyle name="Note 6 2 2 2 3" xfId="28923"/>
    <cellStyle name="Note 6 2 2 2 3 2" xfId="28924"/>
    <cellStyle name="Note 6 2 2 2 3 2 2" xfId="28925"/>
    <cellStyle name="Note 6 2 2 2 3 3" xfId="28926"/>
    <cellStyle name="Note 6 2 2 2 4" xfId="28927"/>
    <cellStyle name="Note 6 2 2 2 4 2" xfId="28928"/>
    <cellStyle name="Note 6 2 2 2 4 2 2" xfId="28929"/>
    <cellStyle name="Note 6 2 2 2 4 3" xfId="28930"/>
    <cellStyle name="Note 6 2 2 2 5" xfId="28931"/>
    <cellStyle name="Note 6 2 2 2 5 2" xfId="28932"/>
    <cellStyle name="Note 6 2 2 2 5 2 2" xfId="28933"/>
    <cellStyle name="Note 6 2 2 2 5 3" xfId="28934"/>
    <cellStyle name="Note 6 2 2 2 6" xfId="28935"/>
    <cellStyle name="Note 6 2 2 2 6 2" xfId="28936"/>
    <cellStyle name="Note 6 2 2 2 6 2 2" xfId="28937"/>
    <cellStyle name="Note 6 2 2 2 6 3" xfId="28938"/>
    <cellStyle name="Note 6 2 2 2 7" xfId="28939"/>
    <cellStyle name="Note 6 2 2 2 7 2" xfId="28940"/>
    <cellStyle name="Note 6 2 2 2 7 2 2" xfId="28941"/>
    <cellStyle name="Note 6 2 2 2 7 3" xfId="28942"/>
    <cellStyle name="Note 6 2 2 2 8" xfId="28943"/>
    <cellStyle name="Note 6 2 2 2 8 2" xfId="28944"/>
    <cellStyle name="Note 6 2 2 2 8 2 2" xfId="28945"/>
    <cellStyle name="Note 6 2 2 2 8 3" xfId="28946"/>
    <cellStyle name="Note 6 2 2 2 9" xfId="28947"/>
    <cellStyle name="Note 6 2 2 2 9 2" xfId="28948"/>
    <cellStyle name="Note 6 2 2 2 9 2 2" xfId="28949"/>
    <cellStyle name="Note 6 2 2 2 9 3" xfId="28950"/>
    <cellStyle name="Note 6 2 2 20" xfId="28951"/>
    <cellStyle name="Note 6 2 2 20 2" xfId="28952"/>
    <cellStyle name="Note 6 2 2 20 2 2" xfId="28953"/>
    <cellStyle name="Note 6 2 2 20 3" xfId="28954"/>
    <cellStyle name="Note 6 2 2 21" xfId="28955"/>
    <cellStyle name="Note 6 2 2 21 2" xfId="28956"/>
    <cellStyle name="Note 6 2 2 22" xfId="28957"/>
    <cellStyle name="Note 6 2 2 3" xfId="28958"/>
    <cellStyle name="Note 6 2 2 3 10" xfId="28959"/>
    <cellStyle name="Note 6 2 2 3 10 2" xfId="28960"/>
    <cellStyle name="Note 6 2 2 3 10 2 2" xfId="28961"/>
    <cellStyle name="Note 6 2 2 3 10 3" xfId="28962"/>
    <cellStyle name="Note 6 2 2 3 11" xfId="28963"/>
    <cellStyle name="Note 6 2 2 3 11 2" xfId="28964"/>
    <cellStyle name="Note 6 2 2 3 11 2 2" xfId="28965"/>
    <cellStyle name="Note 6 2 2 3 11 3" xfId="28966"/>
    <cellStyle name="Note 6 2 2 3 12" xfId="28967"/>
    <cellStyle name="Note 6 2 2 3 12 2" xfId="28968"/>
    <cellStyle name="Note 6 2 2 3 12 2 2" xfId="28969"/>
    <cellStyle name="Note 6 2 2 3 12 3" xfId="28970"/>
    <cellStyle name="Note 6 2 2 3 13" xfId="28971"/>
    <cellStyle name="Note 6 2 2 3 13 2" xfId="28972"/>
    <cellStyle name="Note 6 2 2 3 13 2 2" xfId="28973"/>
    <cellStyle name="Note 6 2 2 3 13 3" xfId="28974"/>
    <cellStyle name="Note 6 2 2 3 14" xfId="28975"/>
    <cellStyle name="Note 6 2 2 3 14 2" xfId="28976"/>
    <cellStyle name="Note 6 2 2 3 14 2 2" xfId="28977"/>
    <cellStyle name="Note 6 2 2 3 14 3" xfId="28978"/>
    <cellStyle name="Note 6 2 2 3 15" xfId="28979"/>
    <cellStyle name="Note 6 2 2 3 15 2" xfId="28980"/>
    <cellStyle name="Note 6 2 2 3 15 2 2" xfId="28981"/>
    <cellStyle name="Note 6 2 2 3 15 3" xfId="28982"/>
    <cellStyle name="Note 6 2 2 3 16" xfId="28983"/>
    <cellStyle name="Note 6 2 2 3 16 2" xfId="28984"/>
    <cellStyle name="Note 6 2 2 3 16 2 2" xfId="28985"/>
    <cellStyle name="Note 6 2 2 3 16 3" xfId="28986"/>
    <cellStyle name="Note 6 2 2 3 17" xfId="28987"/>
    <cellStyle name="Note 6 2 2 3 17 2" xfId="28988"/>
    <cellStyle name="Note 6 2 2 3 17 2 2" xfId="28989"/>
    <cellStyle name="Note 6 2 2 3 17 3" xfId="28990"/>
    <cellStyle name="Note 6 2 2 3 18" xfId="28991"/>
    <cellStyle name="Note 6 2 2 3 18 2" xfId="28992"/>
    <cellStyle name="Note 6 2 2 3 19" xfId="28993"/>
    <cellStyle name="Note 6 2 2 3 2" xfId="28994"/>
    <cellStyle name="Note 6 2 2 3 2 10" xfId="28995"/>
    <cellStyle name="Note 6 2 2 3 2 10 2" xfId="28996"/>
    <cellStyle name="Note 6 2 2 3 2 10 2 2" xfId="28997"/>
    <cellStyle name="Note 6 2 2 3 2 10 3" xfId="28998"/>
    <cellStyle name="Note 6 2 2 3 2 11" xfId="28999"/>
    <cellStyle name="Note 6 2 2 3 2 11 2" xfId="29000"/>
    <cellStyle name="Note 6 2 2 3 2 11 2 2" xfId="29001"/>
    <cellStyle name="Note 6 2 2 3 2 11 3" xfId="29002"/>
    <cellStyle name="Note 6 2 2 3 2 12" xfId="29003"/>
    <cellStyle name="Note 6 2 2 3 2 12 2" xfId="29004"/>
    <cellStyle name="Note 6 2 2 3 2 12 2 2" xfId="29005"/>
    <cellStyle name="Note 6 2 2 3 2 12 3" xfId="29006"/>
    <cellStyle name="Note 6 2 2 3 2 13" xfId="29007"/>
    <cellStyle name="Note 6 2 2 3 2 13 2" xfId="29008"/>
    <cellStyle name="Note 6 2 2 3 2 13 2 2" xfId="29009"/>
    <cellStyle name="Note 6 2 2 3 2 13 3" xfId="29010"/>
    <cellStyle name="Note 6 2 2 3 2 14" xfId="29011"/>
    <cellStyle name="Note 6 2 2 3 2 14 2" xfId="29012"/>
    <cellStyle name="Note 6 2 2 3 2 14 2 2" xfId="29013"/>
    <cellStyle name="Note 6 2 2 3 2 14 3" xfId="29014"/>
    <cellStyle name="Note 6 2 2 3 2 15" xfId="29015"/>
    <cellStyle name="Note 6 2 2 3 2 15 2" xfId="29016"/>
    <cellStyle name="Note 6 2 2 3 2 15 2 2" xfId="29017"/>
    <cellStyle name="Note 6 2 2 3 2 15 3" xfId="29018"/>
    <cellStyle name="Note 6 2 2 3 2 16" xfId="29019"/>
    <cellStyle name="Note 6 2 2 3 2 16 2" xfId="29020"/>
    <cellStyle name="Note 6 2 2 3 2 16 2 2" xfId="29021"/>
    <cellStyle name="Note 6 2 2 3 2 16 3" xfId="29022"/>
    <cellStyle name="Note 6 2 2 3 2 17" xfId="29023"/>
    <cellStyle name="Note 6 2 2 3 2 17 2" xfId="29024"/>
    <cellStyle name="Note 6 2 2 3 2 17 2 2" xfId="29025"/>
    <cellStyle name="Note 6 2 2 3 2 17 3" xfId="29026"/>
    <cellStyle name="Note 6 2 2 3 2 18" xfId="29027"/>
    <cellStyle name="Note 6 2 2 3 2 18 2" xfId="29028"/>
    <cellStyle name="Note 6 2 2 3 2 18 2 2" xfId="29029"/>
    <cellStyle name="Note 6 2 2 3 2 18 3" xfId="29030"/>
    <cellStyle name="Note 6 2 2 3 2 19" xfId="29031"/>
    <cellStyle name="Note 6 2 2 3 2 19 2" xfId="29032"/>
    <cellStyle name="Note 6 2 2 3 2 19 2 2" xfId="29033"/>
    <cellStyle name="Note 6 2 2 3 2 19 3" xfId="29034"/>
    <cellStyle name="Note 6 2 2 3 2 2" xfId="29035"/>
    <cellStyle name="Note 6 2 2 3 2 2 2" xfId="29036"/>
    <cellStyle name="Note 6 2 2 3 2 2 2 2" xfId="29037"/>
    <cellStyle name="Note 6 2 2 3 2 2 3" xfId="29038"/>
    <cellStyle name="Note 6 2 2 3 2 20" xfId="29039"/>
    <cellStyle name="Note 6 2 2 3 2 20 2" xfId="29040"/>
    <cellStyle name="Note 6 2 2 3 2 20 2 2" xfId="29041"/>
    <cellStyle name="Note 6 2 2 3 2 20 3" xfId="29042"/>
    <cellStyle name="Note 6 2 2 3 2 21" xfId="29043"/>
    <cellStyle name="Note 6 2 2 3 2 21 2" xfId="29044"/>
    <cellStyle name="Note 6 2 2 3 2 22" xfId="29045"/>
    <cellStyle name="Note 6 2 2 3 2 3" xfId="29046"/>
    <cellStyle name="Note 6 2 2 3 2 3 2" xfId="29047"/>
    <cellStyle name="Note 6 2 2 3 2 3 2 2" xfId="29048"/>
    <cellStyle name="Note 6 2 2 3 2 3 3" xfId="29049"/>
    <cellStyle name="Note 6 2 2 3 2 4" xfId="29050"/>
    <cellStyle name="Note 6 2 2 3 2 4 2" xfId="29051"/>
    <cellStyle name="Note 6 2 2 3 2 4 2 2" xfId="29052"/>
    <cellStyle name="Note 6 2 2 3 2 4 3" xfId="29053"/>
    <cellStyle name="Note 6 2 2 3 2 5" xfId="29054"/>
    <cellStyle name="Note 6 2 2 3 2 5 2" xfId="29055"/>
    <cellStyle name="Note 6 2 2 3 2 5 2 2" xfId="29056"/>
    <cellStyle name="Note 6 2 2 3 2 5 3" xfId="29057"/>
    <cellStyle name="Note 6 2 2 3 2 6" xfId="29058"/>
    <cellStyle name="Note 6 2 2 3 2 6 2" xfId="29059"/>
    <cellStyle name="Note 6 2 2 3 2 6 2 2" xfId="29060"/>
    <cellStyle name="Note 6 2 2 3 2 6 3" xfId="29061"/>
    <cellStyle name="Note 6 2 2 3 2 7" xfId="29062"/>
    <cellStyle name="Note 6 2 2 3 2 7 2" xfId="29063"/>
    <cellStyle name="Note 6 2 2 3 2 7 2 2" xfId="29064"/>
    <cellStyle name="Note 6 2 2 3 2 7 3" xfId="29065"/>
    <cellStyle name="Note 6 2 2 3 2 8" xfId="29066"/>
    <cellStyle name="Note 6 2 2 3 2 8 2" xfId="29067"/>
    <cellStyle name="Note 6 2 2 3 2 8 2 2" xfId="29068"/>
    <cellStyle name="Note 6 2 2 3 2 8 3" xfId="29069"/>
    <cellStyle name="Note 6 2 2 3 2 9" xfId="29070"/>
    <cellStyle name="Note 6 2 2 3 2 9 2" xfId="29071"/>
    <cellStyle name="Note 6 2 2 3 2 9 2 2" xfId="29072"/>
    <cellStyle name="Note 6 2 2 3 2 9 3" xfId="29073"/>
    <cellStyle name="Note 6 2 2 3 3" xfId="29074"/>
    <cellStyle name="Note 6 2 2 3 3 2" xfId="29075"/>
    <cellStyle name="Note 6 2 2 3 3 2 2" xfId="29076"/>
    <cellStyle name="Note 6 2 2 3 3 3" xfId="29077"/>
    <cellStyle name="Note 6 2 2 3 4" xfId="29078"/>
    <cellStyle name="Note 6 2 2 3 4 2" xfId="29079"/>
    <cellStyle name="Note 6 2 2 3 4 2 2" xfId="29080"/>
    <cellStyle name="Note 6 2 2 3 4 3" xfId="29081"/>
    <cellStyle name="Note 6 2 2 3 5" xfId="29082"/>
    <cellStyle name="Note 6 2 2 3 5 2" xfId="29083"/>
    <cellStyle name="Note 6 2 2 3 5 2 2" xfId="29084"/>
    <cellStyle name="Note 6 2 2 3 5 3" xfId="29085"/>
    <cellStyle name="Note 6 2 2 3 6" xfId="29086"/>
    <cellStyle name="Note 6 2 2 3 6 2" xfId="29087"/>
    <cellStyle name="Note 6 2 2 3 6 2 2" xfId="29088"/>
    <cellStyle name="Note 6 2 2 3 6 3" xfId="29089"/>
    <cellStyle name="Note 6 2 2 3 7" xfId="29090"/>
    <cellStyle name="Note 6 2 2 3 7 2" xfId="29091"/>
    <cellStyle name="Note 6 2 2 3 7 2 2" xfId="29092"/>
    <cellStyle name="Note 6 2 2 3 7 3" xfId="29093"/>
    <cellStyle name="Note 6 2 2 3 8" xfId="29094"/>
    <cellStyle name="Note 6 2 2 3 8 2" xfId="29095"/>
    <cellStyle name="Note 6 2 2 3 8 2 2" xfId="29096"/>
    <cellStyle name="Note 6 2 2 3 8 3" xfId="29097"/>
    <cellStyle name="Note 6 2 2 3 9" xfId="29098"/>
    <cellStyle name="Note 6 2 2 3 9 2" xfId="29099"/>
    <cellStyle name="Note 6 2 2 3 9 2 2" xfId="29100"/>
    <cellStyle name="Note 6 2 2 3 9 3" xfId="29101"/>
    <cellStyle name="Note 6 2 2 4" xfId="29102"/>
    <cellStyle name="Note 6 2 2 4 10" xfId="29103"/>
    <cellStyle name="Note 6 2 2 4 10 2" xfId="29104"/>
    <cellStyle name="Note 6 2 2 4 10 2 2" xfId="29105"/>
    <cellStyle name="Note 6 2 2 4 10 3" xfId="29106"/>
    <cellStyle name="Note 6 2 2 4 11" xfId="29107"/>
    <cellStyle name="Note 6 2 2 4 11 2" xfId="29108"/>
    <cellStyle name="Note 6 2 2 4 11 2 2" xfId="29109"/>
    <cellStyle name="Note 6 2 2 4 11 3" xfId="29110"/>
    <cellStyle name="Note 6 2 2 4 12" xfId="29111"/>
    <cellStyle name="Note 6 2 2 4 12 2" xfId="29112"/>
    <cellStyle name="Note 6 2 2 4 12 2 2" xfId="29113"/>
    <cellStyle name="Note 6 2 2 4 12 3" xfId="29114"/>
    <cellStyle name="Note 6 2 2 4 13" xfId="29115"/>
    <cellStyle name="Note 6 2 2 4 13 2" xfId="29116"/>
    <cellStyle name="Note 6 2 2 4 13 2 2" xfId="29117"/>
    <cellStyle name="Note 6 2 2 4 13 3" xfId="29118"/>
    <cellStyle name="Note 6 2 2 4 14" xfId="29119"/>
    <cellStyle name="Note 6 2 2 4 14 2" xfId="29120"/>
    <cellStyle name="Note 6 2 2 4 14 2 2" xfId="29121"/>
    <cellStyle name="Note 6 2 2 4 14 3" xfId="29122"/>
    <cellStyle name="Note 6 2 2 4 15" xfId="29123"/>
    <cellStyle name="Note 6 2 2 4 15 2" xfId="29124"/>
    <cellStyle name="Note 6 2 2 4 15 2 2" xfId="29125"/>
    <cellStyle name="Note 6 2 2 4 15 3" xfId="29126"/>
    <cellStyle name="Note 6 2 2 4 16" xfId="29127"/>
    <cellStyle name="Note 6 2 2 4 16 2" xfId="29128"/>
    <cellStyle name="Note 6 2 2 4 16 2 2" xfId="29129"/>
    <cellStyle name="Note 6 2 2 4 16 3" xfId="29130"/>
    <cellStyle name="Note 6 2 2 4 17" xfId="29131"/>
    <cellStyle name="Note 6 2 2 4 17 2" xfId="29132"/>
    <cellStyle name="Note 6 2 2 4 17 2 2" xfId="29133"/>
    <cellStyle name="Note 6 2 2 4 17 3" xfId="29134"/>
    <cellStyle name="Note 6 2 2 4 18" xfId="29135"/>
    <cellStyle name="Note 6 2 2 4 18 2" xfId="29136"/>
    <cellStyle name="Note 6 2 2 4 18 2 2" xfId="29137"/>
    <cellStyle name="Note 6 2 2 4 18 3" xfId="29138"/>
    <cellStyle name="Note 6 2 2 4 19" xfId="29139"/>
    <cellStyle name="Note 6 2 2 4 19 2" xfId="29140"/>
    <cellStyle name="Note 6 2 2 4 19 2 2" xfId="29141"/>
    <cellStyle name="Note 6 2 2 4 19 3" xfId="29142"/>
    <cellStyle name="Note 6 2 2 4 2" xfId="29143"/>
    <cellStyle name="Note 6 2 2 4 2 10" xfId="29144"/>
    <cellStyle name="Note 6 2 2 4 2 10 2" xfId="29145"/>
    <cellStyle name="Note 6 2 2 4 2 10 2 2" xfId="29146"/>
    <cellStyle name="Note 6 2 2 4 2 10 3" xfId="29147"/>
    <cellStyle name="Note 6 2 2 4 2 11" xfId="29148"/>
    <cellStyle name="Note 6 2 2 4 2 11 2" xfId="29149"/>
    <cellStyle name="Note 6 2 2 4 2 11 2 2" xfId="29150"/>
    <cellStyle name="Note 6 2 2 4 2 11 3" xfId="29151"/>
    <cellStyle name="Note 6 2 2 4 2 12" xfId="29152"/>
    <cellStyle name="Note 6 2 2 4 2 12 2" xfId="29153"/>
    <cellStyle name="Note 6 2 2 4 2 12 2 2" xfId="29154"/>
    <cellStyle name="Note 6 2 2 4 2 12 3" xfId="29155"/>
    <cellStyle name="Note 6 2 2 4 2 13" xfId="29156"/>
    <cellStyle name="Note 6 2 2 4 2 13 2" xfId="29157"/>
    <cellStyle name="Note 6 2 2 4 2 13 2 2" xfId="29158"/>
    <cellStyle name="Note 6 2 2 4 2 13 3" xfId="29159"/>
    <cellStyle name="Note 6 2 2 4 2 14" xfId="29160"/>
    <cellStyle name="Note 6 2 2 4 2 14 2" xfId="29161"/>
    <cellStyle name="Note 6 2 2 4 2 14 2 2" xfId="29162"/>
    <cellStyle name="Note 6 2 2 4 2 14 3" xfId="29163"/>
    <cellStyle name="Note 6 2 2 4 2 15" xfId="29164"/>
    <cellStyle name="Note 6 2 2 4 2 15 2" xfId="29165"/>
    <cellStyle name="Note 6 2 2 4 2 15 2 2" xfId="29166"/>
    <cellStyle name="Note 6 2 2 4 2 15 3" xfId="29167"/>
    <cellStyle name="Note 6 2 2 4 2 16" xfId="29168"/>
    <cellStyle name="Note 6 2 2 4 2 16 2" xfId="29169"/>
    <cellStyle name="Note 6 2 2 4 2 16 2 2" xfId="29170"/>
    <cellStyle name="Note 6 2 2 4 2 16 3" xfId="29171"/>
    <cellStyle name="Note 6 2 2 4 2 17" xfId="29172"/>
    <cellStyle name="Note 6 2 2 4 2 17 2" xfId="29173"/>
    <cellStyle name="Note 6 2 2 4 2 17 2 2" xfId="29174"/>
    <cellStyle name="Note 6 2 2 4 2 17 3" xfId="29175"/>
    <cellStyle name="Note 6 2 2 4 2 18" xfId="29176"/>
    <cellStyle name="Note 6 2 2 4 2 18 2" xfId="29177"/>
    <cellStyle name="Note 6 2 2 4 2 18 2 2" xfId="29178"/>
    <cellStyle name="Note 6 2 2 4 2 18 3" xfId="29179"/>
    <cellStyle name="Note 6 2 2 4 2 19" xfId="29180"/>
    <cellStyle name="Note 6 2 2 4 2 19 2" xfId="29181"/>
    <cellStyle name="Note 6 2 2 4 2 19 2 2" xfId="29182"/>
    <cellStyle name="Note 6 2 2 4 2 19 3" xfId="29183"/>
    <cellStyle name="Note 6 2 2 4 2 2" xfId="29184"/>
    <cellStyle name="Note 6 2 2 4 2 2 2" xfId="29185"/>
    <cellStyle name="Note 6 2 2 4 2 2 2 2" xfId="29186"/>
    <cellStyle name="Note 6 2 2 4 2 2 3" xfId="29187"/>
    <cellStyle name="Note 6 2 2 4 2 20" xfId="29188"/>
    <cellStyle name="Note 6 2 2 4 2 20 2" xfId="29189"/>
    <cellStyle name="Note 6 2 2 4 2 20 2 2" xfId="29190"/>
    <cellStyle name="Note 6 2 2 4 2 20 3" xfId="29191"/>
    <cellStyle name="Note 6 2 2 4 2 21" xfId="29192"/>
    <cellStyle name="Note 6 2 2 4 2 21 2" xfId="29193"/>
    <cellStyle name="Note 6 2 2 4 2 22" xfId="29194"/>
    <cellStyle name="Note 6 2 2 4 2 3" xfId="29195"/>
    <cellStyle name="Note 6 2 2 4 2 3 2" xfId="29196"/>
    <cellStyle name="Note 6 2 2 4 2 3 2 2" xfId="29197"/>
    <cellStyle name="Note 6 2 2 4 2 3 3" xfId="29198"/>
    <cellStyle name="Note 6 2 2 4 2 4" xfId="29199"/>
    <cellStyle name="Note 6 2 2 4 2 4 2" xfId="29200"/>
    <cellStyle name="Note 6 2 2 4 2 4 2 2" xfId="29201"/>
    <cellStyle name="Note 6 2 2 4 2 4 3" xfId="29202"/>
    <cellStyle name="Note 6 2 2 4 2 5" xfId="29203"/>
    <cellStyle name="Note 6 2 2 4 2 5 2" xfId="29204"/>
    <cellStyle name="Note 6 2 2 4 2 5 2 2" xfId="29205"/>
    <cellStyle name="Note 6 2 2 4 2 5 3" xfId="29206"/>
    <cellStyle name="Note 6 2 2 4 2 6" xfId="29207"/>
    <cellStyle name="Note 6 2 2 4 2 6 2" xfId="29208"/>
    <cellStyle name="Note 6 2 2 4 2 6 2 2" xfId="29209"/>
    <cellStyle name="Note 6 2 2 4 2 6 3" xfId="29210"/>
    <cellStyle name="Note 6 2 2 4 2 7" xfId="29211"/>
    <cellStyle name="Note 6 2 2 4 2 7 2" xfId="29212"/>
    <cellStyle name="Note 6 2 2 4 2 7 2 2" xfId="29213"/>
    <cellStyle name="Note 6 2 2 4 2 7 3" xfId="29214"/>
    <cellStyle name="Note 6 2 2 4 2 8" xfId="29215"/>
    <cellStyle name="Note 6 2 2 4 2 8 2" xfId="29216"/>
    <cellStyle name="Note 6 2 2 4 2 8 2 2" xfId="29217"/>
    <cellStyle name="Note 6 2 2 4 2 8 3" xfId="29218"/>
    <cellStyle name="Note 6 2 2 4 2 9" xfId="29219"/>
    <cellStyle name="Note 6 2 2 4 2 9 2" xfId="29220"/>
    <cellStyle name="Note 6 2 2 4 2 9 2 2" xfId="29221"/>
    <cellStyle name="Note 6 2 2 4 2 9 3" xfId="29222"/>
    <cellStyle name="Note 6 2 2 4 20" xfId="29223"/>
    <cellStyle name="Note 6 2 2 4 20 2" xfId="29224"/>
    <cellStyle name="Note 6 2 2 4 20 2 2" xfId="29225"/>
    <cellStyle name="Note 6 2 2 4 20 3" xfId="29226"/>
    <cellStyle name="Note 6 2 2 4 21" xfId="29227"/>
    <cellStyle name="Note 6 2 2 4 21 2" xfId="29228"/>
    <cellStyle name="Note 6 2 2 4 21 2 2" xfId="29229"/>
    <cellStyle name="Note 6 2 2 4 21 3" xfId="29230"/>
    <cellStyle name="Note 6 2 2 4 22" xfId="29231"/>
    <cellStyle name="Note 6 2 2 4 22 2" xfId="29232"/>
    <cellStyle name="Note 6 2 2 4 23" xfId="29233"/>
    <cellStyle name="Note 6 2 2 4 3" xfId="29234"/>
    <cellStyle name="Note 6 2 2 4 3 2" xfId="29235"/>
    <cellStyle name="Note 6 2 2 4 3 2 2" xfId="29236"/>
    <cellStyle name="Note 6 2 2 4 3 3" xfId="29237"/>
    <cellStyle name="Note 6 2 2 4 4" xfId="29238"/>
    <cellStyle name="Note 6 2 2 4 4 2" xfId="29239"/>
    <cellStyle name="Note 6 2 2 4 4 2 2" xfId="29240"/>
    <cellStyle name="Note 6 2 2 4 4 3" xfId="29241"/>
    <cellStyle name="Note 6 2 2 4 5" xfId="29242"/>
    <cellStyle name="Note 6 2 2 4 5 2" xfId="29243"/>
    <cellStyle name="Note 6 2 2 4 5 2 2" xfId="29244"/>
    <cellStyle name="Note 6 2 2 4 5 3" xfId="29245"/>
    <cellStyle name="Note 6 2 2 4 6" xfId="29246"/>
    <cellStyle name="Note 6 2 2 4 6 2" xfId="29247"/>
    <cellStyle name="Note 6 2 2 4 6 2 2" xfId="29248"/>
    <cellStyle name="Note 6 2 2 4 6 3" xfId="29249"/>
    <cellStyle name="Note 6 2 2 4 7" xfId="29250"/>
    <cellStyle name="Note 6 2 2 4 7 2" xfId="29251"/>
    <cellStyle name="Note 6 2 2 4 7 2 2" xfId="29252"/>
    <cellStyle name="Note 6 2 2 4 7 3" xfId="29253"/>
    <cellStyle name="Note 6 2 2 4 8" xfId="29254"/>
    <cellStyle name="Note 6 2 2 4 8 2" xfId="29255"/>
    <cellStyle name="Note 6 2 2 4 8 2 2" xfId="29256"/>
    <cellStyle name="Note 6 2 2 4 8 3" xfId="29257"/>
    <cellStyle name="Note 6 2 2 4 9" xfId="29258"/>
    <cellStyle name="Note 6 2 2 4 9 2" xfId="29259"/>
    <cellStyle name="Note 6 2 2 4 9 2 2" xfId="29260"/>
    <cellStyle name="Note 6 2 2 4 9 3" xfId="29261"/>
    <cellStyle name="Note 6 2 2 5" xfId="29262"/>
    <cellStyle name="Note 6 2 2 5 10" xfId="29263"/>
    <cellStyle name="Note 6 2 2 5 10 2" xfId="29264"/>
    <cellStyle name="Note 6 2 2 5 10 2 2" xfId="29265"/>
    <cellStyle name="Note 6 2 2 5 10 3" xfId="29266"/>
    <cellStyle name="Note 6 2 2 5 11" xfId="29267"/>
    <cellStyle name="Note 6 2 2 5 11 2" xfId="29268"/>
    <cellStyle name="Note 6 2 2 5 11 2 2" xfId="29269"/>
    <cellStyle name="Note 6 2 2 5 11 3" xfId="29270"/>
    <cellStyle name="Note 6 2 2 5 12" xfId="29271"/>
    <cellStyle name="Note 6 2 2 5 12 2" xfId="29272"/>
    <cellStyle name="Note 6 2 2 5 12 2 2" xfId="29273"/>
    <cellStyle name="Note 6 2 2 5 12 3" xfId="29274"/>
    <cellStyle name="Note 6 2 2 5 13" xfId="29275"/>
    <cellStyle name="Note 6 2 2 5 13 2" xfId="29276"/>
    <cellStyle name="Note 6 2 2 5 13 2 2" xfId="29277"/>
    <cellStyle name="Note 6 2 2 5 13 3" xfId="29278"/>
    <cellStyle name="Note 6 2 2 5 14" xfId="29279"/>
    <cellStyle name="Note 6 2 2 5 14 2" xfId="29280"/>
    <cellStyle name="Note 6 2 2 5 14 2 2" xfId="29281"/>
    <cellStyle name="Note 6 2 2 5 14 3" xfId="29282"/>
    <cellStyle name="Note 6 2 2 5 15" xfId="29283"/>
    <cellStyle name="Note 6 2 2 5 15 2" xfId="29284"/>
    <cellStyle name="Note 6 2 2 5 15 2 2" xfId="29285"/>
    <cellStyle name="Note 6 2 2 5 15 3" xfId="29286"/>
    <cellStyle name="Note 6 2 2 5 16" xfId="29287"/>
    <cellStyle name="Note 6 2 2 5 16 2" xfId="29288"/>
    <cellStyle name="Note 6 2 2 5 16 2 2" xfId="29289"/>
    <cellStyle name="Note 6 2 2 5 16 3" xfId="29290"/>
    <cellStyle name="Note 6 2 2 5 17" xfId="29291"/>
    <cellStyle name="Note 6 2 2 5 17 2" xfId="29292"/>
    <cellStyle name="Note 6 2 2 5 17 2 2" xfId="29293"/>
    <cellStyle name="Note 6 2 2 5 17 3" xfId="29294"/>
    <cellStyle name="Note 6 2 2 5 18" xfId="29295"/>
    <cellStyle name="Note 6 2 2 5 18 2" xfId="29296"/>
    <cellStyle name="Note 6 2 2 5 18 2 2" xfId="29297"/>
    <cellStyle name="Note 6 2 2 5 18 3" xfId="29298"/>
    <cellStyle name="Note 6 2 2 5 19" xfId="29299"/>
    <cellStyle name="Note 6 2 2 5 19 2" xfId="29300"/>
    <cellStyle name="Note 6 2 2 5 19 2 2" xfId="29301"/>
    <cellStyle name="Note 6 2 2 5 19 3" xfId="29302"/>
    <cellStyle name="Note 6 2 2 5 2" xfId="29303"/>
    <cellStyle name="Note 6 2 2 5 2 2" xfId="29304"/>
    <cellStyle name="Note 6 2 2 5 2 2 2" xfId="29305"/>
    <cellStyle name="Note 6 2 2 5 2 3" xfId="29306"/>
    <cellStyle name="Note 6 2 2 5 20" xfId="29307"/>
    <cellStyle name="Note 6 2 2 5 20 2" xfId="29308"/>
    <cellStyle name="Note 6 2 2 5 20 2 2" xfId="29309"/>
    <cellStyle name="Note 6 2 2 5 20 3" xfId="29310"/>
    <cellStyle name="Note 6 2 2 5 21" xfId="29311"/>
    <cellStyle name="Note 6 2 2 5 21 2" xfId="29312"/>
    <cellStyle name="Note 6 2 2 5 22" xfId="29313"/>
    <cellStyle name="Note 6 2 2 5 3" xfId="29314"/>
    <cellStyle name="Note 6 2 2 5 3 2" xfId="29315"/>
    <cellStyle name="Note 6 2 2 5 3 2 2" xfId="29316"/>
    <cellStyle name="Note 6 2 2 5 3 3" xfId="29317"/>
    <cellStyle name="Note 6 2 2 5 4" xfId="29318"/>
    <cellStyle name="Note 6 2 2 5 4 2" xfId="29319"/>
    <cellStyle name="Note 6 2 2 5 4 2 2" xfId="29320"/>
    <cellStyle name="Note 6 2 2 5 4 3" xfId="29321"/>
    <cellStyle name="Note 6 2 2 5 5" xfId="29322"/>
    <cellStyle name="Note 6 2 2 5 5 2" xfId="29323"/>
    <cellStyle name="Note 6 2 2 5 5 2 2" xfId="29324"/>
    <cellStyle name="Note 6 2 2 5 5 3" xfId="29325"/>
    <cellStyle name="Note 6 2 2 5 6" xfId="29326"/>
    <cellStyle name="Note 6 2 2 5 6 2" xfId="29327"/>
    <cellStyle name="Note 6 2 2 5 6 2 2" xfId="29328"/>
    <cellStyle name="Note 6 2 2 5 6 3" xfId="29329"/>
    <cellStyle name="Note 6 2 2 5 7" xfId="29330"/>
    <cellStyle name="Note 6 2 2 5 7 2" xfId="29331"/>
    <cellStyle name="Note 6 2 2 5 7 2 2" xfId="29332"/>
    <cellStyle name="Note 6 2 2 5 7 3" xfId="29333"/>
    <cellStyle name="Note 6 2 2 5 8" xfId="29334"/>
    <cellStyle name="Note 6 2 2 5 8 2" xfId="29335"/>
    <cellStyle name="Note 6 2 2 5 8 2 2" xfId="29336"/>
    <cellStyle name="Note 6 2 2 5 8 3" xfId="29337"/>
    <cellStyle name="Note 6 2 2 5 9" xfId="29338"/>
    <cellStyle name="Note 6 2 2 5 9 2" xfId="29339"/>
    <cellStyle name="Note 6 2 2 5 9 2 2" xfId="29340"/>
    <cellStyle name="Note 6 2 2 5 9 3" xfId="29341"/>
    <cellStyle name="Note 6 2 2 6" xfId="29342"/>
    <cellStyle name="Note 6 2 2 6 2" xfId="29343"/>
    <cellStyle name="Note 6 2 2 6 2 2" xfId="29344"/>
    <cellStyle name="Note 6 2 2 6 3" xfId="29345"/>
    <cellStyle name="Note 6 2 2 7" xfId="29346"/>
    <cellStyle name="Note 6 2 2 7 2" xfId="29347"/>
    <cellStyle name="Note 6 2 2 7 2 2" xfId="29348"/>
    <cellStyle name="Note 6 2 2 7 3" xfId="29349"/>
    <cellStyle name="Note 6 2 2 8" xfId="29350"/>
    <cellStyle name="Note 6 2 2 8 2" xfId="29351"/>
    <cellStyle name="Note 6 2 2 8 2 2" xfId="29352"/>
    <cellStyle name="Note 6 2 2 8 3" xfId="29353"/>
    <cellStyle name="Note 6 2 2 9" xfId="29354"/>
    <cellStyle name="Note 6 2 2 9 2" xfId="29355"/>
    <cellStyle name="Note 6 2 2 9 2 2" xfId="29356"/>
    <cellStyle name="Note 6 2 2 9 3" xfId="29357"/>
    <cellStyle name="Note 6 2 20" xfId="29358"/>
    <cellStyle name="Note 6 2 20 2" xfId="29359"/>
    <cellStyle name="Note 6 2 20 2 2" xfId="29360"/>
    <cellStyle name="Note 6 2 20 3" xfId="29361"/>
    <cellStyle name="Note 6 2 21" xfId="29362"/>
    <cellStyle name="Note 6 2 21 2" xfId="29363"/>
    <cellStyle name="Note 6 2 21 2 2" xfId="29364"/>
    <cellStyle name="Note 6 2 21 3" xfId="29365"/>
    <cellStyle name="Note 6 2 22" xfId="29366"/>
    <cellStyle name="Note 6 2 22 2" xfId="29367"/>
    <cellStyle name="Note 6 2 23" xfId="29368"/>
    <cellStyle name="Note 6 2 24" xfId="29369"/>
    <cellStyle name="Note 6 2 25" xfId="29370"/>
    <cellStyle name="Note 6 2 26" xfId="29371"/>
    <cellStyle name="Note 6 2 3" xfId="29372"/>
    <cellStyle name="Note 6 2 3 10" xfId="29373"/>
    <cellStyle name="Note 6 2 3 10 2" xfId="29374"/>
    <cellStyle name="Note 6 2 3 10 2 2" xfId="29375"/>
    <cellStyle name="Note 6 2 3 10 3" xfId="29376"/>
    <cellStyle name="Note 6 2 3 11" xfId="29377"/>
    <cellStyle name="Note 6 2 3 11 2" xfId="29378"/>
    <cellStyle name="Note 6 2 3 11 2 2" xfId="29379"/>
    <cellStyle name="Note 6 2 3 11 3" xfId="29380"/>
    <cellStyle name="Note 6 2 3 12" xfId="29381"/>
    <cellStyle name="Note 6 2 3 12 2" xfId="29382"/>
    <cellStyle name="Note 6 2 3 12 2 2" xfId="29383"/>
    <cellStyle name="Note 6 2 3 12 3" xfId="29384"/>
    <cellStyle name="Note 6 2 3 13" xfId="29385"/>
    <cellStyle name="Note 6 2 3 13 2" xfId="29386"/>
    <cellStyle name="Note 6 2 3 13 2 2" xfId="29387"/>
    <cellStyle name="Note 6 2 3 13 3" xfId="29388"/>
    <cellStyle name="Note 6 2 3 14" xfId="29389"/>
    <cellStyle name="Note 6 2 3 14 2" xfId="29390"/>
    <cellStyle name="Note 6 2 3 14 2 2" xfId="29391"/>
    <cellStyle name="Note 6 2 3 14 3" xfId="29392"/>
    <cellStyle name="Note 6 2 3 15" xfId="29393"/>
    <cellStyle name="Note 6 2 3 15 2" xfId="29394"/>
    <cellStyle name="Note 6 2 3 15 2 2" xfId="29395"/>
    <cellStyle name="Note 6 2 3 15 3" xfId="29396"/>
    <cellStyle name="Note 6 2 3 16" xfId="29397"/>
    <cellStyle name="Note 6 2 3 16 2" xfId="29398"/>
    <cellStyle name="Note 6 2 3 16 2 2" xfId="29399"/>
    <cellStyle name="Note 6 2 3 16 3" xfId="29400"/>
    <cellStyle name="Note 6 2 3 17" xfId="29401"/>
    <cellStyle name="Note 6 2 3 17 2" xfId="29402"/>
    <cellStyle name="Note 6 2 3 17 2 2" xfId="29403"/>
    <cellStyle name="Note 6 2 3 17 3" xfId="29404"/>
    <cellStyle name="Note 6 2 3 18" xfId="29405"/>
    <cellStyle name="Note 6 2 3 18 2" xfId="29406"/>
    <cellStyle name="Note 6 2 3 19" xfId="29407"/>
    <cellStyle name="Note 6 2 3 2" xfId="29408"/>
    <cellStyle name="Note 6 2 3 2 10" xfId="29409"/>
    <cellStyle name="Note 6 2 3 2 10 2" xfId="29410"/>
    <cellStyle name="Note 6 2 3 2 10 2 2" xfId="29411"/>
    <cellStyle name="Note 6 2 3 2 10 3" xfId="29412"/>
    <cellStyle name="Note 6 2 3 2 11" xfId="29413"/>
    <cellStyle name="Note 6 2 3 2 11 2" xfId="29414"/>
    <cellStyle name="Note 6 2 3 2 11 2 2" xfId="29415"/>
    <cellStyle name="Note 6 2 3 2 11 3" xfId="29416"/>
    <cellStyle name="Note 6 2 3 2 12" xfId="29417"/>
    <cellStyle name="Note 6 2 3 2 12 2" xfId="29418"/>
    <cellStyle name="Note 6 2 3 2 12 2 2" xfId="29419"/>
    <cellStyle name="Note 6 2 3 2 12 3" xfId="29420"/>
    <cellStyle name="Note 6 2 3 2 13" xfId="29421"/>
    <cellStyle name="Note 6 2 3 2 13 2" xfId="29422"/>
    <cellStyle name="Note 6 2 3 2 13 2 2" xfId="29423"/>
    <cellStyle name="Note 6 2 3 2 13 3" xfId="29424"/>
    <cellStyle name="Note 6 2 3 2 14" xfId="29425"/>
    <cellStyle name="Note 6 2 3 2 14 2" xfId="29426"/>
    <cellStyle name="Note 6 2 3 2 14 2 2" xfId="29427"/>
    <cellStyle name="Note 6 2 3 2 14 3" xfId="29428"/>
    <cellStyle name="Note 6 2 3 2 15" xfId="29429"/>
    <cellStyle name="Note 6 2 3 2 15 2" xfId="29430"/>
    <cellStyle name="Note 6 2 3 2 15 2 2" xfId="29431"/>
    <cellStyle name="Note 6 2 3 2 15 3" xfId="29432"/>
    <cellStyle name="Note 6 2 3 2 16" xfId="29433"/>
    <cellStyle name="Note 6 2 3 2 16 2" xfId="29434"/>
    <cellStyle name="Note 6 2 3 2 16 2 2" xfId="29435"/>
    <cellStyle name="Note 6 2 3 2 16 3" xfId="29436"/>
    <cellStyle name="Note 6 2 3 2 17" xfId="29437"/>
    <cellStyle name="Note 6 2 3 2 17 2" xfId="29438"/>
    <cellStyle name="Note 6 2 3 2 17 2 2" xfId="29439"/>
    <cellStyle name="Note 6 2 3 2 17 3" xfId="29440"/>
    <cellStyle name="Note 6 2 3 2 18" xfId="29441"/>
    <cellStyle name="Note 6 2 3 2 18 2" xfId="29442"/>
    <cellStyle name="Note 6 2 3 2 18 2 2" xfId="29443"/>
    <cellStyle name="Note 6 2 3 2 18 3" xfId="29444"/>
    <cellStyle name="Note 6 2 3 2 19" xfId="29445"/>
    <cellStyle name="Note 6 2 3 2 19 2" xfId="29446"/>
    <cellStyle name="Note 6 2 3 2 19 2 2" xfId="29447"/>
    <cellStyle name="Note 6 2 3 2 19 3" xfId="29448"/>
    <cellStyle name="Note 6 2 3 2 2" xfId="29449"/>
    <cellStyle name="Note 6 2 3 2 2 2" xfId="29450"/>
    <cellStyle name="Note 6 2 3 2 2 2 2" xfId="29451"/>
    <cellStyle name="Note 6 2 3 2 2 3" xfId="29452"/>
    <cellStyle name="Note 6 2 3 2 20" xfId="29453"/>
    <cellStyle name="Note 6 2 3 2 20 2" xfId="29454"/>
    <cellStyle name="Note 6 2 3 2 20 2 2" xfId="29455"/>
    <cellStyle name="Note 6 2 3 2 20 3" xfId="29456"/>
    <cellStyle name="Note 6 2 3 2 21" xfId="29457"/>
    <cellStyle name="Note 6 2 3 2 21 2" xfId="29458"/>
    <cellStyle name="Note 6 2 3 2 22" xfId="29459"/>
    <cellStyle name="Note 6 2 3 2 3" xfId="29460"/>
    <cellStyle name="Note 6 2 3 2 3 2" xfId="29461"/>
    <cellStyle name="Note 6 2 3 2 3 2 2" xfId="29462"/>
    <cellStyle name="Note 6 2 3 2 3 3" xfId="29463"/>
    <cellStyle name="Note 6 2 3 2 4" xfId="29464"/>
    <cellStyle name="Note 6 2 3 2 4 2" xfId="29465"/>
    <cellStyle name="Note 6 2 3 2 4 2 2" xfId="29466"/>
    <cellStyle name="Note 6 2 3 2 4 3" xfId="29467"/>
    <cellStyle name="Note 6 2 3 2 5" xfId="29468"/>
    <cellStyle name="Note 6 2 3 2 5 2" xfId="29469"/>
    <cellStyle name="Note 6 2 3 2 5 2 2" xfId="29470"/>
    <cellStyle name="Note 6 2 3 2 5 3" xfId="29471"/>
    <cellStyle name="Note 6 2 3 2 6" xfId="29472"/>
    <cellStyle name="Note 6 2 3 2 6 2" xfId="29473"/>
    <cellStyle name="Note 6 2 3 2 6 2 2" xfId="29474"/>
    <cellStyle name="Note 6 2 3 2 6 3" xfId="29475"/>
    <cellStyle name="Note 6 2 3 2 7" xfId="29476"/>
    <cellStyle name="Note 6 2 3 2 7 2" xfId="29477"/>
    <cellStyle name="Note 6 2 3 2 7 2 2" xfId="29478"/>
    <cellStyle name="Note 6 2 3 2 7 3" xfId="29479"/>
    <cellStyle name="Note 6 2 3 2 8" xfId="29480"/>
    <cellStyle name="Note 6 2 3 2 8 2" xfId="29481"/>
    <cellStyle name="Note 6 2 3 2 8 2 2" xfId="29482"/>
    <cellStyle name="Note 6 2 3 2 8 3" xfId="29483"/>
    <cellStyle name="Note 6 2 3 2 9" xfId="29484"/>
    <cellStyle name="Note 6 2 3 2 9 2" xfId="29485"/>
    <cellStyle name="Note 6 2 3 2 9 2 2" xfId="29486"/>
    <cellStyle name="Note 6 2 3 2 9 3" xfId="29487"/>
    <cellStyle name="Note 6 2 3 3" xfId="29488"/>
    <cellStyle name="Note 6 2 3 3 2" xfId="29489"/>
    <cellStyle name="Note 6 2 3 3 2 2" xfId="29490"/>
    <cellStyle name="Note 6 2 3 3 3" xfId="29491"/>
    <cellStyle name="Note 6 2 3 4" xfId="29492"/>
    <cellStyle name="Note 6 2 3 4 2" xfId="29493"/>
    <cellStyle name="Note 6 2 3 4 2 2" xfId="29494"/>
    <cellStyle name="Note 6 2 3 4 3" xfId="29495"/>
    <cellStyle name="Note 6 2 3 5" xfId="29496"/>
    <cellStyle name="Note 6 2 3 5 2" xfId="29497"/>
    <cellStyle name="Note 6 2 3 5 2 2" xfId="29498"/>
    <cellStyle name="Note 6 2 3 5 3" xfId="29499"/>
    <cellStyle name="Note 6 2 3 6" xfId="29500"/>
    <cellStyle name="Note 6 2 3 6 2" xfId="29501"/>
    <cellStyle name="Note 6 2 3 6 2 2" xfId="29502"/>
    <cellStyle name="Note 6 2 3 6 3" xfId="29503"/>
    <cellStyle name="Note 6 2 3 7" xfId="29504"/>
    <cellStyle name="Note 6 2 3 7 2" xfId="29505"/>
    <cellStyle name="Note 6 2 3 7 2 2" xfId="29506"/>
    <cellStyle name="Note 6 2 3 7 3" xfId="29507"/>
    <cellStyle name="Note 6 2 3 8" xfId="29508"/>
    <cellStyle name="Note 6 2 3 8 2" xfId="29509"/>
    <cellStyle name="Note 6 2 3 8 2 2" xfId="29510"/>
    <cellStyle name="Note 6 2 3 8 3" xfId="29511"/>
    <cellStyle name="Note 6 2 3 9" xfId="29512"/>
    <cellStyle name="Note 6 2 3 9 2" xfId="29513"/>
    <cellStyle name="Note 6 2 3 9 2 2" xfId="29514"/>
    <cellStyle name="Note 6 2 3 9 3" xfId="29515"/>
    <cellStyle name="Note 6 2 4" xfId="29516"/>
    <cellStyle name="Note 6 2 4 10" xfId="29517"/>
    <cellStyle name="Note 6 2 4 10 2" xfId="29518"/>
    <cellStyle name="Note 6 2 4 10 2 2" xfId="29519"/>
    <cellStyle name="Note 6 2 4 10 3" xfId="29520"/>
    <cellStyle name="Note 6 2 4 11" xfId="29521"/>
    <cellStyle name="Note 6 2 4 11 2" xfId="29522"/>
    <cellStyle name="Note 6 2 4 11 2 2" xfId="29523"/>
    <cellStyle name="Note 6 2 4 11 3" xfId="29524"/>
    <cellStyle name="Note 6 2 4 12" xfId="29525"/>
    <cellStyle name="Note 6 2 4 12 2" xfId="29526"/>
    <cellStyle name="Note 6 2 4 12 2 2" xfId="29527"/>
    <cellStyle name="Note 6 2 4 12 3" xfId="29528"/>
    <cellStyle name="Note 6 2 4 13" xfId="29529"/>
    <cellStyle name="Note 6 2 4 13 2" xfId="29530"/>
    <cellStyle name="Note 6 2 4 13 2 2" xfId="29531"/>
    <cellStyle name="Note 6 2 4 13 3" xfId="29532"/>
    <cellStyle name="Note 6 2 4 14" xfId="29533"/>
    <cellStyle name="Note 6 2 4 14 2" xfId="29534"/>
    <cellStyle name="Note 6 2 4 14 2 2" xfId="29535"/>
    <cellStyle name="Note 6 2 4 14 3" xfId="29536"/>
    <cellStyle name="Note 6 2 4 15" xfId="29537"/>
    <cellStyle name="Note 6 2 4 15 2" xfId="29538"/>
    <cellStyle name="Note 6 2 4 15 2 2" xfId="29539"/>
    <cellStyle name="Note 6 2 4 15 3" xfId="29540"/>
    <cellStyle name="Note 6 2 4 16" xfId="29541"/>
    <cellStyle name="Note 6 2 4 16 2" xfId="29542"/>
    <cellStyle name="Note 6 2 4 16 2 2" xfId="29543"/>
    <cellStyle name="Note 6 2 4 16 3" xfId="29544"/>
    <cellStyle name="Note 6 2 4 17" xfId="29545"/>
    <cellStyle name="Note 6 2 4 17 2" xfId="29546"/>
    <cellStyle name="Note 6 2 4 17 2 2" xfId="29547"/>
    <cellStyle name="Note 6 2 4 17 3" xfId="29548"/>
    <cellStyle name="Note 6 2 4 18" xfId="29549"/>
    <cellStyle name="Note 6 2 4 18 2" xfId="29550"/>
    <cellStyle name="Note 6 2 4 19" xfId="29551"/>
    <cellStyle name="Note 6 2 4 2" xfId="29552"/>
    <cellStyle name="Note 6 2 4 2 10" xfId="29553"/>
    <cellStyle name="Note 6 2 4 2 10 2" xfId="29554"/>
    <cellStyle name="Note 6 2 4 2 10 2 2" xfId="29555"/>
    <cellStyle name="Note 6 2 4 2 10 3" xfId="29556"/>
    <cellStyle name="Note 6 2 4 2 11" xfId="29557"/>
    <cellStyle name="Note 6 2 4 2 11 2" xfId="29558"/>
    <cellStyle name="Note 6 2 4 2 11 2 2" xfId="29559"/>
    <cellStyle name="Note 6 2 4 2 11 3" xfId="29560"/>
    <cellStyle name="Note 6 2 4 2 12" xfId="29561"/>
    <cellStyle name="Note 6 2 4 2 12 2" xfId="29562"/>
    <cellStyle name="Note 6 2 4 2 12 2 2" xfId="29563"/>
    <cellStyle name="Note 6 2 4 2 12 3" xfId="29564"/>
    <cellStyle name="Note 6 2 4 2 13" xfId="29565"/>
    <cellStyle name="Note 6 2 4 2 13 2" xfId="29566"/>
    <cellStyle name="Note 6 2 4 2 13 2 2" xfId="29567"/>
    <cellStyle name="Note 6 2 4 2 13 3" xfId="29568"/>
    <cellStyle name="Note 6 2 4 2 14" xfId="29569"/>
    <cellStyle name="Note 6 2 4 2 14 2" xfId="29570"/>
    <cellStyle name="Note 6 2 4 2 14 2 2" xfId="29571"/>
    <cellStyle name="Note 6 2 4 2 14 3" xfId="29572"/>
    <cellStyle name="Note 6 2 4 2 15" xfId="29573"/>
    <cellStyle name="Note 6 2 4 2 15 2" xfId="29574"/>
    <cellStyle name="Note 6 2 4 2 15 2 2" xfId="29575"/>
    <cellStyle name="Note 6 2 4 2 15 3" xfId="29576"/>
    <cellStyle name="Note 6 2 4 2 16" xfId="29577"/>
    <cellStyle name="Note 6 2 4 2 16 2" xfId="29578"/>
    <cellStyle name="Note 6 2 4 2 16 2 2" xfId="29579"/>
    <cellStyle name="Note 6 2 4 2 16 3" xfId="29580"/>
    <cellStyle name="Note 6 2 4 2 17" xfId="29581"/>
    <cellStyle name="Note 6 2 4 2 17 2" xfId="29582"/>
    <cellStyle name="Note 6 2 4 2 17 2 2" xfId="29583"/>
    <cellStyle name="Note 6 2 4 2 17 3" xfId="29584"/>
    <cellStyle name="Note 6 2 4 2 18" xfId="29585"/>
    <cellStyle name="Note 6 2 4 2 18 2" xfId="29586"/>
    <cellStyle name="Note 6 2 4 2 18 2 2" xfId="29587"/>
    <cellStyle name="Note 6 2 4 2 18 3" xfId="29588"/>
    <cellStyle name="Note 6 2 4 2 19" xfId="29589"/>
    <cellStyle name="Note 6 2 4 2 19 2" xfId="29590"/>
    <cellStyle name="Note 6 2 4 2 19 2 2" xfId="29591"/>
    <cellStyle name="Note 6 2 4 2 19 3" xfId="29592"/>
    <cellStyle name="Note 6 2 4 2 2" xfId="29593"/>
    <cellStyle name="Note 6 2 4 2 2 2" xfId="29594"/>
    <cellStyle name="Note 6 2 4 2 2 2 2" xfId="29595"/>
    <cellStyle name="Note 6 2 4 2 2 3" xfId="29596"/>
    <cellStyle name="Note 6 2 4 2 20" xfId="29597"/>
    <cellStyle name="Note 6 2 4 2 20 2" xfId="29598"/>
    <cellStyle name="Note 6 2 4 2 20 2 2" xfId="29599"/>
    <cellStyle name="Note 6 2 4 2 20 3" xfId="29600"/>
    <cellStyle name="Note 6 2 4 2 21" xfId="29601"/>
    <cellStyle name="Note 6 2 4 2 21 2" xfId="29602"/>
    <cellStyle name="Note 6 2 4 2 22" xfId="29603"/>
    <cellStyle name="Note 6 2 4 2 3" xfId="29604"/>
    <cellStyle name="Note 6 2 4 2 3 2" xfId="29605"/>
    <cellStyle name="Note 6 2 4 2 3 2 2" xfId="29606"/>
    <cellStyle name="Note 6 2 4 2 3 3" xfId="29607"/>
    <cellStyle name="Note 6 2 4 2 4" xfId="29608"/>
    <cellStyle name="Note 6 2 4 2 4 2" xfId="29609"/>
    <cellStyle name="Note 6 2 4 2 4 2 2" xfId="29610"/>
    <cellStyle name="Note 6 2 4 2 4 3" xfId="29611"/>
    <cellStyle name="Note 6 2 4 2 5" xfId="29612"/>
    <cellStyle name="Note 6 2 4 2 5 2" xfId="29613"/>
    <cellStyle name="Note 6 2 4 2 5 2 2" xfId="29614"/>
    <cellStyle name="Note 6 2 4 2 5 3" xfId="29615"/>
    <cellStyle name="Note 6 2 4 2 6" xfId="29616"/>
    <cellStyle name="Note 6 2 4 2 6 2" xfId="29617"/>
    <cellStyle name="Note 6 2 4 2 6 2 2" xfId="29618"/>
    <cellStyle name="Note 6 2 4 2 6 3" xfId="29619"/>
    <cellStyle name="Note 6 2 4 2 7" xfId="29620"/>
    <cellStyle name="Note 6 2 4 2 7 2" xfId="29621"/>
    <cellStyle name="Note 6 2 4 2 7 2 2" xfId="29622"/>
    <cellStyle name="Note 6 2 4 2 7 3" xfId="29623"/>
    <cellStyle name="Note 6 2 4 2 8" xfId="29624"/>
    <cellStyle name="Note 6 2 4 2 8 2" xfId="29625"/>
    <cellStyle name="Note 6 2 4 2 8 2 2" xfId="29626"/>
    <cellStyle name="Note 6 2 4 2 8 3" xfId="29627"/>
    <cellStyle name="Note 6 2 4 2 9" xfId="29628"/>
    <cellStyle name="Note 6 2 4 2 9 2" xfId="29629"/>
    <cellStyle name="Note 6 2 4 2 9 2 2" xfId="29630"/>
    <cellStyle name="Note 6 2 4 2 9 3" xfId="29631"/>
    <cellStyle name="Note 6 2 4 3" xfId="29632"/>
    <cellStyle name="Note 6 2 4 3 2" xfId="29633"/>
    <cellStyle name="Note 6 2 4 3 2 2" xfId="29634"/>
    <cellStyle name="Note 6 2 4 3 3" xfId="29635"/>
    <cellStyle name="Note 6 2 4 4" xfId="29636"/>
    <cellStyle name="Note 6 2 4 4 2" xfId="29637"/>
    <cellStyle name="Note 6 2 4 4 2 2" xfId="29638"/>
    <cellStyle name="Note 6 2 4 4 3" xfId="29639"/>
    <cellStyle name="Note 6 2 4 5" xfId="29640"/>
    <cellStyle name="Note 6 2 4 5 2" xfId="29641"/>
    <cellStyle name="Note 6 2 4 5 2 2" xfId="29642"/>
    <cellStyle name="Note 6 2 4 5 3" xfId="29643"/>
    <cellStyle name="Note 6 2 4 6" xfId="29644"/>
    <cellStyle name="Note 6 2 4 6 2" xfId="29645"/>
    <cellStyle name="Note 6 2 4 6 2 2" xfId="29646"/>
    <cellStyle name="Note 6 2 4 6 3" xfId="29647"/>
    <cellStyle name="Note 6 2 4 7" xfId="29648"/>
    <cellStyle name="Note 6 2 4 7 2" xfId="29649"/>
    <cellStyle name="Note 6 2 4 7 2 2" xfId="29650"/>
    <cellStyle name="Note 6 2 4 7 3" xfId="29651"/>
    <cellStyle name="Note 6 2 4 8" xfId="29652"/>
    <cellStyle name="Note 6 2 4 8 2" xfId="29653"/>
    <cellStyle name="Note 6 2 4 8 2 2" xfId="29654"/>
    <cellStyle name="Note 6 2 4 8 3" xfId="29655"/>
    <cellStyle name="Note 6 2 4 9" xfId="29656"/>
    <cellStyle name="Note 6 2 4 9 2" xfId="29657"/>
    <cellStyle name="Note 6 2 4 9 2 2" xfId="29658"/>
    <cellStyle name="Note 6 2 4 9 3" xfId="29659"/>
    <cellStyle name="Note 6 2 5" xfId="29660"/>
    <cellStyle name="Note 6 2 5 10" xfId="29661"/>
    <cellStyle name="Note 6 2 5 10 2" xfId="29662"/>
    <cellStyle name="Note 6 2 5 10 2 2" xfId="29663"/>
    <cellStyle name="Note 6 2 5 10 3" xfId="29664"/>
    <cellStyle name="Note 6 2 5 11" xfId="29665"/>
    <cellStyle name="Note 6 2 5 11 2" xfId="29666"/>
    <cellStyle name="Note 6 2 5 11 2 2" xfId="29667"/>
    <cellStyle name="Note 6 2 5 11 3" xfId="29668"/>
    <cellStyle name="Note 6 2 5 12" xfId="29669"/>
    <cellStyle name="Note 6 2 5 12 2" xfId="29670"/>
    <cellStyle name="Note 6 2 5 12 2 2" xfId="29671"/>
    <cellStyle name="Note 6 2 5 12 3" xfId="29672"/>
    <cellStyle name="Note 6 2 5 13" xfId="29673"/>
    <cellStyle name="Note 6 2 5 13 2" xfId="29674"/>
    <cellStyle name="Note 6 2 5 13 2 2" xfId="29675"/>
    <cellStyle name="Note 6 2 5 13 3" xfId="29676"/>
    <cellStyle name="Note 6 2 5 14" xfId="29677"/>
    <cellStyle name="Note 6 2 5 14 2" xfId="29678"/>
    <cellStyle name="Note 6 2 5 14 2 2" xfId="29679"/>
    <cellStyle name="Note 6 2 5 14 3" xfId="29680"/>
    <cellStyle name="Note 6 2 5 15" xfId="29681"/>
    <cellStyle name="Note 6 2 5 15 2" xfId="29682"/>
    <cellStyle name="Note 6 2 5 15 2 2" xfId="29683"/>
    <cellStyle name="Note 6 2 5 15 3" xfId="29684"/>
    <cellStyle name="Note 6 2 5 16" xfId="29685"/>
    <cellStyle name="Note 6 2 5 16 2" xfId="29686"/>
    <cellStyle name="Note 6 2 5 16 2 2" xfId="29687"/>
    <cellStyle name="Note 6 2 5 16 3" xfId="29688"/>
    <cellStyle name="Note 6 2 5 17" xfId="29689"/>
    <cellStyle name="Note 6 2 5 17 2" xfId="29690"/>
    <cellStyle name="Note 6 2 5 17 2 2" xfId="29691"/>
    <cellStyle name="Note 6 2 5 17 3" xfId="29692"/>
    <cellStyle name="Note 6 2 5 18" xfId="29693"/>
    <cellStyle name="Note 6 2 5 18 2" xfId="29694"/>
    <cellStyle name="Note 6 2 5 18 2 2" xfId="29695"/>
    <cellStyle name="Note 6 2 5 18 3" xfId="29696"/>
    <cellStyle name="Note 6 2 5 19" xfId="29697"/>
    <cellStyle name="Note 6 2 5 19 2" xfId="29698"/>
    <cellStyle name="Note 6 2 5 19 2 2" xfId="29699"/>
    <cellStyle name="Note 6 2 5 19 3" xfId="29700"/>
    <cellStyle name="Note 6 2 5 2" xfId="29701"/>
    <cellStyle name="Note 6 2 5 2 10" xfId="29702"/>
    <cellStyle name="Note 6 2 5 2 10 2" xfId="29703"/>
    <cellStyle name="Note 6 2 5 2 10 2 2" xfId="29704"/>
    <cellStyle name="Note 6 2 5 2 10 3" xfId="29705"/>
    <cellStyle name="Note 6 2 5 2 11" xfId="29706"/>
    <cellStyle name="Note 6 2 5 2 11 2" xfId="29707"/>
    <cellStyle name="Note 6 2 5 2 11 2 2" xfId="29708"/>
    <cellStyle name="Note 6 2 5 2 11 3" xfId="29709"/>
    <cellStyle name="Note 6 2 5 2 12" xfId="29710"/>
    <cellStyle name="Note 6 2 5 2 12 2" xfId="29711"/>
    <cellStyle name="Note 6 2 5 2 12 2 2" xfId="29712"/>
    <cellStyle name="Note 6 2 5 2 12 3" xfId="29713"/>
    <cellStyle name="Note 6 2 5 2 13" xfId="29714"/>
    <cellStyle name="Note 6 2 5 2 13 2" xfId="29715"/>
    <cellStyle name="Note 6 2 5 2 13 2 2" xfId="29716"/>
    <cellStyle name="Note 6 2 5 2 13 3" xfId="29717"/>
    <cellStyle name="Note 6 2 5 2 14" xfId="29718"/>
    <cellStyle name="Note 6 2 5 2 14 2" xfId="29719"/>
    <cellStyle name="Note 6 2 5 2 14 2 2" xfId="29720"/>
    <cellStyle name="Note 6 2 5 2 14 3" xfId="29721"/>
    <cellStyle name="Note 6 2 5 2 15" xfId="29722"/>
    <cellStyle name="Note 6 2 5 2 15 2" xfId="29723"/>
    <cellStyle name="Note 6 2 5 2 15 2 2" xfId="29724"/>
    <cellStyle name="Note 6 2 5 2 15 3" xfId="29725"/>
    <cellStyle name="Note 6 2 5 2 16" xfId="29726"/>
    <cellStyle name="Note 6 2 5 2 16 2" xfId="29727"/>
    <cellStyle name="Note 6 2 5 2 16 2 2" xfId="29728"/>
    <cellStyle name="Note 6 2 5 2 16 3" xfId="29729"/>
    <cellStyle name="Note 6 2 5 2 17" xfId="29730"/>
    <cellStyle name="Note 6 2 5 2 17 2" xfId="29731"/>
    <cellStyle name="Note 6 2 5 2 17 2 2" xfId="29732"/>
    <cellStyle name="Note 6 2 5 2 17 3" xfId="29733"/>
    <cellStyle name="Note 6 2 5 2 18" xfId="29734"/>
    <cellStyle name="Note 6 2 5 2 18 2" xfId="29735"/>
    <cellStyle name="Note 6 2 5 2 18 2 2" xfId="29736"/>
    <cellStyle name="Note 6 2 5 2 18 3" xfId="29737"/>
    <cellStyle name="Note 6 2 5 2 19" xfId="29738"/>
    <cellStyle name="Note 6 2 5 2 19 2" xfId="29739"/>
    <cellStyle name="Note 6 2 5 2 19 2 2" xfId="29740"/>
    <cellStyle name="Note 6 2 5 2 19 3" xfId="29741"/>
    <cellStyle name="Note 6 2 5 2 2" xfId="29742"/>
    <cellStyle name="Note 6 2 5 2 2 2" xfId="29743"/>
    <cellStyle name="Note 6 2 5 2 2 2 2" xfId="29744"/>
    <cellStyle name="Note 6 2 5 2 2 3" xfId="29745"/>
    <cellStyle name="Note 6 2 5 2 20" xfId="29746"/>
    <cellStyle name="Note 6 2 5 2 20 2" xfId="29747"/>
    <cellStyle name="Note 6 2 5 2 20 2 2" xfId="29748"/>
    <cellStyle name="Note 6 2 5 2 20 3" xfId="29749"/>
    <cellStyle name="Note 6 2 5 2 21" xfId="29750"/>
    <cellStyle name="Note 6 2 5 2 21 2" xfId="29751"/>
    <cellStyle name="Note 6 2 5 2 22" xfId="29752"/>
    <cellStyle name="Note 6 2 5 2 3" xfId="29753"/>
    <cellStyle name="Note 6 2 5 2 3 2" xfId="29754"/>
    <cellStyle name="Note 6 2 5 2 3 2 2" xfId="29755"/>
    <cellStyle name="Note 6 2 5 2 3 3" xfId="29756"/>
    <cellStyle name="Note 6 2 5 2 4" xfId="29757"/>
    <cellStyle name="Note 6 2 5 2 4 2" xfId="29758"/>
    <cellStyle name="Note 6 2 5 2 4 2 2" xfId="29759"/>
    <cellStyle name="Note 6 2 5 2 4 3" xfId="29760"/>
    <cellStyle name="Note 6 2 5 2 5" xfId="29761"/>
    <cellStyle name="Note 6 2 5 2 5 2" xfId="29762"/>
    <cellStyle name="Note 6 2 5 2 5 2 2" xfId="29763"/>
    <cellStyle name="Note 6 2 5 2 5 3" xfId="29764"/>
    <cellStyle name="Note 6 2 5 2 6" xfId="29765"/>
    <cellStyle name="Note 6 2 5 2 6 2" xfId="29766"/>
    <cellStyle name="Note 6 2 5 2 6 2 2" xfId="29767"/>
    <cellStyle name="Note 6 2 5 2 6 3" xfId="29768"/>
    <cellStyle name="Note 6 2 5 2 7" xfId="29769"/>
    <cellStyle name="Note 6 2 5 2 7 2" xfId="29770"/>
    <cellStyle name="Note 6 2 5 2 7 2 2" xfId="29771"/>
    <cellStyle name="Note 6 2 5 2 7 3" xfId="29772"/>
    <cellStyle name="Note 6 2 5 2 8" xfId="29773"/>
    <cellStyle name="Note 6 2 5 2 8 2" xfId="29774"/>
    <cellStyle name="Note 6 2 5 2 8 2 2" xfId="29775"/>
    <cellStyle name="Note 6 2 5 2 8 3" xfId="29776"/>
    <cellStyle name="Note 6 2 5 2 9" xfId="29777"/>
    <cellStyle name="Note 6 2 5 2 9 2" xfId="29778"/>
    <cellStyle name="Note 6 2 5 2 9 2 2" xfId="29779"/>
    <cellStyle name="Note 6 2 5 2 9 3" xfId="29780"/>
    <cellStyle name="Note 6 2 5 20" xfId="29781"/>
    <cellStyle name="Note 6 2 5 20 2" xfId="29782"/>
    <cellStyle name="Note 6 2 5 20 2 2" xfId="29783"/>
    <cellStyle name="Note 6 2 5 20 3" xfId="29784"/>
    <cellStyle name="Note 6 2 5 21" xfId="29785"/>
    <cellStyle name="Note 6 2 5 21 2" xfId="29786"/>
    <cellStyle name="Note 6 2 5 21 2 2" xfId="29787"/>
    <cellStyle name="Note 6 2 5 21 3" xfId="29788"/>
    <cellStyle name="Note 6 2 5 22" xfId="29789"/>
    <cellStyle name="Note 6 2 5 22 2" xfId="29790"/>
    <cellStyle name="Note 6 2 5 23" xfId="29791"/>
    <cellStyle name="Note 6 2 5 3" xfId="29792"/>
    <cellStyle name="Note 6 2 5 3 2" xfId="29793"/>
    <cellStyle name="Note 6 2 5 3 2 2" xfId="29794"/>
    <cellStyle name="Note 6 2 5 3 3" xfId="29795"/>
    <cellStyle name="Note 6 2 5 4" xfId="29796"/>
    <cellStyle name="Note 6 2 5 4 2" xfId="29797"/>
    <cellStyle name="Note 6 2 5 4 2 2" xfId="29798"/>
    <cellStyle name="Note 6 2 5 4 3" xfId="29799"/>
    <cellStyle name="Note 6 2 5 5" xfId="29800"/>
    <cellStyle name="Note 6 2 5 5 2" xfId="29801"/>
    <cellStyle name="Note 6 2 5 5 2 2" xfId="29802"/>
    <cellStyle name="Note 6 2 5 5 3" xfId="29803"/>
    <cellStyle name="Note 6 2 5 6" xfId="29804"/>
    <cellStyle name="Note 6 2 5 6 2" xfId="29805"/>
    <cellStyle name="Note 6 2 5 6 2 2" xfId="29806"/>
    <cellStyle name="Note 6 2 5 6 3" xfId="29807"/>
    <cellStyle name="Note 6 2 5 7" xfId="29808"/>
    <cellStyle name="Note 6 2 5 7 2" xfId="29809"/>
    <cellStyle name="Note 6 2 5 7 2 2" xfId="29810"/>
    <cellStyle name="Note 6 2 5 7 3" xfId="29811"/>
    <cellStyle name="Note 6 2 5 8" xfId="29812"/>
    <cellStyle name="Note 6 2 5 8 2" xfId="29813"/>
    <cellStyle name="Note 6 2 5 8 2 2" xfId="29814"/>
    <cellStyle name="Note 6 2 5 8 3" xfId="29815"/>
    <cellStyle name="Note 6 2 5 9" xfId="29816"/>
    <cellStyle name="Note 6 2 5 9 2" xfId="29817"/>
    <cellStyle name="Note 6 2 5 9 2 2" xfId="29818"/>
    <cellStyle name="Note 6 2 5 9 3" xfId="29819"/>
    <cellStyle name="Note 6 2 6" xfId="29820"/>
    <cellStyle name="Note 6 2 6 10" xfId="29821"/>
    <cellStyle name="Note 6 2 6 10 2" xfId="29822"/>
    <cellStyle name="Note 6 2 6 10 2 2" xfId="29823"/>
    <cellStyle name="Note 6 2 6 10 3" xfId="29824"/>
    <cellStyle name="Note 6 2 6 11" xfId="29825"/>
    <cellStyle name="Note 6 2 6 11 2" xfId="29826"/>
    <cellStyle name="Note 6 2 6 11 2 2" xfId="29827"/>
    <cellStyle name="Note 6 2 6 11 3" xfId="29828"/>
    <cellStyle name="Note 6 2 6 12" xfId="29829"/>
    <cellStyle name="Note 6 2 6 12 2" xfId="29830"/>
    <cellStyle name="Note 6 2 6 12 2 2" xfId="29831"/>
    <cellStyle name="Note 6 2 6 12 3" xfId="29832"/>
    <cellStyle name="Note 6 2 6 13" xfId="29833"/>
    <cellStyle name="Note 6 2 6 13 2" xfId="29834"/>
    <cellStyle name="Note 6 2 6 13 2 2" xfId="29835"/>
    <cellStyle name="Note 6 2 6 13 3" xfId="29836"/>
    <cellStyle name="Note 6 2 6 14" xfId="29837"/>
    <cellStyle name="Note 6 2 6 14 2" xfId="29838"/>
    <cellStyle name="Note 6 2 6 14 2 2" xfId="29839"/>
    <cellStyle name="Note 6 2 6 14 3" xfId="29840"/>
    <cellStyle name="Note 6 2 6 15" xfId="29841"/>
    <cellStyle name="Note 6 2 6 15 2" xfId="29842"/>
    <cellStyle name="Note 6 2 6 15 2 2" xfId="29843"/>
    <cellStyle name="Note 6 2 6 15 3" xfId="29844"/>
    <cellStyle name="Note 6 2 6 16" xfId="29845"/>
    <cellStyle name="Note 6 2 6 16 2" xfId="29846"/>
    <cellStyle name="Note 6 2 6 16 2 2" xfId="29847"/>
    <cellStyle name="Note 6 2 6 16 3" xfId="29848"/>
    <cellStyle name="Note 6 2 6 17" xfId="29849"/>
    <cellStyle name="Note 6 2 6 17 2" xfId="29850"/>
    <cellStyle name="Note 6 2 6 17 2 2" xfId="29851"/>
    <cellStyle name="Note 6 2 6 17 3" xfId="29852"/>
    <cellStyle name="Note 6 2 6 18" xfId="29853"/>
    <cellStyle name="Note 6 2 6 18 2" xfId="29854"/>
    <cellStyle name="Note 6 2 6 18 2 2" xfId="29855"/>
    <cellStyle name="Note 6 2 6 18 3" xfId="29856"/>
    <cellStyle name="Note 6 2 6 19" xfId="29857"/>
    <cellStyle name="Note 6 2 6 19 2" xfId="29858"/>
    <cellStyle name="Note 6 2 6 19 2 2" xfId="29859"/>
    <cellStyle name="Note 6 2 6 19 3" xfId="29860"/>
    <cellStyle name="Note 6 2 6 2" xfId="29861"/>
    <cellStyle name="Note 6 2 6 2 2" xfId="29862"/>
    <cellStyle name="Note 6 2 6 2 2 2" xfId="29863"/>
    <cellStyle name="Note 6 2 6 2 3" xfId="29864"/>
    <cellStyle name="Note 6 2 6 20" xfId="29865"/>
    <cellStyle name="Note 6 2 6 20 2" xfId="29866"/>
    <cellStyle name="Note 6 2 6 20 2 2" xfId="29867"/>
    <cellStyle name="Note 6 2 6 20 3" xfId="29868"/>
    <cellStyle name="Note 6 2 6 21" xfId="29869"/>
    <cellStyle name="Note 6 2 6 21 2" xfId="29870"/>
    <cellStyle name="Note 6 2 6 22" xfId="29871"/>
    <cellStyle name="Note 6 2 6 3" xfId="29872"/>
    <cellStyle name="Note 6 2 6 3 2" xfId="29873"/>
    <cellStyle name="Note 6 2 6 3 2 2" xfId="29874"/>
    <cellStyle name="Note 6 2 6 3 3" xfId="29875"/>
    <cellStyle name="Note 6 2 6 4" xfId="29876"/>
    <cellStyle name="Note 6 2 6 4 2" xfId="29877"/>
    <cellStyle name="Note 6 2 6 4 2 2" xfId="29878"/>
    <cellStyle name="Note 6 2 6 4 3" xfId="29879"/>
    <cellStyle name="Note 6 2 6 5" xfId="29880"/>
    <cellStyle name="Note 6 2 6 5 2" xfId="29881"/>
    <cellStyle name="Note 6 2 6 5 2 2" xfId="29882"/>
    <cellStyle name="Note 6 2 6 5 3" xfId="29883"/>
    <cellStyle name="Note 6 2 6 6" xfId="29884"/>
    <cellStyle name="Note 6 2 6 6 2" xfId="29885"/>
    <cellStyle name="Note 6 2 6 6 2 2" xfId="29886"/>
    <cellStyle name="Note 6 2 6 6 3" xfId="29887"/>
    <cellStyle name="Note 6 2 6 7" xfId="29888"/>
    <cellStyle name="Note 6 2 6 7 2" xfId="29889"/>
    <cellStyle name="Note 6 2 6 7 2 2" xfId="29890"/>
    <cellStyle name="Note 6 2 6 7 3" xfId="29891"/>
    <cellStyle name="Note 6 2 6 8" xfId="29892"/>
    <cellStyle name="Note 6 2 6 8 2" xfId="29893"/>
    <cellStyle name="Note 6 2 6 8 2 2" xfId="29894"/>
    <cellStyle name="Note 6 2 6 8 3" xfId="29895"/>
    <cellStyle name="Note 6 2 6 9" xfId="29896"/>
    <cellStyle name="Note 6 2 6 9 2" xfId="29897"/>
    <cellStyle name="Note 6 2 6 9 2 2" xfId="29898"/>
    <cellStyle name="Note 6 2 6 9 3" xfId="29899"/>
    <cellStyle name="Note 6 2 7" xfId="29900"/>
    <cellStyle name="Note 6 2 7 2" xfId="29901"/>
    <cellStyle name="Note 6 2 7 2 2" xfId="29902"/>
    <cellStyle name="Note 6 2 7 3" xfId="29903"/>
    <cellStyle name="Note 6 2 8" xfId="29904"/>
    <cellStyle name="Note 6 2 8 2" xfId="29905"/>
    <cellStyle name="Note 6 2 8 2 2" xfId="29906"/>
    <cellStyle name="Note 6 2 8 3" xfId="29907"/>
    <cellStyle name="Note 6 2 9" xfId="29908"/>
    <cellStyle name="Note 6 2 9 2" xfId="29909"/>
    <cellStyle name="Note 6 2 9 2 2" xfId="29910"/>
    <cellStyle name="Note 6 2 9 3" xfId="29911"/>
    <cellStyle name="Note 6 20" xfId="29912"/>
    <cellStyle name="Note 6 20 2" xfId="29913"/>
    <cellStyle name="Note 6 20 2 2" xfId="29914"/>
    <cellStyle name="Note 6 20 3" xfId="29915"/>
    <cellStyle name="Note 6 21" xfId="29916"/>
    <cellStyle name="Note 6 21 2" xfId="29917"/>
    <cellStyle name="Note 6 21 2 2" xfId="29918"/>
    <cellStyle name="Note 6 21 3" xfId="29919"/>
    <cellStyle name="Note 6 22" xfId="29920"/>
    <cellStyle name="Note 6 22 2" xfId="29921"/>
    <cellStyle name="Note 6 22 2 2" xfId="29922"/>
    <cellStyle name="Note 6 22 3" xfId="29923"/>
    <cellStyle name="Note 6 23" xfId="29924"/>
    <cellStyle name="Note 6 23 2" xfId="29925"/>
    <cellStyle name="Note 6 24" xfId="29926"/>
    <cellStyle name="Note 6 25" xfId="29927"/>
    <cellStyle name="Note 6 26" xfId="29928"/>
    <cellStyle name="Note 6 27" xfId="29929"/>
    <cellStyle name="Note 6 3" xfId="29930"/>
    <cellStyle name="Note 6 3 10" xfId="29931"/>
    <cellStyle name="Note 6 3 10 2" xfId="29932"/>
    <cellStyle name="Note 6 3 10 2 2" xfId="29933"/>
    <cellStyle name="Note 6 3 10 3" xfId="29934"/>
    <cellStyle name="Note 6 3 11" xfId="29935"/>
    <cellStyle name="Note 6 3 11 2" xfId="29936"/>
    <cellStyle name="Note 6 3 11 2 2" xfId="29937"/>
    <cellStyle name="Note 6 3 11 3" xfId="29938"/>
    <cellStyle name="Note 6 3 12" xfId="29939"/>
    <cellStyle name="Note 6 3 12 2" xfId="29940"/>
    <cellStyle name="Note 6 3 12 2 2" xfId="29941"/>
    <cellStyle name="Note 6 3 12 3" xfId="29942"/>
    <cellStyle name="Note 6 3 13" xfId="29943"/>
    <cellStyle name="Note 6 3 13 2" xfId="29944"/>
    <cellStyle name="Note 6 3 13 2 2" xfId="29945"/>
    <cellStyle name="Note 6 3 13 3" xfId="29946"/>
    <cellStyle name="Note 6 3 14" xfId="29947"/>
    <cellStyle name="Note 6 3 14 2" xfId="29948"/>
    <cellStyle name="Note 6 3 14 2 2" xfId="29949"/>
    <cellStyle name="Note 6 3 14 3" xfId="29950"/>
    <cellStyle name="Note 6 3 15" xfId="29951"/>
    <cellStyle name="Note 6 3 15 2" xfId="29952"/>
    <cellStyle name="Note 6 3 15 2 2" xfId="29953"/>
    <cellStyle name="Note 6 3 15 3" xfId="29954"/>
    <cellStyle name="Note 6 3 16" xfId="29955"/>
    <cellStyle name="Note 6 3 16 2" xfId="29956"/>
    <cellStyle name="Note 6 3 16 2 2" xfId="29957"/>
    <cellStyle name="Note 6 3 16 3" xfId="29958"/>
    <cellStyle name="Note 6 3 17" xfId="29959"/>
    <cellStyle name="Note 6 3 17 2" xfId="29960"/>
    <cellStyle name="Note 6 3 17 2 2" xfId="29961"/>
    <cellStyle name="Note 6 3 17 3" xfId="29962"/>
    <cellStyle name="Note 6 3 18" xfId="29963"/>
    <cellStyle name="Note 6 3 18 2" xfId="29964"/>
    <cellStyle name="Note 6 3 18 2 2" xfId="29965"/>
    <cellStyle name="Note 6 3 18 3" xfId="29966"/>
    <cellStyle name="Note 6 3 19" xfId="29967"/>
    <cellStyle name="Note 6 3 19 2" xfId="29968"/>
    <cellStyle name="Note 6 3 19 2 2" xfId="29969"/>
    <cellStyle name="Note 6 3 19 3" xfId="29970"/>
    <cellStyle name="Note 6 3 2" xfId="29971"/>
    <cellStyle name="Note 6 3 2 10" xfId="29972"/>
    <cellStyle name="Note 6 3 2 10 2" xfId="29973"/>
    <cellStyle name="Note 6 3 2 10 2 2" xfId="29974"/>
    <cellStyle name="Note 6 3 2 10 3" xfId="29975"/>
    <cellStyle name="Note 6 3 2 11" xfId="29976"/>
    <cellStyle name="Note 6 3 2 11 2" xfId="29977"/>
    <cellStyle name="Note 6 3 2 11 2 2" xfId="29978"/>
    <cellStyle name="Note 6 3 2 11 3" xfId="29979"/>
    <cellStyle name="Note 6 3 2 12" xfId="29980"/>
    <cellStyle name="Note 6 3 2 12 2" xfId="29981"/>
    <cellStyle name="Note 6 3 2 12 2 2" xfId="29982"/>
    <cellStyle name="Note 6 3 2 12 3" xfId="29983"/>
    <cellStyle name="Note 6 3 2 13" xfId="29984"/>
    <cellStyle name="Note 6 3 2 13 2" xfId="29985"/>
    <cellStyle name="Note 6 3 2 13 2 2" xfId="29986"/>
    <cellStyle name="Note 6 3 2 13 3" xfId="29987"/>
    <cellStyle name="Note 6 3 2 14" xfId="29988"/>
    <cellStyle name="Note 6 3 2 14 2" xfId="29989"/>
    <cellStyle name="Note 6 3 2 14 2 2" xfId="29990"/>
    <cellStyle name="Note 6 3 2 14 3" xfId="29991"/>
    <cellStyle name="Note 6 3 2 15" xfId="29992"/>
    <cellStyle name="Note 6 3 2 15 2" xfId="29993"/>
    <cellStyle name="Note 6 3 2 15 2 2" xfId="29994"/>
    <cellStyle name="Note 6 3 2 15 3" xfId="29995"/>
    <cellStyle name="Note 6 3 2 16" xfId="29996"/>
    <cellStyle name="Note 6 3 2 16 2" xfId="29997"/>
    <cellStyle name="Note 6 3 2 16 2 2" xfId="29998"/>
    <cellStyle name="Note 6 3 2 16 3" xfId="29999"/>
    <cellStyle name="Note 6 3 2 17" xfId="30000"/>
    <cellStyle name="Note 6 3 2 17 2" xfId="30001"/>
    <cellStyle name="Note 6 3 2 17 2 2" xfId="30002"/>
    <cellStyle name="Note 6 3 2 17 3" xfId="30003"/>
    <cellStyle name="Note 6 3 2 18" xfId="30004"/>
    <cellStyle name="Note 6 3 2 18 2" xfId="30005"/>
    <cellStyle name="Note 6 3 2 19" xfId="30006"/>
    <cellStyle name="Note 6 3 2 2" xfId="30007"/>
    <cellStyle name="Note 6 3 2 2 10" xfId="30008"/>
    <cellStyle name="Note 6 3 2 2 10 2" xfId="30009"/>
    <cellStyle name="Note 6 3 2 2 10 2 2" xfId="30010"/>
    <cellStyle name="Note 6 3 2 2 10 3" xfId="30011"/>
    <cellStyle name="Note 6 3 2 2 11" xfId="30012"/>
    <cellStyle name="Note 6 3 2 2 11 2" xfId="30013"/>
    <cellStyle name="Note 6 3 2 2 11 2 2" xfId="30014"/>
    <cellStyle name="Note 6 3 2 2 11 3" xfId="30015"/>
    <cellStyle name="Note 6 3 2 2 12" xfId="30016"/>
    <cellStyle name="Note 6 3 2 2 12 2" xfId="30017"/>
    <cellStyle name="Note 6 3 2 2 12 2 2" xfId="30018"/>
    <cellStyle name="Note 6 3 2 2 12 3" xfId="30019"/>
    <cellStyle name="Note 6 3 2 2 13" xfId="30020"/>
    <cellStyle name="Note 6 3 2 2 13 2" xfId="30021"/>
    <cellStyle name="Note 6 3 2 2 13 2 2" xfId="30022"/>
    <cellStyle name="Note 6 3 2 2 13 3" xfId="30023"/>
    <cellStyle name="Note 6 3 2 2 14" xfId="30024"/>
    <cellStyle name="Note 6 3 2 2 14 2" xfId="30025"/>
    <cellStyle name="Note 6 3 2 2 14 2 2" xfId="30026"/>
    <cellStyle name="Note 6 3 2 2 14 3" xfId="30027"/>
    <cellStyle name="Note 6 3 2 2 15" xfId="30028"/>
    <cellStyle name="Note 6 3 2 2 15 2" xfId="30029"/>
    <cellStyle name="Note 6 3 2 2 15 2 2" xfId="30030"/>
    <cellStyle name="Note 6 3 2 2 15 3" xfId="30031"/>
    <cellStyle name="Note 6 3 2 2 16" xfId="30032"/>
    <cellStyle name="Note 6 3 2 2 16 2" xfId="30033"/>
    <cellStyle name="Note 6 3 2 2 16 2 2" xfId="30034"/>
    <cellStyle name="Note 6 3 2 2 16 3" xfId="30035"/>
    <cellStyle name="Note 6 3 2 2 17" xfId="30036"/>
    <cellStyle name="Note 6 3 2 2 17 2" xfId="30037"/>
    <cellStyle name="Note 6 3 2 2 17 2 2" xfId="30038"/>
    <cellStyle name="Note 6 3 2 2 17 3" xfId="30039"/>
    <cellStyle name="Note 6 3 2 2 18" xfId="30040"/>
    <cellStyle name="Note 6 3 2 2 18 2" xfId="30041"/>
    <cellStyle name="Note 6 3 2 2 18 2 2" xfId="30042"/>
    <cellStyle name="Note 6 3 2 2 18 3" xfId="30043"/>
    <cellStyle name="Note 6 3 2 2 19" xfId="30044"/>
    <cellStyle name="Note 6 3 2 2 19 2" xfId="30045"/>
    <cellStyle name="Note 6 3 2 2 19 2 2" xfId="30046"/>
    <cellStyle name="Note 6 3 2 2 19 3" xfId="30047"/>
    <cellStyle name="Note 6 3 2 2 2" xfId="30048"/>
    <cellStyle name="Note 6 3 2 2 2 2" xfId="30049"/>
    <cellStyle name="Note 6 3 2 2 2 2 2" xfId="30050"/>
    <cellStyle name="Note 6 3 2 2 2 3" xfId="30051"/>
    <cellStyle name="Note 6 3 2 2 20" xfId="30052"/>
    <cellStyle name="Note 6 3 2 2 20 2" xfId="30053"/>
    <cellStyle name="Note 6 3 2 2 20 2 2" xfId="30054"/>
    <cellStyle name="Note 6 3 2 2 20 3" xfId="30055"/>
    <cellStyle name="Note 6 3 2 2 21" xfId="30056"/>
    <cellStyle name="Note 6 3 2 2 21 2" xfId="30057"/>
    <cellStyle name="Note 6 3 2 2 22" xfId="30058"/>
    <cellStyle name="Note 6 3 2 2 3" xfId="30059"/>
    <cellStyle name="Note 6 3 2 2 3 2" xfId="30060"/>
    <cellStyle name="Note 6 3 2 2 3 2 2" xfId="30061"/>
    <cellStyle name="Note 6 3 2 2 3 3" xfId="30062"/>
    <cellStyle name="Note 6 3 2 2 4" xfId="30063"/>
    <cellStyle name="Note 6 3 2 2 4 2" xfId="30064"/>
    <cellStyle name="Note 6 3 2 2 4 2 2" xfId="30065"/>
    <cellStyle name="Note 6 3 2 2 4 3" xfId="30066"/>
    <cellStyle name="Note 6 3 2 2 5" xfId="30067"/>
    <cellStyle name="Note 6 3 2 2 5 2" xfId="30068"/>
    <cellStyle name="Note 6 3 2 2 5 2 2" xfId="30069"/>
    <cellStyle name="Note 6 3 2 2 5 3" xfId="30070"/>
    <cellStyle name="Note 6 3 2 2 6" xfId="30071"/>
    <cellStyle name="Note 6 3 2 2 6 2" xfId="30072"/>
    <cellStyle name="Note 6 3 2 2 6 2 2" xfId="30073"/>
    <cellStyle name="Note 6 3 2 2 6 3" xfId="30074"/>
    <cellStyle name="Note 6 3 2 2 7" xfId="30075"/>
    <cellStyle name="Note 6 3 2 2 7 2" xfId="30076"/>
    <cellStyle name="Note 6 3 2 2 7 2 2" xfId="30077"/>
    <cellStyle name="Note 6 3 2 2 7 3" xfId="30078"/>
    <cellStyle name="Note 6 3 2 2 8" xfId="30079"/>
    <cellStyle name="Note 6 3 2 2 8 2" xfId="30080"/>
    <cellStyle name="Note 6 3 2 2 8 2 2" xfId="30081"/>
    <cellStyle name="Note 6 3 2 2 8 3" xfId="30082"/>
    <cellStyle name="Note 6 3 2 2 9" xfId="30083"/>
    <cellStyle name="Note 6 3 2 2 9 2" xfId="30084"/>
    <cellStyle name="Note 6 3 2 2 9 2 2" xfId="30085"/>
    <cellStyle name="Note 6 3 2 2 9 3" xfId="30086"/>
    <cellStyle name="Note 6 3 2 3" xfId="30087"/>
    <cellStyle name="Note 6 3 2 3 2" xfId="30088"/>
    <cellStyle name="Note 6 3 2 3 2 2" xfId="30089"/>
    <cellStyle name="Note 6 3 2 3 3" xfId="30090"/>
    <cellStyle name="Note 6 3 2 4" xfId="30091"/>
    <cellStyle name="Note 6 3 2 4 2" xfId="30092"/>
    <cellStyle name="Note 6 3 2 4 2 2" xfId="30093"/>
    <cellStyle name="Note 6 3 2 4 3" xfId="30094"/>
    <cellStyle name="Note 6 3 2 5" xfId="30095"/>
    <cellStyle name="Note 6 3 2 5 2" xfId="30096"/>
    <cellStyle name="Note 6 3 2 5 2 2" xfId="30097"/>
    <cellStyle name="Note 6 3 2 5 3" xfId="30098"/>
    <cellStyle name="Note 6 3 2 6" xfId="30099"/>
    <cellStyle name="Note 6 3 2 6 2" xfId="30100"/>
    <cellStyle name="Note 6 3 2 6 2 2" xfId="30101"/>
    <cellStyle name="Note 6 3 2 6 3" xfId="30102"/>
    <cellStyle name="Note 6 3 2 7" xfId="30103"/>
    <cellStyle name="Note 6 3 2 7 2" xfId="30104"/>
    <cellStyle name="Note 6 3 2 7 2 2" xfId="30105"/>
    <cellStyle name="Note 6 3 2 7 3" xfId="30106"/>
    <cellStyle name="Note 6 3 2 8" xfId="30107"/>
    <cellStyle name="Note 6 3 2 8 2" xfId="30108"/>
    <cellStyle name="Note 6 3 2 8 2 2" xfId="30109"/>
    <cellStyle name="Note 6 3 2 8 3" xfId="30110"/>
    <cellStyle name="Note 6 3 2 9" xfId="30111"/>
    <cellStyle name="Note 6 3 2 9 2" xfId="30112"/>
    <cellStyle name="Note 6 3 2 9 2 2" xfId="30113"/>
    <cellStyle name="Note 6 3 2 9 3" xfId="30114"/>
    <cellStyle name="Note 6 3 20" xfId="30115"/>
    <cellStyle name="Note 6 3 20 2" xfId="30116"/>
    <cellStyle name="Note 6 3 20 2 2" xfId="30117"/>
    <cellStyle name="Note 6 3 20 3" xfId="30118"/>
    <cellStyle name="Note 6 3 21" xfId="30119"/>
    <cellStyle name="Note 6 3 21 2" xfId="30120"/>
    <cellStyle name="Note 6 3 22" xfId="30121"/>
    <cellStyle name="Note 6 3 3" xfId="30122"/>
    <cellStyle name="Note 6 3 3 10" xfId="30123"/>
    <cellStyle name="Note 6 3 3 10 2" xfId="30124"/>
    <cellStyle name="Note 6 3 3 10 2 2" xfId="30125"/>
    <cellStyle name="Note 6 3 3 10 3" xfId="30126"/>
    <cellStyle name="Note 6 3 3 11" xfId="30127"/>
    <cellStyle name="Note 6 3 3 11 2" xfId="30128"/>
    <cellStyle name="Note 6 3 3 11 2 2" xfId="30129"/>
    <cellStyle name="Note 6 3 3 11 3" xfId="30130"/>
    <cellStyle name="Note 6 3 3 12" xfId="30131"/>
    <cellStyle name="Note 6 3 3 12 2" xfId="30132"/>
    <cellStyle name="Note 6 3 3 12 2 2" xfId="30133"/>
    <cellStyle name="Note 6 3 3 12 3" xfId="30134"/>
    <cellStyle name="Note 6 3 3 13" xfId="30135"/>
    <cellStyle name="Note 6 3 3 13 2" xfId="30136"/>
    <cellStyle name="Note 6 3 3 13 2 2" xfId="30137"/>
    <cellStyle name="Note 6 3 3 13 3" xfId="30138"/>
    <cellStyle name="Note 6 3 3 14" xfId="30139"/>
    <cellStyle name="Note 6 3 3 14 2" xfId="30140"/>
    <cellStyle name="Note 6 3 3 14 2 2" xfId="30141"/>
    <cellStyle name="Note 6 3 3 14 3" xfId="30142"/>
    <cellStyle name="Note 6 3 3 15" xfId="30143"/>
    <cellStyle name="Note 6 3 3 15 2" xfId="30144"/>
    <cellStyle name="Note 6 3 3 15 2 2" xfId="30145"/>
    <cellStyle name="Note 6 3 3 15 3" xfId="30146"/>
    <cellStyle name="Note 6 3 3 16" xfId="30147"/>
    <cellStyle name="Note 6 3 3 16 2" xfId="30148"/>
    <cellStyle name="Note 6 3 3 16 2 2" xfId="30149"/>
    <cellStyle name="Note 6 3 3 16 3" xfId="30150"/>
    <cellStyle name="Note 6 3 3 17" xfId="30151"/>
    <cellStyle name="Note 6 3 3 17 2" xfId="30152"/>
    <cellStyle name="Note 6 3 3 17 2 2" xfId="30153"/>
    <cellStyle name="Note 6 3 3 17 3" xfId="30154"/>
    <cellStyle name="Note 6 3 3 18" xfId="30155"/>
    <cellStyle name="Note 6 3 3 18 2" xfId="30156"/>
    <cellStyle name="Note 6 3 3 19" xfId="30157"/>
    <cellStyle name="Note 6 3 3 2" xfId="30158"/>
    <cellStyle name="Note 6 3 3 2 10" xfId="30159"/>
    <cellStyle name="Note 6 3 3 2 10 2" xfId="30160"/>
    <cellStyle name="Note 6 3 3 2 10 2 2" xfId="30161"/>
    <cellStyle name="Note 6 3 3 2 10 3" xfId="30162"/>
    <cellStyle name="Note 6 3 3 2 11" xfId="30163"/>
    <cellStyle name="Note 6 3 3 2 11 2" xfId="30164"/>
    <cellStyle name="Note 6 3 3 2 11 2 2" xfId="30165"/>
    <cellStyle name="Note 6 3 3 2 11 3" xfId="30166"/>
    <cellStyle name="Note 6 3 3 2 12" xfId="30167"/>
    <cellStyle name="Note 6 3 3 2 12 2" xfId="30168"/>
    <cellStyle name="Note 6 3 3 2 12 2 2" xfId="30169"/>
    <cellStyle name="Note 6 3 3 2 12 3" xfId="30170"/>
    <cellStyle name="Note 6 3 3 2 13" xfId="30171"/>
    <cellStyle name="Note 6 3 3 2 13 2" xfId="30172"/>
    <cellStyle name="Note 6 3 3 2 13 2 2" xfId="30173"/>
    <cellStyle name="Note 6 3 3 2 13 3" xfId="30174"/>
    <cellStyle name="Note 6 3 3 2 14" xfId="30175"/>
    <cellStyle name="Note 6 3 3 2 14 2" xfId="30176"/>
    <cellStyle name="Note 6 3 3 2 14 2 2" xfId="30177"/>
    <cellStyle name="Note 6 3 3 2 14 3" xfId="30178"/>
    <cellStyle name="Note 6 3 3 2 15" xfId="30179"/>
    <cellStyle name="Note 6 3 3 2 15 2" xfId="30180"/>
    <cellStyle name="Note 6 3 3 2 15 2 2" xfId="30181"/>
    <cellStyle name="Note 6 3 3 2 15 3" xfId="30182"/>
    <cellStyle name="Note 6 3 3 2 16" xfId="30183"/>
    <cellStyle name="Note 6 3 3 2 16 2" xfId="30184"/>
    <cellStyle name="Note 6 3 3 2 16 2 2" xfId="30185"/>
    <cellStyle name="Note 6 3 3 2 16 3" xfId="30186"/>
    <cellStyle name="Note 6 3 3 2 17" xfId="30187"/>
    <cellStyle name="Note 6 3 3 2 17 2" xfId="30188"/>
    <cellStyle name="Note 6 3 3 2 17 2 2" xfId="30189"/>
    <cellStyle name="Note 6 3 3 2 17 3" xfId="30190"/>
    <cellStyle name="Note 6 3 3 2 18" xfId="30191"/>
    <cellStyle name="Note 6 3 3 2 18 2" xfId="30192"/>
    <cellStyle name="Note 6 3 3 2 18 2 2" xfId="30193"/>
    <cellStyle name="Note 6 3 3 2 18 3" xfId="30194"/>
    <cellStyle name="Note 6 3 3 2 19" xfId="30195"/>
    <cellStyle name="Note 6 3 3 2 19 2" xfId="30196"/>
    <cellStyle name="Note 6 3 3 2 19 2 2" xfId="30197"/>
    <cellStyle name="Note 6 3 3 2 19 3" xfId="30198"/>
    <cellStyle name="Note 6 3 3 2 2" xfId="30199"/>
    <cellStyle name="Note 6 3 3 2 2 2" xfId="30200"/>
    <cellStyle name="Note 6 3 3 2 2 2 2" xfId="30201"/>
    <cellStyle name="Note 6 3 3 2 2 3" xfId="30202"/>
    <cellStyle name="Note 6 3 3 2 20" xfId="30203"/>
    <cellStyle name="Note 6 3 3 2 20 2" xfId="30204"/>
    <cellStyle name="Note 6 3 3 2 20 2 2" xfId="30205"/>
    <cellStyle name="Note 6 3 3 2 20 3" xfId="30206"/>
    <cellStyle name="Note 6 3 3 2 21" xfId="30207"/>
    <cellStyle name="Note 6 3 3 2 21 2" xfId="30208"/>
    <cellStyle name="Note 6 3 3 2 22" xfId="30209"/>
    <cellStyle name="Note 6 3 3 2 3" xfId="30210"/>
    <cellStyle name="Note 6 3 3 2 3 2" xfId="30211"/>
    <cellStyle name="Note 6 3 3 2 3 2 2" xfId="30212"/>
    <cellStyle name="Note 6 3 3 2 3 3" xfId="30213"/>
    <cellStyle name="Note 6 3 3 2 4" xfId="30214"/>
    <cellStyle name="Note 6 3 3 2 4 2" xfId="30215"/>
    <cellStyle name="Note 6 3 3 2 4 2 2" xfId="30216"/>
    <cellStyle name="Note 6 3 3 2 4 3" xfId="30217"/>
    <cellStyle name="Note 6 3 3 2 5" xfId="30218"/>
    <cellStyle name="Note 6 3 3 2 5 2" xfId="30219"/>
    <cellStyle name="Note 6 3 3 2 5 2 2" xfId="30220"/>
    <cellStyle name="Note 6 3 3 2 5 3" xfId="30221"/>
    <cellStyle name="Note 6 3 3 2 6" xfId="30222"/>
    <cellStyle name="Note 6 3 3 2 6 2" xfId="30223"/>
    <cellStyle name="Note 6 3 3 2 6 2 2" xfId="30224"/>
    <cellStyle name="Note 6 3 3 2 6 3" xfId="30225"/>
    <cellStyle name="Note 6 3 3 2 7" xfId="30226"/>
    <cellStyle name="Note 6 3 3 2 7 2" xfId="30227"/>
    <cellStyle name="Note 6 3 3 2 7 2 2" xfId="30228"/>
    <cellStyle name="Note 6 3 3 2 7 3" xfId="30229"/>
    <cellStyle name="Note 6 3 3 2 8" xfId="30230"/>
    <cellStyle name="Note 6 3 3 2 8 2" xfId="30231"/>
    <cellStyle name="Note 6 3 3 2 8 2 2" xfId="30232"/>
    <cellStyle name="Note 6 3 3 2 8 3" xfId="30233"/>
    <cellStyle name="Note 6 3 3 2 9" xfId="30234"/>
    <cellStyle name="Note 6 3 3 2 9 2" xfId="30235"/>
    <cellStyle name="Note 6 3 3 2 9 2 2" xfId="30236"/>
    <cellStyle name="Note 6 3 3 2 9 3" xfId="30237"/>
    <cellStyle name="Note 6 3 3 3" xfId="30238"/>
    <cellStyle name="Note 6 3 3 3 2" xfId="30239"/>
    <cellStyle name="Note 6 3 3 3 2 2" xfId="30240"/>
    <cellStyle name="Note 6 3 3 3 3" xfId="30241"/>
    <cellStyle name="Note 6 3 3 4" xfId="30242"/>
    <cellStyle name="Note 6 3 3 4 2" xfId="30243"/>
    <cellStyle name="Note 6 3 3 4 2 2" xfId="30244"/>
    <cellStyle name="Note 6 3 3 4 3" xfId="30245"/>
    <cellStyle name="Note 6 3 3 5" xfId="30246"/>
    <cellStyle name="Note 6 3 3 5 2" xfId="30247"/>
    <cellStyle name="Note 6 3 3 5 2 2" xfId="30248"/>
    <cellStyle name="Note 6 3 3 5 3" xfId="30249"/>
    <cellStyle name="Note 6 3 3 6" xfId="30250"/>
    <cellStyle name="Note 6 3 3 6 2" xfId="30251"/>
    <cellStyle name="Note 6 3 3 6 2 2" xfId="30252"/>
    <cellStyle name="Note 6 3 3 6 3" xfId="30253"/>
    <cellStyle name="Note 6 3 3 7" xfId="30254"/>
    <cellStyle name="Note 6 3 3 7 2" xfId="30255"/>
    <cellStyle name="Note 6 3 3 7 2 2" xfId="30256"/>
    <cellStyle name="Note 6 3 3 7 3" xfId="30257"/>
    <cellStyle name="Note 6 3 3 8" xfId="30258"/>
    <cellStyle name="Note 6 3 3 8 2" xfId="30259"/>
    <cellStyle name="Note 6 3 3 8 2 2" xfId="30260"/>
    <cellStyle name="Note 6 3 3 8 3" xfId="30261"/>
    <cellStyle name="Note 6 3 3 9" xfId="30262"/>
    <cellStyle name="Note 6 3 3 9 2" xfId="30263"/>
    <cellStyle name="Note 6 3 3 9 2 2" xfId="30264"/>
    <cellStyle name="Note 6 3 3 9 3" xfId="30265"/>
    <cellStyle name="Note 6 3 4" xfId="30266"/>
    <cellStyle name="Note 6 3 4 10" xfId="30267"/>
    <cellStyle name="Note 6 3 4 10 2" xfId="30268"/>
    <cellStyle name="Note 6 3 4 10 2 2" xfId="30269"/>
    <cellStyle name="Note 6 3 4 10 3" xfId="30270"/>
    <cellStyle name="Note 6 3 4 11" xfId="30271"/>
    <cellStyle name="Note 6 3 4 11 2" xfId="30272"/>
    <cellStyle name="Note 6 3 4 11 2 2" xfId="30273"/>
    <cellStyle name="Note 6 3 4 11 3" xfId="30274"/>
    <cellStyle name="Note 6 3 4 12" xfId="30275"/>
    <cellStyle name="Note 6 3 4 12 2" xfId="30276"/>
    <cellStyle name="Note 6 3 4 12 2 2" xfId="30277"/>
    <cellStyle name="Note 6 3 4 12 3" xfId="30278"/>
    <cellStyle name="Note 6 3 4 13" xfId="30279"/>
    <cellStyle name="Note 6 3 4 13 2" xfId="30280"/>
    <cellStyle name="Note 6 3 4 13 2 2" xfId="30281"/>
    <cellStyle name="Note 6 3 4 13 3" xfId="30282"/>
    <cellStyle name="Note 6 3 4 14" xfId="30283"/>
    <cellStyle name="Note 6 3 4 14 2" xfId="30284"/>
    <cellStyle name="Note 6 3 4 14 2 2" xfId="30285"/>
    <cellStyle name="Note 6 3 4 14 3" xfId="30286"/>
    <cellStyle name="Note 6 3 4 15" xfId="30287"/>
    <cellStyle name="Note 6 3 4 15 2" xfId="30288"/>
    <cellStyle name="Note 6 3 4 15 2 2" xfId="30289"/>
    <cellStyle name="Note 6 3 4 15 3" xfId="30290"/>
    <cellStyle name="Note 6 3 4 16" xfId="30291"/>
    <cellStyle name="Note 6 3 4 16 2" xfId="30292"/>
    <cellStyle name="Note 6 3 4 16 2 2" xfId="30293"/>
    <cellStyle name="Note 6 3 4 16 3" xfId="30294"/>
    <cellStyle name="Note 6 3 4 17" xfId="30295"/>
    <cellStyle name="Note 6 3 4 17 2" xfId="30296"/>
    <cellStyle name="Note 6 3 4 17 2 2" xfId="30297"/>
    <cellStyle name="Note 6 3 4 17 3" xfId="30298"/>
    <cellStyle name="Note 6 3 4 18" xfId="30299"/>
    <cellStyle name="Note 6 3 4 18 2" xfId="30300"/>
    <cellStyle name="Note 6 3 4 18 2 2" xfId="30301"/>
    <cellStyle name="Note 6 3 4 18 3" xfId="30302"/>
    <cellStyle name="Note 6 3 4 19" xfId="30303"/>
    <cellStyle name="Note 6 3 4 19 2" xfId="30304"/>
    <cellStyle name="Note 6 3 4 19 2 2" xfId="30305"/>
    <cellStyle name="Note 6 3 4 19 3" xfId="30306"/>
    <cellStyle name="Note 6 3 4 2" xfId="30307"/>
    <cellStyle name="Note 6 3 4 2 10" xfId="30308"/>
    <cellStyle name="Note 6 3 4 2 10 2" xfId="30309"/>
    <cellStyle name="Note 6 3 4 2 10 2 2" xfId="30310"/>
    <cellStyle name="Note 6 3 4 2 10 3" xfId="30311"/>
    <cellStyle name="Note 6 3 4 2 11" xfId="30312"/>
    <cellStyle name="Note 6 3 4 2 11 2" xfId="30313"/>
    <cellStyle name="Note 6 3 4 2 11 2 2" xfId="30314"/>
    <cellStyle name="Note 6 3 4 2 11 3" xfId="30315"/>
    <cellStyle name="Note 6 3 4 2 12" xfId="30316"/>
    <cellStyle name="Note 6 3 4 2 12 2" xfId="30317"/>
    <cellStyle name="Note 6 3 4 2 12 2 2" xfId="30318"/>
    <cellStyle name="Note 6 3 4 2 12 3" xfId="30319"/>
    <cellStyle name="Note 6 3 4 2 13" xfId="30320"/>
    <cellStyle name="Note 6 3 4 2 13 2" xfId="30321"/>
    <cellStyle name="Note 6 3 4 2 13 2 2" xfId="30322"/>
    <cellStyle name="Note 6 3 4 2 13 3" xfId="30323"/>
    <cellStyle name="Note 6 3 4 2 14" xfId="30324"/>
    <cellStyle name="Note 6 3 4 2 14 2" xfId="30325"/>
    <cellStyle name="Note 6 3 4 2 14 2 2" xfId="30326"/>
    <cellStyle name="Note 6 3 4 2 14 3" xfId="30327"/>
    <cellStyle name="Note 6 3 4 2 15" xfId="30328"/>
    <cellStyle name="Note 6 3 4 2 15 2" xfId="30329"/>
    <cellStyle name="Note 6 3 4 2 15 2 2" xfId="30330"/>
    <cellStyle name="Note 6 3 4 2 15 3" xfId="30331"/>
    <cellStyle name="Note 6 3 4 2 16" xfId="30332"/>
    <cellStyle name="Note 6 3 4 2 16 2" xfId="30333"/>
    <cellStyle name="Note 6 3 4 2 16 2 2" xfId="30334"/>
    <cellStyle name="Note 6 3 4 2 16 3" xfId="30335"/>
    <cellStyle name="Note 6 3 4 2 17" xfId="30336"/>
    <cellStyle name="Note 6 3 4 2 17 2" xfId="30337"/>
    <cellStyle name="Note 6 3 4 2 17 2 2" xfId="30338"/>
    <cellStyle name="Note 6 3 4 2 17 3" xfId="30339"/>
    <cellStyle name="Note 6 3 4 2 18" xfId="30340"/>
    <cellStyle name="Note 6 3 4 2 18 2" xfId="30341"/>
    <cellStyle name="Note 6 3 4 2 18 2 2" xfId="30342"/>
    <cellStyle name="Note 6 3 4 2 18 3" xfId="30343"/>
    <cellStyle name="Note 6 3 4 2 19" xfId="30344"/>
    <cellStyle name="Note 6 3 4 2 19 2" xfId="30345"/>
    <cellStyle name="Note 6 3 4 2 19 2 2" xfId="30346"/>
    <cellStyle name="Note 6 3 4 2 19 3" xfId="30347"/>
    <cellStyle name="Note 6 3 4 2 2" xfId="30348"/>
    <cellStyle name="Note 6 3 4 2 2 2" xfId="30349"/>
    <cellStyle name="Note 6 3 4 2 2 2 2" xfId="30350"/>
    <cellStyle name="Note 6 3 4 2 2 3" xfId="30351"/>
    <cellStyle name="Note 6 3 4 2 20" xfId="30352"/>
    <cellStyle name="Note 6 3 4 2 20 2" xfId="30353"/>
    <cellStyle name="Note 6 3 4 2 20 2 2" xfId="30354"/>
    <cellStyle name="Note 6 3 4 2 20 3" xfId="30355"/>
    <cellStyle name="Note 6 3 4 2 21" xfId="30356"/>
    <cellStyle name="Note 6 3 4 2 21 2" xfId="30357"/>
    <cellStyle name="Note 6 3 4 2 22" xfId="30358"/>
    <cellStyle name="Note 6 3 4 2 3" xfId="30359"/>
    <cellStyle name="Note 6 3 4 2 3 2" xfId="30360"/>
    <cellStyle name="Note 6 3 4 2 3 2 2" xfId="30361"/>
    <cellStyle name="Note 6 3 4 2 3 3" xfId="30362"/>
    <cellStyle name="Note 6 3 4 2 4" xfId="30363"/>
    <cellStyle name="Note 6 3 4 2 4 2" xfId="30364"/>
    <cellStyle name="Note 6 3 4 2 4 2 2" xfId="30365"/>
    <cellStyle name="Note 6 3 4 2 4 3" xfId="30366"/>
    <cellStyle name="Note 6 3 4 2 5" xfId="30367"/>
    <cellStyle name="Note 6 3 4 2 5 2" xfId="30368"/>
    <cellStyle name="Note 6 3 4 2 5 2 2" xfId="30369"/>
    <cellStyle name="Note 6 3 4 2 5 3" xfId="30370"/>
    <cellStyle name="Note 6 3 4 2 6" xfId="30371"/>
    <cellStyle name="Note 6 3 4 2 6 2" xfId="30372"/>
    <cellStyle name="Note 6 3 4 2 6 2 2" xfId="30373"/>
    <cellStyle name="Note 6 3 4 2 6 3" xfId="30374"/>
    <cellStyle name="Note 6 3 4 2 7" xfId="30375"/>
    <cellStyle name="Note 6 3 4 2 7 2" xfId="30376"/>
    <cellStyle name="Note 6 3 4 2 7 2 2" xfId="30377"/>
    <cellStyle name="Note 6 3 4 2 7 3" xfId="30378"/>
    <cellStyle name="Note 6 3 4 2 8" xfId="30379"/>
    <cellStyle name="Note 6 3 4 2 8 2" xfId="30380"/>
    <cellStyle name="Note 6 3 4 2 8 2 2" xfId="30381"/>
    <cellStyle name="Note 6 3 4 2 8 3" xfId="30382"/>
    <cellStyle name="Note 6 3 4 2 9" xfId="30383"/>
    <cellStyle name="Note 6 3 4 2 9 2" xfId="30384"/>
    <cellStyle name="Note 6 3 4 2 9 2 2" xfId="30385"/>
    <cellStyle name="Note 6 3 4 2 9 3" xfId="30386"/>
    <cellStyle name="Note 6 3 4 20" xfId="30387"/>
    <cellStyle name="Note 6 3 4 20 2" xfId="30388"/>
    <cellStyle name="Note 6 3 4 20 2 2" xfId="30389"/>
    <cellStyle name="Note 6 3 4 20 3" xfId="30390"/>
    <cellStyle name="Note 6 3 4 21" xfId="30391"/>
    <cellStyle name="Note 6 3 4 21 2" xfId="30392"/>
    <cellStyle name="Note 6 3 4 21 2 2" xfId="30393"/>
    <cellStyle name="Note 6 3 4 21 3" xfId="30394"/>
    <cellStyle name="Note 6 3 4 22" xfId="30395"/>
    <cellStyle name="Note 6 3 4 22 2" xfId="30396"/>
    <cellStyle name="Note 6 3 4 23" xfId="30397"/>
    <cellStyle name="Note 6 3 4 3" xfId="30398"/>
    <cellStyle name="Note 6 3 4 3 2" xfId="30399"/>
    <cellStyle name="Note 6 3 4 3 2 2" xfId="30400"/>
    <cellStyle name="Note 6 3 4 3 3" xfId="30401"/>
    <cellStyle name="Note 6 3 4 4" xfId="30402"/>
    <cellStyle name="Note 6 3 4 4 2" xfId="30403"/>
    <cellStyle name="Note 6 3 4 4 2 2" xfId="30404"/>
    <cellStyle name="Note 6 3 4 4 3" xfId="30405"/>
    <cellStyle name="Note 6 3 4 5" xfId="30406"/>
    <cellStyle name="Note 6 3 4 5 2" xfId="30407"/>
    <cellStyle name="Note 6 3 4 5 2 2" xfId="30408"/>
    <cellStyle name="Note 6 3 4 5 3" xfId="30409"/>
    <cellStyle name="Note 6 3 4 6" xfId="30410"/>
    <cellStyle name="Note 6 3 4 6 2" xfId="30411"/>
    <cellStyle name="Note 6 3 4 6 2 2" xfId="30412"/>
    <cellStyle name="Note 6 3 4 6 3" xfId="30413"/>
    <cellStyle name="Note 6 3 4 7" xfId="30414"/>
    <cellStyle name="Note 6 3 4 7 2" xfId="30415"/>
    <cellStyle name="Note 6 3 4 7 2 2" xfId="30416"/>
    <cellStyle name="Note 6 3 4 7 3" xfId="30417"/>
    <cellStyle name="Note 6 3 4 8" xfId="30418"/>
    <cellStyle name="Note 6 3 4 8 2" xfId="30419"/>
    <cellStyle name="Note 6 3 4 8 2 2" xfId="30420"/>
    <cellStyle name="Note 6 3 4 8 3" xfId="30421"/>
    <cellStyle name="Note 6 3 4 9" xfId="30422"/>
    <cellStyle name="Note 6 3 4 9 2" xfId="30423"/>
    <cellStyle name="Note 6 3 4 9 2 2" xfId="30424"/>
    <cellStyle name="Note 6 3 4 9 3" xfId="30425"/>
    <cellStyle name="Note 6 3 5" xfId="30426"/>
    <cellStyle name="Note 6 3 5 10" xfId="30427"/>
    <cellStyle name="Note 6 3 5 10 2" xfId="30428"/>
    <cellStyle name="Note 6 3 5 10 2 2" xfId="30429"/>
    <cellStyle name="Note 6 3 5 10 3" xfId="30430"/>
    <cellStyle name="Note 6 3 5 11" xfId="30431"/>
    <cellStyle name="Note 6 3 5 11 2" xfId="30432"/>
    <cellStyle name="Note 6 3 5 11 2 2" xfId="30433"/>
    <cellStyle name="Note 6 3 5 11 3" xfId="30434"/>
    <cellStyle name="Note 6 3 5 12" xfId="30435"/>
    <cellStyle name="Note 6 3 5 12 2" xfId="30436"/>
    <cellStyle name="Note 6 3 5 12 2 2" xfId="30437"/>
    <cellStyle name="Note 6 3 5 12 3" xfId="30438"/>
    <cellStyle name="Note 6 3 5 13" xfId="30439"/>
    <cellStyle name="Note 6 3 5 13 2" xfId="30440"/>
    <cellStyle name="Note 6 3 5 13 2 2" xfId="30441"/>
    <cellStyle name="Note 6 3 5 13 3" xfId="30442"/>
    <cellStyle name="Note 6 3 5 14" xfId="30443"/>
    <cellStyle name="Note 6 3 5 14 2" xfId="30444"/>
    <cellStyle name="Note 6 3 5 14 2 2" xfId="30445"/>
    <cellStyle name="Note 6 3 5 14 3" xfId="30446"/>
    <cellStyle name="Note 6 3 5 15" xfId="30447"/>
    <cellStyle name="Note 6 3 5 15 2" xfId="30448"/>
    <cellStyle name="Note 6 3 5 15 2 2" xfId="30449"/>
    <cellStyle name="Note 6 3 5 15 3" xfId="30450"/>
    <cellStyle name="Note 6 3 5 16" xfId="30451"/>
    <cellStyle name="Note 6 3 5 16 2" xfId="30452"/>
    <cellStyle name="Note 6 3 5 16 2 2" xfId="30453"/>
    <cellStyle name="Note 6 3 5 16 3" xfId="30454"/>
    <cellStyle name="Note 6 3 5 17" xfId="30455"/>
    <cellStyle name="Note 6 3 5 17 2" xfId="30456"/>
    <cellStyle name="Note 6 3 5 17 2 2" xfId="30457"/>
    <cellStyle name="Note 6 3 5 17 3" xfId="30458"/>
    <cellStyle name="Note 6 3 5 18" xfId="30459"/>
    <cellStyle name="Note 6 3 5 18 2" xfId="30460"/>
    <cellStyle name="Note 6 3 5 18 2 2" xfId="30461"/>
    <cellStyle name="Note 6 3 5 18 3" xfId="30462"/>
    <cellStyle name="Note 6 3 5 19" xfId="30463"/>
    <cellStyle name="Note 6 3 5 19 2" xfId="30464"/>
    <cellStyle name="Note 6 3 5 19 2 2" xfId="30465"/>
    <cellStyle name="Note 6 3 5 19 3" xfId="30466"/>
    <cellStyle name="Note 6 3 5 2" xfId="30467"/>
    <cellStyle name="Note 6 3 5 2 2" xfId="30468"/>
    <cellStyle name="Note 6 3 5 2 2 2" xfId="30469"/>
    <cellStyle name="Note 6 3 5 2 3" xfId="30470"/>
    <cellStyle name="Note 6 3 5 20" xfId="30471"/>
    <cellStyle name="Note 6 3 5 20 2" xfId="30472"/>
    <cellStyle name="Note 6 3 5 20 2 2" xfId="30473"/>
    <cellStyle name="Note 6 3 5 20 3" xfId="30474"/>
    <cellStyle name="Note 6 3 5 21" xfId="30475"/>
    <cellStyle name="Note 6 3 5 21 2" xfId="30476"/>
    <cellStyle name="Note 6 3 5 22" xfId="30477"/>
    <cellStyle name="Note 6 3 5 3" xfId="30478"/>
    <cellStyle name="Note 6 3 5 3 2" xfId="30479"/>
    <cellStyle name="Note 6 3 5 3 2 2" xfId="30480"/>
    <cellStyle name="Note 6 3 5 3 3" xfId="30481"/>
    <cellStyle name="Note 6 3 5 4" xfId="30482"/>
    <cellStyle name="Note 6 3 5 4 2" xfId="30483"/>
    <cellStyle name="Note 6 3 5 4 2 2" xfId="30484"/>
    <cellStyle name="Note 6 3 5 4 3" xfId="30485"/>
    <cellStyle name="Note 6 3 5 5" xfId="30486"/>
    <cellStyle name="Note 6 3 5 5 2" xfId="30487"/>
    <cellStyle name="Note 6 3 5 5 2 2" xfId="30488"/>
    <cellStyle name="Note 6 3 5 5 3" xfId="30489"/>
    <cellStyle name="Note 6 3 5 6" xfId="30490"/>
    <cellStyle name="Note 6 3 5 6 2" xfId="30491"/>
    <cellStyle name="Note 6 3 5 6 2 2" xfId="30492"/>
    <cellStyle name="Note 6 3 5 6 3" xfId="30493"/>
    <cellStyle name="Note 6 3 5 7" xfId="30494"/>
    <cellStyle name="Note 6 3 5 7 2" xfId="30495"/>
    <cellStyle name="Note 6 3 5 7 2 2" xfId="30496"/>
    <cellStyle name="Note 6 3 5 7 3" xfId="30497"/>
    <cellStyle name="Note 6 3 5 8" xfId="30498"/>
    <cellStyle name="Note 6 3 5 8 2" xfId="30499"/>
    <cellStyle name="Note 6 3 5 8 2 2" xfId="30500"/>
    <cellStyle name="Note 6 3 5 8 3" xfId="30501"/>
    <cellStyle name="Note 6 3 5 9" xfId="30502"/>
    <cellStyle name="Note 6 3 5 9 2" xfId="30503"/>
    <cellStyle name="Note 6 3 5 9 2 2" xfId="30504"/>
    <cellStyle name="Note 6 3 5 9 3" xfId="30505"/>
    <cellStyle name="Note 6 3 6" xfId="30506"/>
    <cellStyle name="Note 6 3 6 2" xfId="30507"/>
    <cellStyle name="Note 6 3 6 2 2" xfId="30508"/>
    <cellStyle name="Note 6 3 6 3" xfId="30509"/>
    <cellStyle name="Note 6 3 7" xfId="30510"/>
    <cellStyle name="Note 6 3 7 2" xfId="30511"/>
    <cellStyle name="Note 6 3 7 2 2" xfId="30512"/>
    <cellStyle name="Note 6 3 7 3" xfId="30513"/>
    <cellStyle name="Note 6 3 8" xfId="30514"/>
    <cellStyle name="Note 6 3 8 2" xfId="30515"/>
    <cellStyle name="Note 6 3 8 2 2" xfId="30516"/>
    <cellStyle name="Note 6 3 8 3" xfId="30517"/>
    <cellStyle name="Note 6 3 9" xfId="30518"/>
    <cellStyle name="Note 6 3 9 2" xfId="30519"/>
    <cellStyle name="Note 6 3 9 2 2" xfId="30520"/>
    <cellStyle name="Note 6 3 9 3" xfId="30521"/>
    <cellStyle name="Note 6 4" xfId="30522"/>
    <cellStyle name="Note 6 4 10" xfId="30523"/>
    <cellStyle name="Note 6 4 10 2" xfId="30524"/>
    <cellStyle name="Note 6 4 10 2 2" xfId="30525"/>
    <cellStyle name="Note 6 4 10 3" xfId="30526"/>
    <cellStyle name="Note 6 4 11" xfId="30527"/>
    <cellStyle name="Note 6 4 11 2" xfId="30528"/>
    <cellStyle name="Note 6 4 11 2 2" xfId="30529"/>
    <cellStyle name="Note 6 4 11 3" xfId="30530"/>
    <cellStyle name="Note 6 4 12" xfId="30531"/>
    <cellStyle name="Note 6 4 12 2" xfId="30532"/>
    <cellStyle name="Note 6 4 12 2 2" xfId="30533"/>
    <cellStyle name="Note 6 4 12 3" xfId="30534"/>
    <cellStyle name="Note 6 4 13" xfId="30535"/>
    <cellStyle name="Note 6 4 13 2" xfId="30536"/>
    <cellStyle name="Note 6 4 13 2 2" xfId="30537"/>
    <cellStyle name="Note 6 4 13 3" xfId="30538"/>
    <cellStyle name="Note 6 4 14" xfId="30539"/>
    <cellStyle name="Note 6 4 14 2" xfId="30540"/>
    <cellStyle name="Note 6 4 14 2 2" xfId="30541"/>
    <cellStyle name="Note 6 4 14 3" xfId="30542"/>
    <cellStyle name="Note 6 4 15" xfId="30543"/>
    <cellStyle name="Note 6 4 15 2" xfId="30544"/>
    <cellStyle name="Note 6 4 15 2 2" xfId="30545"/>
    <cellStyle name="Note 6 4 15 3" xfId="30546"/>
    <cellStyle name="Note 6 4 16" xfId="30547"/>
    <cellStyle name="Note 6 4 16 2" xfId="30548"/>
    <cellStyle name="Note 6 4 16 2 2" xfId="30549"/>
    <cellStyle name="Note 6 4 16 3" xfId="30550"/>
    <cellStyle name="Note 6 4 17" xfId="30551"/>
    <cellStyle name="Note 6 4 17 2" xfId="30552"/>
    <cellStyle name="Note 6 4 17 2 2" xfId="30553"/>
    <cellStyle name="Note 6 4 17 3" xfId="30554"/>
    <cellStyle name="Note 6 4 18" xfId="30555"/>
    <cellStyle name="Note 6 4 18 2" xfId="30556"/>
    <cellStyle name="Note 6 4 19" xfId="30557"/>
    <cellStyle name="Note 6 4 2" xfId="30558"/>
    <cellStyle name="Note 6 4 2 10" xfId="30559"/>
    <cellStyle name="Note 6 4 2 10 2" xfId="30560"/>
    <cellStyle name="Note 6 4 2 10 2 2" xfId="30561"/>
    <cellStyle name="Note 6 4 2 10 3" xfId="30562"/>
    <cellStyle name="Note 6 4 2 11" xfId="30563"/>
    <cellStyle name="Note 6 4 2 11 2" xfId="30564"/>
    <cellStyle name="Note 6 4 2 11 2 2" xfId="30565"/>
    <cellStyle name="Note 6 4 2 11 3" xfId="30566"/>
    <cellStyle name="Note 6 4 2 12" xfId="30567"/>
    <cellStyle name="Note 6 4 2 12 2" xfId="30568"/>
    <cellStyle name="Note 6 4 2 12 2 2" xfId="30569"/>
    <cellStyle name="Note 6 4 2 12 3" xfId="30570"/>
    <cellStyle name="Note 6 4 2 13" xfId="30571"/>
    <cellStyle name="Note 6 4 2 13 2" xfId="30572"/>
    <cellStyle name="Note 6 4 2 13 2 2" xfId="30573"/>
    <cellStyle name="Note 6 4 2 13 3" xfId="30574"/>
    <cellStyle name="Note 6 4 2 14" xfId="30575"/>
    <cellStyle name="Note 6 4 2 14 2" xfId="30576"/>
    <cellStyle name="Note 6 4 2 14 2 2" xfId="30577"/>
    <cellStyle name="Note 6 4 2 14 3" xfId="30578"/>
    <cellStyle name="Note 6 4 2 15" xfId="30579"/>
    <cellStyle name="Note 6 4 2 15 2" xfId="30580"/>
    <cellStyle name="Note 6 4 2 15 2 2" xfId="30581"/>
    <cellStyle name="Note 6 4 2 15 3" xfId="30582"/>
    <cellStyle name="Note 6 4 2 16" xfId="30583"/>
    <cellStyle name="Note 6 4 2 16 2" xfId="30584"/>
    <cellStyle name="Note 6 4 2 16 2 2" xfId="30585"/>
    <cellStyle name="Note 6 4 2 16 3" xfId="30586"/>
    <cellStyle name="Note 6 4 2 17" xfId="30587"/>
    <cellStyle name="Note 6 4 2 17 2" xfId="30588"/>
    <cellStyle name="Note 6 4 2 17 2 2" xfId="30589"/>
    <cellStyle name="Note 6 4 2 17 3" xfId="30590"/>
    <cellStyle name="Note 6 4 2 18" xfId="30591"/>
    <cellStyle name="Note 6 4 2 18 2" xfId="30592"/>
    <cellStyle name="Note 6 4 2 18 2 2" xfId="30593"/>
    <cellStyle name="Note 6 4 2 18 3" xfId="30594"/>
    <cellStyle name="Note 6 4 2 19" xfId="30595"/>
    <cellStyle name="Note 6 4 2 19 2" xfId="30596"/>
    <cellStyle name="Note 6 4 2 19 2 2" xfId="30597"/>
    <cellStyle name="Note 6 4 2 19 3" xfId="30598"/>
    <cellStyle name="Note 6 4 2 2" xfId="30599"/>
    <cellStyle name="Note 6 4 2 2 2" xfId="30600"/>
    <cellStyle name="Note 6 4 2 2 2 2" xfId="30601"/>
    <cellStyle name="Note 6 4 2 2 3" xfId="30602"/>
    <cellStyle name="Note 6 4 2 20" xfId="30603"/>
    <cellStyle name="Note 6 4 2 20 2" xfId="30604"/>
    <cellStyle name="Note 6 4 2 20 2 2" xfId="30605"/>
    <cellStyle name="Note 6 4 2 20 3" xfId="30606"/>
    <cellStyle name="Note 6 4 2 21" xfId="30607"/>
    <cellStyle name="Note 6 4 2 21 2" xfId="30608"/>
    <cellStyle name="Note 6 4 2 22" xfId="30609"/>
    <cellStyle name="Note 6 4 2 3" xfId="30610"/>
    <cellStyle name="Note 6 4 2 3 2" xfId="30611"/>
    <cellStyle name="Note 6 4 2 3 2 2" xfId="30612"/>
    <cellStyle name="Note 6 4 2 3 3" xfId="30613"/>
    <cellStyle name="Note 6 4 2 4" xfId="30614"/>
    <cellStyle name="Note 6 4 2 4 2" xfId="30615"/>
    <cellStyle name="Note 6 4 2 4 2 2" xfId="30616"/>
    <cellStyle name="Note 6 4 2 4 3" xfId="30617"/>
    <cellStyle name="Note 6 4 2 5" xfId="30618"/>
    <cellStyle name="Note 6 4 2 5 2" xfId="30619"/>
    <cellStyle name="Note 6 4 2 5 2 2" xfId="30620"/>
    <cellStyle name="Note 6 4 2 5 3" xfId="30621"/>
    <cellStyle name="Note 6 4 2 6" xfId="30622"/>
    <cellStyle name="Note 6 4 2 6 2" xfId="30623"/>
    <cellStyle name="Note 6 4 2 6 2 2" xfId="30624"/>
    <cellStyle name="Note 6 4 2 6 3" xfId="30625"/>
    <cellStyle name="Note 6 4 2 7" xfId="30626"/>
    <cellStyle name="Note 6 4 2 7 2" xfId="30627"/>
    <cellStyle name="Note 6 4 2 7 2 2" xfId="30628"/>
    <cellStyle name="Note 6 4 2 7 3" xfId="30629"/>
    <cellStyle name="Note 6 4 2 8" xfId="30630"/>
    <cellStyle name="Note 6 4 2 8 2" xfId="30631"/>
    <cellStyle name="Note 6 4 2 8 2 2" xfId="30632"/>
    <cellStyle name="Note 6 4 2 8 3" xfId="30633"/>
    <cellStyle name="Note 6 4 2 9" xfId="30634"/>
    <cellStyle name="Note 6 4 2 9 2" xfId="30635"/>
    <cellStyle name="Note 6 4 2 9 2 2" xfId="30636"/>
    <cellStyle name="Note 6 4 2 9 3" xfId="30637"/>
    <cellStyle name="Note 6 4 3" xfId="30638"/>
    <cellStyle name="Note 6 4 3 2" xfId="30639"/>
    <cellStyle name="Note 6 4 3 2 2" xfId="30640"/>
    <cellStyle name="Note 6 4 3 3" xfId="30641"/>
    <cellStyle name="Note 6 4 4" xfId="30642"/>
    <cellStyle name="Note 6 4 4 2" xfId="30643"/>
    <cellStyle name="Note 6 4 4 2 2" xfId="30644"/>
    <cellStyle name="Note 6 4 4 3" xfId="30645"/>
    <cellStyle name="Note 6 4 5" xfId="30646"/>
    <cellStyle name="Note 6 4 5 2" xfId="30647"/>
    <cellStyle name="Note 6 4 5 2 2" xfId="30648"/>
    <cellStyle name="Note 6 4 5 3" xfId="30649"/>
    <cellStyle name="Note 6 4 6" xfId="30650"/>
    <cellStyle name="Note 6 4 6 2" xfId="30651"/>
    <cellStyle name="Note 6 4 6 2 2" xfId="30652"/>
    <cellStyle name="Note 6 4 6 3" xfId="30653"/>
    <cellStyle name="Note 6 4 7" xfId="30654"/>
    <cellStyle name="Note 6 4 7 2" xfId="30655"/>
    <cellStyle name="Note 6 4 7 2 2" xfId="30656"/>
    <cellStyle name="Note 6 4 7 3" xfId="30657"/>
    <cellStyle name="Note 6 4 8" xfId="30658"/>
    <cellStyle name="Note 6 4 8 2" xfId="30659"/>
    <cellStyle name="Note 6 4 8 2 2" xfId="30660"/>
    <cellStyle name="Note 6 4 8 3" xfId="30661"/>
    <cellStyle name="Note 6 4 9" xfId="30662"/>
    <cellStyle name="Note 6 4 9 2" xfId="30663"/>
    <cellStyle name="Note 6 4 9 2 2" xfId="30664"/>
    <cellStyle name="Note 6 4 9 3" xfId="30665"/>
    <cellStyle name="Note 6 5" xfId="30666"/>
    <cellStyle name="Note 6 5 10" xfId="30667"/>
    <cellStyle name="Note 6 5 10 2" xfId="30668"/>
    <cellStyle name="Note 6 5 10 2 2" xfId="30669"/>
    <cellStyle name="Note 6 5 10 3" xfId="30670"/>
    <cellStyle name="Note 6 5 11" xfId="30671"/>
    <cellStyle name="Note 6 5 11 2" xfId="30672"/>
    <cellStyle name="Note 6 5 11 2 2" xfId="30673"/>
    <cellStyle name="Note 6 5 11 3" xfId="30674"/>
    <cellStyle name="Note 6 5 12" xfId="30675"/>
    <cellStyle name="Note 6 5 12 2" xfId="30676"/>
    <cellStyle name="Note 6 5 12 2 2" xfId="30677"/>
    <cellStyle name="Note 6 5 12 3" xfId="30678"/>
    <cellStyle name="Note 6 5 13" xfId="30679"/>
    <cellStyle name="Note 6 5 13 2" xfId="30680"/>
    <cellStyle name="Note 6 5 13 2 2" xfId="30681"/>
    <cellStyle name="Note 6 5 13 3" xfId="30682"/>
    <cellStyle name="Note 6 5 14" xfId="30683"/>
    <cellStyle name="Note 6 5 14 2" xfId="30684"/>
    <cellStyle name="Note 6 5 14 2 2" xfId="30685"/>
    <cellStyle name="Note 6 5 14 3" xfId="30686"/>
    <cellStyle name="Note 6 5 15" xfId="30687"/>
    <cellStyle name="Note 6 5 15 2" xfId="30688"/>
    <cellStyle name="Note 6 5 15 2 2" xfId="30689"/>
    <cellStyle name="Note 6 5 15 3" xfId="30690"/>
    <cellStyle name="Note 6 5 16" xfId="30691"/>
    <cellStyle name="Note 6 5 16 2" xfId="30692"/>
    <cellStyle name="Note 6 5 16 2 2" xfId="30693"/>
    <cellStyle name="Note 6 5 16 3" xfId="30694"/>
    <cellStyle name="Note 6 5 17" xfId="30695"/>
    <cellStyle name="Note 6 5 17 2" xfId="30696"/>
    <cellStyle name="Note 6 5 17 2 2" xfId="30697"/>
    <cellStyle name="Note 6 5 17 3" xfId="30698"/>
    <cellStyle name="Note 6 5 18" xfId="30699"/>
    <cellStyle name="Note 6 5 18 2" xfId="30700"/>
    <cellStyle name="Note 6 5 19" xfId="30701"/>
    <cellStyle name="Note 6 5 2" xfId="30702"/>
    <cellStyle name="Note 6 5 2 10" xfId="30703"/>
    <cellStyle name="Note 6 5 2 10 2" xfId="30704"/>
    <cellStyle name="Note 6 5 2 10 2 2" xfId="30705"/>
    <cellStyle name="Note 6 5 2 10 3" xfId="30706"/>
    <cellStyle name="Note 6 5 2 11" xfId="30707"/>
    <cellStyle name="Note 6 5 2 11 2" xfId="30708"/>
    <cellStyle name="Note 6 5 2 11 2 2" xfId="30709"/>
    <cellStyle name="Note 6 5 2 11 3" xfId="30710"/>
    <cellStyle name="Note 6 5 2 12" xfId="30711"/>
    <cellStyle name="Note 6 5 2 12 2" xfId="30712"/>
    <cellStyle name="Note 6 5 2 12 2 2" xfId="30713"/>
    <cellStyle name="Note 6 5 2 12 3" xfId="30714"/>
    <cellStyle name="Note 6 5 2 13" xfId="30715"/>
    <cellStyle name="Note 6 5 2 13 2" xfId="30716"/>
    <cellStyle name="Note 6 5 2 13 2 2" xfId="30717"/>
    <cellStyle name="Note 6 5 2 13 3" xfId="30718"/>
    <cellStyle name="Note 6 5 2 14" xfId="30719"/>
    <cellStyle name="Note 6 5 2 14 2" xfId="30720"/>
    <cellStyle name="Note 6 5 2 14 2 2" xfId="30721"/>
    <cellStyle name="Note 6 5 2 14 3" xfId="30722"/>
    <cellStyle name="Note 6 5 2 15" xfId="30723"/>
    <cellStyle name="Note 6 5 2 15 2" xfId="30724"/>
    <cellStyle name="Note 6 5 2 15 2 2" xfId="30725"/>
    <cellStyle name="Note 6 5 2 15 3" xfId="30726"/>
    <cellStyle name="Note 6 5 2 16" xfId="30727"/>
    <cellStyle name="Note 6 5 2 16 2" xfId="30728"/>
    <cellStyle name="Note 6 5 2 16 2 2" xfId="30729"/>
    <cellStyle name="Note 6 5 2 16 3" xfId="30730"/>
    <cellStyle name="Note 6 5 2 17" xfId="30731"/>
    <cellStyle name="Note 6 5 2 17 2" xfId="30732"/>
    <cellStyle name="Note 6 5 2 17 2 2" xfId="30733"/>
    <cellStyle name="Note 6 5 2 17 3" xfId="30734"/>
    <cellStyle name="Note 6 5 2 18" xfId="30735"/>
    <cellStyle name="Note 6 5 2 18 2" xfId="30736"/>
    <cellStyle name="Note 6 5 2 18 2 2" xfId="30737"/>
    <cellStyle name="Note 6 5 2 18 3" xfId="30738"/>
    <cellStyle name="Note 6 5 2 19" xfId="30739"/>
    <cellStyle name="Note 6 5 2 19 2" xfId="30740"/>
    <cellStyle name="Note 6 5 2 19 2 2" xfId="30741"/>
    <cellStyle name="Note 6 5 2 19 3" xfId="30742"/>
    <cellStyle name="Note 6 5 2 2" xfId="30743"/>
    <cellStyle name="Note 6 5 2 2 2" xfId="30744"/>
    <cellStyle name="Note 6 5 2 2 2 2" xfId="30745"/>
    <cellStyle name="Note 6 5 2 2 3" xfId="30746"/>
    <cellStyle name="Note 6 5 2 20" xfId="30747"/>
    <cellStyle name="Note 6 5 2 20 2" xfId="30748"/>
    <cellStyle name="Note 6 5 2 20 2 2" xfId="30749"/>
    <cellStyle name="Note 6 5 2 20 3" xfId="30750"/>
    <cellStyle name="Note 6 5 2 21" xfId="30751"/>
    <cellStyle name="Note 6 5 2 21 2" xfId="30752"/>
    <cellStyle name="Note 6 5 2 22" xfId="30753"/>
    <cellStyle name="Note 6 5 2 3" xfId="30754"/>
    <cellStyle name="Note 6 5 2 3 2" xfId="30755"/>
    <cellStyle name="Note 6 5 2 3 2 2" xfId="30756"/>
    <cellStyle name="Note 6 5 2 3 3" xfId="30757"/>
    <cellStyle name="Note 6 5 2 4" xfId="30758"/>
    <cellStyle name="Note 6 5 2 4 2" xfId="30759"/>
    <cellStyle name="Note 6 5 2 4 2 2" xfId="30760"/>
    <cellStyle name="Note 6 5 2 4 3" xfId="30761"/>
    <cellStyle name="Note 6 5 2 5" xfId="30762"/>
    <cellStyle name="Note 6 5 2 5 2" xfId="30763"/>
    <cellStyle name="Note 6 5 2 5 2 2" xfId="30764"/>
    <cellStyle name="Note 6 5 2 5 3" xfId="30765"/>
    <cellStyle name="Note 6 5 2 6" xfId="30766"/>
    <cellStyle name="Note 6 5 2 6 2" xfId="30767"/>
    <cellStyle name="Note 6 5 2 6 2 2" xfId="30768"/>
    <cellStyle name="Note 6 5 2 6 3" xfId="30769"/>
    <cellStyle name="Note 6 5 2 7" xfId="30770"/>
    <cellStyle name="Note 6 5 2 7 2" xfId="30771"/>
    <cellStyle name="Note 6 5 2 7 2 2" xfId="30772"/>
    <cellStyle name="Note 6 5 2 7 3" xfId="30773"/>
    <cellStyle name="Note 6 5 2 8" xfId="30774"/>
    <cellStyle name="Note 6 5 2 8 2" xfId="30775"/>
    <cellStyle name="Note 6 5 2 8 2 2" xfId="30776"/>
    <cellStyle name="Note 6 5 2 8 3" xfId="30777"/>
    <cellStyle name="Note 6 5 2 9" xfId="30778"/>
    <cellStyle name="Note 6 5 2 9 2" xfId="30779"/>
    <cellStyle name="Note 6 5 2 9 2 2" xfId="30780"/>
    <cellStyle name="Note 6 5 2 9 3" xfId="30781"/>
    <cellStyle name="Note 6 5 3" xfId="30782"/>
    <cellStyle name="Note 6 5 3 2" xfId="30783"/>
    <cellStyle name="Note 6 5 3 2 2" xfId="30784"/>
    <cellStyle name="Note 6 5 3 3" xfId="30785"/>
    <cellStyle name="Note 6 5 4" xfId="30786"/>
    <cellStyle name="Note 6 5 4 2" xfId="30787"/>
    <cellStyle name="Note 6 5 4 2 2" xfId="30788"/>
    <cellStyle name="Note 6 5 4 3" xfId="30789"/>
    <cellStyle name="Note 6 5 5" xfId="30790"/>
    <cellStyle name="Note 6 5 5 2" xfId="30791"/>
    <cellStyle name="Note 6 5 5 2 2" xfId="30792"/>
    <cellStyle name="Note 6 5 5 3" xfId="30793"/>
    <cellStyle name="Note 6 5 6" xfId="30794"/>
    <cellStyle name="Note 6 5 6 2" xfId="30795"/>
    <cellStyle name="Note 6 5 6 2 2" xfId="30796"/>
    <cellStyle name="Note 6 5 6 3" xfId="30797"/>
    <cellStyle name="Note 6 5 7" xfId="30798"/>
    <cellStyle name="Note 6 5 7 2" xfId="30799"/>
    <cellStyle name="Note 6 5 7 2 2" xfId="30800"/>
    <cellStyle name="Note 6 5 7 3" xfId="30801"/>
    <cellStyle name="Note 6 5 8" xfId="30802"/>
    <cellStyle name="Note 6 5 8 2" xfId="30803"/>
    <cellStyle name="Note 6 5 8 2 2" xfId="30804"/>
    <cellStyle name="Note 6 5 8 3" xfId="30805"/>
    <cellStyle name="Note 6 5 9" xfId="30806"/>
    <cellStyle name="Note 6 5 9 2" xfId="30807"/>
    <cellStyle name="Note 6 5 9 2 2" xfId="30808"/>
    <cellStyle name="Note 6 5 9 3" xfId="30809"/>
    <cellStyle name="Note 6 6" xfId="30810"/>
    <cellStyle name="Note 6 6 10" xfId="30811"/>
    <cellStyle name="Note 6 6 10 2" xfId="30812"/>
    <cellStyle name="Note 6 6 10 2 2" xfId="30813"/>
    <cellStyle name="Note 6 6 10 3" xfId="30814"/>
    <cellStyle name="Note 6 6 11" xfId="30815"/>
    <cellStyle name="Note 6 6 11 2" xfId="30816"/>
    <cellStyle name="Note 6 6 11 2 2" xfId="30817"/>
    <cellStyle name="Note 6 6 11 3" xfId="30818"/>
    <cellStyle name="Note 6 6 12" xfId="30819"/>
    <cellStyle name="Note 6 6 12 2" xfId="30820"/>
    <cellStyle name="Note 6 6 12 2 2" xfId="30821"/>
    <cellStyle name="Note 6 6 12 3" xfId="30822"/>
    <cellStyle name="Note 6 6 13" xfId="30823"/>
    <cellStyle name="Note 6 6 13 2" xfId="30824"/>
    <cellStyle name="Note 6 6 13 2 2" xfId="30825"/>
    <cellStyle name="Note 6 6 13 3" xfId="30826"/>
    <cellStyle name="Note 6 6 14" xfId="30827"/>
    <cellStyle name="Note 6 6 14 2" xfId="30828"/>
    <cellStyle name="Note 6 6 14 2 2" xfId="30829"/>
    <cellStyle name="Note 6 6 14 3" xfId="30830"/>
    <cellStyle name="Note 6 6 15" xfId="30831"/>
    <cellStyle name="Note 6 6 15 2" xfId="30832"/>
    <cellStyle name="Note 6 6 15 2 2" xfId="30833"/>
    <cellStyle name="Note 6 6 15 3" xfId="30834"/>
    <cellStyle name="Note 6 6 16" xfId="30835"/>
    <cellStyle name="Note 6 6 16 2" xfId="30836"/>
    <cellStyle name="Note 6 6 16 2 2" xfId="30837"/>
    <cellStyle name="Note 6 6 16 3" xfId="30838"/>
    <cellStyle name="Note 6 6 17" xfId="30839"/>
    <cellStyle name="Note 6 6 17 2" xfId="30840"/>
    <cellStyle name="Note 6 6 17 2 2" xfId="30841"/>
    <cellStyle name="Note 6 6 17 3" xfId="30842"/>
    <cellStyle name="Note 6 6 18" xfId="30843"/>
    <cellStyle name="Note 6 6 18 2" xfId="30844"/>
    <cellStyle name="Note 6 6 18 2 2" xfId="30845"/>
    <cellStyle name="Note 6 6 18 3" xfId="30846"/>
    <cellStyle name="Note 6 6 19" xfId="30847"/>
    <cellStyle name="Note 6 6 19 2" xfId="30848"/>
    <cellStyle name="Note 6 6 19 2 2" xfId="30849"/>
    <cellStyle name="Note 6 6 19 3" xfId="30850"/>
    <cellStyle name="Note 6 6 2" xfId="30851"/>
    <cellStyle name="Note 6 6 2 10" xfId="30852"/>
    <cellStyle name="Note 6 6 2 10 2" xfId="30853"/>
    <cellStyle name="Note 6 6 2 10 2 2" xfId="30854"/>
    <cellStyle name="Note 6 6 2 10 3" xfId="30855"/>
    <cellStyle name="Note 6 6 2 11" xfId="30856"/>
    <cellStyle name="Note 6 6 2 11 2" xfId="30857"/>
    <cellStyle name="Note 6 6 2 11 2 2" xfId="30858"/>
    <cellStyle name="Note 6 6 2 11 3" xfId="30859"/>
    <cellStyle name="Note 6 6 2 12" xfId="30860"/>
    <cellStyle name="Note 6 6 2 12 2" xfId="30861"/>
    <cellStyle name="Note 6 6 2 12 2 2" xfId="30862"/>
    <cellStyle name="Note 6 6 2 12 3" xfId="30863"/>
    <cellStyle name="Note 6 6 2 13" xfId="30864"/>
    <cellStyle name="Note 6 6 2 13 2" xfId="30865"/>
    <cellStyle name="Note 6 6 2 13 2 2" xfId="30866"/>
    <cellStyle name="Note 6 6 2 13 3" xfId="30867"/>
    <cellStyle name="Note 6 6 2 14" xfId="30868"/>
    <cellStyle name="Note 6 6 2 14 2" xfId="30869"/>
    <cellStyle name="Note 6 6 2 14 2 2" xfId="30870"/>
    <cellStyle name="Note 6 6 2 14 3" xfId="30871"/>
    <cellStyle name="Note 6 6 2 15" xfId="30872"/>
    <cellStyle name="Note 6 6 2 15 2" xfId="30873"/>
    <cellStyle name="Note 6 6 2 15 2 2" xfId="30874"/>
    <cellStyle name="Note 6 6 2 15 3" xfId="30875"/>
    <cellStyle name="Note 6 6 2 16" xfId="30876"/>
    <cellStyle name="Note 6 6 2 16 2" xfId="30877"/>
    <cellStyle name="Note 6 6 2 16 2 2" xfId="30878"/>
    <cellStyle name="Note 6 6 2 16 3" xfId="30879"/>
    <cellStyle name="Note 6 6 2 17" xfId="30880"/>
    <cellStyle name="Note 6 6 2 17 2" xfId="30881"/>
    <cellStyle name="Note 6 6 2 17 2 2" xfId="30882"/>
    <cellStyle name="Note 6 6 2 17 3" xfId="30883"/>
    <cellStyle name="Note 6 6 2 18" xfId="30884"/>
    <cellStyle name="Note 6 6 2 18 2" xfId="30885"/>
    <cellStyle name="Note 6 6 2 18 2 2" xfId="30886"/>
    <cellStyle name="Note 6 6 2 18 3" xfId="30887"/>
    <cellStyle name="Note 6 6 2 19" xfId="30888"/>
    <cellStyle name="Note 6 6 2 19 2" xfId="30889"/>
    <cellStyle name="Note 6 6 2 19 2 2" xfId="30890"/>
    <cellStyle name="Note 6 6 2 19 3" xfId="30891"/>
    <cellStyle name="Note 6 6 2 2" xfId="30892"/>
    <cellStyle name="Note 6 6 2 2 2" xfId="30893"/>
    <cellStyle name="Note 6 6 2 2 2 2" xfId="30894"/>
    <cellStyle name="Note 6 6 2 2 3" xfId="30895"/>
    <cellStyle name="Note 6 6 2 20" xfId="30896"/>
    <cellStyle name="Note 6 6 2 20 2" xfId="30897"/>
    <cellStyle name="Note 6 6 2 20 2 2" xfId="30898"/>
    <cellStyle name="Note 6 6 2 20 3" xfId="30899"/>
    <cellStyle name="Note 6 6 2 21" xfId="30900"/>
    <cellStyle name="Note 6 6 2 21 2" xfId="30901"/>
    <cellStyle name="Note 6 6 2 22" xfId="30902"/>
    <cellStyle name="Note 6 6 2 3" xfId="30903"/>
    <cellStyle name="Note 6 6 2 3 2" xfId="30904"/>
    <cellStyle name="Note 6 6 2 3 2 2" xfId="30905"/>
    <cellStyle name="Note 6 6 2 3 3" xfId="30906"/>
    <cellStyle name="Note 6 6 2 4" xfId="30907"/>
    <cellStyle name="Note 6 6 2 4 2" xfId="30908"/>
    <cellStyle name="Note 6 6 2 4 2 2" xfId="30909"/>
    <cellStyle name="Note 6 6 2 4 3" xfId="30910"/>
    <cellStyle name="Note 6 6 2 5" xfId="30911"/>
    <cellStyle name="Note 6 6 2 5 2" xfId="30912"/>
    <cellStyle name="Note 6 6 2 5 2 2" xfId="30913"/>
    <cellStyle name="Note 6 6 2 5 3" xfId="30914"/>
    <cellStyle name="Note 6 6 2 6" xfId="30915"/>
    <cellStyle name="Note 6 6 2 6 2" xfId="30916"/>
    <cellStyle name="Note 6 6 2 6 2 2" xfId="30917"/>
    <cellStyle name="Note 6 6 2 6 3" xfId="30918"/>
    <cellStyle name="Note 6 6 2 7" xfId="30919"/>
    <cellStyle name="Note 6 6 2 7 2" xfId="30920"/>
    <cellStyle name="Note 6 6 2 7 2 2" xfId="30921"/>
    <cellStyle name="Note 6 6 2 7 3" xfId="30922"/>
    <cellStyle name="Note 6 6 2 8" xfId="30923"/>
    <cellStyle name="Note 6 6 2 8 2" xfId="30924"/>
    <cellStyle name="Note 6 6 2 8 2 2" xfId="30925"/>
    <cellStyle name="Note 6 6 2 8 3" xfId="30926"/>
    <cellStyle name="Note 6 6 2 9" xfId="30927"/>
    <cellStyle name="Note 6 6 2 9 2" xfId="30928"/>
    <cellStyle name="Note 6 6 2 9 2 2" xfId="30929"/>
    <cellStyle name="Note 6 6 2 9 3" xfId="30930"/>
    <cellStyle name="Note 6 6 20" xfId="30931"/>
    <cellStyle name="Note 6 6 20 2" xfId="30932"/>
    <cellStyle name="Note 6 6 20 2 2" xfId="30933"/>
    <cellStyle name="Note 6 6 20 3" xfId="30934"/>
    <cellStyle name="Note 6 6 21" xfId="30935"/>
    <cellStyle name="Note 6 6 21 2" xfId="30936"/>
    <cellStyle name="Note 6 6 21 2 2" xfId="30937"/>
    <cellStyle name="Note 6 6 21 3" xfId="30938"/>
    <cellStyle name="Note 6 6 22" xfId="30939"/>
    <cellStyle name="Note 6 6 22 2" xfId="30940"/>
    <cellStyle name="Note 6 6 23" xfId="30941"/>
    <cellStyle name="Note 6 6 3" xfId="30942"/>
    <cellStyle name="Note 6 6 3 2" xfId="30943"/>
    <cellStyle name="Note 6 6 3 2 2" xfId="30944"/>
    <cellStyle name="Note 6 6 3 3" xfId="30945"/>
    <cellStyle name="Note 6 6 4" xfId="30946"/>
    <cellStyle name="Note 6 6 4 2" xfId="30947"/>
    <cellStyle name="Note 6 6 4 2 2" xfId="30948"/>
    <cellStyle name="Note 6 6 4 3" xfId="30949"/>
    <cellStyle name="Note 6 6 5" xfId="30950"/>
    <cellStyle name="Note 6 6 5 2" xfId="30951"/>
    <cellStyle name="Note 6 6 5 2 2" xfId="30952"/>
    <cellStyle name="Note 6 6 5 3" xfId="30953"/>
    <cellStyle name="Note 6 6 6" xfId="30954"/>
    <cellStyle name="Note 6 6 6 2" xfId="30955"/>
    <cellStyle name="Note 6 6 6 2 2" xfId="30956"/>
    <cellStyle name="Note 6 6 6 3" xfId="30957"/>
    <cellStyle name="Note 6 6 7" xfId="30958"/>
    <cellStyle name="Note 6 6 7 2" xfId="30959"/>
    <cellStyle name="Note 6 6 7 2 2" xfId="30960"/>
    <cellStyle name="Note 6 6 7 3" xfId="30961"/>
    <cellStyle name="Note 6 6 8" xfId="30962"/>
    <cellStyle name="Note 6 6 8 2" xfId="30963"/>
    <cellStyle name="Note 6 6 8 2 2" xfId="30964"/>
    <cellStyle name="Note 6 6 8 3" xfId="30965"/>
    <cellStyle name="Note 6 6 9" xfId="30966"/>
    <cellStyle name="Note 6 6 9 2" xfId="30967"/>
    <cellStyle name="Note 6 6 9 2 2" xfId="30968"/>
    <cellStyle name="Note 6 6 9 3" xfId="30969"/>
    <cellStyle name="Note 6 7" xfId="30970"/>
    <cellStyle name="Note 6 7 10" xfId="30971"/>
    <cellStyle name="Note 6 7 10 2" xfId="30972"/>
    <cellStyle name="Note 6 7 10 2 2" xfId="30973"/>
    <cellStyle name="Note 6 7 10 3" xfId="30974"/>
    <cellStyle name="Note 6 7 11" xfId="30975"/>
    <cellStyle name="Note 6 7 11 2" xfId="30976"/>
    <cellStyle name="Note 6 7 11 2 2" xfId="30977"/>
    <cellStyle name="Note 6 7 11 3" xfId="30978"/>
    <cellStyle name="Note 6 7 12" xfId="30979"/>
    <cellStyle name="Note 6 7 12 2" xfId="30980"/>
    <cellStyle name="Note 6 7 12 2 2" xfId="30981"/>
    <cellStyle name="Note 6 7 12 3" xfId="30982"/>
    <cellStyle name="Note 6 7 13" xfId="30983"/>
    <cellStyle name="Note 6 7 13 2" xfId="30984"/>
    <cellStyle name="Note 6 7 13 2 2" xfId="30985"/>
    <cellStyle name="Note 6 7 13 3" xfId="30986"/>
    <cellStyle name="Note 6 7 14" xfId="30987"/>
    <cellStyle name="Note 6 7 14 2" xfId="30988"/>
    <cellStyle name="Note 6 7 14 2 2" xfId="30989"/>
    <cellStyle name="Note 6 7 14 3" xfId="30990"/>
    <cellStyle name="Note 6 7 15" xfId="30991"/>
    <cellStyle name="Note 6 7 15 2" xfId="30992"/>
    <cellStyle name="Note 6 7 15 2 2" xfId="30993"/>
    <cellStyle name="Note 6 7 15 3" xfId="30994"/>
    <cellStyle name="Note 6 7 16" xfId="30995"/>
    <cellStyle name="Note 6 7 16 2" xfId="30996"/>
    <cellStyle name="Note 6 7 16 2 2" xfId="30997"/>
    <cellStyle name="Note 6 7 16 3" xfId="30998"/>
    <cellStyle name="Note 6 7 17" xfId="30999"/>
    <cellStyle name="Note 6 7 17 2" xfId="31000"/>
    <cellStyle name="Note 6 7 17 2 2" xfId="31001"/>
    <cellStyle name="Note 6 7 17 3" xfId="31002"/>
    <cellStyle name="Note 6 7 18" xfId="31003"/>
    <cellStyle name="Note 6 7 18 2" xfId="31004"/>
    <cellStyle name="Note 6 7 18 2 2" xfId="31005"/>
    <cellStyle name="Note 6 7 18 3" xfId="31006"/>
    <cellStyle name="Note 6 7 19" xfId="31007"/>
    <cellStyle name="Note 6 7 19 2" xfId="31008"/>
    <cellStyle name="Note 6 7 19 2 2" xfId="31009"/>
    <cellStyle name="Note 6 7 19 3" xfId="31010"/>
    <cellStyle name="Note 6 7 2" xfId="31011"/>
    <cellStyle name="Note 6 7 2 2" xfId="31012"/>
    <cellStyle name="Note 6 7 2 2 2" xfId="31013"/>
    <cellStyle name="Note 6 7 2 3" xfId="31014"/>
    <cellStyle name="Note 6 7 20" xfId="31015"/>
    <cellStyle name="Note 6 7 20 2" xfId="31016"/>
    <cellStyle name="Note 6 7 20 2 2" xfId="31017"/>
    <cellStyle name="Note 6 7 20 3" xfId="31018"/>
    <cellStyle name="Note 6 7 21" xfId="31019"/>
    <cellStyle name="Note 6 7 21 2" xfId="31020"/>
    <cellStyle name="Note 6 7 22" xfId="31021"/>
    <cellStyle name="Note 6 7 3" xfId="31022"/>
    <cellStyle name="Note 6 7 3 2" xfId="31023"/>
    <cellStyle name="Note 6 7 3 2 2" xfId="31024"/>
    <cellStyle name="Note 6 7 3 3" xfId="31025"/>
    <cellStyle name="Note 6 7 4" xfId="31026"/>
    <cellStyle name="Note 6 7 4 2" xfId="31027"/>
    <cellStyle name="Note 6 7 4 2 2" xfId="31028"/>
    <cellStyle name="Note 6 7 4 3" xfId="31029"/>
    <cellStyle name="Note 6 7 5" xfId="31030"/>
    <cellStyle name="Note 6 7 5 2" xfId="31031"/>
    <cellStyle name="Note 6 7 5 2 2" xfId="31032"/>
    <cellStyle name="Note 6 7 5 3" xfId="31033"/>
    <cellStyle name="Note 6 7 6" xfId="31034"/>
    <cellStyle name="Note 6 7 6 2" xfId="31035"/>
    <cellStyle name="Note 6 7 6 2 2" xfId="31036"/>
    <cellStyle name="Note 6 7 6 3" xfId="31037"/>
    <cellStyle name="Note 6 7 7" xfId="31038"/>
    <cellStyle name="Note 6 7 7 2" xfId="31039"/>
    <cellStyle name="Note 6 7 7 2 2" xfId="31040"/>
    <cellStyle name="Note 6 7 7 3" xfId="31041"/>
    <cellStyle name="Note 6 7 8" xfId="31042"/>
    <cellStyle name="Note 6 7 8 2" xfId="31043"/>
    <cellStyle name="Note 6 7 8 2 2" xfId="31044"/>
    <cellStyle name="Note 6 7 8 3" xfId="31045"/>
    <cellStyle name="Note 6 7 9" xfId="31046"/>
    <cellStyle name="Note 6 7 9 2" xfId="31047"/>
    <cellStyle name="Note 6 7 9 2 2" xfId="31048"/>
    <cellStyle name="Note 6 7 9 3" xfId="31049"/>
    <cellStyle name="Note 6 8" xfId="31050"/>
    <cellStyle name="Note 6 8 2" xfId="31051"/>
    <cellStyle name="Note 6 8 2 2" xfId="31052"/>
    <cellStyle name="Note 6 8 3" xfId="31053"/>
    <cellStyle name="Note 6 9" xfId="31054"/>
    <cellStyle name="Note 6 9 2" xfId="31055"/>
    <cellStyle name="Note 6 9 2 2" xfId="31056"/>
    <cellStyle name="Note 6 9 3" xfId="31057"/>
    <cellStyle name="Output 2" xfId="31058"/>
    <cellStyle name="Output 2 10" xfId="31059"/>
    <cellStyle name="Output 2 10 2" xfId="31060"/>
    <cellStyle name="Output 2 10 2 2" xfId="31061"/>
    <cellStyle name="Output 2 10 3" xfId="31062"/>
    <cellStyle name="Output 2 11" xfId="31063"/>
    <cellStyle name="Output 2 11 2" xfId="31064"/>
    <cellStyle name="Output 2 11 2 2" xfId="31065"/>
    <cellStyle name="Output 2 11 3" xfId="31066"/>
    <cellStyle name="Output 2 12" xfId="31067"/>
    <cellStyle name="Output 2 12 2" xfId="31068"/>
    <cellStyle name="Output 2 12 2 2" xfId="31069"/>
    <cellStyle name="Output 2 12 3" xfId="31070"/>
    <cellStyle name="Output 2 13" xfId="31071"/>
    <cellStyle name="Output 2 13 2" xfId="31072"/>
    <cellStyle name="Output 2 13 2 2" xfId="31073"/>
    <cellStyle name="Output 2 13 3" xfId="31074"/>
    <cellStyle name="Output 2 14" xfId="31075"/>
    <cellStyle name="Output 2 14 2" xfId="31076"/>
    <cellStyle name="Output 2 14 2 2" xfId="31077"/>
    <cellStyle name="Output 2 14 3" xfId="31078"/>
    <cellStyle name="Output 2 15" xfId="31079"/>
    <cellStyle name="Output 2 15 2" xfId="31080"/>
    <cellStyle name="Output 2 15 2 2" xfId="31081"/>
    <cellStyle name="Output 2 15 3" xfId="31082"/>
    <cellStyle name="Output 2 16" xfId="31083"/>
    <cellStyle name="Output 2 16 2" xfId="31084"/>
    <cellStyle name="Output 2 16 2 2" xfId="31085"/>
    <cellStyle name="Output 2 16 3" xfId="31086"/>
    <cellStyle name="Output 2 17" xfId="31087"/>
    <cellStyle name="Output 2 17 2" xfId="31088"/>
    <cellStyle name="Output 2 17 2 2" xfId="31089"/>
    <cellStyle name="Output 2 17 3" xfId="31090"/>
    <cellStyle name="Output 2 18" xfId="31091"/>
    <cellStyle name="Output 2 18 2" xfId="31092"/>
    <cellStyle name="Output 2 18 2 2" xfId="31093"/>
    <cellStyle name="Output 2 18 3" xfId="31094"/>
    <cellStyle name="Output 2 19" xfId="31095"/>
    <cellStyle name="Output 2 19 2" xfId="31096"/>
    <cellStyle name="Output 2 19 2 2" xfId="31097"/>
    <cellStyle name="Output 2 19 3" xfId="31098"/>
    <cellStyle name="Output 2 2" xfId="31099"/>
    <cellStyle name="Output 2 2 10" xfId="31100"/>
    <cellStyle name="Output 2 2 10 2" xfId="31101"/>
    <cellStyle name="Output 2 2 10 2 2" xfId="31102"/>
    <cellStyle name="Output 2 2 10 3" xfId="31103"/>
    <cellStyle name="Output 2 2 11" xfId="31104"/>
    <cellStyle name="Output 2 2 11 2" xfId="31105"/>
    <cellStyle name="Output 2 2 11 2 2" xfId="31106"/>
    <cellStyle name="Output 2 2 11 3" xfId="31107"/>
    <cellStyle name="Output 2 2 12" xfId="31108"/>
    <cellStyle name="Output 2 2 12 2" xfId="31109"/>
    <cellStyle name="Output 2 2 12 2 2" xfId="31110"/>
    <cellStyle name="Output 2 2 12 3" xfId="31111"/>
    <cellStyle name="Output 2 2 13" xfId="31112"/>
    <cellStyle name="Output 2 2 13 2" xfId="31113"/>
    <cellStyle name="Output 2 2 13 2 2" xfId="31114"/>
    <cellStyle name="Output 2 2 13 3" xfId="31115"/>
    <cellStyle name="Output 2 2 14" xfId="31116"/>
    <cellStyle name="Output 2 2 14 2" xfId="31117"/>
    <cellStyle name="Output 2 2 14 2 2" xfId="31118"/>
    <cellStyle name="Output 2 2 14 3" xfId="31119"/>
    <cellStyle name="Output 2 2 15" xfId="31120"/>
    <cellStyle name="Output 2 2 15 2" xfId="31121"/>
    <cellStyle name="Output 2 2 15 2 2" xfId="31122"/>
    <cellStyle name="Output 2 2 15 3" xfId="31123"/>
    <cellStyle name="Output 2 2 16" xfId="31124"/>
    <cellStyle name="Output 2 2 16 2" xfId="31125"/>
    <cellStyle name="Output 2 2 16 2 2" xfId="31126"/>
    <cellStyle name="Output 2 2 16 3" xfId="31127"/>
    <cellStyle name="Output 2 2 17" xfId="31128"/>
    <cellStyle name="Output 2 2 17 2" xfId="31129"/>
    <cellStyle name="Output 2 2 17 2 2" xfId="31130"/>
    <cellStyle name="Output 2 2 17 3" xfId="31131"/>
    <cellStyle name="Output 2 2 18" xfId="31132"/>
    <cellStyle name="Output 2 2 18 2" xfId="31133"/>
    <cellStyle name="Output 2 2 18 2 2" xfId="31134"/>
    <cellStyle name="Output 2 2 18 3" xfId="31135"/>
    <cellStyle name="Output 2 2 19" xfId="31136"/>
    <cellStyle name="Output 2 2 19 2" xfId="31137"/>
    <cellStyle name="Output 2 2 19 2 2" xfId="31138"/>
    <cellStyle name="Output 2 2 19 3" xfId="31139"/>
    <cellStyle name="Output 2 2 2" xfId="31140"/>
    <cellStyle name="Output 2 2 2 10" xfId="31141"/>
    <cellStyle name="Output 2 2 2 10 2" xfId="31142"/>
    <cellStyle name="Output 2 2 2 10 2 2" xfId="31143"/>
    <cellStyle name="Output 2 2 2 10 3" xfId="31144"/>
    <cellStyle name="Output 2 2 2 11" xfId="31145"/>
    <cellStyle name="Output 2 2 2 11 2" xfId="31146"/>
    <cellStyle name="Output 2 2 2 11 2 2" xfId="31147"/>
    <cellStyle name="Output 2 2 2 11 3" xfId="31148"/>
    <cellStyle name="Output 2 2 2 12" xfId="31149"/>
    <cellStyle name="Output 2 2 2 12 2" xfId="31150"/>
    <cellStyle name="Output 2 2 2 12 2 2" xfId="31151"/>
    <cellStyle name="Output 2 2 2 12 3" xfId="31152"/>
    <cellStyle name="Output 2 2 2 13" xfId="31153"/>
    <cellStyle name="Output 2 2 2 13 2" xfId="31154"/>
    <cellStyle name="Output 2 2 2 13 2 2" xfId="31155"/>
    <cellStyle name="Output 2 2 2 13 3" xfId="31156"/>
    <cellStyle name="Output 2 2 2 14" xfId="31157"/>
    <cellStyle name="Output 2 2 2 14 2" xfId="31158"/>
    <cellStyle name="Output 2 2 2 14 2 2" xfId="31159"/>
    <cellStyle name="Output 2 2 2 14 3" xfId="31160"/>
    <cellStyle name="Output 2 2 2 15" xfId="31161"/>
    <cellStyle name="Output 2 2 2 15 2" xfId="31162"/>
    <cellStyle name="Output 2 2 2 15 2 2" xfId="31163"/>
    <cellStyle name="Output 2 2 2 15 3" xfId="31164"/>
    <cellStyle name="Output 2 2 2 16" xfId="31165"/>
    <cellStyle name="Output 2 2 2 16 2" xfId="31166"/>
    <cellStyle name="Output 2 2 2 16 2 2" xfId="31167"/>
    <cellStyle name="Output 2 2 2 16 3" xfId="31168"/>
    <cellStyle name="Output 2 2 2 17" xfId="31169"/>
    <cellStyle name="Output 2 2 2 17 2" xfId="31170"/>
    <cellStyle name="Output 2 2 2 17 2 2" xfId="31171"/>
    <cellStyle name="Output 2 2 2 17 3" xfId="31172"/>
    <cellStyle name="Output 2 2 2 18" xfId="31173"/>
    <cellStyle name="Output 2 2 2 18 2" xfId="31174"/>
    <cellStyle name="Output 2 2 2 19" xfId="31175"/>
    <cellStyle name="Output 2 2 2 2" xfId="31176"/>
    <cellStyle name="Output 2 2 2 2 10" xfId="31177"/>
    <cellStyle name="Output 2 2 2 2 10 2" xfId="31178"/>
    <cellStyle name="Output 2 2 2 2 10 2 2" xfId="31179"/>
    <cellStyle name="Output 2 2 2 2 10 3" xfId="31180"/>
    <cellStyle name="Output 2 2 2 2 11" xfId="31181"/>
    <cellStyle name="Output 2 2 2 2 11 2" xfId="31182"/>
    <cellStyle name="Output 2 2 2 2 11 2 2" xfId="31183"/>
    <cellStyle name="Output 2 2 2 2 11 3" xfId="31184"/>
    <cellStyle name="Output 2 2 2 2 12" xfId="31185"/>
    <cellStyle name="Output 2 2 2 2 12 2" xfId="31186"/>
    <cellStyle name="Output 2 2 2 2 12 2 2" xfId="31187"/>
    <cellStyle name="Output 2 2 2 2 12 3" xfId="31188"/>
    <cellStyle name="Output 2 2 2 2 13" xfId="31189"/>
    <cellStyle name="Output 2 2 2 2 13 2" xfId="31190"/>
    <cellStyle name="Output 2 2 2 2 13 2 2" xfId="31191"/>
    <cellStyle name="Output 2 2 2 2 13 3" xfId="31192"/>
    <cellStyle name="Output 2 2 2 2 14" xfId="31193"/>
    <cellStyle name="Output 2 2 2 2 14 2" xfId="31194"/>
    <cellStyle name="Output 2 2 2 2 14 2 2" xfId="31195"/>
    <cellStyle name="Output 2 2 2 2 14 3" xfId="31196"/>
    <cellStyle name="Output 2 2 2 2 15" xfId="31197"/>
    <cellStyle name="Output 2 2 2 2 15 2" xfId="31198"/>
    <cellStyle name="Output 2 2 2 2 15 2 2" xfId="31199"/>
    <cellStyle name="Output 2 2 2 2 15 3" xfId="31200"/>
    <cellStyle name="Output 2 2 2 2 16" xfId="31201"/>
    <cellStyle name="Output 2 2 2 2 16 2" xfId="31202"/>
    <cellStyle name="Output 2 2 2 2 16 2 2" xfId="31203"/>
    <cellStyle name="Output 2 2 2 2 16 3" xfId="31204"/>
    <cellStyle name="Output 2 2 2 2 17" xfId="31205"/>
    <cellStyle name="Output 2 2 2 2 17 2" xfId="31206"/>
    <cellStyle name="Output 2 2 2 2 17 2 2" xfId="31207"/>
    <cellStyle name="Output 2 2 2 2 17 3" xfId="31208"/>
    <cellStyle name="Output 2 2 2 2 18" xfId="31209"/>
    <cellStyle name="Output 2 2 2 2 18 2" xfId="31210"/>
    <cellStyle name="Output 2 2 2 2 18 2 2" xfId="31211"/>
    <cellStyle name="Output 2 2 2 2 18 3" xfId="31212"/>
    <cellStyle name="Output 2 2 2 2 19" xfId="31213"/>
    <cellStyle name="Output 2 2 2 2 19 2" xfId="31214"/>
    <cellStyle name="Output 2 2 2 2 19 2 2" xfId="31215"/>
    <cellStyle name="Output 2 2 2 2 19 3" xfId="31216"/>
    <cellStyle name="Output 2 2 2 2 2" xfId="31217"/>
    <cellStyle name="Output 2 2 2 2 2 2" xfId="31218"/>
    <cellStyle name="Output 2 2 2 2 2 2 2" xfId="31219"/>
    <cellStyle name="Output 2 2 2 2 2 3" xfId="31220"/>
    <cellStyle name="Output 2 2 2 2 20" xfId="31221"/>
    <cellStyle name="Output 2 2 2 2 20 2" xfId="31222"/>
    <cellStyle name="Output 2 2 2 2 20 2 2" xfId="31223"/>
    <cellStyle name="Output 2 2 2 2 20 3" xfId="31224"/>
    <cellStyle name="Output 2 2 2 2 21" xfId="31225"/>
    <cellStyle name="Output 2 2 2 2 21 2" xfId="31226"/>
    <cellStyle name="Output 2 2 2 2 22" xfId="31227"/>
    <cellStyle name="Output 2 2 2 2 3" xfId="31228"/>
    <cellStyle name="Output 2 2 2 2 3 2" xfId="31229"/>
    <cellStyle name="Output 2 2 2 2 3 2 2" xfId="31230"/>
    <cellStyle name="Output 2 2 2 2 3 3" xfId="31231"/>
    <cellStyle name="Output 2 2 2 2 4" xfId="31232"/>
    <cellStyle name="Output 2 2 2 2 4 2" xfId="31233"/>
    <cellStyle name="Output 2 2 2 2 4 2 2" xfId="31234"/>
    <cellStyle name="Output 2 2 2 2 4 3" xfId="31235"/>
    <cellStyle name="Output 2 2 2 2 5" xfId="31236"/>
    <cellStyle name="Output 2 2 2 2 5 2" xfId="31237"/>
    <cellStyle name="Output 2 2 2 2 5 2 2" xfId="31238"/>
    <cellStyle name="Output 2 2 2 2 5 3" xfId="31239"/>
    <cellStyle name="Output 2 2 2 2 6" xfId="31240"/>
    <cellStyle name="Output 2 2 2 2 6 2" xfId="31241"/>
    <cellStyle name="Output 2 2 2 2 6 2 2" xfId="31242"/>
    <cellStyle name="Output 2 2 2 2 6 3" xfId="31243"/>
    <cellStyle name="Output 2 2 2 2 7" xfId="31244"/>
    <cellStyle name="Output 2 2 2 2 7 2" xfId="31245"/>
    <cellStyle name="Output 2 2 2 2 7 2 2" xfId="31246"/>
    <cellStyle name="Output 2 2 2 2 7 3" xfId="31247"/>
    <cellStyle name="Output 2 2 2 2 8" xfId="31248"/>
    <cellStyle name="Output 2 2 2 2 8 2" xfId="31249"/>
    <cellStyle name="Output 2 2 2 2 8 2 2" xfId="31250"/>
    <cellStyle name="Output 2 2 2 2 8 3" xfId="31251"/>
    <cellStyle name="Output 2 2 2 2 9" xfId="31252"/>
    <cellStyle name="Output 2 2 2 2 9 2" xfId="31253"/>
    <cellStyle name="Output 2 2 2 2 9 2 2" xfId="31254"/>
    <cellStyle name="Output 2 2 2 2 9 3" xfId="31255"/>
    <cellStyle name="Output 2 2 2 3" xfId="31256"/>
    <cellStyle name="Output 2 2 2 3 2" xfId="31257"/>
    <cellStyle name="Output 2 2 2 3 2 2" xfId="31258"/>
    <cellStyle name="Output 2 2 2 3 3" xfId="31259"/>
    <cellStyle name="Output 2 2 2 4" xfId="31260"/>
    <cellStyle name="Output 2 2 2 4 2" xfId="31261"/>
    <cellStyle name="Output 2 2 2 4 2 2" xfId="31262"/>
    <cellStyle name="Output 2 2 2 4 3" xfId="31263"/>
    <cellStyle name="Output 2 2 2 5" xfId="31264"/>
    <cellStyle name="Output 2 2 2 5 2" xfId="31265"/>
    <cellStyle name="Output 2 2 2 5 2 2" xfId="31266"/>
    <cellStyle name="Output 2 2 2 5 3" xfId="31267"/>
    <cellStyle name="Output 2 2 2 6" xfId="31268"/>
    <cellStyle name="Output 2 2 2 6 2" xfId="31269"/>
    <cellStyle name="Output 2 2 2 6 2 2" xfId="31270"/>
    <cellStyle name="Output 2 2 2 6 3" xfId="31271"/>
    <cellStyle name="Output 2 2 2 7" xfId="31272"/>
    <cellStyle name="Output 2 2 2 7 2" xfId="31273"/>
    <cellStyle name="Output 2 2 2 7 2 2" xfId="31274"/>
    <cellStyle name="Output 2 2 2 7 3" xfId="31275"/>
    <cellStyle name="Output 2 2 2 8" xfId="31276"/>
    <cellStyle name="Output 2 2 2 8 2" xfId="31277"/>
    <cellStyle name="Output 2 2 2 8 2 2" xfId="31278"/>
    <cellStyle name="Output 2 2 2 8 3" xfId="31279"/>
    <cellStyle name="Output 2 2 2 9" xfId="31280"/>
    <cellStyle name="Output 2 2 2 9 2" xfId="31281"/>
    <cellStyle name="Output 2 2 2 9 2 2" xfId="31282"/>
    <cellStyle name="Output 2 2 2 9 3" xfId="31283"/>
    <cellStyle name="Output 2 2 20" xfId="31284"/>
    <cellStyle name="Output 2 2 20 2" xfId="31285"/>
    <cellStyle name="Output 2 2 20 2 2" xfId="31286"/>
    <cellStyle name="Output 2 2 20 3" xfId="31287"/>
    <cellStyle name="Output 2 2 21" xfId="31288"/>
    <cellStyle name="Output 2 2 21 2" xfId="31289"/>
    <cellStyle name="Output 2 2 22" xfId="31290"/>
    <cellStyle name="Output 2 2 3" xfId="31291"/>
    <cellStyle name="Output 2 2 3 10" xfId="31292"/>
    <cellStyle name="Output 2 2 3 10 2" xfId="31293"/>
    <cellStyle name="Output 2 2 3 10 2 2" xfId="31294"/>
    <cellStyle name="Output 2 2 3 10 3" xfId="31295"/>
    <cellStyle name="Output 2 2 3 11" xfId="31296"/>
    <cellStyle name="Output 2 2 3 11 2" xfId="31297"/>
    <cellStyle name="Output 2 2 3 11 2 2" xfId="31298"/>
    <cellStyle name="Output 2 2 3 11 3" xfId="31299"/>
    <cellStyle name="Output 2 2 3 12" xfId="31300"/>
    <cellStyle name="Output 2 2 3 12 2" xfId="31301"/>
    <cellStyle name="Output 2 2 3 12 2 2" xfId="31302"/>
    <cellStyle name="Output 2 2 3 12 3" xfId="31303"/>
    <cellStyle name="Output 2 2 3 13" xfId="31304"/>
    <cellStyle name="Output 2 2 3 13 2" xfId="31305"/>
    <cellStyle name="Output 2 2 3 13 2 2" xfId="31306"/>
    <cellStyle name="Output 2 2 3 13 3" xfId="31307"/>
    <cellStyle name="Output 2 2 3 14" xfId="31308"/>
    <cellStyle name="Output 2 2 3 14 2" xfId="31309"/>
    <cellStyle name="Output 2 2 3 14 2 2" xfId="31310"/>
    <cellStyle name="Output 2 2 3 14 3" xfId="31311"/>
    <cellStyle name="Output 2 2 3 15" xfId="31312"/>
    <cellStyle name="Output 2 2 3 15 2" xfId="31313"/>
    <cellStyle name="Output 2 2 3 15 2 2" xfId="31314"/>
    <cellStyle name="Output 2 2 3 15 3" xfId="31315"/>
    <cellStyle name="Output 2 2 3 16" xfId="31316"/>
    <cellStyle name="Output 2 2 3 16 2" xfId="31317"/>
    <cellStyle name="Output 2 2 3 16 2 2" xfId="31318"/>
    <cellStyle name="Output 2 2 3 16 3" xfId="31319"/>
    <cellStyle name="Output 2 2 3 17" xfId="31320"/>
    <cellStyle name="Output 2 2 3 17 2" xfId="31321"/>
    <cellStyle name="Output 2 2 3 17 2 2" xfId="31322"/>
    <cellStyle name="Output 2 2 3 17 3" xfId="31323"/>
    <cellStyle name="Output 2 2 3 18" xfId="31324"/>
    <cellStyle name="Output 2 2 3 18 2" xfId="31325"/>
    <cellStyle name="Output 2 2 3 19" xfId="31326"/>
    <cellStyle name="Output 2 2 3 2" xfId="31327"/>
    <cellStyle name="Output 2 2 3 2 10" xfId="31328"/>
    <cellStyle name="Output 2 2 3 2 10 2" xfId="31329"/>
    <cellStyle name="Output 2 2 3 2 10 2 2" xfId="31330"/>
    <cellStyle name="Output 2 2 3 2 10 3" xfId="31331"/>
    <cellStyle name="Output 2 2 3 2 11" xfId="31332"/>
    <cellStyle name="Output 2 2 3 2 11 2" xfId="31333"/>
    <cellStyle name="Output 2 2 3 2 11 2 2" xfId="31334"/>
    <cellStyle name="Output 2 2 3 2 11 3" xfId="31335"/>
    <cellStyle name="Output 2 2 3 2 12" xfId="31336"/>
    <cellStyle name="Output 2 2 3 2 12 2" xfId="31337"/>
    <cellStyle name="Output 2 2 3 2 12 2 2" xfId="31338"/>
    <cellStyle name="Output 2 2 3 2 12 3" xfId="31339"/>
    <cellStyle name="Output 2 2 3 2 13" xfId="31340"/>
    <cellStyle name="Output 2 2 3 2 13 2" xfId="31341"/>
    <cellStyle name="Output 2 2 3 2 13 2 2" xfId="31342"/>
    <cellStyle name="Output 2 2 3 2 13 3" xfId="31343"/>
    <cellStyle name="Output 2 2 3 2 14" xfId="31344"/>
    <cellStyle name="Output 2 2 3 2 14 2" xfId="31345"/>
    <cellStyle name="Output 2 2 3 2 14 2 2" xfId="31346"/>
    <cellStyle name="Output 2 2 3 2 14 3" xfId="31347"/>
    <cellStyle name="Output 2 2 3 2 15" xfId="31348"/>
    <cellStyle name="Output 2 2 3 2 15 2" xfId="31349"/>
    <cellStyle name="Output 2 2 3 2 15 2 2" xfId="31350"/>
    <cellStyle name="Output 2 2 3 2 15 3" xfId="31351"/>
    <cellStyle name="Output 2 2 3 2 16" xfId="31352"/>
    <cellStyle name="Output 2 2 3 2 16 2" xfId="31353"/>
    <cellStyle name="Output 2 2 3 2 16 2 2" xfId="31354"/>
    <cellStyle name="Output 2 2 3 2 16 3" xfId="31355"/>
    <cellStyle name="Output 2 2 3 2 17" xfId="31356"/>
    <cellStyle name="Output 2 2 3 2 17 2" xfId="31357"/>
    <cellStyle name="Output 2 2 3 2 17 2 2" xfId="31358"/>
    <cellStyle name="Output 2 2 3 2 17 3" xfId="31359"/>
    <cellStyle name="Output 2 2 3 2 18" xfId="31360"/>
    <cellStyle name="Output 2 2 3 2 18 2" xfId="31361"/>
    <cellStyle name="Output 2 2 3 2 18 2 2" xfId="31362"/>
    <cellStyle name="Output 2 2 3 2 18 3" xfId="31363"/>
    <cellStyle name="Output 2 2 3 2 19" xfId="31364"/>
    <cellStyle name="Output 2 2 3 2 19 2" xfId="31365"/>
    <cellStyle name="Output 2 2 3 2 19 2 2" xfId="31366"/>
    <cellStyle name="Output 2 2 3 2 19 3" xfId="31367"/>
    <cellStyle name="Output 2 2 3 2 2" xfId="31368"/>
    <cellStyle name="Output 2 2 3 2 2 2" xfId="31369"/>
    <cellStyle name="Output 2 2 3 2 2 2 2" xfId="31370"/>
    <cellStyle name="Output 2 2 3 2 2 3" xfId="31371"/>
    <cellStyle name="Output 2 2 3 2 20" xfId="31372"/>
    <cellStyle name="Output 2 2 3 2 20 2" xfId="31373"/>
    <cellStyle name="Output 2 2 3 2 20 2 2" xfId="31374"/>
    <cellStyle name="Output 2 2 3 2 20 3" xfId="31375"/>
    <cellStyle name="Output 2 2 3 2 21" xfId="31376"/>
    <cellStyle name="Output 2 2 3 2 21 2" xfId="31377"/>
    <cellStyle name="Output 2 2 3 2 22" xfId="31378"/>
    <cellStyle name="Output 2 2 3 2 3" xfId="31379"/>
    <cellStyle name="Output 2 2 3 2 3 2" xfId="31380"/>
    <cellStyle name="Output 2 2 3 2 3 2 2" xfId="31381"/>
    <cellStyle name="Output 2 2 3 2 3 3" xfId="31382"/>
    <cellStyle name="Output 2 2 3 2 4" xfId="31383"/>
    <cellStyle name="Output 2 2 3 2 4 2" xfId="31384"/>
    <cellStyle name="Output 2 2 3 2 4 2 2" xfId="31385"/>
    <cellStyle name="Output 2 2 3 2 4 3" xfId="31386"/>
    <cellStyle name="Output 2 2 3 2 5" xfId="31387"/>
    <cellStyle name="Output 2 2 3 2 5 2" xfId="31388"/>
    <cellStyle name="Output 2 2 3 2 5 2 2" xfId="31389"/>
    <cellStyle name="Output 2 2 3 2 5 3" xfId="31390"/>
    <cellStyle name="Output 2 2 3 2 6" xfId="31391"/>
    <cellStyle name="Output 2 2 3 2 6 2" xfId="31392"/>
    <cellStyle name="Output 2 2 3 2 6 2 2" xfId="31393"/>
    <cellStyle name="Output 2 2 3 2 6 3" xfId="31394"/>
    <cellStyle name="Output 2 2 3 2 7" xfId="31395"/>
    <cellStyle name="Output 2 2 3 2 7 2" xfId="31396"/>
    <cellStyle name="Output 2 2 3 2 7 2 2" xfId="31397"/>
    <cellStyle name="Output 2 2 3 2 7 3" xfId="31398"/>
    <cellStyle name="Output 2 2 3 2 8" xfId="31399"/>
    <cellStyle name="Output 2 2 3 2 8 2" xfId="31400"/>
    <cellStyle name="Output 2 2 3 2 8 2 2" xfId="31401"/>
    <cellStyle name="Output 2 2 3 2 8 3" xfId="31402"/>
    <cellStyle name="Output 2 2 3 2 9" xfId="31403"/>
    <cellStyle name="Output 2 2 3 2 9 2" xfId="31404"/>
    <cellStyle name="Output 2 2 3 2 9 2 2" xfId="31405"/>
    <cellStyle name="Output 2 2 3 2 9 3" xfId="31406"/>
    <cellStyle name="Output 2 2 3 3" xfId="31407"/>
    <cellStyle name="Output 2 2 3 3 2" xfId="31408"/>
    <cellStyle name="Output 2 2 3 3 2 2" xfId="31409"/>
    <cellStyle name="Output 2 2 3 3 3" xfId="31410"/>
    <cellStyle name="Output 2 2 3 4" xfId="31411"/>
    <cellStyle name="Output 2 2 3 4 2" xfId="31412"/>
    <cellStyle name="Output 2 2 3 4 2 2" xfId="31413"/>
    <cellStyle name="Output 2 2 3 4 3" xfId="31414"/>
    <cellStyle name="Output 2 2 3 5" xfId="31415"/>
    <cellStyle name="Output 2 2 3 5 2" xfId="31416"/>
    <cellStyle name="Output 2 2 3 5 2 2" xfId="31417"/>
    <cellStyle name="Output 2 2 3 5 3" xfId="31418"/>
    <cellStyle name="Output 2 2 3 6" xfId="31419"/>
    <cellStyle name="Output 2 2 3 6 2" xfId="31420"/>
    <cellStyle name="Output 2 2 3 6 2 2" xfId="31421"/>
    <cellStyle name="Output 2 2 3 6 3" xfId="31422"/>
    <cellStyle name="Output 2 2 3 7" xfId="31423"/>
    <cellStyle name="Output 2 2 3 7 2" xfId="31424"/>
    <cellStyle name="Output 2 2 3 7 2 2" xfId="31425"/>
    <cellStyle name="Output 2 2 3 7 3" xfId="31426"/>
    <cellStyle name="Output 2 2 3 8" xfId="31427"/>
    <cellStyle name="Output 2 2 3 8 2" xfId="31428"/>
    <cellStyle name="Output 2 2 3 8 2 2" xfId="31429"/>
    <cellStyle name="Output 2 2 3 8 3" xfId="31430"/>
    <cellStyle name="Output 2 2 3 9" xfId="31431"/>
    <cellStyle name="Output 2 2 3 9 2" xfId="31432"/>
    <cellStyle name="Output 2 2 3 9 2 2" xfId="31433"/>
    <cellStyle name="Output 2 2 3 9 3" xfId="31434"/>
    <cellStyle name="Output 2 2 4" xfId="31435"/>
    <cellStyle name="Output 2 2 4 10" xfId="31436"/>
    <cellStyle name="Output 2 2 4 10 2" xfId="31437"/>
    <cellStyle name="Output 2 2 4 10 2 2" xfId="31438"/>
    <cellStyle name="Output 2 2 4 10 3" xfId="31439"/>
    <cellStyle name="Output 2 2 4 11" xfId="31440"/>
    <cellStyle name="Output 2 2 4 11 2" xfId="31441"/>
    <cellStyle name="Output 2 2 4 11 2 2" xfId="31442"/>
    <cellStyle name="Output 2 2 4 11 3" xfId="31443"/>
    <cellStyle name="Output 2 2 4 12" xfId="31444"/>
    <cellStyle name="Output 2 2 4 12 2" xfId="31445"/>
    <cellStyle name="Output 2 2 4 12 2 2" xfId="31446"/>
    <cellStyle name="Output 2 2 4 12 3" xfId="31447"/>
    <cellStyle name="Output 2 2 4 13" xfId="31448"/>
    <cellStyle name="Output 2 2 4 13 2" xfId="31449"/>
    <cellStyle name="Output 2 2 4 13 2 2" xfId="31450"/>
    <cellStyle name="Output 2 2 4 13 3" xfId="31451"/>
    <cellStyle name="Output 2 2 4 14" xfId="31452"/>
    <cellStyle name="Output 2 2 4 14 2" xfId="31453"/>
    <cellStyle name="Output 2 2 4 14 2 2" xfId="31454"/>
    <cellStyle name="Output 2 2 4 14 3" xfId="31455"/>
    <cellStyle name="Output 2 2 4 15" xfId="31456"/>
    <cellStyle name="Output 2 2 4 15 2" xfId="31457"/>
    <cellStyle name="Output 2 2 4 15 2 2" xfId="31458"/>
    <cellStyle name="Output 2 2 4 15 3" xfId="31459"/>
    <cellStyle name="Output 2 2 4 16" xfId="31460"/>
    <cellStyle name="Output 2 2 4 16 2" xfId="31461"/>
    <cellStyle name="Output 2 2 4 16 2 2" xfId="31462"/>
    <cellStyle name="Output 2 2 4 16 3" xfId="31463"/>
    <cellStyle name="Output 2 2 4 17" xfId="31464"/>
    <cellStyle name="Output 2 2 4 17 2" xfId="31465"/>
    <cellStyle name="Output 2 2 4 17 2 2" xfId="31466"/>
    <cellStyle name="Output 2 2 4 17 3" xfId="31467"/>
    <cellStyle name="Output 2 2 4 18" xfId="31468"/>
    <cellStyle name="Output 2 2 4 18 2" xfId="31469"/>
    <cellStyle name="Output 2 2 4 18 2 2" xfId="31470"/>
    <cellStyle name="Output 2 2 4 18 3" xfId="31471"/>
    <cellStyle name="Output 2 2 4 19" xfId="31472"/>
    <cellStyle name="Output 2 2 4 19 2" xfId="31473"/>
    <cellStyle name="Output 2 2 4 19 2 2" xfId="31474"/>
    <cellStyle name="Output 2 2 4 19 3" xfId="31475"/>
    <cellStyle name="Output 2 2 4 2" xfId="31476"/>
    <cellStyle name="Output 2 2 4 2 10" xfId="31477"/>
    <cellStyle name="Output 2 2 4 2 10 2" xfId="31478"/>
    <cellStyle name="Output 2 2 4 2 10 2 2" xfId="31479"/>
    <cellStyle name="Output 2 2 4 2 10 3" xfId="31480"/>
    <cellStyle name="Output 2 2 4 2 11" xfId="31481"/>
    <cellStyle name="Output 2 2 4 2 11 2" xfId="31482"/>
    <cellStyle name="Output 2 2 4 2 11 2 2" xfId="31483"/>
    <cellStyle name="Output 2 2 4 2 11 3" xfId="31484"/>
    <cellStyle name="Output 2 2 4 2 12" xfId="31485"/>
    <cellStyle name="Output 2 2 4 2 12 2" xfId="31486"/>
    <cellStyle name="Output 2 2 4 2 12 2 2" xfId="31487"/>
    <cellStyle name="Output 2 2 4 2 12 3" xfId="31488"/>
    <cellStyle name="Output 2 2 4 2 13" xfId="31489"/>
    <cellStyle name="Output 2 2 4 2 13 2" xfId="31490"/>
    <cellStyle name="Output 2 2 4 2 13 2 2" xfId="31491"/>
    <cellStyle name="Output 2 2 4 2 13 3" xfId="31492"/>
    <cellStyle name="Output 2 2 4 2 14" xfId="31493"/>
    <cellStyle name="Output 2 2 4 2 14 2" xfId="31494"/>
    <cellStyle name="Output 2 2 4 2 14 2 2" xfId="31495"/>
    <cellStyle name="Output 2 2 4 2 14 3" xfId="31496"/>
    <cellStyle name="Output 2 2 4 2 15" xfId="31497"/>
    <cellStyle name="Output 2 2 4 2 15 2" xfId="31498"/>
    <cellStyle name="Output 2 2 4 2 15 2 2" xfId="31499"/>
    <cellStyle name="Output 2 2 4 2 15 3" xfId="31500"/>
    <cellStyle name="Output 2 2 4 2 16" xfId="31501"/>
    <cellStyle name="Output 2 2 4 2 16 2" xfId="31502"/>
    <cellStyle name="Output 2 2 4 2 16 2 2" xfId="31503"/>
    <cellStyle name="Output 2 2 4 2 16 3" xfId="31504"/>
    <cellStyle name="Output 2 2 4 2 17" xfId="31505"/>
    <cellStyle name="Output 2 2 4 2 17 2" xfId="31506"/>
    <cellStyle name="Output 2 2 4 2 17 2 2" xfId="31507"/>
    <cellStyle name="Output 2 2 4 2 17 3" xfId="31508"/>
    <cellStyle name="Output 2 2 4 2 18" xfId="31509"/>
    <cellStyle name="Output 2 2 4 2 18 2" xfId="31510"/>
    <cellStyle name="Output 2 2 4 2 18 2 2" xfId="31511"/>
    <cellStyle name="Output 2 2 4 2 18 3" xfId="31512"/>
    <cellStyle name="Output 2 2 4 2 19" xfId="31513"/>
    <cellStyle name="Output 2 2 4 2 19 2" xfId="31514"/>
    <cellStyle name="Output 2 2 4 2 19 2 2" xfId="31515"/>
    <cellStyle name="Output 2 2 4 2 19 3" xfId="31516"/>
    <cellStyle name="Output 2 2 4 2 2" xfId="31517"/>
    <cellStyle name="Output 2 2 4 2 2 2" xfId="31518"/>
    <cellStyle name="Output 2 2 4 2 2 2 2" xfId="31519"/>
    <cellStyle name="Output 2 2 4 2 2 3" xfId="31520"/>
    <cellStyle name="Output 2 2 4 2 20" xfId="31521"/>
    <cellStyle name="Output 2 2 4 2 20 2" xfId="31522"/>
    <cellStyle name="Output 2 2 4 2 20 2 2" xfId="31523"/>
    <cellStyle name="Output 2 2 4 2 20 3" xfId="31524"/>
    <cellStyle name="Output 2 2 4 2 21" xfId="31525"/>
    <cellStyle name="Output 2 2 4 2 21 2" xfId="31526"/>
    <cellStyle name="Output 2 2 4 2 22" xfId="31527"/>
    <cellStyle name="Output 2 2 4 2 3" xfId="31528"/>
    <cellStyle name="Output 2 2 4 2 3 2" xfId="31529"/>
    <cellStyle name="Output 2 2 4 2 3 2 2" xfId="31530"/>
    <cellStyle name="Output 2 2 4 2 3 3" xfId="31531"/>
    <cellStyle name="Output 2 2 4 2 4" xfId="31532"/>
    <cellStyle name="Output 2 2 4 2 4 2" xfId="31533"/>
    <cellStyle name="Output 2 2 4 2 4 2 2" xfId="31534"/>
    <cellStyle name="Output 2 2 4 2 4 3" xfId="31535"/>
    <cellStyle name="Output 2 2 4 2 5" xfId="31536"/>
    <cellStyle name="Output 2 2 4 2 5 2" xfId="31537"/>
    <cellStyle name="Output 2 2 4 2 5 2 2" xfId="31538"/>
    <cellStyle name="Output 2 2 4 2 5 3" xfId="31539"/>
    <cellStyle name="Output 2 2 4 2 6" xfId="31540"/>
    <cellStyle name="Output 2 2 4 2 6 2" xfId="31541"/>
    <cellStyle name="Output 2 2 4 2 6 2 2" xfId="31542"/>
    <cellStyle name="Output 2 2 4 2 6 3" xfId="31543"/>
    <cellStyle name="Output 2 2 4 2 7" xfId="31544"/>
    <cellStyle name="Output 2 2 4 2 7 2" xfId="31545"/>
    <cellStyle name="Output 2 2 4 2 7 2 2" xfId="31546"/>
    <cellStyle name="Output 2 2 4 2 7 3" xfId="31547"/>
    <cellStyle name="Output 2 2 4 2 8" xfId="31548"/>
    <cellStyle name="Output 2 2 4 2 8 2" xfId="31549"/>
    <cellStyle name="Output 2 2 4 2 8 2 2" xfId="31550"/>
    <cellStyle name="Output 2 2 4 2 8 3" xfId="31551"/>
    <cellStyle name="Output 2 2 4 2 9" xfId="31552"/>
    <cellStyle name="Output 2 2 4 2 9 2" xfId="31553"/>
    <cellStyle name="Output 2 2 4 2 9 2 2" xfId="31554"/>
    <cellStyle name="Output 2 2 4 2 9 3" xfId="31555"/>
    <cellStyle name="Output 2 2 4 20" xfId="31556"/>
    <cellStyle name="Output 2 2 4 20 2" xfId="31557"/>
    <cellStyle name="Output 2 2 4 20 2 2" xfId="31558"/>
    <cellStyle name="Output 2 2 4 20 3" xfId="31559"/>
    <cellStyle name="Output 2 2 4 21" xfId="31560"/>
    <cellStyle name="Output 2 2 4 21 2" xfId="31561"/>
    <cellStyle name="Output 2 2 4 21 2 2" xfId="31562"/>
    <cellStyle name="Output 2 2 4 21 3" xfId="31563"/>
    <cellStyle name="Output 2 2 4 22" xfId="31564"/>
    <cellStyle name="Output 2 2 4 22 2" xfId="31565"/>
    <cellStyle name="Output 2 2 4 23" xfId="31566"/>
    <cellStyle name="Output 2 2 4 3" xfId="31567"/>
    <cellStyle name="Output 2 2 4 3 2" xfId="31568"/>
    <cellStyle name="Output 2 2 4 3 2 2" xfId="31569"/>
    <cellStyle name="Output 2 2 4 3 3" xfId="31570"/>
    <cellStyle name="Output 2 2 4 4" xfId="31571"/>
    <cellStyle name="Output 2 2 4 4 2" xfId="31572"/>
    <cellStyle name="Output 2 2 4 4 2 2" xfId="31573"/>
    <cellStyle name="Output 2 2 4 4 3" xfId="31574"/>
    <cellStyle name="Output 2 2 4 5" xfId="31575"/>
    <cellStyle name="Output 2 2 4 5 2" xfId="31576"/>
    <cellStyle name="Output 2 2 4 5 2 2" xfId="31577"/>
    <cellStyle name="Output 2 2 4 5 3" xfId="31578"/>
    <cellStyle name="Output 2 2 4 6" xfId="31579"/>
    <cellStyle name="Output 2 2 4 6 2" xfId="31580"/>
    <cellStyle name="Output 2 2 4 6 2 2" xfId="31581"/>
    <cellStyle name="Output 2 2 4 6 3" xfId="31582"/>
    <cellStyle name="Output 2 2 4 7" xfId="31583"/>
    <cellStyle name="Output 2 2 4 7 2" xfId="31584"/>
    <cellStyle name="Output 2 2 4 7 2 2" xfId="31585"/>
    <cellStyle name="Output 2 2 4 7 3" xfId="31586"/>
    <cellStyle name="Output 2 2 4 8" xfId="31587"/>
    <cellStyle name="Output 2 2 4 8 2" xfId="31588"/>
    <cellStyle name="Output 2 2 4 8 2 2" xfId="31589"/>
    <cellStyle name="Output 2 2 4 8 3" xfId="31590"/>
    <cellStyle name="Output 2 2 4 9" xfId="31591"/>
    <cellStyle name="Output 2 2 4 9 2" xfId="31592"/>
    <cellStyle name="Output 2 2 4 9 2 2" xfId="31593"/>
    <cellStyle name="Output 2 2 4 9 3" xfId="31594"/>
    <cellStyle name="Output 2 2 5" xfId="31595"/>
    <cellStyle name="Output 2 2 5 10" xfId="31596"/>
    <cellStyle name="Output 2 2 5 10 2" xfId="31597"/>
    <cellStyle name="Output 2 2 5 10 2 2" xfId="31598"/>
    <cellStyle name="Output 2 2 5 10 3" xfId="31599"/>
    <cellStyle name="Output 2 2 5 11" xfId="31600"/>
    <cellStyle name="Output 2 2 5 11 2" xfId="31601"/>
    <cellStyle name="Output 2 2 5 11 2 2" xfId="31602"/>
    <cellStyle name="Output 2 2 5 11 3" xfId="31603"/>
    <cellStyle name="Output 2 2 5 12" xfId="31604"/>
    <cellStyle name="Output 2 2 5 12 2" xfId="31605"/>
    <cellStyle name="Output 2 2 5 12 2 2" xfId="31606"/>
    <cellStyle name="Output 2 2 5 12 3" xfId="31607"/>
    <cellStyle name="Output 2 2 5 13" xfId="31608"/>
    <cellStyle name="Output 2 2 5 13 2" xfId="31609"/>
    <cellStyle name="Output 2 2 5 13 2 2" xfId="31610"/>
    <cellStyle name="Output 2 2 5 13 3" xfId="31611"/>
    <cellStyle name="Output 2 2 5 14" xfId="31612"/>
    <cellStyle name="Output 2 2 5 14 2" xfId="31613"/>
    <cellStyle name="Output 2 2 5 14 2 2" xfId="31614"/>
    <cellStyle name="Output 2 2 5 14 3" xfId="31615"/>
    <cellStyle name="Output 2 2 5 15" xfId="31616"/>
    <cellStyle name="Output 2 2 5 15 2" xfId="31617"/>
    <cellStyle name="Output 2 2 5 15 2 2" xfId="31618"/>
    <cellStyle name="Output 2 2 5 15 3" xfId="31619"/>
    <cellStyle name="Output 2 2 5 16" xfId="31620"/>
    <cellStyle name="Output 2 2 5 16 2" xfId="31621"/>
    <cellStyle name="Output 2 2 5 16 2 2" xfId="31622"/>
    <cellStyle name="Output 2 2 5 16 3" xfId="31623"/>
    <cellStyle name="Output 2 2 5 17" xfId="31624"/>
    <cellStyle name="Output 2 2 5 17 2" xfId="31625"/>
    <cellStyle name="Output 2 2 5 17 2 2" xfId="31626"/>
    <cellStyle name="Output 2 2 5 17 3" xfId="31627"/>
    <cellStyle name="Output 2 2 5 18" xfId="31628"/>
    <cellStyle name="Output 2 2 5 18 2" xfId="31629"/>
    <cellStyle name="Output 2 2 5 18 2 2" xfId="31630"/>
    <cellStyle name="Output 2 2 5 18 3" xfId="31631"/>
    <cellStyle name="Output 2 2 5 19" xfId="31632"/>
    <cellStyle name="Output 2 2 5 19 2" xfId="31633"/>
    <cellStyle name="Output 2 2 5 19 2 2" xfId="31634"/>
    <cellStyle name="Output 2 2 5 19 3" xfId="31635"/>
    <cellStyle name="Output 2 2 5 2" xfId="31636"/>
    <cellStyle name="Output 2 2 5 2 2" xfId="31637"/>
    <cellStyle name="Output 2 2 5 2 2 2" xfId="31638"/>
    <cellStyle name="Output 2 2 5 2 3" xfId="31639"/>
    <cellStyle name="Output 2 2 5 20" xfId="31640"/>
    <cellStyle name="Output 2 2 5 20 2" xfId="31641"/>
    <cellStyle name="Output 2 2 5 20 2 2" xfId="31642"/>
    <cellStyle name="Output 2 2 5 20 3" xfId="31643"/>
    <cellStyle name="Output 2 2 5 21" xfId="31644"/>
    <cellStyle name="Output 2 2 5 21 2" xfId="31645"/>
    <cellStyle name="Output 2 2 5 22" xfId="31646"/>
    <cellStyle name="Output 2 2 5 3" xfId="31647"/>
    <cellStyle name="Output 2 2 5 3 2" xfId="31648"/>
    <cellStyle name="Output 2 2 5 3 2 2" xfId="31649"/>
    <cellStyle name="Output 2 2 5 3 3" xfId="31650"/>
    <cellStyle name="Output 2 2 5 4" xfId="31651"/>
    <cellStyle name="Output 2 2 5 4 2" xfId="31652"/>
    <cellStyle name="Output 2 2 5 4 2 2" xfId="31653"/>
    <cellStyle name="Output 2 2 5 4 3" xfId="31654"/>
    <cellStyle name="Output 2 2 5 5" xfId="31655"/>
    <cellStyle name="Output 2 2 5 5 2" xfId="31656"/>
    <cellStyle name="Output 2 2 5 5 2 2" xfId="31657"/>
    <cellStyle name="Output 2 2 5 5 3" xfId="31658"/>
    <cellStyle name="Output 2 2 5 6" xfId="31659"/>
    <cellStyle name="Output 2 2 5 6 2" xfId="31660"/>
    <cellStyle name="Output 2 2 5 6 2 2" xfId="31661"/>
    <cellStyle name="Output 2 2 5 6 3" xfId="31662"/>
    <cellStyle name="Output 2 2 5 7" xfId="31663"/>
    <cellStyle name="Output 2 2 5 7 2" xfId="31664"/>
    <cellStyle name="Output 2 2 5 7 2 2" xfId="31665"/>
    <cellStyle name="Output 2 2 5 7 3" xfId="31666"/>
    <cellStyle name="Output 2 2 5 8" xfId="31667"/>
    <cellStyle name="Output 2 2 5 8 2" xfId="31668"/>
    <cellStyle name="Output 2 2 5 8 2 2" xfId="31669"/>
    <cellStyle name="Output 2 2 5 8 3" xfId="31670"/>
    <cellStyle name="Output 2 2 5 9" xfId="31671"/>
    <cellStyle name="Output 2 2 5 9 2" xfId="31672"/>
    <cellStyle name="Output 2 2 5 9 2 2" xfId="31673"/>
    <cellStyle name="Output 2 2 5 9 3" xfId="31674"/>
    <cellStyle name="Output 2 2 6" xfId="31675"/>
    <cellStyle name="Output 2 2 6 2" xfId="31676"/>
    <cellStyle name="Output 2 2 6 2 2" xfId="31677"/>
    <cellStyle name="Output 2 2 6 3" xfId="31678"/>
    <cellStyle name="Output 2 2 7" xfId="31679"/>
    <cellStyle name="Output 2 2 7 2" xfId="31680"/>
    <cellStyle name="Output 2 2 7 2 2" xfId="31681"/>
    <cellStyle name="Output 2 2 7 3" xfId="31682"/>
    <cellStyle name="Output 2 2 8" xfId="31683"/>
    <cellStyle name="Output 2 2 8 2" xfId="31684"/>
    <cellStyle name="Output 2 2 8 2 2" xfId="31685"/>
    <cellStyle name="Output 2 2 8 3" xfId="31686"/>
    <cellStyle name="Output 2 2 9" xfId="31687"/>
    <cellStyle name="Output 2 2 9 2" xfId="31688"/>
    <cellStyle name="Output 2 2 9 2 2" xfId="31689"/>
    <cellStyle name="Output 2 2 9 3" xfId="31690"/>
    <cellStyle name="Output 2 20" xfId="31691"/>
    <cellStyle name="Output 2 20 2" xfId="31692"/>
    <cellStyle name="Output 2 20 2 2" xfId="31693"/>
    <cellStyle name="Output 2 20 3" xfId="31694"/>
    <cellStyle name="Output 2 21" xfId="31695"/>
    <cellStyle name="Output 2 21 2" xfId="31696"/>
    <cellStyle name="Output 2 21 2 2" xfId="31697"/>
    <cellStyle name="Output 2 21 3" xfId="31698"/>
    <cellStyle name="Output 2 22" xfId="31699"/>
    <cellStyle name="Output 2 22 2" xfId="31700"/>
    <cellStyle name="Output 2 23" xfId="31701"/>
    <cellStyle name="Output 2 24" xfId="31702"/>
    <cellStyle name="Output 2 25" xfId="31703"/>
    <cellStyle name="Output 2 26" xfId="31704"/>
    <cellStyle name="Output 2 27" xfId="31705"/>
    <cellStyle name="Output 2 3" xfId="31706"/>
    <cellStyle name="Output 2 3 10" xfId="31707"/>
    <cellStyle name="Output 2 3 10 2" xfId="31708"/>
    <cellStyle name="Output 2 3 10 2 2" xfId="31709"/>
    <cellStyle name="Output 2 3 10 3" xfId="31710"/>
    <cellStyle name="Output 2 3 11" xfId="31711"/>
    <cellStyle name="Output 2 3 11 2" xfId="31712"/>
    <cellStyle name="Output 2 3 11 2 2" xfId="31713"/>
    <cellStyle name="Output 2 3 11 3" xfId="31714"/>
    <cellStyle name="Output 2 3 12" xfId="31715"/>
    <cellStyle name="Output 2 3 12 2" xfId="31716"/>
    <cellStyle name="Output 2 3 12 2 2" xfId="31717"/>
    <cellStyle name="Output 2 3 12 3" xfId="31718"/>
    <cellStyle name="Output 2 3 13" xfId="31719"/>
    <cellStyle name="Output 2 3 13 2" xfId="31720"/>
    <cellStyle name="Output 2 3 13 2 2" xfId="31721"/>
    <cellStyle name="Output 2 3 13 3" xfId="31722"/>
    <cellStyle name="Output 2 3 14" xfId="31723"/>
    <cellStyle name="Output 2 3 14 2" xfId="31724"/>
    <cellStyle name="Output 2 3 14 2 2" xfId="31725"/>
    <cellStyle name="Output 2 3 14 3" xfId="31726"/>
    <cellStyle name="Output 2 3 15" xfId="31727"/>
    <cellStyle name="Output 2 3 15 2" xfId="31728"/>
    <cellStyle name="Output 2 3 15 2 2" xfId="31729"/>
    <cellStyle name="Output 2 3 15 3" xfId="31730"/>
    <cellStyle name="Output 2 3 16" xfId="31731"/>
    <cellStyle name="Output 2 3 16 2" xfId="31732"/>
    <cellStyle name="Output 2 3 16 2 2" xfId="31733"/>
    <cellStyle name="Output 2 3 16 3" xfId="31734"/>
    <cellStyle name="Output 2 3 17" xfId="31735"/>
    <cellStyle name="Output 2 3 17 2" xfId="31736"/>
    <cellStyle name="Output 2 3 17 2 2" xfId="31737"/>
    <cellStyle name="Output 2 3 17 3" xfId="31738"/>
    <cellStyle name="Output 2 3 18" xfId="31739"/>
    <cellStyle name="Output 2 3 18 2" xfId="31740"/>
    <cellStyle name="Output 2 3 19" xfId="31741"/>
    <cellStyle name="Output 2 3 2" xfId="31742"/>
    <cellStyle name="Output 2 3 2 10" xfId="31743"/>
    <cellStyle name="Output 2 3 2 10 2" xfId="31744"/>
    <cellStyle name="Output 2 3 2 10 2 2" xfId="31745"/>
    <cellStyle name="Output 2 3 2 10 3" xfId="31746"/>
    <cellStyle name="Output 2 3 2 11" xfId="31747"/>
    <cellStyle name="Output 2 3 2 11 2" xfId="31748"/>
    <cellStyle name="Output 2 3 2 11 2 2" xfId="31749"/>
    <cellStyle name="Output 2 3 2 11 3" xfId="31750"/>
    <cellStyle name="Output 2 3 2 12" xfId="31751"/>
    <cellStyle name="Output 2 3 2 12 2" xfId="31752"/>
    <cellStyle name="Output 2 3 2 12 2 2" xfId="31753"/>
    <cellStyle name="Output 2 3 2 12 3" xfId="31754"/>
    <cellStyle name="Output 2 3 2 13" xfId="31755"/>
    <cellStyle name="Output 2 3 2 13 2" xfId="31756"/>
    <cellStyle name="Output 2 3 2 13 2 2" xfId="31757"/>
    <cellStyle name="Output 2 3 2 13 3" xfId="31758"/>
    <cellStyle name="Output 2 3 2 14" xfId="31759"/>
    <cellStyle name="Output 2 3 2 14 2" xfId="31760"/>
    <cellStyle name="Output 2 3 2 14 2 2" xfId="31761"/>
    <cellStyle name="Output 2 3 2 14 3" xfId="31762"/>
    <cellStyle name="Output 2 3 2 15" xfId="31763"/>
    <cellStyle name="Output 2 3 2 15 2" xfId="31764"/>
    <cellStyle name="Output 2 3 2 15 2 2" xfId="31765"/>
    <cellStyle name="Output 2 3 2 15 3" xfId="31766"/>
    <cellStyle name="Output 2 3 2 16" xfId="31767"/>
    <cellStyle name="Output 2 3 2 16 2" xfId="31768"/>
    <cellStyle name="Output 2 3 2 16 2 2" xfId="31769"/>
    <cellStyle name="Output 2 3 2 16 3" xfId="31770"/>
    <cellStyle name="Output 2 3 2 17" xfId="31771"/>
    <cellStyle name="Output 2 3 2 17 2" xfId="31772"/>
    <cellStyle name="Output 2 3 2 17 2 2" xfId="31773"/>
    <cellStyle name="Output 2 3 2 17 3" xfId="31774"/>
    <cellStyle name="Output 2 3 2 18" xfId="31775"/>
    <cellStyle name="Output 2 3 2 18 2" xfId="31776"/>
    <cellStyle name="Output 2 3 2 18 2 2" xfId="31777"/>
    <cellStyle name="Output 2 3 2 18 3" xfId="31778"/>
    <cellStyle name="Output 2 3 2 19" xfId="31779"/>
    <cellStyle name="Output 2 3 2 19 2" xfId="31780"/>
    <cellStyle name="Output 2 3 2 19 2 2" xfId="31781"/>
    <cellStyle name="Output 2 3 2 19 3" xfId="31782"/>
    <cellStyle name="Output 2 3 2 2" xfId="31783"/>
    <cellStyle name="Output 2 3 2 2 2" xfId="31784"/>
    <cellStyle name="Output 2 3 2 2 2 2" xfId="31785"/>
    <cellStyle name="Output 2 3 2 2 3" xfId="31786"/>
    <cellStyle name="Output 2 3 2 20" xfId="31787"/>
    <cellStyle name="Output 2 3 2 20 2" xfId="31788"/>
    <cellStyle name="Output 2 3 2 20 2 2" xfId="31789"/>
    <cellStyle name="Output 2 3 2 20 3" xfId="31790"/>
    <cellStyle name="Output 2 3 2 21" xfId="31791"/>
    <cellStyle name="Output 2 3 2 21 2" xfId="31792"/>
    <cellStyle name="Output 2 3 2 22" xfId="31793"/>
    <cellStyle name="Output 2 3 2 3" xfId="31794"/>
    <cellStyle name="Output 2 3 2 3 2" xfId="31795"/>
    <cellStyle name="Output 2 3 2 3 2 2" xfId="31796"/>
    <cellStyle name="Output 2 3 2 3 3" xfId="31797"/>
    <cellStyle name="Output 2 3 2 4" xfId="31798"/>
    <cellStyle name="Output 2 3 2 4 2" xfId="31799"/>
    <cellStyle name="Output 2 3 2 4 2 2" xfId="31800"/>
    <cellStyle name="Output 2 3 2 4 3" xfId="31801"/>
    <cellStyle name="Output 2 3 2 5" xfId="31802"/>
    <cellStyle name="Output 2 3 2 5 2" xfId="31803"/>
    <cellStyle name="Output 2 3 2 5 2 2" xfId="31804"/>
    <cellStyle name="Output 2 3 2 5 3" xfId="31805"/>
    <cellStyle name="Output 2 3 2 6" xfId="31806"/>
    <cellStyle name="Output 2 3 2 6 2" xfId="31807"/>
    <cellStyle name="Output 2 3 2 6 2 2" xfId="31808"/>
    <cellStyle name="Output 2 3 2 6 3" xfId="31809"/>
    <cellStyle name="Output 2 3 2 7" xfId="31810"/>
    <cellStyle name="Output 2 3 2 7 2" xfId="31811"/>
    <cellStyle name="Output 2 3 2 7 2 2" xfId="31812"/>
    <cellStyle name="Output 2 3 2 7 3" xfId="31813"/>
    <cellStyle name="Output 2 3 2 8" xfId="31814"/>
    <cellStyle name="Output 2 3 2 8 2" xfId="31815"/>
    <cellStyle name="Output 2 3 2 8 2 2" xfId="31816"/>
    <cellStyle name="Output 2 3 2 8 3" xfId="31817"/>
    <cellStyle name="Output 2 3 2 9" xfId="31818"/>
    <cellStyle name="Output 2 3 2 9 2" xfId="31819"/>
    <cellStyle name="Output 2 3 2 9 2 2" xfId="31820"/>
    <cellStyle name="Output 2 3 2 9 3" xfId="31821"/>
    <cellStyle name="Output 2 3 3" xfId="31822"/>
    <cellStyle name="Output 2 3 3 2" xfId="31823"/>
    <cellStyle name="Output 2 3 3 2 2" xfId="31824"/>
    <cellStyle name="Output 2 3 3 3" xfId="31825"/>
    <cellStyle name="Output 2 3 4" xfId="31826"/>
    <cellStyle name="Output 2 3 4 2" xfId="31827"/>
    <cellStyle name="Output 2 3 4 2 2" xfId="31828"/>
    <cellStyle name="Output 2 3 4 3" xfId="31829"/>
    <cellStyle name="Output 2 3 5" xfId="31830"/>
    <cellStyle name="Output 2 3 5 2" xfId="31831"/>
    <cellStyle name="Output 2 3 5 2 2" xfId="31832"/>
    <cellStyle name="Output 2 3 5 3" xfId="31833"/>
    <cellStyle name="Output 2 3 6" xfId="31834"/>
    <cellStyle name="Output 2 3 6 2" xfId="31835"/>
    <cellStyle name="Output 2 3 6 2 2" xfId="31836"/>
    <cellStyle name="Output 2 3 6 3" xfId="31837"/>
    <cellStyle name="Output 2 3 7" xfId="31838"/>
    <cellStyle name="Output 2 3 7 2" xfId="31839"/>
    <cellStyle name="Output 2 3 7 2 2" xfId="31840"/>
    <cellStyle name="Output 2 3 7 3" xfId="31841"/>
    <cellStyle name="Output 2 3 8" xfId="31842"/>
    <cellStyle name="Output 2 3 8 2" xfId="31843"/>
    <cellStyle name="Output 2 3 8 2 2" xfId="31844"/>
    <cellStyle name="Output 2 3 8 3" xfId="31845"/>
    <cellStyle name="Output 2 3 9" xfId="31846"/>
    <cellStyle name="Output 2 3 9 2" xfId="31847"/>
    <cellStyle name="Output 2 3 9 2 2" xfId="31848"/>
    <cellStyle name="Output 2 3 9 3" xfId="31849"/>
    <cellStyle name="Output 2 4" xfId="31850"/>
    <cellStyle name="Output 2 4 10" xfId="31851"/>
    <cellStyle name="Output 2 4 10 2" xfId="31852"/>
    <cellStyle name="Output 2 4 10 2 2" xfId="31853"/>
    <cellStyle name="Output 2 4 10 3" xfId="31854"/>
    <cellStyle name="Output 2 4 11" xfId="31855"/>
    <cellStyle name="Output 2 4 11 2" xfId="31856"/>
    <cellStyle name="Output 2 4 11 2 2" xfId="31857"/>
    <cellStyle name="Output 2 4 11 3" xfId="31858"/>
    <cellStyle name="Output 2 4 12" xfId="31859"/>
    <cellStyle name="Output 2 4 12 2" xfId="31860"/>
    <cellStyle name="Output 2 4 12 2 2" xfId="31861"/>
    <cellStyle name="Output 2 4 12 3" xfId="31862"/>
    <cellStyle name="Output 2 4 13" xfId="31863"/>
    <cellStyle name="Output 2 4 13 2" xfId="31864"/>
    <cellStyle name="Output 2 4 13 2 2" xfId="31865"/>
    <cellStyle name="Output 2 4 13 3" xfId="31866"/>
    <cellStyle name="Output 2 4 14" xfId="31867"/>
    <cellStyle name="Output 2 4 14 2" xfId="31868"/>
    <cellStyle name="Output 2 4 14 2 2" xfId="31869"/>
    <cellStyle name="Output 2 4 14 3" xfId="31870"/>
    <cellStyle name="Output 2 4 15" xfId="31871"/>
    <cellStyle name="Output 2 4 15 2" xfId="31872"/>
    <cellStyle name="Output 2 4 15 2 2" xfId="31873"/>
    <cellStyle name="Output 2 4 15 3" xfId="31874"/>
    <cellStyle name="Output 2 4 16" xfId="31875"/>
    <cellStyle name="Output 2 4 16 2" xfId="31876"/>
    <cellStyle name="Output 2 4 16 2 2" xfId="31877"/>
    <cellStyle name="Output 2 4 16 3" xfId="31878"/>
    <cellStyle name="Output 2 4 17" xfId="31879"/>
    <cellStyle name="Output 2 4 17 2" xfId="31880"/>
    <cellStyle name="Output 2 4 17 2 2" xfId="31881"/>
    <cellStyle name="Output 2 4 17 3" xfId="31882"/>
    <cellStyle name="Output 2 4 18" xfId="31883"/>
    <cellStyle name="Output 2 4 18 2" xfId="31884"/>
    <cellStyle name="Output 2 4 19" xfId="31885"/>
    <cellStyle name="Output 2 4 2" xfId="31886"/>
    <cellStyle name="Output 2 4 2 10" xfId="31887"/>
    <cellStyle name="Output 2 4 2 10 2" xfId="31888"/>
    <cellStyle name="Output 2 4 2 10 2 2" xfId="31889"/>
    <cellStyle name="Output 2 4 2 10 3" xfId="31890"/>
    <cellStyle name="Output 2 4 2 11" xfId="31891"/>
    <cellStyle name="Output 2 4 2 11 2" xfId="31892"/>
    <cellStyle name="Output 2 4 2 11 2 2" xfId="31893"/>
    <cellStyle name="Output 2 4 2 11 3" xfId="31894"/>
    <cellStyle name="Output 2 4 2 12" xfId="31895"/>
    <cellStyle name="Output 2 4 2 12 2" xfId="31896"/>
    <cellStyle name="Output 2 4 2 12 2 2" xfId="31897"/>
    <cellStyle name="Output 2 4 2 12 3" xfId="31898"/>
    <cellStyle name="Output 2 4 2 13" xfId="31899"/>
    <cellStyle name="Output 2 4 2 13 2" xfId="31900"/>
    <cellStyle name="Output 2 4 2 13 2 2" xfId="31901"/>
    <cellStyle name="Output 2 4 2 13 3" xfId="31902"/>
    <cellStyle name="Output 2 4 2 14" xfId="31903"/>
    <cellStyle name="Output 2 4 2 14 2" xfId="31904"/>
    <cellStyle name="Output 2 4 2 14 2 2" xfId="31905"/>
    <cellStyle name="Output 2 4 2 14 3" xfId="31906"/>
    <cellStyle name="Output 2 4 2 15" xfId="31907"/>
    <cellStyle name="Output 2 4 2 15 2" xfId="31908"/>
    <cellStyle name="Output 2 4 2 15 2 2" xfId="31909"/>
    <cellStyle name="Output 2 4 2 15 3" xfId="31910"/>
    <cellStyle name="Output 2 4 2 16" xfId="31911"/>
    <cellStyle name="Output 2 4 2 16 2" xfId="31912"/>
    <cellStyle name="Output 2 4 2 16 2 2" xfId="31913"/>
    <cellStyle name="Output 2 4 2 16 3" xfId="31914"/>
    <cellStyle name="Output 2 4 2 17" xfId="31915"/>
    <cellStyle name="Output 2 4 2 17 2" xfId="31916"/>
    <cellStyle name="Output 2 4 2 17 2 2" xfId="31917"/>
    <cellStyle name="Output 2 4 2 17 3" xfId="31918"/>
    <cellStyle name="Output 2 4 2 18" xfId="31919"/>
    <cellStyle name="Output 2 4 2 18 2" xfId="31920"/>
    <cellStyle name="Output 2 4 2 18 2 2" xfId="31921"/>
    <cellStyle name="Output 2 4 2 18 3" xfId="31922"/>
    <cellStyle name="Output 2 4 2 19" xfId="31923"/>
    <cellStyle name="Output 2 4 2 19 2" xfId="31924"/>
    <cellStyle name="Output 2 4 2 19 2 2" xfId="31925"/>
    <cellStyle name="Output 2 4 2 19 3" xfId="31926"/>
    <cellStyle name="Output 2 4 2 2" xfId="31927"/>
    <cellStyle name="Output 2 4 2 2 2" xfId="31928"/>
    <cellStyle name="Output 2 4 2 2 2 2" xfId="31929"/>
    <cellStyle name="Output 2 4 2 2 3" xfId="31930"/>
    <cellStyle name="Output 2 4 2 20" xfId="31931"/>
    <cellStyle name="Output 2 4 2 20 2" xfId="31932"/>
    <cellStyle name="Output 2 4 2 20 2 2" xfId="31933"/>
    <cellStyle name="Output 2 4 2 20 3" xfId="31934"/>
    <cellStyle name="Output 2 4 2 21" xfId="31935"/>
    <cellStyle name="Output 2 4 2 21 2" xfId="31936"/>
    <cellStyle name="Output 2 4 2 22" xfId="31937"/>
    <cellStyle name="Output 2 4 2 3" xfId="31938"/>
    <cellStyle name="Output 2 4 2 3 2" xfId="31939"/>
    <cellStyle name="Output 2 4 2 3 2 2" xfId="31940"/>
    <cellStyle name="Output 2 4 2 3 3" xfId="31941"/>
    <cellStyle name="Output 2 4 2 4" xfId="31942"/>
    <cellStyle name="Output 2 4 2 4 2" xfId="31943"/>
    <cellStyle name="Output 2 4 2 4 2 2" xfId="31944"/>
    <cellStyle name="Output 2 4 2 4 3" xfId="31945"/>
    <cellStyle name="Output 2 4 2 5" xfId="31946"/>
    <cellStyle name="Output 2 4 2 5 2" xfId="31947"/>
    <cellStyle name="Output 2 4 2 5 2 2" xfId="31948"/>
    <cellStyle name="Output 2 4 2 5 3" xfId="31949"/>
    <cellStyle name="Output 2 4 2 6" xfId="31950"/>
    <cellStyle name="Output 2 4 2 6 2" xfId="31951"/>
    <cellStyle name="Output 2 4 2 6 2 2" xfId="31952"/>
    <cellStyle name="Output 2 4 2 6 3" xfId="31953"/>
    <cellStyle name="Output 2 4 2 7" xfId="31954"/>
    <cellStyle name="Output 2 4 2 7 2" xfId="31955"/>
    <cellStyle name="Output 2 4 2 7 2 2" xfId="31956"/>
    <cellStyle name="Output 2 4 2 7 3" xfId="31957"/>
    <cellStyle name="Output 2 4 2 8" xfId="31958"/>
    <cellStyle name="Output 2 4 2 8 2" xfId="31959"/>
    <cellStyle name="Output 2 4 2 8 2 2" xfId="31960"/>
    <cellStyle name="Output 2 4 2 8 3" xfId="31961"/>
    <cellStyle name="Output 2 4 2 9" xfId="31962"/>
    <cellStyle name="Output 2 4 2 9 2" xfId="31963"/>
    <cellStyle name="Output 2 4 2 9 2 2" xfId="31964"/>
    <cellStyle name="Output 2 4 2 9 3" xfId="31965"/>
    <cellStyle name="Output 2 4 3" xfId="31966"/>
    <cellStyle name="Output 2 4 3 2" xfId="31967"/>
    <cellStyle name="Output 2 4 3 2 2" xfId="31968"/>
    <cellStyle name="Output 2 4 3 3" xfId="31969"/>
    <cellStyle name="Output 2 4 4" xfId="31970"/>
    <cellStyle name="Output 2 4 4 2" xfId="31971"/>
    <cellStyle name="Output 2 4 4 2 2" xfId="31972"/>
    <cellStyle name="Output 2 4 4 3" xfId="31973"/>
    <cellStyle name="Output 2 4 5" xfId="31974"/>
    <cellStyle name="Output 2 4 5 2" xfId="31975"/>
    <cellStyle name="Output 2 4 5 2 2" xfId="31976"/>
    <cellStyle name="Output 2 4 5 3" xfId="31977"/>
    <cellStyle name="Output 2 4 6" xfId="31978"/>
    <cellStyle name="Output 2 4 6 2" xfId="31979"/>
    <cellStyle name="Output 2 4 6 2 2" xfId="31980"/>
    <cellStyle name="Output 2 4 6 3" xfId="31981"/>
    <cellStyle name="Output 2 4 7" xfId="31982"/>
    <cellStyle name="Output 2 4 7 2" xfId="31983"/>
    <cellStyle name="Output 2 4 7 2 2" xfId="31984"/>
    <cellStyle name="Output 2 4 7 3" xfId="31985"/>
    <cellStyle name="Output 2 4 8" xfId="31986"/>
    <cellStyle name="Output 2 4 8 2" xfId="31987"/>
    <cellStyle name="Output 2 4 8 2 2" xfId="31988"/>
    <cellStyle name="Output 2 4 8 3" xfId="31989"/>
    <cellStyle name="Output 2 4 9" xfId="31990"/>
    <cellStyle name="Output 2 4 9 2" xfId="31991"/>
    <cellStyle name="Output 2 4 9 2 2" xfId="31992"/>
    <cellStyle name="Output 2 4 9 3" xfId="31993"/>
    <cellStyle name="Output 2 5" xfId="31994"/>
    <cellStyle name="Output 2 5 10" xfId="31995"/>
    <cellStyle name="Output 2 5 10 2" xfId="31996"/>
    <cellStyle name="Output 2 5 10 2 2" xfId="31997"/>
    <cellStyle name="Output 2 5 10 3" xfId="31998"/>
    <cellStyle name="Output 2 5 11" xfId="31999"/>
    <cellStyle name="Output 2 5 11 2" xfId="32000"/>
    <cellStyle name="Output 2 5 11 2 2" xfId="32001"/>
    <cellStyle name="Output 2 5 11 3" xfId="32002"/>
    <cellStyle name="Output 2 5 12" xfId="32003"/>
    <cellStyle name="Output 2 5 12 2" xfId="32004"/>
    <cellStyle name="Output 2 5 12 2 2" xfId="32005"/>
    <cellStyle name="Output 2 5 12 3" xfId="32006"/>
    <cellStyle name="Output 2 5 13" xfId="32007"/>
    <cellStyle name="Output 2 5 13 2" xfId="32008"/>
    <cellStyle name="Output 2 5 13 2 2" xfId="32009"/>
    <cellStyle name="Output 2 5 13 3" xfId="32010"/>
    <cellStyle name="Output 2 5 14" xfId="32011"/>
    <cellStyle name="Output 2 5 14 2" xfId="32012"/>
    <cellStyle name="Output 2 5 14 2 2" xfId="32013"/>
    <cellStyle name="Output 2 5 14 3" xfId="32014"/>
    <cellStyle name="Output 2 5 15" xfId="32015"/>
    <cellStyle name="Output 2 5 15 2" xfId="32016"/>
    <cellStyle name="Output 2 5 15 2 2" xfId="32017"/>
    <cellStyle name="Output 2 5 15 3" xfId="32018"/>
    <cellStyle name="Output 2 5 16" xfId="32019"/>
    <cellStyle name="Output 2 5 16 2" xfId="32020"/>
    <cellStyle name="Output 2 5 16 2 2" xfId="32021"/>
    <cellStyle name="Output 2 5 16 3" xfId="32022"/>
    <cellStyle name="Output 2 5 17" xfId="32023"/>
    <cellStyle name="Output 2 5 17 2" xfId="32024"/>
    <cellStyle name="Output 2 5 17 2 2" xfId="32025"/>
    <cellStyle name="Output 2 5 17 3" xfId="32026"/>
    <cellStyle name="Output 2 5 18" xfId="32027"/>
    <cellStyle name="Output 2 5 18 2" xfId="32028"/>
    <cellStyle name="Output 2 5 18 2 2" xfId="32029"/>
    <cellStyle name="Output 2 5 18 3" xfId="32030"/>
    <cellStyle name="Output 2 5 19" xfId="32031"/>
    <cellStyle name="Output 2 5 19 2" xfId="32032"/>
    <cellStyle name="Output 2 5 19 2 2" xfId="32033"/>
    <cellStyle name="Output 2 5 19 3" xfId="32034"/>
    <cellStyle name="Output 2 5 2" xfId="32035"/>
    <cellStyle name="Output 2 5 2 10" xfId="32036"/>
    <cellStyle name="Output 2 5 2 10 2" xfId="32037"/>
    <cellStyle name="Output 2 5 2 10 2 2" xfId="32038"/>
    <cellStyle name="Output 2 5 2 10 3" xfId="32039"/>
    <cellStyle name="Output 2 5 2 11" xfId="32040"/>
    <cellStyle name="Output 2 5 2 11 2" xfId="32041"/>
    <cellStyle name="Output 2 5 2 11 2 2" xfId="32042"/>
    <cellStyle name="Output 2 5 2 11 3" xfId="32043"/>
    <cellStyle name="Output 2 5 2 12" xfId="32044"/>
    <cellStyle name="Output 2 5 2 12 2" xfId="32045"/>
    <cellStyle name="Output 2 5 2 12 2 2" xfId="32046"/>
    <cellStyle name="Output 2 5 2 12 3" xfId="32047"/>
    <cellStyle name="Output 2 5 2 13" xfId="32048"/>
    <cellStyle name="Output 2 5 2 13 2" xfId="32049"/>
    <cellStyle name="Output 2 5 2 13 2 2" xfId="32050"/>
    <cellStyle name="Output 2 5 2 13 3" xfId="32051"/>
    <cellStyle name="Output 2 5 2 14" xfId="32052"/>
    <cellStyle name="Output 2 5 2 14 2" xfId="32053"/>
    <cellStyle name="Output 2 5 2 14 2 2" xfId="32054"/>
    <cellStyle name="Output 2 5 2 14 3" xfId="32055"/>
    <cellStyle name="Output 2 5 2 15" xfId="32056"/>
    <cellStyle name="Output 2 5 2 15 2" xfId="32057"/>
    <cellStyle name="Output 2 5 2 15 2 2" xfId="32058"/>
    <cellStyle name="Output 2 5 2 15 3" xfId="32059"/>
    <cellStyle name="Output 2 5 2 16" xfId="32060"/>
    <cellStyle name="Output 2 5 2 16 2" xfId="32061"/>
    <cellStyle name="Output 2 5 2 16 2 2" xfId="32062"/>
    <cellStyle name="Output 2 5 2 16 3" xfId="32063"/>
    <cellStyle name="Output 2 5 2 17" xfId="32064"/>
    <cellStyle name="Output 2 5 2 17 2" xfId="32065"/>
    <cellStyle name="Output 2 5 2 17 2 2" xfId="32066"/>
    <cellStyle name="Output 2 5 2 17 3" xfId="32067"/>
    <cellStyle name="Output 2 5 2 18" xfId="32068"/>
    <cellStyle name="Output 2 5 2 18 2" xfId="32069"/>
    <cellStyle name="Output 2 5 2 18 2 2" xfId="32070"/>
    <cellStyle name="Output 2 5 2 18 3" xfId="32071"/>
    <cellStyle name="Output 2 5 2 19" xfId="32072"/>
    <cellStyle name="Output 2 5 2 19 2" xfId="32073"/>
    <cellStyle name="Output 2 5 2 19 2 2" xfId="32074"/>
    <cellStyle name="Output 2 5 2 19 3" xfId="32075"/>
    <cellStyle name="Output 2 5 2 2" xfId="32076"/>
    <cellStyle name="Output 2 5 2 2 2" xfId="32077"/>
    <cellStyle name="Output 2 5 2 2 2 2" xfId="32078"/>
    <cellStyle name="Output 2 5 2 2 3" xfId="32079"/>
    <cellStyle name="Output 2 5 2 20" xfId="32080"/>
    <cellStyle name="Output 2 5 2 20 2" xfId="32081"/>
    <cellStyle name="Output 2 5 2 20 2 2" xfId="32082"/>
    <cellStyle name="Output 2 5 2 20 3" xfId="32083"/>
    <cellStyle name="Output 2 5 2 21" xfId="32084"/>
    <cellStyle name="Output 2 5 2 21 2" xfId="32085"/>
    <cellStyle name="Output 2 5 2 22" xfId="32086"/>
    <cellStyle name="Output 2 5 2 3" xfId="32087"/>
    <cellStyle name="Output 2 5 2 3 2" xfId="32088"/>
    <cellStyle name="Output 2 5 2 3 2 2" xfId="32089"/>
    <cellStyle name="Output 2 5 2 3 3" xfId="32090"/>
    <cellStyle name="Output 2 5 2 4" xfId="32091"/>
    <cellStyle name="Output 2 5 2 4 2" xfId="32092"/>
    <cellStyle name="Output 2 5 2 4 2 2" xfId="32093"/>
    <cellStyle name="Output 2 5 2 4 3" xfId="32094"/>
    <cellStyle name="Output 2 5 2 5" xfId="32095"/>
    <cellStyle name="Output 2 5 2 5 2" xfId="32096"/>
    <cellStyle name="Output 2 5 2 5 2 2" xfId="32097"/>
    <cellStyle name="Output 2 5 2 5 3" xfId="32098"/>
    <cellStyle name="Output 2 5 2 6" xfId="32099"/>
    <cellStyle name="Output 2 5 2 6 2" xfId="32100"/>
    <cellStyle name="Output 2 5 2 6 2 2" xfId="32101"/>
    <cellStyle name="Output 2 5 2 6 3" xfId="32102"/>
    <cellStyle name="Output 2 5 2 7" xfId="32103"/>
    <cellStyle name="Output 2 5 2 7 2" xfId="32104"/>
    <cellStyle name="Output 2 5 2 7 2 2" xfId="32105"/>
    <cellStyle name="Output 2 5 2 7 3" xfId="32106"/>
    <cellStyle name="Output 2 5 2 8" xfId="32107"/>
    <cellStyle name="Output 2 5 2 8 2" xfId="32108"/>
    <cellStyle name="Output 2 5 2 8 2 2" xfId="32109"/>
    <cellStyle name="Output 2 5 2 8 3" xfId="32110"/>
    <cellStyle name="Output 2 5 2 9" xfId="32111"/>
    <cellStyle name="Output 2 5 2 9 2" xfId="32112"/>
    <cellStyle name="Output 2 5 2 9 2 2" xfId="32113"/>
    <cellStyle name="Output 2 5 2 9 3" xfId="32114"/>
    <cellStyle name="Output 2 5 20" xfId="32115"/>
    <cellStyle name="Output 2 5 20 2" xfId="32116"/>
    <cellStyle name="Output 2 5 20 2 2" xfId="32117"/>
    <cellStyle name="Output 2 5 20 3" xfId="32118"/>
    <cellStyle name="Output 2 5 21" xfId="32119"/>
    <cellStyle name="Output 2 5 21 2" xfId="32120"/>
    <cellStyle name="Output 2 5 21 2 2" xfId="32121"/>
    <cellStyle name="Output 2 5 21 3" xfId="32122"/>
    <cellStyle name="Output 2 5 22" xfId="32123"/>
    <cellStyle name="Output 2 5 22 2" xfId="32124"/>
    <cellStyle name="Output 2 5 23" xfId="32125"/>
    <cellStyle name="Output 2 5 3" xfId="32126"/>
    <cellStyle name="Output 2 5 3 2" xfId="32127"/>
    <cellStyle name="Output 2 5 3 2 2" xfId="32128"/>
    <cellStyle name="Output 2 5 3 3" xfId="32129"/>
    <cellStyle name="Output 2 5 4" xfId="32130"/>
    <cellStyle name="Output 2 5 4 2" xfId="32131"/>
    <cellStyle name="Output 2 5 4 2 2" xfId="32132"/>
    <cellStyle name="Output 2 5 4 3" xfId="32133"/>
    <cellStyle name="Output 2 5 5" xfId="32134"/>
    <cellStyle name="Output 2 5 5 2" xfId="32135"/>
    <cellStyle name="Output 2 5 5 2 2" xfId="32136"/>
    <cellStyle name="Output 2 5 5 3" xfId="32137"/>
    <cellStyle name="Output 2 5 6" xfId="32138"/>
    <cellStyle name="Output 2 5 6 2" xfId="32139"/>
    <cellStyle name="Output 2 5 6 2 2" xfId="32140"/>
    <cellStyle name="Output 2 5 6 3" xfId="32141"/>
    <cellStyle name="Output 2 5 7" xfId="32142"/>
    <cellStyle name="Output 2 5 7 2" xfId="32143"/>
    <cellStyle name="Output 2 5 7 2 2" xfId="32144"/>
    <cellStyle name="Output 2 5 7 3" xfId="32145"/>
    <cellStyle name="Output 2 5 8" xfId="32146"/>
    <cellStyle name="Output 2 5 8 2" xfId="32147"/>
    <cellStyle name="Output 2 5 8 2 2" xfId="32148"/>
    <cellStyle name="Output 2 5 8 3" xfId="32149"/>
    <cellStyle name="Output 2 5 9" xfId="32150"/>
    <cellStyle name="Output 2 5 9 2" xfId="32151"/>
    <cellStyle name="Output 2 5 9 2 2" xfId="32152"/>
    <cellStyle name="Output 2 5 9 3" xfId="32153"/>
    <cellStyle name="Output 2 6" xfId="32154"/>
    <cellStyle name="Output 2 6 10" xfId="32155"/>
    <cellStyle name="Output 2 6 10 2" xfId="32156"/>
    <cellStyle name="Output 2 6 10 2 2" xfId="32157"/>
    <cellStyle name="Output 2 6 10 3" xfId="32158"/>
    <cellStyle name="Output 2 6 11" xfId="32159"/>
    <cellStyle name="Output 2 6 11 2" xfId="32160"/>
    <cellStyle name="Output 2 6 11 2 2" xfId="32161"/>
    <cellStyle name="Output 2 6 11 3" xfId="32162"/>
    <cellStyle name="Output 2 6 12" xfId="32163"/>
    <cellStyle name="Output 2 6 12 2" xfId="32164"/>
    <cellStyle name="Output 2 6 12 2 2" xfId="32165"/>
    <cellStyle name="Output 2 6 12 3" xfId="32166"/>
    <cellStyle name="Output 2 6 13" xfId="32167"/>
    <cellStyle name="Output 2 6 13 2" xfId="32168"/>
    <cellStyle name="Output 2 6 13 2 2" xfId="32169"/>
    <cellStyle name="Output 2 6 13 3" xfId="32170"/>
    <cellStyle name="Output 2 6 14" xfId="32171"/>
    <cellStyle name="Output 2 6 14 2" xfId="32172"/>
    <cellStyle name="Output 2 6 14 2 2" xfId="32173"/>
    <cellStyle name="Output 2 6 14 3" xfId="32174"/>
    <cellStyle name="Output 2 6 15" xfId="32175"/>
    <cellStyle name="Output 2 6 15 2" xfId="32176"/>
    <cellStyle name="Output 2 6 15 2 2" xfId="32177"/>
    <cellStyle name="Output 2 6 15 3" xfId="32178"/>
    <cellStyle name="Output 2 6 16" xfId="32179"/>
    <cellStyle name="Output 2 6 16 2" xfId="32180"/>
    <cellStyle name="Output 2 6 16 2 2" xfId="32181"/>
    <cellStyle name="Output 2 6 16 3" xfId="32182"/>
    <cellStyle name="Output 2 6 17" xfId="32183"/>
    <cellStyle name="Output 2 6 17 2" xfId="32184"/>
    <cellStyle name="Output 2 6 17 2 2" xfId="32185"/>
    <cellStyle name="Output 2 6 17 3" xfId="32186"/>
    <cellStyle name="Output 2 6 18" xfId="32187"/>
    <cellStyle name="Output 2 6 18 2" xfId="32188"/>
    <cellStyle name="Output 2 6 18 2 2" xfId="32189"/>
    <cellStyle name="Output 2 6 18 3" xfId="32190"/>
    <cellStyle name="Output 2 6 19" xfId="32191"/>
    <cellStyle name="Output 2 6 19 2" xfId="32192"/>
    <cellStyle name="Output 2 6 19 2 2" xfId="32193"/>
    <cellStyle name="Output 2 6 19 3" xfId="32194"/>
    <cellStyle name="Output 2 6 2" xfId="32195"/>
    <cellStyle name="Output 2 6 2 2" xfId="32196"/>
    <cellStyle name="Output 2 6 2 2 2" xfId="32197"/>
    <cellStyle name="Output 2 6 2 3" xfId="32198"/>
    <cellStyle name="Output 2 6 20" xfId="32199"/>
    <cellStyle name="Output 2 6 20 2" xfId="32200"/>
    <cellStyle name="Output 2 6 20 2 2" xfId="32201"/>
    <cellStyle name="Output 2 6 20 3" xfId="32202"/>
    <cellStyle name="Output 2 6 21" xfId="32203"/>
    <cellStyle name="Output 2 6 21 2" xfId="32204"/>
    <cellStyle name="Output 2 6 22" xfId="32205"/>
    <cellStyle name="Output 2 6 3" xfId="32206"/>
    <cellStyle name="Output 2 6 3 2" xfId="32207"/>
    <cellStyle name="Output 2 6 3 2 2" xfId="32208"/>
    <cellStyle name="Output 2 6 3 3" xfId="32209"/>
    <cellStyle name="Output 2 6 4" xfId="32210"/>
    <cellStyle name="Output 2 6 4 2" xfId="32211"/>
    <cellStyle name="Output 2 6 4 2 2" xfId="32212"/>
    <cellStyle name="Output 2 6 4 3" xfId="32213"/>
    <cellStyle name="Output 2 6 5" xfId="32214"/>
    <cellStyle name="Output 2 6 5 2" xfId="32215"/>
    <cellStyle name="Output 2 6 5 2 2" xfId="32216"/>
    <cellStyle name="Output 2 6 5 3" xfId="32217"/>
    <cellStyle name="Output 2 6 6" xfId="32218"/>
    <cellStyle name="Output 2 6 6 2" xfId="32219"/>
    <cellStyle name="Output 2 6 6 2 2" xfId="32220"/>
    <cellStyle name="Output 2 6 6 3" xfId="32221"/>
    <cellStyle name="Output 2 6 7" xfId="32222"/>
    <cellStyle name="Output 2 6 7 2" xfId="32223"/>
    <cellStyle name="Output 2 6 7 2 2" xfId="32224"/>
    <cellStyle name="Output 2 6 7 3" xfId="32225"/>
    <cellStyle name="Output 2 6 8" xfId="32226"/>
    <cellStyle name="Output 2 6 8 2" xfId="32227"/>
    <cellStyle name="Output 2 6 8 2 2" xfId="32228"/>
    <cellStyle name="Output 2 6 8 3" xfId="32229"/>
    <cellStyle name="Output 2 6 9" xfId="32230"/>
    <cellStyle name="Output 2 6 9 2" xfId="32231"/>
    <cellStyle name="Output 2 6 9 2 2" xfId="32232"/>
    <cellStyle name="Output 2 6 9 3" xfId="32233"/>
    <cellStyle name="Output 2 7" xfId="32234"/>
    <cellStyle name="Output 2 7 2" xfId="32235"/>
    <cellStyle name="Output 2 7 2 2" xfId="32236"/>
    <cellStyle name="Output 2 7 3" xfId="32237"/>
    <cellStyle name="Output 2 8" xfId="32238"/>
    <cellStyle name="Output 2 8 2" xfId="32239"/>
    <cellStyle name="Output 2 8 2 2" xfId="32240"/>
    <cellStyle name="Output 2 8 3" xfId="32241"/>
    <cellStyle name="Output 2 9" xfId="32242"/>
    <cellStyle name="Output 2 9 2" xfId="32243"/>
    <cellStyle name="Output 2 9 2 2" xfId="32244"/>
    <cellStyle name="Output 2 9 3" xfId="32245"/>
    <cellStyle name="Output 3" xfId="32246"/>
    <cellStyle name="Output 3 10" xfId="32247"/>
    <cellStyle name="Output 3 10 2" xfId="32248"/>
    <cellStyle name="Output 3 10 2 2" xfId="32249"/>
    <cellStyle name="Output 3 10 3" xfId="32250"/>
    <cellStyle name="Output 3 11" xfId="32251"/>
    <cellStyle name="Output 3 11 2" xfId="32252"/>
    <cellStyle name="Output 3 11 2 2" xfId="32253"/>
    <cellStyle name="Output 3 11 3" xfId="32254"/>
    <cellStyle name="Output 3 12" xfId="32255"/>
    <cellStyle name="Output 3 12 2" xfId="32256"/>
    <cellStyle name="Output 3 12 2 2" xfId="32257"/>
    <cellStyle name="Output 3 12 3" xfId="32258"/>
    <cellStyle name="Output 3 13" xfId="32259"/>
    <cellStyle name="Output 3 13 2" xfId="32260"/>
    <cellStyle name="Output 3 13 2 2" xfId="32261"/>
    <cellStyle name="Output 3 13 3" xfId="32262"/>
    <cellStyle name="Output 3 14" xfId="32263"/>
    <cellStyle name="Output 3 14 2" xfId="32264"/>
    <cellStyle name="Output 3 14 2 2" xfId="32265"/>
    <cellStyle name="Output 3 14 3" xfId="32266"/>
    <cellStyle name="Output 3 15" xfId="32267"/>
    <cellStyle name="Output 3 15 2" xfId="32268"/>
    <cellStyle name="Output 3 15 2 2" xfId="32269"/>
    <cellStyle name="Output 3 15 3" xfId="32270"/>
    <cellStyle name="Output 3 16" xfId="32271"/>
    <cellStyle name="Output 3 16 2" xfId="32272"/>
    <cellStyle name="Output 3 16 2 2" xfId="32273"/>
    <cellStyle name="Output 3 16 3" xfId="32274"/>
    <cellStyle name="Output 3 17" xfId="32275"/>
    <cellStyle name="Output 3 17 2" xfId="32276"/>
    <cellStyle name="Output 3 17 2 2" xfId="32277"/>
    <cellStyle name="Output 3 17 3" xfId="32278"/>
    <cellStyle name="Output 3 18" xfId="32279"/>
    <cellStyle name="Output 3 18 2" xfId="32280"/>
    <cellStyle name="Output 3 18 2 2" xfId="32281"/>
    <cellStyle name="Output 3 18 3" xfId="32282"/>
    <cellStyle name="Output 3 19" xfId="32283"/>
    <cellStyle name="Output 3 19 2" xfId="32284"/>
    <cellStyle name="Output 3 19 2 2" xfId="32285"/>
    <cellStyle name="Output 3 19 3" xfId="32286"/>
    <cellStyle name="Output 3 2" xfId="32287"/>
    <cellStyle name="Output 3 2 10" xfId="32288"/>
    <cellStyle name="Output 3 2 10 2" xfId="32289"/>
    <cellStyle name="Output 3 2 10 2 2" xfId="32290"/>
    <cellStyle name="Output 3 2 10 3" xfId="32291"/>
    <cellStyle name="Output 3 2 11" xfId="32292"/>
    <cellStyle name="Output 3 2 11 2" xfId="32293"/>
    <cellStyle name="Output 3 2 11 2 2" xfId="32294"/>
    <cellStyle name="Output 3 2 11 3" xfId="32295"/>
    <cellStyle name="Output 3 2 12" xfId="32296"/>
    <cellStyle name="Output 3 2 12 2" xfId="32297"/>
    <cellStyle name="Output 3 2 12 2 2" xfId="32298"/>
    <cellStyle name="Output 3 2 12 3" xfId="32299"/>
    <cellStyle name="Output 3 2 13" xfId="32300"/>
    <cellStyle name="Output 3 2 13 2" xfId="32301"/>
    <cellStyle name="Output 3 2 13 2 2" xfId="32302"/>
    <cellStyle name="Output 3 2 13 3" xfId="32303"/>
    <cellStyle name="Output 3 2 14" xfId="32304"/>
    <cellStyle name="Output 3 2 14 2" xfId="32305"/>
    <cellStyle name="Output 3 2 14 2 2" xfId="32306"/>
    <cellStyle name="Output 3 2 14 3" xfId="32307"/>
    <cellStyle name="Output 3 2 15" xfId="32308"/>
    <cellStyle name="Output 3 2 15 2" xfId="32309"/>
    <cellStyle name="Output 3 2 15 2 2" xfId="32310"/>
    <cellStyle name="Output 3 2 15 3" xfId="32311"/>
    <cellStyle name="Output 3 2 16" xfId="32312"/>
    <cellStyle name="Output 3 2 16 2" xfId="32313"/>
    <cellStyle name="Output 3 2 16 2 2" xfId="32314"/>
    <cellStyle name="Output 3 2 16 3" xfId="32315"/>
    <cellStyle name="Output 3 2 17" xfId="32316"/>
    <cellStyle name="Output 3 2 17 2" xfId="32317"/>
    <cellStyle name="Output 3 2 17 2 2" xfId="32318"/>
    <cellStyle name="Output 3 2 17 3" xfId="32319"/>
    <cellStyle name="Output 3 2 18" xfId="32320"/>
    <cellStyle name="Output 3 2 18 2" xfId="32321"/>
    <cellStyle name="Output 3 2 18 2 2" xfId="32322"/>
    <cellStyle name="Output 3 2 18 3" xfId="32323"/>
    <cellStyle name="Output 3 2 19" xfId="32324"/>
    <cellStyle name="Output 3 2 19 2" xfId="32325"/>
    <cellStyle name="Output 3 2 19 2 2" xfId="32326"/>
    <cellStyle name="Output 3 2 19 3" xfId="32327"/>
    <cellStyle name="Output 3 2 2" xfId="32328"/>
    <cellStyle name="Output 3 2 2 10" xfId="32329"/>
    <cellStyle name="Output 3 2 2 10 2" xfId="32330"/>
    <cellStyle name="Output 3 2 2 10 2 2" xfId="32331"/>
    <cellStyle name="Output 3 2 2 10 3" xfId="32332"/>
    <cellStyle name="Output 3 2 2 11" xfId="32333"/>
    <cellStyle name="Output 3 2 2 11 2" xfId="32334"/>
    <cellStyle name="Output 3 2 2 11 2 2" xfId="32335"/>
    <cellStyle name="Output 3 2 2 11 3" xfId="32336"/>
    <cellStyle name="Output 3 2 2 12" xfId="32337"/>
    <cellStyle name="Output 3 2 2 12 2" xfId="32338"/>
    <cellStyle name="Output 3 2 2 12 2 2" xfId="32339"/>
    <cellStyle name="Output 3 2 2 12 3" xfId="32340"/>
    <cellStyle name="Output 3 2 2 13" xfId="32341"/>
    <cellStyle name="Output 3 2 2 13 2" xfId="32342"/>
    <cellStyle name="Output 3 2 2 13 2 2" xfId="32343"/>
    <cellStyle name="Output 3 2 2 13 3" xfId="32344"/>
    <cellStyle name="Output 3 2 2 14" xfId="32345"/>
    <cellStyle name="Output 3 2 2 14 2" xfId="32346"/>
    <cellStyle name="Output 3 2 2 14 2 2" xfId="32347"/>
    <cellStyle name="Output 3 2 2 14 3" xfId="32348"/>
    <cellStyle name="Output 3 2 2 15" xfId="32349"/>
    <cellStyle name="Output 3 2 2 15 2" xfId="32350"/>
    <cellStyle name="Output 3 2 2 15 2 2" xfId="32351"/>
    <cellStyle name="Output 3 2 2 15 3" xfId="32352"/>
    <cellStyle name="Output 3 2 2 16" xfId="32353"/>
    <cellStyle name="Output 3 2 2 16 2" xfId="32354"/>
    <cellStyle name="Output 3 2 2 16 2 2" xfId="32355"/>
    <cellStyle name="Output 3 2 2 16 3" xfId="32356"/>
    <cellStyle name="Output 3 2 2 17" xfId="32357"/>
    <cellStyle name="Output 3 2 2 17 2" xfId="32358"/>
    <cellStyle name="Output 3 2 2 17 2 2" xfId="32359"/>
    <cellStyle name="Output 3 2 2 17 3" xfId="32360"/>
    <cellStyle name="Output 3 2 2 18" xfId="32361"/>
    <cellStyle name="Output 3 2 2 18 2" xfId="32362"/>
    <cellStyle name="Output 3 2 2 19" xfId="32363"/>
    <cellStyle name="Output 3 2 2 2" xfId="32364"/>
    <cellStyle name="Output 3 2 2 2 10" xfId="32365"/>
    <cellStyle name="Output 3 2 2 2 10 2" xfId="32366"/>
    <cellStyle name="Output 3 2 2 2 10 2 2" xfId="32367"/>
    <cellStyle name="Output 3 2 2 2 10 3" xfId="32368"/>
    <cellStyle name="Output 3 2 2 2 11" xfId="32369"/>
    <cellStyle name="Output 3 2 2 2 11 2" xfId="32370"/>
    <cellStyle name="Output 3 2 2 2 11 2 2" xfId="32371"/>
    <cellStyle name="Output 3 2 2 2 11 3" xfId="32372"/>
    <cellStyle name="Output 3 2 2 2 12" xfId="32373"/>
    <cellStyle name="Output 3 2 2 2 12 2" xfId="32374"/>
    <cellStyle name="Output 3 2 2 2 12 2 2" xfId="32375"/>
    <cellStyle name="Output 3 2 2 2 12 3" xfId="32376"/>
    <cellStyle name="Output 3 2 2 2 13" xfId="32377"/>
    <cellStyle name="Output 3 2 2 2 13 2" xfId="32378"/>
    <cellStyle name="Output 3 2 2 2 13 2 2" xfId="32379"/>
    <cellStyle name="Output 3 2 2 2 13 3" xfId="32380"/>
    <cellStyle name="Output 3 2 2 2 14" xfId="32381"/>
    <cellStyle name="Output 3 2 2 2 14 2" xfId="32382"/>
    <cellStyle name="Output 3 2 2 2 14 2 2" xfId="32383"/>
    <cellStyle name="Output 3 2 2 2 14 3" xfId="32384"/>
    <cellStyle name="Output 3 2 2 2 15" xfId="32385"/>
    <cellStyle name="Output 3 2 2 2 15 2" xfId="32386"/>
    <cellStyle name="Output 3 2 2 2 15 2 2" xfId="32387"/>
    <cellStyle name="Output 3 2 2 2 15 3" xfId="32388"/>
    <cellStyle name="Output 3 2 2 2 16" xfId="32389"/>
    <cellStyle name="Output 3 2 2 2 16 2" xfId="32390"/>
    <cellStyle name="Output 3 2 2 2 16 2 2" xfId="32391"/>
    <cellStyle name="Output 3 2 2 2 16 3" xfId="32392"/>
    <cellStyle name="Output 3 2 2 2 17" xfId="32393"/>
    <cellStyle name="Output 3 2 2 2 17 2" xfId="32394"/>
    <cellStyle name="Output 3 2 2 2 17 2 2" xfId="32395"/>
    <cellStyle name="Output 3 2 2 2 17 3" xfId="32396"/>
    <cellStyle name="Output 3 2 2 2 18" xfId="32397"/>
    <cellStyle name="Output 3 2 2 2 18 2" xfId="32398"/>
    <cellStyle name="Output 3 2 2 2 18 2 2" xfId="32399"/>
    <cellStyle name="Output 3 2 2 2 18 3" xfId="32400"/>
    <cellStyle name="Output 3 2 2 2 19" xfId="32401"/>
    <cellStyle name="Output 3 2 2 2 19 2" xfId="32402"/>
    <cellStyle name="Output 3 2 2 2 19 2 2" xfId="32403"/>
    <cellStyle name="Output 3 2 2 2 19 3" xfId="32404"/>
    <cellStyle name="Output 3 2 2 2 2" xfId="32405"/>
    <cellStyle name="Output 3 2 2 2 2 2" xfId="32406"/>
    <cellStyle name="Output 3 2 2 2 2 2 2" xfId="32407"/>
    <cellStyle name="Output 3 2 2 2 2 3" xfId="32408"/>
    <cellStyle name="Output 3 2 2 2 20" xfId="32409"/>
    <cellStyle name="Output 3 2 2 2 20 2" xfId="32410"/>
    <cellStyle name="Output 3 2 2 2 20 2 2" xfId="32411"/>
    <cellStyle name="Output 3 2 2 2 20 3" xfId="32412"/>
    <cellStyle name="Output 3 2 2 2 21" xfId="32413"/>
    <cellStyle name="Output 3 2 2 2 21 2" xfId="32414"/>
    <cellStyle name="Output 3 2 2 2 22" xfId="32415"/>
    <cellStyle name="Output 3 2 2 2 3" xfId="32416"/>
    <cellStyle name="Output 3 2 2 2 3 2" xfId="32417"/>
    <cellStyle name="Output 3 2 2 2 3 2 2" xfId="32418"/>
    <cellStyle name="Output 3 2 2 2 3 3" xfId="32419"/>
    <cellStyle name="Output 3 2 2 2 4" xfId="32420"/>
    <cellStyle name="Output 3 2 2 2 4 2" xfId="32421"/>
    <cellStyle name="Output 3 2 2 2 4 2 2" xfId="32422"/>
    <cellStyle name="Output 3 2 2 2 4 3" xfId="32423"/>
    <cellStyle name="Output 3 2 2 2 5" xfId="32424"/>
    <cellStyle name="Output 3 2 2 2 5 2" xfId="32425"/>
    <cellStyle name="Output 3 2 2 2 5 2 2" xfId="32426"/>
    <cellStyle name="Output 3 2 2 2 5 3" xfId="32427"/>
    <cellStyle name="Output 3 2 2 2 6" xfId="32428"/>
    <cellStyle name="Output 3 2 2 2 6 2" xfId="32429"/>
    <cellStyle name="Output 3 2 2 2 6 2 2" xfId="32430"/>
    <cellStyle name="Output 3 2 2 2 6 3" xfId="32431"/>
    <cellStyle name="Output 3 2 2 2 7" xfId="32432"/>
    <cellStyle name="Output 3 2 2 2 7 2" xfId="32433"/>
    <cellStyle name="Output 3 2 2 2 7 2 2" xfId="32434"/>
    <cellStyle name="Output 3 2 2 2 7 3" xfId="32435"/>
    <cellStyle name="Output 3 2 2 2 8" xfId="32436"/>
    <cellStyle name="Output 3 2 2 2 8 2" xfId="32437"/>
    <cellStyle name="Output 3 2 2 2 8 2 2" xfId="32438"/>
    <cellStyle name="Output 3 2 2 2 8 3" xfId="32439"/>
    <cellStyle name="Output 3 2 2 2 9" xfId="32440"/>
    <cellStyle name="Output 3 2 2 2 9 2" xfId="32441"/>
    <cellStyle name="Output 3 2 2 2 9 2 2" xfId="32442"/>
    <cellStyle name="Output 3 2 2 2 9 3" xfId="32443"/>
    <cellStyle name="Output 3 2 2 3" xfId="32444"/>
    <cellStyle name="Output 3 2 2 3 2" xfId="32445"/>
    <cellStyle name="Output 3 2 2 3 2 2" xfId="32446"/>
    <cellStyle name="Output 3 2 2 3 3" xfId="32447"/>
    <cellStyle name="Output 3 2 2 4" xfId="32448"/>
    <cellStyle name="Output 3 2 2 4 2" xfId="32449"/>
    <cellStyle name="Output 3 2 2 4 2 2" xfId="32450"/>
    <cellStyle name="Output 3 2 2 4 3" xfId="32451"/>
    <cellStyle name="Output 3 2 2 5" xfId="32452"/>
    <cellStyle name="Output 3 2 2 5 2" xfId="32453"/>
    <cellStyle name="Output 3 2 2 5 2 2" xfId="32454"/>
    <cellStyle name="Output 3 2 2 5 3" xfId="32455"/>
    <cellStyle name="Output 3 2 2 6" xfId="32456"/>
    <cellStyle name="Output 3 2 2 6 2" xfId="32457"/>
    <cellStyle name="Output 3 2 2 6 2 2" xfId="32458"/>
    <cellStyle name="Output 3 2 2 6 3" xfId="32459"/>
    <cellStyle name="Output 3 2 2 7" xfId="32460"/>
    <cellStyle name="Output 3 2 2 7 2" xfId="32461"/>
    <cellStyle name="Output 3 2 2 7 2 2" xfId="32462"/>
    <cellStyle name="Output 3 2 2 7 3" xfId="32463"/>
    <cellStyle name="Output 3 2 2 8" xfId="32464"/>
    <cellStyle name="Output 3 2 2 8 2" xfId="32465"/>
    <cellStyle name="Output 3 2 2 8 2 2" xfId="32466"/>
    <cellStyle name="Output 3 2 2 8 3" xfId="32467"/>
    <cellStyle name="Output 3 2 2 9" xfId="32468"/>
    <cellStyle name="Output 3 2 2 9 2" xfId="32469"/>
    <cellStyle name="Output 3 2 2 9 2 2" xfId="32470"/>
    <cellStyle name="Output 3 2 2 9 3" xfId="32471"/>
    <cellStyle name="Output 3 2 20" xfId="32472"/>
    <cellStyle name="Output 3 2 20 2" xfId="32473"/>
    <cellStyle name="Output 3 2 20 2 2" xfId="32474"/>
    <cellStyle name="Output 3 2 20 3" xfId="32475"/>
    <cellStyle name="Output 3 2 21" xfId="32476"/>
    <cellStyle name="Output 3 2 21 2" xfId="32477"/>
    <cellStyle name="Output 3 2 22" xfId="32478"/>
    <cellStyle name="Output 3 2 3" xfId="32479"/>
    <cellStyle name="Output 3 2 3 10" xfId="32480"/>
    <cellStyle name="Output 3 2 3 10 2" xfId="32481"/>
    <cellStyle name="Output 3 2 3 10 2 2" xfId="32482"/>
    <cellStyle name="Output 3 2 3 10 3" xfId="32483"/>
    <cellStyle name="Output 3 2 3 11" xfId="32484"/>
    <cellStyle name="Output 3 2 3 11 2" xfId="32485"/>
    <cellStyle name="Output 3 2 3 11 2 2" xfId="32486"/>
    <cellStyle name="Output 3 2 3 11 3" xfId="32487"/>
    <cellStyle name="Output 3 2 3 12" xfId="32488"/>
    <cellStyle name="Output 3 2 3 12 2" xfId="32489"/>
    <cellStyle name="Output 3 2 3 12 2 2" xfId="32490"/>
    <cellStyle name="Output 3 2 3 12 3" xfId="32491"/>
    <cellStyle name="Output 3 2 3 13" xfId="32492"/>
    <cellStyle name="Output 3 2 3 13 2" xfId="32493"/>
    <cellStyle name="Output 3 2 3 13 2 2" xfId="32494"/>
    <cellStyle name="Output 3 2 3 13 3" xfId="32495"/>
    <cellStyle name="Output 3 2 3 14" xfId="32496"/>
    <cellStyle name="Output 3 2 3 14 2" xfId="32497"/>
    <cellStyle name="Output 3 2 3 14 2 2" xfId="32498"/>
    <cellStyle name="Output 3 2 3 14 3" xfId="32499"/>
    <cellStyle name="Output 3 2 3 15" xfId="32500"/>
    <cellStyle name="Output 3 2 3 15 2" xfId="32501"/>
    <cellStyle name="Output 3 2 3 15 2 2" xfId="32502"/>
    <cellStyle name="Output 3 2 3 15 3" xfId="32503"/>
    <cellStyle name="Output 3 2 3 16" xfId="32504"/>
    <cellStyle name="Output 3 2 3 16 2" xfId="32505"/>
    <cellStyle name="Output 3 2 3 16 2 2" xfId="32506"/>
    <cellStyle name="Output 3 2 3 16 3" xfId="32507"/>
    <cellStyle name="Output 3 2 3 17" xfId="32508"/>
    <cellStyle name="Output 3 2 3 17 2" xfId="32509"/>
    <cellStyle name="Output 3 2 3 17 2 2" xfId="32510"/>
    <cellStyle name="Output 3 2 3 17 3" xfId="32511"/>
    <cellStyle name="Output 3 2 3 18" xfId="32512"/>
    <cellStyle name="Output 3 2 3 18 2" xfId="32513"/>
    <cellStyle name="Output 3 2 3 19" xfId="32514"/>
    <cellStyle name="Output 3 2 3 2" xfId="32515"/>
    <cellStyle name="Output 3 2 3 2 10" xfId="32516"/>
    <cellStyle name="Output 3 2 3 2 10 2" xfId="32517"/>
    <cellStyle name="Output 3 2 3 2 10 2 2" xfId="32518"/>
    <cellStyle name="Output 3 2 3 2 10 3" xfId="32519"/>
    <cellStyle name="Output 3 2 3 2 11" xfId="32520"/>
    <cellStyle name="Output 3 2 3 2 11 2" xfId="32521"/>
    <cellStyle name="Output 3 2 3 2 11 2 2" xfId="32522"/>
    <cellStyle name="Output 3 2 3 2 11 3" xfId="32523"/>
    <cellStyle name="Output 3 2 3 2 12" xfId="32524"/>
    <cellStyle name="Output 3 2 3 2 12 2" xfId="32525"/>
    <cellStyle name="Output 3 2 3 2 12 2 2" xfId="32526"/>
    <cellStyle name="Output 3 2 3 2 12 3" xfId="32527"/>
    <cellStyle name="Output 3 2 3 2 13" xfId="32528"/>
    <cellStyle name="Output 3 2 3 2 13 2" xfId="32529"/>
    <cellStyle name="Output 3 2 3 2 13 2 2" xfId="32530"/>
    <cellStyle name="Output 3 2 3 2 13 3" xfId="32531"/>
    <cellStyle name="Output 3 2 3 2 14" xfId="32532"/>
    <cellStyle name="Output 3 2 3 2 14 2" xfId="32533"/>
    <cellStyle name="Output 3 2 3 2 14 2 2" xfId="32534"/>
    <cellStyle name="Output 3 2 3 2 14 3" xfId="32535"/>
    <cellStyle name="Output 3 2 3 2 15" xfId="32536"/>
    <cellStyle name="Output 3 2 3 2 15 2" xfId="32537"/>
    <cellStyle name="Output 3 2 3 2 15 2 2" xfId="32538"/>
    <cellStyle name="Output 3 2 3 2 15 3" xfId="32539"/>
    <cellStyle name="Output 3 2 3 2 16" xfId="32540"/>
    <cellStyle name="Output 3 2 3 2 16 2" xfId="32541"/>
    <cellStyle name="Output 3 2 3 2 16 2 2" xfId="32542"/>
    <cellStyle name="Output 3 2 3 2 16 3" xfId="32543"/>
    <cellStyle name="Output 3 2 3 2 17" xfId="32544"/>
    <cellStyle name="Output 3 2 3 2 17 2" xfId="32545"/>
    <cellStyle name="Output 3 2 3 2 17 2 2" xfId="32546"/>
    <cellStyle name="Output 3 2 3 2 17 3" xfId="32547"/>
    <cellStyle name="Output 3 2 3 2 18" xfId="32548"/>
    <cellStyle name="Output 3 2 3 2 18 2" xfId="32549"/>
    <cellStyle name="Output 3 2 3 2 18 2 2" xfId="32550"/>
    <cellStyle name="Output 3 2 3 2 18 3" xfId="32551"/>
    <cellStyle name="Output 3 2 3 2 19" xfId="32552"/>
    <cellStyle name="Output 3 2 3 2 19 2" xfId="32553"/>
    <cellStyle name="Output 3 2 3 2 19 2 2" xfId="32554"/>
    <cellStyle name="Output 3 2 3 2 19 3" xfId="32555"/>
    <cellStyle name="Output 3 2 3 2 2" xfId="32556"/>
    <cellStyle name="Output 3 2 3 2 2 2" xfId="32557"/>
    <cellStyle name="Output 3 2 3 2 2 2 2" xfId="32558"/>
    <cellStyle name="Output 3 2 3 2 2 3" xfId="32559"/>
    <cellStyle name="Output 3 2 3 2 20" xfId="32560"/>
    <cellStyle name="Output 3 2 3 2 20 2" xfId="32561"/>
    <cellStyle name="Output 3 2 3 2 20 2 2" xfId="32562"/>
    <cellStyle name="Output 3 2 3 2 20 3" xfId="32563"/>
    <cellStyle name="Output 3 2 3 2 21" xfId="32564"/>
    <cellStyle name="Output 3 2 3 2 21 2" xfId="32565"/>
    <cellStyle name="Output 3 2 3 2 22" xfId="32566"/>
    <cellStyle name="Output 3 2 3 2 3" xfId="32567"/>
    <cellStyle name="Output 3 2 3 2 3 2" xfId="32568"/>
    <cellStyle name="Output 3 2 3 2 3 2 2" xfId="32569"/>
    <cellStyle name="Output 3 2 3 2 3 3" xfId="32570"/>
    <cellStyle name="Output 3 2 3 2 4" xfId="32571"/>
    <cellStyle name="Output 3 2 3 2 4 2" xfId="32572"/>
    <cellStyle name="Output 3 2 3 2 4 2 2" xfId="32573"/>
    <cellStyle name="Output 3 2 3 2 4 3" xfId="32574"/>
    <cellStyle name="Output 3 2 3 2 5" xfId="32575"/>
    <cellStyle name="Output 3 2 3 2 5 2" xfId="32576"/>
    <cellStyle name="Output 3 2 3 2 5 2 2" xfId="32577"/>
    <cellStyle name="Output 3 2 3 2 5 3" xfId="32578"/>
    <cellStyle name="Output 3 2 3 2 6" xfId="32579"/>
    <cellStyle name="Output 3 2 3 2 6 2" xfId="32580"/>
    <cellStyle name="Output 3 2 3 2 6 2 2" xfId="32581"/>
    <cellStyle name="Output 3 2 3 2 6 3" xfId="32582"/>
    <cellStyle name="Output 3 2 3 2 7" xfId="32583"/>
    <cellStyle name="Output 3 2 3 2 7 2" xfId="32584"/>
    <cellStyle name="Output 3 2 3 2 7 2 2" xfId="32585"/>
    <cellStyle name="Output 3 2 3 2 7 3" xfId="32586"/>
    <cellStyle name="Output 3 2 3 2 8" xfId="32587"/>
    <cellStyle name="Output 3 2 3 2 8 2" xfId="32588"/>
    <cellStyle name="Output 3 2 3 2 8 2 2" xfId="32589"/>
    <cellStyle name="Output 3 2 3 2 8 3" xfId="32590"/>
    <cellStyle name="Output 3 2 3 2 9" xfId="32591"/>
    <cellStyle name="Output 3 2 3 2 9 2" xfId="32592"/>
    <cellStyle name="Output 3 2 3 2 9 2 2" xfId="32593"/>
    <cellStyle name="Output 3 2 3 2 9 3" xfId="32594"/>
    <cellStyle name="Output 3 2 3 3" xfId="32595"/>
    <cellStyle name="Output 3 2 3 3 2" xfId="32596"/>
    <cellStyle name="Output 3 2 3 3 2 2" xfId="32597"/>
    <cellStyle name="Output 3 2 3 3 3" xfId="32598"/>
    <cellStyle name="Output 3 2 3 4" xfId="32599"/>
    <cellStyle name="Output 3 2 3 4 2" xfId="32600"/>
    <cellStyle name="Output 3 2 3 4 2 2" xfId="32601"/>
    <cellStyle name="Output 3 2 3 4 3" xfId="32602"/>
    <cellStyle name="Output 3 2 3 5" xfId="32603"/>
    <cellStyle name="Output 3 2 3 5 2" xfId="32604"/>
    <cellStyle name="Output 3 2 3 5 2 2" xfId="32605"/>
    <cellStyle name="Output 3 2 3 5 3" xfId="32606"/>
    <cellStyle name="Output 3 2 3 6" xfId="32607"/>
    <cellStyle name="Output 3 2 3 6 2" xfId="32608"/>
    <cellStyle name="Output 3 2 3 6 2 2" xfId="32609"/>
    <cellStyle name="Output 3 2 3 6 3" xfId="32610"/>
    <cellStyle name="Output 3 2 3 7" xfId="32611"/>
    <cellStyle name="Output 3 2 3 7 2" xfId="32612"/>
    <cellStyle name="Output 3 2 3 7 2 2" xfId="32613"/>
    <cellStyle name="Output 3 2 3 7 3" xfId="32614"/>
    <cellStyle name="Output 3 2 3 8" xfId="32615"/>
    <cellStyle name="Output 3 2 3 8 2" xfId="32616"/>
    <cellStyle name="Output 3 2 3 8 2 2" xfId="32617"/>
    <cellStyle name="Output 3 2 3 8 3" xfId="32618"/>
    <cellStyle name="Output 3 2 3 9" xfId="32619"/>
    <cellStyle name="Output 3 2 3 9 2" xfId="32620"/>
    <cellStyle name="Output 3 2 3 9 2 2" xfId="32621"/>
    <cellStyle name="Output 3 2 3 9 3" xfId="32622"/>
    <cellStyle name="Output 3 2 4" xfId="32623"/>
    <cellStyle name="Output 3 2 4 10" xfId="32624"/>
    <cellStyle name="Output 3 2 4 10 2" xfId="32625"/>
    <cellStyle name="Output 3 2 4 10 2 2" xfId="32626"/>
    <cellStyle name="Output 3 2 4 10 3" xfId="32627"/>
    <cellStyle name="Output 3 2 4 11" xfId="32628"/>
    <cellStyle name="Output 3 2 4 11 2" xfId="32629"/>
    <cellStyle name="Output 3 2 4 11 2 2" xfId="32630"/>
    <cellStyle name="Output 3 2 4 11 3" xfId="32631"/>
    <cellStyle name="Output 3 2 4 12" xfId="32632"/>
    <cellStyle name="Output 3 2 4 12 2" xfId="32633"/>
    <cellStyle name="Output 3 2 4 12 2 2" xfId="32634"/>
    <cellStyle name="Output 3 2 4 12 3" xfId="32635"/>
    <cellStyle name="Output 3 2 4 13" xfId="32636"/>
    <cellStyle name="Output 3 2 4 13 2" xfId="32637"/>
    <cellStyle name="Output 3 2 4 13 2 2" xfId="32638"/>
    <cellStyle name="Output 3 2 4 13 3" xfId="32639"/>
    <cellStyle name="Output 3 2 4 14" xfId="32640"/>
    <cellStyle name="Output 3 2 4 14 2" xfId="32641"/>
    <cellStyle name="Output 3 2 4 14 2 2" xfId="32642"/>
    <cellStyle name="Output 3 2 4 14 3" xfId="32643"/>
    <cellStyle name="Output 3 2 4 15" xfId="32644"/>
    <cellStyle name="Output 3 2 4 15 2" xfId="32645"/>
    <cellStyle name="Output 3 2 4 15 2 2" xfId="32646"/>
    <cellStyle name="Output 3 2 4 15 3" xfId="32647"/>
    <cellStyle name="Output 3 2 4 16" xfId="32648"/>
    <cellStyle name="Output 3 2 4 16 2" xfId="32649"/>
    <cellStyle name="Output 3 2 4 16 2 2" xfId="32650"/>
    <cellStyle name="Output 3 2 4 16 3" xfId="32651"/>
    <cellStyle name="Output 3 2 4 17" xfId="32652"/>
    <cellStyle name="Output 3 2 4 17 2" xfId="32653"/>
    <cellStyle name="Output 3 2 4 17 2 2" xfId="32654"/>
    <cellStyle name="Output 3 2 4 17 3" xfId="32655"/>
    <cellStyle name="Output 3 2 4 18" xfId="32656"/>
    <cellStyle name="Output 3 2 4 18 2" xfId="32657"/>
    <cellStyle name="Output 3 2 4 18 2 2" xfId="32658"/>
    <cellStyle name="Output 3 2 4 18 3" xfId="32659"/>
    <cellStyle name="Output 3 2 4 19" xfId="32660"/>
    <cellStyle name="Output 3 2 4 19 2" xfId="32661"/>
    <cellStyle name="Output 3 2 4 19 2 2" xfId="32662"/>
    <cellStyle name="Output 3 2 4 19 3" xfId="32663"/>
    <cellStyle name="Output 3 2 4 2" xfId="32664"/>
    <cellStyle name="Output 3 2 4 2 10" xfId="32665"/>
    <cellStyle name="Output 3 2 4 2 10 2" xfId="32666"/>
    <cellStyle name="Output 3 2 4 2 10 2 2" xfId="32667"/>
    <cellStyle name="Output 3 2 4 2 10 3" xfId="32668"/>
    <cellStyle name="Output 3 2 4 2 11" xfId="32669"/>
    <cellStyle name="Output 3 2 4 2 11 2" xfId="32670"/>
    <cellStyle name="Output 3 2 4 2 11 2 2" xfId="32671"/>
    <cellStyle name="Output 3 2 4 2 11 3" xfId="32672"/>
    <cellStyle name="Output 3 2 4 2 12" xfId="32673"/>
    <cellStyle name="Output 3 2 4 2 12 2" xfId="32674"/>
    <cellStyle name="Output 3 2 4 2 12 2 2" xfId="32675"/>
    <cellStyle name="Output 3 2 4 2 12 3" xfId="32676"/>
    <cellStyle name="Output 3 2 4 2 13" xfId="32677"/>
    <cellStyle name="Output 3 2 4 2 13 2" xfId="32678"/>
    <cellStyle name="Output 3 2 4 2 13 2 2" xfId="32679"/>
    <cellStyle name="Output 3 2 4 2 13 3" xfId="32680"/>
    <cellStyle name="Output 3 2 4 2 14" xfId="32681"/>
    <cellStyle name="Output 3 2 4 2 14 2" xfId="32682"/>
    <cellStyle name="Output 3 2 4 2 14 2 2" xfId="32683"/>
    <cellStyle name="Output 3 2 4 2 14 3" xfId="32684"/>
    <cellStyle name="Output 3 2 4 2 15" xfId="32685"/>
    <cellStyle name="Output 3 2 4 2 15 2" xfId="32686"/>
    <cellStyle name="Output 3 2 4 2 15 2 2" xfId="32687"/>
    <cellStyle name="Output 3 2 4 2 15 3" xfId="32688"/>
    <cellStyle name="Output 3 2 4 2 16" xfId="32689"/>
    <cellStyle name="Output 3 2 4 2 16 2" xfId="32690"/>
    <cellStyle name="Output 3 2 4 2 16 2 2" xfId="32691"/>
    <cellStyle name="Output 3 2 4 2 16 3" xfId="32692"/>
    <cellStyle name="Output 3 2 4 2 17" xfId="32693"/>
    <cellStyle name="Output 3 2 4 2 17 2" xfId="32694"/>
    <cellStyle name="Output 3 2 4 2 17 2 2" xfId="32695"/>
    <cellStyle name="Output 3 2 4 2 17 3" xfId="32696"/>
    <cellStyle name="Output 3 2 4 2 18" xfId="32697"/>
    <cellStyle name="Output 3 2 4 2 18 2" xfId="32698"/>
    <cellStyle name="Output 3 2 4 2 18 2 2" xfId="32699"/>
    <cellStyle name="Output 3 2 4 2 18 3" xfId="32700"/>
    <cellStyle name="Output 3 2 4 2 19" xfId="32701"/>
    <cellStyle name="Output 3 2 4 2 19 2" xfId="32702"/>
    <cellStyle name="Output 3 2 4 2 19 2 2" xfId="32703"/>
    <cellStyle name="Output 3 2 4 2 19 3" xfId="32704"/>
    <cellStyle name="Output 3 2 4 2 2" xfId="32705"/>
    <cellStyle name="Output 3 2 4 2 2 2" xfId="32706"/>
    <cellStyle name="Output 3 2 4 2 2 2 2" xfId="32707"/>
    <cellStyle name="Output 3 2 4 2 2 3" xfId="32708"/>
    <cellStyle name="Output 3 2 4 2 20" xfId="32709"/>
    <cellStyle name="Output 3 2 4 2 20 2" xfId="32710"/>
    <cellStyle name="Output 3 2 4 2 20 2 2" xfId="32711"/>
    <cellStyle name="Output 3 2 4 2 20 3" xfId="32712"/>
    <cellStyle name="Output 3 2 4 2 21" xfId="32713"/>
    <cellStyle name="Output 3 2 4 2 21 2" xfId="32714"/>
    <cellStyle name="Output 3 2 4 2 22" xfId="32715"/>
    <cellStyle name="Output 3 2 4 2 3" xfId="32716"/>
    <cellStyle name="Output 3 2 4 2 3 2" xfId="32717"/>
    <cellStyle name="Output 3 2 4 2 3 2 2" xfId="32718"/>
    <cellStyle name="Output 3 2 4 2 3 3" xfId="32719"/>
    <cellStyle name="Output 3 2 4 2 4" xfId="32720"/>
    <cellStyle name="Output 3 2 4 2 4 2" xfId="32721"/>
    <cellStyle name="Output 3 2 4 2 4 2 2" xfId="32722"/>
    <cellStyle name="Output 3 2 4 2 4 3" xfId="32723"/>
    <cellStyle name="Output 3 2 4 2 5" xfId="32724"/>
    <cellStyle name="Output 3 2 4 2 5 2" xfId="32725"/>
    <cellStyle name="Output 3 2 4 2 5 2 2" xfId="32726"/>
    <cellStyle name="Output 3 2 4 2 5 3" xfId="32727"/>
    <cellStyle name="Output 3 2 4 2 6" xfId="32728"/>
    <cellStyle name="Output 3 2 4 2 6 2" xfId="32729"/>
    <cellStyle name="Output 3 2 4 2 6 2 2" xfId="32730"/>
    <cellStyle name="Output 3 2 4 2 6 3" xfId="32731"/>
    <cellStyle name="Output 3 2 4 2 7" xfId="32732"/>
    <cellStyle name="Output 3 2 4 2 7 2" xfId="32733"/>
    <cellStyle name="Output 3 2 4 2 7 2 2" xfId="32734"/>
    <cellStyle name="Output 3 2 4 2 7 3" xfId="32735"/>
    <cellStyle name="Output 3 2 4 2 8" xfId="32736"/>
    <cellStyle name="Output 3 2 4 2 8 2" xfId="32737"/>
    <cellStyle name="Output 3 2 4 2 8 2 2" xfId="32738"/>
    <cellStyle name="Output 3 2 4 2 8 3" xfId="32739"/>
    <cellStyle name="Output 3 2 4 2 9" xfId="32740"/>
    <cellStyle name="Output 3 2 4 2 9 2" xfId="32741"/>
    <cellStyle name="Output 3 2 4 2 9 2 2" xfId="32742"/>
    <cellStyle name="Output 3 2 4 2 9 3" xfId="32743"/>
    <cellStyle name="Output 3 2 4 20" xfId="32744"/>
    <cellStyle name="Output 3 2 4 20 2" xfId="32745"/>
    <cellStyle name="Output 3 2 4 20 2 2" xfId="32746"/>
    <cellStyle name="Output 3 2 4 20 3" xfId="32747"/>
    <cellStyle name="Output 3 2 4 21" xfId="32748"/>
    <cellStyle name="Output 3 2 4 21 2" xfId="32749"/>
    <cellStyle name="Output 3 2 4 21 2 2" xfId="32750"/>
    <cellStyle name="Output 3 2 4 21 3" xfId="32751"/>
    <cellStyle name="Output 3 2 4 22" xfId="32752"/>
    <cellStyle name="Output 3 2 4 22 2" xfId="32753"/>
    <cellStyle name="Output 3 2 4 23" xfId="32754"/>
    <cellStyle name="Output 3 2 4 3" xfId="32755"/>
    <cellStyle name="Output 3 2 4 3 2" xfId="32756"/>
    <cellStyle name="Output 3 2 4 3 2 2" xfId="32757"/>
    <cellStyle name="Output 3 2 4 3 3" xfId="32758"/>
    <cellStyle name="Output 3 2 4 4" xfId="32759"/>
    <cellStyle name="Output 3 2 4 4 2" xfId="32760"/>
    <cellStyle name="Output 3 2 4 4 2 2" xfId="32761"/>
    <cellStyle name="Output 3 2 4 4 3" xfId="32762"/>
    <cellStyle name="Output 3 2 4 5" xfId="32763"/>
    <cellStyle name="Output 3 2 4 5 2" xfId="32764"/>
    <cellStyle name="Output 3 2 4 5 2 2" xfId="32765"/>
    <cellStyle name="Output 3 2 4 5 3" xfId="32766"/>
    <cellStyle name="Output 3 2 4 6" xfId="32767"/>
    <cellStyle name="Output 3 2 4 6 2" xfId="32768"/>
    <cellStyle name="Output 3 2 4 6 2 2" xfId="32769"/>
    <cellStyle name="Output 3 2 4 6 3" xfId="32770"/>
    <cellStyle name="Output 3 2 4 7" xfId="32771"/>
    <cellStyle name="Output 3 2 4 7 2" xfId="32772"/>
    <cellStyle name="Output 3 2 4 7 2 2" xfId="32773"/>
    <cellStyle name="Output 3 2 4 7 3" xfId="32774"/>
    <cellStyle name="Output 3 2 4 8" xfId="32775"/>
    <cellStyle name="Output 3 2 4 8 2" xfId="32776"/>
    <cellStyle name="Output 3 2 4 8 2 2" xfId="32777"/>
    <cellStyle name="Output 3 2 4 8 3" xfId="32778"/>
    <cellStyle name="Output 3 2 4 9" xfId="32779"/>
    <cellStyle name="Output 3 2 4 9 2" xfId="32780"/>
    <cellStyle name="Output 3 2 4 9 2 2" xfId="32781"/>
    <cellStyle name="Output 3 2 4 9 3" xfId="32782"/>
    <cellStyle name="Output 3 2 5" xfId="32783"/>
    <cellStyle name="Output 3 2 5 10" xfId="32784"/>
    <cellStyle name="Output 3 2 5 10 2" xfId="32785"/>
    <cellStyle name="Output 3 2 5 10 2 2" xfId="32786"/>
    <cellStyle name="Output 3 2 5 10 3" xfId="32787"/>
    <cellStyle name="Output 3 2 5 11" xfId="32788"/>
    <cellStyle name="Output 3 2 5 11 2" xfId="32789"/>
    <cellStyle name="Output 3 2 5 11 2 2" xfId="32790"/>
    <cellStyle name="Output 3 2 5 11 3" xfId="32791"/>
    <cellStyle name="Output 3 2 5 12" xfId="32792"/>
    <cellStyle name="Output 3 2 5 12 2" xfId="32793"/>
    <cellStyle name="Output 3 2 5 12 2 2" xfId="32794"/>
    <cellStyle name="Output 3 2 5 12 3" xfId="32795"/>
    <cellStyle name="Output 3 2 5 13" xfId="32796"/>
    <cellStyle name="Output 3 2 5 13 2" xfId="32797"/>
    <cellStyle name="Output 3 2 5 13 2 2" xfId="32798"/>
    <cellStyle name="Output 3 2 5 13 3" xfId="32799"/>
    <cellStyle name="Output 3 2 5 14" xfId="32800"/>
    <cellStyle name="Output 3 2 5 14 2" xfId="32801"/>
    <cellStyle name="Output 3 2 5 14 2 2" xfId="32802"/>
    <cellStyle name="Output 3 2 5 14 3" xfId="32803"/>
    <cellStyle name="Output 3 2 5 15" xfId="32804"/>
    <cellStyle name="Output 3 2 5 15 2" xfId="32805"/>
    <cellStyle name="Output 3 2 5 15 2 2" xfId="32806"/>
    <cellStyle name="Output 3 2 5 15 3" xfId="32807"/>
    <cellStyle name="Output 3 2 5 16" xfId="32808"/>
    <cellStyle name="Output 3 2 5 16 2" xfId="32809"/>
    <cellStyle name="Output 3 2 5 16 2 2" xfId="32810"/>
    <cellStyle name="Output 3 2 5 16 3" xfId="32811"/>
    <cellStyle name="Output 3 2 5 17" xfId="32812"/>
    <cellStyle name="Output 3 2 5 17 2" xfId="32813"/>
    <cellStyle name="Output 3 2 5 17 2 2" xfId="32814"/>
    <cellStyle name="Output 3 2 5 17 3" xfId="32815"/>
    <cellStyle name="Output 3 2 5 18" xfId="32816"/>
    <cellStyle name="Output 3 2 5 18 2" xfId="32817"/>
    <cellStyle name="Output 3 2 5 18 2 2" xfId="32818"/>
    <cellStyle name="Output 3 2 5 18 3" xfId="32819"/>
    <cellStyle name="Output 3 2 5 19" xfId="32820"/>
    <cellStyle name="Output 3 2 5 19 2" xfId="32821"/>
    <cellStyle name="Output 3 2 5 19 2 2" xfId="32822"/>
    <cellStyle name="Output 3 2 5 19 3" xfId="32823"/>
    <cellStyle name="Output 3 2 5 2" xfId="32824"/>
    <cellStyle name="Output 3 2 5 2 2" xfId="32825"/>
    <cellStyle name="Output 3 2 5 2 2 2" xfId="32826"/>
    <cellStyle name="Output 3 2 5 2 3" xfId="32827"/>
    <cellStyle name="Output 3 2 5 20" xfId="32828"/>
    <cellStyle name="Output 3 2 5 20 2" xfId="32829"/>
    <cellStyle name="Output 3 2 5 20 2 2" xfId="32830"/>
    <cellStyle name="Output 3 2 5 20 3" xfId="32831"/>
    <cellStyle name="Output 3 2 5 21" xfId="32832"/>
    <cellStyle name="Output 3 2 5 21 2" xfId="32833"/>
    <cellStyle name="Output 3 2 5 22" xfId="32834"/>
    <cellStyle name="Output 3 2 5 3" xfId="32835"/>
    <cellStyle name="Output 3 2 5 3 2" xfId="32836"/>
    <cellStyle name="Output 3 2 5 3 2 2" xfId="32837"/>
    <cellStyle name="Output 3 2 5 3 3" xfId="32838"/>
    <cellStyle name="Output 3 2 5 4" xfId="32839"/>
    <cellStyle name="Output 3 2 5 4 2" xfId="32840"/>
    <cellStyle name="Output 3 2 5 4 2 2" xfId="32841"/>
    <cellStyle name="Output 3 2 5 4 3" xfId="32842"/>
    <cellStyle name="Output 3 2 5 5" xfId="32843"/>
    <cellStyle name="Output 3 2 5 5 2" xfId="32844"/>
    <cellStyle name="Output 3 2 5 5 2 2" xfId="32845"/>
    <cellStyle name="Output 3 2 5 5 3" xfId="32846"/>
    <cellStyle name="Output 3 2 5 6" xfId="32847"/>
    <cellStyle name="Output 3 2 5 6 2" xfId="32848"/>
    <cellStyle name="Output 3 2 5 6 2 2" xfId="32849"/>
    <cellStyle name="Output 3 2 5 6 3" xfId="32850"/>
    <cellStyle name="Output 3 2 5 7" xfId="32851"/>
    <cellStyle name="Output 3 2 5 7 2" xfId="32852"/>
    <cellStyle name="Output 3 2 5 7 2 2" xfId="32853"/>
    <cellStyle name="Output 3 2 5 7 3" xfId="32854"/>
    <cellStyle name="Output 3 2 5 8" xfId="32855"/>
    <cellStyle name="Output 3 2 5 8 2" xfId="32856"/>
    <cellStyle name="Output 3 2 5 8 2 2" xfId="32857"/>
    <cellStyle name="Output 3 2 5 8 3" xfId="32858"/>
    <cellStyle name="Output 3 2 5 9" xfId="32859"/>
    <cellStyle name="Output 3 2 5 9 2" xfId="32860"/>
    <cellStyle name="Output 3 2 5 9 2 2" xfId="32861"/>
    <cellStyle name="Output 3 2 5 9 3" xfId="32862"/>
    <cellStyle name="Output 3 2 6" xfId="32863"/>
    <cellStyle name="Output 3 2 6 2" xfId="32864"/>
    <cellStyle name="Output 3 2 6 2 2" xfId="32865"/>
    <cellStyle name="Output 3 2 6 3" xfId="32866"/>
    <cellStyle name="Output 3 2 7" xfId="32867"/>
    <cellStyle name="Output 3 2 7 2" xfId="32868"/>
    <cellStyle name="Output 3 2 7 2 2" xfId="32869"/>
    <cellStyle name="Output 3 2 7 3" xfId="32870"/>
    <cellStyle name="Output 3 2 8" xfId="32871"/>
    <cellStyle name="Output 3 2 8 2" xfId="32872"/>
    <cellStyle name="Output 3 2 8 2 2" xfId="32873"/>
    <cellStyle name="Output 3 2 8 3" xfId="32874"/>
    <cellStyle name="Output 3 2 9" xfId="32875"/>
    <cellStyle name="Output 3 2 9 2" xfId="32876"/>
    <cellStyle name="Output 3 2 9 2 2" xfId="32877"/>
    <cellStyle name="Output 3 2 9 3" xfId="32878"/>
    <cellStyle name="Output 3 20" xfId="32879"/>
    <cellStyle name="Output 3 20 2" xfId="32880"/>
    <cellStyle name="Output 3 20 2 2" xfId="32881"/>
    <cellStyle name="Output 3 20 3" xfId="32882"/>
    <cellStyle name="Output 3 21" xfId="32883"/>
    <cellStyle name="Output 3 21 2" xfId="32884"/>
    <cellStyle name="Output 3 21 2 2" xfId="32885"/>
    <cellStyle name="Output 3 21 3" xfId="32886"/>
    <cellStyle name="Output 3 22" xfId="32887"/>
    <cellStyle name="Output 3 22 2" xfId="32888"/>
    <cellStyle name="Output 3 23" xfId="32889"/>
    <cellStyle name="Output 3 24" xfId="32890"/>
    <cellStyle name="Output 3 25" xfId="32891"/>
    <cellStyle name="Output 3 26" xfId="32892"/>
    <cellStyle name="Output 3 3" xfId="32893"/>
    <cellStyle name="Output 3 3 10" xfId="32894"/>
    <cellStyle name="Output 3 3 10 2" xfId="32895"/>
    <cellStyle name="Output 3 3 10 2 2" xfId="32896"/>
    <cellStyle name="Output 3 3 10 3" xfId="32897"/>
    <cellStyle name="Output 3 3 11" xfId="32898"/>
    <cellStyle name="Output 3 3 11 2" xfId="32899"/>
    <cellStyle name="Output 3 3 11 2 2" xfId="32900"/>
    <cellStyle name="Output 3 3 11 3" xfId="32901"/>
    <cellStyle name="Output 3 3 12" xfId="32902"/>
    <cellStyle name="Output 3 3 12 2" xfId="32903"/>
    <cellStyle name="Output 3 3 12 2 2" xfId="32904"/>
    <cellStyle name="Output 3 3 12 3" xfId="32905"/>
    <cellStyle name="Output 3 3 13" xfId="32906"/>
    <cellStyle name="Output 3 3 13 2" xfId="32907"/>
    <cellStyle name="Output 3 3 13 2 2" xfId="32908"/>
    <cellStyle name="Output 3 3 13 3" xfId="32909"/>
    <cellStyle name="Output 3 3 14" xfId="32910"/>
    <cellStyle name="Output 3 3 14 2" xfId="32911"/>
    <cellStyle name="Output 3 3 14 2 2" xfId="32912"/>
    <cellStyle name="Output 3 3 14 3" xfId="32913"/>
    <cellStyle name="Output 3 3 15" xfId="32914"/>
    <cellStyle name="Output 3 3 15 2" xfId="32915"/>
    <cellStyle name="Output 3 3 15 2 2" xfId="32916"/>
    <cellStyle name="Output 3 3 15 3" xfId="32917"/>
    <cellStyle name="Output 3 3 16" xfId="32918"/>
    <cellStyle name="Output 3 3 16 2" xfId="32919"/>
    <cellStyle name="Output 3 3 16 2 2" xfId="32920"/>
    <cellStyle name="Output 3 3 16 3" xfId="32921"/>
    <cellStyle name="Output 3 3 17" xfId="32922"/>
    <cellStyle name="Output 3 3 17 2" xfId="32923"/>
    <cellStyle name="Output 3 3 17 2 2" xfId="32924"/>
    <cellStyle name="Output 3 3 17 3" xfId="32925"/>
    <cellStyle name="Output 3 3 18" xfId="32926"/>
    <cellStyle name="Output 3 3 18 2" xfId="32927"/>
    <cellStyle name="Output 3 3 19" xfId="32928"/>
    <cellStyle name="Output 3 3 2" xfId="32929"/>
    <cellStyle name="Output 3 3 2 10" xfId="32930"/>
    <cellStyle name="Output 3 3 2 10 2" xfId="32931"/>
    <cellStyle name="Output 3 3 2 10 2 2" xfId="32932"/>
    <cellStyle name="Output 3 3 2 10 3" xfId="32933"/>
    <cellStyle name="Output 3 3 2 11" xfId="32934"/>
    <cellStyle name="Output 3 3 2 11 2" xfId="32935"/>
    <cellStyle name="Output 3 3 2 11 2 2" xfId="32936"/>
    <cellStyle name="Output 3 3 2 11 3" xfId="32937"/>
    <cellStyle name="Output 3 3 2 12" xfId="32938"/>
    <cellStyle name="Output 3 3 2 12 2" xfId="32939"/>
    <cellStyle name="Output 3 3 2 12 2 2" xfId="32940"/>
    <cellStyle name="Output 3 3 2 12 3" xfId="32941"/>
    <cellStyle name="Output 3 3 2 13" xfId="32942"/>
    <cellStyle name="Output 3 3 2 13 2" xfId="32943"/>
    <cellStyle name="Output 3 3 2 13 2 2" xfId="32944"/>
    <cellStyle name="Output 3 3 2 13 3" xfId="32945"/>
    <cellStyle name="Output 3 3 2 14" xfId="32946"/>
    <cellStyle name="Output 3 3 2 14 2" xfId="32947"/>
    <cellStyle name="Output 3 3 2 14 2 2" xfId="32948"/>
    <cellStyle name="Output 3 3 2 14 3" xfId="32949"/>
    <cellStyle name="Output 3 3 2 15" xfId="32950"/>
    <cellStyle name="Output 3 3 2 15 2" xfId="32951"/>
    <cellStyle name="Output 3 3 2 15 2 2" xfId="32952"/>
    <cellStyle name="Output 3 3 2 15 3" xfId="32953"/>
    <cellStyle name="Output 3 3 2 16" xfId="32954"/>
    <cellStyle name="Output 3 3 2 16 2" xfId="32955"/>
    <cellStyle name="Output 3 3 2 16 2 2" xfId="32956"/>
    <cellStyle name="Output 3 3 2 16 3" xfId="32957"/>
    <cellStyle name="Output 3 3 2 17" xfId="32958"/>
    <cellStyle name="Output 3 3 2 17 2" xfId="32959"/>
    <cellStyle name="Output 3 3 2 17 2 2" xfId="32960"/>
    <cellStyle name="Output 3 3 2 17 3" xfId="32961"/>
    <cellStyle name="Output 3 3 2 18" xfId="32962"/>
    <cellStyle name="Output 3 3 2 18 2" xfId="32963"/>
    <cellStyle name="Output 3 3 2 18 2 2" xfId="32964"/>
    <cellStyle name="Output 3 3 2 18 3" xfId="32965"/>
    <cellStyle name="Output 3 3 2 19" xfId="32966"/>
    <cellStyle name="Output 3 3 2 19 2" xfId="32967"/>
    <cellStyle name="Output 3 3 2 19 2 2" xfId="32968"/>
    <cellStyle name="Output 3 3 2 19 3" xfId="32969"/>
    <cellStyle name="Output 3 3 2 2" xfId="32970"/>
    <cellStyle name="Output 3 3 2 2 2" xfId="32971"/>
    <cellStyle name="Output 3 3 2 2 2 2" xfId="32972"/>
    <cellStyle name="Output 3 3 2 2 3" xfId="32973"/>
    <cellStyle name="Output 3 3 2 20" xfId="32974"/>
    <cellStyle name="Output 3 3 2 20 2" xfId="32975"/>
    <cellStyle name="Output 3 3 2 20 2 2" xfId="32976"/>
    <cellStyle name="Output 3 3 2 20 3" xfId="32977"/>
    <cellStyle name="Output 3 3 2 21" xfId="32978"/>
    <cellStyle name="Output 3 3 2 21 2" xfId="32979"/>
    <cellStyle name="Output 3 3 2 22" xfId="32980"/>
    <cellStyle name="Output 3 3 2 3" xfId="32981"/>
    <cellStyle name="Output 3 3 2 3 2" xfId="32982"/>
    <cellStyle name="Output 3 3 2 3 2 2" xfId="32983"/>
    <cellStyle name="Output 3 3 2 3 3" xfId="32984"/>
    <cellStyle name="Output 3 3 2 4" xfId="32985"/>
    <cellStyle name="Output 3 3 2 4 2" xfId="32986"/>
    <cellStyle name="Output 3 3 2 4 2 2" xfId="32987"/>
    <cellStyle name="Output 3 3 2 4 3" xfId="32988"/>
    <cellStyle name="Output 3 3 2 5" xfId="32989"/>
    <cellStyle name="Output 3 3 2 5 2" xfId="32990"/>
    <cellStyle name="Output 3 3 2 5 2 2" xfId="32991"/>
    <cellStyle name="Output 3 3 2 5 3" xfId="32992"/>
    <cellStyle name="Output 3 3 2 6" xfId="32993"/>
    <cellStyle name="Output 3 3 2 6 2" xfId="32994"/>
    <cellStyle name="Output 3 3 2 6 2 2" xfId="32995"/>
    <cellStyle name="Output 3 3 2 6 3" xfId="32996"/>
    <cellStyle name="Output 3 3 2 7" xfId="32997"/>
    <cellStyle name="Output 3 3 2 7 2" xfId="32998"/>
    <cellStyle name="Output 3 3 2 7 2 2" xfId="32999"/>
    <cellStyle name="Output 3 3 2 7 3" xfId="33000"/>
    <cellStyle name="Output 3 3 2 8" xfId="33001"/>
    <cellStyle name="Output 3 3 2 8 2" xfId="33002"/>
    <cellStyle name="Output 3 3 2 8 2 2" xfId="33003"/>
    <cellStyle name="Output 3 3 2 8 3" xfId="33004"/>
    <cellStyle name="Output 3 3 2 9" xfId="33005"/>
    <cellStyle name="Output 3 3 2 9 2" xfId="33006"/>
    <cellStyle name="Output 3 3 2 9 2 2" xfId="33007"/>
    <cellStyle name="Output 3 3 2 9 3" xfId="33008"/>
    <cellStyle name="Output 3 3 3" xfId="33009"/>
    <cellStyle name="Output 3 3 3 2" xfId="33010"/>
    <cellStyle name="Output 3 3 3 2 2" xfId="33011"/>
    <cellStyle name="Output 3 3 3 3" xfId="33012"/>
    <cellStyle name="Output 3 3 4" xfId="33013"/>
    <cellStyle name="Output 3 3 4 2" xfId="33014"/>
    <cellStyle name="Output 3 3 4 2 2" xfId="33015"/>
    <cellStyle name="Output 3 3 4 3" xfId="33016"/>
    <cellStyle name="Output 3 3 5" xfId="33017"/>
    <cellStyle name="Output 3 3 5 2" xfId="33018"/>
    <cellStyle name="Output 3 3 5 2 2" xfId="33019"/>
    <cellStyle name="Output 3 3 5 3" xfId="33020"/>
    <cellStyle name="Output 3 3 6" xfId="33021"/>
    <cellStyle name="Output 3 3 6 2" xfId="33022"/>
    <cellStyle name="Output 3 3 6 2 2" xfId="33023"/>
    <cellStyle name="Output 3 3 6 3" xfId="33024"/>
    <cellStyle name="Output 3 3 7" xfId="33025"/>
    <cellStyle name="Output 3 3 7 2" xfId="33026"/>
    <cellStyle name="Output 3 3 7 2 2" xfId="33027"/>
    <cellStyle name="Output 3 3 7 3" xfId="33028"/>
    <cellStyle name="Output 3 3 8" xfId="33029"/>
    <cellStyle name="Output 3 3 8 2" xfId="33030"/>
    <cellStyle name="Output 3 3 8 2 2" xfId="33031"/>
    <cellStyle name="Output 3 3 8 3" xfId="33032"/>
    <cellStyle name="Output 3 3 9" xfId="33033"/>
    <cellStyle name="Output 3 3 9 2" xfId="33034"/>
    <cellStyle name="Output 3 3 9 2 2" xfId="33035"/>
    <cellStyle name="Output 3 3 9 3" xfId="33036"/>
    <cellStyle name="Output 3 4" xfId="33037"/>
    <cellStyle name="Output 3 4 10" xfId="33038"/>
    <cellStyle name="Output 3 4 10 2" xfId="33039"/>
    <cellStyle name="Output 3 4 10 2 2" xfId="33040"/>
    <cellStyle name="Output 3 4 10 3" xfId="33041"/>
    <cellStyle name="Output 3 4 11" xfId="33042"/>
    <cellStyle name="Output 3 4 11 2" xfId="33043"/>
    <cellStyle name="Output 3 4 11 2 2" xfId="33044"/>
    <cellStyle name="Output 3 4 11 3" xfId="33045"/>
    <cellStyle name="Output 3 4 12" xfId="33046"/>
    <cellStyle name="Output 3 4 12 2" xfId="33047"/>
    <cellStyle name="Output 3 4 12 2 2" xfId="33048"/>
    <cellStyle name="Output 3 4 12 3" xfId="33049"/>
    <cellStyle name="Output 3 4 13" xfId="33050"/>
    <cellStyle name="Output 3 4 13 2" xfId="33051"/>
    <cellStyle name="Output 3 4 13 2 2" xfId="33052"/>
    <cellStyle name="Output 3 4 13 3" xfId="33053"/>
    <cellStyle name="Output 3 4 14" xfId="33054"/>
    <cellStyle name="Output 3 4 14 2" xfId="33055"/>
    <cellStyle name="Output 3 4 14 2 2" xfId="33056"/>
    <cellStyle name="Output 3 4 14 3" xfId="33057"/>
    <cellStyle name="Output 3 4 15" xfId="33058"/>
    <cellStyle name="Output 3 4 15 2" xfId="33059"/>
    <cellStyle name="Output 3 4 15 2 2" xfId="33060"/>
    <cellStyle name="Output 3 4 15 3" xfId="33061"/>
    <cellStyle name="Output 3 4 16" xfId="33062"/>
    <cellStyle name="Output 3 4 16 2" xfId="33063"/>
    <cellStyle name="Output 3 4 16 2 2" xfId="33064"/>
    <cellStyle name="Output 3 4 16 3" xfId="33065"/>
    <cellStyle name="Output 3 4 17" xfId="33066"/>
    <cellStyle name="Output 3 4 17 2" xfId="33067"/>
    <cellStyle name="Output 3 4 17 2 2" xfId="33068"/>
    <cellStyle name="Output 3 4 17 3" xfId="33069"/>
    <cellStyle name="Output 3 4 18" xfId="33070"/>
    <cellStyle name="Output 3 4 18 2" xfId="33071"/>
    <cellStyle name="Output 3 4 19" xfId="33072"/>
    <cellStyle name="Output 3 4 2" xfId="33073"/>
    <cellStyle name="Output 3 4 2 10" xfId="33074"/>
    <cellStyle name="Output 3 4 2 10 2" xfId="33075"/>
    <cellStyle name="Output 3 4 2 10 2 2" xfId="33076"/>
    <cellStyle name="Output 3 4 2 10 3" xfId="33077"/>
    <cellStyle name="Output 3 4 2 11" xfId="33078"/>
    <cellStyle name="Output 3 4 2 11 2" xfId="33079"/>
    <cellStyle name="Output 3 4 2 11 2 2" xfId="33080"/>
    <cellStyle name="Output 3 4 2 11 3" xfId="33081"/>
    <cellStyle name="Output 3 4 2 12" xfId="33082"/>
    <cellStyle name="Output 3 4 2 12 2" xfId="33083"/>
    <cellStyle name="Output 3 4 2 12 2 2" xfId="33084"/>
    <cellStyle name="Output 3 4 2 12 3" xfId="33085"/>
    <cellStyle name="Output 3 4 2 13" xfId="33086"/>
    <cellStyle name="Output 3 4 2 13 2" xfId="33087"/>
    <cellStyle name="Output 3 4 2 13 2 2" xfId="33088"/>
    <cellStyle name="Output 3 4 2 13 3" xfId="33089"/>
    <cellStyle name="Output 3 4 2 14" xfId="33090"/>
    <cellStyle name="Output 3 4 2 14 2" xfId="33091"/>
    <cellStyle name="Output 3 4 2 14 2 2" xfId="33092"/>
    <cellStyle name="Output 3 4 2 14 3" xfId="33093"/>
    <cellStyle name="Output 3 4 2 15" xfId="33094"/>
    <cellStyle name="Output 3 4 2 15 2" xfId="33095"/>
    <cellStyle name="Output 3 4 2 15 2 2" xfId="33096"/>
    <cellStyle name="Output 3 4 2 15 3" xfId="33097"/>
    <cellStyle name="Output 3 4 2 16" xfId="33098"/>
    <cellStyle name="Output 3 4 2 16 2" xfId="33099"/>
    <cellStyle name="Output 3 4 2 16 2 2" xfId="33100"/>
    <cellStyle name="Output 3 4 2 16 3" xfId="33101"/>
    <cellStyle name="Output 3 4 2 17" xfId="33102"/>
    <cellStyle name="Output 3 4 2 17 2" xfId="33103"/>
    <cellStyle name="Output 3 4 2 17 2 2" xfId="33104"/>
    <cellStyle name="Output 3 4 2 17 3" xfId="33105"/>
    <cellStyle name="Output 3 4 2 18" xfId="33106"/>
    <cellStyle name="Output 3 4 2 18 2" xfId="33107"/>
    <cellStyle name="Output 3 4 2 18 2 2" xfId="33108"/>
    <cellStyle name="Output 3 4 2 18 3" xfId="33109"/>
    <cellStyle name="Output 3 4 2 19" xfId="33110"/>
    <cellStyle name="Output 3 4 2 19 2" xfId="33111"/>
    <cellStyle name="Output 3 4 2 19 2 2" xfId="33112"/>
    <cellStyle name="Output 3 4 2 19 3" xfId="33113"/>
    <cellStyle name="Output 3 4 2 2" xfId="33114"/>
    <cellStyle name="Output 3 4 2 2 2" xfId="33115"/>
    <cellStyle name="Output 3 4 2 2 2 2" xfId="33116"/>
    <cellStyle name="Output 3 4 2 2 3" xfId="33117"/>
    <cellStyle name="Output 3 4 2 20" xfId="33118"/>
    <cellStyle name="Output 3 4 2 20 2" xfId="33119"/>
    <cellStyle name="Output 3 4 2 20 2 2" xfId="33120"/>
    <cellStyle name="Output 3 4 2 20 3" xfId="33121"/>
    <cellStyle name="Output 3 4 2 21" xfId="33122"/>
    <cellStyle name="Output 3 4 2 21 2" xfId="33123"/>
    <cellStyle name="Output 3 4 2 22" xfId="33124"/>
    <cellStyle name="Output 3 4 2 3" xfId="33125"/>
    <cellStyle name="Output 3 4 2 3 2" xfId="33126"/>
    <cellStyle name="Output 3 4 2 3 2 2" xfId="33127"/>
    <cellStyle name="Output 3 4 2 3 3" xfId="33128"/>
    <cellStyle name="Output 3 4 2 4" xfId="33129"/>
    <cellStyle name="Output 3 4 2 4 2" xfId="33130"/>
    <cellStyle name="Output 3 4 2 4 2 2" xfId="33131"/>
    <cellStyle name="Output 3 4 2 4 3" xfId="33132"/>
    <cellStyle name="Output 3 4 2 5" xfId="33133"/>
    <cellStyle name="Output 3 4 2 5 2" xfId="33134"/>
    <cellStyle name="Output 3 4 2 5 2 2" xfId="33135"/>
    <cellStyle name="Output 3 4 2 5 3" xfId="33136"/>
    <cellStyle name="Output 3 4 2 6" xfId="33137"/>
    <cellStyle name="Output 3 4 2 6 2" xfId="33138"/>
    <cellStyle name="Output 3 4 2 6 2 2" xfId="33139"/>
    <cellStyle name="Output 3 4 2 6 3" xfId="33140"/>
    <cellStyle name="Output 3 4 2 7" xfId="33141"/>
    <cellStyle name="Output 3 4 2 7 2" xfId="33142"/>
    <cellStyle name="Output 3 4 2 7 2 2" xfId="33143"/>
    <cellStyle name="Output 3 4 2 7 3" xfId="33144"/>
    <cellStyle name="Output 3 4 2 8" xfId="33145"/>
    <cellStyle name="Output 3 4 2 8 2" xfId="33146"/>
    <cellStyle name="Output 3 4 2 8 2 2" xfId="33147"/>
    <cellStyle name="Output 3 4 2 8 3" xfId="33148"/>
    <cellStyle name="Output 3 4 2 9" xfId="33149"/>
    <cellStyle name="Output 3 4 2 9 2" xfId="33150"/>
    <cellStyle name="Output 3 4 2 9 2 2" xfId="33151"/>
    <cellStyle name="Output 3 4 2 9 3" xfId="33152"/>
    <cellStyle name="Output 3 4 3" xfId="33153"/>
    <cellStyle name="Output 3 4 3 2" xfId="33154"/>
    <cellStyle name="Output 3 4 3 2 2" xfId="33155"/>
    <cellStyle name="Output 3 4 3 3" xfId="33156"/>
    <cellStyle name="Output 3 4 4" xfId="33157"/>
    <cellStyle name="Output 3 4 4 2" xfId="33158"/>
    <cellStyle name="Output 3 4 4 2 2" xfId="33159"/>
    <cellStyle name="Output 3 4 4 3" xfId="33160"/>
    <cellStyle name="Output 3 4 5" xfId="33161"/>
    <cellStyle name="Output 3 4 5 2" xfId="33162"/>
    <cellStyle name="Output 3 4 5 2 2" xfId="33163"/>
    <cellStyle name="Output 3 4 5 3" xfId="33164"/>
    <cellStyle name="Output 3 4 6" xfId="33165"/>
    <cellStyle name="Output 3 4 6 2" xfId="33166"/>
    <cellStyle name="Output 3 4 6 2 2" xfId="33167"/>
    <cellStyle name="Output 3 4 6 3" xfId="33168"/>
    <cellStyle name="Output 3 4 7" xfId="33169"/>
    <cellStyle name="Output 3 4 7 2" xfId="33170"/>
    <cellStyle name="Output 3 4 7 2 2" xfId="33171"/>
    <cellStyle name="Output 3 4 7 3" xfId="33172"/>
    <cellStyle name="Output 3 4 8" xfId="33173"/>
    <cellStyle name="Output 3 4 8 2" xfId="33174"/>
    <cellStyle name="Output 3 4 8 2 2" xfId="33175"/>
    <cellStyle name="Output 3 4 8 3" xfId="33176"/>
    <cellStyle name="Output 3 4 9" xfId="33177"/>
    <cellStyle name="Output 3 4 9 2" xfId="33178"/>
    <cellStyle name="Output 3 4 9 2 2" xfId="33179"/>
    <cellStyle name="Output 3 4 9 3" xfId="33180"/>
    <cellStyle name="Output 3 5" xfId="33181"/>
    <cellStyle name="Output 3 5 10" xfId="33182"/>
    <cellStyle name="Output 3 5 10 2" xfId="33183"/>
    <cellStyle name="Output 3 5 10 2 2" xfId="33184"/>
    <cellStyle name="Output 3 5 10 3" xfId="33185"/>
    <cellStyle name="Output 3 5 11" xfId="33186"/>
    <cellStyle name="Output 3 5 11 2" xfId="33187"/>
    <cellStyle name="Output 3 5 11 2 2" xfId="33188"/>
    <cellStyle name="Output 3 5 11 3" xfId="33189"/>
    <cellStyle name="Output 3 5 12" xfId="33190"/>
    <cellStyle name="Output 3 5 12 2" xfId="33191"/>
    <cellStyle name="Output 3 5 12 2 2" xfId="33192"/>
    <cellStyle name="Output 3 5 12 3" xfId="33193"/>
    <cellStyle name="Output 3 5 13" xfId="33194"/>
    <cellStyle name="Output 3 5 13 2" xfId="33195"/>
    <cellStyle name="Output 3 5 13 2 2" xfId="33196"/>
    <cellStyle name="Output 3 5 13 3" xfId="33197"/>
    <cellStyle name="Output 3 5 14" xfId="33198"/>
    <cellStyle name="Output 3 5 14 2" xfId="33199"/>
    <cellStyle name="Output 3 5 14 2 2" xfId="33200"/>
    <cellStyle name="Output 3 5 14 3" xfId="33201"/>
    <cellStyle name="Output 3 5 15" xfId="33202"/>
    <cellStyle name="Output 3 5 15 2" xfId="33203"/>
    <cellStyle name="Output 3 5 15 2 2" xfId="33204"/>
    <cellStyle name="Output 3 5 15 3" xfId="33205"/>
    <cellStyle name="Output 3 5 16" xfId="33206"/>
    <cellStyle name="Output 3 5 16 2" xfId="33207"/>
    <cellStyle name="Output 3 5 16 2 2" xfId="33208"/>
    <cellStyle name="Output 3 5 16 3" xfId="33209"/>
    <cellStyle name="Output 3 5 17" xfId="33210"/>
    <cellStyle name="Output 3 5 17 2" xfId="33211"/>
    <cellStyle name="Output 3 5 17 2 2" xfId="33212"/>
    <cellStyle name="Output 3 5 17 3" xfId="33213"/>
    <cellStyle name="Output 3 5 18" xfId="33214"/>
    <cellStyle name="Output 3 5 18 2" xfId="33215"/>
    <cellStyle name="Output 3 5 18 2 2" xfId="33216"/>
    <cellStyle name="Output 3 5 18 3" xfId="33217"/>
    <cellStyle name="Output 3 5 19" xfId="33218"/>
    <cellStyle name="Output 3 5 19 2" xfId="33219"/>
    <cellStyle name="Output 3 5 19 2 2" xfId="33220"/>
    <cellStyle name="Output 3 5 19 3" xfId="33221"/>
    <cellStyle name="Output 3 5 2" xfId="33222"/>
    <cellStyle name="Output 3 5 2 10" xfId="33223"/>
    <cellStyle name="Output 3 5 2 10 2" xfId="33224"/>
    <cellStyle name="Output 3 5 2 10 2 2" xfId="33225"/>
    <cellStyle name="Output 3 5 2 10 3" xfId="33226"/>
    <cellStyle name="Output 3 5 2 11" xfId="33227"/>
    <cellStyle name="Output 3 5 2 11 2" xfId="33228"/>
    <cellStyle name="Output 3 5 2 11 2 2" xfId="33229"/>
    <cellStyle name="Output 3 5 2 11 3" xfId="33230"/>
    <cellStyle name="Output 3 5 2 12" xfId="33231"/>
    <cellStyle name="Output 3 5 2 12 2" xfId="33232"/>
    <cellStyle name="Output 3 5 2 12 2 2" xfId="33233"/>
    <cellStyle name="Output 3 5 2 12 3" xfId="33234"/>
    <cellStyle name="Output 3 5 2 13" xfId="33235"/>
    <cellStyle name="Output 3 5 2 13 2" xfId="33236"/>
    <cellStyle name="Output 3 5 2 13 2 2" xfId="33237"/>
    <cellStyle name="Output 3 5 2 13 3" xfId="33238"/>
    <cellStyle name="Output 3 5 2 14" xfId="33239"/>
    <cellStyle name="Output 3 5 2 14 2" xfId="33240"/>
    <cellStyle name="Output 3 5 2 14 2 2" xfId="33241"/>
    <cellStyle name="Output 3 5 2 14 3" xfId="33242"/>
    <cellStyle name="Output 3 5 2 15" xfId="33243"/>
    <cellStyle name="Output 3 5 2 15 2" xfId="33244"/>
    <cellStyle name="Output 3 5 2 15 2 2" xfId="33245"/>
    <cellStyle name="Output 3 5 2 15 3" xfId="33246"/>
    <cellStyle name="Output 3 5 2 16" xfId="33247"/>
    <cellStyle name="Output 3 5 2 16 2" xfId="33248"/>
    <cellStyle name="Output 3 5 2 16 2 2" xfId="33249"/>
    <cellStyle name="Output 3 5 2 16 3" xfId="33250"/>
    <cellStyle name="Output 3 5 2 17" xfId="33251"/>
    <cellStyle name="Output 3 5 2 17 2" xfId="33252"/>
    <cellStyle name="Output 3 5 2 17 2 2" xfId="33253"/>
    <cellStyle name="Output 3 5 2 17 3" xfId="33254"/>
    <cellStyle name="Output 3 5 2 18" xfId="33255"/>
    <cellStyle name="Output 3 5 2 18 2" xfId="33256"/>
    <cellStyle name="Output 3 5 2 18 2 2" xfId="33257"/>
    <cellStyle name="Output 3 5 2 18 3" xfId="33258"/>
    <cellStyle name="Output 3 5 2 19" xfId="33259"/>
    <cellStyle name="Output 3 5 2 19 2" xfId="33260"/>
    <cellStyle name="Output 3 5 2 19 2 2" xfId="33261"/>
    <cellStyle name="Output 3 5 2 19 3" xfId="33262"/>
    <cellStyle name="Output 3 5 2 2" xfId="33263"/>
    <cellStyle name="Output 3 5 2 2 2" xfId="33264"/>
    <cellStyle name="Output 3 5 2 2 2 2" xfId="33265"/>
    <cellStyle name="Output 3 5 2 2 3" xfId="33266"/>
    <cellStyle name="Output 3 5 2 20" xfId="33267"/>
    <cellStyle name="Output 3 5 2 20 2" xfId="33268"/>
    <cellStyle name="Output 3 5 2 20 2 2" xfId="33269"/>
    <cellStyle name="Output 3 5 2 20 3" xfId="33270"/>
    <cellStyle name="Output 3 5 2 21" xfId="33271"/>
    <cellStyle name="Output 3 5 2 21 2" xfId="33272"/>
    <cellStyle name="Output 3 5 2 22" xfId="33273"/>
    <cellStyle name="Output 3 5 2 3" xfId="33274"/>
    <cellStyle name="Output 3 5 2 3 2" xfId="33275"/>
    <cellStyle name="Output 3 5 2 3 2 2" xfId="33276"/>
    <cellStyle name="Output 3 5 2 3 3" xfId="33277"/>
    <cellStyle name="Output 3 5 2 4" xfId="33278"/>
    <cellStyle name="Output 3 5 2 4 2" xfId="33279"/>
    <cellStyle name="Output 3 5 2 4 2 2" xfId="33280"/>
    <cellStyle name="Output 3 5 2 4 3" xfId="33281"/>
    <cellStyle name="Output 3 5 2 5" xfId="33282"/>
    <cellStyle name="Output 3 5 2 5 2" xfId="33283"/>
    <cellStyle name="Output 3 5 2 5 2 2" xfId="33284"/>
    <cellStyle name="Output 3 5 2 5 3" xfId="33285"/>
    <cellStyle name="Output 3 5 2 6" xfId="33286"/>
    <cellStyle name="Output 3 5 2 6 2" xfId="33287"/>
    <cellStyle name="Output 3 5 2 6 2 2" xfId="33288"/>
    <cellStyle name="Output 3 5 2 6 3" xfId="33289"/>
    <cellStyle name="Output 3 5 2 7" xfId="33290"/>
    <cellStyle name="Output 3 5 2 7 2" xfId="33291"/>
    <cellStyle name="Output 3 5 2 7 2 2" xfId="33292"/>
    <cellStyle name="Output 3 5 2 7 3" xfId="33293"/>
    <cellStyle name="Output 3 5 2 8" xfId="33294"/>
    <cellStyle name="Output 3 5 2 8 2" xfId="33295"/>
    <cellStyle name="Output 3 5 2 8 2 2" xfId="33296"/>
    <cellStyle name="Output 3 5 2 8 3" xfId="33297"/>
    <cellStyle name="Output 3 5 2 9" xfId="33298"/>
    <cellStyle name="Output 3 5 2 9 2" xfId="33299"/>
    <cellStyle name="Output 3 5 2 9 2 2" xfId="33300"/>
    <cellStyle name="Output 3 5 2 9 3" xfId="33301"/>
    <cellStyle name="Output 3 5 20" xfId="33302"/>
    <cellStyle name="Output 3 5 20 2" xfId="33303"/>
    <cellStyle name="Output 3 5 20 2 2" xfId="33304"/>
    <cellStyle name="Output 3 5 20 3" xfId="33305"/>
    <cellStyle name="Output 3 5 21" xfId="33306"/>
    <cellStyle name="Output 3 5 21 2" xfId="33307"/>
    <cellStyle name="Output 3 5 21 2 2" xfId="33308"/>
    <cellStyle name="Output 3 5 21 3" xfId="33309"/>
    <cellStyle name="Output 3 5 22" xfId="33310"/>
    <cellStyle name="Output 3 5 22 2" xfId="33311"/>
    <cellStyle name="Output 3 5 23" xfId="33312"/>
    <cellStyle name="Output 3 5 3" xfId="33313"/>
    <cellStyle name="Output 3 5 3 2" xfId="33314"/>
    <cellStyle name="Output 3 5 3 2 2" xfId="33315"/>
    <cellStyle name="Output 3 5 3 3" xfId="33316"/>
    <cellStyle name="Output 3 5 4" xfId="33317"/>
    <cellStyle name="Output 3 5 4 2" xfId="33318"/>
    <cellStyle name="Output 3 5 4 2 2" xfId="33319"/>
    <cellStyle name="Output 3 5 4 3" xfId="33320"/>
    <cellStyle name="Output 3 5 5" xfId="33321"/>
    <cellStyle name="Output 3 5 5 2" xfId="33322"/>
    <cellStyle name="Output 3 5 5 2 2" xfId="33323"/>
    <cellStyle name="Output 3 5 5 3" xfId="33324"/>
    <cellStyle name="Output 3 5 6" xfId="33325"/>
    <cellStyle name="Output 3 5 6 2" xfId="33326"/>
    <cellStyle name="Output 3 5 6 2 2" xfId="33327"/>
    <cellStyle name="Output 3 5 6 3" xfId="33328"/>
    <cellStyle name="Output 3 5 7" xfId="33329"/>
    <cellStyle name="Output 3 5 7 2" xfId="33330"/>
    <cellStyle name="Output 3 5 7 2 2" xfId="33331"/>
    <cellStyle name="Output 3 5 7 3" xfId="33332"/>
    <cellStyle name="Output 3 5 8" xfId="33333"/>
    <cellStyle name="Output 3 5 8 2" xfId="33334"/>
    <cellStyle name="Output 3 5 8 2 2" xfId="33335"/>
    <cellStyle name="Output 3 5 8 3" xfId="33336"/>
    <cellStyle name="Output 3 5 9" xfId="33337"/>
    <cellStyle name="Output 3 5 9 2" xfId="33338"/>
    <cellStyle name="Output 3 5 9 2 2" xfId="33339"/>
    <cellStyle name="Output 3 5 9 3" xfId="33340"/>
    <cellStyle name="Output 3 6" xfId="33341"/>
    <cellStyle name="Output 3 6 10" xfId="33342"/>
    <cellStyle name="Output 3 6 10 2" xfId="33343"/>
    <cellStyle name="Output 3 6 10 2 2" xfId="33344"/>
    <cellStyle name="Output 3 6 10 3" xfId="33345"/>
    <cellStyle name="Output 3 6 11" xfId="33346"/>
    <cellStyle name="Output 3 6 11 2" xfId="33347"/>
    <cellStyle name="Output 3 6 11 2 2" xfId="33348"/>
    <cellStyle name="Output 3 6 11 3" xfId="33349"/>
    <cellStyle name="Output 3 6 12" xfId="33350"/>
    <cellStyle name="Output 3 6 12 2" xfId="33351"/>
    <cellStyle name="Output 3 6 12 2 2" xfId="33352"/>
    <cellStyle name="Output 3 6 12 3" xfId="33353"/>
    <cellStyle name="Output 3 6 13" xfId="33354"/>
    <cellStyle name="Output 3 6 13 2" xfId="33355"/>
    <cellStyle name="Output 3 6 13 2 2" xfId="33356"/>
    <cellStyle name="Output 3 6 13 3" xfId="33357"/>
    <cellStyle name="Output 3 6 14" xfId="33358"/>
    <cellStyle name="Output 3 6 14 2" xfId="33359"/>
    <cellStyle name="Output 3 6 14 2 2" xfId="33360"/>
    <cellStyle name="Output 3 6 14 3" xfId="33361"/>
    <cellStyle name="Output 3 6 15" xfId="33362"/>
    <cellStyle name="Output 3 6 15 2" xfId="33363"/>
    <cellStyle name="Output 3 6 15 2 2" xfId="33364"/>
    <cellStyle name="Output 3 6 15 3" xfId="33365"/>
    <cellStyle name="Output 3 6 16" xfId="33366"/>
    <cellStyle name="Output 3 6 16 2" xfId="33367"/>
    <cellStyle name="Output 3 6 16 2 2" xfId="33368"/>
    <cellStyle name="Output 3 6 16 3" xfId="33369"/>
    <cellStyle name="Output 3 6 17" xfId="33370"/>
    <cellStyle name="Output 3 6 17 2" xfId="33371"/>
    <cellStyle name="Output 3 6 17 2 2" xfId="33372"/>
    <cellStyle name="Output 3 6 17 3" xfId="33373"/>
    <cellStyle name="Output 3 6 18" xfId="33374"/>
    <cellStyle name="Output 3 6 18 2" xfId="33375"/>
    <cellStyle name="Output 3 6 18 2 2" xfId="33376"/>
    <cellStyle name="Output 3 6 18 3" xfId="33377"/>
    <cellStyle name="Output 3 6 19" xfId="33378"/>
    <cellStyle name="Output 3 6 19 2" xfId="33379"/>
    <cellStyle name="Output 3 6 19 2 2" xfId="33380"/>
    <cellStyle name="Output 3 6 19 3" xfId="33381"/>
    <cellStyle name="Output 3 6 2" xfId="33382"/>
    <cellStyle name="Output 3 6 2 2" xfId="33383"/>
    <cellStyle name="Output 3 6 2 2 2" xfId="33384"/>
    <cellStyle name="Output 3 6 2 3" xfId="33385"/>
    <cellStyle name="Output 3 6 20" xfId="33386"/>
    <cellStyle name="Output 3 6 20 2" xfId="33387"/>
    <cellStyle name="Output 3 6 20 2 2" xfId="33388"/>
    <cellStyle name="Output 3 6 20 3" xfId="33389"/>
    <cellStyle name="Output 3 6 21" xfId="33390"/>
    <cellStyle name="Output 3 6 21 2" xfId="33391"/>
    <cellStyle name="Output 3 6 22" xfId="33392"/>
    <cellStyle name="Output 3 6 3" xfId="33393"/>
    <cellStyle name="Output 3 6 3 2" xfId="33394"/>
    <cellStyle name="Output 3 6 3 2 2" xfId="33395"/>
    <cellStyle name="Output 3 6 3 3" xfId="33396"/>
    <cellStyle name="Output 3 6 4" xfId="33397"/>
    <cellStyle name="Output 3 6 4 2" xfId="33398"/>
    <cellStyle name="Output 3 6 4 2 2" xfId="33399"/>
    <cellStyle name="Output 3 6 4 3" xfId="33400"/>
    <cellStyle name="Output 3 6 5" xfId="33401"/>
    <cellStyle name="Output 3 6 5 2" xfId="33402"/>
    <cellStyle name="Output 3 6 5 2 2" xfId="33403"/>
    <cellStyle name="Output 3 6 5 3" xfId="33404"/>
    <cellStyle name="Output 3 6 6" xfId="33405"/>
    <cellStyle name="Output 3 6 6 2" xfId="33406"/>
    <cellStyle name="Output 3 6 6 2 2" xfId="33407"/>
    <cellStyle name="Output 3 6 6 3" xfId="33408"/>
    <cellStyle name="Output 3 6 7" xfId="33409"/>
    <cellStyle name="Output 3 6 7 2" xfId="33410"/>
    <cellStyle name="Output 3 6 7 2 2" xfId="33411"/>
    <cellStyle name="Output 3 6 7 3" xfId="33412"/>
    <cellStyle name="Output 3 6 8" xfId="33413"/>
    <cellStyle name="Output 3 6 8 2" xfId="33414"/>
    <cellStyle name="Output 3 6 8 2 2" xfId="33415"/>
    <cellStyle name="Output 3 6 8 3" xfId="33416"/>
    <cellStyle name="Output 3 6 9" xfId="33417"/>
    <cellStyle name="Output 3 6 9 2" xfId="33418"/>
    <cellStyle name="Output 3 6 9 2 2" xfId="33419"/>
    <cellStyle name="Output 3 6 9 3" xfId="33420"/>
    <cellStyle name="Output 3 7" xfId="33421"/>
    <cellStyle name="Output 3 7 2" xfId="33422"/>
    <cellStyle name="Output 3 7 2 2" xfId="33423"/>
    <cellStyle name="Output 3 7 3" xfId="33424"/>
    <cellStyle name="Output 3 8" xfId="33425"/>
    <cellStyle name="Output 3 8 2" xfId="33426"/>
    <cellStyle name="Output 3 8 2 2" xfId="33427"/>
    <cellStyle name="Output 3 8 3" xfId="33428"/>
    <cellStyle name="Output 3 9" xfId="33429"/>
    <cellStyle name="Output 3 9 2" xfId="33430"/>
    <cellStyle name="Output 3 9 2 2" xfId="33431"/>
    <cellStyle name="Output 3 9 3" xfId="33432"/>
    <cellStyle name="Output 4" xfId="33433"/>
    <cellStyle name="Output 4 10" xfId="33434"/>
    <cellStyle name="Output 4 10 2" xfId="33435"/>
    <cellStyle name="Output 4 10 2 2" xfId="33436"/>
    <cellStyle name="Output 4 10 3" xfId="33437"/>
    <cellStyle name="Output 4 11" xfId="33438"/>
    <cellStyle name="Output 4 11 2" xfId="33439"/>
    <cellStyle name="Output 4 11 2 2" xfId="33440"/>
    <cellStyle name="Output 4 11 3" xfId="33441"/>
    <cellStyle name="Output 4 12" xfId="33442"/>
    <cellStyle name="Output 4 12 2" xfId="33443"/>
    <cellStyle name="Output 4 12 2 2" xfId="33444"/>
    <cellStyle name="Output 4 12 3" xfId="33445"/>
    <cellStyle name="Output 4 13" xfId="33446"/>
    <cellStyle name="Output 4 13 2" xfId="33447"/>
    <cellStyle name="Output 4 13 2 2" xfId="33448"/>
    <cellStyle name="Output 4 13 3" xfId="33449"/>
    <cellStyle name="Output 4 14" xfId="33450"/>
    <cellStyle name="Output 4 14 2" xfId="33451"/>
    <cellStyle name="Output 4 14 2 2" xfId="33452"/>
    <cellStyle name="Output 4 14 3" xfId="33453"/>
    <cellStyle name="Output 4 15" xfId="33454"/>
    <cellStyle name="Output 4 15 2" xfId="33455"/>
    <cellStyle name="Output 4 15 2 2" xfId="33456"/>
    <cellStyle name="Output 4 15 3" xfId="33457"/>
    <cellStyle name="Output 4 16" xfId="33458"/>
    <cellStyle name="Output 4 16 2" xfId="33459"/>
    <cellStyle name="Output 4 16 2 2" xfId="33460"/>
    <cellStyle name="Output 4 16 3" xfId="33461"/>
    <cellStyle name="Output 4 17" xfId="33462"/>
    <cellStyle name="Output 4 17 2" xfId="33463"/>
    <cellStyle name="Output 4 17 2 2" xfId="33464"/>
    <cellStyle name="Output 4 17 3" xfId="33465"/>
    <cellStyle name="Output 4 18" xfId="33466"/>
    <cellStyle name="Output 4 18 2" xfId="33467"/>
    <cellStyle name="Output 4 18 2 2" xfId="33468"/>
    <cellStyle name="Output 4 18 3" xfId="33469"/>
    <cellStyle name="Output 4 19" xfId="33470"/>
    <cellStyle name="Output 4 19 2" xfId="33471"/>
    <cellStyle name="Output 4 19 2 2" xfId="33472"/>
    <cellStyle name="Output 4 19 3" xfId="33473"/>
    <cellStyle name="Output 4 2" xfId="33474"/>
    <cellStyle name="Output 4 2 10" xfId="33475"/>
    <cellStyle name="Output 4 2 10 2" xfId="33476"/>
    <cellStyle name="Output 4 2 10 2 2" xfId="33477"/>
    <cellStyle name="Output 4 2 10 3" xfId="33478"/>
    <cellStyle name="Output 4 2 11" xfId="33479"/>
    <cellStyle name="Output 4 2 11 2" xfId="33480"/>
    <cellStyle name="Output 4 2 11 2 2" xfId="33481"/>
    <cellStyle name="Output 4 2 11 3" xfId="33482"/>
    <cellStyle name="Output 4 2 12" xfId="33483"/>
    <cellStyle name="Output 4 2 12 2" xfId="33484"/>
    <cellStyle name="Output 4 2 12 2 2" xfId="33485"/>
    <cellStyle name="Output 4 2 12 3" xfId="33486"/>
    <cellStyle name="Output 4 2 13" xfId="33487"/>
    <cellStyle name="Output 4 2 13 2" xfId="33488"/>
    <cellStyle name="Output 4 2 13 2 2" xfId="33489"/>
    <cellStyle name="Output 4 2 13 3" xfId="33490"/>
    <cellStyle name="Output 4 2 14" xfId="33491"/>
    <cellStyle name="Output 4 2 14 2" xfId="33492"/>
    <cellStyle name="Output 4 2 14 2 2" xfId="33493"/>
    <cellStyle name="Output 4 2 14 3" xfId="33494"/>
    <cellStyle name="Output 4 2 15" xfId="33495"/>
    <cellStyle name="Output 4 2 15 2" xfId="33496"/>
    <cellStyle name="Output 4 2 15 2 2" xfId="33497"/>
    <cellStyle name="Output 4 2 15 3" xfId="33498"/>
    <cellStyle name="Output 4 2 16" xfId="33499"/>
    <cellStyle name="Output 4 2 16 2" xfId="33500"/>
    <cellStyle name="Output 4 2 16 2 2" xfId="33501"/>
    <cellStyle name="Output 4 2 16 3" xfId="33502"/>
    <cellStyle name="Output 4 2 17" xfId="33503"/>
    <cellStyle name="Output 4 2 17 2" xfId="33504"/>
    <cellStyle name="Output 4 2 17 2 2" xfId="33505"/>
    <cellStyle name="Output 4 2 17 3" xfId="33506"/>
    <cellStyle name="Output 4 2 18" xfId="33507"/>
    <cellStyle name="Output 4 2 18 2" xfId="33508"/>
    <cellStyle name="Output 4 2 18 2 2" xfId="33509"/>
    <cellStyle name="Output 4 2 18 3" xfId="33510"/>
    <cellStyle name="Output 4 2 19" xfId="33511"/>
    <cellStyle name="Output 4 2 19 2" xfId="33512"/>
    <cellStyle name="Output 4 2 19 2 2" xfId="33513"/>
    <cellStyle name="Output 4 2 19 3" xfId="33514"/>
    <cellStyle name="Output 4 2 2" xfId="33515"/>
    <cellStyle name="Output 4 2 2 10" xfId="33516"/>
    <cellStyle name="Output 4 2 2 10 2" xfId="33517"/>
    <cellStyle name="Output 4 2 2 10 2 2" xfId="33518"/>
    <cellStyle name="Output 4 2 2 10 3" xfId="33519"/>
    <cellStyle name="Output 4 2 2 11" xfId="33520"/>
    <cellStyle name="Output 4 2 2 11 2" xfId="33521"/>
    <cellStyle name="Output 4 2 2 11 2 2" xfId="33522"/>
    <cellStyle name="Output 4 2 2 11 3" xfId="33523"/>
    <cellStyle name="Output 4 2 2 12" xfId="33524"/>
    <cellStyle name="Output 4 2 2 12 2" xfId="33525"/>
    <cellStyle name="Output 4 2 2 12 2 2" xfId="33526"/>
    <cellStyle name="Output 4 2 2 12 3" xfId="33527"/>
    <cellStyle name="Output 4 2 2 13" xfId="33528"/>
    <cellStyle name="Output 4 2 2 13 2" xfId="33529"/>
    <cellStyle name="Output 4 2 2 13 2 2" xfId="33530"/>
    <cellStyle name="Output 4 2 2 13 3" xfId="33531"/>
    <cellStyle name="Output 4 2 2 14" xfId="33532"/>
    <cellStyle name="Output 4 2 2 14 2" xfId="33533"/>
    <cellStyle name="Output 4 2 2 14 2 2" xfId="33534"/>
    <cellStyle name="Output 4 2 2 14 3" xfId="33535"/>
    <cellStyle name="Output 4 2 2 15" xfId="33536"/>
    <cellStyle name="Output 4 2 2 15 2" xfId="33537"/>
    <cellStyle name="Output 4 2 2 15 2 2" xfId="33538"/>
    <cellStyle name="Output 4 2 2 15 3" xfId="33539"/>
    <cellStyle name="Output 4 2 2 16" xfId="33540"/>
    <cellStyle name="Output 4 2 2 16 2" xfId="33541"/>
    <cellStyle name="Output 4 2 2 16 2 2" xfId="33542"/>
    <cellStyle name="Output 4 2 2 16 3" xfId="33543"/>
    <cellStyle name="Output 4 2 2 17" xfId="33544"/>
    <cellStyle name="Output 4 2 2 17 2" xfId="33545"/>
    <cellStyle name="Output 4 2 2 17 2 2" xfId="33546"/>
    <cellStyle name="Output 4 2 2 17 3" xfId="33547"/>
    <cellStyle name="Output 4 2 2 18" xfId="33548"/>
    <cellStyle name="Output 4 2 2 18 2" xfId="33549"/>
    <cellStyle name="Output 4 2 2 19" xfId="33550"/>
    <cellStyle name="Output 4 2 2 2" xfId="33551"/>
    <cellStyle name="Output 4 2 2 2 10" xfId="33552"/>
    <cellStyle name="Output 4 2 2 2 10 2" xfId="33553"/>
    <cellStyle name="Output 4 2 2 2 10 2 2" xfId="33554"/>
    <cellStyle name="Output 4 2 2 2 10 3" xfId="33555"/>
    <cellStyle name="Output 4 2 2 2 11" xfId="33556"/>
    <cellStyle name="Output 4 2 2 2 11 2" xfId="33557"/>
    <cellStyle name="Output 4 2 2 2 11 2 2" xfId="33558"/>
    <cellStyle name="Output 4 2 2 2 11 3" xfId="33559"/>
    <cellStyle name="Output 4 2 2 2 12" xfId="33560"/>
    <cellStyle name="Output 4 2 2 2 12 2" xfId="33561"/>
    <cellStyle name="Output 4 2 2 2 12 2 2" xfId="33562"/>
    <cellStyle name="Output 4 2 2 2 12 3" xfId="33563"/>
    <cellStyle name="Output 4 2 2 2 13" xfId="33564"/>
    <cellStyle name="Output 4 2 2 2 13 2" xfId="33565"/>
    <cellStyle name="Output 4 2 2 2 13 2 2" xfId="33566"/>
    <cellStyle name="Output 4 2 2 2 13 3" xfId="33567"/>
    <cellStyle name="Output 4 2 2 2 14" xfId="33568"/>
    <cellStyle name="Output 4 2 2 2 14 2" xfId="33569"/>
    <cellStyle name="Output 4 2 2 2 14 2 2" xfId="33570"/>
    <cellStyle name="Output 4 2 2 2 14 3" xfId="33571"/>
    <cellStyle name="Output 4 2 2 2 15" xfId="33572"/>
    <cellStyle name="Output 4 2 2 2 15 2" xfId="33573"/>
    <cellStyle name="Output 4 2 2 2 15 2 2" xfId="33574"/>
    <cellStyle name="Output 4 2 2 2 15 3" xfId="33575"/>
    <cellStyle name="Output 4 2 2 2 16" xfId="33576"/>
    <cellStyle name="Output 4 2 2 2 16 2" xfId="33577"/>
    <cellStyle name="Output 4 2 2 2 16 2 2" xfId="33578"/>
    <cellStyle name="Output 4 2 2 2 16 3" xfId="33579"/>
    <cellStyle name="Output 4 2 2 2 17" xfId="33580"/>
    <cellStyle name="Output 4 2 2 2 17 2" xfId="33581"/>
    <cellStyle name="Output 4 2 2 2 17 2 2" xfId="33582"/>
    <cellStyle name="Output 4 2 2 2 17 3" xfId="33583"/>
    <cellStyle name="Output 4 2 2 2 18" xfId="33584"/>
    <cellStyle name="Output 4 2 2 2 18 2" xfId="33585"/>
    <cellStyle name="Output 4 2 2 2 18 2 2" xfId="33586"/>
    <cellStyle name="Output 4 2 2 2 18 3" xfId="33587"/>
    <cellStyle name="Output 4 2 2 2 19" xfId="33588"/>
    <cellStyle name="Output 4 2 2 2 19 2" xfId="33589"/>
    <cellStyle name="Output 4 2 2 2 19 2 2" xfId="33590"/>
    <cellStyle name="Output 4 2 2 2 19 3" xfId="33591"/>
    <cellStyle name="Output 4 2 2 2 2" xfId="33592"/>
    <cellStyle name="Output 4 2 2 2 2 2" xfId="33593"/>
    <cellStyle name="Output 4 2 2 2 2 2 2" xfId="33594"/>
    <cellStyle name="Output 4 2 2 2 2 3" xfId="33595"/>
    <cellStyle name="Output 4 2 2 2 20" xfId="33596"/>
    <cellStyle name="Output 4 2 2 2 20 2" xfId="33597"/>
    <cellStyle name="Output 4 2 2 2 20 2 2" xfId="33598"/>
    <cellStyle name="Output 4 2 2 2 20 3" xfId="33599"/>
    <cellStyle name="Output 4 2 2 2 21" xfId="33600"/>
    <cellStyle name="Output 4 2 2 2 21 2" xfId="33601"/>
    <cellStyle name="Output 4 2 2 2 22" xfId="33602"/>
    <cellStyle name="Output 4 2 2 2 3" xfId="33603"/>
    <cellStyle name="Output 4 2 2 2 3 2" xfId="33604"/>
    <cellStyle name="Output 4 2 2 2 3 2 2" xfId="33605"/>
    <cellStyle name="Output 4 2 2 2 3 3" xfId="33606"/>
    <cellStyle name="Output 4 2 2 2 4" xfId="33607"/>
    <cellStyle name="Output 4 2 2 2 4 2" xfId="33608"/>
    <cellStyle name="Output 4 2 2 2 4 2 2" xfId="33609"/>
    <cellStyle name="Output 4 2 2 2 4 3" xfId="33610"/>
    <cellStyle name="Output 4 2 2 2 5" xfId="33611"/>
    <cellStyle name="Output 4 2 2 2 5 2" xfId="33612"/>
    <cellStyle name="Output 4 2 2 2 5 2 2" xfId="33613"/>
    <cellStyle name="Output 4 2 2 2 5 3" xfId="33614"/>
    <cellStyle name="Output 4 2 2 2 6" xfId="33615"/>
    <cellStyle name="Output 4 2 2 2 6 2" xfId="33616"/>
    <cellStyle name="Output 4 2 2 2 6 2 2" xfId="33617"/>
    <cellStyle name="Output 4 2 2 2 6 3" xfId="33618"/>
    <cellStyle name="Output 4 2 2 2 7" xfId="33619"/>
    <cellStyle name="Output 4 2 2 2 7 2" xfId="33620"/>
    <cellStyle name="Output 4 2 2 2 7 2 2" xfId="33621"/>
    <cellStyle name="Output 4 2 2 2 7 3" xfId="33622"/>
    <cellStyle name="Output 4 2 2 2 8" xfId="33623"/>
    <cellStyle name="Output 4 2 2 2 8 2" xfId="33624"/>
    <cellStyle name="Output 4 2 2 2 8 2 2" xfId="33625"/>
    <cellStyle name="Output 4 2 2 2 8 3" xfId="33626"/>
    <cellStyle name="Output 4 2 2 2 9" xfId="33627"/>
    <cellStyle name="Output 4 2 2 2 9 2" xfId="33628"/>
    <cellStyle name="Output 4 2 2 2 9 2 2" xfId="33629"/>
    <cellStyle name="Output 4 2 2 2 9 3" xfId="33630"/>
    <cellStyle name="Output 4 2 2 3" xfId="33631"/>
    <cellStyle name="Output 4 2 2 3 2" xfId="33632"/>
    <cellStyle name="Output 4 2 2 3 2 2" xfId="33633"/>
    <cellStyle name="Output 4 2 2 3 3" xfId="33634"/>
    <cellStyle name="Output 4 2 2 4" xfId="33635"/>
    <cellStyle name="Output 4 2 2 4 2" xfId="33636"/>
    <cellStyle name="Output 4 2 2 4 2 2" xfId="33637"/>
    <cellStyle name="Output 4 2 2 4 3" xfId="33638"/>
    <cellStyle name="Output 4 2 2 5" xfId="33639"/>
    <cellStyle name="Output 4 2 2 5 2" xfId="33640"/>
    <cellStyle name="Output 4 2 2 5 2 2" xfId="33641"/>
    <cellStyle name="Output 4 2 2 5 3" xfId="33642"/>
    <cellStyle name="Output 4 2 2 6" xfId="33643"/>
    <cellStyle name="Output 4 2 2 6 2" xfId="33644"/>
    <cellStyle name="Output 4 2 2 6 2 2" xfId="33645"/>
    <cellStyle name="Output 4 2 2 6 3" xfId="33646"/>
    <cellStyle name="Output 4 2 2 7" xfId="33647"/>
    <cellStyle name="Output 4 2 2 7 2" xfId="33648"/>
    <cellStyle name="Output 4 2 2 7 2 2" xfId="33649"/>
    <cellStyle name="Output 4 2 2 7 3" xfId="33650"/>
    <cellStyle name="Output 4 2 2 8" xfId="33651"/>
    <cellStyle name="Output 4 2 2 8 2" xfId="33652"/>
    <cellStyle name="Output 4 2 2 8 2 2" xfId="33653"/>
    <cellStyle name="Output 4 2 2 8 3" xfId="33654"/>
    <cellStyle name="Output 4 2 2 9" xfId="33655"/>
    <cellStyle name="Output 4 2 2 9 2" xfId="33656"/>
    <cellStyle name="Output 4 2 2 9 2 2" xfId="33657"/>
    <cellStyle name="Output 4 2 2 9 3" xfId="33658"/>
    <cellStyle name="Output 4 2 20" xfId="33659"/>
    <cellStyle name="Output 4 2 20 2" xfId="33660"/>
    <cellStyle name="Output 4 2 20 2 2" xfId="33661"/>
    <cellStyle name="Output 4 2 20 3" xfId="33662"/>
    <cellStyle name="Output 4 2 21" xfId="33663"/>
    <cellStyle name="Output 4 2 21 2" xfId="33664"/>
    <cellStyle name="Output 4 2 22" xfId="33665"/>
    <cellStyle name="Output 4 2 3" xfId="33666"/>
    <cellStyle name="Output 4 2 3 10" xfId="33667"/>
    <cellStyle name="Output 4 2 3 10 2" xfId="33668"/>
    <cellStyle name="Output 4 2 3 10 2 2" xfId="33669"/>
    <cellStyle name="Output 4 2 3 10 3" xfId="33670"/>
    <cellStyle name="Output 4 2 3 11" xfId="33671"/>
    <cellStyle name="Output 4 2 3 11 2" xfId="33672"/>
    <cellStyle name="Output 4 2 3 11 2 2" xfId="33673"/>
    <cellStyle name="Output 4 2 3 11 3" xfId="33674"/>
    <cellStyle name="Output 4 2 3 12" xfId="33675"/>
    <cellStyle name="Output 4 2 3 12 2" xfId="33676"/>
    <cellStyle name="Output 4 2 3 12 2 2" xfId="33677"/>
    <cellStyle name="Output 4 2 3 12 3" xfId="33678"/>
    <cellStyle name="Output 4 2 3 13" xfId="33679"/>
    <cellStyle name="Output 4 2 3 13 2" xfId="33680"/>
    <cellStyle name="Output 4 2 3 13 2 2" xfId="33681"/>
    <cellStyle name="Output 4 2 3 13 3" xfId="33682"/>
    <cellStyle name="Output 4 2 3 14" xfId="33683"/>
    <cellStyle name="Output 4 2 3 14 2" xfId="33684"/>
    <cellStyle name="Output 4 2 3 14 2 2" xfId="33685"/>
    <cellStyle name="Output 4 2 3 14 3" xfId="33686"/>
    <cellStyle name="Output 4 2 3 15" xfId="33687"/>
    <cellStyle name="Output 4 2 3 15 2" xfId="33688"/>
    <cellStyle name="Output 4 2 3 15 2 2" xfId="33689"/>
    <cellStyle name="Output 4 2 3 15 3" xfId="33690"/>
    <cellStyle name="Output 4 2 3 16" xfId="33691"/>
    <cellStyle name="Output 4 2 3 16 2" xfId="33692"/>
    <cellStyle name="Output 4 2 3 16 2 2" xfId="33693"/>
    <cellStyle name="Output 4 2 3 16 3" xfId="33694"/>
    <cellStyle name="Output 4 2 3 17" xfId="33695"/>
    <cellStyle name="Output 4 2 3 17 2" xfId="33696"/>
    <cellStyle name="Output 4 2 3 17 2 2" xfId="33697"/>
    <cellStyle name="Output 4 2 3 17 3" xfId="33698"/>
    <cellStyle name="Output 4 2 3 18" xfId="33699"/>
    <cellStyle name="Output 4 2 3 18 2" xfId="33700"/>
    <cellStyle name="Output 4 2 3 19" xfId="33701"/>
    <cellStyle name="Output 4 2 3 2" xfId="33702"/>
    <cellStyle name="Output 4 2 3 2 10" xfId="33703"/>
    <cellStyle name="Output 4 2 3 2 10 2" xfId="33704"/>
    <cellStyle name="Output 4 2 3 2 10 2 2" xfId="33705"/>
    <cellStyle name="Output 4 2 3 2 10 3" xfId="33706"/>
    <cellStyle name="Output 4 2 3 2 11" xfId="33707"/>
    <cellStyle name="Output 4 2 3 2 11 2" xfId="33708"/>
    <cellStyle name="Output 4 2 3 2 11 2 2" xfId="33709"/>
    <cellStyle name="Output 4 2 3 2 11 3" xfId="33710"/>
    <cellStyle name="Output 4 2 3 2 12" xfId="33711"/>
    <cellStyle name="Output 4 2 3 2 12 2" xfId="33712"/>
    <cellStyle name="Output 4 2 3 2 12 2 2" xfId="33713"/>
    <cellStyle name="Output 4 2 3 2 12 3" xfId="33714"/>
    <cellStyle name="Output 4 2 3 2 13" xfId="33715"/>
    <cellStyle name="Output 4 2 3 2 13 2" xfId="33716"/>
    <cellStyle name="Output 4 2 3 2 13 2 2" xfId="33717"/>
    <cellStyle name="Output 4 2 3 2 13 3" xfId="33718"/>
    <cellStyle name="Output 4 2 3 2 14" xfId="33719"/>
    <cellStyle name="Output 4 2 3 2 14 2" xfId="33720"/>
    <cellStyle name="Output 4 2 3 2 14 2 2" xfId="33721"/>
    <cellStyle name="Output 4 2 3 2 14 3" xfId="33722"/>
    <cellStyle name="Output 4 2 3 2 15" xfId="33723"/>
    <cellStyle name="Output 4 2 3 2 15 2" xfId="33724"/>
    <cellStyle name="Output 4 2 3 2 15 2 2" xfId="33725"/>
    <cellStyle name="Output 4 2 3 2 15 3" xfId="33726"/>
    <cellStyle name="Output 4 2 3 2 16" xfId="33727"/>
    <cellStyle name="Output 4 2 3 2 16 2" xfId="33728"/>
    <cellStyle name="Output 4 2 3 2 16 2 2" xfId="33729"/>
    <cellStyle name="Output 4 2 3 2 16 3" xfId="33730"/>
    <cellStyle name="Output 4 2 3 2 17" xfId="33731"/>
    <cellStyle name="Output 4 2 3 2 17 2" xfId="33732"/>
    <cellStyle name="Output 4 2 3 2 17 2 2" xfId="33733"/>
    <cellStyle name="Output 4 2 3 2 17 3" xfId="33734"/>
    <cellStyle name="Output 4 2 3 2 18" xfId="33735"/>
    <cellStyle name="Output 4 2 3 2 18 2" xfId="33736"/>
    <cellStyle name="Output 4 2 3 2 18 2 2" xfId="33737"/>
    <cellStyle name="Output 4 2 3 2 18 3" xfId="33738"/>
    <cellStyle name="Output 4 2 3 2 19" xfId="33739"/>
    <cellStyle name="Output 4 2 3 2 19 2" xfId="33740"/>
    <cellStyle name="Output 4 2 3 2 19 2 2" xfId="33741"/>
    <cellStyle name="Output 4 2 3 2 19 3" xfId="33742"/>
    <cellStyle name="Output 4 2 3 2 2" xfId="33743"/>
    <cellStyle name="Output 4 2 3 2 2 2" xfId="33744"/>
    <cellStyle name="Output 4 2 3 2 2 2 2" xfId="33745"/>
    <cellStyle name="Output 4 2 3 2 2 3" xfId="33746"/>
    <cellStyle name="Output 4 2 3 2 20" xfId="33747"/>
    <cellStyle name="Output 4 2 3 2 20 2" xfId="33748"/>
    <cellStyle name="Output 4 2 3 2 20 2 2" xfId="33749"/>
    <cellStyle name="Output 4 2 3 2 20 3" xfId="33750"/>
    <cellStyle name="Output 4 2 3 2 21" xfId="33751"/>
    <cellStyle name="Output 4 2 3 2 21 2" xfId="33752"/>
    <cellStyle name="Output 4 2 3 2 22" xfId="33753"/>
    <cellStyle name="Output 4 2 3 2 3" xfId="33754"/>
    <cellStyle name="Output 4 2 3 2 3 2" xfId="33755"/>
    <cellStyle name="Output 4 2 3 2 3 2 2" xfId="33756"/>
    <cellStyle name="Output 4 2 3 2 3 3" xfId="33757"/>
    <cellStyle name="Output 4 2 3 2 4" xfId="33758"/>
    <cellStyle name="Output 4 2 3 2 4 2" xfId="33759"/>
    <cellStyle name="Output 4 2 3 2 4 2 2" xfId="33760"/>
    <cellStyle name="Output 4 2 3 2 4 3" xfId="33761"/>
    <cellStyle name="Output 4 2 3 2 5" xfId="33762"/>
    <cellStyle name="Output 4 2 3 2 5 2" xfId="33763"/>
    <cellStyle name="Output 4 2 3 2 5 2 2" xfId="33764"/>
    <cellStyle name="Output 4 2 3 2 5 3" xfId="33765"/>
    <cellStyle name="Output 4 2 3 2 6" xfId="33766"/>
    <cellStyle name="Output 4 2 3 2 6 2" xfId="33767"/>
    <cellStyle name="Output 4 2 3 2 6 2 2" xfId="33768"/>
    <cellStyle name="Output 4 2 3 2 6 3" xfId="33769"/>
    <cellStyle name="Output 4 2 3 2 7" xfId="33770"/>
    <cellStyle name="Output 4 2 3 2 7 2" xfId="33771"/>
    <cellStyle name="Output 4 2 3 2 7 2 2" xfId="33772"/>
    <cellStyle name="Output 4 2 3 2 7 3" xfId="33773"/>
    <cellStyle name="Output 4 2 3 2 8" xfId="33774"/>
    <cellStyle name="Output 4 2 3 2 8 2" xfId="33775"/>
    <cellStyle name="Output 4 2 3 2 8 2 2" xfId="33776"/>
    <cellStyle name="Output 4 2 3 2 8 3" xfId="33777"/>
    <cellStyle name="Output 4 2 3 2 9" xfId="33778"/>
    <cellStyle name="Output 4 2 3 2 9 2" xfId="33779"/>
    <cellStyle name="Output 4 2 3 2 9 2 2" xfId="33780"/>
    <cellStyle name="Output 4 2 3 2 9 3" xfId="33781"/>
    <cellStyle name="Output 4 2 3 3" xfId="33782"/>
    <cellStyle name="Output 4 2 3 3 2" xfId="33783"/>
    <cellStyle name="Output 4 2 3 3 2 2" xfId="33784"/>
    <cellStyle name="Output 4 2 3 3 3" xfId="33785"/>
    <cellStyle name="Output 4 2 3 4" xfId="33786"/>
    <cellStyle name="Output 4 2 3 4 2" xfId="33787"/>
    <cellStyle name="Output 4 2 3 4 2 2" xfId="33788"/>
    <cellStyle name="Output 4 2 3 4 3" xfId="33789"/>
    <cellStyle name="Output 4 2 3 5" xfId="33790"/>
    <cellStyle name="Output 4 2 3 5 2" xfId="33791"/>
    <cellStyle name="Output 4 2 3 5 2 2" xfId="33792"/>
    <cellStyle name="Output 4 2 3 5 3" xfId="33793"/>
    <cellStyle name="Output 4 2 3 6" xfId="33794"/>
    <cellStyle name="Output 4 2 3 6 2" xfId="33795"/>
    <cellStyle name="Output 4 2 3 6 2 2" xfId="33796"/>
    <cellStyle name="Output 4 2 3 6 3" xfId="33797"/>
    <cellStyle name="Output 4 2 3 7" xfId="33798"/>
    <cellStyle name="Output 4 2 3 7 2" xfId="33799"/>
    <cellStyle name="Output 4 2 3 7 2 2" xfId="33800"/>
    <cellStyle name="Output 4 2 3 7 3" xfId="33801"/>
    <cellStyle name="Output 4 2 3 8" xfId="33802"/>
    <cellStyle name="Output 4 2 3 8 2" xfId="33803"/>
    <cellStyle name="Output 4 2 3 8 2 2" xfId="33804"/>
    <cellStyle name="Output 4 2 3 8 3" xfId="33805"/>
    <cellStyle name="Output 4 2 3 9" xfId="33806"/>
    <cellStyle name="Output 4 2 3 9 2" xfId="33807"/>
    <cellStyle name="Output 4 2 3 9 2 2" xfId="33808"/>
    <cellStyle name="Output 4 2 3 9 3" xfId="33809"/>
    <cellStyle name="Output 4 2 4" xfId="33810"/>
    <cellStyle name="Output 4 2 4 10" xfId="33811"/>
    <cellStyle name="Output 4 2 4 10 2" xfId="33812"/>
    <cellStyle name="Output 4 2 4 10 2 2" xfId="33813"/>
    <cellStyle name="Output 4 2 4 10 3" xfId="33814"/>
    <cellStyle name="Output 4 2 4 11" xfId="33815"/>
    <cellStyle name="Output 4 2 4 11 2" xfId="33816"/>
    <cellStyle name="Output 4 2 4 11 2 2" xfId="33817"/>
    <cellStyle name="Output 4 2 4 11 3" xfId="33818"/>
    <cellStyle name="Output 4 2 4 12" xfId="33819"/>
    <cellStyle name="Output 4 2 4 12 2" xfId="33820"/>
    <cellStyle name="Output 4 2 4 12 2 2" xfId="33821"/>
    <cellStyle name="Output 4 2 4 12 3" xfId="33822"/>
    <cellStyle name="Output 4 2 4 13" xfId="33823"/>
    <cellStyle name="Output 4 2 4 13 2" xfId="33824"/>
    <cellStyle name="Output 4 2 4 13 2 2" xfId="33825"/>
    <cellStyle name="Output 4 2 4 13 3" xfId="33826"/>
    <cellStyle name="Output 4 2 4 14" xfId="33827"/>
    <cellStyle name="Output 4 2 4 14 2" xfId="33828"/>
    <cellStyle name="Output 4 2 4 14 2 2" xfId="33829"/>
    <cellStyle name="Output 4 2 4 14 3" xfId="33830"/>
    <cellStyle name="Output 4 2 4 15" xfId="33831"/>
    <cellStyle name="Output 4 2 4 15 2" xfId="33832"/>
    <cellStyle name="Output 4 2 4 15 2 2" xfId="33833"/>
    <cellStyle name="Output 4 2 4 15 3" xfId="33834"/>
    <cellStyle name="Output 4 2 4 16" xfId="33835"/>
    <cellStyle name="Output 4 2 4 16 2" xfId="33836"/>
    <cellStyle name="Output 4 2 4 16 2 2" xfId="33837"/>
    <cellStyle name="Output 4 2 4 16 3" xfId="33838"/>
    <cellStyle name="Output 4 2 4 17" xfId="33839"/>
    <cellStyle name="Output 4 2 4 17 2" xfId="33840"/>
    <cellStyle name="Output 4 2 4 17 2 2" xfId="33841"/>
    <cellStyle name="Output 4 2 4 17 3" xfId="33842"/>
    <cellStyle name="Output 4 2 4 18" xfId="33843"/>
    <cellStyle name="Output 4 2 4 18 2" xfId="33844"/>
    <cellStyle name="Output 4 2 4 18 2 2" xfId="33845"/>
    <cellStyle name="Output 4 2 4 18 3" xfId="33846"/>
    <cellStyle name="Output 4 2 4 19" xfId="33847"/>
    <cellStyle name="Output 4 2 4 19 2" xfId="33848"/>
    <cellStyle name="Output 4 2 4 19 2 2" xfId="33849"/>
    <cellStyle name="Output 4 2 4 19 3" xfId="33850"/>
    <cellStyle name="Output 4 2 4 2" xfId="33851"/>
    <cellStyle name="Output 4 2 4 2 10" xfId="33852"/>
    <cellStyle name="Output 4 2 4 2 10 2" xfId="33853"/>
    <cellStyle name="Output 4 2 4 2 10 2 2" xfId="33854"/>
    <cellStyle name="Output 4 2 4 2 10 3" xfId="33855"/>
    <cellStyle name="Output 4 2 4 2 11" xfId="33856"/>
    <cellStyle name="Output 4 2 4 2 11 2" xfId="33857"/>
    <cellStyle name="Output 4 2 4 2 11 2 2" xfId="33858"/>
    <cellStyle name="Output 4 2 4 2 11 3" xfId="33859"/>
    <cellStyle name="Output 4 2 4 2 12" xfId="33860"/>
    <cellStyle name="Output 4 2 4 2 12 2" xfId="33861"/>
    <cellStyle name="Output 4 2 4 2 12 2 2" xfId="33862"/>
    <cellStyle name="Output 4 2 4 2 12 3" xfId="33863"/>
    <cellStyle name="Output 4 2 4 2 13" xfId="33864"/>
    <cellStyle name="Output 4 2 4 2 13 2" xfId="33865"/>
    <cellStyle name="Output 4 2 4 2 13 2 2" xfId="33866"/>
    <cellStyle name="Output 4 2 4 2 13 3" xfId="33867"/>
    <cellStyle name="Output 4 2 4 2 14" xfId="33868"/>
    <cellStyle name="Output 4 2 4 2 14 2" xfId="33869"/>
    <cellStyle name="Output 4 2 4 2 14 2 2" xfId="33870"/>
    <cellStyle name="Output 4 2 4 2 14 3" xfId="33871"/>
    <cellStyle name="Output 4 2 4 2 15" xfId="33872"/>
    <cellStyle name="Output 4 2 4 2 15 2" xfId="33873"/>
    <cellStyle name="Output 4 2 4 2 15 2 2" xfId="33874"/>
    <cellStyle name="Output 4 2 4 2 15 3" xfId="33875"/>
    <cellStyle name="Output 4 2 4 2 16" xfId="33876"/>
    <cellStyle name="Output 4 2 4 2 16 2" xfId="33877"/>
    <cellStyle name="Output 4 2 4 2 16 2 2" xfId="33878"/>
    <cellStyle name="Output 4 2 4 2 16 3" xfId="33879"/>
    <cellStyle name="Output 4 2 4 2 17" xfId="33880"/>
    <cellStyle name="Output 4 2 4 2 17 2" xfId="33881"/>
    <cellStyle name="Output 4 2 4 2 17 2 2" xfId="33882"/>
    <cellStyle name="Output 4 2 4 2 17 3" xfId="33883"/>
    <cellStyle name="Output 4 2 4 2 18" xfId="33884"/>
    <cellStyle name="Output 4 2 4 2 18 2" xfId="33885"/>
    <cellStyle name="Output 4 2 4 2 18 2 2" xfId="33886"/>
    <cellStyle name="Output 4 2 4 2 18 3" xfId="33887"/>
    <cellStyle name="Output 4 2 4 2 19" xfId="33888"/>
    <cellStyle name="Output 4 2 4 2 19 2" xfId="33889"/>
    <cellStyle name="Output 4 2 4 2 19 2 2" xfId="33890"/>
    <cellStyle name="Output 4 2 4 2 19 3" xfId="33891"/>
    <cellStyle name="Output 4 2 4 2 2" xfId="33892"/>
    <cellStyle name="Output 4 2 4 2 2 2" xfId="33893"/>
    <cellStyle name="Output 4 2 4 2 2 2 2" xfId="33894"/>
    <cellStyle name="Output 4 2 4 2 2 3" xfId="33895"/>
    <cellStyle name="Output 4 2 4 2 20" xfId="33896"/>
    <cellStyle name="Output 4 2 4 2 20 2" xfId="33897"/>
    <cellStyle name="Output 4 2 4 2 20 2 2" xfId="33898"/>
    <cellStyle name="Output 4 2 4 2 20 3" xfId="33899"/>
    <cellStyle name="Output 4 2 4 2 21" xfId="33900"/>
    <cellStyle name="Output 4 2 4 2 21 2" xfId="33901"/>
    <cellStyle name="Output 4 2 4 2 22" xfId="33902"/>
    <cellStyle name="Output 4 2 4 2 3" xfId="33903"/>
    <cellStyle name="Output 4 2 4 2 3 2" xfId="33904"/>
    <cellStyle name="Output 4 2 4 2 3 2 2" xfId="33905"/>
    <cellStyle name="Output 4 2 4 2 3 3" xfId="33906"/>
    <cellStyle name="Output 4 2 4 2 4" xfId="33907"/>
    <cellStyle name="Output 4 2 4 2 4 2" xfId="33908"/>
    <cellStyle name="Output 4 2 4 2 4 2 2" xfId="33909"/>
    <cellStyle name="Output 4 2 4 2 4 3" xfId="33910"/>
    <cellStyle name="Output 4 2 4 2 5" xfId="33911"/>
    <cellStyle name="Output 4 2 4 2 5 2" xfId="33912"/>
    <cellStyle name="Output 4 2 4 2 5 2 2" xfId="33913"/>
    <cellStyle name="Output 4 2 4 2 5 3" xfId="33914"/>
    <cellStyle name="Output 4 2 4 2 6" xfId="33915"/>
    <cellStyle name="Output 4 2 4 2 6 2" xfId="33916"/>
    <cellStyle name="Output 4 2 4 2 6 2 2" xfId="33917"/>
    <cellStyle name="Output 4 2 4 2 6 3" xfId="33918"/>
    <cellStyle name="Output 4 2 4 2 7" xfId="33919"/>
    <cellStyle name="Output 4 2 4 2 7 2" xfId="33920"/>
    <cellStyle name="Output 4 2 4 2 7 2 2" xfId="33921"/>
    <cellStyle name="Output 4 2 4 2 7 3" xfId="33922"/>
    <cellStyle name="Output 4 2 4 2 8" xfId="33923"/>
    <cellStyle name="Output 4 2 4 2 8 2" xfId="33924"/>
    <cellStyle name="Output 4 2 4 2 8 2 2" xfId="33925"/>
    <cellStyle name="Output 4 2 4 2 8 3" xfId="33926"/>
    <cellStyle name="Output 4 2 4 2 9" xfId="33927"/>
    <cellStyle name="Output 4 2 4 2 9 2" xfId="33928"/>
    <cellStyle name="Output 4 2 4 2 9 2 2" xfId="33929"/>
    <cellStyle name="Output 4 2 4 2 9 3" xfId="33930"/>
    <cellStyle name="Output 4 2 4 20" xfId="33931"/>
    <cellStyle name="Output 4 2 4 20 2" xfId="33932"/>
    <cellStyle name="Output 4 2 4 20 2 2" xfId="33933"/>
    <cellStyle name="Output 4 2 4 20 3" xfId="33934"/>
    <cellStyle name="Output 4 2 4 21" xfId="33935"/>
    <cellStyle name="Output 4 2 4 21 2" xfId="33936"/>
    <cellStyle name="Output 4 2 4 21 2 2" xfId="33937"/>
    <cellStyle name="Output 4 2 4 21 3" xfId="33938"/>
    <cellStyle name="Output 4 2 4 22" xfId="33939"/>
    <cellStyle name="Output 4 2 4 22 2" xfId="33940"/>
    <cellStyle name="Output 4 2 4 23" xfId="33941"/>
    <cellStyle name="Output 4 2 4 3" xfId="33942"/>
    <cellStyle name="Output 4 2 4 3 2" xfId="33943"/>
    <cellStyle name="Output 4 2 4 3 2 2" xfId="33944"/>
    <cellStyle name="Output 4 2 4 3 3" xfId="33945"/>
    <cellStyle name="Output 4 2 4 4" xfId="33946"/>
    <cellStyle name="Output 4 2 4 4 2" xfId="33947"/>
    <cellStyle name="Output 4 2 4 4 2 2" xfId="33948"/>
    <cellStyle name="Output 4 2 4 4 3" xfId="33949"/>
    <cellStyle name="Output 4 2 4 5" xfId="33950"/>
    <cellStyle name="Output 4 2 4 5 2" xfId="33951"/>
    <cellStyle name="Output 4 2 4 5 2 2" xfId="33952"/>
    <cellStyle name="Output 4 2 4 5 3" xfId="33953"/>
    <cellStyle name="Output 4 2 4 6" xfId="33954"/>
    <cellStyle name="Output 4 2 4 6 2" xfId="33955"/>
    <cellStyle name="Output 4 2 4 6 2 2" xfId="33956"/>
    <cellStyle name="Output 4 2 4 6 3" xfId="33957"/>
    <cellStyle name="Output 4 2 4 7" xfId="33958"/>
    <cellStyle name="Output 4 2 4 7 2" xfId="33959"/>
    <cellStyle name="Output 4 2 4 7 2 2" xfId="33960"/>
    <cellStyle name="Output 4 2 4 7 3" xfId="33961"/>
    <cellStyle name="Output 4 2 4 8" xfId="33962"/>
    <cellStyle name="Output 4 2 4 8 2" xfId="33963"/>
    <cellStyle name="Output 4 2 4 8 2 2" xfId="33964"/>
    <cellStyle name="Output 4 2 4 8 3" xfId="33965"/>
    <cellStyle name="Output 4 2 4 9" xfId="33966"/>
    <cellStyle name="Output 4 2 4 9 2" xfId="33967"/>
    <cellStyle name="Output 4 2 4 9 2 2" xfId="33968"/>
    <cellStyle name="Output 4 2 4 9 3" xfId="33969"/>
    <cellStyle name="Output 4 2 5" xfId="33970"/>
    <cellStyle name="Output 4 2 5 10" xfId="33971"/>
    <cellStyle name="Output 4 2 5 10 2" xfId="33972"/>
    <cellStyle name="Output 4 2 5 10 2 2" xfId="33973"/>
    <cellStyle name="Output 4 2 5 10 3" xfId="33974"/>
    <cellStyle name="Output 4 2 5 11" xfId="33975"/>
    <cellStyle name="Output 4 2 5 11 2" xfId="33976"/>
    <cellStyle name="Output 4 2 5 11 2 2" xfId="33977"/>
    <cellStyle name="Output 4 2 5 11 3" xfId="33978"/>
    <cellStyle name="Output 4 2 5 12" xfId="33979"/>
    <cellStyle name="Output 4 2 5 12 2" xfId="33980"/>
    <cellStyle name="Output 4 2 5 12 2 2" xfId="33981"/>
    <cellStyle name="Output 4 2 5 12 3" xfId="33982"/>
    <cellStyle name="Output 4 2 5 13" xfId="33983"/>
    <cellStyle name="Output 4 2 5 13 2" xfId="33984"/>
    <cellStyle name="Output 4 2 5 13 2 2" xfId="33985"/>
    <cellStyle name="Output 4 2 5 13 3" xfId="33986"/>
    <cellStyle name="Output 4 2 5 14" xfId="33987"/>
    <cellStyle name="Output 4 2 5 14 2" xfId="33988"/>
    <cellStyle name="Output 4 2 5 14 2 2" xfId="33989"/>
    <cellStyle name="Output 4 2 5 14 3" xfId="33990"/>
    <cellStyle name="Output 4 2 5 15" xfId="33991"/>
    <cellStyle name="Output 4 2 5 15 2" xfId="33992"/>
    <cellStyle name="Output 4 2 5 15 2 2" xfId="33993"/>
    <cellStyle name="Output 4 2 5 15 3" xfId="33994"/>
    <cellStyle name="Output 4 2 5 16" xfId="33995"/>
    <cellStyle name="Output 4 2 5 16 2" xfId="33996"/>
    <cellStyle name="Output 4 2 5 16 2 2" xfId="33997"/>
    <cellStyle name="Output 4 2 5 16 3" xfId="33998"/>
    <cellStyle name="Output 4 2 5 17" xfId="33999"/>
    <cellStyle name="Output 4 2 5 17 2" xfId="34000"/>
    <cellStyle name="Output 4 2 5 17 2 2" xfId="34001"/>
    <cellStyle name="Output 4 2 5 17 3" xfId="34002"/>
    <cellStyle name="Output 4 2 5 18" xfId="34003"/>
    <cellStyle name="Output 4 2 5 18 2" xfId="34004"/>
    <cellStyle name="Output 4 2 5 18 2 2" xfId="34005"/>
    <cellStyle name="Output 4 2 5 18 3" xfId="34006"/>
    <cellStyle name="Output 4 2 5 19" xfId="34007"/>
    <cellStyle name="Output 4 2 5 19 2" xfId="34008"/>
    <cellStyle name="Output 4 2 5 19 2 2" xfId="34009"/>
    <cellStyle name="Output 4 2 5 19 3" xfId="34010"/>
    <cellStyle name="Output 4 2 5 2" xfId="34011"/>
    <cellStyle name="Output 4 2 5 2 2" xfId="34012"/>
    <cellStyle name="Output 4 2 5 2 2 2" xfId="34013"/>
    <cellStyle name="Output 4 2 5 2 3" xfId="34014"/>
    <cellStyle name="Output 4 2 5 20" xfId="34015"/>
    <cellStyle name="Output 4 2 5 20 2" xfId="34016"/>
    <cellStyle name="Output 4 2 5 20 2 2" xfId="34017"/>
    <cellStyle name="Output 4 2 5 20 3" xfId="34018"/>
    <cellStyle name="Output 4 2 5 21" xfId="34019"/>
    <cellStyle name="Output 4 2 5 21 2" xfId="34020"/>
    <cellStyle name="Output 4 2 5 22" xfId="34021"/>
    <cellStyle name="Output 4 2 5 3" xfId="34022"/>
    <cellStyle name="Output 4 2 5 3 2" xfId="34023"/>
    <cellStyle name="Output 4 2 5 3 2 2" xfId="34024"/>
    <cellStyle name="Output 4 2 5 3 3" xfId="34025"/>
    <cellStyle name="Output 4 2 5 4" xfId="34026"/>
    <cellStyle name="Output 4 2 5 4 2" xfId="34027"/>
    <cellStyle name="Output 4 2 5 4 2 2" xfId="34028"/>
    <cellStyle name="Output 4 2 5 4 3" xfId="34029"/>
    <cellStyle name="Output 4 2 5 5" xfId="34030"/>
    <cellStyle name="Output 4 2 5 5 2" xfId="34031"/>
    <cellStyle name="Output 4 2 5 5 2 2" xfId="34032"/>
    <cellStyle name="Output 4 2 5 5 3" xfId="34033"/>
    <cellStyle name="Output 4 2 5 6" xfId="34034"/>
    <cellStyle name="Output 4 2 5 6 2" xfId="34035"/>
    <cellStyle name="Output 4 2 5 6 2 2" xfId="34036"/>
    <cellStyle name="Output 4 2 5 6 3" xfId="34037"/>
    <cellStyle name="Output 4 2 5 7" xfId="34038"/>
    <cellStyle name="Output 4 2 5 7 2" xfId="34039"/>
    <cellStyle name="Output 4 2 5 7 2 2" xfId="34040"/>
    <cellStyle name="Output 4 2 5 7 3" xfId="34041"/>
    <cellStyle name="Output 4 2 5 8" xfId="34042"/>
    <cellStyle name="Output 4 2 5 8 2" xfId="34043"/>
    <cellStyle name="Output 4 2 5 8 2 2" xfId="34044"/>
    <cellStyle name="Output 4 2 5 8 3" xfId="34045"/>
    <cellStyle name="Output 4 2 5 9" xfId="34046"/>
    <cellStyle name="Output 4 2 5 9 2" xfId="34047"/>
    <cellStyle name="Output 4 2 5 9 2 2" xfId="34048"/>
    <cellStyle name="Output 4 2 5 9 3" xfId="34049"/>
    <cellStyle name="Output 4 2 6" xfId="34050"/>
    <cellStyle name="Output 4 2 6 2" xfId="34051"/>
    <cellStyle name="Output 4 2 6 2 2" xfId="34052"/>
    <cellStyle name="Output 4 2 6 3" xfId="34053"/>
    <cellStyle name="Output 4 2 7" xfId="34054"/>
    <cellStyle name="Output 4 2 7 2" xfId="34055"/>
    <cellStyle name="Output 4 2 7 2 2" xfId="34056"/>
    <cellStyle name="Output 4 2 7 3" xfId="34057"/>
    <cellStyle name="Output 4 2 8" xfId="34058"/>
    <cellStyle name="Output 4 2 8 2" xfId="34059"/>
    <cellStyle name="Output 4 2 8 2 2" xfId="34060"/>
    <cellStyle name="Output 4 2 8 3" xfId="34061"/>
    <cellStyle name="Output 4 2 9" xfId="34062"/>
    <cellStyle name="Output 4 2 9 2" xfId="34063"/>
    <cellStyle name="Output 4 2 9 2 2" xfId="34064"/>
    <cellStyle name="Output 4 2 9 3" xfId="34065"/>
    <cellStyle name="Output 4 20" xfId="34066"/>
    <cellStyle name="Output 4 20 2" xfId="34067"/>
    <cellStyle name="Output 4 20 2 2" xfId="34068"/>
    <cellStyle name="Output 4 20 3" xfId="34069"/>
    <cellStyle name="Output 4 21" xfId="34070"/>
    <cellStyle name="Output 4 21 2" xfId="34071"/>
    <cellStyle name="Output 4 21 2 2" xfId="34072"/>
    <cellStyle name="Output 4 21 3" xfId="34073"/>
    <cellStyle name="Output 4 22" xfId="34074"/>
    <cellStyle name="Output 4 22 2" xfId="34075"/>
    <cellStyle name="Output 4 23" xfId="34076"/>
    <cellStyle name="Output 4 24" xfId="34077"/>
    <cellStyle name="Output 4 25" xfId="34078"/>
    <cellStyle name="Output 4 26" xfId="34079"/>
    <cellStyle name="Output 4 3" xfId="34080"/>
    <cellStyle name="Output 4 3 10" xfId="34081"/>
    <cellStyle name="Output 4 3 10 2" xfId="34082"/>
    <cellStyle name="Output 4 3 10 2 2" xfId="34083"/>
    <cellStyle name="Output 4 3 10 3" xfId="34084"/>
    <cellStyle name="Output 4 3 11" xfId="34085"/>
    <cellStyle name="Output 4 3 11 2" xfId="34086"/>
    <cellStyle name="Output 4 3 11 2 2" xfId="34087"/>
    <cellStyle name="Output 4 3 11 3" xfId="34088"/>
    <cellStyle name="Output 4 3 12" xfId="34089"/>
    <cellStyle name="Output 4 3 12 2" xfId="34090"/>
    <cellStyle name="Output 4 3 12 2 2" xfId="34091"/>
    <cellStyle name="Output 4 3 12 3" xfId="34092"/>
    <cellStyle name="Output 4 3 13" xfId="34093"/>
    <cellStyle name="Output 4 3 13 2" xfId="34094"/>
    <cellStyle name="Output 4 3 13 2 2" xfId="34095"/>
    <cellStyle name="Output 4 3 13 3" xfId="34096"/>
    <cellStyle name="Output 4 3 14" xfId="34097"/>
    <cellStyle name="Output 4 3 14 2" xfId="34098"/>
    <cellStyle name="Output 4 3 14 2 2" xfId="34099"/>
    <cellStyle name="Output 4 3 14 3" xfId="34100"/>
    <cellStyle name="Output 4 3 15" xfId="34101"/>
    <cellStyle name="Output 4 3 15 2" xfId="34102"/>
    <cellStyle name="Output 4 3 15 2 2" xfId="34103"/>
    <cellStyle name="Output 4 3 15 3" xfId="34104"/>
    <cellStyle name="Output 4 3 16" xfId="34105"/>
    <cellStyle name="Output 4 3 16 2" xfId="34106"/>
    <cellStyle name="Output 4 3 16 2 2" xfId="34107"/>
    <cellStyle name="Output 4 3 16 3" xfId="34108"/>
    <cellStyle name="Output 4 3 17" xfId="34109"/>
    <cellStyle name="Output 4 3 17 2" xfId="34110"/>
    <cellStyle name="Output 4 3 17 2 2" xfId="34111"/>
    <cellStyle name="Output 4 3 17 3" xfId="34112"/>
    <cellStyle name="Output 4 3 18" xfId="34113"/>
    <cellStyle name="Output 4 3 18 2" xfId="34114"/>
    <cellStyle name="Output 4 3 19" xfId="34115"/>
    <cellStyle name="Output 4 3 2" xfId="34116"/>
    <cellStyle name="Output 4 3 2 10" xfId="34117"/>
    <cellStyle name="Output 4 3 2 10 2" xfId="34118"/>
    <cellStyle name="Output 4 3 2 10 2 2" xfId="34119"/>
    <cellStyle name="Output 4 3 2 10 3" xfId="34120"/>
    <cellStyle name="Output 4 3 2 11" xfId="34121"/>
    <cellStyle name="Output 4 3 2 11 2" xfId="34122"/>
    <cellStyle name="Output 4 3 2 11 2 2" xfId="34123"/>
    <cellStyle name="Output 4 3 2 11 3" xfId="34124"/>
    <cellStyle name="Output 4 3 2 12" xfId="34125"/>
    <cellStyle name="Output 4 3 2 12 2" xfId="34126"/>
    <cellStyle name="Output 4 3 2 12 2 2" xfId="34127"/>
    <cellStyle name="Output 4 3 2 12 3" xfId="34128"/>
    <cellStyle name="Output 4 3 2 13" xfId="34129"/>
    <cellStyle name="Output 4 3 2 13 2" xfId="34130"/>
    <cellStyle name="Output 4 3 2 13 2 2" xfId="34131"/>
    <cellStyle name="Output 4 3 2 13 3" xfId="34132"/>
    <cellStyle name="Output 4 3 2 14" xfId="34133"/>
    <cellStyle name="Output 4 3 2 14 2" xfId="34134"/>
    <cellStyle name="Output 4 3 2 14 2 2" xfId="34135"/>
    <cellStyle name="Output 4 3 2 14 3" xfId="34136"/>
    <cellStyle name="Output 4 3 2 15" xfId="34137"/>
    <cellStyle name="Output 4 3 2 15 2" xfId="34138"/>
    <cellStyle name="Output 4 3 2 15 2 2" xfId="34139"/>
    <cellStyle name="Output 4 3 2 15 3" xfId="34140"/>
    <cellStyle name="Output 4 3 2 16" xfId="34141"/>
    <cellStyle name="Output 4 3 2 16 2" xfId="34142"/>
    <cellStyle name="Output 4 3 2 16 2 2" xfId="34143"/>
    <cellStyle name="Output 4 3 2 16 3" xfId="34144"/>
    <cellStyle name="Output 4 3 2 17" xfId="34145"/>
    <cellStyle name="Output 4 3 2 17 2" xfId="34146"/>
    <cellStyle name="Output 4 3 2 17 2 2" xfId="34147"/>
    <cellStyle name="Output 4 3 2 17 3" xfId="34148"/>
    <cellStyle name="Output 4 3 2 18" xfId="34149"/>
    <cellStyle name="Output 4 3 2 18 2" xfId="34150"/>
    <cellStyle name="Output 4 3 2 18 2 2" xfId="34151"/>
    <cellStyle name="Output 4 3 2 18 3" xfId="34152"/>
    <cellStyle name="Output 4 3 2 19" xfId="34153"/>
    <cellStyle name="Output 4 3 2 19 2" xfId="34154"/>
    <cellStyle name="Output 4 3 2 19 2 2" xfId="34155"/>
    <cellStyle name="Output 4 3 2 19 3" xfId="34156"/>
    <cellStyle name="Output 4 3 2 2" xfId="34157"/>
    <cellStyle name="Output 4 3 2 2 2" xfId="34158"/>
    <cellStyle name="Output 4 3 2 2 2 2" xfId="34159"/>
    <cellStyle name="Output 4 3 2 2 3" xfId="34160"/>
    <cellStyle name="Output 4 3 2 20" xfId="34161"/>
    <cellStyle name="Output 4 3 2 20 2" xfId="34162"/>
    <cellStyle name="Output 4 3 2 20 2 2" xfId="34163"/>
    <cellStyle name="Output 4 3 2 20 3" xfId="34164"/>
    <cellStyle name="Output 4 3 2 21" xfId="34165"/>
    <cellStyle name="Output 4 3 2 21 2" xfId="34166"/>
    <cellStyle name="Output 4 3 2 22" xfId="34167"/>
    <cellStyle name="Output 4 3 2 3" xfId="34168"/>
    <cellStyle name="Output 4 3 2 3 2" xfId="34169"/>
    <cellStyle name="Output 4 3 2 3 2 2" xfId="34170"/>
    <cellStyle name="Output 4 3 2 3 3" xfId="34171"/>
    <cellStyle name="Output 4 3 2 4" xfId="34172"/>
    <cellStyle name="Output 4 3 2 4 2" xfId="34173"/>
    <cellStyle name="Output 4 3 2 4 2 2" xfId="34174"/>
    <cellStyle name="Output 4 3 2 4 3" xfId="34175"/>
    <cellStyle name="Output 4 3 2 5" xfId="34176"/>
    <cellStyle name="Output 4 3 2 5 2" xfId="34177"/>
    <cellStyle name="Output 4 3 2 5 2 2" xfId="34178"/>
    <cellStyle name="Output 4 3 2 5 3" xfId="34179"/>
    <cellStyle name="Output 4 3 2 6" xfId="34180"/>
    <cellStyle name="Output 4 3 2 6 2" xfId="34181"/>
    <cellStyle name="Output 4 3 2 6 2 2" xfId="34182"/>
    <cellStyle name="Output 4 3 2 6 3" xfId="34183"/>
    <cellStyle name="Output 4 3 2 7" xfId="34184"/>
    <cellStyle name="Output 4 3 2 7 2" xfId="34185"/>
    <cellStyle name="Output 4 3 2 7 2 2" xfId="34186"/>
    <cellStyle name="Output 4 3 2 7 3" xfId="34187"/>
    <cellStyle name="Output 4 3 2 8" xfId="34188"/>
    <cellStyle name="Output 4 3 2 8 2" xfId="34189"/>
    <cellStyle name="Output 4 3 2 8 2 2" xfId="34190"/>
    <cellStyle name="Output 4 3 2 8 3" xfId="34191"/>
    <cellStyle name="Output 4 3 2 9" xfId="34192"/>
    <cellStyle name="Output 4 3 2 9 2" xfId="34193"/>
    <cellStyle name="Output 4 3 2 9 2 2" xfId="34194"/>
    <cellStyle name="Output 4 3 2 9 3" xfId="34195"/>
    <cellStyle name="Output 4 3 3" xfId="34196"/>
    <cellStyle name="Output 4 3 3 2" xfId="34197"/>
    <cellStyle name="Output 4 3 3 2 2" xfId="34198"/>
    <cellStyle name="Output 4 3 3 3" xfId="34199"/>
    <cellStyle name="Output 4 3 4" xfId="34200"/>
    <cellStyle name="Output 4 3 4 2" xfId="34201"/>
    <cellStyle name="Output 4 3 4 2 2" xfId="34202"/>
    <cellStyle name="Output 4 3 4 3" xfId="34203"/>
    <cellStyle name="Output 4 3 5" xfId="34204"/>
    <cellStyle name="Output 4 3 5 2" xfId="34205"/>
    <cellStyle name="Output 4 3 5 2 2" xfId="34206"/>
    <cellStyle name="Output 4 3 5 3" xfId="34207"/>
    <cellStyle name="Output 4 3 6" xfId="34208"/>
    <cellStyle name="Output 4 3 6 2" xfId="34209"/>
    <cellStyle name="Output 4 3 6 2 2" xfId="34210"/>
    <cellStyle name="Output 4 3 6 3" xfId="34211"/>
    <cellStyle name="Output 4 3 7" xfId="34212"/>
    <cellStyle name="Output 4 3 7 2" xfId="34213"/>
    <cellStyle name="Output 4 3 7 2 2" xfId="34214"/>
    <cellStyle name="Output 4 3 7 3" xfId="34215"/>
    <cellStyle name="Output 4 3 8" xfId="34216"/>
    <cellStyle name="Output 4 3 8 2" xfId="34217"/>
    <cellStyle name="Output 4 3 8 2 2" xfId="34218"/>
    <cellStyle name="Output 4 3 8 3" xfId="34219"/>
    <cellStyle name="Output 4 3 9" xfId="34220"/>
    <cellStyle name="Output 4 3 9 2" xfId="34221"/>
    <cellStyle name="Output 4 3 9 2 2" xfId="34222"/>
    <cellStyle name="Output 4 3 9 3" xfId="34223"/>
    <cellStyle name="Output 4 4" xfId="34224"/>
    <cellStyle name="Output 4 4 10" xfId="34225"/>
    <cellStyle name="Output 4 4 10 2" xfId="34226"/>
    <cellStyle name="Output 4 4 10 2 2" xfId="34227"/>
    <cellStyle name="Output 4 4 10 3" xfId="34228"/>
    <cellStyle name="Output 4 4 11" xfId="34229"/>
    <cellStyle name="Output 4 4 11 2" xfId="34230"/>
    <cellStyle name="Output 4 4 11 2 2" xfId="34231"/>
    <cellStyle name="Output 4 4 11 3" xfId="34232"/>
    <cellStyle name="Output 4 4 12" xfId="34233"/>
    <cellStyle name="Output 4 4 12 2" xfId="34234"/>
    <cellStyle name="Output 4 4 12 2 2" xfId="34235"/>
    <cellStyle name="Output 4 4 12 3" xfId="34236"/>
    <cellStyle name="Output 4 4 13" xfId="34237"/>
    <cellStyle name="Output 4 4 13 2" xfId="34238"/>
    <cellStyle name="Output 4 4 13 2 2" xfId="34239"/>
    <cellStyle name="Output 4 4 13 3" xfId="34240"/>
    <cellStyle name="Output 4 4 14" xfId="34241"/>
    <cellStyle name="Output 4 4 14 2" xfId="34242"/>
    <cellStyle name="Output 4 4 14 2 2" xfId="34243"/>
    <cellStyle name="Output 4 4 14 3" xfId="34244"/>
    <cellStyle name="Output 4 4 15" xfId="34245"/>
    <cellStyle name="Output 4 4 15 2" xfId="34246"/>
    <cellStyle name="Output 4 4 15 2 2" xfId="34247"/>
    <cellStyle name="Output 4 4 15 3" xfId="34248"/>
    <cellStyle name="Output 4 4 16" xfId="34249"/>
    <cellStyle name="Output 4 4 16 2" xfId="34250"/>
    <cellStyle name="Output 4 4 16 2 2" xfId="34251"/>
    <cellStyle name="Output 4 4 16 3" xfId="34252"/>
    <cellStyle name="Output 4 4 17" xfId="34253"/>
    <cellStyle name="Output 4 4 17 2" xfId="34254"/>
    <cellStyle name="Output 4 4 17 2 2" xfId="34255"/>
    <cellStyle name="Output 4 4 17 3" xfId="34256"/>
    <cellStyle name="Output 4 4 18" xfId="34257"/>
    <cellStyle name="Output 4 4 18 2" xfId="34258"/>
    <cellStyle name="Output 4 4 19" xfId="34259"/>
    <cellStyle name="Output 4 4 2" xfId="34260"/>
    <cellStyle name="Output 4 4 2 10" xfId="34261"/>
    <cellStyle name="Output 4 4 2 10 2" xfId="34262"/>
    <cellStyle name="Output 4 4 2 10 2 2" xfId="34263"/>
    <cellStyle name="Output 4 4 2 10 3" xfId="34264"/>
    <cellStyle name="Output 4 4 2 11" xfId="34265"/>
    <cellStyle name="Output 4 4 2 11 2" xfId="34266"/>
    <cellStyle name="Output 4 4 2 11 2 2" xfId="34267"/>
    <cellStyle name="Output 4 4 2 11 3" xfId="34268"/>
    <cellStyle name="Output 4 4 2 12" xfId="34269"/>
    <cellStyle name="Output 4 4 2 12 2" xfId="34270"/>
    <cellStyle name="Output 4 4 2 12 2 2" xfId="34271"/>
    <cellStyle name="Output 4 4 2 12 3" xfId="34272"/>
    <cellStyle name="Output 4 4 2 13" xfId="34273"/>
    <cellStyle name="Output 4 4 2 13 2" xfId="34274"/>
    <cellStyle name="Output 4 4 2 13 2 2" xfId="34275"/>
    <cellStyle name="Output 4 4 2 13 3" xfId="34276"/>
    <cellStyle name="Output 4 4 2 14" xfId="34277"/>
    <cellStyle name="Output 4 4 2 14 2" xfId="34278"/>
    <cellStyle name="Output 4 4 2 14 2 2" xfId="34279"/>
    <cellStyle name="Output 4 4 2 14 3" xfId="34280"/>
    <cellStyle name="Output 4 4 2 15" xfId="34281"/>
    <cellStyle name="Output 4 4 2 15 2" xfId="34282"/>
    <cellStyle name="Output 4 4 2 15 2 2" xfId="34283"/>
    <cellStyle name="Output 4 4 2 15 3" xfId="34284"/>
    <cellStyle name="Output 4 4 2 16" xfId="34285"/>
    <cellStyle name="Output 4 4 2 16 2" xfId="34286"/>
    <cellStyle name="Output 4 4 2 16 2 2" xfId="34287"/>
    <cellStyle name="Output 4 4 2 16 3" xfId="34288"/>
    <cellStyle name="Output 4 4 2 17" xfId="34289"/>
    <cellStyle name="Output 4 4 2 17 2" xfId="34290"/>
    <cellStyle name="Output 4 4 2 17 2 2" xfId="34291"/>
    <cellStyle name="Output 4 4 2 17 3" xfId="34292"/>
    <cellStyle name="Output 4 4 2 18" xfId="34293"/>
    <cellStyle name="Output 4 4 2 18 2" xfId="34294"/>
    <cellStyle name="Output 4 4 2 18 2 2" xfId="34295"/>
    <cellStyle name="Output 4 4 2 18 3" xfId="34296"/>
    <cellStyle name="Output 4 4 2 19" xfId="34297"/>
    <cellStyle name="Output 4 4 2 19 2" xfId="34298"/>
    <cellStyle name="Output 4 4 2 19 2 2" xfId="34299"/>
    <cellStyle name="Output 4 4 2 19 3" xfId="34300"/>
    <cellStyle name="Output 4 4 2 2" xfId="34301"/>
    <cellStyle name="Output 4 4 2 2 2" xfId="34302"/>
    <cellStyle name="Output 4 4 2 2 2 2" xfId="34303"/>
    <cellStyle name="Output 4 4 2 2 3" xfId="34304"/>
    <cellStyle name="Output 4 4 2 20" xfId="34305"/>
    <cellStyle name="Output 4 4 2 20 2" xfId="34306"/>
    <cellStyle name="Output 4 4 2 20 2 2" xfId="34307"/>
    <cellStyle name="Output 4 4 2 20 3" xfId="34308"/>
    <cellStyle name="Output 4 4 2 21" xfId="34309"/>
    <cellStyle name="Output 4 4 2 21 2" xfId="34310"/>
    <cellStyle name="Output 4 4 2 22" xfId="34311"/>
    <cellStyle name="Output 4 4 2 3" xfId="34312"/>
    <cellStyle name="Output 4 4 2 3 2" xfId="34313"/>
    <cellStyle name="Output 4 4 2 3 2 2" xfId="34314"/>
    <cellStyle name="Output 4 4 2 3 3" xfId="34315"/>
    <cellStyle name="Output 4 4 2 4" xfId="34316"/>
    <cellStyle name="Output 4 4 2 4 2" xfId="34317"/>
    <cellStyle name="Output 4 4 2 4 2 2" xfId="34318"/>
    <cellStyle name="Output 4 4 2 4 3" xfId="34319"/>
    <cellStyle name="Output 4 4 2 5" xfId="34320"/>
    <cellStyle name="Output 4 4 2 5 2" xfId="34321"/>
    <cellStyle name="Output 4 4 2 5 2 2" xfId="34322"/>
    <cellStyle name="Output 4 4 2 5 3" xfId="34323"/>
    <cellStyle name="Output 4 4 2 6" xfId="34324"/>
    <cellStyle name="Output 4 4 2 6 2" xfId="34325"/>
    <cellStyle name="Output 4 4 2 6 2 2" xfId="34326"/>
    <cellStyle name="Output 4 4 2 6 3" xfId="34327"/>
    <cellStyle name="Output 4 4 2 7" xfId="34328"/>
    <cellStyle name="Output 4 4 2 7 2" xfId="34329"/>
    <cellStyle name="Output 4 4 2 7 2 2" xfId="34330"/>
    <cellStyle name="Output 4 4 2 7 3" xfId="34331"/>
    <cellStyle name="Output 4 4 2 8" xfId="34332"/>
    <cellStyle name="Output 4 4 2 8 2" xfId="34333"/>
    <cellStyle name="Output 4 4 2 8 2 2" xfId="34334"/>
    <cellStyle name="Output 4 4 2 8 3" xfId="34335"/>
    <cellStyle name="Output 4 4 2 9" xfId="34336"/>
    <cellStyle name="Output 4 4 2 9 2" xfId="34337"/>
    <cellStyle name="Output 4 4 2 9 2 2" xfId="34338"/>
    <cellStyle name="Output 4 4 2 9 3" xfId="34339"/>
    <cellStyle name="Output 4 4 3" xfId="34340"/>
    <cellStyle name="Output 4 4 3 2" xfId="34341"/>
    <cellStyle name="Output 4 4 3 2 2" xfId="34342"/>
    <cellStyle name="Output 4 4 3 3" xfId="34343"/>
    <cellStyle name="Output 4 4 4" xfId="34344"/>
    <cellStyle name="Output 4 4 4 2" xfId="34345"/>
    <cellStyle name="Output 4 4 4 2 2" xfId="34346"/>
    <cellStyle name="Output 4 4 4 3" xfId="34347"/>
    <cellStyle name="Output 4 4 5" xfId="34348"/>
    <cellStyle name="Output 4 4 5 2" xfId="34349"/>
    <cellStyle name="Output 4 4 5 2 2" xfId="34350"/>
    <cellStyle name="Output 4 4 5 3" xfId="34351"/>
    <cellStyle name="Output 4 4 6" xfId="34352"/>
    <cellStyle name="Output 4 4 6 2" xfId="34353"/>
    <cellStyle name="Output 4 4 6 2 2" xfId="34354"/>
    <cellStyle name="Output 4 4 6 3" xfId="34355"/>
    <cellStyle name="Output 4 4 7" xfId="34356"/>
    <cellStyle name="Output 4 4 7 2" xfId="34357"/>
    <cellStyle name="Output 4 4 7 2 2" xfId="34358"/>
    <cellStyle name="Output 4 4 7 3" xfId="34359"/>
    <cellStyle name="Output 4 4 8" xfId="34360"/>
    <cellStyle name="Output 4 4 8 2" xfId="34361"/>
    <cellStyle name="Output 4 4 8 2 2" xfId="34362"/>
    <cellStyle name="Output 4 4 8 3" xfId="34363"/>
    <cellStyle name="Output 4 4 9" xfId="34364"/>
    <cellStyle name="Output 4 4 9 2" xfId="34365"/>
    <cellStyle name="Output 4 4 9 2 2" xfId="34366"/>
    <cellStyle name="Output 4 4 9 3" xfId="34367"/>
    <cellStyle name="Output 4 5" xfId="34368"/>
    <cellStyle name="Output 4 5 10" xfId="34369"/>
    <cellStyle name="Output 4 5 10 2" xfId="34370"/>
    <cellStyle name="Output 4 5 10 2 2" xfId="34371"/>
    <cellStyle name="Output 4 5 10 3" xfId="34372"/>
    <cellStyle name="Output 4 5 11" xfId="34373"/>
    <cellStyle name="Output 4 5 11 2" xfId="34374"/>
    <cellStyle name="Output 4 5 11 2 2" xfId="34375"/>
    <cellStyle name="Output 4 5 11 3" xfId="34376"/>
    <cellStyle name="Output 4 5 12" xfId="34377"/>
    <cellStyle name="Output 4 5 12 2" xfId="34378"/>
    <cellStyle name="Output 4 5 12 2 2" xfId="34379"/>
    <cellStyle name="Output 4 5 12 3" xfId="34380"/>
    <cellStyle name="Output 4 5 13" xfId="34381"/>
    <cellStyle name="Output 4 5 13 2" xfId="34382"/>
    <cellStyle name="Output 4 5 13 2 2" xfId="34383"/>
    <cellStyle name="Output 4 5 13 3" xfId="34384"/>
    <cellStyle name="Output 4 5 14" xfId="34385"/>
    <cellStyle name="Output 4 5 14 2" xfId="34386"/>
    <cellStyle name="Output 4 5 14 2 2" xfId="34387"/>
    <cellStyle name="Output 4 5 14 3" xfId="34388"/>
    <cellStyle name="Output 4 5 15" xfId="34389"/>
    <cellStyle name="Output 4 5 15 2" xfId="34390"/>
    <cellStyle name="Output 4 5 15 2 2" xfId="34391"/>
    <cellStyle name="Output 4 5 15 3" xfId="34392"/>
    <cellStyle name="Output 4 5 16" xfId="34393"/>
    <cellStyle name="Output 4 5 16 2" xfId="34394"/>
    <cellStyle name="Output 4 5 16 2 2" xfId="34395"/>
    <cellStyle name="Output 4 5 16 3" xfId="34396"/>
    <cellStyle name="Output 4 5 17" xfId="34397"/>
    <cellStyle name="Output 4 5 17 2" xfId="34398"/>
    <cellStyle name="Output 4 5 17 2 2" xfId="34399"/>
    <cellStyle name="Output 4 5 17 3" xfId="34400"/>
    <cellStyle name="Output 4 5 18" xfId="34401"/>
    <cellStyle name="Output 4 5 18 2" xfId="34402"/>
    <cellStyle name="Output 4 5 18 2 2" xfId="34403"/>
    <cellStyle name="Output 4 5 18 3" xfId="34404"/>
    <cellStyle name="Output 4 5 19" xfId="34405"/>
    <cellStyle name="Output 4 5 19 2" xfId="34406"/>
    <cellStyle name="Output 4 5 19 2 2" xfId="34407"/>
    <cellStyle name="Output 4 5 19 3" xfId="34408"/>
    <cellStyle name="Output 4 5 2" xfId="34409"/>
    <cellStyle name="Output 4 5 2 10" xfId="34410"/>
    <cellStyle name="Output 4 5 2 10 2" xfId="34411"/>
    <cellStyle name="Output 4 5 2 10 2 2" xfId="34412"/>
    <cellStyle name="Output 4 5 2 10 3" xfId="34413"/>
    <cellStyle name="Output 4 5 2 11" xfId="34414"/>
    <cellStyle name="Output 4 5 2 11 2" xfId="34415"/>
    <cellStyle name="Output 4 5 2 11 2 2" xfId="34416"/>
    <cellStyle name="Output 4 5 2 11 3" xfId="34417"/>
    <cellStyle name="Output 4 5 2 12" xfId="34418"/>
    <cellStyle name="Output 4 5 2 12 2" xfId="34419"/>
    <cellStyle name="Output 4 5 2 12 2 2" xfId="34420"/>
    <cellStyle name="Output 4 5 2 12 3" xfId="34421"/>
    <cellStyle name="Output 4 5 2 13" xfId="34422"/>
    <cellStyle name="Output 4 5 2 13 2" xfId="34423"/>
    <cellStyle name="Output 4 5 2 13 2 2" xfId="34424"/>
    <cellStyle name="Output 4 5 2 13 3" xfId="34425"/>
    <cellStyle name="Output 4 5 2 14" xfId="34426"/>
    <cellStyle name="Output 4 5 2 14 2" xfId="34427"/>
    <cellStyle name="Output 4 5 2 14 2 2" xfId="34428"/>
    <cellStyle name="Output 4 5 2 14 3" xfId="34429"/>
    <cellStyle name="Output 4 5 2 15" xfId="34430"/>
    <cellStyle name="Output 4 5 2 15 2" xfId="34431"/>
    <cellStyle name="Output 4 5 2 15 2 2" xfId="34432"/>
    <cellStyle name="Output 4 5 2 15 3" xfId="34433"/>
    <cellStyle name="Output 4 5 2 16" xfId="34434"/>
    <cellStyle name="Output 4 5 2 16 2" xfId="34435"/>
    <cellStyle name="Output 4 5 2 16 2 2" xfId="34436"/>
    <cellStyle name="Output 4 5 2 16 3" xfId="34437"/>
    <cellStyle name="Output 4 5 2 17" xfId="34438"/>
    <cellStyle name="Output 4 5 2 17 2" xfId="34439"/>
    <cellStyle name="Output 4 5 2 17 2 2" xfId="34440"/>
    <cellStyle name="Output 4 5 2 17 3" xfId="34441"/>
    <cellStyle name="Output 4 5 2 18" xfId="34442"/>
    <cellStyle name="Output 4 5 2 18 2" xfId="34443"/>
    <cellStyle name="Output 4 5 2 18 2 2" xfId="34444"/>
    <cellStyle name="Output 4 5 2 18 3" xfId="34445"/>
    <cellStyle name="Output 4 5 2 19" xfId="34446"/>
    <cellStyle name="Output 4 5 2 19 2" xfId="34447"/>
    <cellStyle name="Output 4 5 2 19 2 2" xfId="34448"/>
    <cellStyle name="Output 4 5 2 19 3" xfId="34449"/>
    <cellStyle name="Output 4 5 2 2" xfId="34450"/>
    <cellStyle name="Output 4 5 2 2 2" xfId="34451"/>
    <cellStyle name="Output 4 5 2 2 2 2" xfId="34452"/>
    <cellStyle name="Output 4 5 2 2 3" xfId="34453"/>
    <cellStyle name="Output 4 5 2 20" xfId="34454"/>
    <cellStyle name="Output 4 5 2 20 2" xfId="34455"/>
    <cellStyle name="Output 4 5 2 20 2 2" xfId="34456"/>
    <cellStyle name="Output 4 5 2 20 3" xfId="34457"/>
    <cellStyle name="Output 4 5 2 21" xfId="34458"/>
    <cellStyle name="Output 4 5 2 21 2" xfId="34459"/>
    <cellStyle name="Output 4 5 2 22" xfId="34460"/>
    <cellStyle name="Output 4 5 2 3" xfId="34461"/>
    <cellStyle name="Output 4 5 2 3 2" xfId="34462"/>
    <cellStyle name="Output 4 5 2 3 2 2" xfId="34463"/>
    <cellStyle name="Output 4 5 2 3 3" xfId="34464"/>
    <cellStyle name="Output 4 5 2 4" xfId="34465"/>
    <cellStyle name="Output 4 5 2 4 2" xfId="34466"/>
    <cellStyle name="Output 4 5 2 4 2 2" xfId="34467"/>
    <cellStyle name="Output 4 5 2 4 3" xfId="34468"/>
    <cellStyle name="Output 4 5 2 5" xfId="34469"/>
    <cellStyle name="Output 4 5 2 5 2" xfId="34470"/>
    <cellStyle name="Output 4 5 2 5 2 2" xfId="34471"/>
    <cellStyle name="Output 4 5 2 5 3" xfId="34472"/>
    <cellStyle name="Output 4 5 2 6" xfId="34473"/>
    <cellStyle name="Output 4 5 2 6 2" xfId="34474"/>
    <cellStyle name="Output 4 5 2 6 2 2" xfId="34475"/>
    <cellStyle name="Output 4 5 2 6 3" xfId="34476"/>
    <cellStyle name="Output 4 5 2 7" xfId="34477"/>
    <cellStyle name="Output 4 5 2 7 2" xfId="34478"/>
    <cellStyle name="Output 4 5 2 7 2 2" xfId="34479"/>
    <cellStyle name="Output 4 5 2 7 3" xfId="34480"/>
    <cellStyle name="Output 4 5 2 8" xfId="34481"/>
    <cellStyle name="Output 4 5 2 8 2" xfId="34482"/>
    <cellStyle name="Output 4 5 2 8 2 2" xfId="34483"/>
    <cellStyle name="Output 4 5 2 8 3" xfId="34484"/>
    <cellStyle name="Output 4 5 2 9" xfId="34485"/>
    <cellStyle name="Output 4 5 2 9 2" xfId="34486"/>
    <cellStyle name="Output 4 5 2 9 2 2" xfId="34487"/>
    <cellStyle name="Output 4 5 2 9 3" xfId="34488"/>
    <cellStyle name="Output 4 5 20" xfId="34489"/>
    <cellStyle name="Output 4 5 20 2" xfId="34490"/>
    <cellStyle name="Output 4 5 20 2 2" xfId="34491"/>
    <cellStyle name="Output 4 5 20 3" xfId="34492"/>
    <cellStyle name="Output 4 5 21" xfId="34493"/>
    <cellStyle name="Output 4 5 21 2" xfId="34494"/>
    <cellStyle name="Output 4 5 21 2 2" xfId="34495"/>
    <cellStyle name="Output 4 5 21 3" xfId="34496"/>
    <cellStyle name="Output 4 5 22" xfId="34497"/>
    <cellStyle name="Output 4 5 22 2" xfId="34498"/>
    <cellStyle name="Output 4 5 23" xfId="34499"/>
    <cellStyle name="Output 4 5 3" xfId="34500"/>
    <cellStyle name="Output 4 5 3 2" xfId="34501"/>
    <cellStyle name="Output 4 5 3 2 2" xfId="34502"/>
    <cellStyle name="Output 4 5 3 3" xfId="34503"/>
    <cellStyle name="Output 4 5 4" xfId="34504"/>
    <cellStyle name="Output 4 5 4 2" xfId="34505"/>
    <cellStyle name="Output 4 5 4 2 2" xfId="34506"/>
    <cellStyle name="Output 4 5 4 3" xfId="34507"/>
    <cellStyle name="Output 4 5 5" xfId="34508"/>
    <cellStyle name="Output 4 5 5 2" xfId="34509"/>
    <cellStyle name="Output 4 5 5 2 2" xfId="34510"/>
    <cellStyle name="Output 4 5 5 3" xfId="34511"/>
    <cellStyle name="Output 4 5 6" xfId="34512"/>
    <cellStyle name="Output 4 5 6 2" xfId="34513"/>
    <cellStyle name="Output 4 5 6 2 2" xfId="34514"/>
    <cellStyle name="Output 4 5 6 3" xfId="34515"/>
    <cellStyle name="Output 4 5 7" xfId="34516"/>
    <cellStyle name="Output 4 5 7 2" xfId="34517"/>
    <cellStyle name="Output 4 5 7 2 2" xfId="34518"/>
    <cellStyle name="Output 4 5 7 3" xfId="34519"/>
    <cellStyle name="Output 4 5 8" xfId="34520"/>
    <cellStyle name="Output 4 5 8 2" xfId="34521"/>
    <cellStyle name="Output 4 5 8 2 2" xfId="34522"/>
    <cellStyle name="Output 4 5 8 3" xfId="34523"/>
    <cellStyle name="Output 4 5 9" xfId="34524"/>
    <cellStyle name="Output 4 5 9 2" xfId="34525"/>
    <cellStyle name="Output 4 5 9 2 2" xfId="34526"/>
    <cellStyle name="Output 4 5 9 3" xfId="34527"/>
    <cellStyle name="Output 4 6" xfId="34528"/>
    <cellStyle name="Output 4 6 10" xfId="34529"/>
    <cellStyle name="Output 4 6 10 2" xfId="34530"/>
    <cellStyle name="Output 4 6 10 2 2" xfId="34531"/>
    <cellStyle name="Output 4 6 10 3" xfId="34532"/>
    <cellStyle name="Output 4 6 11" xfId="34533"/>
    <cellStyle name="Output 4 6 11 2" xfId="34534"/>
    <cellStyle name="Output 4 6 11 2 2" xfId="34535"/>
    <cellStyle name="Output 4 6 11 3" xfId="34536"/>
    <cellStyle name="Output 4 6 12" xfId="34537"/>
    <cellStyle name="Output 4 6 12 2" xfId="34538"/>
    <cellStyle name="Output 4 6 12 2 2" xfId="34539"/>
    <cellStyle name="Output 4 6 12 3" xfId="34540"/>
    <cellStyle name="Output 4 6 13" xfId="34541"/>
    <cellStyle name="Output 4 6 13 2" xfId="34542"/>
    <cellStyle name="Output 4 6 13 2 2" xfId="34543"/>
    <cellStyle name="Output 4 6 13 3" xfId="34544"/>
    <cellStyle name="Output 4 6 14" xfId="34545"/>
    <cellStyle name="Output 4 6 14 2" xfId="34546"/>
    <cellStyle name="Output 4 6 14 2 2" xfId="34547"/>
    <cellStyle name="Output 4 6 14 3" xfId="34548"/>
    <cellStyle name="Output 4 6 15" xfId="34549"/>
    <cellStyle name="Output 4 6 15 2" xfId="34550"/>
    <cellStyle name="Output 4 6 15 2 2" xfId="34551"/>
    <cellStyle name="Output 4 6 15 3" xfId="34552"/>
    <cellStyle name="Output 4 6 16" xfId="34553"/>
    <cellStyle name="Output 4 6 16 2" xfId="34554"/>
    <cellStyle name="Output 4 6 16 2 2" xfId="34555"/>
    <cellStyle name="Output 4 6 16 3" xfId="34556"/>
    <cellStyle name="Output 4 6 17" xfId="34557"/>
    <cellStyle name="Output 4 6 17 2" xfId="34558"/>
    <cellStyle name="Output 4 6 17 2 2" xfId="34559"/>
    <cellStyle name="Output 4 6 17 3" xfId="34560"/>
    <cellStyle name="Output 4 6 18" xfId="34561"/>
    <cellStyle name="Output 4 6 18 2" xfId="34562"/>
    <cellStyle name="Output 4 6 18 2 2" xfId="34563"/>
    <cellStyle name="Output 4 6 18 3" xfId="34564"/>
    <cellStyle name="Output 4 6 19" xfId="34565"/>
    <cellStyle name="Output 4 6 19 2" xfId="34566"/>
    <cellStyle name="Output 4 6 19 2 2" xfId="34567"/>
    <cellStyle name="Output 4 6 19 3" xfId="34568"/>
    <cellStyle name="Output 4 6 2" xfId="34569"/>
    <cellStyle name="Output 4 6 2 2" xfId="34570"/>
    <cellStyle name="Output 4 6 2 2 2" xfId="34571"/>
    <cellStyle name="Output 4 6 2 3" xfId="34572"/>
    <cellStyle name="Output 4 6 20" xfId="34573"/>
    <cellStyle name="Output 4 6 20 2" xfId="34574"/>
    <cellStyle name="Output 4 6 20 2 2" xfId="34575"/>
    <cellStyle name="Output 4 6 20 3" xfId="34576"/>
    <cellStyle name="Output 4 6 21" xfId="34577"/>
    <cellStyle name="Output 4 6 21 2" xfId="34578"/>
    <cellStyle name="Output 4 6 22" xfId="34579"/>
    <cellStyle name="Output 4 6 3" xfId="34580"/>
    <cellStyle name="Output 4 6 3 2" xfId="34581"/>
    <cellStyle name="Output 4 6 3 2 2" xfId="34582"/>
    <cellStyle name="Output 4 6 3 3" xfId="34583"/>
    <cellStyle name="Output 4 6 4" xfId="34584"/>
    <cellStyle name="Output 4 6 4 2" xfId="34585"/>
    <cellStyle name="Output 4 6 4 2 2" xfId="34586"/>
    <cellStyle name="Output 4 6 4 3" xfId="34587"/>
    <cellStyle name="Output 4 6 5" xfId="34588"/>
    <cellStyle name="Output 4 6 5 2" xfId="34589"/>
    <cellStyle name="Output 4 6 5 2 2" xfId="34590"/>
    <cellStyle name="Output 4 6 5 3" xfId="34591"/>
    <cellStyle name="Output 4 6 6" xfId="34592"/>
    <cellStyle name="Output 4 6 6 2" xfId="34593"/>
    <cellStyle name="Output 4 6 6 2 2" xfId="34594"/>
    <cellStyle name="Output 4 6 6 3" xfId="34595"/>
    <cellStyle name="Output 4 6 7" xfId="34596"/>
    <cellStyle name="Output 4 6 7 2" xfId="34597"/>
    <cellStyle name="Output 4 6 7 2 2" xfId="34598"/>
    <cellStyle name="Output 4 6 7 3" xfId="34599"/>
    <cellStyle name="Output 4 6 8" xfId="34600"/>
    <cellStyle name="Output 4 6 8 2" xfId="34601"/>
    <cellStyle name="Output 4 6 8 2 2" xfId="34602"/>
    <cellStyle name="Output 4 6 8 3" xfId="34603"/>
    <cellStyle name="Output 4 6 9" xfId="34604"/>
    <cellStyle name="Output 4 6 9 2" xfId="34605"/>
    <cellStyle name="Output 4 6 9 2 2" xfId="34606"/>
    <cellStyle name="Output 4 6 9 3" xfId="34607"/>
    <cellStyle name="Output 4 7" xfId="34608"/>
    <cellStyle name="Output 4 7 2" xfId="34609"/>
    <cellStyle name="Output 4 7 2 2" xfId="34610"/>
    <cellStyle name="Output 4 7 3" xfId="34611"/>
    <cellStyle name="Output 4 8" xfId="34612"/>
    <cellStyle name="Output 4 8 2" xfId="34613"/>
    <cellStyle name="Output 4 8 2 2" xfId="34614"/>
    <cellStyle name="Output 4 8 3" xfId="34615"/>
    <cellStyle name="Output 4 9" xfId="34616"/>
    <cellStyle name="Output 4 9 2" xfId="34617"/>
    <cellStyle name="Output 4 9 2 2" xfId="34618"/>
    <cellStyle name="Output 4 9 3" xfId="34619"/>
    <cellStyle name="Output 5" xfId="34620"/>
    <cellStyle name="Output 5 10" xfId="34621"/>
    <cellStyle name="Output 5 10 2" xfId="34622"/>
    <cellStyle name="Output 5 10 2 2" xfId="34623"/>
    <cellStyle name="Output 5 10 3" xfId="34624"/>
    <cellStyle name="Output 5 11" xfId="34625"/>
    <cellStyle name="Output 5 11 2" xfId="34626"/>
    <cellStyle name="Output 5 11 2 2" xfId="34627"/>
    <cellStyle name="Output 5 11 3" xfId="34628"/>
    <cellStyle name="Output 5 12" xfId="34629"/>
    <cellStyle name="Output 5 12 2" xfId="34630"/>
    <cellStyle name="Output 5 12 2 2" xfId="34631"/>
    <cellStyle name="Output 5 12 3" xfId="34632"/>
    <cellStyle name="Output 5 13" xfId="34633"/>
    <cellStyle name="Output 5 13 2" xfId="34634"/>
    <cellStyle name="Output 5 13 2 2" xfId="34635"/>
    <cellStyle name="Output 5 13 3" xfId="34636"/>
    <cellStyle name="Output 5 14" xfId="34637"/>
    <cellStyle name="Output 5 14 2" xfId="34638"/>
    <cellStyle name="Output 5 14 2 2" xfId="34639"/>
    <cellStyle name="Output 5 14 3" xfId="34640"/>
    <cellStyle name="Output 5 15" xfId="34641"/>
    <cellStyle name="Output 5 15 2" xfId="34642"/>
    <cellStyle name="Output 5 15 2 2" xfId="34643"/>
    <cellStyle name="Output 5 15 3" xfId="34644"/>
    <cellStyle name="Output 5 16" xfId="34645"/>
    <cellStyle name="Output 5 16 2" xfId="34646"/>
    <cellStyle name="Output 5 16 2 2" xfId="34647"/>
    <cellStyle name="Output 5 16 3" xfId="34648"/>
    <cellStyle name="Output 5 17" xfId="34649"/>
    <cellStyle name="Output 5 17 2" xfId="34650"/>
    <cellStyle name="Output 5 17 2 2" xfId="34651"/>
    <cellStyle name="Output 5 17 3" xfId="34652"/>
    <cellStyle name="Output 5 18" xfId="34653"/>
    <cellStyle name="Output 5 18 2" xfId="34654"/>
    <cellStyle name="Output 5 18 2 2" xfId="34655"/>
    <cellStyle name="Output 5 18 3" xfId="34656"/>
    <cellStyle name="Output 5 19" xfId="34657"/>
    <cellStyle name="Output 5 19 2" xfId="34658"/>
    <cellStyle name="Output 5 19 2 2" xfId="34659"/>
    <cellStyle name="Output 5 19 3" xfId="34660"/>
    <cellStyle name="Output 5 2" xfId="34661"/>
    <cellStyle name="Output 5 2 10" xfId="34662"/>
    <cellStyle name="Output 5 2 10 2" xfId="34663"/>
    <cellStyle name="Output 5 2 10 2 2" xfId="34664"/>
    <cellStyle name="Output 5 2 10 3" xfId="34665"/>
    <cellStyle name="Output 5 2 11" xfId="34666"/>
    <cellStyle name="Output 5 2 11 2" xfId="34667"/>
    <cellStyle name="Output 5 2 11 2 2" xfId="34668"/>
    <cellStyle name="Output 5 2 11 3" xfId="34669"/>
    <cellStyle name="Output 5 2 12" xfId="34670"/>
    <cellStyle name="Output 5 2 12 2" xfId="34671"/>
    <cellStyle name="Output 5 2 12 2 2" xfId="34672"/>
    <cellStyle name="Output 5 2 12 3" xfId="34673"/>
    <cellStyle name="Output 5 2 13" xfId="34674"/>
    <cellStyle name="Output 5 2 13 2" xfId="34675"/>
    <cellStyle name="Output 5 2 13 2 2" xfId="34676"/>
    <cellStyle name="Output 5 2 13 3" xfId="34677"/>
    <cellStyle name="Output 5 2 14" xfId="34678"/>
    <cellStyle name="Output 5 2 14 2" xfId="34679"/>
    <cellStyle name="Output 5 2 14 2 2" xfId="34680"/>
    <cellStyle name="Output 5 2 14 3" xfId="34681"/>
    <cellStyle name="Output 5 2 15" xfId="34682"/>
    <cellStyle name="Output 5 2 15 2" xfId="34683"/>
    <cellStyle name="Output 5 2 15 2 2" xfId="34684"/>
    <cellStyle name="Output 5 2 15 3" xfId="34685"/>
    <cellStyle name="Output 5 2 16" xfId="34686"/>
    <cellStyle name="Output 5 2 16 2" xfId="34687"/>
    <cellStyle name="Output 5 2 16 2 2" xfId="34688"/>
    <cellStyle name="Output 5 2 16 3" xfId="34689"/>
    <cellStyle name="Output 5 2 17" xfId="34690"/>
    <cellStyle name="Output 5 2 17 2" xfId="34691"/>
    <cellStyle name="Output 5 2 17 2 2" xfId="34692"/>
    <cellStyle name="Output 5 2 17 3" xfId="34693"/>
    <cellStyle name="Output 5 2 18" xfId="34694"/>
    <cellStyle name="Output 5 2 18 2" xfId="34695"/>
    <cellStyle name="Output 5 2 18 2 2" xfId="34696"/>
    <cellStyle name="Output 5 2 18 3" xfId="34697"/>
    <cellStyle name="Output 5 2 19" xfId="34698"/>
    <cellStyle name="Output 5 2 19 2" xfId="34699"/>
    <cellStyle name="Output 5 2 19 2 2" xfId="34700"/>
    <cellStyle name="Output 5 2 19 3" xfId="34701"/>
    <cellStyle name="Output 5 2 2" xfId="34702"/>
    <cellStyle name="Output 5 2 2 10" xfId="34703"/>
    <cellStyle name="Output 5 2 2 10 2" xfId="34704"/>
    <cellStyle name="Output 5 2 2 10 2 2" xfId="34705"/>
    <cellStyle name="Output 5 2 2 10 3" xfId="34706"/>
    <cellStyle name="Output 5 2 2 11" xfId="34707"/>
    <cellStyle name="Output 5 2 2 11 2" xfId="34708"/>
    <cellStyle name="Output 5 2 2 11 2 2" xfId="34709"/>
    <cellStyle name="Output 5 2 2 11 3" xfId="34710"/>
    <cellStyle name="Output 5 2 2 12" xfId="34711"/>
    <cellStyle name="Output 5 2 2 12 2" xfId="34712"/>
    <cellStyle name="Output 5 2 2 12 2 2" xfId="34713"/>
    <cellStyle name="Output 5 2 2 12 3" xfId="34714"/>
    <cellStyle name="Output 5 2 2 13" xfId="34715"/>
    <cellStyle name="Output 5 2 2 13 2" xfId="34716"/>
    <cellStyle name="Output 5 2 2 13 2 2" xfId="34717"/>
    <cellStyle name="Output 5 2 2 13 3" xfId="34718"/>
    <cellStyle name="Output 5 2 2 14" xfId="34719"/>
    <cellStyle name="Output 5 2 2 14 2" xfId="34720"/>
    <cellStyle name="Output 5 2 2 14 2 2" xfId="34721"/>
    <cellStyle name="Output 5 2 2 14 3" xfId="34722"/>
    <cellStyle name="Output 5 2 2 15" xfId="34723"/>
    <cellStyle name="Output 5 2 2 15 2" xfId="34724"/>
    <cellStyle name="Output 5 2 2 15 2 2" xfId="34725"/>
    <cellStyle name="Output 5 2 2 15 3" xfId="34726"/>
    <cellStyle name="Output 5 2 2 16" xfId="34727"/>
    <cellStyle name="Output 5 2 2 16 2" xfId="34728"/>
    <cellStyle name="Output 5 2 2 16 2 2" xfId="34729"/>
    <cellStyle name="Output 5 2 2 16 3" xfId="34730"/>
    <cellStyle name="Output 5 2 2 17" xfId="34731"/>
    <cellStyle name="Output 5 2 2 17 2" xfId="34732"/>
    <cellStyle name="Output 5 2 2 17 2 2" xfId="34733"/>
    <cellStyle name="Output 5 2 2 17 3" xfId="34734"/>
    <cellStyle name="Output 5 2 2 18" xfId="34735"/>
    <cellStyle name="Output 5 2 2 18 2" xfId="34736"/>
    <cellStyle name="Output 5 2 2 19" xfId="34737"/>
    <cellStyle name="Output 5 2 2 2" xfId="34738"/>
    <cellStyle name="Output 5 2 2 2 10" xfId="34739"/>
    <cellStyle name="Output 5 2 2 2 10 2" xfId="34740"/>
    <cellStyle name="Output 5 2 2 2 10 2 2" xfId="34741"/>
    <cellStyle name="Output 5 2 2 2 10 3" xfId="34742"/>
    <cellStyle name="Output 5 2 2 2 11" xfId="34743"/>
    <cellStyle name="Output 5 2 2 2 11 2" xfId="34744"/>
    <cellStyle name="Output 5 2 2 2 11 2 2" xfId="34745"/>
    <cellStyle name="Output 5 2 2 2 11 3" xfId="34746"/>
    <cellStyle name="Output 5 2 2 2 12" xfId="34747"/>
    <cellStyle name="Output 5 2 2 2 12 2" xfId="34748"/>
    <cellStyle name="Output 5 2 2 2 12 2 2" xfId="34749"/>
    <cellStyle name="Output 5 2 2 2 12 3" xfId="34750"/>
    <cellStyle name="Output 5 2 2 2 13" xfId="34751"/>
    <cellStyle name="Output 5 2 2 2 13 2" xfId="34752"/>
    <cellStyle name="Output 5 2 2 2 13 2 2" xfId="34753"/>
    <cellStyle name="Output 5 2 2 2 13 3" xfId="34754"/>
    <cellStyle name="Output 5 2 2 2 14" xfId="34755"/>
    <cellStyle name="Output 5 2 2 2 14 2" xfId="34756"/>
    <cellStyle name="Output 5 2 2 2 14 2 2" xfId="34757"/>
    <cellStyle name="Output 5 2 2 2 14 3" xfId="34758"/>
    <cellStyle name="Output 5 2 2 2 15" xfId="34759"/>
    <cellStyle name="Output 5 2 2 2 15 2" xfId="34760"/>
    <cellStyle name="Output 5 2 2 2 15 2 2" xfId="34761"/>
    <cellStyle name="Output 5 2 2 2 15 3" xfId="34762"/>
    <cellStyle name="Output 5 2 2 2 16" xfId="34763"/>
    <cellStyle name="Output 5 2 2 2 16 2" xfId="34764"/>
    <cellStyle name="Output 5 2 2 2 16 2 2" xfId="34765"/>
    <cellStyle name="Output 5 2 2 2 16 3" xfId="34766"/>
    <cellStyle name="Output 5 2 2 2 17" xfId="34767"/>
    <cellStyle name="Output 5 2 2 2 17 2" xfId="34768"/>
    <cellStyle name="Output 5 2 2 2 17 2 2" xfId="34769"/>
    <cellStyle name="Output 5 2 2 2 17 3" xfId="34770"/>
    <cellStyle name="Output 5 2 2 2 18" xfId="34771"/>
    <cellStyle name="Output 5 2 2 2 18 2" xfId="34772"/>
    <cellStyle name="Output 5 2 2 2 18 2 2" xfId="34773"/>
    <cellStyle name="Output 5 2 2 2 18 3" xfId="34774"/>
    <cellStyle name="Output 5 2 2 2 19" xfId="34775"/>
    <cellStyle name="Output 5 2 2 2 19 2" xfId="34776"/>
    <cellStyle name="Output 5 2 2 2 19 2 2" xfId="34777"/>
    <cellStyle name="Output 5 2 2 2 19 3" xfId="34778"/>
    <cellStyle name="Output 5 2 2 2 2" xfId="34779"/>
    <cellStyle name="Output 5 2 2 2 2 2" xfId="34780"/>
    <cellStyle name="Output 5 2 2 2 2 2 2" xfId="34781"/>
    <cellStyle name="Output 5 2 2 2 2 3" xfId="34782"/>
    <cellStyle name="Output 5 2 2 2 20" xfId="34783"/>
    <cellStyle name="Output 5 2 2 2 20 2" xfId="34784"/>
    <cellStyle name="Output 5 2 2 2 20 2 2" xfId="34785"/>
    <cellStyle name="Output 5 2 2 2 20 3" xfId="34786"/>
    <cellStyle name="Output 5 2 2 2 21" xfId="34787"/>
    <cellStyle name="Output 5 2 2 2 21 2" xfId="34788"/>
    <cellStyle name="Output 5 2 2 2 22" xfId="34789"/>
    <cellStyle name="Output 5 2 2 2 3" xfId="34790"/>
    <cellStyle name="Output 5 2 2 2 3 2" xfId="34791"/>
    <cellStyle name="Output 5 2 2 2 3 2 2" xfId="34792"/>
    <cellStyle name="Output 5 2 2 2 3 3" xfId="34793"/>
    <cellStyle name="Output 5 2 2 2 4" xfId="34794"/>
    <cellStyle name="Output 5 2 2 2 4 2" xfId="34795"/>
    <cellStyle name="Output 5 2 2 2 4 2 2" xfId="34796"/>
    <cellStyle name="Output 5 2 2 2 4 3" xfId="34797"/>
    <cellStyle name="Output 5 2 2 2 5" xfId="34798"/>
    <cellStyle name="Output 5 2 2 2 5 2" xfId="34799"/>
    <cellStyle name="Output 5 2 2 2 5 2 2" xfId="34800"/>
    <cellStyle name="Output 5 2 2 2 5 3" xfId="34801"/>
    <cellStyle name="Output 5 2 2 2 6" xfId="34802"/>
    <cellStyle name="Output 5 2 2 2 6 2" xfId="34803"/>
    <cellStyle name="Output 5 2 2 2 6 2 2" xfId="34804"/>
    <cellStyle name="Output 5 2 2 2 6 3" xfId="34805"/>
    <cellStyle name="Output 5 2 2 2 7" xfId="34806"/>
    <cellStyle name="Output 5 2 2 2 7 2" xfId="34807"/>
    <cellStyle name="Output 5 2 2 2 7 2 2" xfId="34808"/>
    <cellStyle name="Output 5 2 2 2 7 3" xfId="34809"/>
    <cellStyle name="Output 5 2 2 2 8" xfId="34810"/>
    <cellStyle name="Output 5 2 2 2 8 2" xfId="34811"/>
    <cellStyle name="Output 5 2 2 2 8 2 2" xfId="34812"/>
    <cellStyle name="Output 5 2 2 2 8 3" xfId="34813"/>
    <cellStyle name="Output 5 2 2 2 9" xfId="34814"/>
    <cellStyle name="Output 5 2 2 2 9 2" xfId="34815"/>
    <cellStyle name="Output 5 2 2 2 9 2 2" xfId="34816"/>
    <cellStyle name="Output 5 2 2 2 9 3" xfId="34817"/>
    <cellStyle name="Output 5 2 2 3" xfId="34818"/>
    <cellStyle name="Output 5 2 2 3 2" xfId="34819"/>
    <cellStyle name="Output 5 2 2 3 2 2" xfId="34820"/>
    <cellStyle name="Output 5 2 2 3 3" xfId="34821"/>
    <cellStyle name="Output 5 2 2 4" xfId="34822"/>
    <cellStyle name="Output 5 2 2 4 2" xfId="34823"/>
    <cellStyle name="Output 5 2 2 4 2 2" xfId="34824"/>
    <cellStyle name="Output 5 2 2 4 3" xfId="34825"/>
    <cellStyle name="Output 5 2 2 5" xfId="34826"/>
    <cellStyle name="Output 5 2 2 5 2" xfId="34827"/>
    <cellStyle name="Output 5 2 2 5 2 2" xfId="34828"/>
    <cellStyle name="Output 5 2 2 5 3" xfId="34829"/>
    <cellStyle name="Output 5 2 2 6" xfId="34830"/>
    <cellStyle name="Output 5 2 2 6 2" xfId="34831"/>
    <cellStyle name="Output 5 2 2 6 2 2" xfId="34832"/>
    <cellStyle name="Output 5 2 2 6 3" xfId="34833"/>
    <cellStyle name="Output 5 2 2 7" xfId="34834"/>
    <cellStyle name="Output 5 2 2 7 2" xfId="34835"/>
    <cellStyle name="Output 5 2 2 7 2 2" xfId="34836"/>
    <cellStyle name="Output 5 2 2 7 3" xfId="34837"/>
    <cellStyle name="Output 5 2 2 8" xfId="34838"/>
    <cellStyle name="Output 5 2 2 8 2" xfId="34839"/>
    <cellStyle name="Output 5 2 2 8 2 2" xfId="34840"/>
    <cellStyle name="Output 5 2 2 8 3" xfId="34841"/>
    <cellStyle name="Output 5 2 2 9" xfId="34842"/>
    <cellStyle name="Output 5 2 2 9 2" xfId="34843"/>
    <cellStyle name="Output 5 2 2 9 2 2" xfId="34844"/>
    <cellStyle name="Output 5 2 2 9 3" xfId="34845"/>
    <cellStyle name="Output 5 2 20" xfId="34846"/>
    <cellStyle name="Output 5 2 20 2" xfId="34847"/>
    <cellStyle name="Output 5 2 20 2 2" xfId="34848"/>
    <cellStyle name="Output 5 2 20 3" xfId="34849"/>
    <cellStyle name="Output 5 2 21" xfId="34850"/>
    <cellStyle name="Output 5 2 21 2" xfId="34851"/>
    <cellStyle name="Output 5 2 22" xfId="34852"/>
    <cellStyle name="Output 5 2 3" xfId="34853"/>
    <cellStyle name="Output 5 2 3 10" xfId="34854"/>
    <cellStyle name="Output 5 2 3 10 2" xfId="34855"/>
    <cellStyle name="Output 5 2 3 10 2 2" xfId="34856"/>
    <cellStyle name="Output 5 2 3 10 3" xfId="34857"/>
    <cellStyle name="Output 5 2 3 11" xfId="34858"/>
    <cellStyle name="Output 5 2 3 11 2" xfId="34859"/>
    <cellStyle name="Output 5 2 3 11 2 2" xfId="34860"/>
    <cellStyle name="Output 5 2 3 11 3" xfId="34861"/>
    <cellStyle name="Output 5 2 3 12" xfId="34862"/>
    <cellStyle name="Output 5 2 3 12 2" xfId="34863"/>
    <cellStyle name="Output 5 2 3 12 2 2" xfId="34864"/>
    <cellStyle name="Output 5 2 3 12 3" xfId="34865"/>
    <cellStyle name="Output 5 2 3 13" xfId="34866"/>
    <cellStyle name="Output 5 2 3 13 2" xfId="34867"/>
    <cellStyle name="Output 5 2 3 13 2 2" xfId="34868"/>
    <cellStyle name="Output 5 2 3 13 3" xfId="34869"/>
    <cellStyle name="Output 5 2 3 14" xfId="34870"/>
    <cellStyle name="Output 5 2 3 14 2" xfId="34871"/>
    <cellStyle name="Output 5 2 3 14 2 2" xfId="34872"/>
    <cellStyle name="Output 5 2 3 14 3" xfId="34873"/>
    <cellStyle name="Output 5 2 3 15" xfId="34874"/>
    <cellStyle name="Output 5 2 3 15 2" xfId="34875"/>
    <cellStyle name="Output 5 2 3 15 2 2" xfId="34876"/>
    <cellStyle name="Output 5 2 3 15 3" xfId="34877"/>
    <cellStyle name="Output 5 2 3 16" xfId="34878"/>
    <cellStyle name="Output 5 2 3 16 2" xfId="34879"/>
    <cellStyle name="Output 5 2 3 16 2 2" xfId="34880"/>
    <cellStyle name="Output 5 2 3 16 3" xfId="34881"/>
    <cellStyle name="Output 5 2 3 17" xfId="34882"/>
    <cellStyle name="Output 5 2 3 17 2" xfId="34883"/>
    <cellStyle name="Output 5 2 3 17 2 2" xfId="34884"/>
    <cellStyle name="Output 5 2 3 17 3" xfId="34885"/>
    <cellStyle name="Output 5 2 3 18" xfId="34886"/>
    <cellStyle name="Output 5 2 3 18 2" xfId="34887"/>
    <cellStyle name="Output 5 2 3 19" xfId="34888"/>
    <cellStyle name="Output 5 2 3 2" xfId="34889"/>
    <cellStyle name="Output 5 2 3 2 10" xfId="34890"/>
    <cellStyle name="Output 5 2 3 2 10 2" xfId="34891"/>
    <cellStyle name="Output 5 2 3 2 10 2 2" xfId="34892"/>
    <cellStyle name="Output 5 2 3 2 10 3" xfId="34893"/>
    <cellStyle name="Output 5 2 3 2 11" xfId="34894"/>
    <cellStyle name="Output 5 2 3 2 11 2" xfId="34895"/>
    <cellStyle name="Output 5 2 3 2 11 2 2" xfId="34896"/>
    <cellStyle name="Output 5 2 3 2 11 3" xfId="34897"/>
    <cellStyle name="Output 5 2 3 2 12" xfId="34898"/>
    <cellStyle name="Output 5 2 3 2 12 2" xfId="34899"/>
    <cellStyle name="Output 5 2 3 2 12 2 2" xfId="34900"/>
    <cellStyle name="Output 5 2 3 2 12 3" xfId="34901"/>
    <cellStyle name="Output 5 2 3 2 13" xfId="34902"/>
    <cellStyle name="Output 5 2 3 2 13 2" xfId="34903"/>
    <cellStyle name="Output 5 2 3 2 13 2 2" xfId="34904"/>
    <cellStyle name="Output 5 2 3 2 13 3" xfId="34905"/>
    <cellStyle name="Output 5 2 3 2 14" xfId="34906"/>
    <cellStyle name="Output 5 2 3 2 14 2" xfId="34907"/>
    <cellStyle name="Output 5 2 3 2 14 2 2" xfId="34908"/>
    <cellStyle name="Output 5 2 3 2 14 3" xfId="34909"/>
    <cellStyle name="Output 5 2 3 2 15" xfId="34910"/>
    <cellStyle name="Output 5 2 3 2 15 2" xfId="34911"/>
    <cellStyle name="Output 5 2 3 2 15 2 2" xfId="34912"/>
    <cellStyle name="Output 5 2 3 2 15 3" xfId="34913"/>
    <cellStyle name="Output 5 2 3 2 16" xfId="34914"/>
    <cellStyle name="Output 5 2 3 2 16 2" xfId="34915"/>
    <cellStyle name="Output 5 2 3 2 16 2 2" xfId="34916"/>
    <cellStyle name="Output 5 2 3 2 16 3" xfId="34917"/>
    <cellStyle name="Output 5 2 3 2 17" xfId="34918"/>
    <cellStyle name="Output 5 2 3 2 17 2" xfId="34919"/>
    <cellStyle name="Output 5 2 3 2 17 2 2" xfId="34920"/>
    <cellStyle name="Output 5 2 3 2 17 3" xfId="34921"/>
    <cellStyle name="Output 5 2 3 2 18" xfId="34922"/>
    <cellStyle name="Output 5 2 3 2 18 2" xfId="34923"/>
    <cellStyle name="Output 5 2 3 2 18 2 2" xfId="34924"/>
    <cellStyle name="Output 5 2 3 2 18 3" xfId="34925"/>
    <cellStyle name="Output 5 2 3 2 19" xfId="34926"/>
    <cellStyle name="Output 5 2 3 2 19 2" xfId="34927"/>
    <cellStyle name="Output 5 2 3 2 19 2 2" xfId="34928"/>
    <cellStyle name="Output 5 2 3 2 19 3" xfId="34929"/>
    <cellStyle name="Output 5 2 3 2 2" xfId="34930"/>
    <cellStyle name="Output 5 2 3 2 2 2" xfId="34931"/>
    <cellStyle name="Output 5 2 3 2 2 2 2" xfId="34932"/>
    <cellStyle name="Output 5 2 3 2 2 3" xfId="34933"/>
    <cellStyle name="Output 5 2 3 2 20" xfId="34934"/>
    <cellStyle name="Output 5 2 3 2 20 2" xfId="34935"/>
    <cellStyle name="Output 5 2 3 2 20 2 2" xfId="34936"/>
    <cellStyle name="Output 5 2 3 2 20 3" xfId="34937"/>
    <cellStyle name="Output 5 2 3 2 21" xfId="34938"/>
    <cellStyle name="Output 5 2 3 2 21 2" xfId="34939"/>
    <cellStyle name="Output 5 2 3 2 22" xfId="34940"/>
    <cellStyle name="Output 5 2 3 2 3" xfId="34941"/>
    <cellStyle name="Output 5 2 3 2 3 2" xfId="34942"/>
    <cellStyle name="Output 5 2 3 2 3 2 2" xfId="34943"/>
    <cellStyle name="Output 5 2 3 2 3 3" xfId="34944"/>
    <cellStyle name="Output 5 2 3 2 4" xfId="34945"/>
    <cellStyle name="Output 5 2 3 2 4 2" xfId="34946"/>
    <cellStyle name="Output 5 2 3 2 4 2 2" xfId="34947"/>
    <cellStyle name="Output 5 2 3 2 4 3" xfId="34948"/>
    <cellStyle name="Output 5 2 3 2 5" xfId="34949"/>
    <cellStyle name="Output 5 2 3 2 5 2" xfId="34950"/>
    <cellStyle name="Output 5 2 3 2 5 2 2" xfId="34951"/>
    <cellStyle name="Output 5 2 3 2 5 3" xfId="34952"/>
    <cellStyle name="Output 5 2 3 2 6" xfId="34953"/>
    <cellStyle name="Output 5 2 3 2 6 2" xfId="34954"/>
    <cellStyle name="Output 5 2 3 2 6 2 2" xfId="34955"/>
    <cellStyle name="Output 5 2 3 2 6 3" xfId="34956"/>
    <cellStyle name="Output 5 2 3 2 7" xfId="34957"/>
    <cellStyle name="Output 5 2 3 2 7 2" xfId="34958"/>
    <cellStyle name="Output 5 2 3 2 7 2 2" xfId="34959"/>
    <cellStyle name="Output 5 2 3 2 7 3" xfId="34960"/>
    <cellStyle name="Output 5 2 3 2 8" xfId="34961"/>
    <cellStyle name="Output 5 2 3 2 8 2" xfId="34962"/>
    <cellStyle name="Output 5 2 3 2 8 2 2" xfId="34963"/>
    <cellStyle name="Output 5 2 3 2 8 3" xfId="34964"/>
    <cellStyle name="Output 5 2 3 2 9" xfId="34965"/>
    <cellStyle name="Output 5 2 3 2 9 2" xfId="34966"/>
    <cellStyle name="Output 5 2 3 2 9 2 2" xfId="34967"/>
    <cellStyle name="Output 5 2 3 2 9 3" xfId="34968"/>
    <cellStyle name="Output 5 2 3 3" xfId="34969"/>
    <cellStyle name="Output 5 2 3 3 2" xfId="34970"/>
    <cellStyle name="Output 5 2 3 3 2 2" xfId="34971"/>
    <cellStyle name="Output 5 2 3 3 3" xfId="34972"/>
    <cellStyle name="Output 5 2 3 4" xfId="34973"/>
    <cellStyle name="Output 5 2 3 4 2" xfId="34974"/>
    <cellStyle name="Output 5 2 3 4 2 2" xfId="34975"/>
    <cellStyle name="Output 5 2 3 4 3" xfId="34976"/>
    <cellStyle name="Output 5 2 3 5" xfId="34977"/>
    <cellStyle name="Output 5 2 3 5 2" xfId="34978"/>
    <cellStyle name="Output 5 2 3 5 2 2" xfId="34979"/>
    <cellStyle name="Output 5 2 3 5 3" xfId="34980"/>
    <cellStyle name="Output 5 2 3 6" xfId="34981"/>
    <cellStyle name="Output 5 2 3 6 2" xfId="34982"/>
    <cellStyle name="Output 5 2 3 6 2 2" xfId="34983"/>
    <cellStyle name="Output 5 2 3 6 3" xfId="34984"/>
    <cellStyle name="Output 5 2 3 7" xfId="34985"/>
    <cellStyle name="Output 5 2 3 7 2" xfId="34986"/>
    <cellStyle name="Output 5 2 3 7 2 2" xfId="34987"/>
    <cellStyle name="Output 5 2 3 7 3" xfId="34988"/>
    <cellStyle name="Output 5 2 3 8" xfId="34989"/>
    <cellStyle name="Output 5 2 3 8 2" xfId="34990"/>
    <cellStyle name="Output 5 2 3 8 2 2" xfId="34991"/>
    <cellStyle name="Output 5 2 3 8 3" xfId="34992"/>
    <cellStyle name="Output 5 2 3 9" xfId="34993"/>
    <cellStyle name="Output 5 2 3 9 2" xfId="34994"/>
    <cellStyle name="Output 5 2 3 9 2 2" xfId="34995"/>
    <cellStyle name="Output 5 2 3 9 3" xfId="34996"/>
    <cellStyle name="Output 5 2 4" xfId="34997"/>
    <cellStyle name="Output 5 2 4 10" xfId="34998"/>
    <cellStyle name="Output 5 2 4 10 2" xfId="34999"/>
    <cellStyle name="Output 5 2 4 10 2 2" xfId="35000"/>
    <cellStyle name="Output 5 2 4 10 3" xfId="35001"/>
    <cellStyle name="Output 5 2 4 11" xfId="35002"/>
    <cellStyle name="Output 5 2 4 11 2" xfId="35003"/>
    <cellStyle name="Output 5 2 4 11 2 2" xfId="35004"/>
    <cellStyle name="Output 5 2 4 11 3" xfId="35005"/>
    <cellStyle name="Output 5 2 4 12" xfId="35006"/>
    <cellStyle name="Output 5 2 4 12 2" xfId="35007"/>
    <cellStyle name="Output 5 2 4 12 2 2" xfId="35008"/>
    <cellStyle name="Output 5 2 4 12 3" xfId="35009"/>
    <cellStyle name="Output 5 2 4 13" xfId="35010"/>
    <cellStyle name="Output 5 2 4 13 2" xfId="35011"/>
    <cellStyle name="Output 5 2 4 13 2 2" xfId="35012"/>
    <cellStyle name="Output 5 2 4 13 3" xfId="35013"/>
    <cellStyle name="Output 5 2 4 14" xfId="35014"/>
    <cellStyle name="Output 5 2 4 14 2" xfId="35015"/>
    <cellStyle name="Output 5 2 4 14 2 2" xfId="35016"/>
    <cellStyle name="Output 5 2 4 14 3" xfId="35017"/>
    <cellStyle name="Output 5 2 4 15" xfId="35018"/>
    <cellStyle name="Output 5 2 4 15 2" xfId="35019"/>
    <cellStyle name="Output 5 2 4 15 2 2" xfId="35020"/>
    <cellStyle name="Output 5 2 4 15 3" xfId="35021"/>
    <cellStyle name="Output 5 2 4 16" xfId="35022"/>
    <cellStyle name="Output 5 2 4 16 2" xfId="35023"/>
    <cellStyle name="Output 5 2 4 16 2 2" xfId="35024"/>
    <cellStyle name="Output 5 2 4 16 3" xfId="35025"/>
    <cellStyle name="Output 5 2 4 17" xfId="35026"/>
    <cellStyle name="Output 5 2 4 17 2" xfId="35027"/>
    <cellStyle name="Output 5 2 4 17 2 2" xfId="35028"/>
    <cellStyle name="Output 5 2 4 17 3" xfId="35029"/>
    <cellStyle name="Output 5 2 4 18" xfId="35030"/>
    <cellStyle name="Output 5 2 4 18 2" xfId="35031"/>
    <cellStyle name="Output 5 2 4 18 2 2" xfId="35032"/>
    <cellStyle name="Output 5 2 4 18 3" xfId="35033"/>
    <cellStyle name="Output 5 2 4 19" xfId="35034"/>
    <cellStyle name="Output 5 2 4 19 2" xfId="35035"/>
    <cellStyle name="Output 5 2 4 19 2 2" xfId="35036"/>
    <cellStyle name="Output 5 2 4 19 3" xfId="35037"/>
    <cellStyle name="Output 5 2 4 2" xfId="35038"/>
    <cellStyle name="Output 5 2 4 2 10" xfId="35039"/>
    <cellStyle name="Output 5 2 4 2 10 2" xfId="35040"/>
    <cellStyle name="Output 5 2 4 2 10 2 2" xfId="35041"/>
    <cellStyle name="Output 5 2 4 2 10 3" xfId="35042"/>
    <cellStyle name="Output 5 2 4 2 11" xfId="35043"/>
    <cellStyle name="Output 5 2 4 2 11 2" xfId="35044"/>
    <cellStyle name="Output 5 2 4 2 11 2 2" xfId="35045"/>
    <cellStyle name="Output 5 2 4 2 11 3" xfId="35046"/>
    <cellStyle name="Output 5 2 4 2 12" xfId="35047"/>
    <cellStyle name="Output 5 2 4 2 12 2" xfId="35048"/>
    <cellStyle name="Output 5 2 4 2 12 2 2" xfId="35049"/>
    <cellStyle name="Output 5 2 4 2 12 3" xfId="35050"/>
    <cellStyle name="Output 5 2 4 2 13" xfId="35051"/>
    <cellStyle name="Output 5 2 4 2 13 2" xfId="35052"/>
    <cellStyle name="Output 5 2 4 2 13 2 2" xfId="35053"/>
    <cellStyle name="Output 5 2 4 2 13 3" xfId="35054"/>
    <cellStyle name="Output 5 2 4 2 14" xfId="35055"/>
    <cellStyle name="Output 5 2 4 2 14 2" xfId="35056"/>
    <cellStyle name="Output 5 2 4 2 14 2 2" xfId="35057"/>
    <cellStyle name="Output 5 2 4 2 14 3" xfId="35058"/>
    <cellStyle name="Output 5 2 4 2 15" xfId="35059"/>
    <cellStyle name="Output 5 2 4 2 15 2" xfId="35060"/>
    <cellStyle name="Output 5 2 4 2 15 2 2" xfId="35061"/>
    <cellStyle name="Output 5 2 4 2 15 3" xfId="35062"/>
    <cellStyle name="Output 5 2 4 2 16" xfId="35063"/>
    <cellStyle name="Output 5 2 4 2 16 2" xfId="35064"/>
    <cellStyle name="Output 5 2 4 2 16 2 2" xfId="35065"/>
    <cellStyle name="Output 5 2 4 2 16 3" xfId="35066"/>
    <cellStyle name="Output 5 2 4 2 17" xfId="35067"/>
    <cellStyle name="Output 5 2 4 2 17 2" xfId="35068"/>
    <cellStyle name="Output 5 2 4 2 17 2 2" xfId="35069"/>
    <cellStyle name="Output 5 2 4 2 17 3" xfId="35070"/>
    <cellStyle name="Output 5 2 4 2 18" xfId="35071"/>
    <cellStyle name="Output 5 2 4 2 18 2" xfId="35072"/>
    <cellStyle name="Output 5 2 4 2 18 2 2" xfId="35073"/>
    <cellStyle name="Output 5 2 4 2 18 3" xfId="35074"/>
    <cellStyle name="Output 5 2 4 2 19" xfId="35075"/>
    <cellStyle name="Output 5 2 4 2 19 2" xfId="35076"/>
    <cellStyle name="Output 5 2 4 2 19 2 2" xfId="35077"/>
    <cellStyle name="Output 5 2 4 2 19 3" xfId="35078"/>
    <cellStyle name="Output 5 2 4 2 2" xfId="35079"/>
    <cellStyle name="Output 5 2 4 2 2 2" xfId="35080"/>
    <cellStyle name="Output 5 2 4 2 2 2 2" xfId="35081"/>
    <cellStyle name="Output 5 2 4 2 2 3" xfId="35082"/>
    <cellStyle name="Output 5 2 4 2 20" xfId="35083"/>
    <cellStyle name="Output 5 2 4 2 20 2" xfId="35084"/>
    <cellStyle name="Output 5 2 4 2 20 2 2" xfId="35085"/>
    <cellStyle name="Output 5 2 4 2 20 3" xfId="35086"/>
    <cellStyle name="Output 5 2 4 2 21" xfId="35087"/>
    <cellStyle name="Output 5 2 4 2 21 2" xfId="35088"/>
    <cellStyle name="Output 5 2 4 2 22" xfId="35089"/>
    <cellStyle name="Output 5 2 4 2 3" xfId="35090"/>
    <cellStyle name="Output 5 2 4 2 3 2" xfId="35091"/>
    <cellStyle name="Output 5 2 4 2 3 2 2" xfId="35092"/>
    <cellStyle name="Output 5 2 4 2 3 3" xfId="35093"/>
    <cellStyle name="Output 5 2 4 2 4" xfId="35094"/>
    <cellStyle name="Output 5 2 4 2 4 2" xfId="35095"/>
    <cellStyle name="Output 5 2 4 2 4 2 2" xfId="35096"/>
    <cellStyle name="Output 5 2 4 2 4 3" xfId="35097"/>
    <cellStyle name="Output 5 2 4 2 5" xfId="35098"/>
    <cellStyle name="Output 5 2 4 2 5 2" xfId="35099"/>
    <cellStyle name="Output 5 2 4 2 5 2 2" xfId="35100"/>
    <cellStyle name="Output 5 2 4 2 5 3" xfId="35101"/>
    <cellStyle name="Output 5 2 4 2 6" xfId="35102"/>
    <cellStyle name="Output 5 2 4 2 6 2" xfId="35103"/>
    <cellStyle name="Output 5 2 4 2 6 2 2" xfId="35104"/>
    <cellStyle name="Output 5 2 4 2 6 3" xfId="35105"/>
    <cellStyle name="Output 5 2 4 2 7" xfId="35106"/>
    <cellStyle name="Output 5 2 4 2 7 2" xfId="35107"/>
    <cellStyle name="Output 5 2 4 2 7 2 2" xfId="35108"/>
    <cellStyle name="Output 5 2 4 2 7 3" xfId="35109"/>
    <cellStyle name="Output 5 2 4 2 8" xfId="35110"/>
    <cellStyle name="Output 5 2 4 2 8 2" xfId="35111"/>
    <cellStyle name="Output 5 2 4 2 8 2 2" xfId="35112"/>
    <cellStyle name="Output 5 2 4 2 8 3" xfId="35113"/>
    <cellStyle name="Output 5 2 4 2 9" xfId="35114"/>
    <cellStyle name="Output 5 2 4 2 9 2" xfId="35115"/>
    <cellStyle name="Output 5 2 4 2 9 2 2" xfId="35116"/>
    <cellStyle name="Output 5 2 4 2 9 3" xfId="35117"/>
    <cellStyle name="Output 5 2 4 20" xfId="35118"/>
    <cellStyle name="Output 5 2 4 20 2" xfId="35119"/>
    <cellStyle name="Output 5 2 4 20 2 2" xfId="35120"/>
    <cellStyle name="Output 5 2 4 20 3" xfId="35121"/>
    <cellStyle name="Output 5 2 4 21" xfId="35122"/>
    <cellStyle name="Output 5 2 4 21 2" xfId="35123"/>
    <cellStyle name="Output 5 2 4 21 2 2" xfId="35124"/>
    <cellStyle name="Output 5 2 4 21 3" xfId="35125"/>
    <cellStyle name="Output 5 2 4 22" xfId="35126"/>
    <cellStyle name="Output 5 2 4 22 2" xfId="35127"/>
    <cellStyle name="Output 5 2 4 23" xfId="35128"/>
    <cellStyle name="Output 5 2 4 3" xfId="35129"/>
    <cellStyle name="Output 5 2 4 3 2" xfId="35130"/>
    <cellStyle name="Output 5 2 4 3 2 2" xfId="35131"/>
    <cellStyle name="Output 5 2 4 3 3" xfId="35132"/>
    <cellStyle name="Output 5 2 4 4" xfId="35133"/>
    <cellStyle name="Output 5 2 4 4 2" xfId="35134"/>
    <cellStyle name="Output 5 2 4 4 2 2" xfId="35135"/>
    <cellStyle name="Output 5 2 4 4 3" xfId="35136"/>
    <cellStyle name="Output 5 2 4 5" xfId="35137"/>
    <cellStyle name="Output 5 2 4 5 2" xfId="35138"/>
    <cellStyle name="Output 5 2 4 5 2 2" xfId="35139"/>
    <cellStyle name="Output 5 2 4 5 3" xfId="35140"/>
    <cellStyle name="Output 5 2 4 6" xfId="35141"/>
    <cellStyle name="Output 5 2 4 6 2" xfId="35142"/>
    <cellStyle name="Output 5 2 4 6 2 2" xfId="35143"/>
    <cellStyle name="Output 5 2 4 6 3" xfId="35144"/>
    <cellStyle name="Output 5 2 4 7" xfId="35145"/>
    <cellStyle name="Output 5 2 4 7 2" xfId="35146"/>
    <cellStyle name="Output 5 2 4 7 2 2" xfId="35147"/>
    <cellStyle name="Output 5 2 4 7 3" xfId="35148"/>
    <cellStyle name="Output 5 2 4 8" xfId="35149"/>
    <cellStyle name="Output 5 2 4 8 2" xfId="35150"/>
    <cellStyle name="Output 5 2 4 8 2 2" xfId="35151"/>
    <cellStyle name="Output 5 2 4 8 3" xfId="35152"/>
    <cellStyle name="Output 5 2 4 9" xfId="35153"/>
    <cellStyle name="Output 5 2 4 9 2" xfId="35154"/>
    <cellStyle name="Output 5 2 4 9 2 2" xfId="35155"/>
    <cellStyle name="Output 5 2 4 9 3" xfId="35156"/>
    <cellStyle name="Output 5 2 5" xfId="35157"/>
    <cellStyle name="Output 5 2 5 10" xfId="35158"/>
    <cellStyle name="Output 5 2 5 10 2" xfId="35159"/>
    <cellStyle name="Output 5 2 5 10 2 2" xfId="35160"/>
    <cellStyle name="Output 5 2 5 10 3" xfId="35161"/>
    <cellStyle name="Output 5 2 5 11" xfId="35162"/>
    <cellStyle name="Output 5 2 5 11 2" xfId="35163"/>
    <cellStyle name="Output 5 2 5 11 2 2" xfId="35164"/>
    <cellStyle name="Output 5 2 5 11 3" xfId="35165"/>
    <cellStyle name="Output 5 2 5 12" xfId="35166"/>
    <cellStyle name="Output 5 2 5 12 2" xfId="35167"/>
    <cellStyle name="Output 5 2 5 12 2 2" xfId="35168"/>
    <cellStyle name="Output 5 2 5 12 3" xfId="35169"/>
    <cellStyle name="Output 5 2 5 13" xfId="35170"/>
    <cellStyle name="Output 5 2 5 13 2" xfId="35171"/>
    <cellStyle name="Output 5 2 5 13 2 2" xfId="35172"/>
    <cellStyle name="Output 5 2 5 13 3" xfId="35173"/>
    <cellStyle name="Output 5 2 5 14" xfId="35174"/>
    <cellStyle name="Output 5 2 5 14 2" xfId="35175"/>
    <cellStyle name="Output 5 2 5 14 2 2" xfId="35176"/>
    <cellStyle name="Output 5 2 5 14 3" xfId="35177"/>
    <cellStyle name="Output 5 2 5 15" xfId="35178"/>
    <cellStyle name="Output 5 2 5 15 2" xfId="35179"/>
    <cellStyle name="Output 5 2 5 15 2 2" xfId="35180"/>
    <cellStyle name="Output 5 2 5 15 3" xfId="35181"/>
    <cellStyle name="Output 5 2 5 16" xfId="35182"/>
    <cellStyle name="Output 5 2 5 16 2" xfId="35183"/>
    <cellStyle name="Output 5 2 5 16 2 2" xfId="35184"/>
    <cellStyle name="Output 5 2 5 16 3" xfId="35185"/>
    <cellStyle name="Output 5 2 5 17" xfId="35186"/>
    <cellStyle name="Output 5 2 5 17 2" xfId="35187"/>
    <cellStyle name="Output 5 2 5 17 2 2" xfId="35188"/>
    <cellStyle name="Output 5 2 5 17 3" xfId="35189"/>
    <cellStyle name="Output 5 2 5 18" xfId="35190"/>
    <cellStyle name="Output 5 2 5 18 2" xfId="35191"/>
    <cellStyle name="Output 5 2 5 18 2 2" xfId="35192"/>
    <cellStyle name="Output 5 2 5 18 3" xfId="35193"/>
    <cellStyle name="Output 5 2 5 19" xfId="35194"/>
    <cellStyle name="Output 5 2 5 19 2" xfId="35195"/>
    <cellStyle name="Output 5 2 5 19 2 2" xfId="35196"/>
    <cellStyle name="Output 5 2 5 19 3" xfId="35197"/>
    <cellStyle name="Output 5 2 5 2" xfId="35198"/>
    <cellStyle name="Output 5 2 5 2 2" xfId="35199"/>
    <cellStyle name="Output 5 2 5 2 2 2" xfId="35200"/>
    <cellStyle name="Output 5 2 5 2 3" xfId="35201"/>
    <cellStyle name="Output 5 2 5 20" xfId="35202"/>
    <cellStyle name="Output 5 2 5 20 2" xfId="35203"/>
    <cellStyle name="Output 5 2 5 20 2 2" xfId="35204"/>
    <cellStyle name="Output 5 2 5 20 3" xfId="35205"/>
    <cellStyle name="Output 5 2 5 21" xfId="35206"/>
    <cellStyle name="Output 5 2 5 21 2" xfId="35207"/>
    <cellStyle name="Output 5 2 5 22" xfId="35208"/>
    <cellStyle name="Output 5 2 5 3" xfId="35209"/>
    <cellStyle name="Output 5 2 5 3 2" xfId="35210"/>
    <cellStyle name="Output 5 2 5 3 2 2" xfId="35211"/>
    <cellStyle name="Output 5 2 5 3 3" xfId="35212"/>
    <cellStyle name="Output 5 2 5 4" xfId="35213"/>
    <cellStyle name="Output 5 2 5 4 2" xfId="35214"/>
    <cellStyle name="Output 5 2 5 4 2 2" xfId="35215"/>
    <cellStyle name="Output 5 2 5 4 3" xfId="35216"/>
    <cellStyle name="Output 5 2 5 5" xfId="35217"/>
    <cellStyle name="Output 5 2 5 5 2" xfId="35218"/>
    <cellStyle name="Output 5 2 5 5 2 2" xfId="35219"/>
    <cellStyle name="Output 5 2 5 5 3" xfId="35220"/>
    <cellStyle name="Output 5 2 5 6" xfId="35221"/>
    <cellStyle name="Output 5 2 5 6 2" xfId="35222"/>
    <cellStyle name="Output 5 2 5 6 2 2" xfId="35223"/>
    <cellStyle name="Output 5 2 5 6 3" xfId="35224"/>
    <cellStyle name="Output 5 2 5 7" xfId="35225"/>
    <cellStyle name="Output 5 2 5 7 2" xfId="35226"/>
    <cellStyle name="Output 5 2 5 7 2 2" xfId="35227"/>
    <cellStyle name="Output 5 2 5 7 3" xfId="35228"/>
    <cellStyle name="Output 5 2 5 8" xfId="35229"/>
    <cellStyle name="Output 5 2 5 8 2" xfId="35230"/>
    <cellStyle name="Output 5 2 5 8 2 2" xfId="35231"/>
    <cellStyle name="Output 5 2 5 8 3" xfId="35232"/>
    <cellStyle name="Output 5 2 5 9" xfId="35233"/>
    <cellStyle name="Output 5 2 5 9 2" xfId="35234"/>
    <cellStyle name="Output 5 2 5 9 2 2" xfId="35235"/>
    <cellStyle name="Output 5 2 5 9 3" xfId="35236"/>
    <cellStyle name="Output 5 2 6" xfId="35237"/>
    <cellStyle name="Output 5 2 6 2" xfId="35238"/>
    <cellStyle name="Output 5 2 6 2 2" xfId="35239"/>
    <cellStyle name="Output 5 2 6 3" xfId="35240"/>
    <cellStyle name="Output 5 2 7" xfId="35241"/>
    <cellStyle name="Output 5 2 7 2" xfId="35242"/>
    <cellStyle name="Output 5 2 7 2 2" xfId="35243"/>
    <cellStyle name="Output 5 2 7 3" xfId="35244"/>
    <cellStyle name="Output 5 2 8" xfId="35245"/>
    <cellStyle name="Output 5 2 8 2" xfId="35246"/>
    <cellStyle name="Output 5 2 8 2 2" xfId="35247"/>
    <cellStyle name="Output 5 2 8 3" xfId="35248"/>
    <cellStyle name="Output 5 2 9" xfId="35249"/>
    <cellStyle name="Output 5 2 9 2" xfId="35250"/>
    <cellStyle name="Output 5 2 9 2 2" xfId="35251"/>
    <cellStyle name="Output 5 2 9 3" xfId="35252"/>
    <cellStyle name="Output 5 20" xfId="35253"/>
    <cellStyle name="Output 5 20 2" xfId="35254"/>
    <cellStyle name="Output 5 20 2 2" xfId="35255"/>
    <cellStyle name="Output 5 20 3" xfId="35256"/>
    <cellStyle name="Output 5 21" xfId="35257"/>
    <cellStyle name="Output 5 21 2" xfId="35258"/>
    <cellStyle name="Output 5 21 2 2" xfId="35259"/>
    <cellStyle name="Output 5 21 3" xfId="35260"/>
    <cellStyle name="Output 5 22" xfId="35261"/>
    <cellStyle name="Output 5 22 2" xfId="35262"/>
    <cellStyle name="Output 5 23" xfId="35263"/>
    <cellStyle name="Output 5 24" xfId="35264"/>
    <cellStyle name="Output 5 25" xfId="35265"/>
    <cellStyle name="Output 5 26" xfId="35266"/>
    <cellStyle name="Output 5 3" xfId="35267"/>
    <cellStyle name="Output 5 3 10" xfId="35268"/>
    <cellStyle name="Output 5 3 10 2" xfId="35269"/>
    <cellStyle name="Output 5 3 10 2 2" xfId="35270"/>
    <cellStyle name="Output 5 3 10 3" xfId="35271"/>
    <cellStyle name="Output 5 3 11" xfId="35272"/>
    <cellStyle name="Output 5 3 11 2" xfId="35273"/>
    <cellStyle name="Output 5 3 11 2 2" xfId="35274"/>
    <cellStyle name="Output 5 3 11 3" xfId="35275"/>
    <cellStyle name="Output 5 3 12" xfId="35276"/>
    <cellStyle name="Output 5 3 12 2" xfId="35277"/>
    <cellStyle name="Output 5 3 12 2 2" xfId="35278"/>
    <cellStyle name="Output 5 3 12 3" xfId="35279"/>
    <cellStyle name="Output 5 3 13" xfId="35280"/>
    <cellStyle name="Output 5 3 13 2" xfId="35281"/>
    <cellStyle name="Output 5 3 13 2 2" xfId="35282"/>
    <cellStyle name="Output 5 3 13 3" xfId="35283"/>
    <cellStyle name="Output 5 3 14" xfId="35284"/>
    <cellStyle name="Output 5 3 14 2" xfId="35285"/>
    <cellStyle name="Output 5 3 14 2 2" xfId="35286"/>
    <cellStyle name="Output 5 3 14 3" xfId="35287"/>
    <cellStyle name="Output 5 3 15" xfId="35288"/>
    <cellStyle name="Output 5 3 15 2" xfId="35289"/>
    <cellStyle name="Output 5 3 15 2 2" xfId="35290"/>
    <cellStyle name="Output 5 3 15 3" xfId="35291"/>
    <cellStyle name="Output 5 3 16" xfId="35292"/>
    <cellStyle name="Output 5 3 16 2" xfId="35293"/>
    <cellStyle name="Output 5 3 16 2 2" xfId="35294"/>
    <cellStyle name="Output 5 3 16 3" xfId="35295"/>
    <cellStyle name="Output 5 3 17" xfId="35296"/>
    <cellStyle name="Output 5 3 17 2" xfId="35297"/>
    <cellStyle name="Output 5 3 17 2 2" xfId="35298"/>
    <cellStyle name="Output 5 3 17 3" xfId="35299"/>
    <cellStyle name="Output 5 3 18" xfId="35300"/>
    <cellStyle name="Output 5 3 18 2" xfId="35301"/>
    <cellStyle name="Output 5 3 19" xfId="35302"/>
    <cellStyle name="Output 5 3 2" xfId="35303"/>
    <cellStyle name="Output 5 3 2 10" xfId="35304"/>
    <cellStyle name="Output 5 3 2 10 2" xfId="35305"/>
    <cellStyle name="Output 5 3 2 10 2 2" xfId="35306"/>
    <cellStyle name="Output 5 3 2 10 3" xfId="35307"/>
    <cellStyle name="Output 5 3 2 11" xfId="35308"/>
    <cellStyle name="Output 5 3 2 11 2" xfId="35309"/>
    <cellStyle name="Output 5 3 2 11 2 2" xfId="35310"/>
    <cellStyle name="Output 5 3 2 11 3" xfId="35311"/>
    <cellStyle name="Output 5 3 2 12" xfId="35312"/>
    <cellStyle name="Output 5 3 2 12 2" xfId="35313"/>
    <cellStyle name="Output 5 3 2 12 2 2" xfId="35314"/>
    <cellStyle name="Output 5 3 2 12 3" xfId="35315"/>
    <cellStyle name="Output 5 3 2 13" xfId="35316"/>
    <cellStyle name="Output 5 3 2 13 2" xfId="35317"/>
    <cellStyle name="Output 5 3 2 13 2 2" xfId="35318"/>
    <cellStyle name="Output 5 3 2 13 3" xfId="35319"/>
    <cellStyle name="Output 5 3 2 14" xfId="35320"/>
    <cellStyle name="Output 5 3 2 14 2" xfId="35321"/>
    <cellStyle name="Output 5 3 2 14 2 2" xfId="35322"/>
    <cellStyle name="Output 5 3 2 14 3" xfId="35323"/>
    <cellStyle name="Output 5 3 2 15" xfId="35324"/>
    <cellStyle name="Output 5 3 2 15 2" xfId="35325"/>
    <cellStyle name="Output 5 3 2 15 2 2" xfId="35326"/>
    <cellStyle name="Output 5 3 2 15 3" xfId="35327"/>
    <cellStyle name="Output 5 3 2 16" xfId="35328"/>
    <cellStyle name="Output 5 3 2 16 2" xfId="35329"/>
    <cellStyle name="Output 5 3 2 16 2 2" xfId="35330"/>
    <cellStyle name="Output 5 3 2 16 3" xfId="35331"/>
    <cellStyle name="Output 5 3 2 17" xfId="35332"/>
    <cellStyle name="Output 5 3 2 17 2" xfId="35333"/>
    <cellStyle name="Output 5 3 2 17 2 2" xfId="35334"/>
    <cellStyle name="Output 5 3 2 17 3" xfId="35335"/>
    <cellStyle name="Output 5 3 2 18" xfId="35336"/>
    <cellStyle name="Output 5 3 2 18 2" xfId="35337"/>
    <cellStyle name="Output 5 3 2 18 2 2" xfId="35338"/>
    <cellStyle name="Output 5 3 2 18 3" xfId="35339"/>
    <cellStyle name="Output 5 3 2 19" xfId="35340"/>
    <cellStyle name="Output 5 3 2 19 2" xfId="35341"/>
    <cellStyle name="Output 5 3 2 19 2 2" xfId="35342"/>
    <cellStyle name="Output 5 3 2 19 3" xfId="35343"/>
    <cellStyle name="Output 5 3 2 2" xfId="35344"/>
    <cellStyle name="Output 5 3 2 2 2" xfId="35345"/>
    <cellStyle name="Output 5 3 2 2 2 2" xfId="35346"/>
    <cellStyle name="Output 5 3 2 2 3" xfId="35347"/>
    <cellStyle name="Output 5 3 2 20" xfId="35348"/>
    <cellStyle name="Output 5 3 2 20 2" xfId="35349"/>
    <cellStyle name="Output 5 3 2 20 2 2" xfId="35350"/>
    <cellStyle name="Output 5 3 2 20 3" xfId="35351"/>
    <cellStyle name="Output 5 3 2 21" xfId="35352"/>
    <cellStyle name="Output 5 3 2 21 2" xfId="35353"/>
    <cellStyle name="Output 5 3 2 22" xfId="35354"/>
    <cellStyle name="Output 5 3 2 3" xfId="35355"/>
    <cellStyle name="Output 5 3 2 3 2" xfId="35356"/>
    <cellStyle name="Output 5 3 2 3 2 2" xfId="35357"/>
    <cellStyle name="Output 5 3 2 3 3" xfId="35358"/>
    <cellStyle name="Output 5 3 2 4" xfId="35359"/>
    <cellStyle name="Output 5 3 2 4 2" xfId="35360"/>
    <cellStyle name="Output 5 3 2 4 2 2" xfId="35361"/>
    <cellStyle name="Output 5 3 2 4 3" xfId="35362"/>
    <cellStyle name="Output 5 3 2 5" xfId="35363"/>
    <cellStyle name="Output 5 3 2 5 2" xfId="35364"/>
    <cellStyle name="Output 5 3 2 5 2 2" xfId="35365"/>
    <cellStyle name="Output 5 3 2 5 3" xfId="35366"/>
    <cellStyle name="Output 5 3 2 6" xfId="35367"/>
    <cellStyle name="Output 5 3 2 6 2" xfId="35368"/>
    <cellStyle name="Output 5 3 2 6 2 2" xfId="35369"/>
    <cellStyle name="Output 5 3 2 6 3" xfId="35370"/>
    <cellStyle name="Output 5 3 2 7" xfId="35371"/>
    <cellStyle name="Output 5 3 2 7 2" xfId="35372"/>
    <cellStyle name="Output 5 3 2 7 2 2" xfId="35373"/>
    <cellStyle name="Output 5 3 2 7 3" xfId="35374"/>
    <cellStyle name="Output 5 3 2 8" xfId="35375"/>
    <cellStyle name="Output 5 3 2 8 2" xfId="35376"/>
    <cellStyle name="Output 5 3 2 8 2 2" xfId="35377"/>
    <cellStyle name="Output 5 3 2 8 3" xfId="35378"/>
    <cellStyle name="Output 5 3 2 9" xfId="35379"/>
    <cellStyle name="Output 5 3 2 9 2" xfId="35380"/>
    <cellStyle name="Output 5 3 2 9 2 2" xfId="35381"/>
    <cellStyle name="Output 5 3 2 9 3" xfId="35382"/>
    <cellStyle name="Output 5 3 3" xfId="35383"/>
    <cellStyle name="Output 5 3 3 2" xfId="35384"/>
    <cellStyle name="Output 5 3 3 2 2" xfId="35385"/>
    <cellStyle name="Output 5 3 3 3" xfId="35386"/>
    <cellStyle name="Output 5 3 4" xfId="35387"/>
    <cellStyle name="Output 5 3 4 2" xfId="35388"/>
    <cellStyle name="Output 5 3 4 2 2" xfId="35389"/>
    <cellStyle name="Output 5 3 4 3" xfId="35390"/>
    <cellStyle name="Output 5 3 5" xfId="35391"/>
    <cellStyle name="Output 5 3 5 2" xfId="35392"/>
    <cellStyle name="Output 5 3 5 2 2" xfId="35393"/>
    <cellStyle name="Output 5 3 5 3" xfId="35394"/>
    <cellStyle name="Output 5 3 6" xfId="35395"/>
    <cellStyle name="Output 5 3 6 2" xfId="35396"/>
    <cellStyle name="Output 5 3 6 2 2" xfId="35397"/>
    <cellStyle name="Output 5 3 6 3" xfId="35398"/>
    <cellStyle name="Output 5 3 7" xfId="35399"/>
    <cellStyle name="Output 5 3 7 2" xfId="35400"/>
    <cellStyle name="Output 5 3 7 2 2" xfId="35401"/>
    <cellStyle name="Output 5 3 7 3" xfId="35402"/>
    <cellStyle name="Output 5 3 8" xfId="35403"/>
    <cellStyle name="Output 5 3 8 2" xfId="35404"/>
    <cellStyle name="Output 5 3 8 2 2" xfId="35405"/>
    <cellStyle name="Output 5 3 8 3" xfId="35406"/>
    <cellStyle name="Output 5 3 9" xfId="35407"/>
    <cellStyle name="Output 5 3 9 2" xfId="35408"/>
    <cellStyle name="Output 5 3 9 2 2" xfId="35409"/>
    <cellStyle name="Output 5 3 9 3" xfId="35410"/>
    <cellStyle name="Output 5 4" xfId="35411"/>
    <cellStyle name="Output 5 4 10" xfId="35412"/>
    <cellStyle name="Output 5 4 10 2" xfId="35413"/>
    <cellStyle name="Output 5 4 10 2 2" xfId="35414"/>
    <cellStyle name="Output 5 4 10 3" xfId="35415"/>
    <cellStyle name="Output 5 4 11" xfId="35416"/>
    <cellStyle name="Output 5 4 11 2" xfId="35417"/>
    <cellStyle name="Output 5 4 11 2 2" xfId="35418"/>
    <cellStyle name="Output 5 4 11 3" xfId="35419"/>
    <cellStyle name="Output 5 4 12" xfId="35420"/>
    <cellStyle name="Output 5 4 12 2" xfId="35421"/>
    <cellStyle name="Output 5 4 12 2 2" xfId="35422"/>
    <cellStyle name="Output 5 4 12 3" xfId="35423"/>
    <cellStyle name="Output 5 4 13" xfId="35424"/>
    <cellStyle name="Output 5 4 13 2" xfId="35425"/>
    <cellStyle name="Output 5 4 13 2 2" xfId="35426"/>
    <cellStyle name="Output 5 4 13 3" xfId="35427"/>
    <cellStyle name="Output 5 4 14" xfId="35428"/>
    <cellStyle name="Output 5 4 14 2" xfId="35429"/>
    <cellStyle name="Output 5 4 14 2 2" xfId="35430"/>
    <cellStyle name="Output 5 4 14 3" xfId="35431"/>
    <cellStyle name="Output 5 4 15" xfId="35432"/>
    <cellStyle name="Output 5 4 15 2" xfId="35433"/>
    <cellStyle name="Output 5 4 15 2 2" xfId="35434"/>
    <cellStyle name="Output 5 4 15 3" xfId="35435"/>
    <cellStyle name="Output 5 4 16" xfId="35436"/>
    <cellStyle name="Output 5 4 16 2" xfId="35437"/>
    <cellStyle name="Output 5 4 16 2 2" xfId="35438"/>
    <cellStyle name="Output 5 4 16 3" xfId="35439"/>
    <cellStyle name="Output 5 4 17" xfId="35440"/>
    <cellStyle name="Output 5 4 17 2" xfId="35441"/>
    <cellStyle name="Output 5 4 17 2 2" xfId="35442"/>
    <cellStyle name="Output 5 4 17 3" xfId="35443"/>
    <cellStyle name="Output 5 4 18" xfId="35444"/>
    <cellStyle name="Output 5 4 18 2" xfId="35445"/>
    <cellStyle name="Output 5 4 19" xfId="35446"/>
    <cellStyle name="Output 5 4 2" xfId="35447"/>
    <cellStyle name="Output 5 4 2 10" xfId="35448"/>
    <cellStyle name="Output 5 4 2 10 2" xfId="35449"/>
    <cellStyle name="Output 5 4 2 10 2 2" xfId="35450"/>
    <cellStyle name="Output 5 4 2 10 3" xfId="35451"/>
    <cellStyle name="Output 5 4 2 11" xfId="35452"/>
    <cellStyle name="Output 5 4 2 11 2" xfId="35453"/>
    <cellStyle name="Output 5 4 2 11 2 2" xfId="35454"/>
    <cellStyle name="Output 5 4 2 11 3" xfId="35455"/>
    <cellStyle name="Output 5 4 2 12" xfId="35456"/>
    <cellStyle name="Output 5 4 2 12 2" xfId="35457"/>
    <cellStyle name="Output 5 4 2 12 2 2" xfId="35458"/>
    <cellStyle name="Output 5 4 2 12 3" xfId="35459"/>
    <cellStyle name="Output 5 4 2 13" xfId="35460"/>
    <cellStyle name="Output 5 4 2 13 2" xfId="35461"/>
    <cellStyle name="Output 5 4 2 13 2 2" xfId="35462"/>
    <cellStyle name="Output 5 4 2 13 3" xfId="35463"/>
    <cellStyle name="Output 5 4 2 14" xfId="35464"/>
    <cellStyle name="Output 5 4 2 14 2" xfId="35465"/>
    <cellStyle name="Output 5 4 2 14 2 2" xfId="35466"/>
    <cellStyle name="Output 5 4 2 14 3" xfId="35467"/>
    <cellStyle name="Output 5 4 2 15" xfId="35468"/>
    <cellStyle name="Output 5 4 2 15 2" xfId="35469"/>
    <cellStyle name="Output 5 4 2 15 2 2" xfId="35470"/>
    <cellStyle name="Output 5 4 2 15 3" xfId="35471"/>
    <cellStyle name="Output 5 4 2 16" xfId="35472"/>
    <cellStyle name="Output 5 4 2 16 2" xfId="35473"/>
    <cellStyle name="Output 5 4 2 16 2 2" xfId="35474"/>
    <cellStyle name="Output 5 4 2 16 3" xfId="35475"/>
    <cellStyle name="Output 5 4 2 17" xfId="35476"/>
    <cellStyle name="Output 5 4 2 17 2" xfId="35477"/>
    <cellStyle name="Output 5 4 2 17 2 2" xfId="35478"/>
    <cellStyle name="Output 5 4 2 17 3" xfId="35479"/>
    <cellStyle name="Output 5 4 2 18" xfId="35480"/>
    <cellStyle name="Output 5 4 2 18 2" xfId="35481"/>
    <cellStyle name="Output 5 4 2 18 2 2" xfId="35482"/>
    <cellStyle name="Output 5 4 2 18 3" xfId="35483"/>
    <cellStyle name="Output 5 4 2 19" xfId="35484"/>
    <cellStyle name="Output 5 4 2 19 2" xfId="35485"/>
    <cellStyle name="Output 5 4 2 19 2 2" xfId="35486"/>
    <cellStyle name="Output 5 4 2 19 3" xfId="35487"/>
    <cellStyle name="Output 5 4 2 2" xfId="35488"/>
    <cellStyle name="Output 5 4 2 2 2" xfId="35489"/>
    <cellStyle name="Output 5 4 2 2 2 2" xfId="35490"/>
    <cellStyle name="Output 5 4 2 2 3" xfId="35491"/>
    <cellStyle name="Output 5 4 2 20" xfId="35492"/>
    <cellStyle name="Output 5 4 2 20 2" xfId="35493"/>
    <cellStyle name="Output 5 4 2 20 2 2" xfId="35494"/>
    <cellStyle name="Output 5 4 2 20 3" xfId="35495"/>
    <cellStyle name="Output 5 4 2 21" xfId="35496"/>
    <cellStyle name="Output 5 4 2 21 2" xfId="35497"/>
    <cellStyle name="Output 5 4 2 22" xfId="35498"/>
    <cellStyle name="Output 5 4 2 3" xfId="35499"/>
    <cellStyle name="Output 5 4 2 3 2" xfId="35500"/>
    <cellStyle name="Output 5 4 2 3 2 2" xfId="35501"/>
    <cellStyle name="Output 5 4 2 3 3" xfId="35502"/>
    <cellStyle name="Output 5 4 2 4" xfId="35503"/>
    <cellStyle name="Output 5 4 2 4 2" xfId="35504"/>
    <cellStyle name="Output 5 4 2 4 2 2" xfId="35505"/>
    <cellStyle name="Output 5 4 2 4 3" xfId="35506"/>
    <cellStyle name="Output 5 4 2 5" xfId="35507"/>
    <cellStyle name="Output 5 4 2 5 2" xfId="35508"/>
    <cellStyle name="Output 5 4 2 5 2 2" xfId="35509"/>
    <cellStyle name="Output 5 4 2 5 3" xfId="35510"/>
    <cellStyle name="Output 5 4 2 6" xfId="35511"/>
    <cellStyle name="Output 5 4 2 6 2" xfId="35512"/>
    <cellStyle name="Output 5 4 2 6 2 2" xfId="35513"/>
    <cellStyle name="Output 5 4 2 6 3" xfId="35514"/>
    <cellStyle name="Output 5 4 2 7" xfId="35515"/>
    <cellStyle name="Output 5 4 2 7 2" xfId="35516"/>
    <cellStyle name="Output 5 4 2 7 2 2" xfId="35517"/>
    <cellStyle name="Output 5 4 2 7 3" xfId="35518"/>
    <cellStyle name="Output 5 4 2 8" xfId="35519"/>
    <cellStyle name="Output 5 4 2 8 2" xfId="35520"/>
    <cellStyle name="Output 5 4 2 8 2 2" xfId="35521"/>
    <cellStyle name="Output 5 4 2 8 3" xfId="35522"/>
    <cellStyle name="Output 5 4 2 9" xfId="35523"/>
    <cellStyle name="Output 5 4 2 9 2" xfId="35524"/>
    <cellStyle name="Output 5 4 2 9 2 2" xfId="35525"/>
    <cellStyle name="Output 5 4 2 9 3" xfId="35526"/>
    <cellStyle name="Output 5 4 3" xfId="35527"/>
    <cellStyle name="Output 5 4 3 2" xfId="35528"/>
    <cellStyle name="Output 5 4 3 2 2" xfId="35529"/>
    <cellStyle name="Output 5 4 3 3" xfId="35530"/>
    <cellStyle name="Output 5 4 4" xfId="35531"/>
    <cellStyle name="Output 5 4 4 2" xfId="35532"/>
    <cellStyle name="Output 5 4 4 2 2" xfId="35533"/>
    <cellStyle name="Output 5 4 4 3" xfId="35534"/>
    <cellStyle name="Output 5 4 5" xfId="35535"/>
    <cellStyle name="Output 5 4 5 2" xfId="35536"/>
    <cellStyle name="Output 5 4 5 2 2" xfId="35537"/>
    <cellStyle name="Output 5 4 5 3" xfId="35538"/>
    <cellStyle name="Output 5 4 6" xfId="35539"/>
    <cellStyle name="Output 5 4 6 2" xfId="35540"/>
    <cellStyle name="Output 5 4 6 2 2" xfId="35541"/>
    <cellStyle name="Output 5 4 6 3" xfId="35542"/>
    <cellStyle name="Output 5 4 7" xfId="35543"/>
    <cellStyle name="Output 5 4 7 2" xfId="35544"/>
    <cellStyle name="Output 5 4 7 2 2" xfId="35545"/>
    <cellStyle name="Output 5 4 7 3" xfId="35546"/>
    <cellStyle name="Output 5 4 8" xfId="35547"/>
    <cellStyle name="Output 5 4 8 2" xfId="35548"/>
    <cellStyle name="Output 5 4 8 2 2" xfId="35549"/>
    <cellStyle name="Output 5 4 8 3" xfId="35550"/>
    <cellStyle name="Output 5 4 9" xfId="35551"/>
    <cellStyle name="Output 5 4 9 2" xfId="35552"/>
    <cellStyle name="Output 5 4 9 2 2" xfId="35553"/>
    <cellStyle name="Output 5 4 9 3" xfId="35554"/>
    <cellStyle name="Output 5 5" xfId="35555"/>
    <cellStyle name="Output 5 5 10" xfId="35556"/>
    <cellStyle name="Output 5 5 10 2" xfId="35557"/>
    <cellStyle name="Output 5 5 10 2 2" xfId="35558"/>
    <cellStyle name="Output 5 5 10 3" xfId="35559"/>
    <cellStyle name="Output 5 5 11" xfId="35560"/>
    <cellStyle name="Output 5 5 11 2" xfId="35561"/>
    <cellStyle name="Output 5 5 11 2 2" xfId="35562"/>
    <cellStyle name="Output 5 5 11 3" xfId="35563"/>
    <cellStyle name="Output 5 5 12" xfId="35564"/>
    <cellStyle name="Output 5 5 12 2" xfId="35565"/>
    <cellStyle name="Output 5 5 12 2 2" xfId="35566"/>
    <cellStyle name="Output 5 5 12 3" xfId="35567"/>
    <cellStyle name="Output 5 5 13" xfId="35568"/>
    <cellStyle name="Output 5 5 13 2" xfId="35569"/>
    <cellStyle name="Output 5 5 13 2 2" xfId="35570"/>
    <cellStyle name="Output 5 5 13 3" xfId="35571"/>
    <cellStyle name="Output 5 5 14" xfId="35572"/>
    <cellStyle name="Output 5 5 14 2" xfId="35573"/>
    <cellStyle name="Output 5 5 14 2 2" xfId="35574"/>
    <cellStyle name="Output 5 5 14 3" xfId="35575"/>
    <cellStyle name="Output 5 5 15" xfId="35576"/>
    <cellStyle name="Output 5 5 15 2" xfId="35577"/>
    <cellStyle name="Output 5 5 15 2 2" xfId="35578"/>
    <cellStyle name="Output 5 5 15 3" xfId="35579"/>
    <cellStyle name="Output 5 5 16" xfId="35580"/>
    <cellStyle name="Output 5 5 16 2" xfId="35581"/>
    <cellStyle name="Output 5 5 16 2 2" xfId="35582"/>
    <cellStyle name="Output 5 5 16 3" xfId="35583"/>
    <cellStyle name="Output 5 5 17" xfId="35584"/>
    <cellStyle name="Output 5 5 17 2" xfId="35585"/>
    <cellStyle name="Output 5 5 17 2 2" xfId="35586"/>
    <cellStyle name="Output 5 5 17 3" xfId="35587"/>
    <cellStyle name="Output 5 5 18" xfId="35588"/>
    <cellStyle name="Output 5 5 18 2" xfId="35589"/>
    <cellStyle name="Output 5 5 18 2 2" xfId="35590"/>
    <cellStyle name="Output 5 5 18 3" xfId="35591"/>
    <cellStyle name="Output 5 5 19" xfId="35592"/>
    <cellStyle name="Output 5 5 19 2" xfId="35593"/>
    <cellStyle name="Output 5 5 19 2 2" xfId="35594"/>
    <cellStyle name="Output 5 5 19 3" xfId="35595"/>
    <cellStyle name="Output 5 5 2" xfId="35596"/>
    <cellStyle name="Output 5 5 2 10" xfId="35597"/>
    <cellStyle name="Output 5 5 2 10 2" xfId="35598"/>
    <cellStyle name="Output 5 5 2 10 2 2" xfId="35599"/>
    <cellStyle name="Output 5 5 2 10 3" xfId="35600"/>
    <cellStyle name="Output 5 5 2 11" xfId="35601"/>
    <cellStyle name="Output 5 5 2 11 2" xfId="35602"/>
    <cellStyle name="Output 5 5 2 11 2 2" xfId="35603"/>
    <cellStyle name="Output 5 5 2 11 3" xfId="35604"/>
    <cellStyle name="Output 5 5 2 12" xfId="35605"/>
    <cellStyle name="Output 5 5 2 12 2" xfId="35606"/>
    <cellStyle name="Output 5 5 2 12 2 2" xfId="35607"/>
    <cellStyle name="Output 5 5 2 12 3" xfId="35608"/>
    <cellStyle name="Output 5 5 2 13" xfId="35609"/>
    <cellStyle name="Output 5 5 2 13 2" xfId="35610"/>
    <cellStyle name="Output 5 5 2 13 2 2" xfId="35611"/>
    <cellStyle name="Output 5 5 2 13 3" xfId="35612"/>
    <cellStyle name="Output 5 5 2 14" xfId="35613"/>
    <cellStyle name="Output 5 5 2 14 2" xfId="35614"/>
    <cellStyle name="Output 5 5 2 14 2 2" xfId="35615"/>
    <cellStyle name="Output 5 5 2 14 3" xfId="35616"/>
    <cellStyle name="Output 5 5 2 15" xfId="35617"/>
    <cellStyle name="Output 5 5 2 15 2" xfId="35618"/>
    <cellStyle name="Output 5 5 2 15 2 2" xfId="35619"/>
    <cellStyle name="Output 5 5 2 15 3" xfId="35620"/>
    <cellStyle name="Output 5 5 2 16" xfId="35621"/>
    <cellStyle name="Output 5 5 2 16 2" xfId="35622"/>
    <cellStyle name="Output 5 5 2 16 2 2" xfId="35623"/>
    <cellStyle name="Output 5 5 2 16 3" xfId="35624"/>
    <cellStyle name="Output 5 5 2 17" xfId="35625"/>
    <cellStyle name="Output 5 5 2 17 2" xfId="35626"/>
    <cellStyle name="Output 5 5 2 17 2 2" xfId="35627"/>
    <cellStyle name="Output 5 5 2 17 3" xfId="35628"/>
    <cellStyle name="Output 5 5 2 18" xfId="35629"/>
    <cellStyle name="Output 5 5 2 18 2" xfId="35630"/>
    <cellStyle name="Output 5 5 2 18 2 2" xfId="35631"/>
    <cellStyle name="Output 5 5 2 18 3" xfId="35632"/>
    <cellStyle name="Output 5 5 2 19" xfId="35633"/>
    <cellStyle name="Output 5 5 2 19 2" xfId="35634"/>
    <cellStyle name="Output 5 5 2 19 2 2" xfId="35635"/>
    <cellStyle name="Output 5 5 2 19 3" xfId="35636"/>
    <cellStyle name="Output 5 5 2 2" xfId="35637"/>
    <cellStyle name="Output 5 5 2 2 2" xfId="35638"/>
    <cellStyle name="Output 5 5 2 2 2 2" xfId="35639"/>
    <cellStyle name="Output 5 5 2 2 3" xfId="35640"/>
    <cellStyle name="Output 5 5 2 20" xfId="35641"/>
    <cellStyle name="Output 5 5 2 20 2" xfId="35642"/>
    <cellStyle name="Output 5 5 2 20 2 2" xfId="35643"/>
    <cellStyle name="Output 5 5 2 20 3" xfId="35644"/>
    <cellStyle name="Output 5 5 2 21" xfId="35645"/>
    <cellStyle name="Output 5 5 2 21 2" xfId="35646"/>
    <cellStyle name="Output 5 5 2 22" xfId="35647"/>
    <cellStyle name="Output 5 5 2 3" xfId="35648"/>
    <cellStyle name="Output 5 5 2 3 2" xfId="35649"/>
    <cellStyle name="Output 5 5 2 3 2 2" xfId="35650"/>
    <cellStyle name="Output 5 5 2 3 3" xfId="35651"/>
    <cellStyle name="Output 5 5 2 4" xfId="35652"/>
    <cellStyle name="Output 5 5 2 4 2" xfId="35653"/>
    <cellStyle name="Output 5 5 2 4 2 2" xfId="35654"/>
    <cellStyle name="Output 5 5 2 4 3" xfId="35655"/>
    <cellStyle name="Output 5 5 2 5" xfId="35656"/>
    <cellStyle name="Output 5 5 2 5 2" xfId="35657"/>
    <cellStyle name="Output 5 5 2 5 2 2" xfId="35658"/>
    <cellStyle name="Output 5 5 2 5 3" xfId="35659"/>
    <cellStyle name="Output 5 5 2 6" xfId="35660"/>
    <cellStyle name="Output 5 5 2 6 2" xfId="35661"/>
    <cellStyle name="Output 5 5 2 6 2 2" xfId="35662"/>
    <cellStyle name="Output 5 5 2 6 3" xfId="35663"/>
    <cellStyle name="Output 5 5 2 7" xfId="35664"/>
    <cellStyle name="Output 5 5 2 7 2" xfId="35665"/>
    <cellStyle name="Output 5 5 2 7 2 2" xfId="35666"/>
    <cellStyle name="Output 5 5 2 7 3" xfId="35667"/>
    <cellStyle name="Output 5 5 2 8" xfId="35668"/>
    <cellStyle name="Output 5 5 2 8 2" xfId="35669"/>
    <cellStyle name="Output 5 5 2 8 2 2" xfId="35670"/>
    <cellStyle name="Output 5 5 2 8 3" xfId="35671"/>
    <cellStyle name="Output 5 5 2 9" xfId="35672"/>
    <cellStyle name="Output 5 5 2 9 2" xfId="35673"/>
    <cellStyle name="Output 5 5 2 9 2 2" xfId="35674"/>
    <cellStyle name="Output 5 5 2 9 3" xfId="35675"/>
    <cellStyle name="Output 5 5 20" xfId="35676"/>
    <cellStyle name="Output 5 5 20 2" xfId="35677"/>
    <cellStyle name="Output 5 5 20 2 2" xfId="35678"/>
    <cellStyle name="Output 5 5 20 3" xfId="35679"/>
    <cellStyle name="Output 5 5 21" xfId="35680"/>
    <cellStyle name="Output 5 5 21 2" xfId="35681"/>
    <cellStyle name="Output 5 5 21 2 2" xfId="35682"/>
    <cellStyle name="Output 5 5 21 3" xfId="35683"/>
    <cellStyle name="Output 5 5 22" xfId="35684"/>
    <cellStyle name="Output 5 5 22 2" xfId="35685"/>
    <cellStyle name="Output 5 5 23" xfId="35686"/>
    <cellStyle name="Output 5 5 3" xfId="35687"/>
    <cellStyle name="Output 5 5 3 2" xfId="35688"/>
    <cellStyle name="Output 5 5 3 2 2" xfId="35689"/>
    <cellStyle name="Output 5 5 3 3" xfId="35690"/>
    <cellStyle name="Output 5 5 4" xfId="35691"/>
    <cellStyle name="Output 5 5 4 2" xfId="35692"/>
    <cellStyle name="Output 5 5 4 2 2" xfId="35693"/>
    <cellStyle name="Output 5 5 4 3" xfId="35694"/>
    <cellStyle name="Output 5 5 5" xfId="35695"/>
    <cellStyle name="Output 5 5 5 2" xfId="35696"/>
    <cellStyle name="Output 5 5 5 2 2" xfId="35697"/>
    <cellStyle name="Output 5 5 5 3" xfId="35698"/>
    <cellStyle name="Output 5 5 6" xfId="35699"/>
    <cellStyle name="Output 5 5 6 2" xfId="35700"/>
    <cellStyle name="Output 5 5 6 2 2" xfId="35701"/>
    <cellStyle name="Output 5 5 6 3" xfId="35702"/>
    <cellStyle name="Output 5 5 7" xfId="35703"/>
    <cellStyle name="Output 5 5 7 2" xfId="35704"/>
    <cellStyle name="Output 5 5 7 2 2" xfId="35705"/>
    <cellStyle name="Output 5 5 7 3" xfId="35706"/>
    <cellStyle name="Output 5 5 8" xfId="35707"/>
    <cellStyle name="Output 5 5 8 2" xfId="35708"/>
    <cellStyle name="Output 5 5 8 2 2" xfId="35709"/>
    <cellStyle name="Output 5 5 8 3" xfId="35710"/>
    <cellStyle name="Output 5 5 9" xfId="35711"/>
    <cellStyle name="Output 5 5 9 2" xfId="35712"/>
    <cellStyle name="Output 5 5 9 2 2" xfId="35713"/>
    <cellStyle name="Output 5 5 9 3" xfId="35714"/>
    <cellStyle name="Output 5 6" xfId="35715"/>
    <cellStyle name="Output 5 6 10" xfId="35716"/>
    <cellStyle name="Output 5 6 10 2" xfId="35717"/>
    <cellStyle name="Output 5 6 10 2 2" xfId="35718"/>
    <cellStyle name="Output 5 6 10 3" xfId="35719"/>
    <cellStyle name="Output 5 6 11" xfId="35720"/>
    <cellStyle name="Output 5 6 11 2" xfId="35721"/>
    <cellStyle name="Output 5 6 11 2 2" xfId="35722"/>
    <cellStyle name="Output 5 6 11 3" xfId="35723"/>
    <cellStyle name="Output 5 6 12" xfId="35724"/>
    <cellStyle name="Output 5 6 12 2" xfId="35725"/>
    <cellStyle name="Output 5 6 12 2 2" xfId="35726"/>
    <cellStyle name="Output 5 6 12 3" xfId="35727"/>
    <cellStyle name="Output 5 6 13" xfId="35728"/>
    <cellStyle name="Output 5 6 13 2" xfId="35729"/>
    <cellStyle name="Output 5 6 13 2 2" xfId="35730"/>
    <cellStyle name="Output 5 6 13 3" xfId="35731"/>
    <cellStyle name="Output 5 6 14" xfId="35732"/>
    <cellStyle name="Output 5 6 14 2" xfId="35733"/>
    <cellStyle name="Output 5 6 14 2 2" xfId="35734"/>
    <cellStyle name="Output 5 6 14 3" xfId="35735"/>
    <cellStyle name="Output 5 6 15" xfId="35736"/>
    <cellStyle name="Output 5 6 15 2" xfId="35737"/>
    <cellStyle name="Output 5 6 15 2 2" xfId="35738"/>
    <cellStyle name="Output 5 6 15 3" xfId="35739"/>
    <cellStyle name="Output 5 6 16" xfId="35740"/>
    <cellStyle name="Output 5 6 16 2" xfId="35741"/>
    <cellStyle name="Output 5 6 16 2 2" xfId="35742"/>
    <cellStyle name="Output 5 6 16 3" xfId="35743"/>
    <cellStyle name="Output 5 6 17" xfId="35744"/>
    <cellStyle name="Output 5 6 17 2" xfId="35745"/>
    <cellStyle name="Output 5 6 17 2 2" xfId="35746"/>
    <cellStyle name="Output 5 6 17 3" xfId="35747"/>
    <cellStyle name="Output 5 6 18" xfId="35748"/>
    <cellStyle name="Output 5 6 18 2" xfId="35749"/>
    <cellStyle name="Output 5 6 18 2 2" xfId="35750"/>
    <cellStyle name="Output 5 6 18 3" xfId="35751"/>
    <cellStyle name="Output 5 6 19" xfId="35752"/>
    <cellStyle name="Output 5 6 19 2" xfId="35753"/>
    <cellStyle name="Output 5 6 19 2 2" xfId="35754"/>
    <cellStyle name="Output 5 6 19 3" xfId="35755"/>
    <cellStyle name="Output 5 6 2" xfId="35756"/>
    <cellStyle name="Output 5 6 2 2" xfId="35757"/>
    <cellStyle name="Output 5 6 2 2 2" xfId="35758"/>
    <cellStyle name="Output 5 6 2 3" xfId="35759"/>
    <cellStyle name="Output 5 6 20" xfId="35760"/>
    <cellStyle name="Output 5 6 20 2" xfId="35761"/>
    <cellStyle name="Output 5 6 20 2 2" xfId="35762"/>
    <cellStyle name="Output 5 6 20 3" xfId="35763"/>
    <cellStyle name="Output 5 6 21" xfId="35764"/>
    <cellStyle name="Output 5 6 21 2" xfId="35765"/>
    <cellStyle name="Output 5 6 22" xfId="35766"/>
    <cellStyle name="Output 5 6 3" xfId="35767"/>
    <cellStyle name="Output 5 6 3 2" xfId="35768"/>
    <cellStyle name="Output 5 6 3 2 2" xfId="35769"/>
    <cellStyle name="Output 5 6 3 3" xfId="35770"/>
    <cellStyle name="Output 5 6 4" xfId="35771"/>
    <cellStyle name="Output 5 6 4 2" xfId="35772"/>
    <cellStyle name="Output 5 6 4 2 2" xfId="35773"/>
    <cellStyle name="Output 5 6 4 3" xfId="35774"/>
    <cellStyle name="Output 5 6 5" xfId="35775"/>
    <cellStyle name="Output 5 6 5 2" xfId="35776"/>
    <cellStyle name="Output 5 6 5 2 2" xfId="35777"/>
    <cellStyle name="Output 5 6 5 3" xfId="35778"/>
    <cellStyle name="Output 5 6 6" xfId="35779"/>
    <cellStyle name="Output 5 6 6 2" xfId="35780"/>
    <cellStyle name="Output 5 6 6 2 2" xfId="35781"/>
    <cellStyle name="Output 5 6 6 3" xfId="35782"/>
    <cellStyle name="Output 5 6 7" xfId="35783"/>
    <cellStyle name="Output 5 6 7 2" xfId="35784"/>
    <cellStyle name="Output 5 6 7 2 2" xfId="35785"/>
    <cellStyle name="Output 5 6 7 3" xfId="35786"/>
    <cellStyle name="Output 5 6 8" xfId="35787"/>
    <cellStyle name="Output 5 6 8 2" xfId="35788"/>
    <cellStyle name="Output 5 6 8 2 2" xfId="35789"/>
    <cellStyle name="Output 5 6 8 3" xfId="35790"/>
    <cellStyle name="Output 5 6 9" xfId="35791"/>
    <cellStyle name="Output 5 6 9 2" xfId="35792"/>
    <cellStyle name="Output 5 6 9 2 2" xfId="35793"/>
    <cellStyle name="Output 5 6 9 3" xfId="35794"/>
    <cellStyle name="Output 5 7" xfId="35795"/>
    <cellStyle name="Output 5 7 2" xfId="35796"/>
    <cellStyle name="Output 5 7 2 2" xfId="35797"/>
    <cellStyle name="Output 5 7 3" xfId="35798"/>
    <cellStyle name="Output 5 8" xfId="35799"/>
    <cellStyle name="Output 5 8 2" xfId="35800"/>
    <cellStyle name="Output 5 8 2 2" xfId="35801"/>
    <cellStyle name="Output 5 8 3" xfId="35802"/>
    <cellStyle name="Output 5 9" xfId="35803"/>
    <cellStyle name="Output 5 9 2" xfId="35804"/>
    <cellStyle name="Output 5 9 2 2" xfId="35805"/>
    <cellStyle name="Output 5 9 3" xfId="35806"/>
    <cellStyle name="Output 6" xfId="35807"/>
    <cellStyle name="Output 6 10" xfId="35808"/>
    <cellStyle name="Output 6 10 2" xfId="35809"/>
    <cellStyle name="Output 6 10 2 2" xfId="35810"/>
    <cellStyle name="Output 6 10 3" xfId="35811"/>
    <cellStyle name="Output 6 11" xfId="35812"/>
    <cellStyle name="Output 6 11 2" xfId="35813"/>
    <cellStyle name="Output 6 11 2 2" xfId="35814"/>
    <cellStyle name="Output 6 11 3" xfId="35815"/>
    <cellStyle name="Output 6 12" xfId="35816"/>
    <cellStyle name="Output 6 12 2" xfId="35817"/>
    <cellStyle name="Output 6 12 2 2" xfId="35818"/>
    <cellStyle name="Output 6 12 3" xfId="35819"/>
    <cellStyle name="Output 6 13" xfId="35820"/>
    <cellStyle name="Output 6 13 2" xfId="35821"/>
    <cellStyle name="Output 6 13 2 2" xfId="35822"/>
    <cellStyle name="Output 6 13 3" xfId="35823"/>
    <cellStyle name="Output 6 14" xfId="35824"/>
    <cellStyle name="Output 6 14 2" xfId="35825"/>
    <cellStyle name="Output 6 14 2 2" xfId="35826"/>
    <cellStyle name="Output 6 14 3" xfId="35827"/>
    <cellStyle name="Output 6 15" xfId="35828"/>
    <cellStyle name="Output 6 15 2" xfId="35829"/>
    <cellStyle name="Output 6 15 2 2" xfId="35830"/>
    <cellStyle name="Output 6 15 3" xfId="35831"/>
    <cellStyle name="Output 6 16" xfId="35832"/>
    <cellStyle name="Output 6 16 2" xfId="35833"/>
    <cellStyle name="Output 6 16 2 2" xfId="35834"/>
    <cellStyle name="Output 6 16 3" xfId="35835"/>
    <cellStyle name="Output 6 17" xfId="35836"/>
    <cellStyle name="Output 6 17 2" xfId="35837"/>
    <cellStyle name="Output 6 17 2 2" xfId="35838"/>
    <cellStyle name="Output 6 17 3" xfId="35839"/>
    <cellStyle name="Output 6 18" xfId="35840"/>
    <cellStyle name="Output 6 18 2" xfId="35841"/>
    <cellStyle name="Output 6 18 2 2" xfId="35842"/>
    <cellStyle name="Output 6 18 3" xfId="35843"/>
    <cellStyle name="Output 6 19" xfId="35844"/>
    <cellStyle name="Output 6 19 2" xfId="35845"/>
    <cellStyle name="Output 6 19 2 2" xfId="35846"/>
    <cellStyle name="Output 6 19 3" xfId="35847"/>
    <cellStyle name="Output 6 2" xfId="35848"/>
    <cellStyle name="Output 6 2 10" xfId="35849"/>
    <cellStyle name="Output 6 2 10 2" xfId="35850"/>
    <cellStyle name="Output 6 2 10 2 2" xfId="35851"/>
    <cellStyle name="Output 6 2 10 3" xfId="35852"/>
    <cellStyle name="Output 6 2 11" xfId="35853"/>
    <cellStyle name="Output 6 2 11 2" xfId="35854"/>
    <cellStyle name="Output 6 2 11 2 2" xfId="35855"/>
    <cellStyle name="Output 6 2 11 3" xfId="35856"/>
    <cellStyle name="Output 6 2 12" xfId="35857"/>
    <cellStyle name="Output 6 2 12 2" xfId="35858"/>
    <cellStyle name="Output 6 2 12 2 2" xfId="35859"/>
    <cellStyle name="Output 6 2 12 3" xfId="35860"/>
    <cellStyle name="Output 6 2 13" xfId="35861"/>
    <cellStyle name="Output 6 2 13 2" xfId="35862"/>
    <cellStyle name="Output 6 2 13 2 2" xfId="35863"/>
    <cellStyle name="Output 6 2 13 3" xfId="35864"/>
    <cellStyle name="Output 6 2 14" xfId="35865"/>
    <cellStyle name="Output 6 2 14 2" xfId="35866"/>
    <cellStyle name="Output 6 2 14 2 2" xfId="35867"/>
    <cellStyle name="Output 6 2 14 3" xfId="35868"/>
    <cellStyle name="Output 6 2 15" xfId="35869"/>
    <cellStyle name="Output 6 2 15 2" xfId="35870"/>
    <cellStyle name="Output 6 2 15 2 2" xfId="35871"/>
    <cellStyle name="Output 6 2 15 3" xfId="35872"/>
    <cellStyle name="Output 6 2 16" xfId="35873"/>
    <cellStyle name="Output 6 2 16 2" xfId="35874"/>
    <cellStyle name="Output 6 2 16 2 2" xfId="35875"/>
    <cellStyle name="Output 6 2 16 3" xfId="35876"/>
    <cellStyle name="Output 6 2 17" xfId="35877"/>
    <cellStyle name="Output 6 2 17 2" xfId="35878"/>
    <cellStyle name="Output 6 2 17 2 2" xfId="35879"/>
    <cellStyle name="Output 6 2 17 3" xfId="35880"/>
    <cellStyle name="Output 6 2 18" xfId="35881"/>
    <cellStyle name="Output 6 2 18 2" xfId="35882"/>
    <cellStyle name="Output 6 2 18 2 2" xfId="35883"/>
    <cellStyle name="Output 6 2 18 3" xfId="35884"/>
    <cellStyle name="Output 6 2 19" xfId="35885"/>
    <cellStyle name="Output 6 2 19 2" xfId="35886"/>
    <cellStyle name="Output 6 2 19 2 2" xfId="35887"/>
    <cellStyle name="Output 6 2 19 3" xfId="35888"/>
    <cellStyle name="Output 6 2 2" xfId="35889"/>
    <cellStyle name="Output 6 2 2 10" xfId="35890"/>
    <cellStyle name="Output 6 2 2 10 2" xfId="35891"/>
    <cellStyle name="Output 6 2 2 10 2 2" xfId="35892"/>
    <cellStyle name="Output 6 2 2 10 3" xfId="35893"/>
    <cellStyle name="Output 6 2 2 11" xfId="35894"/>
    <cellStyle name="Output 6 2 2 11 2" xfId="35895"/>
    <cellStyle name="Output 6 2 2 11 2 2" xfId="35896"/>
    <cellStyle name="Output 6 2 2 11 3" xfId="35897"/>
    <cellStyle name="Output 6 2 2 12" xfId="35898"/>
    <cellStyle name="Output 6 2 2 12 2" xfId="35899"/>
    <cellStyle name="Output 6 2 2 12 2 2" xfId="35900"/>
    <cellStyle name="Output 6 2 2 12 3" xfId="35901"/>
    <cellStyle name="Output 6 2 2 13" xfId="35902"/>
    <cellStyle name="Output 6 2 2 13 2" xfId="35903"/>
    <cellStyle name="Output 6 2 2 13 2 2" xfId="35904"/>
    <cellStyle name="Output 6 2 2 13 3" xfId="35905"/>
    <cellStyle name="Output 6 2 2 14" xfId="35906"/>
    <cellStyle name="Output 6 2 2 14 2" xfId="35907"/>
    <cellStyle name="Output 6 2 2 14 2 2" xfId="35908"/>
    <cellStyle name="Output 6 2 2 14 3" xfId="35909"/>
    <cellStyle name="Output 6 2 2 15" xfId="35910"/>
    <cellStyle name="Output 6 2 2 15 2" xfId="35911"/>
    <cellStyle name="Output 6 2 2 15 2 2" xfId="35912"/>
    <cellStyle name="Output 6 2 2 15 3" xfId="35913"/>
    <cellStyle name="Output 6 2 2 16" xfId="35914"/>
    <cellStyle name="Output 6 2 2 16 2" xfId="35915"/>
    <cellStyle name="Output 6 2 2 16 2 2" xfId="35916"/>
    <cellStyle name="Output 6 2 2 16 3" xfId="35917"/>
    <cellStyle name="Output 6 2 2 17" xfId="35918"/>
    <cellStyle name="Output 6 2 2 17 2" xfId="35919"/>
    <cellStyle name="Output 6 2 2 17 2 2" xfId="35920"/>
    <cellStyle name="Output 6 2 2 17 3" xfId="35921"/>
    <cellStyle name="Output 6 2 2 18" xfId="35922"/>
    <cellStyle name="Output 6 2 2 18 2" xfId="35923"/>
    <cellStyle name="Output 6 2 2 19" xfId="35924"/>
    <cellStyle name="Output 6 2 2 2" xfId="35925"/>
    <cellStyle name="Output 6 2 2 2 10" xfId="35926"/>
    <cellStyle name="Output 6 2 2 2 10 2" xfId="35927"/>
    <cellStyle name="Output 6 2 2 2 10 2 2" xfId="35928"/>
    <cellStyle name="Output 6 2 2 2 10 3" xfId="35929"/>
    <cellStyle name="Output 6 2 2 2 11" xfId="35930"/>
    <cellStyle name="Output 6 2 2 2 11 2" xfId="35931"/>
    <cellStyle name="Output 6 2 2 2 11 2 2" xfId="35932"/>
    <cellStyle name="Output 6 2 2 2 11 3" xfId="35933"/>
    <cellStyle name="Output 6 2 2 2 12" xfId="35934"/>
    <cellStyle name="Output 6 2 2 2 12 2" xfId="35935"/>
    <cellStyle name="Output 6 2 2 2 12 2 2" xfId="35936"/>
    <cellStyle name="Output 6 2 2 2 12 3" xfId="35937"/>
    <cellStyle name="Output 6 2 2 2 13" xfId="35938"/>
    <cellStyle name="Output 6 2 2 2 13 2" xfId="35939"/>
    <cellStyle name="Output 6 2 2 2 13 2 2" xfId="35940"/>
    <cellStyle name="Output 6 2 2 2 13 3" xfId="35941"/>
    <cellStyle name="Output 6 2 2 2 14" xfId="35942"/>
    <cellStyle name="Output 6 2 2 2 14 2" xfId="35943"/>
    <cellStyle name="Output 6 2 2 2 14 2 2" xfId="35944"/>
    <cellStyle name="Output 6 2 2 2 14 3" xfId="35945"/>
    <cellStyle name="Output 6 2 2 2 15" xfId="35946"/>
    <cellStyle name="Output 6 2 2 2 15 2" xfId="35947"/>
    <cellStyle name="Output 6 2 2 2 15 2 2" xfId="35948"/>
    <cellStyle name="Output 6 2 2 2 15 3" xfId="35949"/>
    <cellStyle name="Output 6 2 2 2 16" xfId="35950"/>
    <cellStyle name="Output 6 2 2 2 16 2" xfId="35951"/>
    <cellStyle name="Output 6 2 2 2 16 2 2" xfId="35952"/>
    <cellStyle name="Output 6 2 2 2 16 3" xfId="35953"/>
    <cellStyle name="Output 6 2 2 2 17" xfId="35954"/>
    <cellStyle name="Output 6 2 2 2 17 2" xfId="35955"/>
    <cellStyle name="Output 6 2 2 2 17 2 2" xfId="35956"/>
    <cellStyle name="Output 6 2 2 2 17 3" xfId="35957"/>
    <cellStyle name="Output 6 2 2 2 18" xfId="35958"/>
    <cellStyle name="Output 6 2 2 2 18 2" xfId="35959"/>
    <cellStyle name="Output 6 2 2 2 18 2 2" xfId="35960"/>
    <cellStyle name="Output 6 2 2 2 18 3" xfId="35961"/>
    <cellStyle name="Output 6 2 2 2 19" xfId="35962"/>
    <cellStyle name="Output 6 2 2 2 19 2" xfId="35963"/>
    <cellStyle name="Output 6 2 2 2 19 2 2" xfId="35964"/>
    <cellStyle name="Output 6 2 2 2 19 3" xfId="35965"/>
    <cellStyle name="Output 6 2 2 2 2" xfId="35966"/>
    <cellStyle name="Output 6 2 2 2 2 2" xfId="35967"/>
    <cellStyle name="Output 6 2 2 2 2 2 2" xfId="35968"/>
    <cellStyle name="Output 6 2 2 2 2 3" xfId="35969"/>
    <cellStyle name="Output 6 2 2 2 20" xfId="35970"/>
    <cellStyle name="Output 6 2 2 2 20 2" xfId="35971"/>
    <cellStyle name="Output 6 2 2 2 20 2 2" xfId="35972"/>
    <cellStyle name="Output 6 2 2 2 20 3" xfId="35973"/>
    <cellStyle name="Output 6 2 2 2 21" xfId="35974"/>
    <cellStyle name="Output 6 2 2 2 21 2" xfId="35975"/>
    <cellStyle name="Output 6 2 2 2 22" xfId="35976"/>
    <cellStyle name="Output 6 2 2 2 3" xfId="35977"/>
    <cellStyle name="Output 6 2 2 2 3 2" xfId="35978"/>
    <cellStyle name="Output 6 2 2 2 3 2 2" xfId="35979"/>
    <cellStyle name="Output 6 2 2 2 3 3" xfId="35980"/>
    <cellStyle name="Output 6 2 2 2 4" xfId="35981"/>
    <cellStyle name="Output 6 2 2 2 4 2" xfId="35982"/>
    <cellStyle name="Output 6 2 2 2 4 2 2" xfId="35983"/>
    <cellStyle name="Output 6 2 2 2 4 3" xfId="35984"/>
    <cellStyle name="Output 6 2 2 2 5" xfId="35985"/>
    <cellStyle name="Output 6 2 2 2 5 2" xfId="35986"/>
    <cellStyle name="Output 6 2 2 2 5 2 2" xfId="35987"/>
    <cellStyle name="Output 6 2 2 2 5 3" xfId="35988"/>
    <cellStyle name="Output 6 2 2 2 6" xfId="35989"/>
    <cellStyle name="Output 6 2 2 2 6 2" xfId="35990"/>
    <cellStyle name="Output 6 2 2 2 6 2 2" xfId="35991"/>
    <cellStyle name="Output 6 2 2 2 6 3" xfId="35992"/>
    <cellStyle name="Output 6 2 2 2 7" xfId="35993"/>
    <cellStyle name="Output 6 2 2 2 7 2" xfId="35994"/>
    <cellStyle name="Output 6 2 2 2 7 2 2" xfId="35995"/>
    <cellStyle name="Output 6 2 2 2 7 3" xfId="35996"/>
    <cellStyle name="Output 6 2 2 2 8" xfId="35997"/>
    <cellStyle name="Output 6 2 2 2 8 2" xfId="35998"/>
    <cellStyle name="Output 6 2 2 2 8 2 2" xfId="35999"/>
    <cellStyle name="Output 6 2 2 2 8 3" xfId="36000"/>
    <cellStyle name="Output 6 2 2 2 9" xfId="36001"/>
    <cellStyle name="Output 6 2 2 2 9 2" xfId="36002"/>
    <cellStyle name="Output 6 2 2 2 9 2 2" xfId="36003"/>
    <cellStyle name="Output 6 2 2 2 9 3" xfId="36004"/>
    <cellStyle name="Output 6 2 2 3" xfId="36005"/>
    <cellStyle name="Output 6 2 2 3 2" xfId="36006"/>
    <cellStyle name="Output 6 2 2 3 2 2" xfId="36007"/>
    <cellStyle name="Output 6 2 2 3 3" xfId="36008"/>
    <cellStyle name="Output 6 2 2 4" xfId="36009"/>
    <cellStyle name="Output 6 2 2 4 2" xfId="36010"/>
    <cellStyle name="Output 6 2 2 4 2 2" xfId="36011"/>
    <cellStyle name="Output 6 2 2 4 3" xfId="36012"/>
    <cellStyle name="Output 6 2 2 5" xfId="36013"/>
    <cellStyle name="Output 6 2 2 5 2" xfId="36014"/>
    <cellStyle name="Output 6 2 2 5 2 2" xfId="36015"/>
    <cellStyle name="Output 6 2 2 5 3" xfId="36016"/>
    <cellStyle name="Output 6 2 2 6" xfId="36017"/>
    <cellStyle name="Output 6 2 2 6 2" xfId="36018"/>
    <cellStyle name="Output 6 2 2 6 2 2" xfId="36019"/>
    <cellStyle name="Output 6 2 2 6 3" xfId="36020"/>
    <cellStyle name="Output 6 2 2 7" xfId="36021"/>
    <cellStyle name="Output 6 2 2 7 2" xfId="36022"/>
    <cellStyle name="Output 6 2 2 7 2 2" xfId="36023"/>
    <cellStyle name="Output 6 2 2 7 3" xfId="36024"/>
    <cellStyle name="Output 6 2 2 8" xfId="36025"/>
    <cellStyle name="Output 6 2 2 8 2" xfId="36026"/>
    <cellStyle name="Output 6 2 2 8 2 2" xfId="36027"/>
    <cellStyle name="Output 6 2 2 8 3" xfId="36028"/>
    <cellStyle name="Output 6 2 2 9" xfId="36029"/>
    <cellStyle name="Output 6 2 2 9 2" xfId="36030"/>
    <cellStyle name="Output 6 2 2 9 2 2" xfId="36031"/>
    <cellStyle name="Output 6 2 2 9 3" xfId="36032"/>
    <cellStyle name="Output 6 2 20" xfId="36033"/>
    <cellStyle name="Output 6 2 20 2" xfId="36034"/>
    <cellStyle name="Output 6 2 20 2 2" xfId="36035"/>
    <cellStyle name="Output 6 2 20 3" xfId="36036"/>
    <cellStyle name="Output 6 2 21" xfId="36037"/>
    <cellStyle name="Output 6 2 21 2" xfId="36038"/>
    <cellStyle name="Output 6 2 22" xfId="36039"/>
    <cellStyle name="Output 6 2 3" xfId="36040"/>
    <cellStyle name="Output 6 2 3 10" xfId="36041"/>
    <cellStyle name="Output 6 2 3 10 2" xfId="36042"/>
    <cellStyle name="Output 6 2 3 10 2 2" xfId="36043"/>
    <cellStyle name="Output 6 2 3 10 3" xfId="36044"/>
    <cellStyle name="Output 6 2 3 11" xfId="36045"/>
    <cellStyle name="Output 6 2 3 11 2" xfId="36046"/>
    <cellStyle name="Output 6 2 3 11 2 2" xfId="36047"/>
    <cellStyle name="Output 6 2 3 11 3" xfId="36048"/>
    <cellStyle name="Output 6 2 3 12" xfId="36049"/>
    <cellStyle name="Output 6 2 3 12 2" xfId="36050"/>
    <cellStyle name="Output 6 2 3 12 2 2" xfId="36051"/>
    <cellStyle name="Output 6 2 3 12 3" xfId="36052"/>
    <cellStyle name="Output 6 2 3 13" xfId="36053"/>
    <cellStyle name="Output 6 2 3 13 2" xfId="36054"/>
    <cellStyle name="Output 6 2 3 13 2 2" xfId="36055"/>
    <cellStyle name="Output 6 2 3 13 3" xfId="36056"/>
    <cellStyle name="Output 6 2 3 14" xfId="36057"/>
    <cellStyle name="Output 6 2 3 14 2" xfId="36058"/>
    <cellStyle name="Output 6 2 3 14 2 2" xfId="36059"/>
    <cellStyle name="Output 6 2 3 14 3" xfId="36060"/>
    <cellStyle name="Output 6 2 3 15" xfId="36061"/>
    <cellStyle name="Output 6 2 3 15 2" xfId="36062"/>
    <cellStyle name="Output 6 2 3 15 2 2" xfId="36063"/>
    <cellStyle name="Output 6 2 3 15 3" xfId="36064"/>
    <cellStyle name="Output 6 2 3 16" xfId="36065"/>
    <cellStyle name="Output 6 2 3 16 2" xfId="36066"/>
    <cellStyle name="Output 6 2 3 16 2 2" xfId="36067"/>
    <cellStyle name="Output 6 2 3 16 3" xfId="36068"/>
    <cellStyle name="Output 6 2 3 17" xfId="36069"/>
    <cellStyle name="Output 6 2 3 17 2" xfId="36070"/>
    <cellStyle name="Output 6 2 3 17 2 2" xfId="36071"/>
    <cellStyle name="Output 6 2 3 17 3" xfId="36072"/>
    <cellStyle name="Output 6 2 3 18" xfId="36073"/>
    <cellStyle name="Output 6 2 3 18 2" xfId="36074"/>
    <cellStyle name="Output 6 2 3 19" xfId="36075"/>
    <cellStyle name="Output 6 2 3 2" xfId="36076"/>
    <cellStyle name="Output 6 2 3 2 10" xfId="36077"/>
    <cellStyle name="Output 6 2 3 2 10 2" xfId="36078"/>
    <cellStyle name="Output 6 2 3 2 10 2 2" xfId="36079"/>
    <cellStyle name="Output 6 2 3 2 10 3" xfId="36080"/>
    <cellStyle name="Output 6 2 3 2 11" xfId="36081"/>
    <cellStyle name="Output 6 2 3 2 11 2" xfId="36082"/>
    <cellStyle name="Output 6 2 3 2 11 2 2" xfId="36083"/>
    <cellStyle name="Output 6 2 3 2 11 3" xfId="36084"/>
    <cellStyle name="Output 6 2 3 2 12" xfId="36085"/>
    <cellStyle name="Output 6 2 3 2 12 2" xfId="36086"/>
    <cellStyle name="Output 6 2 3 2 12 2 2" xfId="36087"/>
    <cellStyle name="Output 6 2 3 2 12 3" xfId="36088"/>
    <cellStyle name="Output 6 2 3 2 13" xfId="36089"/>
    <cellStyle name="Output 6 2 3 2 13 2" xfId="36090"/>
    <cellStyle name="Output 6 2 3 2 13 2 2" xfId="36091"/>
    <cellStyle name="Output 6 2 3 2 13 3" xfId="36092"/>
    <cellStyle name="Output 6 2 3 2 14" xfId="36093"/>
    <cellStyle name="Output 6 2 3 2 14 2" xfId="36094"/>
    <cellStyle name="Output 6 2 3 2 14 2 2" xfId="36095"/>
    <cellStyle name="Output 6 2 3 2 14 3" xfId="36096"/>
    <cellStyle name="Output 6 2 3 2 15" xfId="36097"/>
    <cellStyle name="Output 6 2 3 2 15 2" xfId="36098"/>
    <cellStyle name="Output 6 2 3 2 15 2 2" xfId="36099"/>
    <cellStyle name="Output 6 2 3 2 15 3" xfId="36100"/>
    <cellStyle name="Output 6 2 3 2 16" xfId="36101"/>
    <cellStyle name="Output 6 2 3 2 16 2" xfId="36102"/>
    <cellStyle name="Output 6 2 3 2 16 2 2" xfId="36103"/>
    <cellStyle name="Output 6 2 3 2 16 3" xfId="36104"/>
    <cellStyle name="Output 6 2 3 2 17" xfId="36105"/>
    <cellStyle name="Output 6 2 3 2 17 2" xfId="36106"/>
    <cellStyle name="Output 6 2 3 2 17 2 2" xfId="36107"/>
    <cellStyle name="Output 6 2 3 2 17 3" xfId="36108"/>
    <cellStyle name="Output 6 2 3 2 18" xfId="36109"/>
    <cellStyle name="Output 6 2 3 2 18 2" xfId="36110"/>
    <cellStyle name="Output 6 2 3 2 18 2 2" xfId="36111"/>
    <cellStyle name="Output 6 2 3 2 18 3" xfId="36112"/>
    <cellStyle name="Output 6 2 3 2 19" xfId="36113"/>
    <cellStyle name="Output 6 2 3 2 19 2" xfId="36114"/>
    <cellStyle name="Output 6 2 3 2 19 2 2" xfId="36115"/>
    <cellStyle name="Output 6 2 3 2 19 3" xfId="36116"/>
    <cellStyle name="Output 6 2 3 2 2" xfId="36117"/>
    <cellStyle name="Output 6 2 3 2 2 2" xfId="36118"/>
    <cellStyle name="Output 6 2 3 2 2 2 2" xfId="36119"/>
    <cellStyle name="Output 6 2 3 2 2 3" xfId="36120"/>
    <cellStyle name="Output 6 2 3 2 20" xfId="36121"/>
    <cellStyle name="Output 6 2 3 2 20 2" xfId="36122"/>
    <cellStyle name="Output 6 2 3 2 20 2 2" xfId="36123"/>
    <cellStyle name="Output 6 2 3 2 20 3" xfId="36124"/>
    <cellStyle name="Output 6 2 3 2 21" xfId="36125"/>
    <cellStyle name="Output 6 2 3 2 21 2" xfId="36126"/>
    <cellStyle name="Output 6 2 3 2 22" xfId="36127"/>
    <cellStyle name="Output 6 2 3 2 3" xfId="36128"/>
    <cellStyle name="Output 6 2 3 2 3 2" xfId="36129"/>
    <cellStyle name="Output 6 2 3 2 3 2 2" xfId="36130"/>
    <cellStyle name="Output 6 2 3 2 3 3" xfId="36131"/>
    <cellStyle name="Output 6 2 3 2 4" xfId="36132"/>
    <cellStyle name="Output 6 2 3 2 4 2" xfId="36133"/>
    <cellStyle name="Output 6 2 3 2 4 2 2" xfId="36134"/>
    <cellStyle name="Output 6 2 3 2 4 3" xfId="36135"/>
    <cellStyle name="Output 6 2 3 2 5" xfId="36136"/>
    <cellStyle name="Output 6 2 3 2 5 2" xfId="36137"/>
    <cellStyle name="Output 6 2 3 2 5 2 2" xfId="36138"/>
    <cellStyle name="Output 6 2 3 2 5 3" xfId="36139"/>
    <cellStyle name="Output 6 2 3 2 6" xfId="36140"/>
    <cellStyle name="Output 6 2 3 2 6 2" xfId="36141"/>
    <cellStyle name="Output 6 2 3 2 6 2 2" xfId="36142"/>
    <cellStyle name="Output 6 2 3 2 6 3" xfId="36143"/>
    <cellStyle name="Output 6 2 3 2 7" xfId="36144"/>
    <cellStyle name="Output 6 2 3 2 7 2" xfId="36145"/>
    <cellStyle name="Output 6 2 3 2 7 2 2" xfId="36146"/>
    <cellStyle name="Output 6 2 3 2 7 3" xfId="36147"/>
    <cellStyle name="Output 6 2 3 2 8" xfId="36148"/>
    <cellStyle name="Output 6 2 3 2 8 2" xfId="36149"/>
    <cellStyle name="Output 6 2 3 2 8 2 2" xfId="36150"/>
    <cellStyle name="Output 6 2 3 2 8 3" xfId="36151"/>
    <cellStyle name="Output 6 2 3 2 9" xfId="36152"/>
    <cellStyle name="Output 6 2 3 2 9 2" xfId="36153"/>
    <cellStyle name="Output 6 2 3 2 9 2 2" xfId="36154"/>
    <cellStyle name="Output 6 2 3 2 9 3" xfId="36155"/>
    <cellStyle name="Output 6 2 3 3" xfId="36156"/>
    <cellStyle name="Output 6 2 3 3 2" xfId="36157"/>
    <cellStyle name="Output 6 2 3 3 2 2" xfId="36158"/>
    <cellStyle name="Output 6 2 3 3 3" xfId="36159"/>
    <cellStyle name="Output 6 2 3 4" xfId="36160"/>
    <cellStyle name="Output 6 2 3 4 2" xfId="36161"/>
    <cellStyle name="Output 6 2 3 4 2 2" xfId="36162"/>
    <cellStyle name="Output 6 2 3 4 3" xfId="36163"/>
    <cellStyle name="Output 6 2 3 5" xfId="36164"/>
    <cellStyle name="Output 6 2 3 5 2" xfId="36165"/>
    <cellStyle name="Output 6 2 3 5 2 2" xfId="36166"/>
    <cellStyle name="Output 6 2 3 5 3" xfId="36167"/>
    <cellStyle name="Output 6 2 3 6" xfId="36168"/>
    <cellStyle name="Output 6 2 3 6 2" xfId="36169"/>
    <cellStyle name="Output 6 2 3 6 2 2" xfId="36170"/>
    <cellStyle name="Output 6 2 3 6 3" xfId="36171"/>
    <cellStyle name="Output 6 2 3 7" xfId="36172"/>
    <cellStyle name="Output 6 2 3 7 2" xfId="36173"/>
    <cellStyle name="Output 6 2 3 7 2 2" xfId="36174"/>
    <cellStyle name="Output 6 2 3 7 3" xfId="36175"/>
    <cellStyle name="Output 6 2 3 8" xfId="36176"/>
    <cellStyle name="Output 6 2 3 8 2" xfId="36177"/>
    <cellStyle name="Output 6 2 3 8 2 2" xfId="36178"/>
    <cellStyle name="Output 6 2 3 8 3" xfId="36179"/>
    <cellStyle name="Output 6 2 3 9" xfId="36180"/>
    <cellStyle name="Output 6 2 3 9 2" xfId="36181"/>
    <cellStyle name="Output 6 2 3 9 2 2" xfId="36182"/>
    <cellStyle name="Output 6 2 3 9 3" xfId="36183"/>
    <cellStyle name="Output 6 2 4" xfId="36184"/>
    <cellStyle name="Output 6 2 4 10" xfId="36185"/>
    <cellStyle name="Output 6 2 4 10 2" xfId="36186"/>
    <cellStyle name="Output 6 2 4 10 2 2" xfId="36187"/>
    <cellStyle name="Output 6 2 4 10 3" xfId="36188"/>
    <cellStyle name="Output 6 2 4 11" xfId="36189"/>
    <cellStyle name="Output 6 2 4 11 2" xfId="36190"/>
    <cellStyle name="Output 6 2 4 11 2 2" xfId="36191"/>
    <cellStyle name="Output 6 2 4 11 3" xfId="36192"/>
    <cellStyle name="Output 6 2 4 12" xfId="36193"/>
    <cellStyle name="Output 6 2 4 12 2" xfId="36194"/>
    <cellStyle name="Output 6 2 4 12 2 2" xfId="36195"/>
    <cellStyle name="Output 6 2 4 12 3" xfId="36196"/>
    <cellStyle name="Output 6 2 4 13" xfId="36197"/>
    <cellStyle name="Output 6 2 4 13 2" xfId="36198"/>
    <cellStyle name="Output 6 2 4 13 2 2" xfId="36199"/>
    <cellStyle name="Output 6 2 4 13 3" xfId="36200"/>
    <cellStyle name="Output 6 2 4 14" xfId="36201"/>
    <cellStyle name="Output 6 2 4 14 2" xfId="36202"/>
    <cellStyle name="Output 6 2 4 14 2 2" xfId="36203"/>
    <cellStyle name="Output 6 2 4 14 3" xfId="36204"/>
    <cellStyle name="Output 6 2 4 15" xfId="36205"/>
    <cellStyle name="Output 6 2 4 15 2" xfId="36206"/>
    <cellStyle name="Output 6 2 4 15 2 2" xfId="36207"/>
    <cellStyle name="Output 6 2 4 15 3" xfId="36208"/>
    <cellStyle name="Output 6 2 4 16" xfId="36209"/>
    <cellStyle name="Output 6 2 4 16 2" xfId="36210"/>
    <cellStyle name="Output 6 2 4 16 2 2" xfId="36211"/>
    <cellStyle name="Output 6 2 4 16 3" xfId="36212"/>
    <cellStyle name="Output 6 2 4 17" xfId="36213"/>
    <cellStyle name="Output 6 2 4 17 2" xfId="36214"/>
    <cellStyle name="Output 6 2 4 17 2 2" xfId="36215"/>
    <cellStyle name="Output 6 2 4 17 3" xfId="36216"/>
    <cellStyle name="Output 6 2 4 18" xfId="36217"/>
    <cellStyle name="Output 6 2 4 18 2" xfId="36218"/>
    <cellStyle name="Output 6 2 4 18 2 2" xfId="36219"/>
    <cellStyle name="Output 6 2 4 18 3" xfId="36220"/>
    <cellStyle name="Output 6 2 4 19" xfId="36221"/>
    <cellStyle name="Output 6 2 4 19 2" xfId="36222"/>
    <cellStyle name="Output 6 2 4 19 2 2" xfId="36223"/>
    <cellStyle name="Output 6 2 4 19 3" xfId="36224"/>
    <cellStyle name="Output 6 2 4 2" xfId="36225"/>
    <cellStyle name="Output 6 2 4 2 10" xfId="36226"/>
    <cellStyle name="Output 6 2 4 2 10 2" xfId="36227"/>
    <cellStyle name="Output 6 2 4 2 10 2 2" xfId="36228"/>
    <cellStyle name="Output 6 2 4 2 10 3" xfId="36229"/>
    <cellStyle name="Output 6 2 4 2 11" xfId="36230"/>
    <cellStyle name="Output 6 2 4 2 11 2" xfId="36231"/>
    <cellStyle name="Output 6 2 4 2 11 2 2" xfId="36232"/>
    <cellStyle name="Output 6 2 4 2 11 3" xfId="36233"/>
    <cellStyle name="Output 6 2 4 2 12" xfId="36234"/>
    <cellStyle name="Output 6 2 4 2 12 2" xfId="36235"/>
    <cellStyle name="Output 6 2 4 2 12 2 2" xfId="36236"/>
    <cellStyle name="Output 6 2 4 2 12 3" xfId="36237"/>
    <cellStyle name="Output 6 2 4 2 13" xfId="36238"/>
    <cellStyle name="Output 6 2 4 2 13 2" xfId="36239"/>
    <cellStyle name="Output 6 2 4 2 13 2 2" xfId="36240"/>
    <cellStyle name="Output 6 2 4 2 13 3" xfId="36241"/>
    <cellStyle name="Output 6 2 4 2 14" xfId="36242"/>
    <cellStyle name="Output 6 2 4 2 14 2" xfId="36243"/>
    <cellStyle name="Output 6 2 4 2 14 2 2" xfId="36244"/>
    <cellStyle name="Output 6 2 4 2 14 3" xfId="36245"/>
    <cellStyle name="Output 6 2 4 2 15" xfId="36246"/>
    <cellStyle name="Output 6 2 4 2 15 2" xfId="36247"/>
    <cellStyle name="Output 6 2 4 2 15 2 2" xfId="36248"/>
    <cellStyle name="Output 6 2 4 2 15 3" xfId="36249"/>
    <cellStyle name="Output 6 2 4 2 16" xfId="36250"/>
    <cellStyle name="Output 6 2 4 2 16 2" xfId="36251"/>
    <cellStyle name="Output 6 2 4 2 16 2 2" xfId="36252"/>
    <cellStyle name="Output 6 2 4 2 16 3" xfId="36253"/>
    <cellStyle name="Output 6 2 4 2 17" xfId="36254"/>
    <cellStyle name="Output 6 2 4 2 17 2" xfId="36255"/>
    <cellStyle name="Output 6 2 4 2 17 2 2" xfId="36256"/>
    <cellStyle name="Output 6 2 4 2 17 3" xfId="36257"/>
    <cellStyle name="Output 6 2 4 2 18" xfId="36258"/>
    <cellStyle name="Output 6 2 4 2 18 2" xfId="36259"/>
    <cellStyle name="Output 6 2 4 2 18 2 2" xfId="36260"/>
    <cellStyle name="Output 6 2 4 2 18 3" xfId="36261"/>
    <cellStyle name="Output 6 2 4 2 19" xfId="36262"/>
    <cellStyle name="Output 6 2 4 2 19 2" xfId="36263"/>
    <cellStyle name="Output 6 2 4 2 19 2 2" xfId="36264"/>
    <cellStyle name="Output 6 2 4 2 19 3" xfId="36265"/>
    <cellStyle name="Output 6 2 4 2 2" xfId="36266"/>
    <cellStyle name="Output 6 2 4 2 2 2" xfId="36267"/>
    <cellStyle name="Output 6 2 4 2 2 2 2" xfId="36268"/>
    <cellStyle name="Output 6 2 4 2 2 3" xfId="36269"/>
    <cellStyle name="Output 6 2 4 2 20" xfId="36270"/>
    <cellStyle name="Output 6 2 4 2 20 2" xfId="36271"/>
    <cellStyle name="Output 6 2 4 2 20 2 2" xfId="36272"/>
    <cellStyle name="Output 6 2 4 2 20 3" xfId="36273"/>
    <cellStyle name="Output 6 2 4 2 21" xfId="36274"/>
    <cellStyle name="Output 6 2 4 2 21 2" xfId="36275"/>
    <cellStyle name="Output 6 2 4 2 22" xfId="36276"/>
    <cellStyle name="Output 6 2 4 2 3" xfId="36277"/>
    <cellStyle name="Output 6 2 4 2 3 2" xfId="36278"/>
    <cellStyle name="Output 6 2 4 2 3 2 2" xfId="36279"/>
    <cellStyle name="Output 6 2 4 2 3 3" xfId="36280"/>
    <cellStyle name="Output 6 2 4 2 4" xfId="36281"/>
    <cellStyle name="Output 6 2 4 2 4 2" xfId="36282"/>
    <cellStyle name="Output 6 2 4 2 4 2 2" xfId="36283"/>
    <cellStyle name="Output 6 2 4 2 4 3" xfId="36284"/>
    <cellStyle name="Output 6 2 4 2 5" xfId="36285"/>
    <cellStyle name="Output 6 2 4 2 5 2" xfId="36286"/>
    <cellStyle name="Output 6 2 4 2 5 2 2" xfId="36287"/>
    <cellStyle name="Output 6 2 4 2 5 3" xfId="36288"/>
    <cellStyle name="Output 6 2 4 2 6" xfId="36289"/>
    <cellStyle name="Output 6 2 4 2 6 2" xfId="36290"/>
    <cellStyle name="Output 6 2 4 2 6 2 2" xfId="36291"/>
    <cellStyle name="Output 6 2 4 2 6 3" xfId="36292"/>
    <cellStyle name="Output 6 2 4 2 7" xfId="36293"/>
    <cellStyle name="Output 6 2 4 2 7 2" xfId="36294"/>
    <cellStyle name="Output 6 2 4 2 7 2 2" xfId="36295"/>
    <cellStyle name="Output 6 2 4 2 7 3" xfId="36296"/>
    <cellStyle name="Output 6 2 4 2 8" xfId="36297"/>
    <cellStyle name="Output 6 2 4 2 8 2" xfId="36298"/>
    <cellStyle name="Output 6 2 4 2 8 2 2" xfId="36299"/>
    <cellStyle name="Output 6 2 4 2 8 3" xfId="36300"/>
    <cellStyle name="Output 6 2 4 2 9" xfId="36301"/>
    <cellStyle name="Output 6 2 4 2 9 2" xfId="36302"/>
    <cellStyle name="Output 6 2 4 2 9 2 2" xfId="36303"/>
    <cellStyle name="Output 6 2 4 2 9 3" xfId="36304"/>
    <cellStyle name="Output 6 2 4 20" xfId="36305"/>
    <cellStyle name="Output 6 2 4 20 2" xfId="36306"/>
    <cellStyle name="Output 6 2 4 20 2 2" xfId="36307"/>
    <cellStyle name="Output 6 2 4 20 3" xfId="36308"/>
    <cellStyle name="Output 6 2 4 21" xfId="36309"/>
    <cellStyle name="Output 6 2 4 21 2" xfId="36310"/>
    <cellStyle name="Output 6 2 4 21 2 2" xfId="36311"/>
    <cellStyle name="Output 6 2 4 21 3" xfId="36312"/>
    <cellStyle name="Output 6 2 4 22" xfId="36313"/>
    <cellStyle name="Output 6 2 4 22 2" xfId="36314"/>
    <cellStyle name="Output 6 2 4 23" xfId="36315"/>
    <cellStyle name="Output 6 2 4 3" xfId="36316"/>
    <cellStyle name="Output 6 2 4 3 2" xfId="36317"/>
    <cellStyle name="Output 6 2 4 3 2 2" xfId="36318"/>
    <cellStyle name="Output 6 2 4 3 3" xfId="36319"/>
    <cellStyle name="Output 6 2 4 4" xfId="36320"/>
    <cellStyle name="Output 6 2 4 4 2" xfId="36321"/>
    <cellStyle name="Output 6 2 4 4 2 2" xfId="36322"/>
    <cellStyle name="Output 6 2 4 4 3" xfId="36323"/>
    <cellStyle name="Output 6 2 4 5" xfId="36324"/>
    <cellStyle name="Output 6 2 4 5 2" xfId="36325"/>
    <cellStyle name="Output 6 2 4 5 2 2" xfId="36326"/>
    <cellStyle name="Output 6 2 4 5 3" xfId="36327"/>
    <cellStyle name="Output 6 2 4 6" xfId="36328"/>
    <cellStyle name="Output 6 2 4 6 2" xfId="36329"/>
    <cellStyle name="Output 6 2 4 6 2 2" xfId="36330"/>
    <cellStyle name="Output 6 2 4 6 3" xfId="36331"/>
    <cellStyle name="Output 6 2 4 7" xfId="36332"/>
    <cellStyle name="Output 6 2 4 7 2" xfId="36333"/>
    <cellStyle name="Output 6 2 4 7 2 2" xfId="36334"/>
    <cellStyle name="Output 6 2 4 7 3" xfId="36335"/>
    <cellStyle name="Output 6 2 4 8" xfId="36336"/>
    <cellStyle name="Output 6 2 4 8 2" xfId="36337"/>
    <cellStyle name="Output 6 2 4 8 2 2" xfId="36338"/>
    <cellStyle name="Output 6 2 4 8 3" xfId="36339"/>
    <cellStyle name="Output 6 2 4 9" xfId="36340"/>
    <cellStyle name="Output 6 2 4 9 2" xfId="36341"/>
    <cellStyle name="Output 6 2 4 9 2 2" xfId="36342"/>
    <cellStyle name="Output 6 2 4 9 3" xfId="36343"/>
    <cellStyle name="Output 6 2 5" xfId="36344"/>
    <cellStyle name="Output 6 2 5 10" xfId="36345"/>
    <cellStyle name="Output 6 2 5 10 2" xfId="36346"/>
    <cellStyle name="Output 6 2 5 10 2 2" xfId="36347"/>
    <cellStyle name="Output 6 2 5 10 3" xfId="36348"/>
    <cellStyle name="Output 6 2 5 11" xfId="36349"/>
    <cellStyle name="Output 6 2 5 11 2" xfId="36350"/>
    <cellStyle name="Output 6 2 5 11 2 2" xfId="36351"/>
    <cellStyle name="Output 6 2 5 11 3" xfId="36352"/>
    <cellStyle name="Output 6 2 5 12" xfId="36353"/>
    <cellStyle name="Output 6 2 5 12 2" xfId="36354"/>
    <cellStyle name="Output 6 2 5 12 2 2" xfId="36355"/>
    <cellStyle name="Output 6 2 5 12 3" xfId="36356"/>
    <cellStyle name="Output 6 2 5 13" xfId="36357"/>
    <cellStyle name="Output 6 2 5 13 2" xfId="36358"/>
    <cellStyle name="Output 6 2 5 13 2 2" xfId="36359"/>
    <cellStyle name="Output 6 2 5 13 3" xfId="36360"/>
    <cellStyle name="Output 6 2 5 14" xfId="36361"/>
    <cellStyle name="Output 6 2 5 14 2" xfId="36362"/>
    <cellStyle name="Output 6 2 5 14 2 2" xfId="36363"/>
    <cellStyle name="Output 6 2 5 14 3" xfId="36364"/>
    <cellStyle name="Output 6 2 5 15" xfId="36365"/>
    <cellStyle name="Output 6 2 5 15 2" xfId="36366"/>
    <cellStyle name="Output 6 2 5 15 2 2" xfId="36367"/>
    <cellStyle name="Output 6 2 5 15 3" xfId="36368"/>
    <cellStyle name="Output 6 2 5 16" xfId="36369"/>
    <cellStyle name="Output 6 2 5 16 2" xfId="36370"/>
    <cellStyle name="Output 6 2 5 16 2 2" xfId="36371"/>
    <cellStyle name="Output 6 2 5 16 3" xfId="36372"/>
    <cellStyle name="Output 6 2 5 17" xfId="36373"/>
    <cellStyle name="Output 6 2 5 17 2" xfId="36374"/>
    <cellStyle name="Output 6 2 5 17 2 2" xfId="36375"/>
    <cellStyle name="Output 6 2 5 17 3" xfId="36376"/>
    <cellStyle name="Output 6 2 5 18" xfId="36377"/>
    <cellStyle name="Output 6 2 5 18 2" xfId="36378"/>
    <cellStyle name="Output 6 2 5 18 2 2" xfId="36379"/>
    <cellStyle name="Output 6 2 5 18 3" xfId="36380"/>
    <cellStyle name="Output 6 2 5 19" xfId="36381"/>
    <cellStyle name="Output 6 2 5 19 2" xfId="36382"/>
    <cellStyle name="Output 6 2 5 19 2 2" xfId="36383"/>
    <cellStyle name="Output 6 2 5 19 3" xfId="36384"/>
    <cellStyle name="Output 6 2 5 2" xfId="36385"/>
    <cellStyle name="Output 6 2 5 2 2" xfId="36386"/>
    <cellStyle name="Output 6 2 5 2 2 2" xfId="36387"/>
    <cellStyle name="Output 6 2 5 2 3" xfId="36388"/>
    <cellStyle name="Output 6 2 5 20" xfId="36389"/>
    <cellStyle name="Output 6 2 5 20 2" xfId="36390"/>
    <cellStyle name="Output 6 2 5 20 2 2" xfId="36391"/>
    <cellStyle name="Output 6 2 5 20 3" xfId="36392"/>
    <cellStyle name="Output 6 2 5 21" xfId="36393"/>
    <cellStyle name="Output 6 2 5 21 2" xfId="36394"/>
    <cellStyle name="Output 6 2 5 22" xfId="36395"/>
    <cellStyle name="Output 6 2 5 3" xfId="36396"/>
    <cellStyle name="Output 6 2 5 3 2" xfId="36397"/>
    <cellStyle name="Output 6 2 5 3 2 2" xfId="36398"/>
    <cellStyle name="Output 6 2 5 3 3" xfId="36399"/>
    <cellStyle name="Output 6 2 5 4" xfId="36400"/>
    <cellStyle name="Output 6 2 5 4 2" xfId="36401"/>
    <cellStyle name="Output 6 2 5 4 2 2" xfId="36402"/>
    <cellStyle name="Output 6 2 5 4 3" xfId="36403"/>
    <cellStyle name="Output 6 2 5 5" xfId="36404"/>
    <cellStyle name="Output 6 2 5 5 2" xfId="36405"/>
    <cellStyle name="Output 6 2 5 5 2 2" xfId="36406"/>
    <cellStyle name="Output 6 2 5 5 3" xfId="36407"/>
    <cellStyle name="Output 6 2 5 6" xfId="36408"/>
    <cellStyle name="Output 6 2 5 6 2" xfId="36409"/>
    <cellStyle name="Output 6 2 5 6 2 2" xfId="36410"/>
    <cellStyle name="Output 6 2 5 6 3" xfId="36411"/>
    <cellStyle name="Output 6 2 5 7" xfId="36412"/>
    <cellStyle name="Output 6 2 5 7 2" xfId="36413"/>
    <cellStyle name="Output 6 2 5 7 2 2" xfId="36414"/>
    <cellStyle name="Output 6 2 5 7 3" xfId="36415"/>
    <cellStyle name="Output 6 2 5 8" xfId="36416"/>
    <cellStyle name="Output 6 2 5 8 2" xfId="36417"/>
    <cellStyle name="Output 6 2 5 8 2 2" xfId="36418"/>
    <cellStyle name="Output 6 2 5 8 3" xfId="36419"/>
    <cellStyle name="Output 6 2 5 9" xfId="36420"/>
    <cellStyle name="Output 6 2 5 9 2" xfId="36421"/>
    <cellStyle name="Output 6 2 5 9 2 2" xfId="36422"/>
    <cellStyle name="Output 6 2 5 9 3" xfId="36423"/>
    <cellStyle name="Output 6 2 6" xfId="36424"/>
    <cellStyle name="Output 6 2 6 2" xfId="36425"/>
    <cellStyle name="Output 6 2 6 2 2" xfId="36426"/>
    <cellStyle name="Output 6 2 6 3" xfId="36427"/>
    <cellStyle name="Output 6 2 7" xfId="36428"/>
    <cellStyle name="Output 6 2 7 2" xfId="36429"/>
    <cellStyle name="Output 6 2 7 2 2" xfId="36430"/>
    <cellStyle name="Output 6 2 7 3" xfId="36431"/>
    <cellStyle name="Output 6 2 8" xfId="36432"/>
    <cellStyle name="Output 6 2 8 2" xfId="36433"/>
    <cellStyle name="Output 6 2 8 2 2" xfId="36434"/>
    <cellStyle name="Output 6 2 8 3" xfId="36435"/>
    <cellStyle name="Output 6 2 9" xfId="36436"/>
    <cellStyle name="Output 6 2 9 2" xfId="36437"/>
    <cellStyle name="Output 6 2 9 2 2" xfId="36438"/>
    <cellStyle name="Output 6 2 9 3" xfId="36439"/>
    <cellStyle name="Output 6 20" xfId="36440"/>
    <cellStyle name="Output 6 20 2" xfId="36441"/>
    <cellStyle name="Output 6 20 2 2" xfId="36442"/>
    <cellStyle name="Output 6 20 3" xfId="36443"/>
    <cellStyle name="Output 6 21" xfId="36444"/>
    <cellStyle name="Output 6 21 2" xfId="36445"/>
    <cellStyle name="Output 6 21 2 2" xfId="36446"/>
    <cellStyle name="Output 6 21 3" xfId="36447"/>
    <cellStyle name="Output 6 22" xfId="36448"/>
    <cellStyle name="Output 6 22 2" xfId="36449"/>
    <cellStyle name="Output 6 23" xfId="36450"/>
    <cellStyle name="Output 6 24" xfId="36451"/>
    <cellStyle name="Output 6 25" xfId="36452"/>
    <cellStyle name="Output 6 26" xfId="36453"/>
    <cellStyle name="Output 6 3" xfId="36454"/>
    <cellStyle name="Output 6 3 10" xfId="36455"/>
    <cellStyle name="Output 6 3 10 2" xfId="36456"/>
    <cellStyle name="Output 6 3 10 2 2" xfId="36457"/>
    <cellStyle name="Output 6 3 10 3" xfId="36458"/>
    <cellStyle name="Output 6 3 11" xfId="36459"/>
    <cellStyle name="Output 6 3 11 2" xfId="36460"/>
    <cellStyle name="Output 6 3 11 2 2" xfId="36461"/>
    <cellStyle name="Output 6 3 11 3" xfId="36462"/>
    <cellStyle name="Output 6 3 12" xfId="36463"/>
    <cellStyle name="Output 6 3 12 2" xfId="36464"/>
    <cellStyle name="Output 6 3 12 2 2" xfId="36465"/>
    <cellStyle name="Output 6 3 12 3" xfId="36466"/>
    <cellStyle name="Output 6 3 13" xfId="36467"/>
    <cellStyle name="Output 6 3 13 2" xfId="36468"/>
    <cellStyle name="Output 6 3 13 2 2" xfId="36469"/>
    <cellStyle name="Output 6 3 13 3" xfId="36470"/>
    <cellStyle name="Output 6 3 14" xfId="36471"/>
    <cellStyle name="Output 6 3 14 2" xfId="36472"/>
    <cellStyle name="Output 6 3 14 2 2" xfId="36473"/>
    <cellStyle name="Output 6 3 14 3" xfId="36474"/>
    <cellStyle name="Output 6 3 15" xfId="36475"/>
    <cellStyle name="Output 6 3 15 2" xfId="36476"/>
    <cellStyle name="Output 6 3 15 2 2" xfId="36477"/>
    <cellStyle name="Output 6 3 15 3" xfId="36478"/>
    <cellStyle name="Output 6 3 16" xfId="36479"/>
    <cellStyle name="Output 6 3 16 2" xfId="36480"/>
    <cellStyle name="Output 6 3 16 2 2" xfId="36481"/>
    <cellStyle name="Output 6 3 16 3" xfId="36482"/>
    <cellStyle name="Output 6 3 17" xfId="36483"/>
    <cellStyle name="Output 6 3 17 2" xfId="36484"/>
    <cellStyle name="Output 6 3 17 2 2" xfId="36485"/>
    <cellStyle name="Output 6 3 17 3" xfId="36486"/>
    <cellStyle name="Output 6 3 18" xfId="36487"/>
    <cellStyle name="Output 6 3 18 2" xfId="36488"/>
    <cellStyle name="Output 6 3 19" xfId="36489"/>
    <cellStyle name="Output 6 3 2" xfId="36490"/>
    <cellStyle name="Output 6 3 2 10" xfId="36491"/>
    <cellStyle name="Output 6 3 2 10 2" xfId="36492"/>
    <cellStyle name="Output 6 3 2 10 2 2" xfId="36493"/>
    <cellStyle name="Output 6 3 2 10 3" xfId="36494"/>
    <cellStyle name="Output 6 3 2 11" xfId="36495"/>
    <cellStyle name="Output 6 3 2 11 2" xfId="36496"/>
    <cellStyle name="Output 6 3 2 11 2 2" xfId="36497"/>
    <cellStyle name="Output 6 3 2 11 3" xfId="36498"/>
    <cellStyle name="Output 6 3 2 12" xfId="36499"/>
    <cellStyle name="Output 6 3 2 12 2" xfId="36500"/>
    <cellStyle name="Output 6 3 2 12 2 2" xfId="36501"/>
    <cellStyle name="Output 6 3 2 12 3" xfId="36502"/>
    <cellStyle name="Output 6 3 2 13" xfId="36503"/>
    <cellStyle name="Output 6 3 2 13 2" xfId="36504"/>
    <cellStyle name="Output 6 3 2 13 2 2" xfId="36505"/>
    <cellStyle name="Output 6 3 2 13 3" xfId="36506"/>
    <cellStyle name="Output 6 3 2 14" xfId="36507"/>
    <cellStyle name="Output 6 3 2 14 2" xfId="36508"/>
    <cellStyle name="Output 6 3 2 14 2 2" xfId="36509"/>
    <cellStyle name="Output 6 3 2 14 3" xfId="36510"/>
    <cellStyle name="Output 6 3 2 15" xfId="36511"/>
    <cellStyle name="Output 6 3 2 15 2" xfId="36512"/>
    <cellStyle name="Output 6 3 2 15 2 2" xfId="36513"/>
    <cellStyle name="Output 6 3 2 15 3" xfId="36514"/>
    <cellStyle name="Output 6 3 2 16" xfId="36515"/>
    <cellStyle name="Output 6 3 2 16 2" xfId="36516"/>
    <cellStyle name="Output 6 3 2 16 2 2" xfId="36517"/>
    <cellStyle name="Output 6 3 2 16 3" xfId="36518"/>
    <cellStyle name="Output 6 3 2 17" xfId="36519"/>
    <cellStyle name="Output 6 3 2 17 2" xfId="36520"/>
    <cellStyle name="Output 6 3 2 17 2 2" xfId="36521"/>
    <cellStyle name="Output 6 3 2 17 3" xfId="36522"/>
    <cellStyle name="Output 6 3 2 18" xfId="36523"/>
    <cellStyle name="Output 6 3 2 18 2" xfId="36524"/>
    <cellStyle name="Output 6 3 2 18 2 2" xfId="36525"/>
    <cellStyle name="Output 6 3 2 18 3" xfId="36526"/>
    <cellStyle name="Output 6 3 2 19" xfId="36527"/>
    <cellStyle name="Output 6 3 2 19 2" xfId="36528"/>
    <cellStyle name="Output 6 3 2 19 2 2" xfId="36529"/>
    <cellStyle name="Output 6 3 2 19 3" xfId="36530"/>
    <cellStyle name="Output 6 3 2 2" xfId="36531"/>
    <cellStyle name="Output 6 3 2 2 2" xfId="36532"/>
    <cellStyle name="Output 6 3 2 2 2 2" xfId="36533"/>
    <cellStyle name="Output 6 3 2 2 3" xfId="36534"/>
    <cellStyle name="Output 6 3 2 20" xfId="36535"/>
    <cellStyle name="Output 6 3 2 20 2" xfId="36536"/>
    <cellStyle name="Output 6 3 2 20 2 2" xfId="36537"/>
    <cellStyle name="Output 6 3 2 20 3" xfId="36538"/>
    <cellStyle name="Output 6 3 2 21" xfId="36539"/>
    <cellStyle name="Output 6 3 2 21 2" xfId="36540"/>
    <cellStyle name="Output 6 3 2 22" xfId="36541"/>
    <cellStyle name="Output 6 3 2 3" xfId="36542"/>
    <cellStyle name="Output 6 3 2 3 2" xfId="36543"/>
    <cellStyle name="Output 6 3 2 3 2 2" xfId="36544"/>
    <cellStyle name="Output 6 3 2 3 3" xfId="36545"/>
    <cellStyle name="Output 6 3 2 4" xfId="36546"/>
    <cellStyle name="Output 6 3 2 4 2" xfId="36547"/>
    <cellStyle name="Output 6 3 2 4 2 2" xfId="36548"/>
    <cellStyle name="Output 6 3 2 4 3" xfId="36549"/>
    <cellStyle name="Output 6 3 2 5" xfId="36550"/>
    <cellStyle name="Output 6 3 2 5 2" xfId="36551"/>
    <cellStyle name="Output 6 3 2 5 2 2" xfId="36552"/>
    <cellStyle name="Output 6 3 2 5 3" xfId="36553"/>
    <cellStyle name="Output 6 3 2 6" xfId="36554"/>
    <cellStyle name="Output 6 3 2 6 2" xfId="36555"/>
    <cellStyle name="Output 6 3 2 6 2 2" xfId="36556"/>
    <cellStyle name="Output 6 3 2 6 3" xfId="36557"/>
    <cellStyle name="Output 6 3 2 7" xfId="36558"/>
    <cellStyle name="Output 6 3 2 7 2" xfId="36559"/>
    <cellStyle name="Output 6 3 2 7 2 2" xfId="36560"/>
    <cellStyle name="Output 6 3 2 7 3" xfId="36561"/>
    <cellStyle name="Output 6 3 2 8" xfId="36562"/>
    <cellStyle name="Output 6 3 2 8 2" xfId="36563"/>
    <cellStyle name="Output 6 3 2 8 2 2" xfId="36564"/>
    <cellStyle name="Output 6 3 2 8 3" xfId="36565"/>
    <cellStyle name="Output 6 3 2 9" xfId="36566"/>
    <cellStyle name="Output 6 3 2 9 2" xfId="36567"/>
    <cellStyle name="Output 6 3 2 9 2 2" xfId="36568"/>
    <cellStyle name="Output 6 3 2 9 3" xfId="36569"/>
    <cellStyle name="Output 6 3 3" xfId="36570"/>
    <cellStyle name="Output 6 3 3 2" xfId="36571"/>
    <cellStyle name="Output 6 3 3 2 2" xfId="36572"/>
    <cellStyle name="Output 6 3 3 3" xfId="36573"/>
    <cellStyle name="Output 6 3 4" xfId="36574"/>
    <cellStyle name="Output 6 3 4 2" xfId="36575"/>
    <cellStyle name="Output 6 3 4 2 2" xfId="36576"/>
    <cellStyle name="Output 6 3 4 3" xfId="36577"/>
    <cellStyle name="Output 6 3 5" xfId="36578"/>
    <cellStyle name="Output 6 3 5 2" xfId="36579"/>
    <cellStyle name="Output 6 3 5 2 2" xfId="36580"/>
    <cellStyle name="Output 6 3 5 3" xfId="36581"/>
    <cellStyle name="Output 6 3 6" xfId="36582"/>
    <cellStyle name="Output 6 3 6 2" xfId="36583"/>
    <cellStyle name="Output 6 3 6 2 2" xfId="36584"/>
    <cellStyle name="Output 6 3 6 3" xfId="36585"/>
    <cellStyle name="Output 6 3 7" xfId="36586"/>
    <cellStyle name="Output 6 3 7 2" xfId="36587"/>
    <cellStyle name="Output 6 3 7 2 2" xfId="36588"/>
    <cellStyle name="Output 6 3 7 3" xfId="36589"/>
    <cellStyle name="Output 6 3 8" xfId="36590"/>
    <cellStyle name="Output 6 3 8 2" xfId="36591"/>
    <cellStyle name="Output 6 3 8 2 2" xfId="36592"/>
    <cellStyle name="Output 6 3 8 3" xfId="36593"/>
    <cellStyle name="Output 6 3 9" xfId="36594"/>
    <cellStyle name="Output 6 3 9 2" xfId="36595"/>
    <cellStyle name="Output 6 3 9 2 2" xfId="36596"/>
    <cellStyle name="Output 6 3 9 3" xfId="36597"/>
    <cellStyle name="Output 6 4" xfId="36598"/>
    <cellStyle name="Output 6 4 10" xfId="36599"/>
    <cellStyle name="Output 6 4 10 2" xfId="36600"/>
    <cellStyle name="Output 6 4 10 2 2" xfId="36601"/>
    <cellStyle name="Output 6 4 10 3" xfId="36602"/>
    <cellStyle name="Output 6 4 11" xfId="36603"/>
    <cellStyle name="Output 6 4 11 2" xfId="36604"/>
    <cellStyle name="Output 6 4 11 2 2" xfId="36605"/>
    <cellStyle name="Output 6 4 11 3" xfId="36606"/>
    <cellStyle name="Output 6 4 12" xfId="36607"/>
    <cellStyle name="Output 6 4 12 2" xfId="36608"/>
    <cellStyle name="Output 6 4 12 2 2" xfId="36609"/>
    <cellStyle name="Output 6 4 12 3" xfId="36610"/>
    <cellStyle name="Output 6 4 13" xfId="36611"/>
    <cellStyle name="Output 6 4 13 2" xfId="36612"/>
    <cellStyle name="Output 6 4 13 2 2" xfId="36613"/>
    <cellStyle name="Output 6 4 13 3" xfId="36614"/>
    <cellStyle name="Output 6 4 14" xfId="36615"/>
    <cellStyle name="Output 6 4 14 2" xfId="36616"/>
    <cellStyle name="Output 6 4 14 2 2" xfId="36617"/>
    <cellStyle name="Output 6 4 14 3" xfId="36618"/>
    <cellStyle name="Output 6 4 15" xfId="36619"/>
    <cellStyle name="Output 6 4 15 2" xfId="36620"/>
    <cellStyle name="Output 6 4 15 2 2" xfId="36621"/>
    <cellStyle name="Output 6 4 15 3" xfId="36622"/>
    <cellStyle name="Output 6 4 16" xfId="36623"/>
    <cellStyle name="Output 6 4 16 2" xfId="36624"/>
    <cellStyle name="Output 6 4 16 2 2" xfId="36625"/>
    <cellStyle name="Output 6 4 16 3" xfId="36626"/>
    <cellStyle name="Output 6 4 17" xfId="36627"/>
    <cellStyle name="Output 6 4 17 2" xfId="36628"/>
    <cellStyle name="Output 6 4 17 2 2" xfId="36629"/>
    <cellStyle name="Output 6 4 17 3" xfId="36630"/>
    <cellStyle name="Output 6 4 18" xfId="36631"/>
    <cellStyle name="Output 6 4 18 2" xfId="36632"/>
    <cellStyle name="Output 6 4 19" xfId="36633"/>
    <cellStyle name="Output 6 4 2" xfId="36634"/>
    <cellStyle name="Output 6 4 2 10" xfId="36635"/>
    <cellStyle name="Output 6 4 2 10 2" xfId="36636"/>
    <cellStyle name="Output 6 4 2 10 2 2" xfId="36637"/>
    <cellStyle name="Output 6 4 2 10 3" xfId="36638"/>
    <cellStyle name="Output 6 4 2 11" xfId="36639"/>
    <cellStyle name="Output 6 4 2 11 2" xfId="36640"/>
    <cellStyle name="Output 6 4 2 11 2 2" xfId="36641"/>
    <cellStyle name="Output 6 4 2 11 3" xfId="36642"/>
    <cellStyle name="Output 6 4 2 12" xfId="36643"/>
    <cellStyle name="Output 6 4 2 12 2" xfId="36644"/>
    <cellStyle name="Output 6 4 2 12 2 2" xfId="36645"/>
    <cellStyle name="Output 6 4 2 12 3" xfId="36646"/>
    <cellStyle name="Output 6 4 2 13" xfId="36647"/>
    <cellStyle name="Output 6 4 2 13 2" xfId="36648"/>
    <cellStyle name="Output 6 4 2 13 2 2" xfId="36649"/>
    <cellStyle name="Output 6 4 2 13 3" xfId="36650"/>
    <cellStyle name="Output 6 4 2 14" xfId="36651"/>
    <cellStyle name="Output 6 4 2 14 2" xfId="36652"/>
    <cellStyle name="Output 6 4 2 14 2 2" xfId="36653"/>
    <cellStyle name="Output 6 4 2 14 3" xfId="36654"/>
    <cellStyle name="Output 6 4 2 15" xfId="36655"/>
    <cellStyle name="Output 6 4 2 15 2" xfId="36656"/>
    <cellStyle name="Output 6 4 2 15 2 2" xfId="36657"/>
    <cellStyle name="Output 6 4 2 15 3" xfId="36658"/>
    <cellStyle name="Output 6 4 2 16" xfId="36659"/>
    <cellStyle name="Output 6 4 2 16 2" xfId="36660"/>
    <cellStyle name="Output 6 4 2 16 2 2" xfId="36661"/>
    <cellStyle name="Output 6 4 2 16 3" xfId="36662"/>
    <cellStyle name="Output 6 4 2 17" xfId="36663"/>
    <cellStyle name="Output 6 4 2 17 2" xfId="36664"/>
    <cellStyle name="Output 6 4 2 17 2 2" xfId="36665"/>
    <cellStyle name="Output 6 4 2 17 3" xfId="36666"/>
    <cellStyle name="Output 6 4 2 18" xfId="36667"/>
    <cellStyle name="Output 6 4 2 18 2" xfId="36668"/>
    <cellStyle name="Output 6 4 2 18 2 2" xfId="36669"/>
    <cellStyle name="Output 6 4 2 18 3" xfId="36670"/>
    <cellStyle name="Output 6 4 2 19" xfId="36671"/>
    <cellStyle name="Output 6 4 2 19 2" xfId="36672"/>
    <cellStyle name="Output 6 4 2 19 2 2" xfId="36673"/>
    <cellStyle name="Output 6 4 2 19 3" xfId="36674"/>
    <cellStyle name="Output 6 4 2 2" xfId="36675"/>
    <cellStyle name="Output 6 4 2 2 2" xfId="36676"/>
    <cellStyle name="Output 6 4 2 2 2 2" xfId="36677"/>
    <cellStyle name="Output 6 4 2 2 3" xfId="36678"/>
    <cellStyle name="Output 6 4 2 20" xfId="36679"/>
    <cellStyle name="Output 6 4 2 20 2" xfId="36680"/>
    <cellStyle name="Output 6 4 2 20 2 2" xfId="36681"/>
    <cellStyle name="Output 6 4 2 20 3" xfId="36682"/>
    <cellStyle name="Output 6 4 2 21" xfId="36683"/>
    <cellStyle name="Output 6 4 2 21 2" xfId="36684"/>
    <cellStyle name="Output 6 4 2 22" xfId="36685"/>
    <cellStyle name="Output 6 4 2 3" xfId="36686"/>
    <cellStyle name="Output 6 4 2 3 2" xfId="36687"/>
    <cellStyle name="Output 6 4 2 3 2 2" xfId="36688"/>
    <cellStyle name="Output 6 4 2 3 3" xfId="36689"/>
    <cellStyle name="Output 6 4 2 4" xfId="36690"/>
    <cellStyle name="Output 6 4 2 4 2" xfId="36691"/>
    <cellStyle name="Output 6 4 2 4 2 2" xfId="36692"/>
    <cellStyle name="Output 6 4 2 4 3" xfId="36693"/>
    <cellStyle name="Output 6 4 2 5" xfId="36694"/>
    <cellStyle name="Output 6 4 2 5 2" xfId="36695"/>
    <cellStyle name="Output 6 4 2 5 2 2" xfId="36696"/>
    <cellStyle name="Output 6 4 2 5 3" xfId="36697"/>
    <cellStyle name="Output 6 4 2 6" xfId="36698"/>
    <cellStyle name="Output 6 4 2 6 2" xfId="36699"/>
    <cellStyle name="Output 6 4 2 6 2 2" xfId="36700"/>
    <cellStyle name="Output 6 4 2 6 3" xfId="36701"/>
    <cellStyle name="Output 6 4 2 7" xfId="36702"/>
    <cellStyle name="Output 6 4 2 7 2" xfId="36703"/>
    <cellStyle name="Output 6 4 2 7 2 2" xfId="36704"/>
    <cellStyle name="Output 6 4 2 7 3" xfId="36705"/>
    <cellStyle name="Output 6 4 2 8" xfId="36706"/>
    <cellStyle name="Output 6 4 2 8 2" xfId="36707"/>
    <cellStyle name="Output 6 4 2 8 2 2" xfId="36708"/>
    <cellStyle name="Output 6 4 2 8 3" xfId="36709"/>
    <cellStyle name="Output 6 4 2 9" xfId="36710"/>
    <cellStyle name="Output 6 4 2 9 2" xfId="36711"/>
    <cellStyle name="Output 6 4 2 9 2 2" xfId="36712"/>
    <cellStyle name="Output 6 4 2 9 3" xfId="36713"/>
    <cellStyle name="Output 6 4 3" xfId="36714"/>
    <cellStyle name="Output 6 4 3 2" xfId="36715"/>
    <cellStyle name="Output 6 4 3 2 2" xfId="36716"/>
    <cellStyle name="Output 6 4 3 3" xfId="36717"/>
    <cellStyle name="Output 6 4 4" xfId="36718"/>
    <cellStyle name="Output 6 4 4 2" xfId="36719"/>
    <cellStyle name="Output 6 4 4 2 2" xfId="36720"/>
    <cellStyle name="Output 6 4 4 3" xfId="36721"/>
    <cellStyle name="Output 6 4 5" xfId="36722"/>
    <cellStyle name="Output 6 4 5 2" xfId="36723"/>
    <cellStyle name="Output 6 4 5 2 2" xfId="36724"/>
    <cellStyle name="Output 6 4 5 3" xfId="36725"/>
    <cellStyle name="Output 6 4 6" xfId="36726"/>
    <cellStyle name="Output 6 4 6 2" xfId="36727"/>
    <cellStyle name="Output 6 4 6 2 2" xfId="36728"/>
    <cellStyle name="Output 6 4 6 3" xfId="36729"/>
    <cellStyle name="Output 6 4 7" xfId="36730"/>
    <cellStyle name="Output 6 4 7 2" xfId="36731"/>
    <cellStyle name="Output 6 4 7 2 2" xfId="36732"/>
    <cellStyle name="Output 6 4 7 3" xfId="36733"/>
    <cellStyle name="Output 6 4 8" xfId="36734"/>
    <cellStyle name="Output 6 4 8 2" xfId="36735"/>
    <cellStyle name="Output 6 4 8 2 2" xfId="36736"/>
    <cellStyle name="Output 6 4 8 3" xfId="36737"/>
    <cellStyle name="Output 6 4 9" xfId="36738"/>
    <cellStyle name="Output 6 4 9 2" xfId="36739"/>
    <cellStyle name="Output 6 4 9 2 2" xfId="36740"/>
    <cellStyle name="Output 6 4 9 3" xfId="36741"/>
    <cellStyle name="Output 6 5" xfId="36742"/>
    <cellStyle name="Output 6 5 10" xfId="36743"/>
    <cellStyle name="Output 6 5 10 2" xfId="36744"/>
    <cellStyle name="Output 6 5 10 2 2" xfId="36745"/>
    <cellStyle name="Output 6 5 10 3" xfId="36746"/>
    <cellStyle name="Output 6 5 11" xfId="36747"/>
    <cellStyle name="Output 6 5 11 2" xfId="36748"/>
    <cellStyle name="Output 6 5 11 2 2" xfId="36749"/>
    <cellStyle name="Output 6 5 11 3" xfId="36750"/>
    <cellStyle name="Output 6 5 12" xfId="36751"/>
    <cellStyle name="Output 6 5 12 2" xfId="36752"/>
    <cellStyle name="Output 6 5 12 2 2" xfId="36753"/>
    <cellStyle name="Output 6 5 12 3" xfId="36754"/>
    <cellStyle name="Output 6 5 13" xfId="36755"/>
    <cellStyle name="Output 6 5 13 2" xfId="36756"/>
    <cellStyle name="Output 6 5 13 2 2" xfId="36757"/>
    <cellStyle name="Output 6 5 13 3" xfId="36758"/>
    <cellStyle name="Output 6 5 14" xfId="36759"/>
    <cellStyle name="Output 6 5 14 2" xfId="36760"/>
    <cellStyle name="Output 6 5 14 2 2" xfId="36761"/>
    <cellStyle name="Output 6 5 14 3" xfId="36762"/>
    <cellStyle name="Output 6 5 15" xfId="36763"/>
    <cellStyle name="Output 6 5 15 2" xfId="36764"/>
    <cellStyle name="Output 6 5 15 2 2" xfId="36765"/>
    <cellStyle name="Output 6 5 15 3" xfId="36766"/>
    <cellStyle name="Output 6 5 16" xfId="36767"/>
    <cellStyle name="Output 6 5 16 2" xfId="36768"/>
    <cellStyle name="Output 6 5 16 2 2" xfId="36769"/>
    <cellStyle name="Output 6 5 16 3" xfId="36770"/>
    <cellStyle name="Output 6 5 17" xfId="36771"/>
    <cellStyle name="Output 6 5 17 2" xfId="36772"/>
    <cellStyle name="Output 6 5 17 2 2" xfId="36773"/>
    <cellStyle name="Output 6 5 17 3" xfId="36774"/>
    <cellStyle name="Output 6 5 18" xfId="36775"/>
    <cellStyle name="Output 6 5 18 2" xfId="36776"/>
    <cellStyle name="Output 6 5 18 2 2" xfId="36777"/>
    <cellStyle name="Output 6 5 18 3" xfId="36778"/>
    <cellStyle name="Output 6 5 19" xfId="36779"/>
    <cellStyle name="Output 6 5 19 2" xfId="36780"/>
    <cellStyle name="Output 6 5 19 2 2" xfId="36781"/>
    <cellStyle name="Output 6 5 19 3" xfId="36782"/>
    <cellStyle name="Output 6 5 2" xfId="36783"/>
    <cellStyle name="Output 6 5 2 10" xfId="36784"/>
    <cellStyle name="Output 6 5 2 10 2" xfId="36785"/>
    <cellStyle name="Output 6 5 2 10 2 2" xfId="36786"/>
    <cellStyle name="Output 6 5 2 10 3" xfId="36787"/>
    <cellStyle name="Output 6 5 2 11" xfId="36788"/>
    <cellStyle name="Output 6 5 2 11 2" xfId="36789"/>
    <cellStyle name="Output 6 5 2 11 2 2" xfId="36790"/>
    <cellStyle name="Output 6 5 2 11 3" xfId="36791"/>
    <cellStyle name="Output 6 5 2 12" xfId="36792"/>
    <cellStyle name="Output 6 5 2 12 2" xfId="36793"/>
    <cellStyle name="Output 6 5 2 12 2 2" xfId="36794"/>
    <cellStyle name="Output 6 5 2 12 3" xfId="36795"/>
    <cellStyle name="Output 6 5 2 13" xfId="36796"/>
    <cellStyle name="Output 6 5 2 13 2" xfId="36797"/>
    <cellStyle name="Output 6 5 2 13 2 2" xfId="36798"/>
    <cellStyle name="Output 6 5 2 13 3" xfId="36799"/>
    <cellStyle name="Output 6 5 2 14" xfId="36800"/>
    <cellStyle name="Output 6 5 2 14 2" xfId="36801"/>
    <cellStyle name="Output 6 5 2 14 2 2" xfId="36802"/>
    <cellStyle name="Output 6 5 2 14 3" xfId="36803"/>
    <cellStyle name="Output 6 5 2 15" xfId="36804"/>
    <cellStyle name="Output 6 5 2 15 2" xfId="36805"/>
    <cellStyle name="Output 6 5 2 15 2 2" xfId="36806"/>
    <cellStyle name="Output 6 5 2 15 3" xfId="36807"/>
    <cellStyle name="Output 6 5 2 16" xfId="36808"/>
    <cellStyle name="Output 6 5 2 16 2" xfId="36809"/>
    <cellStyle name="Output 6 5 2 16 2 2" xfId="36810"/>
    <cellStyle name="Output 6 5 2 16 3" xfId="36811"/>
    <cellStyle name="Output 6 5 2 17" xfId="36812"/>
    <cellStyle name="Output 6 5 2 17 2" xfId="36813"/>
    <cellStyle name="Output 6 5 2 17 2 2" xfId="36814"/>
    <cellStyle name="Output 6 5 2 17 3" xfId="36815"/>
    <cellStyle name="Output 6 5 2 18" xfId="36816"/>
    <cellStyle name="Output 6 5 2 18 2" xfId="36817"/>
    <cellStyle name="Output 6 5 2 18 2 2" xfId="36818"/>
    <cellStyle name="Output 6 5 2 18 3" xfId="36819"/>
    <cellStyle name="Output 6 5 2 19" xfId="36820"/>
    <cellStyle name="Output 6 5 2 19 2" xfId="36821"/>
    <cellStyle name="Output 6 5 2 19 2 2" xfId="36822"/>
    <cellStyle name="Output 6 5 2 19 3" xfId="36823"/>
    <cellStyle name="Output 6 5 2 2" xfId="36824"/>
    <cellStyle name="Output 6 5 2 2 2" xfId="36825"/>
    <cellStyle name="Output 6 5 2 2 2 2" xfId="36826"/>
    <cellStyle name="Output 6 5 2 2 3" xfId="36827"/>
    <cellStyle name="Output 6 5 2 20" xfId="36828"/>
    <cellStyle name="Output 6 5 2 20 2" xfId="36829"/>
    <cellStyle name="Output 6 5 2 20 2 2" xfId="36830"/>
    <cellStyle name="Output 6 5 2 20 3" xfId="36831"/>
    <cellStyle name="Output 6 5 2 21" xfId="36832"/>
    <cellStyle name="Output 6 5 2 21 2" xfId="36833"/>
    <cellStyle name="Output 6 5 2 22" xfId="36834"/>
    <cellStyle name="Output 6 5 2 3" xfId="36835"/>
    <cellStyle name="Output 6 5 2 3 2" xfId="36836"/>
    <cellStyle name="Output 6 5 2 3 2 2" xfId="36837"/>
    <cellStyle name="Output 6 5 2 3 3" xfId="36838"/>
    <cellStyle name="Output 6 5 2 4" xfId="36839"/>
    <cellStyle name="Output 6 5 2 4 2" xfId="36840"/>
    <cellStyle name="Output 6 5 2 4 2 2" xfId="36841"/>
    <cellStyle name="Output 6 5 2 4 3" xfId="36842"/>
    <cellStyle name="Output 6 5 2 5" xfId="36843"/>
    <cellStyle name="Output 6 5 2 5 2" xfId="36844"/>
    <cellStyle name="Output 6 5 2 5 2 2" xfId="36845"/>
    <cellStyle name="Output 6 5 2 5 3" xfId="36846"/>
    <cellStyle name="Output 6 5 2 6" xfId="36847"/>
    <cellStyle name="Output 6 5 2 6 2" xfId="36848"/>
    <cellStyle name="Output 6 5 2 6 2 2" xfId="36849"/>
    <cellStyle name="Output 6 5 2 6 3" xfId="36850"/>
    <cellStyle name="Output 6 5 2 7" xfId="36851"/>
    <cellStyle name="Output 6 5 2 7 2" xfId="36852"/>
    <cellStyle name="Output 6 5 2 7 2 2" xfId="36853"/>
    <cellStyle name="Output 6 5 2 7 3" xfId="36854"/>
    <cellStyle name="Output 6 5 2 8" xfId="36855"/>
    <cellStyle name="Output 6 5 2 8 2" xfId="36856"/>
    <cellStyle name="Output 6 5 2 8 2 2" xfId="36857"/>
    <cellStyle name="Output 6 5 2 8 3" xfId="36858"/>
    <cellStyle name="Output 6 5 2 9" xfId="36859"/>
    <cellStyle name="Output 6 5 2 9 2" xfId="36860"/>
    <cellStyle name="Output 6 5 2 9 2 2" xfId="36861"/>
    <cellStyle name="Output 6 5 2 9 3" xfId="36862"/>
    <cellStyle name="Output 6 5 20" xfId="36863"/>
    <cellStyle name="Output 6 5 20 2" xfId="36864"/>
    <cellStyle name="Output 6 5 20 2 2" xfId="36865"/>
    <cellStyle name="Output 6 5 20 3" xfId="36866"/>
    <cellStyle name="Output 6 5 21" xfId="36867"/>
    <cellStyle name="Output 6 5 21 2" xfId="36868"/>
    <cellStyle name="Output 6 5 21 2 2" xfId="36869"/>
    <cellStyle name="Output 6 5 21 3" xfId="36870"/>
    <cellStyle name="Output 6 5 22" xfId="36871"/>
    <cellStyle name="Output 6 5 22 2" xfId="36872"/>
    <cellStyle name="Output 6 5 23" xfId="36873"/>
    <cellStyle name="Output 6 5 3" xfId="36874"/>
    <cellStyle name="Output 6 5 3 2" xfId="36875"/>
    <cellStyle name="Output 6 5 3 2 2" xfId="36876"/>
    <cellStyle name="Output 6 5 3 3" xfId="36877"/>
    <cellStyle name="Output 6 5 4" xfId="36878"/>
    <cellStyle name="Output 6 5 4 2" xfId="36879"/>
    <cellStyle name="Output 6 5 4 2 2" xfId="36880"/>
    <cellStyle name="Output 6 5 4 3" xfId="36881"/>
    <cellStyle name="Output 6 5 5" xfId="36882"/>
    <cellStyle name="Output 6 5 5 2" xfId="36883"/>
    <cellStyle name="Output 6 5 5 2 2" xfId="36884"/>
    <cellStyle name="Output 6 5 5 3" xfId="36885"/>
    <cellStyle name="Output 6 5 6" xfId="36886"/>
    <cellStyle name="Output 6 5 6 2" xfId="36887"/>
    <cellStyle name="Output 6 5 6 2 2" xfId="36888"/>
    <cellStyle name="Output 6 5 6 3" xfId="36889"/>
    <cellStyle name="Output 6 5 7" xfId="36890"/>
    <cellStyle name="Output 6 5 7 2" xfId="36891"/>
    <cellStyle name="Output 6 5 7 2 2" xfId="36892"/>
    <cellStyle name="Output 6 5 7 3" xfId="36893"/>
    <cellStyle name="Output 6 5 8" xfId="36894"/>
    <cellStyle name="Output 6 5 8 2" xfId="36895"/>
    <cellStyle name="Output 6 5 8 2 2" xfId="36896"/>
    <cellStyle name="Output 6 5 8 3" xfId="36897"/>
    <cellStyle name="Output 6 5 9" xfId="36898"/>
    <cellStyle name="Output 6 5 9 2" xfId="36899"/>
    <cellStyle name="Output 6 5 9 2 2" xfId="36900"/>
    <cellStyle name="Output 6 5 9 3" xfId="36901"/>
    <cellStyle name="Output 6 6" xfId="36902"/>
    <cellStyle name="Output 6 6 10" xfId="36903"/>
    <cellStyle name="Output 6 6 10 2" xfId="36904"/>
    <cellStyle name="Output 6 6 10 2 2" xfId="36905"/>
    <cellStyle name="Output 6 6 10 3" xfId="36906"/>
    <cellStyle name="Output 6 6 11" xfId="36907"/>
    <cellStyle name="Output 6 6 11 2" xfId="36908"/>
    <cellStyle name="Output 6 6 11 2 2" xfId="36909"/>
    <cellStyle name="Output 6 6 11 3" xfId="36910"/>
    <cellStyle name="Output 6 6 12" xfId="36911"/>
    <cellStyle name="Output 6 6 12 2" xfId="36912"/>
    <cellStyle name="Output 6 6 12 2 2" xfId="36913"/>
    <cellStyle name="Output 6 6 12 3" xfId="36914"/>
    <cellStyle name="Output 6 6 13" xfId="36915"/>
    <cellStyle name="Output 6 6 13 2" xfId="36916"/>
    <cellStyle name="Output 6 6 13 2 2" xfId="36917"/>
    <cellStyle name="Output 6 6 13 3" xfId="36918"/>
    <cellStyle name="Output 6 6 14" xfId="36919"/>
    <cellStyle name="Output 6 6 14 2" xfId="36920"/>
    <cellStyle name="Output 6 6 14 2 2" xfId="36921"/>
    <cellStyle name="Output 6 6 14 3" xfId="36922"/>
    <cellStyle name="Output 6 6 15" xfId="36923"/>
    <cellStyle name="Output 6 6 15 2" xfId="36924"/>
    <cellStyle name="Output 6 6 15 2 2" xfId="36925"/>
    <cellStyle name="Output 6 6 15 3" xfId="36926"/>
    <cellStyle name="Output 6 6 16" xfId="36927"/>
    <cellStyle name="Output 6 6 16 2" xfId="36928"/>
    <cellStyle name="Output 6 6 16 2 2" xfId="36929"/>
    <cellStyle name="Output 6 6 16 3" xfId="36930"/>
    <cellStyle name="Output 6 6 17" xfId="36931"/>
    <cellStyle name="Output 6 6 17 2" xfId="36932"/>
    <cellStyle name="Output 6 6 17 2 2" xfId="36933"/>
    <cellStyle name="Output 6 6 17 3" xfId="36934"/>
    <cellStyle name="Output 6 6 18" xfId="36935"/>
    <cellStyle name="Output 6 6 18 2" xfId="36936"/>
    <cellStyle name="Output 6 6 18 2 2" xfId="36937"/>
    <cellStyle name="Output 6 6 18 3" xfId="36938"/>
    <cellStyle name="Output 6 6 19" xfId="36939"/>
    <cellStyle name="Output 6 6 19 2" xfId="36940"/>
    <cellStyle name="Output 6 6 19 2 2" xfId="36941"/>
    <cellStyle name="Output 6 6 19 3" xfId="36942"/>
    <cellStyle name="Output 6 6 2" xfId="36943"/>
    <cellStyle name="Output 6 6 2 2" xfId="36944"/>
    <cellStyle name="Output 6 6 2 2 2" xfId="36945"/>
    <cellStyle name="Output 6 6 2 3" xfId="36946"/>
    <cellStyle name="Output 6 6 20" xfId="36947"/>
    <cellStyle name="Output 6 6 20 2" xfId="36948"/>
    <cellStyle name="Output 6 6 20 2 2" xfId="36949"/>
    <cellStyle name="Output 6 6 20 3" xfId="36950"/>
    <cellStyle name="Output 6 6 21" xfId="36951"/>
    <cellStyle name="Output 6 6 21 2" xfId="36952"/>
    <cellStyle name="Output 6 6 22" xfId="36953"/>
    <cellStyle name="Output 6 6 3" xfId="36954"/>
    <cellStyle name="Output 6 6 3 2" xfId="36955"/>
    <cellStyle name="Output 6 6 3 2 2" xfId="36956"/>
    <cellStyle name="Output 6 6 3 3" xfId="36957"/>
    <cellStyle name="Output 6 6 4" xfId="36958"/>
    <cellStyle name="Output 6 6 4 2" xfId="36959"/>
    <cellStyle name="Output 6 6 4 2 2" xfId="36960"/>
    <cellStyle name="Output 6 6 4 3" xfId="36961"/>
    <cellStyle name="Output 6 6 5" xfId="36962"/>
    <cellStyle name="Output 6 6 5 2" xfId="36963"/>
    <cellStyle name="Output 6 6 5 2 2" xfId="36964"/>
    <cellStyle name="Output 6 6 5 3" xfId="36965"/>
    <cellStyle name="Output 6 6 6" xfId="36966"/>
    <cellStyle name="Output 6 6 6 2" xfId="36967"/>
    <cellStyle name="Output 6 6 6 2 2" xfId="36968"/>
    <cellStyle name="Output 6 6 6 3" xfId="36969"/>
    <cellStyle name="Output 6 6 7" xfId="36970"/>
    <cellStyle name="Output 6 6 7 2" xfId="36971"/>
    <cellStyle name="Output 6 6 7 2 2" xfId="36972"/>
    <cellStyle name="Output 6 6 7 3" xfId="36973"/>
    <cellStyle name="Output 6 6 8" xfId="36974"/>
    <cellStyle name="Output 6 6 8 2" xfId="36975"/>
    <cellStyle name="Output 6 6 8 2 2" xfId="36976"/>
    <cellStyle name="Output 6 6 8 3" xfId="36977"/>
    <cellStyle name="Output 6 6 9" xfId="36978"/>
    <cellStyle name="Output 6 6 9 2" xfId="36979"/>
    <cellStyle name="Output 6 6 9 2 2" xfId="36980"/>
    <cellStyle name="Output 6 6 9 3" xfId="36981"/>
    <cellStyle name="Output 6 7" xfId="36982"/>
    <cellStyle name="Output 6 7 2" xfId="36983"/>
    <cellStyle name="Output 6 7 2 2" xfId="36984"/>
    <cellStyle name="Output 6 7 3" xfId="36985"/>
    <cellStyle name="Output 6 8" xfId="36986"/>
    <cellStyle name="Output 6 8 2" xfId="36987"/>
    <cellStyle name="Output 6 8 2 2" xfId="36988"/>
    <cellStyle name="Output 6 8 3" xfId="36989"/>
    <cellStyle name="Output 6 9" xfId="36990"/>
    <cellStyle name="Output 6 9 2" xfId="36991"/>
    <cellStyle name="Output 6 9 2 2" xfId="36992"/>
    <cellStyle name="Output 6 9 3" xfId="36993"/>
    <cellStyle name="Output Amounts" xfId="36994"/>
    <cellStyle name="Output Column Headings" xfId="36995"/>
    <cellStyle name="Output Line Items" xfId="36996"/>
    <cellStyle name="Output Report Heading" xfId="36997"/>
    <cellStyle name="Output Report Title" xfId="36998"/>
    <cellStyle name="Percent" xfId="3" builtinId="5"/>
    <cellStyle name="Percent +/-" xfId="36999"/>
    <cellStyle name="Percent 128" xfId="37000"/>
    <cellStyle name="Percent 2" xfId="37001"/>
    <cellStyle name="Percent 2 2" xfId="37002"/>
    <cellStyle name="Percent 2 3" xfId="37003"/>
    <cellStyle name="Percent 3" xfId="37004"/>
    <cellStyle name="Percent 3 2" xfId="37005"/>
    <cellStyle name="Percent 3 2 2" xfId="37006"/>
    <cellStyle name="Percent 3 2 3" xfId="37007"/>
    <cellStyle name="Percent 3 2 4" xfId="37008"/>
    <cellStyle name="Percent 3 3" xfId="37009"/>
    <cellStyle name="Percent 3 4" xfId="37010"/>
    <cellStyle name="Percent 3 5" xfId="37011"/>
    <cellStyle name="Percent 4" xfId="37012"/>
    <cellStyle name="Percent 5" xfId="37013"/>
    <cellStyle name="Plain" xfId="37014"/>
    <cellStyle name="Shaded" xfId="37015"/>
    <cellStyle name="Shaded 2" xfId="37016"/>
    <cellStyle name="Style 1" xfId="37017"/>
    <cellStyle name="Style 1 2" xfId="37018"/>
    <cellStyle name="Style 1 3" xfId="37019"/>
    <cellStyle name="Style 1_MONTH 5" xfId="37020"/>
    <cellStyle name="Title 1" xfId="37021"/>
    <cellStyle name="Title 2" xfId="37022"/>
    <cellStyle name="Title 2 2" xfId="37023"/>
    <cellStyle name="Title 2 2 2" xfId="37024"/>
    <cellStyle name="Title 2 2 3" xfId="37025"/>
    <cellStyle name="Title 2 2 4" xfId="37026"/>
    <cellStyle name="Title 2 3" xfId="37027"/>
    <cellStyle name="Title 2 4" xfId="37028"/>
    <cellStyle name="Title 2 5" xfId="37029"/>
    <cellStyle name="Title 2 6" xfId="37030"/>
    <cellStyle name="Title 2_5A4 10-11 Templates Final" xfId="37031"/>
    <cellStyle name="Title 3" xfId="37032"/>
    <cellStyle name="Title 4" xfId="37033"/>
    <cellStyle name="Title 5" xfId="37034"/>
    <cellStyle name="Title 6" xfId="37035"/>
    <cellStyle name="Top_Centred" xfId="37036"/>
    <cellStyle name="Total 2" xfId="37037"/>
    <cellStyle name="Total 2 10" xfId="37038"/>
    <cellStyle name="Total 2 10 2" xfId="37039"/>
    <cellStyle name="Total 2 10 2 2" xfId="37040"/>
    <cellStyle name="Total 2 10 3" xfId="37041"/>
    <cellStyle name="Total 2 11" xfId="37042"/>
    <cellStyle name="Total 2 11 2" xfId="37043"/>
    <cellStyle name="Total 2 11 2 2" xfId="37044"/>
    <cellStyle name="Total 2 11 3" xfId="37045"/>
    <cellStyle name="Total 2 12" xfId="37046"/>
    <cellStyle name="Total 2 12 2" xfId="37047"/>
    <cellStyle name="Total 2 12 2 2" xfId="37048"/>
    <cellStyle name="Total 2 12 3" xfId="37049"/>
    <cellStyle name="Total 2 13" xfId="37050"/>
    <cellStyle name="Total 2 13 2" xfId="37051"/>
    <cellStyle name="Total 2 13 2 2" xfId="37052"/>
    <cellStyle name="Total 2 13 3" xfId="37053"/>
    <cellStyle name="Total 2 14" xfId="37054"/>
    <cellStyle name="Total 2 14 2" xfId="37055"/>
    <cellStyle name="Total 2 14 2 2" xfId="37056"/>
    <cellStyle name="Total 2 14 3" xfId="37057"/>
    <cellStyle name="Total 2 15" xfId="37058"/>
    <cellStyle name="Total 2 15 2" xfId="37059"/>
    <cellStyle name="Total 2 15 2 2" xfId="37060"/>
    <cellStyle name="Total 2 15 3" xfId="37061"/>
    <cellStyle name="Total 2 16" xfId="37062"/>
    <cellStyle name="Total 2 16 2" xfId="37063"/>
    <cellStyle name="Total 2 16 2 2" xfId="37064"/>
    <cellStyle name="Total 2 16 3" xfId="37065"/>
    <cellStyle name="Total 2 17" xfId="37066"/>
    <cellStyle name="Total 2 17 2" xfId="37067"/>
    <cellStyle name="Total 2 17 2 2" xfId="37068"/>
    <cellStyle name="Total 2 17 3" xfId="37069"/>
    <cellStyle name="Total 2 18" xfId="37070"/>
    <cellStyle name="Total 2 18 2" xfId="37071"/>
    <cellStyle name="Total 2 18 2 2" xfId="37072"/>
    <cellStyle name="Total 2 18 3" xfId="37073"/>
    <cellStyle name="Total 2 19" xfId="37074"/>
    <cellStyle name="Total 2 19 2" xfId="37075"/>
    <cellStyle name="Total 2 19 2 2" xfId="37076"/>
    <cellStyle name="Total 2 19 3" xfId="37077"/>
    <cellStyle name="Total 2 2" xfId="37078"/>
    <cellStyle name="Total 2 2 10" xfId="37079"/>
    <cellStyle name="Total 2 2 10 2" xfId="37080"/>
    <cellStyle name="Total 2 2 10 2 2" xfId="37081"/>
    <cellStyle name="Total 2 2 10 3" xfId="37082"/>
    <cellStyle name="Total 2 2 11" xfId="37083"/>
    <cellStyle name="Total 2 2 11 2" xfId="37084"/>
    <cellStyle name="Total 2 2 11 2 2" xfId="37085"/>
    <cellStyle name="Total 2 2 11 3" xfId="37086"/>
    <cellStyle name="Total 2 2 12" xfId="37087"/>
    <cellStyle name="Total 2 2 12 2" xfId="37088"/>
    <cellStyle name="Total 2 2 12 2 2" xfId="37089"/>
    <cellStyle name="Total 2 2 12 3" xfId="37090"/>
    <cellStyle name="Total 2 2 13" xfId="37091"/>
    <cellStyle name="Total 2 2 13 2" xfId="37092"/>
    <cellStyle name="Total 2 2 13 2 2" xfId="37093"/>
    <cellStyle name="Total 2 2 13 3" xfId="37094"/>
    <cellStyle name="Total 2 2 14" xfId="37095"/>
    <cellStyle name="Total 2 2 14 2" xfId="37096"/>
    <cellStyle name="Total 2 2 14 2 2" xfId="37097"/>
    <cellStyle name="Total 2 2 14 3" xfId="37098"/>
    <cellStyle name="Total 2 2 15" xfId="37099"/>
    <cellStyle name="Total 2 2 15 2" xfId="37100"/>
    <cellStyle name="Total 2 2 15 2 2" xfId="37101"/>
    <cellStyle name="Total 2 2 15 3" xfId="37102"/>
    <cellStyle name="Total 2 2 16" xfId="37103"/>
    <cellStyle name="Total 2 2 16 2" xfId="37104"/>
    <cellStyle name="Total 2 2 16 2 2" xfId="37105"/>
    <cellStyle name="Total 2 2 16 3" xfId="37106"/>
    <cellStyle name="Total 2 2 17" xfId="37107"/>
    <cellStyle name="Total 2 2 17 2" xfId="37108"/>
    <cellStyle name="Total 2 2 17 2 2" xfId="37109"/>
    <cellStyle name="Total 2 2 17 3" xfId="37110"/>
    <cellStyle name="Total 2 2 18" xfId="37111"/>
    <cellStyle name="Total 2 2 18 2" xfId="37112"/>
    <cellStyle name="Total 2 2 18 2 2" xfId="37113"/>
    <cellStyle name="Total 2 2 18 3" xfId="37114"/>
    <cellStyle name="Total 2 2 19" xfId="37115"/>
    <cellStyle name="Total 2 2 19 2" xfId="37116"/>
    <cellStyle name="Total 2 2 19 2 2" xfId="37117"/>
    <cellStyle name="Total 2 2 19 3" xfId="37118"/>
    <cellStyle name="Total 2 2 2" xfId="37119"/>
    <cellStyle name="Total 2 2 2 10" xfId="37120"/>
    <cellStyle name="Total 2 2 2 10 2" xfId="37121"/>
    <cellStyle name="Total 2 2 2 10 2 2" xfId="37122"/>
    <cellStyle name="Total 2 2 2 10 3" xfId="37123"/>
    <cellStyle name="Total 2 2 2 11" xfId="37124"/>
    <cellStyle name="Total 2 2 2 11 2" xfId="37125"/>
    <cellStyle name="Total 2 2 2 11 2 2" xfId="37126"/>
    <cellStyle name="Total 2 2 2 11 3" xfId="37127"/>
    <cellStyle name="Total 2 2 2 12" xfId="37128"/>
    <cellStyle name="Total 2 2 2 12 2" xfId="37129"/>
    <cellStyle name="Total 2 2 2 12 2 2" xfId="37130"/>
    <cellStyle name="Total 2 2 2 12 3" xfId="37131"/>
    <cellStyle name="Total 2 2 2 13" xfId="37132"/>
    <cellStyle name="Total 2 2 2 13 2" xfId="37133"/>
    <cellStyle name="Total 2 2 2 13 2 2" xfId="37134"/>
    <cellStyle name="Total 2 2 2 13 3" xfId="37135"/>
    <cellStyle name="Total 2 2 2 14" xfId="37136"/>
    <cellStyle name="Total 2 2 2 14 2" xfId="37137"/>
    <cellStyle name="Total 2 2 2 14 2 2" xfId="37138"/>
    <cellStyle name="Total 2 2 2 14 3" xfId="37139"/>
    <cellStyle name="Total 2 2 2 15" xfId="37140"/>
    <cellStyle name="Total 2 2 2 15 2" xfId="37141"/>
    <cellStyle name="Total 2 2 2 15 2 2" xfId="37142"/>
    <cellStyle name="Total 2 2 2 15 3" xfId="37143"/>
    <cellStyle name="Total 2 2 2 16" xfId="37144"/>
    <cellStyle name="Total 2 2 2 16 2" xfId="37145"/>
    <cellStyle name="Total 2 2 2 16 2 2" xfId="37146"/>
    <cellStyle name="Total 2 2 2 16 3" xfId="37147"/>
    <cellStyle name="Total 2 2 2 17" xfId="37148"/>
    <cellStyle name="Total 2 2 2 17 2" xfId="37149"/>
    <cellStyle name="Total 2 2 2 17 2 2" xfId="37150"/>
    <cellStyle name="Total 2 2 2 17 3" xfId="37151"/>
    <cellStyle name="Total 2 2 2 18" xfId="37152"/>
    <cellStyle name="Total 2 2 2 18 2" xfId="37153"/>
    <cellStyle name="Total 2 2 2 19" xfId="37154"/>
    <cellStyle name="Total 2 2 2 2" xfId="37155"/>
    <cellStyle name="Total 2 2 2 2 10" xfId="37156"/>
    <cellStyle name="Total 2 2 2 2 10 2" xfId="37157"/>
    <cellStyle name="Total 2 2 2 2 10 2 2" xfId="37158"/>
    <cellStyle name="Total 2 2 2 2 10 3" xfId="37159"/>
    <cellStyle name="Total 2 2 2 2 11" xfId="37160"/>
    <cellStyle name="Total 2 2 2 2 11 2" xfId="37161"/>
    <cellStyle name="Total 2 2 2 2 11 2 2" xfId="37162"/>
    <cellStyle name="Total 2 2 2 2 11 3" xfId="37163"/>
    <cellStyle name="Total 2 2 2 2 12" xfId="37164"/>
    <cellStyle name="Total 2 2 2 2 12 2" xfId="37165"/>
    <cellStyle name="Total 2 2 2 2 12 2 2" xfId="37166"/>
    <cellStyle name="Total 2 2 2 2 12 3" xfId="37167"/>
    <cellStyle name="Total 2 2 2 2 13" xfId="37168"/>
    <cellStyle name="Total 2 2 2 2 13 2" xfId="37169"/>
    <cellStyle name="Total 2 2 2 2 13 2 2" xfId="37170"/>
    <cellStyle name="Total 2 2 2 2 13 3" xfId="37171"/>
    <cellStyle name="Total 2 2 2 2 14" xfId="37172"/>
    <cellStyle name="Total 2 2 2 2 14 2" xfId="37173"/>
    <cellStyle name="Total 2 2 2 2 14 2 2" xfId="37174"/>
    <cellStyle name="Total 2 2 2 2 14 3" xfId="37175"/>
    <cellStyle name="Total 2 2 2 2 15" xfId="37176"/>
    <cellStyle name="Total 2 2 2 2 15 2" xfId="37177"/>
    <cellStyle name="Total 2 2 2 2 15 2 2" xfId="37178"/>
    <cellStyle name="Total 2 2 2 2 15 3" xfId="37179"/>
    <cellStyle name="Total 2 2 2 2 16" xfId="37180"/>
    <cellStyle name="Total 2 2 2 2 16 2" xfId="37181"/>
    <cellStyle name="Total 2 2 2 2 16 2 2" xfId="37182"/>
    <cellStyle name="Total 2 2 2 2 16 3" xfId="37183"/>
    <cellStyle name="Total 2 2 2 2 17" xfId="37184"/>
    <cellStyle name="Total 2 2 2 2 17 2" xfId="37185"/>
    <cellStyle name="Total 2 2 2 2 17 2 2" xfId="37186"/>
    <cellStyle name="Total 2 2 2 2 17 3" xfId="37187"/>
    <cellStyle name="Total 2 2 2 2 18" xfId="37188"/>
    <cellStyle name="Total 2 2 2 2 18 2" xfId="37189"/>
    <cellStyle name="Total 2 2 2 2 18 2 2" xfId="37190"/>
    <cellStyle name="Total 2 2 2 2 18 3" xfId="37191"/>
    <cellStyle name="Total 2 2 2 2 19" xfId="37192"/>
    <cellStyle name="Total 2 2 2 2 19 2" xfId="37193"/>
    <cellStyle name="Total 2 2 2 2 19 2 2" xfId="37194"/>
    <cellStyle name="Total 2 2 2 2 19 3" xfId="37195"/>
    <cellStyle name="Total 2 2 2 2 2" xfId="37196"/>
    <cellStyle name="Total 2 2 2 2 2 2" xfId="37197"/>
    <cellStyle name="Total 2 2 2 2 2 2 2" xfId="37198"/>
    <cellStyle name="Total 2 2 2 2 2 3" xfId="37199"/>
    <cellStyle name="Total 2 2 2 2 20" xfId="37200"/>
    <cellStyle name="Total 2 2 2 2 20 2" xfId="37201"/>
    <cellStyle name="Total 2 2 2 2 20 2 2" xfId="37202"/>
    <cellStyle name="Total 2 2 2 2 20 3" xfId="37203"/>
    <cellStyle name="Total 2 2 2 2 21" xfId="37204"/>
    <cellStyle name="Total 2 2 2 2 21 2" xfId="37205"/>
    <cellStyle name="Total 2 2 2 2 22" xfId="37206"/>
    <cellStyle name="Total 2 2 2 2 3" xfId="37207"/>
    <cellStyle name="Total 2 2 2 2 3 2" xfId="37208"/>
    <cellStyle name="Total 2 2 2 2 3 2 2" xfId="37209"/>
    <cellStyle name="Total 2 2 2 2 3 3" xfId="37210"/>
    <cellStyle name="Total 2 2 2 2 4" xfId="37211"/>
    <cellStyle name="Total 2 2 2 2 4 2" xfId="37212"/>
    <cellStyle name="Total 2 2 2 2 4 2 2" xfId="37213"/>
    <cellStyle name="Total 2 2 2 2 4 3" xfId="37214"/>
    <cellStyle name="Total 2 2 2 2 5" xfId="37215"/>
    <cellStyle name="Total 2 2 2 2 5 2" xfId="37216"/>
    <cellStyle name="Total 2 2 2 2 5 2 2" xfId="37217"/>
    <cellStyle name="Total 2 2 2 2 5 3" xfId="37218"/>
    <cellStyle name="Total 2 2 2 2 6" xfId="37219"/>
    <cellStyle name="Total 2 2 2 2 6 2" xfId="37220"/>
    <cellStyle name="Total 2 2 2 2 6 2 2" xfId="37221"/>
    <cellStyle name="Total 2 2 2 2 6 3" xfId="37222"/>
    <cellStyle name="Total 2 2 2 2 7" xfId="37223"/>
    <cellStyle name="Total 2 2 2 2 7 2" xfId="37224"/>
    <cellStyle name="Total 2 2 2 2 7 2 2" xfId="37225"/>
    <cellStyle name="Total 2 2 2 2 7 3" xfId="37226"/>
    <cellStyle name="Total 2 2 2 2 8" xfId="37227"/>
    <cellStyle name="Total 2 2 2 2 8 2" xfId="37228"/>
    <cellStyle name="Total 2 2 2 2 8 2 2" xfId="37229"/>
    <cellStyle name="Total 2 2 2 2 8 3" xfId="37230"/>
    <cellStyle name="Total 2 2 2 2 9" xfId="37231"/>
    <cellStyle name="Total 2 2 2 2 9 2" xfId="37232"/>
    <cellStyle name="Total 2 2 2 2 9 2 2" xfId="37233"/>
    <cellStyle name="Total 2 2 2 2 9 3" xfId="37234"/>
    <cellStyle name="Total 2 2 2 3" xfId="37235"/>
    <cellStyle name="Total 2 2 2 3 2" xfId="37236"/>
    <cellStyle name="Total 2 2 2 3 2 2" xfId="37237"/>
    <cellStyle name="Total 2 2 2 3 3" xfId="37238"/>
    <cellStyle name="Total 2 2 2 4" xfId="37239"/>
    <cellStyle name="Total 2 2 2 4 2" xfId="37240"/>
    <cellStyle name="Total 2 2 2 4 2 2" xfId="37241"/>
    <cellStyle name="Total 2 2 2 4 3" xfId="37242"/>
    <cellStyle name="Total 2 2 2 5" xfId="37243"/>
    <cellStyle name="Total 2 2 2 5 2" xfId="37244"/>
    <cellStyle name="Total 2 2 2 5 2 2" xfId="37245"/>
    <cellStyle name="Total 2 2 2 5 3" xfId="37246"/>
    <cellStyle name="Total 2 2 2 6" xfId="37247"/>
    <cellStyle name="Total 2 2 2 6 2" xfId="37248"/>
    <cellStyle name="Total 2 2 2 6 2 2" xfId="37249"/>
    <cellStyle name="Total 2 2 2 6 3" xfId="37250"/>
    <cellStyle name="Total 2 2 2 7" xfId="37251"/>
    <cellStyle name="Total 2 2 2 7 2" xfId="37252"/>
    <cellStyle name="Total 2 2 2 7 2 2" xfId="37253"/>
    <cellStyle name="Total 2 2 2 7 3" xfId="37254"/>
    <cellStyle name="Total 2 2 2 8" xfId="37255"/>
    <cellStyle name="Total 2 2 2 8 2" xfId="37256"/>
    <cellStyle name="Total 2 2 2 8 2 2" xfId="37257"/>
    <cellStyle name="Total 2 2 2 8 3" xfId="37258"/>
    <cellStyle name="Total 2 2 2 9" xfId="37259"/>
    <cellStyle name="Total 2 2 2 9 2" xfId="37260"/>
    <cellStyle name="Total 2 2 2 9 2 2" xfId="37261"/>
    <cellStyle name="Total 2 2 2 9 3" xfId="37262"/>
    <cellStyle name="Total 2 2 20" xfId="37263"/>
    <cellStyle name="Total 2 2 20 2" xfId="37264"/>
    <cellStyle name="Total 2 2 20 2 2" xfId="37265"/>
    <cellStyle name="Total 2 2 20 3" xfId="37266"/>
    <cellStyle name="Total 2 2 21" xfId="37267"/>
    <cellStyle name="Total 2 2 21 2" xfId="37268"/>
    <cellStyle name="Total 2 2 22" xfId="37269"/>
    <cellStyle name="Total 2 2 3" xfId="37270"/>
    <cellStyle name="Total 2 2 3 10" xfId="37271"/>
    <cellStyle name="Total 2 2 3 10 2" xfId="37272"/>
    <cellStyle name="Total 2 2 3 10 2 2" xfId="37273"/>
    <cellStyle name="Total 2 2 3 10 3" xfId="37274"/>
    <cellStyle name="Total 2 2 3 11" xfId="37275"/>
    <cellStyle name="Total 2 2 3 11 2" xfId="37276"/>
    <cellStyle name="Total 2 2 3 11 2 2" xfId="37277"/>
    <cellStyle name="Total 2 2 3 11 3" xfId="37278"/>
    <cellStyle name="Total 2 2 3 12" xfId="37279"/>
    <cellStyle name="Total 2 2 3 12 2" xfId="37280"/>
    <cellStyle name="Total 2 2 3 12 2 2" xfId="37281"/>
    <cellStyle name="Total 2 2 3 12 3" xfId="37282"/>
    <cellStyle name="Total 2 2 3 13" xfId="37283"/>
    <cellStyle name="Total 2 2 3 13 2" xfId="37284"/>
    <cellStyle name="Total 2 2 3 13 2 2" xfId="37285"/>
    <cellStyle name="Total 2 2 3 13 3" xfId="37286"/>
    <cellStyle name="Total 2 2 3 14" xfId="37287"/>
    <cellStyle name="Total 2 2 3 14 2" xfId="37288"/>
    <cellStyle name="Total 2 2 3 14 2 2" xfId="37289"/>
    <cellStyle name="Total 2 2 3 14 3" xfId="37290"/>
    <cellStyle name="Total 2 2 3 15" xfId="37291"/>
    <cellStyle name="Total 2 2 3 15 2" xfId="37292"/>
    <cellStyle name="Total 2 2 3 15 2 2" xfId="37293"/>
    <cellStyle name="Total 2 2 3 15 3" xfId="37294"/>
    <cellStyle name="Total 2 2 3 16" xfId="37295"/>
    <cellStyle name="Total 2 2 3 16 2" xfId="37296"/>
    <cellStyle name="Total 2 2 3 16 2 2" xfId="37297"/>
    <cellStyle name="Total 2 2 3 16 3" xfId="37298"/>
    <cellStyle name="Total 2 2 3 17" xfId="37299"/>
    <cellStyle name="Total 2 2 3 17 2" xfId="37300"/>
    <cellStyle name="Total 2 2 3 17 2 2" xfId="37301"/>
    <cellStyle name="Total 2 2 3 17 3" xfId="37302"/>
    <cellStyle name="Total 2 2 3 18" xfId="37303"/>
    <cellStyle name="Total 2 2 3 18 2" xfId="37304"/>
    <cellStyle name="Total 2 2 3 19" xfId="37305"/>
    <cellStyle name="Total 2 2 3 2" xfId="37306"/>
    <cellStyle name="Total 2 2 3 2 10" xfId="37307"/>
    <cellStyle name="Total 2 2 3 2 10 2" xfId="37308"/>
    <cellStyle name="Total 2 2 3 2 10 2 2" xfId="37309"/>
    <cellStyle name="Total 2 2 3 2 10 3" xfId="37310"/>
    <cellStyle name="Total 2 2 3 2 11" xfId="37311"/>
    <cellStyle name="Total 2 2 3 2 11 2" xfId="37312"/>
    <cellStyle name="Total 2 2 3 2 11 2 2" xfId="37313"/>
    <cellStyle name="Total 2 2 3 2 11 3" xfId="37314"/>
    <cellStyle name="Total 2 2 3 2 12" xfId="37315"/>
    <cellStyle name="Total 2 2 3 2 12 2" xfId="37316"/>
    <cellStyle name="Total 2 2 3 2 12 2 2" xfId="37317"/>
    <cellStyle name="Total 2 2 3 2 12 3" xfId="37318"/>
    <cellStyle name="Total 2 2 3 2 13" xfId="37319"/>
    <cellStyle name="Total 2 2 3 2 13 2" xfId="37320"/>
    <cellStyle name="Total 2 2 3 2 13 2 2" xfId="37321"/>
    <cellStyle name="Total 2 2 3 2 13 3" xfId="37322"/>
    <cellStyle name="Total 2 2 3 2 14" xfId="37323"/>
    <cellStyle name="Total 2 2 3 2 14 2" xfId="37324"/>
    <cellStyle name="Total 2 2 3 2 14 2 2" xfId="37325"/>
    <cellStyle name="Total 2 2 3 2 14 3" xfId="37326"/>
    <cellStyle name="Total 2 2 3 2 15" xfId="37327"/>
    <cellStyle name="Total 2 2 3 2 15 2" xfId="37328"/>
    <cellStyle name="Total 2 2 3 2 15 2 2" xfId="37329"/>
    <cellStyle name="Total 2 2 3 2 15 3" xfId="37330"/>
    <cellStyle name="Total 2 2 3 2 16" xfId="37331"/>
    <cellStyle name="Total 2 2 3 2 16 2" xfId="37332"/>
    <cellStyle name="Total 2 2 3 2 16 2 2" xfId="37333"/>
    <cellStyle name="Total 2 2 3 2 16 3" xfId="37334"/>
    <cellStyle name="Total 2 2 3 2 17" xfId="37335"/>
    <cellStyle name="Total 2 2 3 2 17 2" xfId="37336"/>
    <cellStyle name="Total 2 2 3 2 17 2 2" xfId="37337"/>
    <cellStyle name="Total 2 2 3 2 17 3" xfId="37338"/>
    <cellStyle name="Total 2 2 3 2 18" xfId="37339"/>
    <cellStyle name="Total 2 2 3 2 18 2" xfId="37340"/>
    <cellStyle name="Total 2 2 3 2 18 2 2" xfId="37341"/>
    <cellStyle name="Total 2 2 3 2 18 3" xfId="37342"/>
    <cellStyle name="Total 2 2 3 2 19" xfId="37343"/>
    <cellStyle name="Total 2 2 3 2 19 2" xfId="37344"/>
    <cellStyle name="Total 2 2 3 2 19 2 2" xfId="37345"/>
    <cellStyle name="Total 2 2 3 2 19 3" xfId="37346"/>
    <cellStyle name="Total 2 2 3 2 2" xfId="37347"/>
    <cellStyle name="Total 2 2 3 2 2 2" xfId="37348"/>
    <cellStyle name="Total 2 2 3 2 2 2 2" xfId="37349"/>
    <cellStyle name="Total 2 2 3 2 2 3" xfId="37350"/>
    <cellStyle name="Total 2 2 3 2 20" xfId="37351"/>
    <cellStyle name="Total 2 2 3 2 20 2" xfId="37352"/>
    <cellStyle name="Total 2 2 3 2 20 2 2" xfId="37353"/>
    <cellStyle name="Total 2 2 3 2 20 3" xfId="37354"/>
    <cellStyle name="Total 2 2 3 2 21" xfId="37355"/>
    <cellStyle name="Total 2 2 3 2 21 2" xfId="37356"/>
    <cellStyle name="Total 2 2 3 2 22" xfId="37357"/>
    <cellStyle name="Total 2 2 3 2 3" xfId="37358"/>
    <cellStyle name="Total 2 2 3 2 3 2" xfId="37359"/>
    <cellStyle name="Total 2 2 3 2 3 2 2" xfId="37360"/>
    <cellStyle name="Total 2 2 3 2 3 3" xfId="37361"/>
    <cellStyle name="Total 2 2 3 2 4" xfId="37362"/>
    <cellStyle name="Total 2 2 3 2 4 2" xfId="37363"/>
    <cellStyle name="Total 2 2 3 2 4 2 2" xfId="37364"/>
    <cellStyle name="Total 2 2 3 2 4 3" xfId="37365"/>
    <cellStyle name="Total 2 2 3 2 5" xfId="37366"/>
    <cellStyle name="Total 2 2 3 2 5 2" xfId="37367"/>
    <cellStyle name="Total 2 2 3 2 5 2 2" xfId="37368"/>
    <cellStyle name="Total 2 2 3 2 5 3" xfId="37369"/>
    <cellStyle name="Total 2 2 3 2 6" xfId="37370"/>
    <cellStyle name="Total 2 2 3 2 6 2" xfId="37371"/>
    <cellStyle name="Total 2 2 3 2 6 2 2" xfId="37372"/>
    <cellStyle name="Total 2 2 3 2 6 3" xfId="37373"/>
    <cellStyle name="Total 2 2 3 2 7" xfId="37374"/>
    <cellStyle name="Total 2 2 3 2 7 2" xfId="37375"/>
    <cellStyle name="Total 2 2 3 2 7 2 2" xfId="37376"/>
    <cellStyle name="Total 2 2 3 2 7 3" xfId="37377"/>
    <cellStyle name="Total 2 2 3 2 8" xfId="37378"/>
    <cellStyle name="Total 2 2 3 2 8 2" xfId="37379"/>
    <cellStyle name="Total 2 2 3 2 8 2 2" xfId="37380"/>
    <cellStyle name="Total 2 2 3 2 8 3" xfId="37381"/>
    <cellStyle name="Total 2 2 3 2 9" xfId="37382"/>
    <cellStyle name="Total 2 2 3 2 9 2" xfId="37383"/>
    <cellStyle name="Total 2 2 3 2 9 2 2" xfId="37384"/>
    <cellStyle name="Total 2 2 3 2 9 3" xfId="37385"/>
    <cellStyle name="Total 2 2 3 3" xfId="37386"/>
    <cellStyle name="Total 2 2 3 3 2" xfId="37387"/>
    <cellStyle name="Total 2 2 3 3 2 2" xfId="37388"/>
    <cellStyle name="Total 2 2 3 3 3" xfId="37389"/>
    <cellStyle name="Total 2 2 3 4" xfId="37390"/>
    <cellStyle name="Total 2 2 3 4 2" xfId="37391"/>
    <cellStyle name="Total 2 2 3 4 2 2" xfId="37392"/>
    <cellStyle name="Total 2 2 3 4 3" xfId="37393"/>
    <cellStyle name="Total 2 2 3 5" xfId="37394"/>
    <cellStyle name="Total 2 2 3 5 2" xfId="37395"/>
    <cellStyle name="Total 2 2 3 5 2 2" xfId="37396"/>
    <cellStyle name="Total 2 2 3 5 3" xfId="37397"/>
    <cellStyle name="Total 2 2 3 6" xfId="37398"/>
    <cellStyle name="Total 2 2 3 6 2" xfId="37399"/>
    <cellStyle name="Total 2 2 3 6 2 2" xfId="37400"/>
    <cellStyle name="Total 2 2 3 6 3" xfId="37401"/>
    <cellStyle name="Total 2 2 3 7" xfId="37402"/>
    <cellStyle name="Total 2 2 3 7 2" xfId="37403"/>
    <cellStyle name="Total 2 2 3 7 2 2" xfId="37404"/>
    <cellStyle name="Total 2 2 3 7 3" xfId="37405"/>
    <cellStyle name="Total 2 2 3 8" xfId="37406"/>
    <cellStyle name="Total 2 2 3 8 2" xfId="37407"/>
    <cellStyle name="Total 2 2 3 8 2 2" xfId="37408"/>
    <cellStyle name="Total 2 2 3 8 3" xfId="37409"/>
    <cellStyle name="Total 2 2 3 9" xfId="37410"/>
    <cellStyle name="Total 2 2 3 9 2" xfId="37411"/>
    <cellStyle name="Total 2 2 3 9 2 2" xfId="37412"/>
    <cellStyle name="Total 2 2 3 9 3" xfId="37413"/>
    <cellStyle name="Total 2 2 4" xfId="37414"/>
    <cellStyle name="Total 2 2 4 10" xfId="37415"/>
    <cellStyle name="Total 2 2 4 10 2" xfId="37416"/>
    <cellStyle name="Total 2 2 4 10 2 2" xfId="37417"/>
    <cellStyle name="Total 2 2 4 10 3" xfId="37418"/>
    <cellStyle name="Total 2 2 4 11" xfId="37419"/>
    <cellStyle name="Total 2 2 4 11 2" xfId="37420"/>
    <cellStyle name="Total 2 2 4 11 2 2" xfId="37421"/>
    <cellStyle name="Total 2 2 4 11 3" xfId="37422"/>
    <cellStyle name="Total 2 2 4 12" xfId="37423"/>
    <cellStyle name="Total 2 2 4 12 2" xfId="37424"/>
    <cellStyle name="Total 2 2 4 12 2 2" xfId="37425"/>
    <cellStyle name="Total 2 2 4 12 3" xfId="37426"/>
    <cellStyle name="Total 2 2 4 13" xfId="37427"/>
    <cellStyle name="Total 2 2 4 13 2" xfId="37428"/>
    <cellStyle name="Total 2 2 4 13 2 2" xfId="37429"/>
    <cellStyle name="Total 2 2 4 13 3" xfId="37430"/>
    <cellStyle name="Total 2 2 4 14" xfId="37431"/>
    <cellStyle name="Total 2 2 4 14 2" xfId="37432"/>
    <cellStyle name="Total 2 2 4 14 2 2" xfId="37433"/>
    <cellStyle name="Total 2 2 4 14 3" xfId="37434"/>
    <cellStyle name="Total 2 2 4 15" xfId="37435"/>
    <cellStyle name="Total 2 2 4 15 2" xfId="37436"/>
    <cellStyle name="Total 2 2 4 15 2 2" xfId="37437"/>
    <cellStyle name="Total 2 2 4 15 3" xfId="37438"/>
    <cellStyle name="Total 2 2 4 16" xfId="37439"/>
    <cellStyle name="Total 2 2 4 16 2" xfId="37440"/>
    <cellStyle name="Total 2 2 4 16 2 2" xfId="37441"/>
    <cellStyle name="Total 2 2 4 16 3" xfId="37442"/>
    <cellStyle name="Total 2 2 4 17" xfId="37443"/>
    <cellStyle name="Total 2 2 4 17 2" xfId="37444"/>
    <cellStyle name="Total 2 2 4 17 2 2" xfId="37445"/>
    <cellStyle name="Total 2 2 4 17 3" xfId="37446"/>
    <cellStyle name="Total 2 2 4 18" xfId="37447"/>
    <cellStyle name="Total 2 2 4 18 2" xfId="37448"/>
    <cellStyle name="Total 2 2 4 18 2 2" xfId="37449"/>
    <cellStyle name="Total 2 2 4 18 3" xfId="37450"/>
    <cellStyle name="Total 2 2 4 19" xfId="37451"/>
    <cellStyle name="Total 2 2 4 19 2" xfId="37452"/>
    <cellStyle name="Total 2 2 4 19 2 2" xfId="37453"/>
    <cellStyle name="Total 2 2 4 19 3" xfId="37454"/>
    <cellStyle name="Total 2 2 4 2" xfId="37455"/>
    <cellStyle name="Total 2 2 4 2 10" xfId="37456"/>
    <cellStyle name="Total 2 2 4 2 10 2" xfId="37457"/>
    <cellStyle name="Total 2 2 4 2 10 2 2" xfId="37458"/>
    <cellStyle name="Total 2 2 4 2 10 3" xfId="37459"/>
    <cellStyle name="Total 2 2 4 2 11" xfId="37460"/>
    <cellStyle name="Total 2 2 4 2 11 2" xfId="37461"/>
    <cellStyle name="Total 2 2 4 2 11 2 2" xfId="37462"/>
    <cellStyle name="Total 2 2 4 2 11 3" xfId="37463"/>
    <cellStyle name="Total 2 2 4 2 12" xfId="37464"/>
    <cellStyle name="Total 2 2 4 2 12 2" xfId="37465"/>
    <cellStyle name="Total 2 2 4 2 12 2 2" xfId="37466"/>
    <cellStyle name="Total 2 2 4 2 12 3" xfId="37467"/>
    <cellStyle name="Total 2 2 4 2 13" xfId="37468"/>
    <cellStyle name="Total 2 2 4 2 13 2" xfId="37469"/>
    <cellStyle name="Total 2 2 4 2 13 2 2" xfId="37470"/>
    <cellStyle name="Total 2 2 4 2 13 3" xfId="37471"/>
    <cellStyle name="Total 2 2 4 2 14" xfId="37472"/>
    <cellStyle name="Total 2 2 4 2 14 2" xfId="37473"/>
    <cellStyle name="Total 2 2 4 2 14 2 2" xfId="37474"/>
    <cellStyle name="Total 2 2 4 2 14 3" xfId="37475"/>
    <cellStyle name="Total 2 2 4 2 15" xfId="37476"/>
    <cellStyle name="Total 2 2 4 2 15 2" xfId="37477"/>
    <cellStyle name="Total 2 2 4 2 15 2 2" xfId="37478"/>
    <cellStyle name="Total 2 2 4 2 15 3" xfId="37479"/>
    <cellStyle name="Total 2 2 4 2 16" xfId="37480"/>
    <cellStyle name="Total 2 2 4 2 16 2" xfId="37481"/>
    <cellStyle name="Total 2 2 4 2 16 2 2" xfId="37482"/>
    <cellStyle name="Total 2 2 4 2 16 3" xfId="37483"/>
    <cellStyle name="Total 2 2 4 2 17" xfId="37484"/>
    <cellStyle name="Total 2 2 4 2 17 2" xfId="37485"/>
    <cellStyle name="Total 2 2 4 2 17 2 2" xfId="37486"/>
    <cellStyle name="Total 2 2 4 2 17 3" xfId="37487"/>
    <cellStyle name="Total 2 2 4 2 18" xfId="37488"/>
    <cellStyle name="Total 2 2 4 2 18 2" xfId="37489"/>
    <cellStyle name="Total 2 2 4 2 18 2 2" xfId="37490"/>
    <cellStyle name="Total 2 2 4 2 18 3" xfId="37491"/>
    <cellStyle name="Total 2 2 4 2 19" xfId="37492"/>
    <cellStyle name="Total 2 2 4 2 19 2" xfId="37493"/>
    <cellStyle name="Total 2 2 4 2 19 2 2" xfId="37494"/>
    <cellStyle name="Total 2 2 4 2 19 3" xfId="37495"/>
    <cellStyle name="Total 2 2 4 2 2" xfId="37496"/>
    <cellStyle name="Total 2 2 4 2 2 2" xfId="37497"/>
    <cellStyle name="Total 2 2 4 2 2 2 2" xfId="37498"/>
    <cellStyle name="Total 2 2 4 2 2 3" xfId="37499"/>
    <cellStyle name="Total 2 2 4 2 20" xfId="37500"/>
    <cellStyle name="Total 2 2 4 2 20 2" xfId="37501"/>
    <cellStyle name="Total 2 2 4 2 20 2 2" xfId="37502"/>
    <cellStyle name="Total 2 2 4 2 20 3" xfId="37503"/>
    <cellStyle name="Total 2 2 4 2 21" xfId="37504"/>
    <cellStyle name="Total 2 2 4 2 21 2" xfId="37505"/>
    <cellStyle name="Total 2 2 4 2 22" xfId="37506"/>
    <cellStyle name="Total 2 2 4 2 3" xfId="37507"/>
    <cellStyle name="Total 2 2 4 2 3 2" xfId="37508"/>
    <cellStyle name="Total 2 2 4 2 3 2 2" xfId="37509"/>
    <cellStyle name="Total 2 2 4 2 3 3" xfId="37510"/>
    <cellStyle name="Total 2 2 4 2 4" xfId="37511"/>
    <cellStyle name="Total 2 2 4 2 4 2" xfId="37512"/>
    <cellStyle name="Total 2 2 4 2 4 2 2" xfId="37513"/>
    <cellStyle name="Total 2 2 4 2 4 3" xfId="37514"/>
    <cellStyle name="Total 2 2 4 2 5" xfId="37515"/>
    <cellStyle name="Total 2 2 4 2 5 2" xfId="37516"/>
    <cellStyle name="Total 2 2 4 2 5 2 2" xfId="37517"/>
    <cellStyle name="Total 2 2 4 2 5 3" xfId="37518"/>
    <cellStyle name="Total 2 2 4 2 6" xfId="37519"/>
    <cellStyle name="Total 2 2 4 2 6 2" xfId="37520"/>
    <cellStyle name="Total 2 2 4 2 6 2 2" xfId="37521"/>
    <cellStyle name="Total 2 2 4 2 6 3" xfId="37522"/>
    <cellStyle name="Total 2 2 4 2 7" xfId="37523"/>
    <cellStyle name="Total 2 2 4 2 7 2" xfId="37524"/>
    <cellStyle name="Total 2 2 4 2 7 2 2" xfId="37525"/>
    <cellStyle name="Total 2 2 4 2 7 3" xfId="37526"/>
    <cellStyle name="Total 2 2 4 2 8" xfId="37527"/>
    <cellStyle name="Total 2 2 4 2 8 2" xfId="37528"/>
    <cellStyle name="Total 2 2 4 2 8 2 2" xfId="37529"/>
    <cellStyle name="Total 2 2 4 2 8 3" xfId="37530"/>
    <cellStyle name="Total 2 2 4 2 9" xfId="37531"/>
    <cellStyle name="Total 2 2 4 2 9 2" xfId="37532"/>
    <cellStyle name="Total 2 2 4 2 9 2 2" xfId="37533"/>
    <cellStyle name="Total 2 2 4 2 9 3" xfId="37534"/>
    <cellStyle name="Total 2 2 4 20" xfId="37535"/>
    <cellStyle name="Total 2 2 4 20 2" xfId="37536"/>
    <cellStyle name="Total 2 2 4 20 2 2" xfId="37537"/>
    <cellStyle name="Total 2 2 4 20 3" xfId="37538"/>
    <cellStyle name="Total 2 2 4 21" xfId="37539"/>
    <cellStyle name="Total 2 2 4 21 2" xfId="37540"/>
    <cellStyle name="Total 2 2 4 21 2 2" xfId="37541"/>
    <cellStyle name="Total 2 2 4 21 3" xfId="37542"/>
    <cellStyle name="Total 2 2 4 22" xfId="37543"/>
    <cellStyle name="Total 2 2 4 22 2" xfId="37544"/>
    <cellStyle name="Total 2 2 4 23" xfId="37545"/>
    <cellStyle name="Total 2 2 4 3" xfId="37546"/>
    <cellStyle name="Total 2 2 4 3 2" xfId="37547"/>
    <cellStyle name="Total 2 2 4 3 2 2" xfId="37548"/>
    <cellStyle name="Total 2 2 4 3 3" xfId="37549"/>
    <cellStyle name="Total 2 2 4 4" xfId="37550"/>
    <cellStyle name="Total 2 2 4 4 2" xfId="37551"/>
    <cellStyle name="Total 2 2 4 4 2 2" xfId="37552"/>
    <cellStyle name="Total 2 2 4 4 3" xfId="37553"/>
    <cellStyle name="Total 2 2 4 5" xfId="37554"/>
    <cellStyle name="Total 2 2 4 5 2" xfId="37555"/>
    <cellStyle name="Total 2 2 4 5 2 2" xfId="37556"/>
    <cellStyle name="Total 2 2 4 5 3" xfId="37557"/>
    <cellStyle name="Total 2 2 4 6" xfId="37558"/>
    <cellStyle name="Total 2 2 4 6 2" xfId="37559"/>
    <cellStyle name="Total 2 2 4 6 2 2" xfId="37560"/>
    <cellStyle name="Total 2 2 4 6 3" xfId="37561"/>
    <cellStyle name="Total 2 2 4 7" xfId="37562"/>
    <cellStyle name="Total 2 2 4 7 2" xfId="37563"/>
    <cellStyle name="Total 2 2 4 7 2 2" xfId="37564"/>
    <cellStyle name="Total 2 2 4 7 3" xfId="37565"/>
    <cellStyle name="Total 2 2 4 8" xfId="37566"/>
    <cellStyle name="Total 2 2 4 8 2" xfId="37567"/>
    <cellStyle name="Total 2 2 4 8 2 2" xfId="37568"/>
    <cellStyle name="Total 2 2 4 8 3" xfId="37569"/>
    <cellStyle name="Total 2 2 4 9" xfId="37570"/>
    <cellStyle name="Total 2 2 4 9 2" xfId="37571"/>
    <cellStyle name="Total 2 2 4 9 2 2" xfId="37572"/>
    <cellStyle name="Total 2 2 4 9 3" xfId="37573"/>
    <cellStyle name="Total 2 2 5" xfId="37574"/>
    <cellStyle name="Total 2 2 5 10" xfId="37575"/>
    <cellStyle name="Total 2 2 5 10 2" xfId="37576"/>
    <cellStyle name="Total 2 2 5 10 2 2" xfId="37577"/>
    <cellStyle name="Total 2 2 5 10 3" xfId="37578"/>
    <cellStyle name="Total 2 2 5 11" xfId="37579"/>
    <cellStyle name="Total 2 2 5 11 2" xfId="37580"/>
    <cellStyle name="Total 2 2 5 11 2 2" xfId="37581"/>
    <cellStyle name="Total 2 2 5 11 3" xfId="37582"/>
    <cellStyle name="Total 2 2 5 12" xfId="37583"/>
    <cellStyle name="Total 2 2 5 12 2" xfId="37584"/>
    <cellStyle name="Total 2 2 5 12 2 2" xfId="37585"/>
    <cellStyle name="Total 2 2 5 12 3" xfId="37586"/>
    <cellStyle name="Total 2 2 5 13" xfId="37587"/>
    <cellStyle name="Total 2 2 5 13 2" xfId="37588"/>
    <cellStyle name="Total 2 2 5 13 2 2" xfId="37589"/>
    <cellStyle name="Total 2 2 5 13 3" xfId="37590"/>
    <cellStyle name="Total 2 2 5 14" xfId="37591"/>
    <cellStyle name="Total 2 2 5 14 2" xfId="37592"/>
    <cellStyle name="Total 2 2 5 14 2 2" xfId="37593"/>
    <cellStyle name="Total 2 2 5 14 3" xfId="37594"/>
    <cellStyle name="Total 2 2 5 15" xfId="37595"/>
    <cellStyle name="Total 2 2 5 15 2" xfId="37596"/>
    <cellStyle name="Total 2 2 5 15 2 2" xfId="37597"/>
    <cellStyle name="Total 2 2 5 15 3" xfId="37598"/>
    <cellStyle name="Total 2 2 5 16" xfId="37599"/>
    <cellStyle name="Total 2 2 5 16 2" xfId="37600"/>
    <cellStyle name="Total 2 2 5 16 2 2" xfId="37601"/>
    <cellStyle name="Total 2 2 5 16 3" xfId="37602"/>
    <cellStyle name="Total 2 2 5 17" xfId="37603"/>
    <cellStyle name="Total 2 2 5 17 2" xfId="37604"/>
    <cellStyle name="Total 2 2 5 17 2 2" xfId="37605"/>
    <cellStyle name="Total 2 2 5 17 3" xfId="37606"/>
    <cellStyle name="Total 2 2 5 18" xfId="37607"/>
    <cellStyle name="Total 2 2 5 18 2" xfId="37608"/>
    <cellStyle name="Total 2 2 5 18 2 2" xfId="37609"/>
    <cellStyle name="Total 2 2 5 18 3" xfId="37610"/>
    <cellStyle name="Total 2 2 5 19" xfId="37611"/>
    <cellStyle name="Total 2 2 5 19 2" xfId="37612"/>
    <cellStyle name="Total 2 2 5 19 2 2" xfId="37613"/>
    <cellStyle name="Total 2 2 5 19 3" xfId="37614"/>
    <cellStyle name="Total 2 2 5 2" xfId="37615"/>
    <cellStyle name="Total 2 2 5 2 2" xfId="37616"/>
    <cellStyle name="Total 2 2 5 2 2 2" xfId="37617"/>
    <cellStyle name="Total 2 2 5 2 3" xfId="37618"/>
    <cellStyle name="Total 2 2 5 20" xfId="37619"/>
    <cellStyle name="Total 2 2 5 20 2" xfId="37620"/>
    <cellStyle name="Total 2 2 5 20 2 2" xfId="37621"/>
    <cellStyle name="Total 2 2 5 20 3" xfId="37622"/>
    <cellStyle name="Total 2 2 5 21" xfId="37623"/>
    <cellStyle name="Total 2 2 5 21 2" xfId="37624"/>
    <cellStyle name="Total 2 2 5 22" xfId="37625"/>
    <cellStyle name="Total 2 2 5 3" xfId="37626"/>
    <cellStyle name="Total 2 2 5 3 2" xfId="37627"/>
    <cellStyle name="Total 2 2 5 3 2 2" xfId="37628"/>
    <cellStyle name="Total 2 2 5 3 3" xfId="37629"/>
    <cellStyle name="Total 2 2 5 4" xfId="37630"/>
    <cellStyle name="Total 2 2 5 4 2" xfId="37631"/>
    <cellStyle name="Total 2 2 5 4 2 2" xfId="37632"/>
    <cellStyle name="Total 2 2 5 4 3" xfId="37633"/>
    <cellStyle name="Total 2 2 5 5" xfId="37634"/>
    <cellStyle name="Total 2 2 5 5 2" xfId="37635"/>
    <cellStyle name="Total 2 2 5 5 2 2" xfId="37636"/>
    <cellStyle name="Total 2 2 5 5 3" xfId="37637"/>
    <cellStyle name="Total 2 2 5 6" xfId="37638"/>
    <cellStyle name="Total 2 2 5 6 2" xfId="37639"/>
    <cellStyle name="Total 2 2 5 6 2 2" xfId="37640"/>
    <cellStyle name="Total 2 2 5 6 3" xfId="37641"/>
    <cellStyle name="Total 2 2 5 7" xfId="37642"/>
    <cellStyle name="Total 2 2 5 7 2" xfId="37643"/>
    <cellStyle name="Total 2 2 5 7 2 2" xfId="37644"/>
    <cellStyle name="Total 2 2 5 7 3" xfId="37645"/>
    <cellStyle name="Total 2 2 5 8" xfId="37646"/>
    <cellStyle name="Total 2 2 5 8 2" xfId="37647"/>
    <cellStyle name="Total 2 2 5 8 2 2" xfId="37648"/>
    <cellStyle name="Total 2 2 5 8 3" xfId="37649"/>
    <cellStyle name="Total 2 2 5 9" xfId="37650"/>
    <cellStyle name="Total 2 2 5 9 2" xfId="37651"/>
    <cellStyle name="Total 2 2 5 9 2 2" xfId="37652"/>
    <cellStyle name="Total 2 2 5 9 3" xfId="37653"/>
    <cellStyle name="Total 2 2 6" xfId="37654"/>
    <cellStyle name="Total 2 2 6 2" xfId="37655"/>
    <cellStyle name="Total 2 2 6 2 2" xfId="37656"/>
    <cellStyle name="Total 2 2 6 3" xfId="37657"/>
    <cellStyle name="Total 2 2 7" xfId="37658"/>
    <cellStyle name="Total 2 2 7 2" xfId="37659"/>
    <cellStyle name="Total 2 2 7 2 2" xfId="37660"/>
    <cellStyle name="Total 2 2 7 3" xfId="37661"/>
    <cellStyle name="Total 2 2 8" xfId="37662"/>
    <cellStyle name="Total 2 2 8 2" xfId="37663"/>
    <cellStyle name="Total 2 2 8 2 2" xfId="37664"/>
    <cellStyle name="Total 2 2 8 3" xfId="37665"/>
    <cellStyle name="Total 2 2 9" xfId="37666"/>
    <cellStyle name="Total 2 2 9 2" xfId="37667"/>
    <cellStyle name="Total 2 2 9 2 2" xfId="37668"/>
    <cellStyle name="Total 2 2 9 3" xfId="37669"/>
    <cellStyle name="Total 2 20" xfId="37670"/>
    <cellStyle name="Total 2 20 2" xfId="37671"/>
    <cellStyle name="Total 2 20 2 2" xfId="37672"/>
    <cellStyle name="Total 2 20 3" xfId="37673"/>
    <cellStyle name="Total 2 21" xfId="37674"/>
    <cellStyle name="Total 2 21 2" xfId="37675"/>
    <cellStyle name="Total 2 21 2 2" xfId="37676"/>
    <cellStyle name="Total 2 21 3" xfId="37677"/>
    <cellStyle name="Total 2 22" xfId="37678"/>
    <cellStyle name="Total 2 22 2" xfId="37679"/>
    <cellStyle name="Total 2 23" xfId="37680"/>
    <cellStyle name="Total 2 24" xfId="37681"/>
    <cellStyle name="Total 2 25" xfId="37682"/>
    <cellStyle name="Total 2 26" xfId="37683"/>
    <cellStyle name="Total 2 27" xfId="37684"/>
    <cellStyle name="Total 2 3" xfId="37685"/>
    <cellStyle name="Total 2 3 10" xfId="37686"/>
    <cellStyle name="Total 2 3 10 2" xfId="37687"/>
    <cellStyle name="Total 2 3 10 2 2" xfId="37688"/>
    <cellStyle name="Total 2 3 10 3" xfId="37689"/>
    <cellStyle name="Total 2 3 11" xfId="37690"/>
    <cellStyle name="Total 2 3 11 2" xfId="37691"/>
    <cellStyle name="Total 2 3 11 2 2" xfId="37692"/>
    <cellStyle name="Total 2 3 11 3" xfId="37693"/>
    <cellStyle name="Total 2 3 12" xfId="37694"/>
    <cellStyle name="Total 2 3 12 2" xfId="37695"/>
    <cellStyle name="Total 2 3 12 2 2" xfId="37696"/>
    <cellStyle name="Total 2 3 12 3" xfId="37697"/>
    <cellStyle name="Total 2 3 13" xfId="37698"/>
    <cellStyle name="Total 2 3 13 2" xfId="37699"/>
    <cellStyle name="Total 2 3 13 2 2" xfId="37700"/>
    <cellStyle name="Total 2 3 13 3" xfId="37701"/>
    <cellStyle name="Total 2 3 14" xfId="37702"/>
    <cellStyle name="Total 2 3 14 2" xfId="37703"/>
    <cellStyle name="Total 2 3 14 2 2" xfId="37704"/>
    <cellStyle name="Total 2 3 14 3" xfId="37705"/>
    <cellStyle name="Total 2 3 15" xfId="37706"/>
    <cellStyle name="Total 2 3 15 2" xfId="37707"/>
    <cellStyle name="Total 2 3 15 2 2" xfId="37708"/>
    <cellStyle name="Total 2 3 15 3" xfId="37709"/>
    <cellStyle name="Total 2 3 16" xfId="37710"/>
    <cellStyle name="Total 2 3 16 2" xfId="37711"/>
    <cellStyle name="Total 2 3 16 2 2" xfId="37712"/>
    <cellStyle name="Total 2 3 16 3" xfId="37713"/>
    <cellStyle name="Total 2 3 17" xfId="37714"/>
    <cellStyle name="Total 2 3 17 2" xfId="37715"/>
    <cellStyle name="Total 2 3 17 2 2" xfId="37716"/>
    <cellStyle name="Total 2 3 17 3" xfId="37717"/>
    <cellStyle name="Total 2 3 18" xfId="37718"/>
    <cellStyle name="Total 2 3 18 2" xfId="37719"/>
    <cellStyle name="Total 2 3 19" xfId="37720"/>
    <cellStyle name="Total 2 3 2" xfId="37721"/>
    <cellStyle name="Total 2 3 2 10" xfId="37722"/>
    <cellStyle name="Total 2 3 2 10 2" xfId="37723"/>
    <cellStyle name="Total 2 3 2 10 2 2" xfId="37724"/>
    <cellStyle name="Total 2 3 2 10 3" xfId="37725"/>
    <cellStyle name="Total 2 3 2 11" xfId="37726"/>
    <cellStyle name="Total 2 3 2 11 2" xfId="37727"/>
    <cellStyle name="Total 2 3 2 11 2 2" xfId="37728"/>
    <cellStyle name="Total 2 3 2 11 3" xfId="37729"/>
    <cellStyle name="Total 2 3 2 12" xfId="37730"/>
    <cellStyle name="Total 2 3 2 12 2" xfId="37731"/>
    <cellStyle name="Total 2 3 2 12 2 2" xfId="37732"/>
    <cellStyle name="Total 2 3 2 12 3" xfId="37733"/>
    <cellStyle name="Total 2 3 2 13" xfId="37734"/>
    <cellStyle name="Total 2 3 2 13 2" xfId="37735"/>
    <cellStyle name="Total 2 3 2 13 2 2" xfId="37736"/>
    <cellStyle name="Total 2 3 2 13 3" xfId="37737"/>
    <cellStyle name="Total 2 3 2 14" xfId="37738"/>
    <cellStyle name="Total 2 3 2 14 2" xfId="37739"/>
    <cellStyle name="Total 2 3 2 14 2 2" xfId="37740"/>
    <cellStyle name="Total 2 3 2 14 3" xfId="37741"/>
    <cellStyle name="Total 2 3 2 15" xfId="37742"/>
    <cellStyle name="Total 2 3 2 15 2" xfId="37743"/>
    <cellStyle name="Total 2 3 2 15 2 2" xfId="37744"/>
    <cellStyle name="Total 2 3 2 15 3" xfId="37745"/>
    <cellStyle name="Total 2 3 2 16" xfId="37746"/>
    <cellStyle name="Total 2 3 2 16 2" xfId="37747"/>
    <cellStyle name="Total 2 3 2 16 2 2" xfId="37748"/>
    <cellStyle name="Total 2 3 2 16 3" xfId="37749"/>
    <cellStyle name="Total 2 3 2 17" xfId="37750"/>
    <cellStyle name="Total 2 3 2 17 2" xfId="37751"/>
    <cellStyle name="Total 2 3 2 17 2 2" xfId="37752"/>
    <cellStyle name="Total 2 3 2 17 3" xfId="37753"/>
    <cellStyle name="Total 2 3 2 18" xfId="37754"/>
    <cellStyle name="Total 2 3 2 18 2" xfId="37755"/>
    <cellStyle name="Total 2 3 2 18 2 2" xfId="37756"/>
    <cellStyle name="Total 2 3 2 18 3" xfId="37757"/>
    <cellStyle name="Total 2 3 2 19" xfId="37758"/>
    <cellStyle name="Total 2 3 2 19 2" xfId="37759"/>
    <cellStyle name="Total 2 3 2 19 2 2" xfId="37760"/>
    <cellStyle name="Total 2 3 2 19 3" xfId="37761"/>
    <cellStyle name="Total 2 3 2 2" xfId="37762"/>
    <cellStyle name="Total 2 3 2 2 2" xfId="37763"/>
    <cellStyle name="Total 2 3 2 2 2 2" xfId="37764"/>
    <cellStyle name="Total 2 3 2 2 3" xfId="37765"/>
    <cellStyle name="Total 2 3 2 20" xfId="37766"/>
    <cellStyle name="Total 2 3 2 20 2" xfId="37767"/>
    <cellStyle name="Total 2 3 2 20 2 2" xfId="37768"/>
    <cellStyle name="Total 2 3 2 20 3" xfId="37769"/>
    <cellStyle name="Total 2 3 2 21" xfId="37770"/>
    <cellStyle name="Total 2 3 2 21 2" xfId="37771"/>
    <cellStyle name="Total 2 3 2 22" xfId="37772"/>
    <cellStyle name="Total 2 3 2 3" xfId="37773"/>
    <cellStyle name="Total 2 3 2 3 2" xfId="37774"/>
    <cellStyle name="Total 2 3 2 3 2 2" xfId="37775"/>
    <cellStyle name="Total 2 3 2 3 3" xfId="37776"/>
    <cellStyle name="Total 2 3 2 4" xfId="37777"/>
    <cellStyle name="Total 2 3 2 4 2" xfId="37778"/>
    <cellStyle name="Total 2 3 2 4 2 2" xfId="37779"/>
    <cellStyle name="Total 2 3 2 4 3" xfId="37780"/>
    <cellStyle name="Total 2 3 2 5" xfId="37781"/>
    <cellStyle name="Total 2 3 2 5 2" xfId="37782"/>
    <cellStyle name="Total 2 3 2 5 2 2" xfId="37783"/>
    <cellStyle name="Total 2 3 2 5 3" xfId="37784"/>
    <cellStyle name="Total 2 3 2 6" xfId="37785"/>
    <cellStyle name="Total 2 3 2 6 2" xfId="37786"/>
    <cellStyle name="Total 2 3 2 6 2 2" xfId="37787"/>
    <cellStyle name="Total 2 3 2 6 3" xfId="37788"/>
    <cellStyle name="Total 2 3 2 7" xfId="37789"/>
    <cellStyle name="Total 2 3 2 7 2" xfId="37790"/>
    <cellStyle name="Total 2 3 2 7 2 2" xfId="37791"/>
    <cellStyle name="Total 2 3 2 7 3" xfId="37792"/>
    <cellStyle name="Total 2 3 2 8" xfId="37793"/>
    <cellStyle name="Total 2 3 2 8 2" xfId="37794"/>
    <cellStyle name="Total 2 3 2 8 2 2" xfId="37795"/>
    <cellStyle name="Total 2 3 2 8 3" xfId="37796"/>
    <cellStyle name="Total 2 3 2 9" xfId="37797"/>
    <cellStyle name="Total 2 3 2 9 2" xfId="37798"/>
    <cellStyle name="Total 2 3 2 9 2 2" xfId="37799"/>
    <cellStyle name="Total 2 3 2 9 3" xfId="37800"/>
    <cellStyle name="Total 2 3 3" xfId="37801"/>
    <cellStyle name="Total 2 3 3 2" xfId="37802"/>
    <cellStyle name="Total 2 3 3 2 2" xfId="37803"/>
    <cellStyle name="Total 2 3 3 3" xfId="37804"/>
    <cellStyle name="Total 2 3 4" xfId="37805"/>
    <cellStyle name="Total 2 3 4 2" xfId="37806"/>
    <cellStyle name="Total 2 3 4 2 2" xfId="37807"/>
    <cellStyle name="Total 2 3 4 3" xfId="37808"/>
    <cellStyle name="Total 2 3 5" xfId="37809"/>
    <cellStyle name="Total 2 3 5 2" xfId="37810"/>
    <cellStyle name="Total 2 3 5 2 2" xfId="37811"/>
    <cellStyle name="Total 2 3 5 3" xfId="37812"/>
    <cellStyle name="Total 2 3 6" xfId="37813"/>
    <cellStyle name="Total 2 3 6 2" xfId="37814"/>
    <cellStyle name="Total 2 3 6 2 2" xfId="37815"/>
    <cellStyle name="Total 2 3 6 3" xfId="37816"/>
    <cellStyle name="Total 2 3 7" xfId="37817"/>
    <cellStyle name="Total 2 3 7 2" xfId="37818"/>
    <cellStyle name="Total 2 3 7 2 2" xfId="37819"/>
    <cellStyle name="Total 2 3 7 3" xfId="37820"/>
    <cellStyle name="Total 2 3 8" xfId="37821"/>
    <cellStyle name="Total 2 3 8 2" xfId="37822"/>
    <cellStyle name="Total 2 3 8 2 2" xfId="37823"/>
    <cellStyle name="Total 2 3 8 3" xfId="37824"/>
    <cellStyle name="Total 2 3 9" xfId="37825"/>
    <cellStyle name="Total 2 3 9 2" xfId="37826"/>
    <cellStyle name="Total 2 3 9 2 2" xfId="37827"/>
    <cellStyle name="Total 2 3 9 3" xfId="37828"/>
    <cellStyle name="Total 2 4" xfId="37829"/>
    <cellStyle name="Total 2 4 10" xfId="37830"/>
    <cellStyle name="Total 2 4 10 2" xfId="37831"/>
    <cellStyle name="Total 2 4 10 2 2" xfId="37832"/>
    <cellStyle name="Total 2 4 10 3" xfId="37833"/>
    <cellStyle name="Total 2 4 11" xfId="37834"/>
    <cellStyle name="Total 2 4 11 2" xfId="37835"/>
    <cellStyle name="Total 2 4 11 2 2" xfId="37836"/>
    <cellStyle name="Total 2 4 11 3" xfId="37837"/>
    <cellStyle name="Total 2 4 12" xfId="37838"/>
    <cellStyle name="Total 2 4 12 2" xfId="37839"/>
    <cellStyle name="Total 2 4 12 2 2" xfId="37840"/>
    <cellStyle name="Total 2 4 12 3" xfId="37841"/>
    <cellStyle name="Total 2 4 13" xfId="37842"/>
    <cellStyle name="Total 2 4 13 2" xfId="37843"/>
    <cellStyle name="Total 2 4 13 2 2" xfId="37844"/>
    <cellStyle name="Total 2 4 13 3" xfId="37845"/>
    <cellStyle name="Total 2 4 14" xfId="37846"/>
    <cellStyle name="Total 2 4 14 2" xfId="37847"/>
    <cellStyle name="Total 2 4 14 2 2" xfId="37848"/>
    <cellStyle name="Total 2 4 14 3" xfId="37849"/>
    <cellStyle name="Total 2 4 15" xfId="37850"/>
    <cellStyle name="Total 2 4 15 2" xfId="37851"/>
    <cellStyle name="Total 2 4 15 2 2" xfId="37852"/>
    <cellStyle name="Total 2 4 15 3" xfId="37853"/>
    <cellStyle name="Total 2 4 16" xfId="37854"/>
    <cellStyle name="Total 2 4 16 2" xfId="37855"/>
    <cellStyle name="Total 2 4 16 2 2" xfId="37856"/>
    <cellStyle name="Total 2 4 16 3" xfId="37857"/>
    <cellStyle name="Total 2 4 17" xfId="37858"/>
    <cellStyle name="Total 2 4 17 2" xfId="37859"/>
    <cellStyle name="Total 2 4 17 2 2" xfId="37860"/>
    <cellStyle name="Total 2 4 17 3" xfId="37861"/>
    <cellStyle name="Total 2 4 18" xfId="37862"/>
    <cellStyle name="Total 2 4 18 2" xfId="37863"/>
    <cellStyle name="Total 2 4 19" xfId="37864"/>
    <cellStyle name="Total 2 4 2" xfId="37865"/>
    <cellStyle name="Total 2 4 2 10" xfId="37866"/>
    <cellStyle name="Total 2 4 2 10 2" xfId="37867"/>
    <cellStyle name="Total 2 4 2 10 2 2" xfId="37868"/>
    <cellStyle name="Total 2 4 2 10 3" xfId="37869"/>
    <cellStyle name="Total 2 4 2 11" xfId="37870"/>
    <cellStyle name="Total 2 4 2 11 2" xfId="37871"/>
    <cellStyle name="Total 2 4 2 11 2 2" xfId="37872"/>
    <cellStyle name="Total 2 4 2 11 3" xfId="37873"/>
    <cellStyle name="Total 2 4 2 12" xfId="37874"/>
    <cellStyle name="Total 2 4 2 12 2" xfId="37875"/>
    <cellStyle name="Total 2 4 2 12 2 2" xfId="37876"/>
    <cellStyle name="Total 2 4 2 12 3" xfId="37877"/>
    <cellStyle name="Total 2 4 2 13" xfId="37878"/>
    <cellStyle name="Total 2 4 2 13 2" xfId="37879"/>
    <cellStyle name="Total 2 4 2 13 2 2" xfId="37880"/>
    <cellStyle name="Total 2 4 2 13 3" xfId="37881"/>
    <cellStyle name="Total 2 4 2 14" xfId="37882"/>
    <cellStyle name="Total 2 4 2 14 2" xfId="37883"/>
    <cellStyle name="Total 2 4 2 14 2 2" xfId="37884"/>
    <cellStyle name="Total 2 4 2 14 3" xfId="37885"/>
    <cellStyle name="Total 2 4 2 15" xfId="37886"/>
    <cellStyle name="Total 2 4 2 15 2" xfId="37887"/>
    <cellStyle name="Total 2 4 2 15 2 2" xfId="37888"/>
    <cellStyle name="Total 2 4 2 15 3" xfId="37889"/>
    <cellStyle name="Total 2 4 2 16" xfId="37890"/>
    <cellStyle name="Total 2 4 2 16 2" xfId="37891"/>
    <cellStyle name="Total 2 4 2 16 2 2" xfId="37892"/>
    <cellStyle name="Total 2 4 2 16 3" xfId="37893"/>
    <cellStyle name="Total 2 4 2 17" xfId="37894"/>
    <cellStyle name="Total 2 4 2 17 2" xfId="37895"/>
    <cellStyle name="Total 2 4 2 17 2 2" xfId="37896"/>
    <cellStyle name="Total 2 4 2 17 3" xfId="37897"/>
    <cellStyle name="Total 2 4 2 18" xfId="37898"/>
    <cellStyle name="Total 2 4 2 18 2" xfId="37899"/>
    <cellStyle name="Total 2 4 2 18 2 2" xfId="37900"/>
    <cellStyle name="Total 2 4 2 18 3" xfId="37901"/>
    <cellStyle name="Total 2 4 2 19" xfId="37902"/>
    <cellStyle name="Total 2 4 2 19 2" xfId="37903"/>
    <cellStyle name="Total 2 4 2 19 2 2" xfId="37904"/>
    <cellStyle name="Total 2 4 2 19 3" xfId="37905"/>
    <cellStyle name="Total 2 4 2 2" xfId="37906"/>
    <cellStyle name="Total 2 4 2 2 2" xfId="37907"/>
    <cellStyle name="Total 2 4 2 2 2 2" xfId="37908"/>
    <cellStyle name="Total 2 4 2 2 3" xfId="37909"/>
    <cellStyle name="Total 2 4 2 20" xfId="37910"/>
    <cellStyle name="Total 2 4 2 20 2" xfId="37911"/>
    <cellStyle name="Total 2 4 2 20 2 2" xfId="37912"/>
    <cellStyle name="Total 2 4 2 20 3" xfId="37913"/>
    <cellStyle name="Total 2 4 2 21" xfId="37914"/>
    <cellStyle name="Total 2 4 2 21 2" xfId="37915"/>
    <cellStyle name="Total 2 4 2 22" xfId="37916"/>
    <cellStyle name="Total 2 4 2 3" xfId="37917"/>
    <cellStyle name="Total 2 4 2 3 2" xfId="37918"/>
    <cellStyle name="Total 2 4 2 3 2 2" xfId="37919"/>
    <cellStyle name="Total 2 4 2 3 3" xfId="37920"/>
    <cellStyle name="Total 2 4 2 4" xfId="37921"/>
    <cellStyle name="Total 2 4 2 4 2" xfId="37922"/>
    <cellStyle name="Total 2 4 2 4 2 2" xfId="37923"/>
    <cellStyle name="Total 2 4 2 4 3" xfId="37924"/>
    <cellStyle name="Total 2 4 2 5" xfId="37925"/>
    <cellStyle name="Total 2 4 2 5 2" xfId="37926"/>
    <cellStyle name="Total 2 4 2 5 2 2" xfId="37927"/>
    <cellStyle name="Total 2 4 2 5 3" xfId="37928"/>
    <cellStyle name="Total 2 4 2 6" xfId="37929"/>
    <cellStyle name="Total 2 4 2 6 2" xfId="37930"/>
    <cellStyle name="Total 2 4 2 6 2 2" xfId="37931"/>
    <cellStyle name="Total 2 4 2 6 3" xfId="37932"/>
    <cellStyle name="Total 2 4 2 7" xfId="37933"/>
    <cellStyle name="Total 2 4 2 7 2" xfId="37934"/>
    <cellStyle name="Total 2 4 2 7 2 2" xfId="37935"/>
    <cellStyle name="Total 2 4 2 7 3" xfId="37936"/>
    <cellStyle name="Total 2 4 2 8" xfId="37937"/>
    <cellStyle name="Total 2 4 2 8 2" xfId="37938"/>
    <cellStyle name="Total 2 4 2 8 2 2" xfId="37939"/>
    <cellStyle name="Total 2 4 2 8 3" xfId="37940"/>
    <cellStyle name="Total 2 4 2 9" xfId="37941"/>
    <cellStyle name="Total 2 4 2 9 2" xfId="37942"/>
    <cellStyle name="Total 2 4 2 9 2 2" xfId="37943"/>
    <cellStyle name="Total 2 4 2 9 3" xfId="37944"/>
    <cellStyle name="Total 2 4 3" xfId="37945"/>
    <cellStyle name="Total 2 4 3 2" xfId="37946"/>
    <cellStyle name="Total 2 4 3 2 2" xfId="37947"/>
    <cellStyle name="Total 2 4 3 3" xfId="37948"/>
    <cellStyle name="Total 2 4 4" xfId="37949"/>
    <cellStyle name="Total 2 4 4 2" xfId="37950"/>
    <cellStyle name="Total 2 4 4 2 2" xfId="37951"/>
    <cellStyle name="Total 2 4 4 3" xfId="37952"/>
    <cellStyle name="Total 2 4 5" xfId="37953"/>
    <cellStyle name="Total 2 4 5 2" xfId="37954"/>
    <cellStyle name="Total 2 4 5 2 2" xfId="37955"/>
    <cellStyle name="Total 2 4 5 3" xfId="37956"/>
    <cellStyle name="Total 2 4 6" xfId="37957"/>
    <cellStyle name="Total 2 4 6 2" xfId="37958"/>
    <cellStyle name="Total 2 4 6 2 2" xfId="37959"/>
    <cellStyle name="Total 2 4 6 3" xfId="37960"/>
    <cellStyle name="Total 2 4 7" xfId="37961"/>
    <cellStyle name="Total 2 4 7 2" xfId="37962"/>
    <cellStyle name="Total 2 4 7 2 2" xfId="37963"/>
    <cellStyle name="Total 2 4 7 3" xfId="37964"/>
    <cellStyle name="Total 2 4 8" xfId="37965"/>
    <cellStyle name="Total 2 4 8 2" xfId="37966"/>
    <cellStyle name="Total 2 4 8 2 2" xfId="37967"/>
    <cellStyle name="Total 2 4 8 3" xfId="37968"/>
    <cellStyle name="Total 2 4 9" xfId="37969"/>
    <cellStyle name="Total 2 4 9 2" xfId="37970"/>
    <cellStyle name="Total 2 4 9 2 2" xfId="37971"/>
    <cellStyle name="Total 2 4 9 3" xfId="37972"/>
    <cellStyle name="Total 2 5" xfId="37973"/>
    <cellStyle name="Total 2 5 10" xfId="37974"/>
    <cellStyle name="Total 2 5 10 2" xfId="37975"/>
    <cellStyle name="Total 2 5 10 2 2" xfId="37976"/>
    <cellStyle name="Total 2 5 10 3" xfId="37977"/>
    <cellStyle name="Total 2 5 11" xfId="37978"/>
    <cellStyle name="Total 2 5 11 2" xfId="37979"/>
    <cellStyle name="Total 2 5 11 2 2" xfId="37980"/>
    <cellStyle name="Total 2 5 11 3" xfId="37981"/>
    <cellStyle name="Total 2 5 12" xfId="37982"/>
    <cellStyle name="Total 2 5 12 2" xfId="37983"/>
    <cellStyle name="Total 2 5 12 2 2" xfId="37984"/>
    <cellStyle name="Total 2 5 12 3" xfId="37985"/>
    <cellStyle name="Total 2 5 13" xfId="37986"/>
    <cellStyle name="Total 2 5 13 2" xfId="37987"/>
    <cellStyle name="Total 2 5 13 2 2" xfId="37988"/>
    <cellStyle name="Total 2 5 13 3" xfId="37989"/>
    <cellStyle name="Total 2 5 14" xfId="37990"/>
    <cellStyle name="Total 2 5 14 2" xfId="37991"/>
    <cellStyle name="Total 2 5 14 2 2" xfId="37992"/>
    <cellStyle name="Total 2 5 14 3" xfId="37993"/>
    <cellStyle name="Total 2 5 15" xfId="37994"/>
    <cellStyle name="Total 2 5 15 2" xfId="37995"/>
    <cellStyle name="Total 2 5 15 2 2" xfId="37996"/>
    <cellStyle name="Total 2 5 15 3" xfId="37997"/>
    <cellStyle name="Total 2 5 16" xfId="37998"/>
    <cellStyle name="Total 2 5 16 2" xfId="37999"/>
    <cellStyle name="Total 2 5 16 2 2" xfId="38000"/>
    <cellStyle name="Total 2 5 16 3" xfId="38001"/>
    <cellStyle name="Total 2 5 17" xfId="38002"/>
    <cellStyle name="Total 2 5 17 2" xfId="38003"/>
    <cellStyle name="Total 2 5 17 2 2" xfId="38004"/>
    <cellStyle name="Total 2 5 17 3" xfId="38005"/>
    <cellStyle name="Total 2 5 18" xfId="38006"/>
    <cellStyle name="Total 2 5 18 2" xfId="38007"/>
    <cellStyle name="Total 2 5 18 2 2" xfId="38008"/>
    <cellStyle name="Total 2 5 18 3" xfId="38009"/>
    <cellStyle name="Total 2 5 19" xfId="38010"/>
    <cellStyle name="Total 2 5 19 2" xfId="38011"/>
    <cellStyle name="Total 2 5 19 2 2" xfId="38012"/>
    <cellStyle name="Total 2 5 19 3" xfId="38013"/>
    <cellStyle name="Total 2 5 2" xfId="38014"/>
    <cellStyle name="Total 2 5 2 10" xfId="38015"/>
    <cellStyle name="Total 2 5 2 10 2" xfId="38016"/>
    <cellStyle name="Total 2 5 2 10 2 2" xfId="38017"/>
    <cellStyle name="Total 2 5 2 10 3" xfId="38018"/>
    <cellStyle name="Total 2 5 2 11" xfId="38019"/>
    <cellStyle name="Total 2 5 2 11 2" xfId="38020"/>
    <cellStyle name="Total 2 5 2 11 2 2" xfId="38021"/>
    <cellStyle name="Total 2 5 2 11 3" xfId="38022"/>
    <cellStyle name="Total 2 5 2 12" xfId="38023"/>
    <cellStyle name="Total 2 5 2 12 2" xfId="38024"/>
    <cellStyle name="Total 2 5 2 12 2 2" xfId="38025"/>
    <cellStyle name="Total 2 5 2 12 3" xfId="38026"/>
    <cellStyle name="Total 2 5 2 13" xfId="38027"/>
    <cellStyle name="Total 2 5 2 13 2" xfId="38028"/>
    <cellStyle name="Total 2 5 2 13 2 2" xfId="38029"/>
    <cellStyle name="Total 2 5 2 13 3" xfId="38030"/>
    <cellStyle name="Total 2 5 2 14" xfId="38031"/>
    <cellStyle name="Total 2 5 2 14 2" xfId="38032"/>
    <cellStyle name="Total 2 5 2 14 2 2" xfId="38033"/>
    <cellStyle name="Total 2 5 2 14 3" xfId="38034"/>
    <cellStyle name="Total 2 5 2 15" xfId="38035"/>
    <cellStyle name="Total 2 5 2 15 2" xfId="38036"/>
    <cellStyle name="Total 2 5 2 15 2 2" xfId="38037"/>
    <cellStyle name="Total 2 5 2 15 3" xfId="38038"/>
    <cellStyle name="Total 2 5 2 16" xfId="38039"/>
    <cellStyle name="Total 2 5 2 16 2" xfId="38040"/>
    <cellStyle name="Total 2 5 2 16 2 2" xfId="38041"/>
    <cellStyle name="Total 2 5 2 16 3" xfId="38042"/>
    <cellStyle name="Total 2 5 2 17" xfId="38043"/>
    <cellStyle name="Total 2 5 2 17 2" xfId="38044"/>
    <cellStyle name="Total 2 5 2 17 2 2" xfId="38045"/>
    <cellStyle name="Total 2 5 2 17 3" xfId="38046"/>
    <cellStyle name="Total 2 5 2 18" xfId="38047"/>
    <cellStyle name="Total 2 5 2 18 2" xfId="38048"/>
    <cellStyle name="Total 2 5 2 18 2 2" xfId="38049"/>
    <cellStyle name="Total 2 5 2 18 3" xfId="38050"/>
    <cellStyle name="Total 2 5 2 19" xfId="38051"/>
    <cellStyle name="Total 2 5 2 19 2" xfId="38052"/>
    <cellStyle name="Total 2 5 2 19 2 2" xfId="38053"/>
    <cellStyle name="Total 2 5 2 19 3" xfId="38054"/>
    <cellStyle name="Total 2 5 2 2" xfId="38055"/>
    <cellStyle name="Total 2 5 2 2 2" xfId="38056"/>
    <cellStyle name="Total 2 5 2 2 2 2" xfId="38057"/>
    <cellStyle name="Total 2 5 2 2 3" xfId="38058"/>
    <cellStyle name="Total 2 5 2 20" xfId="38059"/>
    <cellStyle name="Total 2 5 2 20 2" xfId="38060"/>
    <cellStyle name="Total 2 5 2 20 2 2" xfId="38061"/>
    <cellStyle name="Total 2 5 2 20 3" xfId="38062"/>
    <cellStyle name="Total 2 5 2 21" xfId="38063"/>
    <cellStyle name="Total 2 5 2 21 2" xfId="38064"/>
    <cellStyle name="Total 2 5 2 22" xfId="38065"/>
    <cellStyle name="Total 2 5 2 3" xfId="38066"/>
    <cellStyle name="Total 2 5 2 3 2" xfId="38067"/>
    <cellStyle name="Total 2 5 2 3 2 2" xfId="38068"/>
    <cellStyle name="Total 2 5 2 3 3" xfId="38069"/>
    <cellStyle name="Total 2 5 2 4" xfId="38070"/>
    <cellStyle name="Total 2 5 2 4 2" xfId="38071"/>
    <cellStyle name="Total 2 5 2 4 2 2" xfId="38072"/>
    <cellStyle name="Total 2 5 2 4 3" xfId="38073"/>
    <cellStyle name="Total 2 5 2 5" xfId="38074"/>
    <cellStyle name="Total 2 5 2 5 2" xfId="38075"/>
    <cellStyle name="Total 2 5 2 5 2 2" xfId="38076"/>
    <cellStyle name="Total 2 5 2 5 3" xfId="38077"/>
    <cellStyle name="Total 2 5 2 6" xfId="38078"/>
    <cellStyle name="Total 2 5 2 6 2" xfId="38079"/>
    <cellStyle name="Total 2 5 2 6 2 2" xfId="38080"/>
    <cellStyle name="Total 2 5 2 6 3" xfId="38081"/>
    <cellStyle name="Total 2 5 2 7" xfId="38082"/>
    <cellStyle name="Total 2 5 2 7 2" xfId="38083"/>
    <cellStyle name="Total 2 5 2 7 2 2" xfId="38084"/>
    <cellStyle name="Total 2 5 2 7 3" xfId="38085"/>
    <cellStyle name="Total 2 5 2 8" xfId="38086"/>
    <cellStyle name="Total 2 5 2 8 2" xfId="38087"/>
    <cellStyle name="Total 2 5 2 8 2 2" xfId="38088"/>
    <cellStyle name="Total 2 5 2 8 3" xfId="38089"/>
    <cellStyle name="Total 2 5 2 9" xfId="38090"/>
    <cellStyle name="Total 2 5 2 9 2" xfId="38091"/>
    <cellStyle name="Total 2 5 2 9 2 2" xfId="38092"/>
    <cellStyle name="Total 2 5 2 9 3" xfId="38093"/>
    <cellStyle name="Total 2 5 20" xfId="38094"/>
    <cellStyle name="Total 2 5 20 2" xfId="38095"/>
    <cellStyle name="Total 2 5 20 2 2" xfId="38096"/>
    <cellStyle name="Total 2 5 20 3" xfId="38097"/>
    <cellStyle name="Total 2 5 21" xfId="38098"/>
    <cellStyle name="Total 2 5 21 2" xfId="38099"/>
    <cellStyle name="Total 2 5 21 2 2" xfId="38100"/>
    <cellStyle name="Total 2 5 21 3" xfId="38101"/>
    <cellStyle name="Total 2 5 22" xfId="38102"/>
    <cellStyle name="Total 2 5 22 2" xfId="38103"/>
    <cellStyle name="Total 2 5 23" xfId="38104"/>
    <cellStyle name="Total 2 5 3" xfId="38105"/>
    <cellStyle name="Total 2 5 3 2" xfId="38106"/>
    <cellStyle name="Total 2 5 3 2 2" xfId="38107"/>
    <cellStyle name="Total 2 5 3 3" xfId="38108"/>
    <cellStyle name="Total 2 5 4" xfId="38109"/>
    <cellStyle name="Total 2 5 4 2" xfId="38110"/>
    <cellStyle name="Total 2 5 4 2 2" xfId="38111"/>
    <cellStyle name="Total 2 5 4 3" xfId="38112"/>
    <cellStyle name="Total 2 5 5" xfId="38113"/>
    <cellStyle name="Total 2 5 5 2" xfId="38114"/>
    <cellStyle name="Total 2 5 5 2 2" xfId="38115"/>
    <cellStyle name="Total 2 5 5 3" xfId="38116"/>
    <cellStyle name="Total 2 5 6" xfId="38117"/>
    <cellStyle name="Total 2 5 6 2" xfId="38118"/>
    <cellStyle name="Total 2 5 6 2 2" xfId="38119"/>
    <cellStyle name="Total 2 5 6 3" xfId="38120"/>
    <cellStyle name="Total 2 5 7" xfId="38121"/>
    <cellStyle name="Total 2 5 7 2" xfId="38122"/>
    <cellStyle name="Total 2 5 7 2 2" xfId="38123"/>
    <cellStyle name="Total 2 5 7 3" xfId="38124"/>
    <cellStyle name="Total 2 5 8" xfId="38125"/>
    <cellStyle name="Total 2 5 8 2" xfId="38126"/>
    <cellStyle name="Total 2 5 8 2 2" xfId="38127"/>
    <cellStyle name="Total 2 5 8 3" xfId="38128"/>
    <cellStyle name="Total 2 5 9" xfId="38129"/>
    <cellStyle name="Total 2 5 9 2" xfId="38130"/>
    <cellStyle name="Total 2 5 9 2 2" xfId="38131"/>
    <cellStyle name="Total 2 5 9 3" xfId="38132"/>
    <cellStyle name="Total 2 6" xfId="38133"/>
    <cellStyle name="Total 2 6 10" xfId="38134"/>
    <cellStyle name="Total 2 6 10 2" xfId="38135"/>
    <cellStyle name="Total 2 6 10 2 2" xfId="38136"/>
    <cellStyle name="Total 2 6 10 3" xfId="38137"/>
    <cellStyle name="Total 2 6 11" xfId="38138"/>
    <cellStyle name="Total 2 6 11 2" xfId="38139"/>
    <cellStyle name="Total 2 6 11 2 2" xfId="38140"/>
    <cellStyle name="Total 2 6 11 3" xfId="38141"/>
    <cellStyle name="Total 2 6 12" xfId="38142"/>
    <cellStyle name="Total 2 6 12 2" xfId="38143"/>
    <cellStyle name="Total 2 6 12 2 2" xfId="38144"/>
    <cellStyle name="Total 2 6 12 3" xfId="38145"/>
    <cellStyle name="Total 2 6 13" xfId="38146"/>
    <cellStyle name="Total 2 6 13 2" xfId="38147"/>
    <cellStyle name="Total 2 6 13 2 2" xfId="38148"/>
    <cellStyle name="Total 2 6 13 3" xfId="38149"/>
    <cellStyle name="Total 2 6 14" xfId="38150"/>
    <cellStyle name="Total 2 6 14 2" xfId="38151"/>
    <cellStyle name="Total 2 6 14 2 2" xfId="38152"/>
    <cellStyle name="Total 2 6 14 3" xfId="38153"/>
    <cellStyle name="Total 2 6 15" xfId="38154"/>
    <cellStyle name="Total 2 6 15 2" xfId="38155"/>
    <cellStyle name="Total 2 6 15 2 2" xfId="38156"/>
    <cellStyle name="Total 2 6 15 3" xfId="38157"/>
    <cellStyle name="Total 2 6 16" xfId="38158"/>
    <cellStyle name="Total 2 6 16 2" xfId="38159"/>
    <cellStyle name="Total 2 6 16 2 2" xfId="38160"/>
    <cellStyle name="Total 2 6 16 3" xfId="38161"/>
    <cellStyle name="Total 2 6 17" xfId="38162"/>
    <cellStyle name="Total 2 6 17 2" xfId="38163"/>
    <cellStyle name="Total 2 6 17 2 2" xfId="38164"/>
    <cellStyle name="Total 2 6 17 3" xfId="38165"/>
    <cellStyle name="Total 2 6 18" xfId="38166"/>
    <cellStyle name="Total 2 6 18 2" xfId="38167"/>
    <cellStyle name="Total 2 6 18 2 2" xfId="38168"/>
    <cellStyle name="Total 2 6 18 3" xfId="38169"/>
    <cellStyle name="Total 2 6 19" xfId="38170"/>
    <cellStyle name="Total 2 6 19 2" xfId="38171"/>
    <cellStyle name="Total 2 6 19 2 2" xfId="38172"/>
    <cellStyle name="Total 2 6 19 3" xfId="38173"/>
    <cellStyle name="Total 2 6 2" xfId="38174"/>
    <cellStyle name="Total 2 6 2 2" xfId="38175"/>
    <cellStyle name="Total 2 6 2 2 2" xfId="38176"/>
    <cellStyle name="Total 2 6 2 3" xfId="38177"/>
    <cellStyle name="Total 2 6 20" xfId="38178"/>
    <cellStyle name="Total 2 6 20 2" xfId="38179"/>
    <cellStyle name="Total 2 6 20 2 2" xfId="38180"/>
    <cellStyle name="Total 2 6 20 3" xfId="38181"/>
    <cellStyle name="Total 2 6 21" xfId="38182"/>
    <cellStyle name="Total 2 6 21 2" xfId="38183"/>
    <cellStyle name="Total 2 6 22" xfId="38184"/>
    <cellStyle name="Total 2 6 3" xfId="38185"/>
    <cellStyle name="Total 2 6 3 2" xfId="38186"/>
    <cellStyle name="Total 2 6 3 2 2" xfId="38187"/>
    <cellStyle name="Total 2 6 3 3" xfId="38188"/>
    <cellStyle name="Total 2 6 4" xfId="38189"/>
    <cellStyle name="Total 2 6 4 2" xfId="38190"/>
    <cellStyle name="Total 2 6 4 2 2" xfId="38191"/>
    <cellStyle name="Total 2 6 4 3" xfId="38192"/>
    <cellStyle name="Total 2 6 5" xfId="38193"/>
    <cellStyle name="Total 2 6 5 2" xfId="38194"/>
    <cellStyle name="Total 2 6 5 2 2" xfId="38195"/>
    <cellStyle name="Total 2 6 5 3" xfId="38196"/>
    <cellStyle name="Total 2 6 6" xfId="38197"/>
    <cellStyle name="Total 2 6 6 2" xfId="38198"/>
    <cellStyle name="Total 2 6 6 2 2" xfId="38199"/>
    <cellStyle name="Total 2 6 6 3" xfId="38200"/>
    <cellStyle name="Total 2 6 7" xfId="38201"/>
    <cellStyle name="Total 2 6 7 2" xfId="38202"/>
    <cellStyle name="Total 2 6 7 2 2" xfId="38203"/>
    <cellStyle name="Total 2 6 7 3" xfId="38204"/>
    <cellStyle name="Total 2 6 8" xfId="38205"/>
    <cellStyle name="Total 2 6 8 2" xfId="38206"/>
    <cellStyle name="Total 2 6 8 2 2" xfId="38207"/>
    <cellStyle name="Total 2 6 8 3" xfId="38208"/>
    <cellStyle name="Total 2 6 9" xfId="38209"/>
    <cellStyle name="Total 2 6 9 2" xfId="38210"/>
    <cellStyle name="Total 2 6 9 2 2" xfId="38211"/>
    <cellStyle name="Total 2 6 9 3" xfId="38212"/>
    <cellStyle name="Total 2 7" xfId="38213"/>
    <cellStyle name="Total 2 7 2" xfId="38214"/>
    <cellStyle name="Total 2 7 2 2" xfId="38215"/>
    <cellStyle name="Total 2 7 3" xfId="38216"/>
    <cellStyle name="Total 2 8" xfId="38217"/>
    <cellStyle name="Total 2 8 2" xfId="38218"/>
    <cellStyle name="Total 2 8 2 2" xfId="38219"/>
    <cellStyle name="Total 2 8 3" xfId="38220"/>
    <cellStyle name="Total 2 9" xfId="38221"/>
    <cellStyle name="Total 2 9 2" xfId="38222"/>
    <cellStyle name="Total 2 9 2 2" xfId="38223"/>
    <cellStyle name="Total 2 9 3" xfId="38224"/>
    <cellStyle name="Total 3" xfId="38225"/>
    <cellStyle name="Total 3 10" xfId="38226"/>
    <cellStyle name="Total 3 10 2" xfId="38227"/>
    <cellStyle name="Total 3 10 2 2" xfId="38228"/>
    <cellStyle name="Total 3 10 3" xfId="38229"/>
    <cellStyle name="Total 3 11" xfId="38230"/>
    <cellStyle name="Total 3 11 2" xfId="38231"/>
    <cellStyle name="Total 3 11 2 2" xfId="38232"/>
    <cellStyle name="Total 3 11 3" xfId="38233"/>
    <cellStyle name="Total 3 12" xfId="38234"/>
    <cellStyle name="Total 3 12 2" xfId="38235"/>
    <cellStyle name="Total 3 12 2 2" xfId="38236"/>
    <cellStyle name="Total 3 12 3" xfId="38237"/>
    <cellStyle name="Total 3 13" xfId="38238"/>
    <cellStyle name="Total 3 13 2" xfId="38239"/>
    <cellStyle name="Total 3 13 2 2" xfId="38240"/>
    <cellStyle name="Total 3 13 3" xfId="38241"/>
    <cellStyle name="Total 3 14" xfId="38242"/>
    <cellStyle name="Total 3 14 2" xfId="38243"/>
    <cellStyle name="Total 3 14 2 2" xfId="38244"/>
    <cellStyle name="Total 3 14 3" xfId="38245"/>
    <cellStyle name="Total 3 15" xfId="38246"/>
    <cellStyle name="Total 3 15 2" xfId="38247"/>
    <cellStyle name="Total 3 15 2 2" xfId="38248"/>
    <cellStyle name="Total 3 15 3" xfId="38249"/>
    <cellStyle name="Total 3 16" xfId="38250"/>
    <cellStyle name="Total 3 16 2" xfId="38251"/>
    <cellStyle name="Total 3 16 2 2" xfId="38252"/>
    <cellStyle name="Total 3 16 3" xfId="38253"/>
    <cellStyle name="Total 3 17" xfId="38254"/>
    <cellStyle name="Total 3 17 2" xfId="38255"/>
    <cellStyle name="Total 3 17 2 2" xfId="38256"/>
    <cellStyle name="Total 3 17 3" xfId="38257"/>
    <cellStyle name="Total 3 18" xfId="38258"/>
    <cellStyle name="Total 3 18 2" xfId="38259"/>
    <cellStyle name="Total 3 18 2 2" xfId="38260"/>
    <cellStyle name="Total 3 18 3" xfId="38261"/>
    <cellStyle name="Total 3 19" xfId="38262"/>
    <cellStyle name="Total 3 19 2" xfId="38263"/>
    <cellStyle name="Total 3 19 2 2" xfId="38264"/>
    <cellStyle name="Total 3 19 3" xfId="38265"/>
    <cellStyle name="Total 3 2" xfId="38266"/>
    <cellStyle name="Total 3 2 10" xfId="38267"/>
    <cellStyle name="Total 3 2 10 2" xfId="38268"/>
    <cellStyle name="Total 3 2 10 2 2" xfId="38269"/>
    <cellStyle name="Total 3 2 10 3" xfId="38270"/>
    <cellStyle name="Total 3 2 11" xfId="38271"/>
    <cellStyle name="Total 3 2 11 2" xfId="38272"/>
    <cellStyle name="Total 3 2 11 2 2" xfId="38273"/>
    <cellStyle name="Total 3 2 11 3" xfId="38274"/>
    <cellStyle name="Total 3 2 12" xfId="38275"/>
    <cellStyle name="Total 3 2 12 2" xfId="38276"/>
    <cellStyle name="Total 3 2 12 2 2" xfId="38277"/>
    <cellStyle name="Total 3 2 12 3" xfId="38278"/>
    <cellStyle name="Total 3 2 13" xfId="38279"/>
    <cellStyle name="Total 3 2 13 2" xfId="38280"/>
    <cellStyle name="Total 3 2 13 2 2" xfId="38281"/>
    <cellStyle name="Total 3 2 13 3" xfId="38282"/>
    <cellStyle name="Total 3 2 14" xfId="38283"/>
    <cellStyle name="Total 3 2 14 2" xfId="38284"/>
    <cellStyle name="Total 3 2 14 2 2" xfId="38285"/>
    <cellStyle name="Total 3 2 14 3" xfId="38286"/>
    <cellStyle name="Total 3 2 15" xfId="38287"/>
    <cellStyle name="Total 3 2 15 2" xfId="38288"/>
    <cellStyle name="Total 3 2 15 2 2" xfId="38289"/>
    <cellStyle name="Total 3 2 15 3" xfId="38290"/>
    <cellStyle name="Total 3 2 16" xfId="38291"/>
    <cellStyle name="Total 3 2 16 2" xfId="38292"/>
    <cellStyle name="Total 3 2 16 2 2" xfId="38293"/>
    <cellStyle name="Total 3 2 16 3" xfId="38294"/>
    <cellStyle name="Total 3 2 17" xfId="38295"/>
    <cellStyle name="Total 3 2 17 2" xfId="38296"/>
    <cellStyle name="Total 3 2 17 2 2" xfId="38297"/>
    <cellStyle name="Total 3 2 17 3" xfId="38298"/>
    <cellStyle name="Total 3 2 18" xfId="38299"/>
    <cellStyle name="Total 3 2 18 2" xfId="38300"/>
    <cellStyle name="Total 3 2 18 2 2" xfId="38301"/>
    <cellStyle name="Total 3 2 18 3" xfId="38302"/>
    <cellStyle name="Total 3 2 19" xfId="38303"/>
    <cellStyle name="Total 3 2 19 2" xfId="38304"/>
    <cellStyle name="Total 3 2 19 2 2" xfId="38305"/>
    <cellStyle name="Total 3 2 19 3" xfId="38306"/>
    <cellStyle name="Total 3 2 2" xfId="38307"/>
    <cellStyle name="Total 3 2 2 10" xfId="38308"/>
    <cellStyle name="Total 3 2 2 10 2" xfId="38309"/>
    <cellStyle name="Total 3 2 2 10 2 2" xfId="38310"/>
    <cellStyle name="Total 3 2 2 10 3" xfId="38311"/>
    <cellStyle name="Total 3 2 2 11" xfId="38312"/>
    <cellStyle name="Total 3 2 2 11 2" xfId="38313"/>
    <cellStyle name="Total 3 2 2 11 2 2" xfId="38314"/>
    <cellStyle name="Total 3 2 2 11 3" xfId="38315"/>
    <cellStyle name="Total 3 2 2 12" xfId="38316"/>
    <cellStyle name="Total 3 2 2 12 2" xfId="38317"/>
    <cellStyle name="Total 3 2 2 12 2 2" xfId="38318"/>
    <cellStyle name="Total 3 2 2 12 3" xfId="38319"/>
    <cellStyle name="Total 3 2 2 13" xfId="38320"/>
    <cellStyle name="Total 3 2 2 13 2" xfId="38321"/>
    <cellStyle name="Total 3 2 2 13 2 2" xfId="38322"/>
    <cellStyle name="Total 3 2 2 13 3" xfId="38323"/>
    <cellStyle name="Total 3 2 2 14" xfId="38324"/>
    <cellStyle name="Total 3 2 2 14 2" xfId="38325"/>
    <cellStyle name="Total 3 2 2 14 2 2" xfId="38326"/>
    <cellStyle name="Total 3 2 2 14 3" xfId="38327"/>
    <cellStyle name="Total 3 2 2 15" xfId="38328"/>
    <cellStyle name="Total 3 2 2 15 2" xfId="38329"/>
    <cellStyle name="Total 3 2 2 15 2 2" xfId="38330"/>
    <cellStyle name="Total 3 2 2 15 3" xfId="38331"/>
    <cellStyle name="Total 3 2 2 16" xfId="38332"/>
    <cellStyle name="Total 3 2 2 16 2" xfId="38333"/>
    <cellStyle name="Total 3 2 2 16 2 2" xfId="38334"/>
    <cellStyle name="Total 3 2 2 16 3" xfId="38335"/>
    <cellStyle name="Total 3 2 2 17" xfId="38336"/>
    <cellStyle name="Total 3 2 2 17 2" xfId="38337"/>
    <cellStyle name="Total 3 2 2 17 2 2" xfId="38338"/>
    <cellStyle name="Total 3 2 2 17 3" xfId="38339"/>
    <cellStyle name="Total 3 2 2 18" xfId="38340"/>
    <cellStyle name="Total 3 2 2 18 2" xfId="38341"/>
    <cellStyle name="Total 3 2 2 19" xfId="38342"/>
    <cellStyle name="Total 3 2 2 2" xfId="38343"/>
    <cellStyle name="Total 3 2 2 2 10" xfId="38344"/>
    <cellStyle name="Total 3 2 2 2 10 2" xfId="38345"/>
    <cellStyle name="Total 3 2 2 2 10 2 2" xfId="38346"/>
    <cellStyle name="Total 3 2 2 2 10 3" xfId="38347"/>
    <cellStyle name="Total 3 2 2 2 11" xfId="38348"/>
    <cellStyle name="Total 3 2 2 2 11 2" xfId="38349"/>
    <cellStyle name="Total 3 2 2 2 11 2 2" xfId="38350"/>
    <cellStyle name="Total 3 2 2 2 11 3" xfId="38351"/>
    <cellStyle name="Total 3 2 2 2 12" xfId="38352"/>
    <cellStyle name="Total 3 2 2 2 12 2" xfId="38353"/>
    <cellStyle name="Total 3 2 2 2 12 2 2" xfId="38354"/>
    <cellStyle name="Total 3 2 2 2 12 3" xfId="38355"/>
    <cellStyle name="Total 3 2 2 2 13" xfId="38356"/>
    <cellStyle name="Total 3 2 2 2 13 2" xfId="38357"/>
    <cellStyle name="Total 3 2 2 2 13 2 2" xfId="38358"/>
    <cellStyle name="Total 3 2 2 2 13 3" xfId="38359"/>
    <cellStyle name="Total 3 2 2 2 14" xfId="38360"/>
    <cellStyle name="Total 3 2 2 2 14 2" xfId="38361"/>
    <cellStyle name="Total 3 2 2 2 14 2 2" xfId="38362"/>
    <cellStyle name="Total 3 2 2 2 14 3" xfId="38363"/>
    <cellStyle name="Total 3 2 2 2 15" xfId="38364"/>
    <cellStyle name="Total 3 2 2 2 15 2" xfId="38365"/>
    <cellStyle name="Total 3 2 2 2 15 2 2" xfId="38366"/>
    <cellStyle name="Total 3 2 2 2 15 3" xfId="38367"/>
    <cellStyle name="Total 3 2 2 2 16" xfId="38368"/>
    <cellStyle name="Total 3 2 2 2 16 2" xfId="38369"/>
    <cellStyle name="Total 3 2 2 2 16 2 2" xfId="38370"/>
    <cellStyle name="Total 3 2 2 2 16 3" xfId="38371"/>
    <cellStyle name="Total 3 2 2 2 17" xfId="38372"/>
    <cellStyle name="Total 3 2 2 2 17 2" xfId="38373"/>
    <cellStyle name="Total 3 2 2 2 17 2 2" xfId="38374"/>
    <cellStyle name="Total 3 2 2 2 17 3" xfId="38375"/>
    <cellStyle name="Total 3 2 2 2 18" xfId="38376"/>
    <cellStyle name="Total 3 2 2 2 18 2" xfId="38377"/>
    <cellStyle name="Total 3 2 2 2 18 2 2" xfId="38378"/>
    <cellStyle name="Total 3 2 2 2 18 3" xfId="38379"/>
    <cellStyle name="Total 3 2 2 2 19" xfId="38380"/>
    <cellStyle name="Total 3 2 2 2 19 2" xfId="38381"/>
    <cellStyle name="Total 3 2 2 2 19 2 2" xfId="38382"/>
    <cellStyle name="Total 3 2 2 2 19 3" xfId="38383"/>
    <cellStyle name="Total 3 2 2 2 2" xfId="38384"/>
    <cellStyle name="Total 3 2 2 2 2 2" xfId="38385"/>
    <cellStyle name="Total 3 2 2 2 2 2 2" xfId="38386"/>
    <cellStyle name="Total 3 2 2 2 2 3" xfId="38387"/>
    <cellStyle name="Total 3 2 2 2 20" xfId="38388"/>
    <cellStyle name="Total 3 2 2 2 20 2" xfId="38389"/>
    <cellStyle name="Total 3 2 2 2 20 2 2" xfId="38390"/>
    <cellStyle name="Total 3 2 2 2 20 3" xfId="38391"/>
    <cellStyle name="Total 3 2 2 2 21" xfId="38392"/>
    <cellStyle name="Total 3 2 2 2 21 2" xfId="38393"/>
    <cellStyle name="Total 3 2 2 2 22" xfId="38394"/>
    <cellStyle name="Total 3 2 2 2 3" xfId="38395"/>
    <cellStyle name="Total 3 2 2 2 3 2" xfId="38396"/>
    <cellStyle name="Total 3 2 2 2 3 2 2" xfId="38397"/>
    <cellStyle name="Total 3 2 2 2 3 3" xfId="38398"/>
    <cellStyle name="Total 3 2 2 2 4" xfId="38399"/>
    <cellStyle name="Total 3 2 2 2 4 2" xfId="38400"/>
    <cellStyle name="Total 3 2 2 2 4 2 2" xfId="38401"/>
    <cellStyle name="Total 3 2 2 2 4 3" xfId="38402"/>
    <cellStyle name="Total 3 2 2 2 5" xfId="38403"/>
    <cellStyle name="Total 3 2 2 2 5 2" xfId="38404"/>
    <cellStyle name="Total 3 2 2 2 5 2 2" xfId="38405"/>
    <cellStyle name="Total 3 2 2 2 5 3" xfId="38406"/>
    <cellStyle name="Total 3 2 2 2 6" xfId="38407"/>
    <cellStyle name="Total 3 2 2 2 6 2" xfId="38408"/>
    <cellStyle name="Total 3 2 2 2 6 2 2" xfId="38409"/>
    <cellStyle name="Total 3 2 2 2 6 3" xfId="38410"/>
    <cellStyle name="Total 3 2 2 2 7" xfId="38411"/>
    <cellStyle name="Total 3 2 2 2 7 2" xfId="38412"/>
    <cellStyle name="Total 3 2 2 2 7 2 2" xfId="38413"/>
    <cellStyle name="Total 3 2 2 2 7 3" xfId="38414"/>
    <cellStyle name="Total 3 2 2 2 8" xfId="38415"/>
    <cellStyle name="Total 3 2 2 2 8 2" xfId="38416"/>
    <cellStyle name="Total 3 2 2 2 8 2 2" xfId="38417"/>
    <cellStyle name="Total 3 2 2 2 8 3" xfId="38418"/>
    <cellStyle name="Total 3 2 2 2 9" xfId="38419"/>
    <cellStyle name="Total 3 2 2 2 9 2" xfId="38420"/>
    <cellStyle name="Total 3 2 2 2 9 2 2" xfId="38421"/>
    <cellStyle name="Total 3 2 2 2 9 3" xfId="38422"/>
    <cellStyle name="Total 3 2 2 3" xfId="38423"/>
    <cellStyle name="Total 3 2 2 3 2" xfId="38424"/>
    <cellStyle name="Total 3 2 2 3 2 2" xfId="38425"/>
    <cellStyle name="Total 3 2 2 3 3" xfId="38426"/>
    <cellStyle name="Total 3 2 2 4" xfId="38427"/>
    <cellStyle name="Total 3 2 2 4 2" xfId="38428"/>
    <cellStyle name="Total 3 2 2 4 2 2" xfId="38429"/>
    <cellStyle name="Total 3 2 2 4 3" xfId="38430"/>
    <cellStyle name="Total 3 2 2 5" xfId="38431"/>
    <cellStyle name="Total 3 2 2 5 2" xfId="38432"/>
    <cellStyle name="Total 3 2 2 5 2 2" xfId="38433"/>
    <cellStyle name="Total 3 2 2 5 3" xfId="38434"/>
    <cellStyle name="Total 3 2 2 6" xfId="38435"/>
    <cellStyle name="Total 3 2 2 6 2" xfId="38436"/>
    <cellStyle name="Total 3 2 2 6 2 2" xfId="38437"/>
    <cellStyle name="Total 3 2 2 6 3" xfId="38438"/>
    <cellStyle name="Total 3 2 2 7" xfId="38439"/>
    <cellStyle name="Total 3 2 2 7 2" xfId="38440"/>
    <cellStyle name="Total 3 2 2 7 2 2" xfId="38441"/>
    <cellStyle name="Total 3 2 2 7 3" xfId="38442"/>
    <cellStyle name="Total 3 2 2 8" xfId="38443"/>
    <cellStyle name="Total 3 2 2 8 2" xfId="38444"/>
    <cellStyle name="Total 3 2 2 8 2 2" xfId="38445"/>
    <cellStyle name="Total 3 2 2 8 3" xfId="38446"/>
    <cellStyle name="Total 3 2 2 9" xfId="38447"/>
    <cellStyle name="Total 3 2 2 9 2" xfId="38448"/>
    <cellStyle name="Total 3 2 2 9 2 2" xfId="38449"/>
    <cellStyle name="Total 3 2 2 9 3" xfId="38450"/>
    <cellStyle name="Total 3 2 20" xfId="38451"/>
    <cellStyle name="Total 3 2 20 2" xfId="38452"/>
    <cellStyle name="Total 3 2 20 2 2" xfId="38453"/>
    <cellStyle name="Total 3 2 20 3" xfId="38454"/>
    <cellStyle name="Total 3 2 21" xfId="38455"/>
    <cellStyle name="Total 3 2 21 2" xfId="38456"/>
    <cellStyle name="Total 3 2 22" xfId="38457"/>
    <cellStyle name="Total 3 2 3" xfId="38458"/>
    <cellStyle name="Total 3 2 3 10" xfId="38459"/>
    <cellStyle name="Total 3 2 3 10 2" xfId="38460"/>
    <cellStyle name="Total 3 2 3 10 2 2" xfId="38461"/>
    <cellStyle name="Total 3 2 3 10 3" xfId="38462"/>
    <cellStyle name="Total 3 2 3 11" xfId="38463"/>
    <cellStyle name="Total 3 2 3 11 2" xfId="38464"/>
    <cellStyle name="Total 3 2 3 11 2 2" xfId="38465"/>
    <cellStyle name="Total 3 2 3 11 3" xfId="38466"/>
    <cellStyle name="Total 3 2 3 12" xfId="38467"/>
    <cellStyle name="Total 3 2 3 12 2" xfId="38468"/>
    <cellStyle name="Total 3 2 3 12 2 2" xfId="38469"/>
    <cellStyle name="Total 3 2 3 12 3" xfId="38470"/>
    <cellStyle name="Total 3 2 3 13" xfId="38471"/>
    <cellStyle name="Total 3 2 3 13 2" xfId="38472"/>
    <cellStyle name="Total 3 2 3 13 2 2" xfId="38473"/>
    <cellStyle name="Total 3 2 3 13 3" xfId="38474"/>
    <cellStyle name="Total 3 2 3 14" xfId="38475"/>
    <cellStyle name="Total 3 2 3 14 2" xfId="38476"/>
    <cellStyle name="Total 3 2 3 14 2 2" xfId="38477"/>
    <cellStyle name="Total 3 2 3 14 3" xfId="38478"/>
    <cellStyle name="Total 3 2 3 15" xfId="38479"/>
    <cellStyle name="Total 3 2 3 15 2" xfId="38480"/>
    <cellStyle name="Total 3 2 3 15 2 2" xfId="38481"/>
    <cellStyle name="Total 3 2 3 15 3" xfId="38482"/>
    <cellStyle name="Total 3 2 3 16" xfId="38483"/>
    <cellStyle name="Total 3 2 3 16 2" xfId="38484"/>
    <cellStyle name="Total 3 2 3 16 2 2" xfId="38485"/>
    <cellStyle name="Total 3 2 3 16 3" xfId="38486"/>
    <cellStyle name="Total 3 2 3 17" xfId="38487"/>
    <cellStyle name="Total 3 2 3 17 2" xfId="38488"/>
    <cellStyle name="Total 3 2 3 17 2 2" xfId="38489"/>
    <cellStyle name="Total 3 2 3 17 3" xfId="38490"/>
    <cellStyle name="Total 3 2 3 18" xfId="38491"/>
    <cellStyle name="Total 3 2 3 18 2" xfId="38492"/>
    <cellStyle name="Total 3 2 3 19" xfId="38493"/>
    <cellStyle name="Total 3 2 3 2" xfId="38494"/>
    <cellStyle name="Total 3 2 3 2 10" xfId="38495"/>
    <cellStyle name="Total 3 2 3 2 10 2" xfId="38496"/>
    <cellStyle name="Total 3 2 3 2 10 2 2" xfId="38497"/>
    <cellStyle name="Total 3 2 3 2 10 3" xfId="38498"/>
    <cellStyle name="Total 3 2 3 2 11" xfId="38499"/>
    <cellStyle name="Total 3 2 3 2 11 2" xfId="38500"/>
    <cellStyle name="Total 3 2 3 2 11 2 2" xfId="38501"/>
    <cellStyle name="Total 3 2 3 2 11 3" xfId="38502"/>
    <cellStyle name="Total 3 2 3 2 12" xfId="38503"/>
    <cellStyle name="Total 3 2 3 2 12 2" xfId="38504"/>
    <cellStyle name="Total 3 2 3 2 12 2 2" xfId="38505"/>
    <cellStyle name="Total 3 2 3 2 12 3" xfId="38506"/>
    <cellStyle name="Total 3 2 3 2 13" xfId="38507"/>
    <cellStyle name="Total 3 2 3 2 13 2" xfId="38508"/>
    <cellStyle name="Total 3 2 3 2 13 2 2" xfId="38509"/>
    <cellStyle name="Total 3 2 3 2 13 3" xfId="38510"/>
    <cellStyle name="Total 3 2 3 2 14" xfId="38511"/>
    <cellStyle name="Total 3 2 3 2 14 2" xfId="38512"/>
    <cellStyle name="Total 3 2 3 2 14 2 2" xfId="38513"/>
    <cellStyle name="Total 3 2 3 2 14 3" xfId="38514"/>
    <cellStyle name="Total 3 2 3 2 15" xfId="38515"/>
    <cellStyle name="Total 3 2 3 2 15 2" xfId="38516"/>
    <cellStyle name="Total 3 2 3 2 15 2 2" xfId="38517"/>
    <cellStyle name="Total 3 2 3 2 15 3" xfId="38518"/>
    <cellStyle name="Total 3 2 3 2 16" xfId="38519"/>
    <cellStyle name="Total 3 2 3 2 16 2" xfId="38520"/>
    <cellStyle name="Total 3 2 3 2 16 2 2" xfId="38521"/>
    <cellStyle name="Total 3 2 3 2 16 3" xfId="38522"/>
    <cellStyle name="Total 3 2 3 2 17" xfId="38523"/>
    <cellStyle name="Total 3 2 3 2 17 2" xfId="38524"/>
    <cellStyle name="Total 3 2 3 2 17 2 2" xfId="38525"/>
    <cellStyle name="Total 3 2 3 2 17 3" xfId="38526"/>
    <cellStyle name="Total 3 2 3 2 18" xfId="38527"/>
    <cellStyle name="Total 3 2 3 2 18 2" xfId="38528"/>
    <cellStyle name="Total 3 2 3 2 18 2 2" xfId="38529"/>
    <cellStyle name="Total 3 2 3 2 18 3" xfId="38530"/>
    <cellStyle name="Total 3 2 3 2 19" xfId="38531"/>
    <cellStyle name="Total 3 2 3 2 19 2" xfId="38532"/>
    <cellStyle name="Total 3 2 3 2 19 2 2" xfId="38533"/>
    <cellStyle name="Total 3 2 3 2 19 3" xfId="38534"/>
    <cellStyle name="Total 3 2 3 2 2" xfId="38535"/>
    <cellStyle name="Total 3 2 3 2 2 2" xfId="38536"/>
    <cellStyle name="Total 3 2 3 2 2 2 2" xfId="38537"/>
    <cellStyle name="Total 3 2 3 2 2 3" xfId="38538"/>
    <cellStyle name="Total 3 2 3 2 20" xfId="38539"/>
    <cellStyle name="Total 3 2 3 2 20 2" xfId="38540"/>
    <cellStyle name="Total 3 2 3 2 20 2 2" xfId="38541"/>
    <cellStyle name="Total 3 2 3 2 20 3" xfId="38542"/>
    <cellStyle name="Total 3 2 3 2 21" xfId="38543"/>
    <cellStyle name="Total 3 2 3 2 21 2" xfId="38544"/>
    <cellStyle name="Total 3 2 3 2 22" xfId="38545"/>
    <cellStyle name="Total 3 2 3 2 3" xfId="38546"/>
    <cellStyle name="Total 3 2 3 2 3 2" xfId="38547"/>
    <cellStyle name="Total 3 2 3 2 3 2 2" xfId="38548"/>
    <cellStyle name="Total 3 2 3 2 3 3" xfId="38549"/>
    <cellStyle name="Total 3 2 3 2 4" xfId="38550"/>
    <cellStyle name="Total 3 2 3 2 4 2" xfId="38551"/>
    <cellStyle name="Total 3 2 3 2 4 2 2" xfId="38552"/>
    <cellStyle name="Total 3 2 3 2 4 3" xfId="38553"/>
    <cellStyle name="Total 3 2 3 2 5" xfId="38554"/>
    <cellStyle name="Total 3 2 3 2 5 2" xfId="38555"/>
    <cellStyle name="Total 3 2 3 2 5 2 2" xfId="38556"/>
    <cellStyle name="Total 3 2 3 2 5 3" xfId="38557"/>
    <cellStyle name="Total 3 2 3 2 6" xfId="38558"/>
    <cellStyle name="Total 3 2 3 2 6 2" xfId="38559"/>
    <cellStyle name="Total 3 2 3 2 6 2 2" xfId="38560"/>
    <cellStyle name="Total 3 2 3 2 6 3" xfId="38561"/>
    <cellStyle name="Total 3 2 3 2 7" xfId="38562"/>
    <cellStyle name="Total 3 2 3 2 7 2" xfId="38563"/>
    <cellStyle name="Total 3 2 3 2 7 2 2" xfId="38564"/>
    <cellStyle name="Total 3 2 3 2 7 3" xfId="38565"/>
    <cellStyle name="Total 3 2 3 2 8" xfId="38566"/>
    <cellStyle name="Total 3 2 3 2 8 2" xfId="38567"/>
    <cellStyle name="Total 3 2 3 2 8 2 2" xfId="38568"/>
    <cellStyle name="Total 3 2 3 2 8 3" xfId="38569"/>
    <cellStyle name="Total 3 2 3 2 9" xfId="38570"/>
    <cellStyle name="Total 3 2 3 2 9 2" xfId="38571"/>
    <cellStyle name="Total 3 2 3 2 9 2 2" xfId="38572"/>
    <cellStyle name="Total 3 2 3 2 9 3" xfId="38573"/>
    <cellStyle name="Total 3 2 3 3" xfId="38574"/>
    <cellStyle name="Total 3 2 3 3 2" xfId="38575"/>
    <cellStyle name="Total 3 2 3 3 2 2" xfId="38576"/>
    <cellStyle name="Total 3 2 3 3 3" xfId="38577"/>
    <cellStyle name="Total 3 2 3 4" xfId="38578"/>
    <cellStyle name="Total 3 2 3 4 2" xfId="38579"/>
    <cellStyle name="Total 3 2 3 4 2 2" xfId="38580"/>
    <cellStyle name="Total 3 2 3 4 3" xfId="38581"/>
    <cellStyle name="Total 3 2 3 5" xfId="38582"/>
    <cellStyle name="Total 3 2 3 5 2" xfId="38583"/>
    <cellStyle name="Total 3 2 3 5 2 2" xfId="38584"/>
    <cellStyle name="Total 3 2 3 5 3" xfId="38585"/>
    <cellStyle name="Total 3 2 3 6" xfId="38586"/>
    <cellStyle name="Total 3 2 3 6 2" xfId="38587"/>
    <cellStyle name="Total 3 2 3 6 2 2" xfId="38588"/>
    <cellStyle name="Total 3 2 3 6 3" xfId="38589"/>
    <cellStyle name="Total 3 2 3 7" xfId="38590"/>
    <cellStyle name="Total 3 2 3 7 2" xfId="38591"/>
    <cellStyle name="Total 3 2 3 7 2 2" xfId="38592"/>
    <cellStyle name="Total 3 2 3 7 3" xfId="38593"/>
    <cellStyle name="Total 3 2 3 8" xfId="38594"/>
    <cellStyle name="Total 3 2 3 8 2" xfId="38595"/>
    <cellStyle name="Total 3 2 3 8 2 2" xfId="38596"/>
    <cellStyle name="Total 3 2 3 8 3" xfId="38597"/>
    <cellStyle name="Total 3 2 3 9" xfId="38598"/>
    <cellStyle name="Total 3 2 3 9 2" xfId="38599"/>
    <cellStyle name="Total 3 2 3 9 2 2" xfId="38600"/>
    <cellStyle name="Total 3 2 3 9 3" xfId="38601"/>
    <cellStyle name="Total 3 2 4" xfId="38602"/>
    <cellStyle name="Total 3 2 4 10" xfId="38603"/>
    <cellStyle name="Total 3 2 4 10 2" xfId="38604"/>
    <cellStyle name="Total 3 2 4 10 2 2" xfId="38605"/>
    <cellStyle name="Total 3 2 4 10 3" xfId="38606"/>
    <cellStyle name="Total 3 2 4 11" xfId="38607"/>
    <cellStyle name="Total 3 2 4 11 2" xfId="38608"/>
    <cellStyle name="Total 3 2 4 11 2 2" xfId="38609"/>
    <cellStyle name="Total 3 2 4 11 3" xfId="38610"/>
    <cellStyle name="Total 3 2 4 12" xfId="38611"/>
    <cellStyle name="Total 3 2 4 12 2" xfId="38612"/>
    <cellStyle name="Total 3 2 4 12 2 2" xfId="38613"/>
    <cellStyle name="Total 3 2 4 12 3" xfId="38614"/>
    <cellStyle name="Total 3 2 4 13" xfId="38615"/>
    <cellStyle name="Total 3 2 4 13 2" xfId="38616"/>
    <cellStyle name="Total 3 2 4 13 2 2" xfId="38617"/>
    <cellStyle name="Total 3 2 4 13 3" xfId="38618"/>
    <cellStyle name="Total 3 2 4 14" xfId="38619"/>
    <cellStyle name="Total 3 2 4 14 2" xfId="38620"/>
    <cellStyle name="Total 3 2 4 14 2 2" xfId="38621"/>
    <cellStyle name="Total 3 2 4 14 3" xfId="38622"/>
    <cellStyle name="Total 3 2 4 15" xfId="38623"/>
    <cellStyle name="Total 3 2 4 15 2" xfId="38624"/>
    <cellStyle name="Total 3 2 4 15 2 2" xfId="38625"/>
    <cellStyle name="Total 3 2 4 15 3" xfId="38626"/>
    <cellStyle name="Total 3 2 4 16" xfId="38627"/>
    <cellStyle name="Total 3 2 4 16 2" xfId="38628"/>
    <cellStyle name="Total 3 2 4 16 2 2" xfId="38629"/>
    <cellStyle name="Total 3 2 4 16 3" xfId="38630"/>
    <cellStyle name="Total 3 2 4 17" xfId="38631"/>
    <cellStyle name="Total 3 2 4 17 2" xfId="38632"/>
    <cellStyle name="Total 3 2 4 17 2 2" xfId="38633"/>
    <cellStyle name="Total 3 2 4 17 3" xfId="38634"/>
    <cellStyle name="Total 3 2 4 18" xfId="38635"/>
    <cellStyle name="Total 3 2 4 18 2" xfId="38636"/>
    <cellStyle name="Total 3 2 4 18 2 2" xfId="38637"/>
    <cellStyle name="Total 3 2 4 18 3" xfId="38638"/>
    <cellStyle name="Total 3 2 4 19" xfId="38639"/>
    <cellStyle name="Total 3 2 4 19 2" xfId="38640"/>
    <cellStyle name="Total 3 2 4 19 2 2" xfId="38641"/>
    <cellStyle name="Total 3 2 4 19 3" xfId="38642"/>
    <cellStyle name="Total 3 2 4 2" xfId="38643"/>
    <cellStyle name="Total 3 2 4 2 10" xfId="38644"/>
    <cellStyle name="Total 3 2 4 2 10 2" xfId="38645"/>
    <cellStyle name="Total 3 2 4 2 10 2 2" xfId="38646"/>
    <cellStyle name="Total 3 2 4 2 10 3" xfId="38647"/>
    <cellStyle name="Total 3 2 4 2 11" xfId="38648"/>
    <cellStyle name="Total 3 2 4 2 11 2" xfId="38649"/>
    <cellStyle name="Total 3 2 4 2 11 2 2" xfId="38650"/>
    <cellStyle name="Total 3 2 4 2 11 3" xfId="38651"/>
    <cellStyle name="Total 3 2 4 2 12" xfId="38652"/>
    <cellStyle name="Total 3 2 4 2 12 2" xfId="38653"/>
    <cellStyle name="Total 3 2 4 2 12 2 2" xfId="38654"/>
    <cellStyle name="Total 3 2 4 2 12 3" xfId="38655"/>
    <cellStyle name="Total 3 2 4 2 13" xfId="38656"/>
    <cellStyle name="Total 3 2 4 2 13 2" xfId="38657"/>
    <cellStyle name="Total 3 2 4 2 13 2 2" xfId="38658"/>
    <cellStyle name="Total 3 2 4 2 13 3" xfId="38659"/>
    <cellStyle name="Total 3 2 4 2 14" xfId="38660"/>
    <cellStyle name="Total 3 2 4 2 14 2" xfId="38661"/>
    <cellStyle name="Total 3 2 4 2 14 2 2" xfId="38662"/>
    <cellStyle name="Total 3 2 4 2 14 3" xfId="38663"/>
    <cellStyle name="Total 3 2 4 2 15" xfId="38664"/>
    <cellStyle name="Total 3 2 4 2 15 2" xfId="38665"/>
    <cellStyle name="Total 3 2 4 2 15 2 2" xfId="38666"/>
    <cellStyle name="Total 3 2 4 2 15 3" xfId="38667"/>
    <cellStyle name="Total 3 2 4 2 16" xfId="38668"/>
    <cellStyle name="Total 3 2 4 2 16 2" xfId="38669"/>
    <cellStyle name="Total 3 2 4 2 16 2 2" xfId="38670"/>
    <cellStyle name="Total 3 2 4 2 16 3" xfId="38671"/>
    <cellStyle name="Total 3 2 4 2 17" xfId="38672"/>
    <cellStyle name="Total 3 2 4 2 17 2" xfId="38673"/>
    <cellStyle name="Total 3 2 4 2 17 2 2" xfId="38674"/>
    <cellStyle name="Total 3 2 4 2 17 3" xfId="38675"/>
    <cellStyle name="Total 3 2 4 2 18" xfId="38676"/>
    <cellStyle name="Total 3 2 4 2 18 2" xfId="38677"/>
    <cellStyle name="Total 3 2 4 2 18 2 2" xfId="38678"/>
    <cellStyle name="Total 3 2 4 2 18 3" xfId="38679"/>
    <cellStyle name="Total 3 2 4 2 19" xfId="38680"/>
    <cellStyle name="Total 3 2 4 2 19 2" xfId="38681"/>
    <cellStyle name="Total 3 2 4 2 19 2 2" xfId="38682"/>
    <cellStyle name="Total 3 2 4 2 19 3" xfId="38683"/>
    <cellStyle name="Total 3 2 4 2 2" xfId="38684"/>
    <cellStyle name="Total 3 2 4 2 2 2" xfId="38685"/>
    <cellStyle name="Total 3 2 4 2 2 2 2" xfId="38686"/>
    <cellStyle name="Total 3 2 4 2 2 3" xfId="38687"/>
    <cellStyle name="Total 3 2 4 2 20" xfId="38688"/>
    <cellStyle name="Total 3 2 4 2 20 2" xfId="38689"/>
    <cellStyle name="Total 3 2 4 2 20 2 2" xfId="38690"/>
    <cellStyle name="Total 3 2 4 2 20 3" xfId="38691"/>
    <cellStyle name="Total 3 2 4 2 21" xfId="38692"/>
    <cellStyle name="Total 3 2 4 2 21 2" xfId="38693"/>
    <cellStyle name="Total 3 2 4 2 22" xfId="38694"/>
    <cellStyle name="Total 3 2 4 2 3" xfId="38695"/>
    <cellStyle name="Total 3 2 4 2 3 2" xfId="38696"/>
    <cellStyle name="Total 3 2 4 2 3 2 2" xfId="38697"/>
    <cellStyle name="Total 3 2 4 2 3 3" xfId="38698"/>
    <cellStyle name="Total 3 2 4 2 4" xfId="38699"/>
    <cellStyle name="Total 3 2 4 2 4 2" xfId="38700"/>
    <cellStyle name="Total 3 2 4 2 4 2 2" xfId="38701"/>
    <cellStyle name="Total 3 2 4 2 4 3" xfId="38702"/>
    <cellStyle name="Total 3 2 4 2 5" xfId="38703"/>
    <cellStyle name="Total 3 2 4 2 5 2" xfId="38704"/>
    <cellStyle name="Total 3 2 4 2 5 2 2" xfId="38705"/>
    <cellStyle name="Total 3 2 4 2 5 3" xfId="38706"/>
    <cellStyle name="Total 3 2 4 2 6" xfId="38707"/>
    <cellStyle name="Total 3 2 4 2 6 2" xfId="38708"/>
    <cellStyle name="Total 3 2 4 2 6 2 2" xfId="38709"/>
    <cellStyle name="Total 3 2 4 2 6 3" xfId="38710"/>
    <cellStyle name="Total 3 2 4 2 7" xfId="38711"/>
    <cellStyle name="Total 3 2 4 2 7 2" xfId="38712"/>
    <cellStyle name="Total 3 2 4 2 7 2 2" xfId="38713"/>
    <cellStyle name="Total 3 2 4 2 7 3" xfId="38714"/>
    <cellStyle name="Total 3 2 4 2 8" xfId="38715"/>
    <cellStyle name="Total 3 2 4 2 8 2" xfId="38716"/>
    <cellStyle name="Total 3 2 4 2 8 2 2" xfId="38717"/>
    <cellStyle name="Total 3 2 4 2 8 3" xfId="38718"/>
    <cellStyle name="Total 3 2 4 2 9" xfId="38719"/>
    <cellStyle name="Total 3 2 4 2 9 2" xfId="38720"/>
    <cellStyle name="Total 3 2 4 2 9 2 2" xfId="38721"/>
    <cellStyle name="Total 3 2 4 2 9 3" xfId="38722"/>
    <cellStyle name="Total 3 2 4 20" xfId="38723"/>
    <cellStyle name="Total 3 2 4 20 2" xfId="38724"/>
    <cellStyle name="Total 3 2 4 20 2 2" xfId="38725"/>
    <cellStyle name="Total 3 2 4 20 3" xfId="38726"/>
    <cellStyle name="Total 3 2 4 21" xfId="38727"/>
    <cellStyle name="Total 3 2 4 21 2" xfId="38728"/>
    <cellStyle name="Total 3 2 4 21 2 2" xfId="38729"/>
    <cellStyle name="Total 3 2 4 21 3" xfId="38730"/>
    <cellStyle name="Total 3 2 4 22" xfId="38731"/>
    <cellStyle name="Total 3 2 4 22 2" xfId="38732"/>
    <cellStyle name="Total 3 2 4 23" xfId="38733"/>
    <cellStyle name="Total 3 2 4 3" xfId="38734"/>
    <cellStyle name="Total 3 2 4 3 2" xfId="38735"/>
    <cellStyle name="Total 3 2 4 3 2 2" xfId="38736"/>
    <cellStyle name="Total 3 2 4 3 3" xfId="38737"/>
    <cellStyle name="Total 3 2 4 4" xfId="38738"/>
    <cellStyle name="Total 3 2 4 4 2" xfId="38739"/>
    <cellStyle name="Total 3 2 4 4 2 2" xfId="38740"/>
    <cellStyle name="Total 3 2 4 4 3" xfId="38741"/>
    <cellStyle name="Total 3 2 4 5" xfId="38742"/>
    <cellStyle name="Total 3 2 4 5 2" xfId="38743"/>
    <cellStyle name="Total 3 2 4 5 2 2" xfId="38744"/>
    <cellStyle name="Total 3 2 4 5 3" xfId="38745"/>
    <cellStyle name="Total 3 2 4 6" xfId="38746"/>
    <cellStyle name="Total 3 2 4 6 2" xfId="38747"/>
    <cellStyle name="Total 3 2 4 6 2 2" xfId="38748"/>
    <cellStyle name="Total 3 2 4 6 3" xfId="38749"/>
    <cellStyle name="Total 3 2 4 7" xfId="38750"/>
    <cellStyle name="Total 3 2 4 7 2" xfId="38751"/>
    <cellStyle name="Total 3 2 4 7 2 2" xfId="38752"/>
    <cellStyle name="Total 3 2 4 7 3" xfId="38753"/>
    <cellStyle name="Total 3 2 4 8" xfId="38754"/>
    <cellStyle name="Total 3 2 4 8 2" xfId="38755"/>
    <cellStyle name="Total 3 2 4 8 2 2" xfId="38756"/>
    <cellStyle name="Total 3 2 4 8 3" xfId="38757"/>
    <cellStyle name="Total 3 2 4 9" xfId="38758"/>
    <cellStyle name="Total 3 2 4 9 2" xfId="38759"/>
    <cellStyle name="Total 3 2 4 9 2 2" xfId="38760"/>
    <cellStyle name="Total 3 2 4 9 3" xfId="38761"/>
    <cellStyle name="Total 3 2 5" xfId="38762"/>
    <cellStyle name="Total 3 2 5 10" xfId="38763"/>
    <cellStyle name="Total 3 2 5 10 2" xfId="38764"/>
    <cellStyle name="Total 3 2 5 10 2 2" xfId="38765"/>
    <cellStyle name="Total 3 2 5 10 3" xfId="38766"/>
    <cellStyle name="Total 3 2 5 11" xfId="38767"/>
    <cellStyle name="Total 3 2 5 11 2" xfId="38768"/>
    <cellStyle name="Total 3 2 5 11 2 2" xfId="38769"/>
    <cellStyle name="Total 3 2 5 11 3" xfId="38770"/>
    <cellStyle name="Total 3 2 5 12" xfId="38771"/>
    <cellStyle name="Total 3 2 5 12 2" xfId="38772"/>
    <cellStyle name="Total 3 2 5 12 2 2" xfId="38773"/>
    <cellStyle name="Total 3 2 5 12 3" xfId="38774"/>
    <cellStyle name="Total 3 2 5 13" xfId="38775"/>
    <cellStyle name="Total 3 2 5 13 2" xfId="38776"/>
    <cellStyle name="Total 3 2 5 13 2 2" xfId="38777"/>
    <cellStyle name="Total 3 2 5 13 3" xfId="38778"/>
    <cellStyle name="Total 3 2 5 14" xfId="38779"/>
    <cellStyle name="Total 3 2 5 14 2" xfId="38780"/>
    <cellStyle name="Total 3 2 5 14 2 2" xfId="38781"/>
    <cellStyle name="Total 3 2 5 14 3" xfId="38782"/>
    <cellStyle name="Total 3 2 5 15" xfId="38783"/>
    <cellStyle name="Total 3 2 5 15 2" xfId="38784"/>
    <cellStyle name="Total 3 2 5 15 2 2" xfId="38785"/>
    <cellStyle name="Total 3 2 5 15 3" xfId="38786"/>
    <cellStyle name="Total 3 2 5 16" xfId="38787"/>
    <cellStyle name="Total 3 2 5 16 2" xfId="38788"/>
    <cellStyle name="Total 3 2 5 16 2 2" xfId="38789"/>
    <cellStyle name="Total 3 2 5 16 3" xfId="38790"/>
    <cellStyle name="Total 3 2 5 17" xfId="38791"/>
    <cellStyle name="Total 3 2 5 17 2" xfId="38792"/>
    <cellStyle name="Total 3 2 5 17 2 2" xfId="38793"/>
    <cellStyle name="Total 3 2 5 17 3" xfId="38794"/>
    <cellStyle name="Total 3 2 5 18" xfId="38795"/>
    <cellStyle name="Total 3 2 5 18 2" xfId="38796"/>
    <cellStyle name="Total 3 2 5 18 2 2" xfId="38797"/>
    <cellStyle name="Total 3 2 5 18 3" xfId="38798"/>
    <cellStyle name="Total 3 2 5 19" xfId="38799"/>
    <cellStyle name="Total 3 2 5 19 2" xfId="38800"/>
    <cellStyle name="Total 3 2 5 19 2 2" xfId="38801"/>
    <cellStyle name="Total 3 2 5 19 3" xfId="38802"/>
    <cellStyle name="Total 3 2 5 2" xfId="38803"/>
    <cellStyle name="Total 3 2 5 2 2" xfId="38804"/>
    <cellStyle name="Total 3 2 5 2 2 2" xfId="38805"/>
    <cellStyle name="Total 3 2 5 2 3" xfId="38806"/>
    <cellStyle name="Total 3 2 5 20" xfId="38807"/>
    <cellStyle name="Total 3 2 5 20 2" xfId="38808"/>
    <cellStyle name="Total 3 2 5 20 2 2" xfId="38809"/>
    <cellStyle name="Total 3 2 5 20 3" xfId="38810"/>
    <cellStyle name="Total 3 2 5 21" xfId="38811"/>
    <cellStyle name="Total 3 2 5 21 2" xfId="38812"/>
    <cellStyle name="Total 3 2 5 22" xfId="38813"/>
    <cellStyle name="Total 3 2 5 3" xfId="38814"/>
    <cellStyle name="Total 3 2 5 3 2" xfId="38815"/>
    <cellStyle name="Total 3 2 5 3 2 2" xfId="38816"/>
    <cellStyle name="Total 3 2 5 3 3" xfId="38817"/>
    <cellStyle name="Total 3 2 5 4" xfId="38818"/>
    <cellStyle name="Total 3 2 5 4 2" xfId="38819"/>
    <cellStyle name="Total 3 2 5 4 2 2" xfId="38820"/>
    <cellStyle name="Total 3 2 5 4 3" xfId="38821"/>
    <cellStyle name="Total 3 2 5 5" xfId="38822"/>
    <cellStyle name="Total 3 2 5 5 2" xfId="38823"/>
    <cellStyle name="Total 3 2 5 5 2 2" xfId="38824"/>
    <cellStyle name="Total 3 2 5 5 3" xfId="38825"/>
    <cellStyle name="Total 3 2 5 6" xfId="38826"/>
    <cellStyle name="Total 3 2 5 6 2" xfId="38827"/>
    <cellStyle name="Total 3 2 5 6 2 2" xfId="38828"/>
    <cellStyle name="Total 3 2 5 6 3" xfId="38829"/>
    <cellStyle name="Total 3 2 5 7" xfId="38830"/>
    <cellStyle name="Total 3 2 5 7 2" xfId="38831"/>
    <cellStyle name="Total 3 2 5 7 2 2" xfId="38832"/>
    <cellStyle name="Total 3 2 5 7 3" xfId="38833"/>
    <cellStyle name="Total 3 2 5 8" xfId="38834"/>
    <cellStyle name="Total 3 2 5 8 2" xfId="38835"/>
    <cellStyle name="Total 3 2 5 8 2 2" xfId="38836"/>
    <cellStyle name="Total 3 2 5 8 3" xfId="38837"/>
    <cellStyle name="Total 3 2 5 9" xfId="38838"/>
    <cellStyle name="Total 3 2 5 9 2" xfId="38839"/>
    <cellStyle name="Total 3 2 5 9 2 2" xfId="38840"/>
    <cellStyle name="Total 3 2 5 9 3" xfId="38841"/>
    <cellStyle name="Total 3 2 6" xfId="38842"/>
    <cellStyle name="Total 3 2 6 2" xfId="38843"/>
    <cellStyle name="Total 3 2 6 2 2" xfId="38844"/>
    <cellStyle name="Total 3 2 6 3" xfId="38845"/>
    <cellStyle name="Total 3 2 7" xfId="38846"/>
    <cellStyle name="Total 3 2 7 2" xfId="38847"/>
    <cellStyle name="Total 3 2 7 2 2" xfId="38848"/>
    <cellStyle name="Total 3 2 7 3" xfId="38849"/>
    <cellStyle name="Total 3 2 8" xfId="38850"/>
    <cellStyle name="Total 3 2 8 2" xfId="38851"/>
    <cellStyle name="Total 3 2 8 2 2" xfId="38852"/>
    <cellStyle name="Total 3 2 8 3" xfId="38853"/>
    <cellStyle name="Total 3 2 9" xfId="38854"/>
    <cellStyle name="Total 3 2 9 2" xfId="38855"/>
    <cellStyle name="Total 3 2 9 2 2" xfId="38856"/>
    <cellStyle name="Total 3 2 9 3" xfId="38857"/>
    <cellStyle name="Total 3 20" xfId="38858"/>
    <cellStyle name="Total 3 20 2" xfId="38859"/>
    <cellStyle name="Total 3 20 2 2" xfId="38860"/>
    <cellStyle name="Total 3 20 3" xfId="38861"/>
    <cellStyle name="Total 3 21" xfId="38862"/>
    <cellStyle name="Total 3 21 2" xfId="38863"/>
    <cellStyle name="Total 3 21 2 2" xfId="38864"/>
    <cellStyle name="Total 3 21 3" xfId="38865"/>
    <cellStyle name="Total 3 22" xfId="38866"/>
    <cellStyle name="Total 3 22 2" xfId="38867"/>
    <cellStyle name="Total 3 23" xfId="38868"/>
    <cellStyle name="Total 3 24" xfId="38869"/>
    <cellStyle name="Total 3 25" xfId="38870"/>
    <cellStyle name="Total 3 26" xfId="38871"/>
    <cellStyle name="Total 3 3" xfId="38872"/>
    <cellStyle name="Total 3 3 10" xfId="38873"/>
    <cellStyle name="Total 3 3 10 2" xfId="38874"/>
    <cellStyle name="Total 3 3 10 2 2" xfId="38875"/>
    <cellStyle name="Total 3 3 10 3" xfId="38876"/>
    <cellStyle name="Total 3 3 11" xfId="38877"/>
    <cellStyle name="Total 3 3 11 2" xfId="38878"/>
    <cellStyle name="Total 3 3 11 2 2" xfId="38879"/>
    <cellStyle name="Total 3 3 11 3" xfId="38880"/>
    <cellStyle name="Total 3 3 12" xfId="38881"/>
    <cellStyle name="Total 3 3 12 2" xfId="38882"/>
    <cellStyle name="Total 3 3 12 2 2" xfId="38883"/>
    <cellStyle name="Total 3 3 12 3" xfId="38884"/>
    <cellStyle name="Total 3 3 13" xfId="38885"/>
    <cellStyle name="Total 3 3 13 2" xfId="38886"/>
    <cellStyle name="Total 3 3 13 2 2" xfId="38887"/>
    <cellStyle name="Total 3 3 13 3" xfId="38888"/>
    <cellStyle name="Total 3 3 14" xfId="38889"/>
    <cellStyle name="Total 3 3 14 2" xfId="38890"/>
    <cellStyle name="Total 3 3 14 2 2" xfId="38891"/>
    <cellStyle name="Total 3 3 14 3" xfId="38892"/>
    <cellStyle name="Total 3 3 15" xfId="38893"/>
    <cellStyle name="Total 3 3 15 2" xfId="38894"/>
    <cellStyle name="Total 3 3 15 2 2" xfId="38895"/>
    <cellStyle name="Total 3 3 15 3" xfId="38896"/>
    <cellStyle name="Total 3 3 16" xfId="38897"/>
    <cellStyle name="Total 3 3 16 2" xfId="38898"/>
    <cellStyle name="Total 3 3 16 2 2" xfId="38899"/>
    <cellStyle name="Total 3 3 16 3" xfId="38900"/>
    <cellStyle name="Total 3 3 17" xfId="38901"/>
    <cellStyle name="Total 3 3 17 2" xfId="38902"/>
    <cellStyle name="Total 3 3 17 2 2" xfId="38903"/>
    <cellStyle name="Total 3 3 17 3" xfId="38904"/>
    <cellStyle name="Total 3 3 18" xfId="38905"/>
    <cellStyle name="Total 3 3 18 2" xfId="38906"/>
    <cellStyle name="Total 3 3 19" xfId="38907"/>
    <cellStyle name="Total 3 3 2" xfId="38908"/>
    <cellStyle name="Total 3 3 2 10" xfId="38909"/>
    <cellStyle name="Total 3 3 2 10 2" xfId="38910"/>
    <cellStyle name="Total 3 3 2 10 2 2" xfId="38911"/>
    <cellStyle name="Total 3 3 2 10 3" xfId="38912"/>
    <cellStyle name="Total 3 3 2 11" xfId="38913"/>
    <cellStyle name="Total 3 3 2 11 2" xfId="38914"/>
    <cellStyle name="Total 3 3 2 11 2 2" xfId="38915"/>
    <cellStyle name="Total 3 3 2 11 3" xfId="38916"/>
    <cellStyle name="Total 3 3 2 12" xfId="38917"/>
    <cellStyle name="Total 3 3 2 12 2" xfId="38918"/>
    <cellStyle name="Total 3 3 2 12 2 2" xfId="38919"/>
    <cellStyle name="Total 3 3 2 12 3" xfId="38920"/>
    <cellStyle name="Total 3 3 2 13" xfId="38921"/>
    <cellStyle name="Total 3 3 2 13 2" xfId="38922"/>
    <cellStyle name="Total 3 3 2 13 2 2" xfId="38923"/>
    <cellStyle name="Total 3 3 2 13 3" xfId="38924"/>
    <cellStyle name="Total 3 3 2 14" xfId="38925"/>
    <cellStyle name="Total 3 3 2 14 2" xfId="38926"/>
    <cellStyle name="Total 3 3 2 14 2 2" xfId="38927"/>
    <cellStyle name="Total 3 3 2 14 3" xfId="38928"/>
    <cellStyle name="Total 3 3 2 15" xfId="38929"/>
    <cellStyle name="Total 3 3 2 15 2" xfId="38930"/>
    <cellStyle name="Total 3 3 2 15 2 2" xfId="38931"/>
    <cellStyle name="Total 3 3 2 15 3" xfId="38932"/>
    <cellStyle name="Total 3 3 2 16" xfId="38933"/>
    <cellStyle name="Total 3 3 2 16 2" xfId="38934"/>
    <cellStyle name="Total 3 3 2 16 2 2" xfId="38935"/>
    <cellStyle name="Total 3 3 2 16 3" xfId="38936"/>
    <cellStyle name="Total 3 3 2 17" xfId="38937"/>
    <cellStyle name="Total 3 3 2 17 2" xfId="38938"/>
    <cellStyle name="Total 3 3 2 17 2 2" xfId="38939"/>
    <cellStyle name="Total 3 3 2 17 3" xfId="38940"/>
    <cellStyle name="Total 3 3 2 18" xfId="38941"/>
    <cellStyle name="Total 3 3 2 18 2" xfId="38942"/>
    <cellStyle name="Total 3 3 2 18 2 2" xfId="38943"/>
    <cellStyle name="Total 3 3 2 18 3" xfId="38944"/>
    <cellStyle name="Total 3 3 2 19" xfId="38945"/>
    <cellStyle name="Total 3 3 2 19 2" xfId="38946"/>
    <cellStyle name="Total 3 3 2 19 2 2" xfId="38947"/>
    <cellStyle name="Total 3 3 2 19 3" xfId="38948"/>
    <cellStyle name="Total 3 3 2 2" xfId="38949"/>
    <cellStyle name="Total 3 3 2 2 2" xfId="38950"/>
    <cellStyle name="Total 3 3 2 2 2 2" xfId="38951"/>
    <cellStyle name="Total 3 3 2 2 3" xfId="38952"/>
    <cellStyle name="Total 3 3 2 20" xfId="38953"/>
    <cellStyle name="Total 3 3 2 20 2" xfId="38954"/>
    <cellStyle name="Total 3 3 2 20 2 2" xfId="38955"/>
    <cellStyle name="Total 3 3 2 20 3" xfId="38956"/>
    <cellStyle name="Total 3 3 2 21" xfId="38957"/>
    <cellStyle name="Total 3 3 2 21 2" xfId="38958"/>
    <cellStyle name="Total 3 3 2 22" xfId="38959"/>
    <cellStyle name="Total 3 3 2 3" xfId="38960"/>
    <cellStyle name="Total 3 3 2 3 2" xfId="38961"/>
    <cellStyle name="Total 3 3 2 3 2 2" xfId="38962"/>
    <cellStyle name="Total 3 3 2 3 3" xfId="38963"/>
    <cellStyle name="Total 3 3 2 4" xfId="38964"/>
    <cellStyle name="Total 3 3 2 4 2" xfId="38965"/>
    <cellStyle name="Total 3 3 2 4 2 2" xfId="38966"/>
    <cellStyle name="Total 3 3 2 4 3" xfId="38967"/>
    <cellStyle name="Total 3 3 2 5" xfId="38968"/>
    <cellStyle name="Total 3 3 2 5 2" xfId="38969"/>
    <cellStyle name="Total 3 3 2 5 2 2" xfId="38970"/>
    <cellStyle name="Total 3 3 2 5 3" xfId="38971"/>
    <cellStyle name="Total 3 3 2 6" xfId="38972"/>
    <cellStyle name="Total 3 3 2 6 2" xfId="38973"/>
    <cellStyle name="Total 3 3 2 6 2 2" xfId="38974"/>
    <cellStyle name="Total 3 3 2 6 3" xfId="38975"/>
    <cellStyle name="Total 3 3 2 7" xfId="38976"/>
    <cellStyle name="Total 3 3 2 7 2" xfId="38977"/>
    <cellStyle name="Total 3 3 2 7 2 2" xfId="38978"/>
    <cellStyle name="Total 3 3 2 7 3" xfId="38979"/>
    <cellStyle name="Total 3 3 2 8" xfId="38980"/>
    <cellStyle name="Total 3 3 2 8 2" xfId="38981"/>
    <cellStyle name="Total 3 3 2 8 2 2" xfId="38982"/>
    <cellStyle name="Total 3 3 2 8 3" xfId="38983"/>
    <cellStyle name="Total 3 3 2 9" xfId="38984"/>
    <cellStyle name="Total 3 3 2 9 2" xfId="38985"/>
    <cellStyle name="Total 3 3 2 9 2 2" xfId="38986"/>
    <cellStyle name="Total 3 3 2 9 3" xfId="38987"/>
    <cellStyle name="Total 3 3 3" xfId="38988"/>
    <cellStyle name="Total 3 3 3 2" xfId="38989"/>
    <cellStyle name="Total 3 3 3 2 2" xfId="38990"/>
    <cellStyle name="Total 3 3 3 3" xfId="38991"/>
    <cellStyle name="Total 3 3 4" xfId="38992"/>
    <cellStyle name="Total 3 3 4 2" xfId="38993"/>
    <cellStyle name="Total 3 3 4 2 2" xfId="38994"/>
    <cellStyle name="Total 3 3 4 3" xfId="38995"/>
    <cellStyle name="Total 3 3 5" xfId="38996"/>
    <cellStyle name="Total 3 3 5 2" xfId="38997"/>
    <cellStyle name="Total 3 3 5 2 2" xfId="38998"/>
    <cellStyle name="Total 3 3 5 3" xfId="38999"/>
    <cellStyle name="Total 3 3 6" xfId="39000"/>
    <cellStyle name="Total 3 3 6 2" xfId="39001"/>
    <cellStyle name="Total 3 3 6 2 2" xfId="39002"/>
    <cellStyle name="Total 3 3 6 3" xfId="39003"/>
    <cellStyle name="Total 3 3 7" xfId="39004"/>
    <cellStyle name="Total 3 3 7 2" xfId="39005"/>
    <cellStyle name="Total 3 3 7 2 2" xfId="39006"/>
    <cellStyle name="Total 3 3 7 3" xfId="39007"/>
    <cellStyle name="Total 3 3 8" xfId="39008"/>
    <cellStyle name="Total 3 3 8 2" xfId="39009"/>
    <cellStyle name="Total 3 3 8 2 2" xfId="39010"/>
    <cellStyle name="Total 3 3 8 3" xfId="39011"/>
    <cellStyle name="Total 3 3 9" xfId="39012"/>
    <cellStyle name="Total 3 3 9 2" xfId="39013"/>
    <cellStyle name="Total 3 3 9 2 2" xfId="39014"/>
    <cellStyle name="Total 3 3 9 3" xfId="39015"/>
    <cellStyle name="Total 3 4" xfId="39016"/>
    <cellStyle name="Total 3 4 10" xfId="39017"/>
    <cellStyle name="Total 3 4 10 2" xfId="39018"/>
    <cellStyle name="Total 3 4 10 2 2" xfId="39019"/>
    <cellStyle name="Total 3 4 10 3" xfId="39020"/>
    <cellStyle name="Total 3 4 11" xfId="39021"/>
    <cellStyle name="Total 3 4 11 2" xfId="39022"/>
    <cellStyle name="Total 3 4 11 2 2" xfId="39023"/>
    <cellStyle name="Total 3 4 11 3" xfId="39024"/>
    <cellStyle name="Total 3 4 12" xfId="39025"/>
    <cellStyle name="Total 3 4 12 2" xfId="39026"/>
    <cellStyle name="Total 3 4 12 2 2" xfId="39027"/>
    <cellStyle name="Total 3 4 12 3" xfId="39028"/>
    <cellStyle name="Total 3 4 13" xfId="39029"/>
    <cellStyle name="Total 3 4 13 2" xfId="39030"/>
    <cellStyle name="Total 3 4 13 2 2" xfId="39031"/>
    <cellStyle name="Total 3 4 13 3" xfId="39032"/>
    <cellStyle name="Total 3 4 14" xfId="39033"/>
    <cellStyle name="Total 3 4 14 2" xfId="39034"/>
    <cellStyle name="Total 3 4 14 2 2" xfId="39035"/>
    <cellStyle name="Total 3 4 14 3" xfId="39036"/>
    <cellStyle name="Total 3 4 15" xfId="39037"/>
    <cellStyle name="Total 3 4 15 2" xfId="39038"/>
    <cellStyle name="Total 3 4 15 2 2" xfId="39039"/>
    <cellStyle name="Total 3 4 15 3" xfId="39040"/>
    <cellStyle name="Total 3 4 16" xfId="39041"/>
    <cellStyle name="Total 3 4 16 2" xfId="39042"/>
    <cellStyle name="Total 3 4 16 2 2" xfId="39043"/>
    <cellStyle name="Total 3 4 16 3" xfId="39044"/>
    <cellStyle name="Total 3 4 17" xfId="39045"/>
    <cellStyle name="Total 3 4 17 2" xfId="39046"/>
    <cellStyle name="Total 3 4 17 2 2" xfId="39047"/>
    <cellStyle name="Total 3 4 17 3" xfId="39048"/>
    <cellStyle name="Total 3 4 18" xfId="39049"/>
    <cellStyle name="Total 3 4 18 2" xfId="39050"/>
    <cellStyle name="Total 3 4 19" xfId="39051"/>
    <cellStyle name="Total 3 4 2" xfId="39052"/>
    <cellStyle name="Total 3 4 2 10" xfId="39053"/>
    <cellStyle name="Total 3 4 2 10 2" xfId="39054"/>
    <cellStyle name="Total 3 4 2 10 2 2" xfId="39055"/>
    <cellStyle name="Total 3 4 2 10 3" xfId="39056"/>
    <cellStyle name="Total 3 4 2 11" xfId="39057"/>
    <cellStyle name="Total 3 4 2 11 2" xfId="39058"/>
    <cellStyle name="Total 3 4 2 11 2 2" xfId="39059"/>
    <cellStyle name="Total 3 4 2 11 3" xfId="39060"/>
    <cellStyle name="Total 3 4 2 12" xfId="39061"/>
    <cellStyle name="Total 3 4 2 12 2" xfId="39062"/>
    <cellStyle name="Total 3 4 2 12 2 2" xfId="39063"/>
    <cellStyle name="Total 3 4 2 12 3" xfId="39064"/>
    <cellStyle name="Total 3 4 2 13" xfId="39065"/>
    <cellStyle name="Total 3 4 2 13 2" xfId="39066"/>
    <cellStyle name="Total 3 4 2 13 2 2" xfId="39067"/>
    <cellStyle name="Total 3 4 2 13 3" xfId="39068"/>
    <cellStyle name="Total 3 4 2 14" xfId="39069"/>
    <cellStyle name="Total 3 4 2 14 2" xfId="39070"/>
    <cellStyle name="Total 3 4 2 14 2 2" xfId="39071"/>
    <cellStyle name="Total 3 4 2 14 3" xfId="39072"/>
    <cellStyle name="Total 3 4 2 15" xfId="39073"/>
    <cellStyle name="Total 3 4 2 15 2" xfId="39074"/>
    <cellStyle name="Total 3 4 2 15 2 2" xfId="39075"/>
    <cellStyle name="Total 3 4 2 15 3" xfId="39076"/>
    <cellStyle name="Total 3 4 2 16" xfId="39077"/>
    <cellStyle name="Total 3 4 2 16 2" xfId="39078"/>
    <cellStyle name="Total 3 4 2 16 2 2" xfId="39079"/>
    <cellStyle name="Total 3 4 2 16 3" xfId="39080"/>
    <cellStyle name="Total 3 4 2 17" xfId="39081"/>
    <cellStyle name="Total 3 4 2 17 2" xfId="39082"/>
    <cellStyle name="Total 3 4 2 17 2 2" xfId="39083"/>
    <cellStyle name="Total 3 4 2 17 3" xfId="39084"/>
    <cellStyle name="Total 3 4 2 18" xfId="39085"/>
    <cellStyle name="Total 3 4 2 18 2" xfId="39086"/>
    <cellStyle name="Total 3 4 2 18 2 2" xfId="39087"/>
    <cellStyle name="Total 3 4 2 18 3" xfId="39088"/>
    <cellStyle name="Total 3 4 2 19" xfId="39089"/>
    <cellStyle name="Total 3 4 2 19 2" xfId="39090"/>
    <cellStyle name="Total 3 4 2 19 2 2" xfId="39091"/>
    <cellStyle name="Total 3 4 2 19 3" xfId="39092"/>
    <cellStyle name="Total 3 4 2 2" xfId="39093"/>
    <cellStyle name="Total 3 4 2 2 2" xfId="39094"/>
    <cellStyle name="Total 3 4 2 2 2 2" xfId="39095"/>
    <cellStyle name="Total 3 4 2 2 3" xfId="39096"/>
    <cellStyle name="Total 3 4 2 20" xfId="39097"/>
    <cellStyle name="Total 3 4 2 20 2" xfId="39098"/>
    <cellStyle name="Total 3 4 2 20 2 2" xfId="39099"/>
    <cellStyle name="Total 3 4 2 20 3" xfId="39100"/>
    <cellStyle name="Total 3 4 2 21" xfId="39101"/>
    <cellStyle name="Total 3 4 2 21 2" xfId="39102"/>
    <cellStyle name="Total 3 4 2 22" xfId="39103"/>
    <cellStyle name="Total 3 4 2 3" xfId="39104"/>
    <cellStyle name="Total 3 4 2 3 2" xfId="39105"/>
    <cellStyle name="Total 3 4 2 3 2 2" xfId="39106"/>
    <cellStyle name="Total 3 4 2 3 3" xfId="39107"/>
    <cellStyle name="Total 3 4 2 4" xfId="39108"/>
    <cellStyle name="Total 3 4 2 4 2" xfId="39109"/>
    <cellStyle name="Total 3 4 2 4 2 2" xfId="39110"/>
    <cellStyle name="Total 3 4 2 4 3" xfId="39111"/>
    <cellStyle name="Total 3 4 2 5" xfId="39112"/>
    <cellStyle name="Total 3 4 2 5 2" xfId="39113"/>
    <cellStyle name="Total 3 4 2 5 2 2" xfId="39114"/>
    <cellStyle name="Total 3 4 2 5 3" xfId="39115"/>
    <cellStyle name="Total 3 4 2 6" xfId="39116"/>
    <cellStyle name="Total 3 4 2 6 2" xfId="39117"/>
    <cellStyle name="Total 3 4 2 6 2 2" xfId="39118"/>
    <cellStyle name="Total 3 4 2 6 3" xfId="39119"/>
    <cellStyle name="Total 3 4 2 7" xfId="39120"/>
    <cellStyle name="Total 3 4 2 7 2" xfId="39121"/>
    <cellStyle name="Total 3 4 2 7 2 2" xfId="39122"/>
    <cellStyle name="Total 3 4 2 7 3" xfId="39123"/>
    <cellStyle name="Total 3 4 2 8" xfId="39124"/>
    <cellStyle name="Total 3 4 2 8 2" xfId="39125"/>
    <cellStyle name="Total 3 4 2 8 2 2" xfId="39126"/>
    <cellStyle name="Total 3 4 2 8 3" xfId="39127"/>
    <cellStyle name="Total 3 4 2 9" xfId="39128"/>
    <cellStyle name="Total 3 4 2 9 2" xfId="39129"/>
    <cellStyle name="Total 3 4 2 9 2 2" xfId="39130"/>
    <cellStyle name="Total 3 4 2 9 3" xfId="39131"/>
    <cellStyle name="Total 3 4 3" xfId="39132"/>
    <cellStyle name="Total 3 4 3 2" xfId="39133"/>
    <cellStyle name="Total 3 4 3 2 2" xfId="39134"/>
    <cellStyle name="Total 3 4 3 3" xfId="39135"/>
    <cellStyle name="Total 3 4 4" xfId="39136"/>
    <cellStyle name="Total 3 4 4 2" xfId="39137"/>
    <cellStyle name="Total 3 4 4 2 2" xfId="39138"/>
    <cellStyle name="Total 3 4 4 3" xfId="39139"/>
    <cellStyle name="Total 3 4 5" xfId="39140"/>
    <cellStyle name="Total 3 4 5 2" xfId="39141"/>
    <cellStyle name="Total 3 4 5 2 2" xfId="39142"/>
    <cellStyle name="Total 3 4 5 3" xfId="39143"/>
    <cellStyle name="Total 3 4 6" xfId="39144"/>
    <cellStyle name="Total 3 4 6 2" xfId="39145"/>
    <cellStyle name="Total 3 4 6 2 2" xfId="39146"/>
    <cellStyle name="Total 3 4 6 3" xfId="39147"/>
    <cellStyle name="Total 3 4 7" xfId="39148"/>
    <cellStyle name="Total 3 4 7 2" xfId="39149"/>
    <cellStyle name="Total 3 4 7 2 2" xfId="39150"/>
    <cellStyle name="Total 3 4 7 3" xfId="39151"/>
    <cellStyle name="Total 3 4 8" xfId="39152"/>
    <cellStyle name="Total 3 4 8 2" xfId="39153"/>
    <cellStyle name="Total 3 4 8 2 2" xfId="39154"/>
    <cellStyle name="Total 3 4 8 3" xfId="39155"/>
    <cellStyle name="Total 3 4 9" xfId="39156"/>
    <cellStyle name="Total 3 4 9 2" xfId="39157"/>
    <cellStyle name="Total 3 4 9 2 2" xfId="39158"/>
    <cellStyle name="Total 3 4 9 3" xfId="39159"/>
    <cellStyle name="Total 3 5" xfId="39160"/>
    <cellStyle name="Total 3 5 10" xfId="39161"/>
    <cellStyle name="Total 3 5 10 2" xfId="39162"/>
    <cellStyle name="Total 3 5 10 2 2" xfId="39163"/>
    <cellStyle name="Total 3 5 10 3" xfId="39164"/>
    <cellStyle name="Total 3 5 11" xfId="39165"/>
    <cellStyle name="Total 3 5 11 2" xfId="39166"/>
    <cellStyle name="Total 3 5 11 2 2" xfId="39167"/>
    <cellStyle name="Total 3 5 11 3" xfId="39168"/>
    <cellStyle name="Total 3 5 12" xfId="39169"/>
    <cellStyle name="Total 3 5 12 2" xfId="39170"/>
    <cellStyle name="Total 3 5 12 2 2" xfId="39171"/>
    <cellStyle name="Total 3 5 12 3" xfId="39172"/>
    <cellStyle name="Total 3 5 13" xfId="39173"/>
    <cellStyle name="Total 3 5 13 2" xfId="39174"/>
    <cellStyle name="Total 3 5 13 2 2" xfId="39175"/>
    <cellStyle name="Total 3 5 13 3" xfId="39176"/>
    <cellStyle name="Total 3 5 14" xfId="39177"/>
    <cellStyle name="Total 3 5 14 2" xfId="39178"/>
    <cellStyle name="Total 3 5 14 2 2" xfId="39179"/>
    <cellStyle name="Total 3 5 14 3" xfId="39180"/>
    <cellStyle name="Total 3 5 15" xfId="39181"/>
    <cellStyle name="Total 3 5 15 2" xfId="39182"/>
    <cellStyle name="Total 3 5 15 2 2" xfId="39183"/>
    <cellStyle name="Total 3 5 15 3" xfId="39184"/>
    <cellStyle name="Total 3 5 16" xfId="39185"/>
    <cellStyle name="Total 3 5 16 2" xfId="39186"/>
    <cellStyle name="Total 3 5 16 2 2" xfId="39187"/>
    <cellStyle name="Total 3 5 16 3" xfId="39188"/>
    <cellStyle name="Total 3 5 17" xfId="39189"/>
    <cellStyle name="Total 3 5 17 2" xfId="39190"/>
    <cellStyle name="Total 3 5 17 2 2" xfId="39191"/>
    <cellStyle name="Total 3 5 17 3" xfId="39192"/>
    <cellStyle name="Total 3 5 18" xfId="39193"/>
    <cellStyle name="Total 3 5 18 2" xfId="39194"/>
    <cellStyle name="Total 3 5 18 2 2" xfId="39195"/>
    <cellStyle name="Total 3 5 18 3" xfId="39196"/>
    <cellStyle name="Total 3 5 19" xfId="39197"/>
    <cellStyle name="Total 3 5 19 2" xfId="39198"/>
    <cellStyle name="Total 3 5 19 2 2" xfId="39199"/>
    <cellStyle name="Total 3 5 19 3" xfId="39200"/>
    <cellStyle name="Total 3 5 2" xfId="39201"/>
    <cellStyle name="Total 3 5 2 10" xfId="39202"/>
    <cellStyle name="Total 3 5 2 10 2" xfId="39203"/>
    <cellStyle name="Total 3 5 2 10 2 2" xfId="39204"/>
    <cellStyle name="Total 3 5 2 10 3" xfId="39205"/>
    <cellStyle name="Total 3 5 2 11" xfId="39206"/>
    <cellStyle name="Total 3 5 2 11 2" xfId="39207"/>
    <cellStyle name="Total 3 5 2 11 2 2" xfId="39208"/>
    <cellStyle name="Total 3 5 2 11 3" xfId="39209"/>
    <cellStyle name="Total 3 5 2 12" xfId="39210"/>
    <cellStyle name="Total 3 5 2 12 2" xfId="39211"/>
    <cellStyle name="Total 3 5 2 12 2 2" xfId="39212"/>
    <cellStyle name="Total 3 5 2 12 3" xfId="39213"/>
    <cellStyle name="Total 3 5 2 13" xfId="39214"/>
    <cellStyle name="Total 3 5 2 13 2" xfId="39215"/>
    <cellStyle name="Total 3 5 2 13 2 2" xfId="39216"/>
    <cellStyle name="Total 3 5 2 13 3" xfId="39217"/>
    <cellStyle name="Total 3 5 2 14" xfId="39218"/>
    <cellStyle name="Total 3 5 2 14 2" xfId="39219"/>
    <cellStyle name="Total 3 5 2 14 2 2" xfId="39220"/>
    <cellStyle name="Total 3 5 2 14 3" xfId="39221"/>
    <cellStyle name="Total 3 5 2 15" xfId="39222"/>
    <cellStyle name="Total 3 5 2 15 2" xfId="39223"/>
    <cellStyle name="Total 3 5 2 15 2 2" xfId="39224"/>
    <cellStyle name="Total 3 5 2 15 3" xfId="39225"/>
    <cellStyle name="Total 3 5 2 16" xfId="39226"/>
    <cellStyle name="Total 3 5 2 16 2" xfId="39227"/>
    <cellStyle name="Total 3 5 2 16 2 2" xfId="39228"/>
    <cellStyle name="Total 3 5 2 16 3" xfId="39229"/>
    <cellStyle name="Total 3 5 2 17" xfId="39230"/>
    <cellStyle name="Total 3 5 2 17 2" xfId="39231"/>
    <cellStyle name="Total 3 5 2 17 2 2" xfId="39232"/>
    <cellStyle name="Total 3 5 2 17 3" xfId="39233"/>
    <cellStyle name="Total 3 5 2 18" xfId="39234"/>
    <cellStyle name="Total 3 5 2 18 2" xfId="39235"/>
    <cellStyle name="Total 3 5 2 18 2 2" xfId="39236"/>
    <cellStyle name="Total 3 5 2 18 3" xfId="39237"/>
    <cellStyle name="Total 3 5 2 19" xfId="39238"/>
    <cellStyle name="Total 3 5 2 19 2" xfId="39239"/>
    <cellStyle name="Total 3 5 2 19 2 2" xfId="39240"/>
    <cellStyle name="Total 3 5 2 19 3" xfId="39241"/>
    <cellStyle name="Total 3 5 2 2" xfId="39242"/>
    <cellStyle name="Total 3 5 2 2 2" xfId="39243"/>
    <cellStyle name="Total 3 5 2 2 2 2" xfId="39244"/>
    <cellStyle name="Total 3 5 2 2 3" xfId="39245"/>
    <cellStyle name="Total 3 5 2 20" xfId="39246"/>
    <cellStyle name="Total 3 5 2 20 2" xfId="39247"/>
    <cellStyle name="Total 3 5 2 20 2 2" xfId="39248"/>
    <cellStyle name="Total 3 5 2 20 3" xfId="39249"/>
    <cellStyle name="Total 3 5 2 21" xfId="39250"/>
    <cellStyle name="Total 3 5 2 21 2" xfId="39251"/>
    <cellStyle name="Total 3 5 2 22" xfId="39252"/>
    <cellStyle name="Total 3 5 2 3" xfId="39253"/>
    <cellStyle name="Total 3 5 2 3 2" xfId="39254"/>
    <cellStyle name="Total 3 5 2 3 2 2" xfId="39255"/>
    <cellStyle name="Total 3 5 2 3 3" xfId="39256"/>
    <cellStyle name="Total 3 5 2 4" xfId="39257"/>
    <cellStyle name="Total 3 5 2 4 2" xfId="39258"/>
    <cellStyle name="Total 3 5 2 4 2 2" xfId="39259"/>
    <cellStyle name="Total 3 5 2 4 3" xfId="39260"/>
    <cellStyle name="Total 3 5 2 5" xfId="39261"/>
    <cellStyle name="Total 3 5 2 5 2" xfId="39262"/>
    <cellStyle name="Total 3 5 2 5 2 2" xfId="39263"/>
    <cellStyle name="Total 3 5 2 5 3" xfId="39264"/>
    <cellStyle name="Total 3 5 2 6" xfId="39265"/>
    <cellStyle name="Total 3 5 2 6 2" xfId="39266"/>
    <cellStyle name="Total 3 5 2 6 2 2" xfId="39267"/>
    <cellStyle name="Total 3 5 2 6 3" xfId="39268"/>
    <cellStyle name="Total 3 5 2 7" xfId="39269"/>
    <cellStyle name="Total 3 5 2 7 2" xfId="39270"/>
    <cellStyle name="Total 3 5 2 7 2 2" xfId="39271"/>
    <cellStyle name="Total 3 5 2 7 3" xfId="39272"/>
    <cellStyle name="Total 3 5 2 8" xfId="39273"/>
    <cellStyle name="Total 3 5 2 8 2" xfId="39274"/>
    <cellStyle name="Total 3 5 2 8 2 2" xfId="39275"/>
    <cellStyle name="Total 3 5 2 8 3" xfId="39276"/>
    <cellStyle name="Total 3 5 2 9" xfId="39277"/>
    <cellStyle name="Total 3 5 2 9 2" xfId="39278"/>
    <cellStyle name="Total 3 5 2 9 2 2" xfId="39279"/>
    <cellStyle name="Total 3 5 2 9 3" xfId="39280"/>
    <cellStyle name="Total 3 5 20" xfId="39281"/>
    <cellStyle name="Total 3 5 20 2" xfId="39282"/>
    <cellStyle name="Total 3 5 20 2 2" xfId="39283"/>
    <cellStyle name="Total 3 5 20 3" xfId="39284"/>
    <cellStyle name="Total 3 5 21" xfId="39285"/>
    <cellStyle name="Total 3 5 21 2" xfId="39286"/>
    <cellStyle name="Total 3 5 21 2 2" xfId="39287"/>
    <cellStyle name="Total 3 5 21 3" xfId="39288"/>
    <cellStyle name="Total 3 5 22" xfId="39289"/>
    <cellStyle name="Total 3 5 22 2" xfId="39290"/>
    <cellStyle name="Total 3 5 23" xfId="39291"/>
    <cellStyle name="Total 3 5 3" xfId="39292"/>
    <cellStyle name="Total 3 5 3 2" xfId="39293"/>
    <cellStyle name="Total 3 5 3 2 2" xfId="39294"/>
    <cellStyle name="Total 3 5 3 3" xfId="39295"/>
    <cellStyle name="Total 3 5 4" xfId="39296"/>
    <cellStyle name="Total 3 5 4 2" xfId="39297"/>
    <cellStyle name="Total 3 5 4 2 2" xfId="39298"/>
    <cellStyle name="Total 3 5 4 3" xfId="39299"/>
    <cellStyle name="Total 3 5 5" xfId="39300"/>
    <cellStyle name="Total 3 5 5 2" xfId="39301"/>
    <cellStyle name="Total 3 5 5 2 2" xfId="39302"/>
    <cellStyle name="Total 3 5 5 3" xfId="39303"/>
    <cellStyle name="Total 3 5 6" xfId="39304"/>
    <cellStyle name="Total 3 5 6 2" xfId="39305"/>
    <cellStyle name="Total 3 5 6 2 2" xfId="39306"/>
    <cellStyle name="Total 3 5 6 3" xfId="39307"/>
    <cellStyle name="Total 3 5 7" xfId="39308"/>
    <cellStyle name="Total 3 5 7 2" xfId="39309"/>
    <cellStyle name="Total 3 5 7 2 2" xfId="39310"/>
    <cellStyle name="Total 3 5 7 3" xfId="39311"/>
    <cellStyle name="Total 3 5 8" xfId="39312"/>
    <cellStyle name="Total 3 5 8 2" xfId="39313"/>
    <cellStyle name="Total 3 5 8 2 2" xfId="39314"/>
    <cellStyle name="Total 3 5 8 3" xfId="39315"/>
    <cellStyle name="Total 3 5 9" xfId="39316"/>
    <cellStyle name="Total 3 5 9 2" xfId="39317"/>
    <cellStyle name="Total 3 5 9 2 2" xfId="39318"/>
    <cellStyle name="Total 3 5 9 3" xfId="39319"/>
    <cellStyle name="Total 3 6" xfId="39320"/>
    <cellStyle name="Total 3 6 10" xfId="39321"/>
    <cellStyle name="Total 3 6 10 2" xfId="39322"/>
    <cellStyle name="Total 3 6 10 2 2" xfId="39323"/>
    <cellStyle name="Total 3 6 10 3" xfId="39324"/>
    <cellStyle name="Total 3 6 11" xfId="39325"/>
    <cellStyle name="Total 3 6 11 2" xfId="39326"/>
    <cellStyle name="Total 3 6 11 2 2" xfId="39327"/>
    <cellStyle name="Total 3 6 11 3" xfId="39328"/>
    <cellStyle name="Total 3 6 12" xfId="39329"/>
    <cellStyle name="Total 3 6 12 2" xfId="39330"/>
    <cellStyle name="Total 3 6 12 2 2" xfId="39331"/>
    <cellStyle name="Total 3 6 12 3" xfId="39332"/>
    <cellStyle name="Total 3 6 13" xfId="39333"/>
    <cellStyle name="Total 3 6 13 2" xfId="39334"/>
    <cellStyle name="Total 3 6 13 2 2" xfId="39335"/>
    <cellStyle name="Total 3 6 13 3" xfId="39336"/>
    <cellStyle name="Total 3 6 14" xfId="39337"/>
    <cellStyle name="Total 3 6 14 2" xfId="39338"/>
    <cellStyle name="Total 3 6 14 2 2" xfId="39339"/>
    <cellStyle name="Total 3 6 14 3" xfId="39340"/>
    <cellStyle name="Total 3 6 15" xfId="39341"/>
    <cellStyle name="Total 3 6 15 2" xfId="39342"/>
    <cellStyle name="Total 3 6 15 2 2" xfId="39343"/>
    <cellStyle name="Total 3 6 15 3" xfId="39344"/>
    <cellStyle name="Total 3 6 16" xfId="39345"/>
    <cellStyle name="Total 3 6 16 2" xfId="39346"/>
    <cellStyle name="Total 3 6 16 2 2" xfId="39347"/>
    <cellStyle name="Total 3 6 16 3" xfId="39348"/>
    <cellStyle name="Total 3 6 17" xfId="39349"/>
    <cellStyle name="Total 3 6 17 2" xfId="39350"/>
    <cellStyle name="Total 3 6 17 2 2" xfId="39351"/>
    <cellStyle name="Total 3 6 17 3" xfId="39352"/>
    <cellStyle name="Total 3 6 18" xfId="39353"/>
    <cellStyle name="Total 3 6 18 2" xfId="39354"/>
    <cellStyle name="Total 3 6 18 2 2" xfId="39355"/>
    <cellStyle name="Total 3 6 18 3" xfId="39356"/>
    <cellStyle name="Total 3 6 19" xfId="39357"/>
    <cellStyle name="Total 3 6 19 2" xfId="39358"/>
    <cellStyle name="Total 3 6 19 2 2" xfId="39359"/>
    <cellStyle name="Total 3 6 19 3" xfId="39360"/>
    <cellStyle name="Total 3 6 2" xfId="39361"/>
    <cellStyle name="Total 3 6 2 2" xfId="39362"/>
    <cellStyle name="Total 3 6 2 2 2" xfId="39363"/>
    <cellStyle name="Total 3 6 2 3" xfId="39364"/>
    <cellStyle name="Total 3 6 20" xfId="39365"/>
    <cellStyle name="Total 3 6 20 2" xfId="39366"/>
    <cellStyle name="Total 3 6 20 2 2" xfId="39367"/>
    <cellStyle name="Total 3 6 20 3" xfId="39368"/>
    <cellStyle name="Total 3 6 21" xfId="39369"/>
    <cellStyle name="Total 3 6 21 2" xfId="39370"/>
    <cellStyle name="Total 3 6 22" xfId="39371"/>
    <cellStyle name="Total 3 6 3" xfId="39372"/>
    <cellStyle name="Total 3 6 3 2" xfId="39373"/>
    <cellStyle name="Total 3 6 3 2 2" xfId="39374"/>
    <cellStyle name="Total 3 6 3 3" xfId="39375"/>
    <cellStyle name="Total 3 6 4" xfId="39376"/>
    <cellStyle name="Total 3 6 4 2" xfId="39377"/>
    <cellStyle name="Total 3 6 4 2 2" xfId="39378"/>
    <cellStyle name="Total 3 6 4 3" xfId="39379"/>
    <cellStyle name="Total 3 6 5" xfId="39380"/>
    <cellStyle name="Total 3 6 5 2" xfId="39381"/>
    <cellStyle name="Total 3 6 5 2 2" xfId="39382"/>
    <cellStyle name="Total 3 6 5 3" xfId="39383"/>
    <cellStyle name="Total 3 6 6" xfId="39384"/>
    <cellStyle name="Total 3 6 6 2" xfId="39385"/>
    <cellStyle name="Total 3 6 6 2 2" xfId="39386"/>
    <cellStyle name="Total 3 6 6 3" xfId="39387"/>
    <cellStyle name="Total 3 6 7" xfId="39388"/>
    <cellStyle name="Total 3 6 7 2" xfId="39389"/>
    <cellStyle name="Total 3 6 7 2 2" xfId="39390"/>
    <cellStyle name="Total 3 6 7 3" xfId="39391"/>
    <cellStyle name="Total 3 6 8" xfId="39392"/>
    <cellStyle name="Total 3 6 8 2" xfId="39393"/>
    <cellStyle name="Total 3 6 8 2 2" xfId="39394"/>
    <cellStyle name="Total 3 6 8 3" xfId="39395"/>
    <cellStyle name="Total 3 6 9" xfId="39396"/>
    <cellStyle name="Total 3 6 9 2" xfId="39397"/>
    <cellStyle name="Total 3 6 9 2 2" xfId="39398"/>
    <cellStyle name="Total 3 6 9 3" xfId="39399"/>
    <cellStyle name="Total 3 7" xfId="39400"/>
    <cellStyle name="Total 3 7 2" xfId="39401"/>
    <cellStyle name="Total 3 7 2 2" xfId="39402"/>
    <cellStyle name="Total 3 7 3" xfId="39403"/>
    <cellStyle name="Total 3 8" xfId="39404"/>
    <cellStyle name="Total 3 8 2" xfId="39405"/>
    <cellStyle name="Total 3 8 2 2" xfId="39406"/>
    <cellStyle name="Total 3 8 3" xfId="39407"/>
    <cellStyle name="Total 3 9" xfId="39408"/>
    <cellStyle name="Total 3 9 2" xfId="39409"/>
    <cellStyle name="Total 3 9 2 2" xfId="39410"/>
    <cellStyle name="Total 3 9 3" xfId="39411"/>
    <cellStyle name="Total 4" xfId="39412"/>
    <cellStyle name="Total 4 10" xfId="39413"/>
    <cellStyle name="Total 4 10 2" xfId="39414"/>
    <cellStyle name="Total 4 10 2 2" xfId="39415"/>
    <cellStyle name="Total 4 10 3" xfId="39416"/>
    <cellStyle name="Total 4 11" xfId="39417"/>
    <cellStyle name="Total 4 11 2" xfId="39418"/>
    <cellStyle name="Total 4 11 2 2" xfId="39419"/>
    <cellStyle name="Total 4 11 3" xfId="39420"/>
    <cellStyle name="Total 4 12" xfId="39421"/>
    <cellStyle name="Total 4 12 2" xfId="39422"/>
    <cellStyle name="Total 4 12 2 2" xfId="39423"/>
    <cellStyle name="Total 4 12 3" xfId="39424"/>
    <cellStyle name="Total 4 13" xfId="39425"/>
    <cellStyle name="Total 4 13 2" xfId="39426"/>
    <cellStyle name="Total 4 13 2 2" xfId="39427"/>
    <cellStyle name="Total 4 13 3" xfId="39428"/>
    <cellStyle name="Total 4 14" xfId="39429"/>
    <cellStyle name="Total 4 14 2" xfId="39430"/>
    <cellStyle name="Total 4 14 2 2" xfId="39431"/>
    <cellStyle name="Total 4 14 3" xfId="39432"/>
    <cellStyle name="Total 4 15" xfId="39433"/>
    <cellStyle name="Total 4 15 2" xfId="39434"/>
    <cellStyle name="Total 4 15 2 2" xfId="39435"/>
    <cellStyle name="Total 4 15 3" xfId="39436"/>
    <cellStyle name="Total 4 16" xfId="39437"/>
    <cellStyle name="Total 4 16 2" xfId="39438"/>
    <cellStyle name="Total 4 16 2 2" xfId="39439"/>
    <cellStyle name="Total 4 16 3" xfId="39440"/>
    <cellStyle name="Total 4 17" xfId="39441"/>
    <cellStyle name="Total 4 17 2" xfId="39442"/>
    <cellStyle name="Total 4 17 2 2" xfId="39443"/>
    <cellStyle name="Total 4 17 3" xfId="39444"/>
    <cellStyle name="Total 4 18" xfId="39445"/>
    <cellStyle name="Total 4 18 2" xfId="39446"/>
    <cellStyle name="Total 4 18 2 2" xfId="39447"/>
    <cellStyle name="Total 4 18 3" xfId="39448"/>
    <cellStyle name="Total 4 19" xfId="39449"/>
    <cellStyle name="Total 4 19 2" xfId="39450"/>
    <cellStyle name="Total 4 19 2 2" xfId="39451"/>
    <cellStyle name="Total 4 19 3" xfId="39452"/>
    <cellStyle name="Total 4 2" xfId="39453"/>
    <cellStyle name="Total 4 2 10" xfId="39454"/>
    <cellStyle name="Total 4 2 10 2" xfId="39455"/>
    <cellStyle name="Total 4 2 10 2 2" xfId="39456"/>
    <cellStyle name="Total 4 2 10 3" xfId="39457"/>
    <cellStyle name="Total 4 2 11" xfId="39458"/>
    <cellStyle name="Total 4 2 11 2" xfId="39459"/>
    <cellStyle name="Total 4 2 11 2 2" xfId="39460"/>
    <cellStyle name="Total 4 2 11 3" xfId="39461"/>
    <cellStyle name="Total 4 2 12" xfId="39462"/>
    <cellStyle name="Total 4 2 12 2" xfId="39463"/>
    <cellStyle name="Total 4 2 12 2 2" xfId="39464"/>
    <cellStyle name="Total 4 2 12 3" xfId="39465"/>
    <cellStyle name="Total 4 2 13" xfId="39466"/>
    <cellStyle name="Total 4 2 13 2" xfId="39467"/>
    <cellStyle name="Total 4 2 13 2 2" xfId="39468"/>
    <cellStyle name="Total 4 2 13 3" xfId="39469"/>
    <cellStyle name="Total 4 2 14" xfId="39470"/>
    <cellStyle name="Total 4 2 14 2" xfId="39471"/>
    <cellStyle name="Total 4 2 14 2 2" xfId="39472"/>
    <cellStyle name="Total 4 2 14 3" xfId="39473"/>
    <cellStyle name="Total 4 2 15" xfId="39474"/>
    <cellStyle name="Total 4 2 15 2" xfId="39475"/>
    <cellStyle name="Total 4 2 15 2 2" xfId="39476"/>
    <cellStyle name="Total 4 2 15 3" xfId="39477"/>
    <cellStyle name="Total 4 2 16" xfId="39478"/>
    <cellStyle name="Total 4 2 16 2" xfId="39479"/>
    <cellStyle name="Total 4 2 16 2 2" xfId="39480"/>
    <cellStyle name="Total 4 2 16 3" xfId="39481"/>
    <cellStyle name="Total 4 2 17" xfId="39482"/>
    <cellStyle name="Total 4 2 17 2" xfId="39483"/>
    <cellStyle name="Total 4 2 17 2 2" xfId="39484"/>
    <cellStyle name="Total 4 2 17 3" xfId="39485"/>
    <cellStyle name="Total 4 2 18" xfId="39486"/>
    <cellStyle name="Total 4 2 18 2" xfId="39487"/>
    <cellStyle name="Total 4 2 18 2 2" xfId="39488"/>
    <cellStyle name="Total 4 2 18 3" xfId="39489"/>
    <cellStyle name="Total 4 2 19" xfId="39490"/>
    <cellStyle name="Total 4 2 19 2" xfId="39491"/>
    <cellStyle name="Total 4 2 19 2 2" xfId="39492"/>
    <cellStyle name="Total 4 2 19 3" xfId="39493"/>
    <cellStyle name="Total 4 2 2" xfId="39494"/>
    <cellStyle name="Total 4 2 2 10" xfId="39495"/>
    <cellStyle name="Total 4 2 2 10 2" xfId="39496"/>
    <cellStyle name="Total 4 2 2 10 2 2" xfId="39497"/>
    <cellStyle name="Total 4 2 2 10 3" xfId="39498"/>
    <cellStyle name="Total 4 2 2 11" xfId="39499"/>
    <cellStyle name="Total 4 2 2 11 2" xfId="39500"/>
    <cellStyle name="Total 4 2 2 11 2 2" xfId="39501"/>
    <cellStyle name="Total 4 2 2 11 3" xfId="39502"/>
    <cellStyle name="Total 4 2 2 12" xfId="39503"/>
    <cellStyle name="Total 4 2 2 12 2" xfId="39504"/>
    <cellStyle name="Total 4 2 2 12 2 2" xfId="39505"/>
    <cellStyle name="Total 4 2 2 12 3" xfId="39506"/>
    <cellStyle name="Total 4 2 2 13" xfId="39507"/>
    <cellStyle name="Total 4 2 2 13 2" xfId="39508"/>
    <cellStyle name="Total 4 2 2 13 2 2" xfId="39509"/>
    <cellStyle name="Total 4 2 2 13 3" xfId="39510"/>
    <cellStyle name="Total 4 2 2 14" xfId="39511"/>
    <cellStyle name="Total 4 2 2 14 2" xfId="39512"/>
    <cellStyle name="Total 4 2 2 14 2 2" xfId="39513"/>
    <cellStyle name="Total 4 2 2 14 3" xfId="39514"/>
    <cellStyle name="Total 4 2 2 15" xfId="39515"/>
    <cellStyle name="Total 4 2 2 15 2" xfId="39516"/>
    <cellStyle name="Total 4 2 2 15 2 2" xfId="39517"/>
    <cellStyle name="Total 4 2 2 15 3" xfId="39518"/>
    <cellStyle name="Total 4 2 2 16" xfId="39519"/>
    <cellStyle name="Total 4 2 2 16 2" xfId="39520"/>
    <cellStyle name="Total 4 2 2 16 2 2" xfId="39521"/>
    <cellStyle name="Total 4 2 2 16 3" xfId="39522"/>
    <cellStyle name="Total 4 2 2 17" xfId="39523"/>
    <cellStyle name="Total 4 2 2 17 2" xfId="39524"/>
    <cellStyle name="Total 4 2 2 17 2 2" xfId="39525"/>
    <cellStyle name="Total 4 2 2 17 3" xfId="39526"/>
    <cellStyle name="Total 4 2 2 18" xfId="39527"/>
    <cellStyle name="Total 4 2 2 18 2" xfId="39528"/>
    <cellStyle name="Total 4 2 2 19" xfId="39529"/>
    <cellStyle name="Total 4 2 2 2" xfId="39530"/>
    <cellStyle name="Total 4 2 2 2 10" xfId="39531"/>
    <cellStyle name="Total 4 2 2 2 10 2" xfId="39532"/>
    <cellStyle name="Total 4 2 2 2 10 2 2" xfId="39533"/>
    <cellStyle name="Total 4 2 2 2 10 3" xfId="39534"/>
    <cellStyle name="Total 4 2 2 2 11" xfId="39535"/>
    <cellStyle name="Total 4 2 2 2 11 2" xfId="39536"/>
    <cellStyle name="Total 4 2 2 2 11 2 2" xfId="39537"/>
    <cellStyle name="Total 4 2 2 2 11 3" xfId="39538"/>
    <cellStyle name="Total 4 2 2 2 12" xfId="39539"/>
    <cellStyle name="Total 4 2 2 2 12 2" xfId="39540"/>
    <cellStyle name="Total 4 2 2 2 12 2 2" xfId="39541"/>
    <cellStyle name="Total 4 2 2 2 12 3" xfId="39542"/>
    <cellStyle name="Total 4 2 2 2 13" xfId="39543"/>
    <cellStyle name="Total 4 2 2 2 13 2" xfId="39544"/>
    <cellStyle name="Total 4 2 2 2 13 2 2" xfId="39545"/>
    <cellStyle name="Total 4 2 2 2 13 3" xfId="39546"/>
    <cellStyle name="Total 4 2 2 2 14" xfId="39547"/>
    <cellStyle name="Total 4 2 2 2 14 2" xfId="39548"/>
    <cellStyle name="Total 4 2 2 2 14 2 2" xfId="39549"/>
    <cellStyle name="Total 4 2 2 2 14 3" xfId="39550"/>
    <cellStyle name="Total 4 2 2 2 15" xfId="39551"/>
    <cellStyle name="Total 4 2 2 2 15 2" xfId="39552"/>
    <cellStyle name="Total 4 2 2 2 15 2 2" xfId="39553"/>
    <cellStyle name="Total 4 2 2 2 15 3" xfId="39554"/>
    <cellStyle name="Total 4 2 2 2 16" xfId="39555"/>
    <cellStyle name="Total 4 2 2 2 16 2" xfId="39556"/>
    <cellStyle name="Total 4 2 2 2 16 2 2" xfId="39557"/>
    <cellStyle name="Total 4 2 2 2 16 3" xfId="39558"/>
    <cellStyle name="Total 4 2 2 2 17" xfId="39559"/>
    <cellStyle name="Total 4 2 2 2 17 2" xfId="39560"/>
    <cellStyle name="Total 4 2 2 2 17 2 2" xfId="39561"/>
    <cellStyle name="Total 4 2 2 2 17 3" xfId="39562"/>
    <cellStyle name="Total 4 2 2 2 18" xfId="39563"/>
    <cellStyle name="Total 4 2 2 2 18 2" xfId="39564"/>
    <cellStyle name="Total 4 2 2 2 18 2 2" xfId="39565"/>
    <cellStyle name="Total 4 2 2 2 18 3" xfId="39566"/>
    <cellStyle name="Total 4 2 2 2 19" xfId="39567"/>
    <cellStyle name="Total 4 2 2 2 19 2" xfId="39568"/>
    <cellStyle name="Total 4 2 2 2 19 2 2" xfId="39569"/>
    <cellStyle name="Total 4 2 2 2 19 3" xfId="39570"/>
    <cellStyle name="Total 4 2 2 2 2" xfId="39571"/>
    <cellStyle name="Total 4 2 2 2 2 2" xfId="39572"/>
    <cellStyle name="Total 4 2 2 2 2 2 2" xfId="39573"/>
    <cellStyle name="Total 4 2 2 2 2 3" xfId="39574"/>
    <cellStyle name="Total 4 2 2 2 20" xfId="39575"/>
    <cellStyle name="Total 4 2 2 2 20 2" xfId="39576"/>
    <cellStyle name="Total 4 2 2 2 20 2 2" xfId="39577"/>
    <cellStyle name="Total 4 2 2 2 20 3" xfId="39578"/>
    <cellStyle name="Total 4 2 2 2 21" xfId="39579"/>
    <cellStyle name="Total 4 2 2 2 21 2" xfId="39580"/>
    <cellStyle name="Total 4 2 2 2 22" xfId="39581"/>
    <cellStyle name="Total 4 2 2 2 3" xfId="39582"/>
    <cellStyle name="Total 4 2 2 2 3 2" xfId="39583"/>
    <cellStyle name="Total 4 2 2 2 3 2 2" xfId="39584"/>
    <cellStyle name="Total 4 2 2 2 3 3" xfId="39585"/>
    <cellStyle name="Total 4 2 2 2 4" xfId="39586"/>
    <cellStyle name="Total 4 2 2 2 4 2" xfId="39587"/>
    <cellStyle name="Total 4 2 2 2 4 2 2" xfId="39588"/>
    <cellStyle name="Total 4 2 2 2 4 3" xfId="39589"/>
    <cellStyle name="Total 4 2 2 2 5" xfId="39590"/>
    <cellStyle name="Total 4 2 2 2 5 2" xfId="39591"/>
    <cellStyle name="Total 4 2 2 2 5 2 2" xfId="39592"/>
    <cellStyle name="Total 4 2 2 2 5 3" xfId="39593"/>
    <cellStyle name="Total 4 2 2 2 6" xfId="39594"/>
    <cellStyle name="Total 4 2 2 2 6 2" xfId="39595"/>
    <cellStyle name="Total 4 2 2 2 6 2 2" xfId="39596"/>
    <cellStyle name="Total 4 2 2 2 6 3" xfId="39597"/>
    <cellStyle name="Total 4 2 2 2 7" xfId="39598"/>
    <cellStyle name="Total 4 2 2 2 7 2" xfId="39599"/>
    <cellStyle name="Total 4 2 2 2 7 2 2" xfId="39600"/>
    <cellStyle name="Total 4 2 2 2 7 3" xfId="39601"/>
    <cellStyle name="Total 4 2 2 2 8" xfId="39602"/>
    <cellStyle name="Total 4 2 2 2 8 2" xfId="39603"/>
    <cellStyle name="Total 4 2 2 2 8 2 2" xfId="39604"/>
    <cellStyle name="Total 4 2 2 2 8 3" xfId="39605"/>
    <cellStyle name="Total 4 2 2 2 9" xfId="39606"/>
    <cellStyle name="Total 4 2 2 2 9 2" xfId="39607"/>
    <cellStyle name="Total 4 2 2 2 9 2 2" xfId="39608"/>
    <cellStyle name="Total 4 2 2 2 9 3" xfId="39609"/>
    <cellStyle name="Total 4 2 2 3" xfId="39610"/>
    <cellStyle name="Total 4 2 2 3 2" xfId="39611"/>
    <cellStyle name="Total 4 2 2 3 2 2" xfId="39612"/>
    <cellStyle name="Total 4 2 2 3 3" xfId="39613"/>
    <cellStyle name="Total 4 2 2 4" xfId="39614"/>
    <cellStyle name="Total 4 2 2 4 2" xfId="39615"/>
    <cellStyle name="Total 4 2 2 4 2 2" xfId="39616"/>
    <cellStyle name="Total 4 2 2 4 3" xfId="39617"/>
    <cellStyle name="Total 4 2 2 5" xfId="39618"/>
    <cellStyle name="Total 4 2 2 5 2" xfId="39619"/>
    <cellStyle name="Total 4 2 2 5 2 2" xfId="39620"/>
    <cellStyle name="Total 4 2 2 5 3" xfId="39621"/>
    <cellStyle name="Total 4 2 2 6" xfId="39622"/>
    <cellStyle name="Total 4 2 2 6 2" xfId="39623"/>
    <cellStyle name="Total 4 2 2 6 2 2" xfId="39624"/>
    <cellStyle name="Total 4 2 2 6 3" xfId="39625"/>
    <cellStyle name="Total 4 2 2 7" xfId="39626"/>
    <cellStyle name="Total 4 2 2 7 2" xfId="39627"/>
    <cellStyle name="Total 4 2 2 7 2 2" xfId="39628"/>
    <cellStyle name="Total 4 2 2 7 3" xfId="39629"/>
    <cellStyle name="Total 4 2 2 8" xfId="39630"/>
    <cellStyle name="Total 4 2 2 8 2" xfId="39631"/>
    <cellStyle name="Total 4 2 2 8 2 2" xfId="39632"/>
    <cellStyle name="Total 4 2 2 8 3" xfId="39633"/>
    <cellStyle name="Total 4 2 2 9" xfId="39634"/>
    <cellStyle name="Total 4 2 2 9 2" xfId="39635"/>
    <cellStyle name="Total 4 2 2 9 2 2" xfId="39636"/>
    <cellStyle name="Total 4 2 2 9 3" xfId="39637"/>
    <cellStyle name="Total 4 2 20" xfId="39638"/>
    <cellStyle name="Total 4 2 20 2" xfId="39639"/>
    <cellStyle name="Total 4 2 20 2 2" xfId="39640"/>
    <cellStyle name="Total 4 2 20 3" xfId="39641"/>
    <cellStyle name="Total 4 2 21" xfId="39642"/>
    <cellStyle name="Total 4 2 21 2" xfId="39643"/>
    <cellStyle name="Total 4 2 22" xfId="39644"/>
    <cellStyle name="Total 4 2 3" xfId="39645"/>
    <cellStyle name="Total 4 2 3 10" xfId="39646"/>
    <cellStyle name="Total 4 2 3 10 2" xfId="39647"/>
    <cellStyle name="Total 4 2 3 10 2 2" xfId="39648"/>
    <cellStyle name="Total 4 2 3 10 3" xfId="39649"/>
    <cellStyle name="Total 4 2 3 11" xfId="39650"/>
    <cellStyle name="Total 4 2 3 11 2" xfId="39651"/>
    <cellStyle name="Total 4 2 3 11 2 2" xfId="39652"/>
    <cellStyle name="Total 4 2 3 11 3" xfId="39653"/>
    <cellStyle name="Total 4 2 3 12" xfId="39654"/>
    <cellStyle name="Total 4 2 3 12 2" xfId="39655"/>
    <cellStyle name="Total 4 2 3 12 2 2" xfId="39656"/>
    <cellStyle name="Total 4 2 3 12 3" xfId="39657"/>
    <cellStyle name="Total 4 2 3 13" xfId="39658"/>
    <cellStyle name="Total 4 2 3 13 2" xfId="39659"/>
    <cellStyle name="Total 4 2 3 13 2 2" xfId="39660"/>
    <cellStyle name="Total 4 2 3 13 3" xfId="39661"/>
    <cellStyle name="Total 4 2 3 14" xfId="39662"/>
    <cellStyle name="Total 4 2 3 14 2" xfId="39663"/>
    <cellStyle name="Total 4 2 3 14 2 2" xfId="39664"/>
    <cellStyle name="Total 4 2 3 14 3" xfId="39665"/>
    <cellStyle name="Total 4 2 3 15" xfId="39666"/>
    <cellStyle name="Total 4 2 3 15 2" xfId="39667"/>
    <cellStyle name="Total 4 2 3 15 2 2" xfId="39668"/>
    <cellStyle name="Total 4 2 3 15 3" xfId="39669"/>
    <cellStyle name="Total 4 2 3 16" xfId="39670"/>
    <cellStyle name="Total 4 2 3 16 2" xfId="39671"/>
    <cellStyle name="Total 4 2 3 16 2 2" xfId="39672"/>
    <cellStyle name="Total 4 2 3 16 3" xfId="39673"/>
    <cellStyle name="Total 4 2 3 17" xfId="39674"/>
    <cellStyle name="Total 4 2 3 17 2" xfId="39675"/>
    <cellStyle name="Total 4 2 3 17 2 2" xfId="39676"/>
    <cellStyle name="Total 4 2 3 17 3" xfId="39677"/>
    <cellStyle name="Total 4 2 3 18" xfId="39678"/>
    <cellStyle name="Total 4 2 3 18 2" xfId="39679"/>
    <cellStyle name="Total 4 2 3 19" xfId="39680"/>
    <cellStyle name="Total 4 2 3 2" xfId="39681"/>
    <cellStyle name="Total 4 2 3 2 10" xfId="39682"/>
    <cellStyle name="Total 4 2 3 2 10 2" xfId="39683"/>
    <cellStyle name="Total 4 2 3 2 10 2 2" xfId="39684"/>
    <cellStyle name="Total 4 2 3 2 10 3" xfId="39685"/>
    <cellStyle name="Total 4 2 3 2 11" xfId="39686"/>
    <cellStyle name="Total 4 2 3 2 11 2" xfId="39687"/>
    <cellStyle name="Total 4 2 3 2 11 2 2" xfId="39688"/>
    <cellStyle name="Total 4 2 3 2 11 3" xfId="39689"/>
    <cellStyle name="Total 4 2 3 2 12" xfId="39690"/>
    <cellStyle name="Total 4 2 3 2 12 2" xfId="39691"/>
    <cellStyle name="Total 4 2 3 2 12 2 2" xfId="39692"/>
    <cellStyle name="Total 4 2 3 2 12 3" xfId="39693"/>
    <cellStyle name="Total 4 2 3 2 13" xfId="39694"/>
    <cellStyle name="Total 4 2 3 2 13 2" xfId="39695"/>
    <cellStyle name="Total 4 2 3 2 13 2 2" xfId="39696"/>
    <cellStyle name="Total 4 2 3 2 13 3" xfId="39697"/>
    <cellStyle name="Total 4 2 3 2 14" xfId="39698"/>
    <cellStyle name="Total 4 2 3 2 14 2" xfId="39699"/>
    <cellStyle name="Total 4 2 3 2 14 2 2" xfId="39700"/>
    <cellStyle name="Total 4 2 3 2 14 3" xfId="39701"/>
    <cellStyle name="Total 4 2 3 2 15" xfId="39702"/>
    <cellStyle name="Total 4 2 3 2 15 2" xfId="39703"/>
    <cellStyle name="Total 4 2 3 2 15 2 2" xfId="39704"/>
    <cellStyle name="Total 4 2 3 2 15 3" xfId="39705"/>
    <cellStyle name="Total 4 2 3 2 16" xfId="39706"/>
    <cellStyle name="Total 4 2 3 2 16 2" xfId="39707"/>
    <cellStyle name="Total 4 2 3 2 16 2 2" xfId="39708"/>
    <cellStyle name="Total 4 2 3 2 16 3" xfId="39709"/>
    <cellStyle name="Total 4 2 3 2 17" xfId="39710"/>
    <cellStyle name="Total 4 2 3 2 17 2" xfId="39711"/>
    <cellStyle name="Total 4 2 3 2 17 2 2" xfId="39712"/>
    <cellStyle name="Total 4 2 3 2 17 3" xfId="39713"/>
    <cellStyle name="Total 4 2 3 2 18" xfId="39714"/>
    <cellStyle name="Total 4 2 3 2 18 2" xfId="39715"/>
    <cellStyle name="Total 4 2 3 2 18 2 2" xfId="39716"/>
    <cellStyle name="Total 4 2 3 2 18 3" xfId="39717"/>
    <cellStyle name="Total 4 2 3 2 19" xfId="39718"/>
    <cellStyle name="Total 4 2 3 2 19 2" xfId="39719"/>
    <cellStyle name="Total 4 2 3 2 19 2 2" xfId="39720"/>
    <cellStyle name="Total 4 2 3 2 19 3" xfId="39721"/>
    <cellStyle name="Total 4 2 3 2 2" xfId="39722"/>
    <cellStyle name="Total 4 2 3 2 2 2" xfId="39723"/>
    <cellStyle name="Total 4 2 3 2 2 2 2" xfId="39724"/>
    <cellStyle name="Total 4 2 3 2 2 3" xfId="39725"/>
    <cellStyle name="Total 4 2 3 2 20" xfId="39726"/>
    <cellStyle name="Total 4 2 3 2 20 2" xfId="39727"/>
    <cellStyle name="Total 4 2 3 2 20 2 2" xfId="39728"/>
    <cellStyle name="Total 4 2 3 2 20 3" xfId="39729"/>
    <cellStyle name="Total 4 2 3 2 21" xfId="39730"/>
    <cellStyle name="Total 4 2 3 2 21 2" xfId="39731"/>
    <cellStyle name="Total 4 2 3 2 22" xfId="39732"/>
    <cellStyle name="Total 4 2 3 2 3" xfId="39733"/>
    <cellStyle name="Total 4 2 3 2 3 2" xfId="39734"/>
    <cellStyle name="Total 4 2 3 2 3 2 2" xfId="39735"/>
    <cellStyle name="Total 4 2 3 2 3 3" xfId="39736"/>
    <cellStyle name="Total 4 2 3 2 4" xfId="39737"/>
    <cellStyle name="Total 4 2 3 2 4 2" xfId="39738"/>
    <cellStyle name="Total 4 2 3 2 4 2 2" xfId="39739"/>
    <cellStyle name="Total 4 2 3 2 4 3" xfId="39740"/>
    <cellStyle name="Total 4 2 3 2 5" xfId="39741"/>
    <cellStyle name="Total 4 2 3 2 5 2" xfId="39742"/>
    <cellStyle name="Total 4 2 3 2 5 2 2" xfId="39743"/>
    <cellStyle name="Total 4 2 3 2 5 3" xfId="39744"/>
    <cellStyle name="Total 4 2 3 2 6" xfId="39745"/>
    <cellStyle name="Total 4 2 3 2 6 2" xfId="39746"/>
    <cellStyle name="Total 4 2 3 2 6 2 2" xfId="39747"/>
    <cellStyle name="Total 4 2 3 2 6 3" xfId="39748"/>
    <cellStyle name="Total 4 2 3 2 7" xfId="39749"/>
    <cellStyle name="Total 4 2 3 2 7 2" xfId="39750"/>
    <cellStyle name="Total 4 2 3 2 7 2 2" xfId="39751"/>
    <cellStyle name="Total 4 2 3 2 7 3" xfId="39752"/>
    <cellStyle name="Total 4 2 3 2 8" xfId="39753"/>
    <cellStyle name="Total 4 2 3 2 8 2" xfId="39754"/>
    <cellStyle name="Total 4 2 3 2 8 2 2" xfId="39755"/>
    <cellStyle name="Total 4 2 3 2 8 3" xfId="39756"/>
    <cellStyle name="Total 4 2 3 2 9" xfId="39757"/>
    <cellStyle name="Total 4 2 3 2 9 2" xfId="39758"/>
    <cellStyle name="Total 4 2 3 2 9 2 2" xfId="39759"/>
    <cellStyle name="Total 4 2 3 2 9 3" xfId="39760"/>
    <cellStyle name="Total 4 2 3 3" xfId="39761"/>
    <cellStyle name="Total 4 2 3 3 2" xfId="39762"/>
    <cellStyle name="Total 4 2 3 3 2 2" xfId="39763"/>
    <cellStyle name="Total 4 2 3 3 3" xfId="39764"/>
    <cellStyle name="Total 4 2 3 4" xfId="39765"/>
    <cellStyle name="Total 4 2 3 4 2" xfId="39766"/>
    <cellStyle name="Total 4 2 3 4 2 2" xfId="39767"/>
    <cellStyle name="Total 4 2 3 4 3" xfId="39768"/>
    <cellStyle name="Total 4 2 3 5" xfId="39769"/>
    <cellStyle name="Total 4 2 3 5 2" xfId="39770"/>
    <cellStyle name="Total 4 2 3 5 2 2" xfId="39771"/>
    <cellStyle name="Total 4 2 3 5 3" xfId="39772"/>
    <cellStyle name="Total 4 2 3 6" xfId="39773"/>
    <cellStyle name="Total 4 2 3 6 2" xfId="39774"/>
    <cellStyle name="Total 4 2 3 6 2 2" xfId="39775"/>
    <cellStyle name="Total 4 2 3 6 3" xfId="39776"/>
    <cellStyle name="Total 4 2 3 7" xfId="39777"/>
    <cellStyle name="Total 4 2 3 7 2" xfId="39778"/>
    <cellStyle name="Total 4 2 3 7 2 2" xfId="39779"/>
    <cellStyle name="Total 4 2 3 7 3" xfId="39780"/>
    <cellStyle name="Total 4 2 3 8" xfId="39781"/>
    <cellStyle name="Total 4 2 3 8 2" xfId="39782"/>
    <cellStyle name="Total 4 2 3 8 2 2" xfId="39783"/>
    <cellStyle name="Total 4 2 3 8 3" xfId="39784"/>
    <cellStyle name="Total 4 2 3 9" xfId="39785"/>
    <cellStyle name="Total 4 2 3 9 2" xfId="39786"/>
    <cellStyle name="Total 4 2 3 9 2 2" xfId="39787"/>
    <cellStyle name="Total 4 2 3 9 3" xfId="39788"/>
    <cellStyle name="Total 4 2 4" xfId="39789"/>
    <cellStyle name="Total 4 2 4 10" xfId="39790"/>
    <cellStyle name="Total 4 2 4 10 2" xfId="39791"/>
    <cellStyle name="Total 4 2 4 10 2 2" xfId="39792"/>
    <cellStyle name="Total 4 2 4 10 3" xfId="39793"/>
    <cellStyle name="Total 4 2 4 11" xfId="39794"/>
    <cellStyle name="Total 4 2 4 11 2" xfId="39795"/>
    <cellStyle name="Total 4 2 4 11 2 2" xfId="39796"/>
    <cellStyle name="Total 4 2 4 11 3" xfId="39797"/>
    <cellStyle name="Total 4 2 4 12" xfId="39798"/>
    <cellStyle name="Total 4 2 4 12 2" xfId="39799"/>
    <cellStyle name="Total 4 2 4 12 2 2" xfId="39800"/>
    <cellStyle name="Total 4 2 4 12 3" xfId="39801"/>
    <cellStyle name="Total 4 2 4 13" xfId="39802"/>
    <cellStyle name="Total 4 2 4 13 2" xfId="39803"/>
    <cellStyle name="Total 4 2 4 13 2 2" xfId="39804"/>
    <cellStyle name="Total 4 2 4 13 3" xfId="39805"/>
    <cellStyle name="Total 4 2 4 14" xfId="39806"/>
    <cellStyle name="Total 4 2 4 14 2" xfId="39807"/>
    <cellStyle name="Total 4 2 4 14 2 2" xfId="39808"/>
    <cellStyle name="Total 4 2 4 14 3" xfId="39809"/>
    <cellStyle name="Total 4 2 4 15" xfId="39810"/>
    <cellStyle name="Total 4 2 4 15 2" xfId="39811"/>
    <cellStyle name="Total 4 2 4 15 2 2" xfId="39812"/>
    <cellStyle name="Total 4 2 4 15 3" xfId="39813"/>
    <cellStyle name="Total 4 2 4 16" xfId="39814"/>
    <cellStyle name="Total 4 2 4 16 2" xfId="39815"/>
    <cellStyle name="Total 4 2 4 16 2 2" xfId="39816"/>
    <cellStyle name="Total 4 2 4 16 3" xfId="39817"/>
    <cellStyle name="Total 4 2 4 17" xfId="39818"/>
    <cellStyle name="Total 4 2 4 17 2" xfId="39819"/>
    <cellStyle name="Total 4 2 4 17 2 2" xfId="39820"/>
    <cellStyle name="Total 4 2 4 17 3" xfId="39821"/>
    <cellStyle name="Total 4 2 4 18" xfId="39822"/>
    <cellStyle name="Total 4 2 4 18 2" xfId="39823"/>
    <cellStyle name="Total 4 2 4 18 2 2" xfId="39824"/>
    <cellStyle name="Total 4 2 4 18 3" xfId="39825"/>
    <cellStyle name="Total 4 2 4 19" xfId="39826"/>
    <cellStyle name="Total 4 2 4 19 2" xfId="39827"/>
    <cellStyle name="Total 4 2 4 19 2 2" xfId="39828"/>
    <cellStyle name="Total 4 2 4 19 3" xfId="39829"/>
    <cellStyle name="Total 4 2 4 2" xfId="39830"/>
    <cellStyle name="Total 4 2 4 2 10" xfId="39831"/>
    <cellStyle name="Total 4 2 4 2 10 2" xfId="39832"/>
    <cellStyle name="Total 4 2 4 2 10 2 2" xfId="39833"/>
    <cellStyle name="Total 4 2 4 2 10 3" xfId="39834"/>
    <cellStyle name="Total 4 2 4 2 11" xfId="39835"/>
    <cellStyle name="Total 4 2 4 2 11 2" xfId="39836"/>
    <cellStyle name="Total 4 2 4 2 11 2 2" xfId="39837"/>
    <cellStyle name="Total 4 2 4 2 11 3" xfId="39838"/>
    <cellStyle name="Total 4 2 4 2 12" xfId="39839"/>
    <cellStyle name="Total 4 2 4 2 12 2" xfId="39840"/>
    <cellStyle name="Total 4 2 4 2 12 2 2" xfId="39841"/>
    <cellStyle name="Total 4 2 4 2 12 3" xfId="39842"/>
    <cellStyle name="Total 4 2 4 2 13" xfId="39843"/>
    <cellStyle name="Total 4 2 4 2 13 2" xfId="39844"/>
    <cellStyle name="Total 4 2 4 2 13 2 2" xfId="39845"/>
    <cellStyle name="Total 4 2 4 2 13 3" xfId="39846"/>
    <cellStyle name="Total 4 2 4 2 14" xfId="39847"/>
    <cellStyle name="Total 4 2 4 2 14 2" xfId="39848"/>
    <cellStyle name="Total 4 2 4 2 14 2 2" xfId="39849"/>
    <cellStyle name="Total 4 2 4 2 14 3" xfId="39850"/>
    <cellStyle name="Total 4 2 4 2 15" xfId="39851"/>
    <cellStyle name="Total 4 2 4 2 15 2" xfId="39852"/>
    <cellStyle name="Total 4 2 4 2 15 2 2" xfId="39853"/>
    <cellStyle name="Total 4 2 4 2 15 3" xfId="39854"/>
    <cellStyle name="Total 4 2 4 2 16" xfId="39855"/>
    <cellStyle name="Total 4 2 4 2 16 2" xfId="39856"/>
    <cellStyle name="Total 4 2 4 2 16 2 2" xfId="39857"/>
    <cellStyle name="Total 4 2 4 2 16 3" xfId="39858"/>
    <cellStyle name="Total 4 2 4 2 17" xfId="39859"/>
    <cellStyle name="Total 4 2 4 2 17 2" xfId="39860"/>
    <cellStyle name="Total 4 2 4 2 17 2 2" xfId="39861"/>
    <cellStyle name="Total 4 2 4 2 17 3" xfId="39862"/>
    <cellStyle name="Total 4 2 4 2 18" xfId="39863"/>
    <cellStyle name="Total 4 2 4 2 18 2" xfId="39864"/>
    <cellStyle name="Total 4 2 4 2 18 2 2" xfId="39865"/>
    <cellStyle name="Total 4 2 4 2 18 3" xfId="39866"/>
    <cellStyle name="Total 4 2 4 2 19" xfId="39867"/>
    <cellStyle name="Total 4 2 4 2 19 2" xfId="39868"/>
    <cellStyle name="Total 4 2 4 2 19 2 2" xfId="39869"/>
    <cellStyle name="Total 4 2 4 2 19 3" xfId="39870"/>
    <cellStyle name="Total 4 2 4 2 2" xfId="39871"/>
    <cellStyle name="Total 4 2 4 2 2 2" xfId="39872"/>
    <cellStyle name="Total 4 2 4 2 2 2 2" xfId="39873"/>
    <cellStyle name="Total 4 2 4 2 2 3" xfId="39874"/>
    <cellStyle name="Total 4 2 4 2 20" xfId="39875"/>
    <cellStyle name="Total 4 2 4 2 20 2" xfId="39876"/>
    <cellStyle name="Total 4 2 4 2 20 2 2" xfId="39877"/>
    <cellStyle name="Total 4 2 4 2 20 3" xfId="39878"/>
    <cellStyle name="Total 4 2 4 2 21" xfId="39879"/>
    <cellStyle name="Total 4 2 4 2 21 2" xfId="39880"/>
    <cellStyle name="Total 4 2 4 2 22" xfId="39881"/>
    <cellStyle name="Total 4 2 4 2 3" xfId="39882"/>
    <cellStyle name="Total 4 2 4 2 3 2" xfId="39883"/>
    <cellStyle name="Total 4 2 4 2 3 2 2" xfId="39884"/>
    <cellStyle name="Total 4 2 4 2 3 3" xfId="39885"/>
    <cellStyle name="Total 4 2 4 2 4" xfId="39886"/>
    <cellStyle name="Total 4 2 4 2 4 2" xfId="39887"/>
    <cellStyle name="Total 4 2 4 2 4 2 2" xfId="39888"/>
    <cellStyle name="Total 4 2 4 2 4 3" xfId="39889"/>
    <cellStyle name="Total 4 2 4 2 5" xfId="39890"/>
    <cellStyle name="Total 4 2 4 2 5 2" xfId="39891"/>
    <cellStyle name="Total 4 2 4 2 5 2 2" xfId="39892"/>
    <cellStyle name="Total 4 2 4 2 5 3" xfId="39893"/>
    <cellStyle name="Total 4 2 4 2 6" xfId="39894"/>
    <cellStyle name="Total 4 2 4 2 6 2" xfId="39895"/>
    <cellStyle name="Total 4 2 4 2 6 2 2" xfId="39896"/>
    <cellStyle name="Total 4 2 4 2 6 3" xfId="39897"/>
    <cellStyle name="Total 4 2 4 2 7" xfId="39898"/>
    <cellStyle name="Total 4 2 4 2 7 2" xfId="39899"/>
    <cellStyle name="Total 4 2 4 2 7 2 2" xfId="39900"/>
    <cellStyle name="Total 4 2 4 2 7 3" xfId="39901"/>
    <cellStyle name="Total 4 2 4 2 8" xfId="39902"/>
    <cellStyle name="Total 4 2 4 2 8 2" xfId="39903"/>
    <cellStyle name="Total 4 2 4 2 8 2 2" xfId="39904"/>
    <cellStyle name="Total 4 2 4 2 8 3" xfId="39905"/>
    <cellStyle name="Total 4 2 4 2 9" xfId="39906"/>
    <cellStyle name="Total 4 2 4 2 9 2" xfId="39907"/>
    <cellStyle name="Total 4 2 4 2 9 2 2" xfId="39908"/>
    <cellStyle name="Total 4 2 4 2 9 3" xfId="39909"/>
    <cellStyle name="Total 4 2 4 20" xfId="39910"/>
    <cellStyle name="Total 4 2 4 20 2" xfId="39911"/>
    <cellStyle name="Total 4 2 4 20 2 2" xfId="39912"/>
    <cellStyle name="Total 4 2 4 20 3" xfId="39913"/>
    <cellStyle name="Total 4 2 4 21" xfId="39914"/>
    <cellStyle name="Total 4 2 4 21 2" xfId="39915"/>
    <cellStyle name="Total 4 2 4 21 2 2" xfId="39916"/>
    <cellStyle name="Total 4 2 4 21 3" xfId="39917"/>
    <cellStyle name="Total 4 2 4 22" xfId="39918"/>
    <cellStyle name="Total 4 2 4 22 2" xfId="39919"/>
    <cellStyle name="Total 4 2 4 23" xfId="39920"/>
    <cellStyle name="Total 4 2 4 3" xfId="39921"/>
    <cellStyle name="Total 4 2 4 3 2" xfId="39922"/>
    <cellStyle name="Total 4 2 4 3 2 2" xfId="39923"/>
    <cellStyle name="Total 4 2 4 3 3" xfId="39924"/>
    <cellStyle name="Total 4 2 4 4" xfId="39925"/>
    <cellStyle name="Total 4 2 4 4 2" xfId="39926"/>
    <cellStyle name="Total 4 2 4 4 2 2" xfId="39927"/>
    <cellStyle name="Total 4 2 4 4 3" xfId="39928"/>
    <cellStyle name="Total 4 2 4 5" xfId="39929"/>
    <cellStyle name="Total 4 2 4 5 2" xfId="39930"/>
    <cellStyle name="Total 4 2 4 5 2 2" xfId="39931"/>
    <cellStyle name="Total 4 2 4 5 3" xfId="39932"/>
    <cellStyle name="Total 4 2 4 6" xfId="39933"/>
    <cellStyle name="Total 4 2 4 6 2" xfId="39934"/>
    <cellStyle name="Total 4 2 4 6 2 2" xfId="39935"/>
    <cellStyle name="Total 4 2 4 6 3" xfId="39936"/>
    <cellStyle name="Total 4 2 4 7" xfId="39937"/>
    <cellStyle name="Total 4 2 4 7 2" xfId="39938"/>
    <cellStyle name="Total 4 2 4 7 2 2" xfId="39939"/>
    <cellStyle name="Total 4 2 4 7 3" xfId="39940"/>
    <cellStyle name="Total 4 2 4 8" xfId="39941"/>
    <cellStyle name="Total 4 2 4 8 2" xfId="39942"/>
    <cellStyle name="Total 4 2 4 8 2 2" xfId="39943"/>
    <cellStyle name="Total 4 2 4 8 3" xfId="39944"/>
    <cellStyle name="Total 4 2 4 9" xfId="39945"/>
    <cellStyle name="Total 4 2 4 9 2" xfId="39946"/>
    <cellStyle name="Total 4 2 4 9 2 2" xfId="39947"/>
    <cellStyle name="Total 4 2 4 9 3" xfId="39948"/>
    <cellStyle name="Total 4 2 5" xfId="39949"/>
    <cellStyle name="Total 4 2 5 10" xfId="39950"/>
    <cellStyle name="Total 4 2 5 10 2" xfId="39951"/>
    <cellStyle name="Total 4 2 5 10 2 2" xfId="39952"/>
    <cellStyle name="Total 4 2 5 10 3" xfId="39953"/>
    <cellStyle name="Total 4 2 5 11" xfId="39954"/>
    <cellStyle name="Total 4 2 5 11 2" xfId="39955"/>
    <cellStyle name="Total 4 2 5 11 2 2" xfId="39956"/>
    <cellStyle name="Total 4 2 5 11 3" xfId="39957"/>
    <cellStyle name="Total 4 2 5 12" xfId="39958"/>
    <cellStyle name="Total 4 2 5 12 2" xfId="39959"/>
    <cellStyle name="Total 4 2 5 12 2 2" xfId="39960"/>
    <cellStyle name="Total 4 2 5 12 3" xfId="39961"/>
    <cellStyle name="Total 4 2 5 13" xfId="39962"/>
    <cellStyle name="Total 4 2 5 13 2" xfId="39963"/>
    <cellStyle name="Total 4 2 5 13 2 2" xfId="39964"/>
    <cellStyle name="Total 4 2 5 13 3" xfId="39965"/>
    <cellStyle name="Total 4 2 5 14" xfId="39966"/>
    <cellStyle name="Total 4 2 5 14 2" xfId="39967"/>
    <cellStyle name="Total 4 2 5 14 2 2" xfId="39968"/>
    <cellStyle name="Total 4 2 5 14 3" xfId="39969"/>
    <cellStyle name="Total 4 2 5 15" xfId="39970"/>
    <cellStyle name="Total 4 2 5 15 2" xfId="39971"/>
    <cellStyle name="Total 4 2 5 15 2 2" xfId="39972"/>
    <cellStyle name="Total 4 2 5 15 3" xfId="39973"/>
    <cellStyle name="Total 4 2 5 16" xfId="39974"/>
    <cellStyle name="Total 4 2 5 16 2" xfId="39975"/>
    <cellStyle name="Total 4 2 5 16 2 2" xfId="39976"/>
    <cellStyle name="Total 4 2 5 16 3" xfId="39977"/>
    <cellStyle name="Total 4 2 5 17" xfId="39978"/>
    <cellStyle name="Total 4 2 5 17 2" xfId="39979"/>
    <cellStyle name="Total 4 2 5 17 2 2" xfId="39980"/>
    <cellStyle name="Total 4 2 5 17 3" xfId="39981"/>
    <cellStyle name="Total 4 2 5 18" xfId="39982"/>
    <cellStyle name="Total 4 2 5 18 2" xfId="39983"/>
    <cellStyle name="Total 4 2 5 18 2 2" xfId="39984"/>
    <cellStyle name="Total 4 2 5 18 3" xfId="39985"/>
    <cellStyle name="Total 4 2 5 19" xfId="39986"/>
    <cellStyle name="Total 4 2 5 19 2" xfId="39987"/>
    <cellStyle name="Total 4 2 5 19 2 2" xfId="39988"/>
    <cellStyle name="Total 4 2 5 19 3" xfId="39989"/>
    <cellStyle name="Total 4 2 5 2" xfId="39990"/>
    <cellStyle name="Total 4 2 5 2 2" xfId="39991"/>
    <cellStyle name="Total 4 2 5 2 2 2" xfId="39992"/>
    <cellStyle name="Total 4 2 5 2 3" xfId="39993"/>
    <cellStyle name="Total 4 2 5 20" xfId="39994"/>
    <cellStyle name="Total 4 2 5 20 2" xfId="39995"/>
    <cellStyle name="Total 4 2 5 20 2 2" xfId="39996"/>
    <cellStyle name="Total 4 2 5 20 3" xfId="39997"/>
    <cellStyle name="Total 4 2 5 21" xfId="39998"/>
    <cellStyle name="Total 4 2 5 21 2" xfId="39999"/>
    <cellStyle name="Total 4 2 5 22" xfId="40000"/>
    <cellStyle name="Total 4 2 5 3" xfId="40001"/>
    <cellStyle name="Total 4 2 5 3 2" xfId="40002"/>
    <cellStyle name="Total 4 2 5 3 2 2" xfId="40003"/>
    <cellStyle name="Total 4 2 5 3 3" xfId="40004"/>
    <cellStyle name="Total 4 2 5 4" xfId="40005"/>
    <cellStyle name="Total 4 2 5 4 2" xfId="40006"/>
    <cellStyle name="Total 4 2 5 4 2 2" xfId="40007"/>
    <cellStyle name="Total 4 2 5 4 3" xfId="40008"/>
    <cellStyle name="Total 4 2 5 5" xfId="40009"/>
    <cellStyle name="Total 4 2 5 5 2" xfId="40010"/>
    <cellStyle name="Total 4 2 5 5 2 2" xfId="40011"/>
    <cellStyle name="Total 4 2 5 5 3" xfId="40012"/>
    <cellStyle name="Total 4 2 5 6" xfId="40013"/>
    <cellStyle name="Total 4 2 5 6 2" xfId="40014"/>
    <cellStyle name="Total 4 2 5 6 2 2" xfId="40015"/>
    <cellStyle name="Total 4 2 5 6 3" xfId="40016"/>
    <cellStyle name="Total 4 2 5 7" xfId="40017"/>
    <cellStyle name="Total 4 2 5 7 2" xfId="40018"/>
    <cellStyle name="Total 4 2 5 7 2 2" xfId="40019"/>
    <cellStyle name="Total 4 2 5 7 3" xfId="40020"/>
    <cellStyle name="Total 4 2 5 8" xfId="40021"/>
    <cellStyle name="Total 4 2 5 8 2" xfId="40022"/>
    <cellStyle name="Total 4 2 5 8 2 2" xfId="40023"/>
    <cellStyle name="Total 4 2 5 8 3" xfId="40024"/>
    <cellStyle name="Total 4 2 5 9" xfId="40025"/>
    <cellStyle name="Total 4 2 5 9 2" xfId="40026"/>
    <cellStyle name="Total 4 2 5 9 2 2" xfId="40027"/>
    <cellStyle name="Total 4 2 5 9 3" xfId="40028"/>
    <cellStyle name="Total 4 2 6" xfId="40029"/>
    <cellStyle name="Total 4 2 6 2" xfId="40030"/>
    <cellStyle name="Total 4 2 6 2 2" xfId="40031"/>
    <cellStyle name="Total 4 2 6 3" xfId="40032"/>
    <cellStyle name="Total 4 2 7" xfId="40033"/>
    <cellStyle name="Total 4 2 7 2" xfId="40034"/>
    <cellStyle name="Total 4 2 7 2 2" xfId="40035"/>
    <cellStyle name="Total 4 2 7 3" xfId="40036"/>
    <cellStyle name="Total 4 2 8" xfId="40037"/>
    <cellStyle name="Total 4 2 8 2" xfId="40038"/>
    <cellStyle name="Total 4 2 8 2 2" xfId="40039"/>
    <cellStyle name="Total 4 2 8 3" xfId="40040"/>
    <cellStyle name="Total 4 2 9" xfId="40041"/>
    <cellStyle name="Total 4 2 9 2" xfId="40042"/>
    <cellStyle name="Total 4 2 9 2 2" xfId="40043"/>
    <cellStyle name="Total 4 2 9 3" xfId="40044"/>
    <cellStyle name="Total 4 20" xfId="40045"/>
    <cellStyle name="Total 4 20 2" xfId="40046"/>
    <cellStyle name="Total 4 20 2 2" xfId="40047"/>
    <cellStyle name="Total 4 20 3" xfId="40048"/>
    <cellStyle name="Total 4 21" xfId="40049"/>
    <cellStyle name="Total 4 21 2" xfId="40050"/>
    <cellStyle name="Total 4 21 2 2" xfId="40051"/>
    <cellStyle name="Total 4 21 3" xfId="40052"/>
    <cellStyle name="Total 4 22" xfId="40053"/>
    <cellStyle name="Total 4 22 2" xfId="40054"/>
    <cellStyle name="Total 4 23" xfId="40055"/>
    <cellStyle name="Total 4 24" xfId="40056"/>
    <cellStyle name="Total 4 25" xfId="40057"/>
    <cellStyle name="Total 4 26" xfId="40058"/>
    <cellStyle name="Total 4 3" xfId="40059"/>
    <cellStyle name="Total 4 3 10" xfId="40060"/>
    <cellStyle name="Total 4 3 10 2" xfId="40061"/>
    <cellStyle name="Total 4 3 10 2 2" xfId="40062"/>
    <cellStyle name="Total 4 3 10 3" xfId="40063"/>
    <cellStyle name="Total 4 3 11" xfId="40064"/>
    <cellStyle name="Total 4 3 11 2" xfId="40065"/>
    <cellStyle name="Total 4 3 11 2 2" xfId="40066"/>
    <cellStyle name="Total 4 3 11 3" xfId="40067"/>
    <cellStyle name="Total 4 3 12" xfId="40068"/>
    <cellStyle name="Total 4 3 12 2" xfId="40069"/>
    <cellStyle name="Total 4 3 12 2 2" xfId="40070"/>
    <cellStyle name="Total 4 3 12 3" xfId="40071"/>
    <cellStyle name="Total 4 3 13" xfId="40072"/>
    <cellStyle name="Total 4 3 13 2" xfId="40073"/>
    <cellStyle name="Total 4 3 13 2 2" xfId="40074"/>
    <cellStyle name="Total 4 3 13 3" xfId="40075"/>
    <cellStyle name="Total 4 3 14" xfId="40076"/>
    <cellStyle name="Total 4 3 14 2" xfId="40077"/>
    <cellStyle name="Total 4 3 14 2 2" xfId="40078"/>
    <cellStyle name="Total 4 3 14 3" xfId="40079"/>
    <cellStyle name="Total 4 3 15" xfId="40080"/>
    <cellStyle name="Total 4 3 15 2" xfId="40081"/>
    <cellStyle name="Total 4 3 15 2 2" xfId="40082"/>
    <cellStyle name="Total 4 3 15 3" xfId="40083"/>
    <cellStyle name="Total 4 3 16" xfId="40084"/>
    <cellStyle name="Total 4 3 16 2" xfId="40085"/>
    <cellStyle name="Total 4 3 16 2 2" xfId="40086"/>
    <cellStyle name="Total 4 3 16 3" xfId="40087"/>
    <cellStyle name="Total 4 3 17" xfId="40088"/>
    <cellStyle name="Total 4 3 17 2" xfId="40089"/>
    <cellStyle name="Total 4 3 17 2 2" xfId="40090"/>
    <cellStyle name="Total 4 3 17 3" xfId="40091"/>
    <cellStyle name="Total 4 3 18" xfId="40092"/>
    <cellStyle name="Total 4 3 18 2" xfId="40093"/>
    <cellStyle name="Total 4 3 19" xfId="40094"/>
    <cellStyle name="Total 4 3 2" xfId="40095"/>
    <cellStyle name="Total 4 3 2 10" xfId="40096"/>
    <cellStyle name="Total 4 3 2 10 2" xfId="40097"/>
    <cellStyle name="Total 4 3 2 10 2 2" xfId="40098"/>
    <cellStyle name="Total 4 3 2 10 3" xfId="40099"/>
    <cellStyle name="Total 4 3 2 11" xfId="40100"/>
    <cellStyle name="Total 4 3 2 11 2" xfId="40101"/>
    <cellStyle name="Total 4 3 2 11 2 2" xfId="40102"/>
    <cellStyle name="Total 4 3 2 11 3" xfId="40103"/>
    <cellStyle name="Total 4 3 2 12" xfId="40104"/>
    <cellStyle name="Total 4 3 2 12 2" xfId="40105"/>
    <cellStyle name="Total 4 3 2 12 2 2" xfId="40106"/>
    <cellStyle name="Total 4 3 2 12 3" xfId="40107"/>
    <cellStyle name="Total 4 3 2 13" xfId="40108"/>
    <cellStyle name="Total 4 3 2 13 2" xfId="40109"/>
    <cellStyle name="Total 4 3 2 13 2 2" xfId="40110"/>
    <cellStyle name="Total 4 3 2 13 3" xfId="40111"/>
    <cellStyle name="Total 4 3 2 14" xfId="40112"/>
    <cellStyle name="Total 4 3 2 14 2" xfId="40113"/>
    <cellStyle name="Total 4 3 2 14 2 2" xfId="40114"/>
    <cellStyle name="Total 4 3 2 14 3" xfId="40115"/>
    <cellStyle name="Total 4 3 2 15" xfId="40116"/>
    <cellStyle name="Total 4 3 2 15 2" xfId="40117"/>
    <cellStyle name="Total 4 3 2 15 2 2" xfId="40118"/>
    <cellStyle name="Total 4 3 2 15 3" xfId="40119"/>
    <cellStyle name="Total 4 3 2 16" xfId="40120"/>
    <cellStyle name="Total 4 3 2 16 2" xfId="40121"/>
    <cellStyle name="Total 4 3 2 16 2 2" xfId="40122"/>
    <cellStyle name="Total 4 3 2 16 3" xfId="40123"/>
    <cellStyle name="Total 4 3 2 17" xfId="40124"/>
    <cellStyle name="Total 4 3 2 17 2" xfId="40125"/>
    <cellStyle name="Total 4 3 2 17 2 2" xfId="40126"/>
    <cellStyle name="Total 4 3 2 17 3" xfId="40127"/>
    <cellStyle name="Total 4 3 2 18" xfId="40128"/>
    <cellStyle name="Total 4 3 2 18 2" xfId="40129"/>
    <cellStyle name="Total 4 3 2 18 2 2" xfId="40130"/>
    <cellStyle name="Total 4 3 2 18 3" xfId="40131"/>
    <cellStyle name="Total 4 3 2 19" xfId="40132"/>
    <cellStyle name="Total 4 3 2 19 2" xfId="40133"/>
    <cellStyle name="Total 4 3 2 19 2 2" xfId="40134"/>
    <cellStyle name="Total 4 3 2 19 3" xfId="40135"/>
    <cellStyle name="Total 4 3 2 2" xfId="40136"/>
    <cellStyle name="Total 4 3 2 2 2" xfId="40137"/>
    <cellStyle name="Total 4 3 2 2 2 2" xfId="40138"/>
    <cellStyle name="Total 4 3 2 2 3" xfId="40139"/>
    <cellStyle name="Total 4 3 2 20" xfId="40140"/>
    <cellStyle name="Total 4 3 2 20 2" xfId="40141"/>
    <cellStyle name="Total 4 3 2 20 2 2" xfId="40142"/>
    <cellStyle name="Total 4 3 2 20 3" xfId="40143"/>
    <cellStyle name="Total 4 3 2 21" xfId="40144"/>
    <cellStyle name="Total 4 3 2 21 2" xfId="40145"/>
    <cellStyle name="Total 4 3 2 22" xfId="40146"/>
    <cellStyle name="Total 4 3 2 3" xfId="40147"/>
    <cellStyle name="Total 4 3 2 3 2" xfId="40148"/>
    <cellStyle name="Total 4 3 2 3 2 2" xfId="40149"/>
    <cellStyle name="Total 4 3 2 3 3" xfId="40150"/>
    <cellStyle name="Total 4 3 2 4" xfId="40151"/>
    <cellStyle name="Total 4 3 2 4 2" xfId="40152"/>
    <cellStyle name="Total 4 3 2 4 2 2" xfId="40153"/>
    <cellStyle name="Total 4 3 2 4 3" xfId="40154"/>
    <cellStyle name="Total 4 3 2 5" xfId="40155"/>
    <cellStyle name="Total 4 3 2 5 2" xfId="40156"/>
    <cellStyle name="Total 4 3 2 5 2 2" xfId="40157"/>
    <cellStyle name="Total 4 3 2 5 3" xfId="40158"/>
    <cellStyle name="Total 4 3 2 6" xfId="40159"/>
    <cellStyle name="Total 4 3 2 6 2" xfId="40160"/>
    <cellStyle name="Total 4 3 2 6 2 2" xfId="40161"/>
    <cellStyle name="Total 4 3 2 6 3" xfId="40162"/>
    <cellStyle name="Total 4 3 2 7" xfId="40163"/>
    <cellStyle name="Total 4 3 2 7 2" xfId="40164"/>
    <cellStyle name="Total 4 3 2 7 2 2" xfId="40165"/>
    <cellStyle name="Total 4 3 2 7 3" xfId="40166"/>
    <cellStyle name="Total 4 3 2 8" xfId="40167"/>
    <cellStyle name="Total 4 3 2 8 2" xfId="40168"/>
    <cellStyle name="Total 4 3 2 8 2 2" xfId="40169"/>
    <cellStyle name="Total 4 3 2 8 3" xfId="40170"/>
    <cellStyle name="Total 4 3 2 9" xfId="40171"/>
    <cellStyle name="Total 4 3 2 9 2" xfId="40172"/>
    <cellStyle name="Total 4 3 2 9 2 2" xfId="40173"/>
    <cellStyle name="Total 4 3 2 9 3" xfId="40174"/>
    <cellStyle name="Total 4 3 3" xfId="40175"/>
    <cellStyle name="Total 4 3 3 2" xfId="40176"/>
    <cellStyle name="Total 4 3 3 2 2" xfId="40177"/>
    <cellStyle name="Total 4 3 3 3" xfId="40178"/>
    <cellStyle name="Total 4 3 4" xfId="40179"/>
    <cellStyle name="Total 4 3 4 2" xfId="40180"/>
    <cellStyle name="Total 4 3 4 2 2" xfId="40181"/>
    <cellStyle name="Total 4 3 4 3" xfId="40182"/>
    <cellStyle name="Total 4 3 5" xfId="40183"/>
    <cellStyle name="Total 4 3 5 2" xfId="40184"/>
    <cellStyle name="Total 4 3 5 2 2" xfId="40185"/>
    <cellStyle name="Total 4 3 5 3" xfId="40186"/>
    <cellStyle name="Total 4 3 6" xfId="40187"/>
    <cellStyle name="Total 4 3 6 2" xfId="40188"/>
    <cellStyle name="Total 4 3 6 2 2" xfId="40189"/>
    <cellStyle name="Total 4 3 6 3" xfId="40190"/>
    <cellStyle name="Total 4 3 7" xfId="40191"/>
    <cellStyle name="Total 4 3 7 2" xfId="40192"/>
    <cellStyle name="Total 4 3 7 2 2" xfId="40193"/>
    <cellStyle name="Total 4 3 7 3" xfId="40194"/>
    <cellStyle name="Total 4 3 8" xfId="40195"/>
    <cellStyle name="Total 4 3 8 2" xfId="40196"/>
    <cellStyle name="Total 4 3 8 2 2" xfId="40197"/>
    <cellStyle name="Total 4 3 8 3" xfId="40198"/>
    <cellStyle name="Total 4 3 9" xfId="40199"/>
    <cellStyle name="Total 4 3 9 2" xfId="40200"/>
    <cellStyle name="Total 4 3 9 2 2" xfId="40201"/>
    <cellStyle name="Total 4 3 9 3" xfId="40202"/>
    <cellStyle name="Total 4 4" xfId="40203"/>
    <cellStyle name="Total 4 4 10" xfId="40204"/>
    <cellStyle name="Total 4 4 10 2" xfId="40205"/>
    <cellStyle name="Total 4 4 10 2 2" xfId="40206"/>
    <cellStyle name="Total 4 4 10 3" xfId="40207"/>
    <cellStyle name="Total 4 4 11" xfId="40208"/>
    <cellStyle name="Total 4 4 11 2" xfId="40209"/>
    <cellStyle name="Total 4 4 11 2 2" xfId="40210"/>
    <cellStyle name="Total 4 4 11 3" xfId="40211"/>
    <cellStyle name="Total 4 4 12" xfId="40212"/>
    <cellStyle name="Total 4 4 12 2" xfId="40213"/>
    <cellStyle name="Total 4 4 12 2 2" xfId="40214"/>
    <cellStyle name="Total 4 4 12 3" xfId="40215"/>
    <cellStyle name="Total 4 4 13" xfId="40216"/>
    <cellStyle name="Total 4 4 13 2" xfId="40217"/>
    <cellStyle name="Total 4 4 13 2 2" xfId="40218"/>
    <cellStyle name="Total 4 4 13 3" xfId="40219"/>
    <cellStyle name="Total 4 4 14" xfId="40220"/>
    <cellStyle name="Total 4 4 14 2" xfId="40221"/>
    <cellStyle name="Total 4 4 14 2 2" xfId="40222"/>
    <cellStyle name="Total 4 4 14 3" xfId="40223"/>
    <cellStyle name="Total 4 4 15" xfId="40224"/>
    <cellStyle name="Total 4 4 15 2" xfId="40225"/>
    <cellStyle name="Total 4 4 15 2 2" xfId="40226"/>
    <cellStyle name="Total 4 4 15 3" xfId="40227"/>
    <cellStyle name="Total 4 4 16" xfId="40228"/>
    <cellStyle name="Total 4 4 16 2" xfId="40229"/>
    <cellStyle name="Total 4 4 16 2 2" xfId="40230"/>
    <cellStyle name="Total 4 4 16 3" xfId="40231"/>
    <cellStyle name="Total 4 4 17" xfId="40232"/>
    <cellStyle name="Total 4 4 17 2" xfId="40233"/>
    <cellStyle name="Total 4 4 17 2 2" xfId="40234"/>
    <cellStyle name="Total 4 4 17 3" xfId="40235"/>
    <cellStyle name="Total 4 4 18" xfId="40236"/>
    <cellStyle name="Total 4 4 18 2" xfId="40237"/>
    <cellStyle name="Total 4 4 19" xfId="40238"/>
    <cellStyle name="Total 4 4 2" xfId="40239"/>
    <cellStyle name="Total 4 4 2 10" xfId="40240"/>
    <cellStyle name="Total 4 4 2 10 2" xfId="40241"/>
    <cellStyle name="Total 4 4 2 10 2 2" xfId="40242"/>
    <cellStyle name="Total 4 4 2 10 3" xfId="40243"/>
    <cellStyle name="Total 4 4 2 11" xfId="40244"/>
    <cellStyle name="Total 4 4 2 11 2" xfId="40245"/>
    <cellStyle name="Total 4 4 2 11 2 2" xfId="40246"/>
    <cellStyle name="Total 4 4 2 11 3" xfId="40247"/>
    <cellStyle name="Total 4 4 2 12" xfId="40248"/>
    <cellStyle name="Total 4 4 2 12 2" xfId="40249"/>
    <cellStyle name="Total 4 4 2 12 2 2" xfId="40250"/>
    <cellStyle name="Total 4 4 2 12 3" xfId="40251"/>
    <cellStyle name="Total 4 4 2 13" xfId="40252"/>
    <cellStyle name="Total 4 4 2 13 2" xfId="40253"/>
    <cellStyle name="Total 4 4 2 13 2 2" xfId="40254"/>
    <cellStyle name="Total 4 4 2 13 3" xfId="40255"/>
    <cellStyle name="Total 4 4 2 14" xfId="40256"/>
    <cellStyle name="Total 4 4 2 14 2" xfId="40257"/>
    <cellStyle name="Total 4 4 2 14 2 2" xfId="40258"/>
    <cellStyle name="Total 4 4 2 14 3" xfId="40259"/>
    <cellStyle name="Total 4 4 2 15" xfId="40260"/>
    <cellStyle name="Total 4 4 2 15 2" xfId="40261"/>
    <cellStyle name="Total 4 4 2 15 2 2" xfId="40262"/>
    <cellStyle name="Total 4 4 2 15 3" xfId="40263"/>
    <cellStyle name="Total 4 4 2 16" xfId="40264"/>
    <cellStyle name="Total 4 4 2 16 2" xfId="40265"/>
    <cellStyle name="Total 4 4 2 16 2 2" xfId="40266"/>
    <cellStyle name="Total 4 4 2 16 3" xfId="40267"/>
    <cellStyle name="Total 4 4 2 17" xfId="40268"/>
    <cellStyle name="Total 4 4 2 17 2" xfId="40269"/>
    <cellStyle name="Total 4 4 2 17 2 2" xfId="40270"/>
    <cellStyle name="Total 4 4 2 17 3" xfId="40271"/>
    <cellStyle name="Total 4 4 2 18" xfId="40272"/>
    <cellStyle name="Total 4 4 2 18 2" xfId="40273"/>
    <cellStyle name="Total 4 4 2 18 2 2" xfId="40274"/>
    <cellStyle name="Total 4 4 2 18 3" xfId="40275"/>
    <cellStyle name="Total 4 4 2 19" xfId="40276"/>
    <cellStyle name="Total 4 4 2 19 2" xfId="40277"/>
    <cellStyle name="Total 4 4 2 19 2 2" xfId="40278"/>
    <cellStyle name="Total 4 4 2 19 3" xfId="40279"/>
    <cellStyle name="Total 4 4 2 2" xfId="40280"/>
    <cellStyle name="Total 4 4 2 2 2" xfId="40281"/>
    <cellStyle name="Total 4 4 2 2 2 2" xfId="40282"/>
    <cellStyle name="Total 4 4 2 2 3" xfId="40283"/>
    <cellStyle name="Total 4 4 2 20" xfId="40284"/>
    <cellStyle name="Total 4 4 2 20 2" xfId="40285"/>
    <cellStyle name="Total 4 4 2 20 2 2" xfId="40286"/>
    <cellStyle name="Total 4 4 2 20 3" xfId="40287"/>
    <cellStyle name="Total 4 4 2 21" xfId="40288"/>
    <cellStyle name="Total 4 4 2 21 2" xfId="40289"/>
    <cellStyle name="Total 4 4 2 22" xfId="40290"/>
    <cellStyle name="Total 4 4 2 3" xfId="40291"/>
    <cellStyle name="Total 4 4 2 3 2" xfId="40292"/>
    <cellStyle name="Total 4 4 2 3 2 2" xfId="40293"/>
    <cellStyle name="Total 4 4 2 3 3" xfId="40294"/>
    <cellStyle name="Total 4 4 2 4" xfId="40295"/>
    <cellStyle name="Total 4 4 2 4 2" xfId="40296"/>
    <cellStyle name="Total 4 4 2 4 2 2" xfId="40297"/>
    <cellStyle name="Total 4 4 2 4 3" xfId="40298"/>
    <cellStyle name="Total 4 4 2 5" xfId="40299"/>
    <cellStyle name="Total 4 4 2 5 2" xfId="40300"/>
    <cellStyle name="Total 4 4 2 5 2 2" xfId="40301"/>
    <cellStyle name="Total 4 4 2 5 3" xfId="40302"/>
    <cellStyle name="Total 4 4 2 6" xfId="40303"/>
    <cellStyle name="Total 4 4 2 6 2" xfId="40304"/>
    <cellStyle name="Total 4 4 2 6 2 2" xfId="40305"/>
    <cellStyle name="Total 4 4 2 6 3" xfId="40306"/>
    <cellStyle name="Total 4 4 2 7" xfId="40307"/>
    <cellStyle name="Total 4 4 2 7 2" xfId="40308"/>
    <cellStyle name="Total 4 4 2 7 2 2" xfId="40309"/>
    <cellStyle name="Total 4 4 2 7 3" xfId="40310"/>
    <cellStyle name="Total 4 4 2 8" xfId="40311"/>
    <cellStyle name="Total 4 4 2 8 2" xfId="40312"/>
    <cellStyle name="Total 4 4 2 8 2 2" xfId="40313"/>
    <cellStyle name="Total 4 4 2 8 3" xfId="40314"/>
    <cellStyle name="Total 4 4 2 9" xfId="40315"/>
    <cellStyle name="Total 4 4 2 9 2" xfId="40316"/>
    <cellStyle name="Total 4 4 2 9 2 2" xfId="40317"/>
    <cellStyle name="Total 4 4 2 9 3" xfId="40318"/>
    <cellStyle name="Total 4 4 3" xfId="40319"/>
    <cellStyle name="Total 4 4 3 2" xfId="40320"/>
    <cellStyle name="Total 4 4 3 2 2" xfId="40321"/>
    <cellStyle name="Total 4 4 3 3" xfId="40322"/>
    <cellStyle name="Total 4 4 4" xfId="40323"/>
    <cellStyle name="Total 4 4 4 2" xfId="40324"/>
    <cellStyle name="Total 4 4 4 2 2" xfId="40325"/>
    <cellStyle name="Total 4 4 4 3" xfId="40326"/>
    <cellStyle name="Total 4 4 5" xfId="40327"/>
    <cellStyle name="Total 4 4 5 2" xfId="40328"/>
    <cellStyle name="Total 4 4 5 2 2" xfId="40329"/>
    <cellStyle name="Total 4 4 5 3" xfId="40330"/>
    <cellStyle name="Total 4 4 6" xfId="40331"/>
    <cellStyle name="Total 4 4 6 2" xfId="40332"/>
    <cellStyle name="Total 4 4 6 2 2" xfId="40333"/>
    <cellStyle name="Total 4 4 6 3" xfId="40334"/>
    <cellStyle name="Total 4 4 7" xfId="40335"/>
    <cellStyle name="Total 4 4 7 2" xfId="40336"/>
    <cellStyle name="Total 4 4 7 2 2" xfId="40337"/>
    <cellStyle name="Total 4 4 7 3" xfId="40338"/>
    <cellStyle name="Total 4 4 8" xfId="40339"/>
    <cellStyle name="Total 4 4 8 2" xfId="40340"/>
    <cellStyle name="Total 4 4 8 2 2" xfId="40341"/>
    <cellStyle name="Total 4 4 8 3" xfId="40342"/>
    <cellStyle name="Total 4 4 9" xfId="40343"/>
    <cellStyle name="Total 4 4 9 2" xfId="40344"/>
    <cellStyle name="Total 4 4 9 2 2" xfId="40345"/>
    <cellStyle name="Total 4 4 9 3" xfId="40346"/>
    <cellStyle name="Total 4 5" xfId="40347"/>
    <cellStyle name="Total 4 5 10" xfId="40348"/>
    <cellStyle name="Total 4 5 10 2" xfId="40349"/>
    <cellStyle name="Total 4 5 10 2 2" xfId="40350"/>
    <cellStyle name="Total 4 5 10 3" xfId="40351"/>
    <cellStyle name="Total 4 5 11" xfId="40352"/>
    <cellStyle name="Total 4 5 11 2" xfId="40353"/>
    <cellStyle name="Total 4 5 11 2 2" xfId="40354"/>
    <cellStyle name="Total 4 5 11 3" xfId="40355"/>
    <cellStyle name="Total 4 5 12" xfId="40356"/>
    <cellStyle name="Total 4 5 12 2" xfId="40357"/>
    <cellStyle name="Total 4 5 12 2 2" xfId="40358"/>
    <cellStyle name="Total 4 5 12 3" xfId="40359"/>
    <cellStyle name="Total 4 5 13" xfId="40360"/>
    <cellStyle name="Total 4 5 13 2" xfId="40361"/>
    <cellStyle name="Total 4 5 13 2 2" xfId="40362"/>
    <cellStyle name="Total 4 5 13 3" xfId="40363"/>
    <cellStyle name="Total 4 5 14" xfId="40364"/>
    <cellStyle name="Total 4 5 14 2" xfId="40365"/>
    <cellStyle name="Total 4 5 14 2 2" xfId="40366"/>
    <cellStyle name="Total 4 5 14 3" xfId="40367"/>
    <cellStyle name="Total 4 5 15" xfId="40368"/>
    <cellStyle name="Total 4 5 15 2" xfId="40369"/>
    <cellStyle name="Total 4 5 15 2 2" xfId="40370"/>
    <cellStyle name="Total 4 5 15 3" xfId="40371"/>
    <cellStyle name="Total 4 5 16" xfId="40372"/>
    <cellStyle name="Total 4 5 16 2" xfId="40373"/>
    <cellStyle name="Total 4 5 16 2 2" xfId="40374"/>
    <cellStyle name="Total 4 5 16 3" xfId="40375"/>
    <cellStyle name="Total 4 5 17" xfId="40376"/>
    <cellStyle name="Total 4 5 17 2" xfId="40377"/>
    <cellStyle name="Total 4 5 17 2 2" xfId="40378"/>
    <cellStyle name="Total 4 5 17 3" xfId="40379"/>
    <cellStyle name="Total 4 5 18" xfId="40380"/>
    <cellStyle name="Total 4 5 18 2" xfId="40381"/>
    <cellStyle name="Total 4 5 18 2 2" xfId="40382"/>
    <cellStyle name="Total 4 5 18 3" xfId="40383"/>
    <cellStyle name="Total 4 5 19" xfId="40384"/>
    <cellStyle name="Total 4 5 19 2" xfId="40385"/>
    <cellStyle name="Total 4 5 19 2 2" xfId="40386"/>
    <cellStyle name="Total 4 5 19 3" xfId="40387"/>
    <cellStyle name="Total 4 5 2" xfId="40388"/>
    <cellStyle name="Total 4 5 2 10" xfId="40389"/>
    <cellStyle name="Total 4 5 2 10 2" xfId="40390"/>
    <cellStyle name="Total 4 5 2 10 2 2" xfId="40391"/>
    <cellStyle name="Total 4 5 2 10 3" xfId="40392"/>
    <cellStyle name="Total 4 5 2 11" xfId="40393"/>
    <cellStyle name="Total 4 5 2 11 2" xfId="40394"/>
    <cellStyle name="Total 4 5 2 11 2 2" xfId="40395"/>
    <cellStyle name="Total 4 5 2 11 3" xfId="40396"/>
    <cellStyle name="Total 4 5 2 12" xfId="40397"/>
    <cellStyle name="Total 4 5 2 12 2" xfId="40398"/>
    <cellStyle name="Total 4 5 2 12 2 2" xfId="40399"/>
    <cellStyle name="Total 4 5 2 12 3" xfId="40400"/>
    <cellStyle name="Total 4 5 2 13" xfId="40401"/>
    <cellStyle name="Total 4 5 2 13 2" xfId="40402"/>
    <cellStyle name="Total 4 5 2 13 2 2" xfId="40403"/>
    <cellStyle name="Total 4 5 2 13 3" xfId="40404"/>
    <cellStyle name="Total 4 5 2 14" xfId="40405"/>
    <cellStyle name="Total 4 5 2 14 2" xfId="40406"/>
    <cellStyle name="Total 4 5 2 14 2 2" xfId="40407"/>
    <cellStyle name="Total 4 5 2 14 3" xfId="40408"/>
    <cellStyle name="Total 4 5 2 15" xfId="40409"/>
    <cellStyle name="Total 4 5 2 15 2" xfId="40410"/>
    <cellStyle name="Total 4 5 2 15 2 2" xfId="40411"/>
    <cellStyle name="Total 4 5 2 15 3" xfId="40412"/>
    <cellStyle name="Total 4 5 2 16" xfId="40413"/>
    <cellStyle name="Total 4 5 2 16 2" xfId="40414"/>
    <cellStyle name="Total 4 5 2 16 2 2" xfId="40415"/>
    <cellStyle name="Total 4 5 2 16 3" xfId="40416"/>
    <cellStyle name="Total 4 5 2 17" xfId="40417"/>
    <cellStyle name="Total 4 5 2 17 2" xfId="40418"/>
    <cellStyle name="Total 4 5 2 17 2 2" xfId="40419"/>
    <cellStyle name="Total 4 5 2 17 3" xfId="40420"/>
    <cellStyle name="Total 4 5 2 18" xfId="40421"/>
    <cellStyle name="Total 4 5 2 18 2" xfId="40422"/>
    <cellStyle name="Total 4 5 2 18 2 2" xfId="40423"/>
    <cellStyle name="Total 4 5 2 18 3" xfId="40424"/>
    <cellStyle name="Total 4 5 2 19" xfId="40425"/>
    <cellStyle name="Total 4 5 2 19 2" xfId="40426"/>
    <cellStyle name="Total 4 5 2 19 2 2" xfId="40427"/>
    <cellStyle name="Total 4 5 2 19 3" xfId="40428"/>
    <cellStyle name="Total 4 5 2 2" xfId="40429"/>
    <cellStyle name="Total 4 5 2 2 2" xfId="40430"/>
    <cellStyle name="Total 4 5 2 2 2 2" xfId="40431"/>
    <cellStyle name="Total 4 5 2 2 3" xfId="40432"/>
    <cellStyle name="Total 4 5 2 20" xfId="40433"/>
    <cellStyle name="Total 4 5 2 20 2" xfId="40434"/>
    <cellStyle name="Total 4 5 2 20 2 2" xfId="40435"/>
    <cellStyle name="Total 4 5 2 20 3" xfId="40436"/>
    <cellStyle name="Total 4 5 2 21" xfId="40437"/>
    <cellStyle name="Total 4 5 2 21 2" xfId="40438"/>
    <cellStyle name="Total 4 5 2 22" xfId="40439"/>
    <cellStyle name="Total 4 5 2 3" xfId="40440"/>
    <cellStyle name="Total 4 5 2 3 2" xfId="40441"/>
    <cellStyle name="Total 4 5 2 3 2 2" xfId="40442"/>
    <cellStyle name="Total 4 5 2 3 3" xfId="40443"/>
    <cellStyle name="Total 4 5 2 4" xfId="40444"/>
    <cellStyle name="Total 4 5 2 4 2" xfId="40445"/>
    <cellStyle name="Total 4 5 2 4 2 2" xfId="40446"/>
    <cellStyle name="Total 4 5 2 4 3" xfId="40447"/>
    <cellStyle name="Total 4 5 2 5" xfId="40448"/>
    <cellStyle name="Total 4 5 2 5 2" xfId="40449"/>
    <cellStyle name="Total 4 5 2 5 2 2" xfId="40450"/>
    <cellStyle name="Total 4 5 2 5 3" xfId="40451"/>
    <cellStyle name="Total 4 5 2 6" xfId="40452"/>
    <cellStyle name="Total 4 5 2 6 2" xfId="40453"/>
    <cellStyle name="Total 4 5 2 6 2 2" xfId="40454"/>
    <cellStyle name="Total 4 5 2 6 3" xfId="40455"/>
    <cellStyle name="Total 4 5 2 7" xfId="40456"/>
    <cellStyle name="Total 4 5 2 7 2" xfId="40457"/>
    <cellStyle name="Total 4 5 2 7 2 2" xfId="40458"/>
    <cellStyle name="Total 4 5 2 7 3" xfId="40459"/>
    <cellStyle name="Total 4 5 2 8" xfId="40460"/>
    <cellStyle name="Total 4 5 2 8 2" xfId="40461"/>
    <cellStyle name="Total 4 5 2 8 2 2" xfId="40462"/>
    <cellStyle name="Total 4 5 2 8 3" xfId="40463"/>
    <cellStyle name="Total 4 5 2 9" xfId="40464"/>
    <cellStyle name="Total 4 5 2 9 2" xfId="40465"/>
    <cellStyle name="Total 4 5 2 9 2 2" xfId="40466"/>
    <cellStyle name="Total 4 5 2 9 3" xfId="40467"/>
    <cellStyle name="Total 4 5 20" xfId="40468"/>
    <cellStyle name="Total 4 5 20 2" xfId="40469"/>
    <cellStyle name="Total 4 5 20 2 2" xfId="40470"/>
    <cellStyle name="Total 4 5 20 3" xfId="40471"/>
    <cellStyle name="Total 4 5 21" xfId="40472"/>
    <cellStyle name="Total 4 5 21 2" xfId="40473"/>
    <cellStyle name="Total 4 5 21 2 2" xfId="40474"/>
    <cellStyle name="Total 4 5 21 3" xfId="40475"/>
    <cellStyle name="Total 4 5 22" xfId="40476"/>
    <cellStyle name="Total 4 5 22 2" xfId="40477"/>
    <cellStyle name="Total 4 5 23" xfId="40478"/>
    <cellStyle name="Total 4 5 3" xfId="40479"/>
    <cellStyle name="Total 4 5 3 2" xfId="40480"/>
    <cellStyle name="Total 4 5 3 2 2" xfId="40481"/>
    <cellStyle name="Total 4 5 3 3" xfId="40482"/>
    <cellStyle name="Total 4 5 4" xfId="40483"/>
    <cellStyle name="Total 4 5 4 2" xfId="40484"/>
    <cellStyle name="Total 4 5 4 2 2" xfId="40485"/>
    <cellStyle name="Total 4 5 4 3" xfId="40486"/>
    <cellStyle name="Total 4 5 5" xfId="40487"/>
    <cellStyle name="Total 4 5 5 2" xfId="40488"/>
    <cellStyle name="Total 4 5 5 2 2" xfId="40489"/>
    <cellStyle name="Total 4 5 5 3" xfId="40490"/>
    <cellStyle name="Total 4 5 6" xfId="40491"/>
    <cellStyle name="Total 4 5 6 2" xfId="40492"/>
    <cellStyle name="Total 4 5 6 2 2" xfId="40493"/>
    <cellStyle name="Total 4 5 6 3" xfId="40494"/>
    <cellStyle name="Total 4 5 7" xfId="40495"/>
    <cellStyle name="Total 4 5 7 2" xfId="40496"/>
    <cellStyle name="Total 4 5 7 2 2" xfId="40497"/>
    <cellStyle name="Total 4 5 7 3" xfId="40498"/>
    <cellStyle name="Total 4 5 8" xfId="40499"/>
    <cellStyle name="Total 4 5 8 2" xfId="40500"/>
    <cellStyle name="Total 4 5 8 2 2" xfId="40501"/>
    <cellStyle name="Total 4 5 8 3" xfId="40502"/>
    <cellStyle name="Total 4 5 9" xfId="40503"/>
    <cellStyle name="Total 4 5 9 2" xfId="40504"/>
    <cellStyle name="Total 4 5 9 2 2" xfId="40505"/>
    <cellStyle name="Total 4 5 9 3" xfId="40506"/>
    <cellStyle name="Total 4 6" xfId="40507"/>
    <cellStyle name="Total 4 6 10" xfId="40508"/>
    <cellStyle name="Total 4 6 10 2" xfId="40509"/>
    <cellStyle name="Total 4 6 10 2 2" xfId="40510"/>
    <cellStyle name="Total 4 6 10 3" xfId="40511"/>
    <cellStyle name="Total 4 6 11" xfId="40512"/>
    <cellStyle name="Total 4 6 11 2" xfId="40513"/>
    <cellStyle name="Total 4 6 11 2 2" xfId="40514"/>
    <cellStyle name="Total 4 6 11 3" xfId="40515"/>
    <cellStyle name="Total 4 6 12" xfId="40516"/>
    <cellStyle name="Total 4 6 12 2" xfId="40517"/>
    <cellStyle name="Total 4 6 12 2 2" xfId="40518"/>
    <cellStyle name="Total 4 6 12 3" xfId="40519"/>
    <cellStyle name="Total 4 6 13" xfId="40520"/>
    <cellStyle name="Total 4 6 13 2" xfId="40521"/>
    <cellStyle name="Total 4 6 13 2 2" xfId="40522"/>
    <cellStyle name="Total 4 6 13 3" xfId="40523"/>
    <cellStyle name="Total 4 6 14" xfId="40524"/>
    <cellStyle name="Total 4 6 14 2" xfId="40525"/>
    <cellStyle name="Total 4 6 14 2 2" xfId="40526"/>
    <cellStyle name="Total 4 6 14 3" xfId="40527"/>
    <cellStyle name="Total 4 6 15" xfId="40528"/>
    <cellStyle name="Total 4 6 15 2" xfId="40529"/>
    <cellStyle name="Total 4 6 15 2 2" xfId="40530"/>
    <cellStyle name="Total 4 6 15 3" xfId="40531"/>
    <cellStyle name="Total 4 6 16" xfId="40532"/>
    <cellStyle name="Total 4 6 16 2" xfId="40533"/>
    <cellStyle name="Total 4 6 16 2 2" xfId="40534"/>
    <cellStyle name="Total 4 6 16 3" xfId="40535"/>
    <cellStyle name="Total 4 6 17" xfId="40536"/>
    <cellStyle name="Total 4 6 17 2" xfId="40537"/>
    <cellStyle name="Total 4 6 17 2 2" xfId="40538"/>
    <cellStyle name="Total 4 6 17 3" xfId="40539"/>
    <cellStyle name="Total 4 6 18" xfId="40540"/>
    <cellStyle name="Total 4 6 18 2" xfId="40541"/>
    <cellStyle name="Total 4 6 18 2 2" xfId="40542"/>
    <cellStyle name="Total 4 6 18 3" xfId="40543"/>
    <cellStyle name="Total 4 6 19" xfId="40544"/>
    <cellStyle name="Total 4 6 19 2" xfId="40545"/>
    <cellStyle name="Total 4 6 19 2 2" xfId="40546"/>
    <cellStyle name="Total 4 6 19 3" xfId="40547"/>
    <cellStyle name="Total 4 6 2" xfId="40548"/>
    <cellStyle name="Total 4 6 2 2" xfId="40549"/>
    <cellStyle name="Total 4 6 2 2 2" xfId="40550"/>
    <cellStyle name="Total 4 6 2 3" xfId="40551"/>
    <cellStyle name="Total 4 6 20" xfId="40552"/>
    <cellStyle name="Total 4 6 20 2" xfId="40553"/>
    <cellStyle name="Total 4 6 20 2 2" xfId="40554"/>
    <cellStyle name="Total 4 6 20 3" xfId="40555"/>
    <cellStyle name="Total 4 6 21" xfId="40556"/>
    <cellStyle name="Total 4 6 21 2" xfId="40557"/>
    <cellStyle name="Total 4 6 22" xfId="40558"/>
    <cellStyle name="Total 4 6 3" xfId="40559"/>
    <cellStyle name="Total 4 6 3 2" xfId="40560"/>
    <cellStyle name="Total 4 6 3 2 2" xfId="40561"/>
    <cellStyle name="Total 4 6 3 3" xfId="40562"/>
    <cellStyle name="Total 4 6 4" xfId="40563"/>
    <cellStyle name="Total 4 6 4 2" xfId="40564"/>
    <cellStyle name="Total 4 6 4 2 2" xfId="40565"/>
    <cellStyle name="Total 4 6 4 3" xfId="40566"/>
    <cellStyle name="Total 4 6 5" xfId="40567"/>
    <cellStyle name="Total 4 6 5 2" xfId="40568"/>
    <cellStyle name="Total 4 6 5 2 2" xfId="40569"/>
    <cellStyle name="Total 4 6 5 3" xfId="40570"/>
    <cellStyle name="Total 4 6 6" xfId="40571"/>
    <cellStyle name="Total 4 6 6 2" xfId="40572"/>
    <cellStyle name="Total 4 6 6 2 2" xfId="40573"/>
    <cellStyle name="Total 4 6 6 3" xfId="40574"/>
    <cellStyle name="Total 4 6 7" xfId="40575"/>
    <cellStyle name="Total 4 6 7 2" xfId="40576"/>
    <cellStyle name="Total 4 6 7 2 2" xfId="40577"/>
    <cellStyle name="Total 4 6 7 3" xfId="40578"/>
    <cellStyle name="Total 4 6 8" xfId="40579"/>
    <cellStyle name="Total 4 6 8 2" xfId="40580"/>
    <cellStyle name="Total 4 6 8 2 2" xfId="40581"/>
    <cellStyle name="Total 4 6 8 3" xfId="40582"/>
    <cellStyle name="Total 4 6 9" xfId="40583"/>
    <cellStyle name="Total 4 6 9 2" xfId="40584"/>
    <cellStyle name="Total 4 6 9 2 2" xfId="40585"/>
    <cellStyle name="Total 4 6 9 3" xfId="40586"/>
    <cellStyle name="Total 4 7" xfId="40587"/>
    <cellStyle name="Total 4 7 2" xfId="40588"/>
    <cellStyle name="Total 4 7 2 2" xfId="40589"/>
    <cellStyle name="Total 4 7 3" xfId="40590"/>
    <cellStyle name="Total 4 8" xfId="40591"/>
    <cellStyle name="Total 4 8 2" xfId="40592"/>
    <cellStyle name="Total 4 8 2 2" xfId="40593"/>
    <cellStyle name="Total 4 8 3" xfId="40594"/>
    <cellStyle name="Total 4 9" xfId="40595"/>
    <cellStyle name="Total 4 9 2" xfId="40596"/>
    <cellStyle name="Total 4 9 2 2" xfId="40597"/>
    <cellStyle name="Total 4 9 3" xfId="40598"/>
    <cellStyle name="Total 5" xfId="40599"/>
    <cellStyle name="Total 5 10" xfId="40600"/>
    <cellStyle name="Total 5 10 2" xfId="40601"/>
    <cellStyle name="Total 5 10 2 2" xfId="40602"/>
    <cellStyle name="Total 5 10 3" xfId="40603"/>
    <cellStyle name="Total 5 11" xfId="40604"/>
    <cellStyle name="Total 5 11 2" xfId="40605"/>
    <cellStyle name="Total 5 11 2 2" xfId="40606"/>
    <cellStyle name="Total 5 11 3" xfId="40607"/>
    <cellStyle name="Total 5 12" xfId="40608"/>
    <cellStyle name="Total 5 12 2" xfId="40609"/>
    <cellStyle name="Total 5 12 2 2" xfId="40610"/>
    <cellStyle name="Total 5 12 3" xfId="40611"/>
    <cellStyle name="Total 5 13" xfId="40612"/>
    <cellStyle name="Total 5 13 2" xfId="40613"/>
    <cellStyle name="Total 5 13 2 2" xfId="40614"/>
    <cellStyle name="Total 5 13 3" xfId="40615"/>
    <cellStyle name="Total 5 14" xfId="40616"/>
    <cellStyle name="Total 5 14 2" xfId="40617"/>
    <cellStyle name="Total 5 14 2 2" xfId="40618"/>
    <cellStyle name="Total 5 14 3" xfId="40619"/>
    <cellStyle name="Total 5 15" xfId="40620"/>
    <cellStyle name="Total 5 15 2" xfId="40621"/>
    <cellStyle name="Total 5 15 2 2" xfId="40622"/>
    <cellStyle name="Total 5 15 3" xfId="40623"/>
    <cellStyle name="Total 5 16" xfId="40624"/>
    <cellStyle name="Total 5 16 2" xfId="40625"/>
    <cellStyle name="Total 5 16 2 2" xfId="40626"/>
    <cellStyle name="Total 5 16 3" xfId="40627"/>
    <cellStyle name="Total 5 17" xfId="40628"/>
    <cellStyle name="Total 5 17 2" xfId="40629"/>
    <cellStyle name="Total 5 17 2 2" xfId="40630"/>
    <cellStyle name="Total 5 17 3" xfId="40631"/>
    <cellStyle name="Total 5 18" xfId="40632"/>
    <cellStyle name="Total 5 18 2" xfId="40633"/>
    <cellStyle name="Total 5 18 2 2" xfId="40634"/>
    <cellStyle name="Total 5 18 3" xfId="40635"/>
    <cellStyle name="Total 5 19" xfId="40636"/>
    <cellStyle name="Total 5 19 2" xfId="40637"/>
    <cellStyle name="Total 5 19 2 2" xfId="40638"/>
    <cellStyle name="Total 5 19 3" xfId="40639"/>
    <cellStyle name="Total 5 2" xfId="40640"/>
    <cellStyle name="Total 5 2 10" xfId="40641"/>
    <cellStyle name="Total 5 2 10 2" xfId="40642"/>
    <cellStyle name="Total 5 2 10 2 2" xfId="40643"/>
    <cellStyle name="Total 5 2 10 3" xfId="40644"/>
    <cellStyle name="Total 5 2 11" xfId="40645"/>
    <cellStyle name="Total 5 2 11 2" xfId="40646"/>
    <cellStyle name="Total 5 2 11 2 2" xfId="40647"/>
    <cellStyle name="Total 5 2 11 3" xfId="40648"/>
    <cellStyle name="Total 5 2 12" xfId="40649"/>
    <cellStyle name="Total 5 2 12 2" xfId="40650"/>
    <cellStyle name="Total 5 2 12 2 2" xfId="40651"/>
    <cellStyle name="Total 5 2 12 3" xfId="40652"/>
    <cellStyle name="Total 5 2 13" xfId="40653"/>
    <cellStyle name="Total 5 2 13 2" xfId="40654"/>
    <cellStyle name="Total 5 2 13 2 2" xfId="40655"/>
    <cellStyle name="Total 5 2 13 3" xfId="40656"/>
    <cellStyle name="Total 5 2 14" xfId="40657"/>
    <cellStyle name="Total 5 2 14 2" xfId="40658"/>
    <cellStyle name="Total 5 2 14 2 2" xfId="40659"/>
    <cellStyle name="Total 5 2 14 3" xfId="40660"/>
    <cellStyle name="Total 5 2 15" xfId="40661"/>
    <cellStyle name="Total 5 2 15 2" xfId="40662"/>
    <cellStyle name="Total 5 2 15 2 2" xfId="40663"/>
    <cellStyle name="Total 5 2 15 3" xfId="40664"/>
    <cellStyle name="Total 5 2 16" xfId="40665"/>
    <cellStyle name="Total 5 2 16 2" xfId="40666"/>
    <cellStyle name="Total 5 2 16 2 2" xfId="40667"/>
    <cellStyle name="Total 5 2 16 3" xfId="40668"/>
    <cellStyle name="Total 5 2 17" xfId="40669"/>
    <cellStyle name="Total 5 2 17 2" xfId="40670"/>
    <cellStyle name="Total 5 2 17 2 2" xfId="40671"/>
    <cellStyle name="Total 5 2 17 3" xfId="40672"/>
    <cellStyle name="Total 5 2 18" xfId="40673"/>
    <cellStyle name="Total 5 2 18 2" xfId="40674"/>
    <cellStyle name="Total 5 2 18 2 2" xfId="40675"/>
    <cellStyle name="Total 5 2 18 3" xfId="40676"/>
    <cellStyle name="Total 5 2 19" xfId="40677"/>
    <cellStyle name="Total 5 2 19 2" xfId="40678"/>
    <cellStyle name="Total 5 2 19 2 2" xfId="40679"/>
    <cellStyle name="Total 5 2 19 3" xfId="40680"/>
    <cellStyle name="Total 5 2 2" xfId="40681"/>
    <cellStyle name="Total 5 2 2 10" xfId="40682"/>
    <cellStyle name="Total 5 2 2 10 2" xfId="40683"/>
    <cellStyle name="Total 5 2 2 10 2 2" xfId="40684"/>
    <cellStyle name="Total 5 2 2 10 3" xfId="40685"/>
    <cellStyle name="Total 5 2 2 11" xfId="40686"/>
    <cellStyle name="Total 5 2 2 11 2" xfId="40687"/>
    <cellStyle name="Total 5 2 2 11 2 2" xfId="40688"/>
    <cellStyle name="Total 5 2 2 11 3" xfId="40689"/>
    <cellStyle name="Total 5 2 2 12" xfId="40690"/>
    <cellStyle name="Total 5 2 2 12 2" xfId="40691"/>
    <cellStyle name="Total 5 2 2 12 2 2" xfId="40692"/>
    <cellStyle name="Total 5 2 2 12 3" xfId="40693"/>
    <cellStyle name="Total 5 2 2 13" xfId="40694"/>
    <cellStyle name="Total 5 2 2 13 2" xfId="40695"/>
    <cellStyle name="Total 5 2 2 13 2 2" xfId="40696"/>
    <cellStyle name="Total 5 2 2 13 3" xfId="40697"/>
    <cellStyle name="Total 5 2 2 14" xfId="40698"/>
    <cellStyle name="Total 5 2 2 14 2" xfId="40699"/>
    <cellStyle name="Total 5 2 2 14 2 2" xfId="40700"/>
    <cellStyle name="Total 5 2 2 14 3" xfId="40701"/>
    <cellStyle name="Total 5 2 2 15" xfId="40702"/>
    <cellStyle name="Total 5 2 2 15 2" xfId="40703"/>
    <cellStyle name="Total 5 2 2 15 2 2" xfId="40704"/>
    <cellStyle name="Total 5 2 2 15 3" xfId="40705"/>
    <cellStyle name="Total 5 2 2 16" xfId="40706"/>
    <cellStyle name="Total 5 2 2 16 2" xfId="40707"/>
    <cellStyle name="Total 5 2 2 16 2 2" xfId="40708"/>
    <cellStyle name="Total 5 2 2 16 3" xfId="40709"/>
    <cellStyle name="Total 5 2 2 17" xfId="40710"/>
    <cellStyle name="Total 5 2 2 17 2" xfId="40711"/>
    <cellStyle name="Total 5 2 2 17 2 2" xfId="40712"/>
    <cellStyle name="Total 5 2 2 17 3" xfId="40713"/>
    <cellStyle name="Total 5 2 2 18" xfId="40714"/>
    <cellStyle name="Total 5 2 2 18 2" xfId="40715"/>
    <cellStyle name="Total 5 2 2 19" xfId="40716"/>
    <cellStyle name="Total 5 2 2 2" xfId="40717"/>
    <cellStyle name="Total 5 2 2 2 10" xfId="40718"/>
    <cellStyle name="Total 5 2 2 2 10 2" xfId="40719"/>
    <cellStyle name="Total 5 2 2 2 10 2 2" xfId="40720"/>
    <cellStyle name="Total 5 2 2 2 10 3" xfId="40721"/>
    <cellStyle name="Total 5 2 2 2 11" xfId="40722"/>
    <cellStyle name="Total 5 2 2 2 11 2" xfId="40723"/>
    <cellStyle name="Total 5 2 2 2 11 2 2" xfId="40724"/>
    <cellStyle name="Total 5 2 2 2 11 3" xfId="40725"/>
    <cellStyle name="Total 5 2 2 2 12" xfId="40726"/>
    <cellStyle name="Total 5 2 2 2 12 2" xfId="40727"/>
    <cellStyle name="Total 5 2 2 2 12 2 2" xfId="40728"/>
    <cellStyle name="Total 5 2 2 2 12 3" xfId="40729"/>
    <cellStyle name="Total 5 2 2 2 13" xfId="40730"/>
    <cellStyle name="Total 5 2 2 2 13 2" xfId="40731"/>
    <cellStyle name="Total 5 2 2 2 13 2 2" xfId="40732"/>
    <cellStyle name="Total 5 2 2 2 13 3" xfId="40733"/>
    <cellStyle name="Total 5 2 2 2 14" xfId="40734"/>
    <cellStyle name="Total 5 2 2 2 14 2" xfId="40735"/>
    <cellStyle name="Total 5 2 2 2 14 2 2" xfId="40736"/>
    <cellStyle name="Total 5 2 2 2 14 3" xfId="40737"/>
    <cellStyle name="Total 5 2 2 2 15" xfId="40738"/>
    <cellStyle name="Total 5 2 2 2 15 2" xfId="40739"/>
    <cellStyle name="Total 5 2 2 2 15 2 2" xfId="40740"/>
    <cellStyle name="Total 5 2 2 2 15 3" xfId="40741"/>
    <cellStyle name="Total 5 2 2 2 16" xfId="40742"/>
    <cellStyle name="Total 5 2 2 2 16 2" xfId="40743"/>
    <cellStyle name="Total 5 2 2 2 16 2 2" xfId="40744"/>
    <cellStyle name="Total 5 2 2 2 16 3" xfId="40745"/>
    <cellStyle name="Total 5 2 2 2 17" xfId="40746"/>
    <cellStyle name="Total 5 2 2 2 17 2" xfId="40747"/>
    <cellStyle name="Total 5 2 2 2 17 2 2" xfId="40748"/>
    <cellStyle name="Total 5 2 2 2 17 3" xfId="40749"/>
    <cellStyle name="Total 5 2 2 2 18" xfId="40750"/>
    <cellStyle name="Total 5 2 2 2 18 2" xfId="40751"/>
    <cellStyle name="Total 5 2 2 2 18 2 2" xfId="40752"/>
    <cellStyle name="Total 5 2 2 2 18 3" xfId="40753"/>
    <cellStyle name="Total 5 2 2 2 19" xfId="40754"/>
    <cellStyle name="Total 5 2 2 2 19 2" xfId="40755"/>
    <cellStyle name="Total 5 2 2 2 19 2 2" xfId="40756"/>
    <cellStyle name="Total 5 2 2 2 19 3" xfId="40757"/>
    <cellStyle name="Total 5 2 2 2 2" xfId="40758"/>
    <cellStyle name="Total 5 2 2 2 2 2" xfId="40759"/>
    <cellStyle name="Total 5 2 2 2 2 2 2" xfId="40760"/>
    <cellStyle name="Total 5 2 2 2 2 3" xfId="40761"/>
    <cellStyle name="Total 5 2 2 2 20" xfId="40762"/>
    <cellStyle name="Total 5 2 2 2 20 2" xfId="40763"/>
    <cellStyle name="Total 5 2 2 2 20 2 2" xfId="40764"/>
    <cellStyle name="Total 5 2 2 2 20 3" xfId="40765"/>
    <cellStyle name="Total 5 2 2 2 21" xfId="40766"/>
    <cellStyle name="Total 5 2 2 2 21 2" xfId="40767"/>
    <cellStyle name="Total 5 2 2 2 22" xfId="40768"/>
    <cellStyle name="Total 5 2 2 2 3" xfId="40769"/>
    <cellStyle name="Total 5 2 2 2 3 2" xfId="40770"/>
    <cellStyle name="Total 5 2 2 2 3 2 2" xfId="40771"/>
    <cellStyle name="Total 5 2 2 2 3 3" xfId="40772"/>
    <cellStyle name="Total 5 2 2 2 4" xfId="40773"/>
    <cellStyle name="Total 5 2 2 2 4 2" xfId="40774"/>
    <cellStyle name="Total 5 2 2 2 4 2 2" xfId="40775"/>
    <cellStyle name="Total 5 2 2 2 4 3" xfId="40776"/>
    <cellStyle name="Total 5 2 2 2 5" xfId="40777"/>
    <cellStyle name="Total 5 2 2 2 5 2" xfId="40778"/>
    <cellStyle name="Total 5 2 2 2 5 2 2" xfId="40779"/>
    <cellStyle name="Total 5 2 2 2 5 3" xfId="40780"/>
    <cellStyle name="Total 5 2 2 2 6" xfId="40781"/>
    <cellStyle name="Total 5 2 2 2 6 2" xfId="40782"/>
    <cellStyle name="Total 5 2 2 2 6 2 2" xfId="40783"/>
    <cellStyle name="Total 5 2 2 2 6 3" xfId="40784"/>
    <cellStyle name="Total 5 2 2 2 7" xfId="40785"/>
    <cellStyle name="Total 5 2 2 2 7 2" xfId="40786"/>
    <cellStyle name="Total 5 2 2 2 7 2 2" xfId="40787"/>
    <cellStyle name="Total 5 2 2 2 7 3" xfId="40788"/>
    <cellStyle name="Total 5 2 2 2 8" xfId="40789"/>
    <cellStyle name="Total 5 2 2 2 8 2" xfId="40790"/>
    <cellStyle name="Total 5 2 2 2 8 2 2" xfId="40791"/>
    <cellStyle name="Total 5 2 2 2 8 3" xfId="40792"/>
    <cellStyle name="Total 5 2 2 2 9" xfId="40793"/>
    <cellStyle name="Total 5 2 2 2 9 2" xfId="40794"/>
    <cellStyle name="Total 5 2 2 2 9 2 2" xfId="40795"/>
    <cellStyle name="Total 5 2 2 2 9 3" xfId="40796"/>
    <cellStyle name="Total 5 2 2 3" xfId="40797"/>
    <cellStyle name="Total 5 2 2 3 2" xfId="40798"/>
    <cellStyle name="Total 5 2 2 3 2 2" xfId="40799"/>
    <cellStyle name="Total 5 2 2 3 3" xfId="40800"/>
    <cellStyle name="Total 5 2 2 4" xfId="40801"/>
    <cellStyle name="Total 5 2 2 4 2" xfId="40802"/>
    <cellStyle name="Total 5 2 2 4 2 2" xfId="40803"/>
    <cellStyle name="Total 5 2 2 4 3" xfId="40804"/>
    <cellStyle name="Total 5 2 2 5" xfId="40805"/>
    <cellStyle name="Total 5 2 2 5 2" xfId="40806"/>
    <cellStyle name="Total 5 2 2 5 2 2" xfId="40807"/>
    <cellStyle name="Total 5 2 2 5 3" xfId="40808"/>
    <cellStyle name="Total 5 2 2 6" xfId="40809"/>
    <cellStyle name="Total 5 2 2 6 2" xfId="40810"/>
    <cellStyle name="Total 5 2 2 6 2 2" xfId="40811"/>
    <cellStyle name="Total 5 2 2 6 3" xfId="40812"/>
    <cellStyle name="Total 5 2 2 7" xfId="40813"/>
    <cellStyle name="Total 5 2 2 7 2" xfId="40814"/>
    <cellStyle name="Total 5 2 2 7 2 2" xfId="40815"/>
    <cellStyle name="Total 5 2 2 7 3" xfId="40816"/>
    <cellStyle name="Total 5 2 2 8" xfId="40817"/>
    <cellStyle name="Total 5 2 2 8 2" xfId="40818"/>
    <cellStyle name="Total 5 2 2 8 2 2" xfId="40819"/>
    <cellStyle name="Total 5 2 2 8 3" xfId="40820"/>
    <cellStyle name="Total 5 2 2 9" xfId="40821"/>
    <cellStyle name="Total 5 2 2 9 2" xfId="40822"/>
    <cellStyle name="Total 5 2 2 9 2 2" xfId="40823"/>
    <cellStyle name="Total 5 2 2 9 3" xfId="40824"/>
    <cellStyle name="Total 5 2 20" xfId="40825"/>
    <cellStyle name="Total 5 2 20 2" xfId="40826"/>
    <cellStyle name="Total 5 2 20 2 2" xfId="40827"/>
    <cellStyle name="Total 5 2 20 3" xfId="40828"/>
    <cellStyle name="Total 5 2 21" xfId="40829"/>
    <cellStyle name="Total 5 2 21 2" xfId="40830"/>
    <cellStyle name="Total 5 2 22" xfId="40831"/>
    <cellStyle name="Total 5 2 3" xfId="40832"/>
    <cellStyle name="Total 5 2 3 10" xfId="40833"/>
    <cellStyle name="Total 5 2 3 10 2" xfId="40834"/>
    <cellStyle name="Total 5 2 3 10 2 2" xfId="40835"/>
    <cellStyle name="Total 5 2 3 10 3" xfId="40836"/>
    <cellStyle name="Total 5 2 3 11" xfId="40837"/>
    <cellStyle name="Total 5 2 3 11 2" xfId="40838"/>
    <cellStyle name="Total 5 2 3 11 2 2" xfId="40839"/>
    <cellStyle name="Total 5 2 3 11 3" xfId="40840"/>
    <cellStyle name="Total 5 2 3 12" xfId="40841"/>
    <cellStyle name="Total 5 2 3 12 2" xfId="40842"/>
    <cellStyle name="Total 5 2 3 12 2 2" xfId="40843"/>
    <cellStyle name="Total 5 2 3 12 3" xfId="40844"/>
    <cellStyle name="Total 5 2 3 13" xfId="40845"/>
    <cellStyle name="Total 5 2 3 13 2" xfId="40846"/>
    <cellStyle name="Total 5 2 3 13 2 2" xfId="40847"/>
    <cellStyle name="Total 5 2 3 13 3" xfId="40848"/>
    <cellStyle name="Total 5 2 3 14" xfId="40849"/>
    <cellStyle name="Total 5 2 3 14 2" xfId="40850"/>
    <cellStyle name="Total 5 2 3 14 2 2" xfId="40851"/>
    <cellStyle name="Total 5 2 3 14 3" xfId="40852"/>
    <cellStyle name="Total 5 2 3 15" xfId="40853"/>
    <cellStyle name="Total 5 2 3 15 2" xfId="40854"/>
    <cellStyle name="Total 5 2 3 15 2 2" xfId="40855"/>
    <cellStyle name="Total 5 2 3 15 3" xfId="40856"/>
    <cellStyle name="Total 5 2 3 16" xfId="40857"/>
    <cellStyle name="Total 5 2 3 16 2" xfId="40858"/>
    <cellStyle name="Total 5 2 3 16 2 2" xfId="40859"/>
    <cellStyle name="Total 5 2 3 16 3" xfId="40860"/>
    <cellStyle name="Total 5 2 3 17" xfId="40861"/>
    <cellStyle name="Total 5 2 3 17 2" xfId="40862"/>
    <cellStyle name="Total 5 2 3 17 2 2" xfId="40863"/>
    <cellStyle name="Total 5 2 3 17 3" xfId="40864"/>
    <cellStyle name="Total 5 2 3 18" xfId="40865"/>
    <cellStyle name="Total 5 2 3 18 2" xfId="40866"/>
    <cellStyle name="Total 5 2 3 19" xfId="40867"/>
    <cellStyle name="Total 5 2 3 2" xfId="40868"/>
    <cellStyle name="Total 5 2 3 2 10" xfId="40869"/>
    <cellStyle name="Total 5 2 3 2 10 2" xfId="40870"/>
    <cellStyle name="Total 5 2 3 2 10 2 2" xfId="40871"/>
    <cellStyle name="Total 5 2 3 2 10 3" xfId="40872"/>
    <cellStyle name="Total 5 2 3 2 11" xfId="40873"/>
    <cellStyle name="Total 5 2 3 2 11 2" xfId="40874"/>
    <cellStyle name="Total 5 2 3 2 11 2 2" xfId="40875"/>
    <cellStyle name="Total 5 2 3 2 11 3" xfId="40876"/>
    <cellStyle name="Total 5 2 3 2 12" xfId="40877"/>
    <cellStyle name="Total 5 2 3 2 12 2" xfId="40878"/>
    <cellStyle name="Total 5 2 3 2 12 2 2" xfId="40879"/>
    <cellStyle name="Total 5 2 3 2 12 3" xfId="40880"/>
    <cellStyle name="Total 5 2 3 2 13" xfId="40881"/>
    <cellStyle name="Total 5 2 3 2 13 2" xfId="40882"/>
    <cellStyle name="Total 5 2 3 2 13 2 2" xfId="40883"/>
    <cellStyle name="Total 5 2 3 2 13 3" xfId="40884"/>
    <cellStyle name="Total 5 2 3 2 14" xfId="40885"/>
    <cellStyle name="Total 5 2 3 2 14 2" xfId="40886"/>
    <cellStyle name="Total 5 2 3 2 14 2 2" xfId="40887"/>
    <cellStyle name="Total 5 2 3 2 14 3" xfId="40888"/>
    <cellStyle name="Total 5 2 3 2 15" xfId="40889"/>
    <cellStyle name="Total 5 2 3 2 15 2" xfId="40890"/>
    <cellStyle name="Total 5 2 3 2 15 2 2" xfId="40891"/>
    <cellStyle name="Total 5 2 3 2 15 3" xfId="40892"/>
    <cellStyle name="Total 5 2 3 2 16" xfId="40893"/>
    <cellStyle name="Total 5 2 3 2 16 2" xfId="40894"/>
    <cellStyle name="Total 5 2 3 2 16 2 2" xfId="40895"/>
    <cellStyle name="Total 5 2 3 2 16 3" xfId="40896"/>
    <cellStyle name="Total 5 2 3 2 17" xfId="40897"/>
    <cellStyle name="Total 5 2 3 2 17 2" xfId="40898"/>
    <cellStyle name="Total 5 2 3 2 17 2 2" xfId="40899"/>
    <cellStyle name="Total 5 2 3 2 17 3" xfId="40900"/>
    <cellStyle name="Total 5 2 3 2 18" xfId="40901"/>
    <cellStyle name="Total 5 2 3 2 18 2" xfId="40902"/>
    <cellStyle name="Total 5 2 3 2 18 2 2" xfId="40903"/>
    <cellStyle name="Total 5 2 3 2 18 3" xfId="40904"/>
    <cellStyle name="Total 5 2 3 2 19" xfId="40905"/>
    <cellStyle name="Total 5 2 3 2 19 2" xfId="40906"/>
    <cellStyle name="Total 5 2 3 2 19 2 2" xfId="40907"/>
    <cellStyle name="Total 5 2 3 2 19 3" xfId="40908"/>
    <cellStyle name="Total 5 2 3 2 2" xfId="40909"/>
    <cellStyle name="Total 5 2 3 2 2 2" xfId="40910"/>
    <cellStyle name="Total 5 2 3 2 2 2 2" xfId="40911"/>
    <cellStyle name="Total 5 2 3 2 2 3" xfId="40912"/>
    <cellStyle name="Total 5 2 3 2 20" xfId="40913"/>
    <cellStyle name="Total 5 2 3 2 20 2" xfId="40914"/>
    <cellStyle name="Total 5 2 3 2 20 2 2" xfId="40915"/>
    <cellStyle name="Total 5 2 3 2 20 3" xfId="40916"/>
    <cellStyle name="Total 5 2 3 2 21" xfId="40917"/>
    <cellStyle name="Total 5 2 3 2 21 2" xfId="40918"/>
    <cellStyle name="Total 5 2 3 2 22" xfId="40919"/>
    <cellStyle name="Total 5 2 3 2 3" xfId="40920"/>
    <cellStyle name="Total 5 2 3 2 3 2" xfId="40921"/>
    <cellStyle name="Total 5 2 3 2 3 2 2" xfId="40922"/>
    <cellStyle name="Total 5 2 3 2 3 3" xfId="40923"/>
    <cellStyle name="Total 5 2 3 2 4" xfId="40924"/>
    <cellStyle name="Total 5 2 3 2 4 2" xfId="40925"/>
    <cellStyle name="Total 5 2 3 2 4 2 2" xfId="40926"/>
    <cellStyle name="Total 5 2 3 2 4 3" xfId="40927"/>
    <cellStyle name="Total 5 2 3 2 5" xfId="40928"/>
    <cellStyle name="Total 5 2 3 2 5 2" xfId="40929"/>
    <cellStyle name="Total 5 2 3 2 5 2 2" xfId="40930"/>
    <cellStyle name="Total 5 2 3 2 5 3" xfId="40931"/>
    <cellStyle name="Total 5 2 3 2 6" xfId="40932"/>
    <cellStyle name="Total 5 2 3 2 6 2" xfId="40933"/>
    <cellStyle name="Total 5 2 3 2 6 2 2" xfId="40934"/>
    <cellStyle name="Total 5 2 3 2 6 3" xfId="40935"/>
    <cellStyle name="Total 5 2 3 2 7" xfId="40936"/>
    <cellStyle name="Total 5 2 3 2 7 2" xfId="40937"/>
    <cellStyle name="Total 5 2 3 2 7 2 2" xfId="40938"/>
    <cellStyle name="Total 5 2 3 2 7 3" xfId="40939"/>
    <cellStyle name="Total 5 2 3 2 8" xfId="40940"/>
    <cellStyle name="Total 5 2 3 2 8 2" xfId="40941"/>
    <cellStyle name="Total 5 2 3 2 8 2 2" xfId="40942"/>
    <cellStyle name="Total 5 2 3 2 8 3" xfId="40943"/>
    <cellStyle name="Total 5 2 3 2 9" xfId="40944"/>
    <cellStyle name="Total 5 2 3 2 9 2" xfId="40945"/>
    <cellStyle name="Total 5 2 3 2 9 2 2" xfId="40946"/>
    <cellStyle name="Total 5 2 3 2 9 3" xfId="40947"/>
    <cellStyle name="Total 5 2 3 3" xfId="40948"/>
    <cellStyle name="Total 5 2 3 3 2" xfId="40949"/>
    <cellStyle name="Total 5 2 3 3 2 2" xfId="40950"/>
    <cellStyle name="Total 5 2 3 3 3" xfId="40951"/>
    <cellStyle name="Total 5 2 3 4" xfId="40952"/>
    <cellStyle name="Total 5 2 3 4 2" xfId="40953"/>
    <cellStyle name="Total 5 2 3 4 2 2" xfId="40954"/>
    <cellStyle name="Total 5 2 3 4 3" xfId="40955"/>
    <cellStyle name="Total 5 2 3 5" xfId="40956"/>
    <cellStyle name="Total 5 2 3 5 2" xfId="40957"/>
    <cellStyle name="Total 5 2 3 5 2 2" xfId="40958"/>
    <cellStyle name="Total 5 2 3 5 3" xfId="40959"/>
    <cellStyle name="Total 5 2 3 6" xfId="40960"/>
    <cellStyle name="Total 5 2 3 6 2" xfId="40961"/>
    <cellStyle name="Total 5 2 3 6 2 2" xfId="40962"/>
    <cellStyle name="Total 5 2 3 6 3" xfId="40963"/>
    <cellStyle name="Total 5 2 3 7" xfId="40964"/>
    <cellStyle name="Total 5 2 3 7 2" xfId="40965"/>
    <cellStyle name="Total 5 2 3 7 2 2" xfId="40966"/>
    <cellStyle name="Total 5 2 3 7 3" xfId="40967"/>
    <cellStyle name="Total 5 2 3 8" xfId="40968"/>
    <cellStyle name="Total 5 2 3 8 2" xfId="40969"/>
    <cellStyle name="Total 5 2 3 8 2 2" xfId="40970"/>
    <cellStyle name="Total 5 2 3 8 3" xfId="40971"/>
    <cellStyle name="Total 5 2 3 9" xfId="40972"/>
    <cellStyle name="Total 5 2 3 9 2" xfId="40973"/>
    <cellStyle name="Total 5 2 3 9 2 2" xfId="40974"/>
    <cellStyle name="Total 5 2 3 9 3" xfId="40975"/>
    <cellStyle name="Total 5 2 4" xfId="40976"/>
    <cellStyle name="Total 5 2 4 10" xfId="40977"/>
    <cellStyle name="Total 5 2 4 10 2" xfId="40978"/>
    <cellStyle name="Total 5 2 4 10 2 2" xfId="40979"/>
    <cellStyle name="Total 5 2 4 10 3" xfId="40980"/>
    <cellStyle name="Total 5 2 4 11" xfId="40981"/>
    <cellStyle name="Total 5 2 4 11 2" xfId="40982"/>
    <cellStyle name="Total 5 2 4 11 2 2" xfId="40983"/>
    <cellStyle name="Total 5 2 4 11 3" xfId="40984"/>
    <cellStyle name="Total 5 2 4 12" xfId="40985"/>
    <cellStyle name="Total 5 2 4 12 2" xfId="40986"/>
    <cellStyle name="Total 5 2 4 12 2 2" xfId="40987"/>
    <cellStyle name="Total 5 2 4 12 3" xfId="40988"/>
    <cellStyle name="Total 5 2 4 13" xfId="40989"/>
    <cellStyle name="Total 5 2 4 13 2" xfId="40990"/>
    <cellStyle name="Total 5 2 4 13 2 2" xfId="40991"/>
    <cellStyle name="Total 5 2 4 13 3" xfId="40992"/>
    <cellStyle name="Total 5 2 4 14" xfId="40993"/>
    <cellStyle name="Total 5 2 4 14 2" xfId="40994"/>
    <cellStyle name="Total 5 2 4 14 2 2" xfId="40995"/>
    <cellStyle name="Total 5 2 4 14 3" xfId="40996"/>
    <cellStyle name="Total 5 2 4 15" xfId="40997"/>
    <cellStyle name="Total 5 2 4 15 2" xfId="40998"/>
    <cellStyle name="Total 5 2 4 15 2 2" xfId="40999"/>
    <cellStyle name="Total 5 2 4 15 3" xfId="41000"/>
    <cellStyle name="Total 5 2 4 16" xfId="41001"/>
    <cellStyle name="Total 5 2 4 16 2" xfId="41002"/>
    <cellStyle name="Total 5 2 4 16 2 2" xfId="41003"/>
    <cellStyle name="Total 5 2 4 16 3" xfId="41004"/>
    <cellStyle name="Total 5 2 4 17" xfId="41005"/>
    <cellStyle name="Total 5 2 4 17 2" xfId="41006"/>
    <cellStyle name="Total 5 2 4 17 2 2" xfId="41007"/>
    <cellStyle name="Total 5 2 4 17 3" xfId="41008"/>
    <cellStyle name="Total 5 2 4 18" xfId="41009"/>
    <cellStyle name="Total 5 2 4 18 2" xfId="41010"/>
    <cellStyle name="Total 5 2 4 18 2 2" xfId="41011"/>
    <cellStyle name="Total 5 2 4 18 3" xfId="41012"/>
    <cellStyle name="Total 5 2 4 19" xfId="41013"/>
    <cellStyle name="Total 5 2 4 19 2" xfId="41014"/>
    <cellStyle name="Total 5 2 4 19 2 2" xfId="41015"/>
    <cellStyle name="Total 5 2 4 19 3" xfId="41016"/>
    <cellStyle name="Total 5 2 4 2" xfId="41017"/>
    <cellStyle name="Total 5 2 4 2 10" xfId="41018"/>
    <cellStyle name="Total 5 2 4 2 10 2" xfId="41019"/>
    <cellStyle name="Total 5 2 4 2 10 2 2" xfId="41020"/>
    <cellStyle name="Total 5 2 4 2 10 3" xfId="41021"/>
    <cellStyle name="Total 5 2 4 2 11" xfId="41022"/>
    <cellStyle name="Total 5 2 4 2 11 2" xfId="41023"/>
    <cellStyle name="Total 5 2 4 2 11 2 2" xfId="41024"/>
    <cellStyle name="Total 5 2 4 2 11 3" xfId="41025"/>
    <cellStyle name="Total 5 2 4 2 12" xfId="41026"/>
    <cellStyle name="Total 5 2 4 2 12 2" xfId="41027"/>
    <cellStyle name="Total 5 2 4 2 12 2 2" xfId="41028"/>
    <cellStyle name="Total 5 2 4 2 12 3" xfId="41029"/>
    <cellStyle name="Total 5 2 4 2 13" xfId="41030"/>
    <cellStyle name="Total 5 2 4 2 13 2" xfId="41031"/>
    <cellStyle name="Total 5 2 4 2 13 2 2" xfId="41032"/>
    <cellStyle name="Total 5 2 4 2 13 3" xfId="41033"/>
    <cellStyle name="Total 5 2 4 2 14" xfId="41034"/>
    <cellStyle name="Total 5 2 4 2 14 2" xfId="41035"/>
    <cellStyle name="Total 5 2 4 2 14 2 2" xfId="41036"/>
    <cellStyle name="Total 5 2 4 2 14 3" xfId="41037"/>
    <cellStyle name="Total 5 2 4 2 15" xfId="41038"/>
    <cellStyle name="Total 5 2 4 2 15 2" xfId="41039"/>
    <cellStyle name="Total 5 2 4 2 15 2 2" xfId="41040"/>
    <cellStyle name="Total 5 2 4 2 15 3" xfId="41041"/>
    <cellStyle name="Total 5 2 4 2 16" xfId="41042"/>
    <cellStyle name="Total 5 2 4 2 16 2" xfId="41043"/>
    <cellStyle name="Total 5 2 4 2 16 2 2" xfId="41044"/>
    <cellStyle name="Total 5 2 4 2 16 3" xfId="41045"/>
    <cellStyle name="Total 5 2 4 2 17" xfId="41046"/>
    <cellStyle name="Total 5 2 4 2 17 2" xfId="41047"/>
    <cellStyle name="Total 5 2 4 2 17 2 2" xfId="41048"/>
    <cellStyle name="Total 5 2 4 2 17 3" xfId="41049"/>
    <cellStyle name="Total 5 2 4 2 18" xfId="41050"/>
    <cellStyle name="Total 5 2 4 2 18 2" xfId="41051"/>
    <cellStyle name="Total 5 2 4 2 18 2 2" xfId="41052"/>
    <cellStyle name="Total 5 2 4 2 18 3" xfId="41053"/>
    <cellStyle name="Total 5 2 4 2 19" xfId="41054"/>
    <cellStyle name="Total 5 2 4 2 19 2" xfId="41055"/>
    <cellStyle name="Total 5 2 4 2 19 2 2" xfId="41056"/>
    <cellStyle name="Total 5 2 4 2 19 3" xfId="41057"/>
    <cellStyle name="Total 5 2 4 2 2" xfId="41058"/>
    <cellStyle name="Total 5 2 4 2 2 2" xfId="41059"/>
    <cellStyle name="Total 5 2 4 2 2 2 2" xfId="41060"/>
    <cellStyle name="Total 5 2 4 2 2 3" xfId="41061"/>
    <cellStyle name="Total 5 2 4 2 20" xfId="41062"/>
    <cellStyle name="Total 5 2 4 2 20 2" xfId="41063"/>
    <cellStyle name="Total 5 2 4 2 20 2 2" xfId="41064"/>
    <cellStyle name="Total 5 2 4 2 20 3" xfId="41065"/>
    <cellStyle name="Total 5 2 4 2 21" xfId="41066"/>
    <cellStyle name="Total 5 2 4 2 21 2" xfId="41067"/>
    <cellStyle name="Total 5 2 4 2 22" xfId="41068"/>
    <cellStyle name="Total 5 2 4 2 3" xfId="41069"/>
    <cellStyle name="Total 5 2 4 2 3 2" xfId="41070"/>
    <cellStyle name="Total 5 2 4 2 3 2 2" xfId="41071"/>
    <cellStyle name="Total 5 2 4 2 3 3" xfId="41072"/>
    <cellStyle name="Total 5 2 4 2 4" xfId="41073"/>
    <cellStyle name="Total 5 2 4 2 4 2" xfId="41074"/>
    <cellStyle name="Total 5 2 4 2 4 2 2" xfId="41075"/>
    <cellStyle name="Total 5 2 4 2 4 3" xfId="41076"/>
    <cellStyle name="Total 5 2 4 2 5" xfId="41077"/>
    <cellStyle name="Total 5 2 4 2 5 2" xfId="41078"/>
    <cellStyle name="Total 5 2 4 2 5 2 2" xfId="41079"/>
    <cellStyle name="Total 5 2 4 2 5 3" xfId="41080"/>
    <cellStyle name="Total 5 2 4 2 6" xfId="41081"/>
    <cellStyle name="Total 5 2 4 2 6 2" xfId="41082"/>
    <cellStyle name="Total 5 2 4 2 6 2 2" xfId="41083"/>
    <cellStyle name="Total 5 2 4 2 6 3" xfId="41084"/>
    <cellStyle name="Total 5 2 4 2 7" xfId="41085"/>
    <cellStyle name="Total 5 2 4 2 7 2" xfId="41086"/>
    <cellStyle name="Total 5 2 4 2 7 2 2" xfId="41087"/>
    <cellStyle name="Total 5 2 4 2 7 3" xfId="41088"/>
    <cellStyle name="Total 5 2 4 2 8" xfId="41089"/>
    <cellStyle name="Total 5 2 4 2 8 2" xfId="41090"/>
    <cellStyle name="Total 5 2 4 2 8 2 2" xfId="41091"/>
    <cellStyle name="Total 5 2 4 2 8 3" xfId="41092"/>
    <cellStyle name="Total 5 2 4 2 9" xfId="41093"/>
    <cellStyle name="Total 5 2 4 2 9 2" xfId="41094"/>
    <cellStyle name="Total 5 2 4 2 9 2 2" xfId="41095"/>
    <cellStyle name="Total 5 2 4 2 9 3" xfId="41096"/>
    <cellStyle name="Total 5 2 4 20" xfId="41097"/>
    <cellStyle name="Total 5 2 4 20 2" xfId="41098"/>
    <cellStyle name="Total 5 2 4 20 2 2" xfId="41099"/>
    <cellStyle name="Total 5 2 4 20 3" xfId="41100"/>
    <cellStyle name="Total 5 2 4 21" xfId="41101"/>
    <cellStyle name="Total 5 2 4 21 2" xfId="41102"/>
    <cellStyle name="Total 5 2 4 21 2 2" xfId="41103"/>
    <cellStyle name="Total 5 2 4 21 3" xfId="41104"/>
    <cellStyle name="Total 5 2 4 22" xfId="41105"/>
    <cellStyle name="Total 5 2 4 22 2" xfId="41106"/>
    <cellStyle name="Total 5 2 4 23" xfId="41107"/>
    <cellStyle name="Total 5 2 4 3" xfId="41108"/>
    <cellStyle name="Total 5 2 4 3 2" xfId="41109"/>
    <cellStyle name="Total 5 2 4 3 2 2" xfId="41110"/>
    <cellStyle name="Total 5 2 4 3 3" xfId="41111"/>
    <cellStyle name="Total 5 2 4 4" xfId="41112"/>
    <cellStyle name="Total 5 2 4 4 2" xfId="41113"/>
    <cellStyle name="Total 5 2 4 4 2 2" xfId="41114"/>
    <cellStyle name="Total 5 2 4 4 3" xfId="41115"/>
    <cellStyle name="Total 5 2 4 5" xfId="41116"/>
    <cellStyle name="Total 5 2 4 5 2" xfId="41117"/>
    <cellStyle name="Total 5 2 4 5 2 2" xfId="41118"/>
    <cellStyle name="Total 5 2 4 5 3" xfId="41119"/>
    <cellStyle name="Total 5 2 4 6" xfId="41120"/>
    <cellStyle name="Total 5 2 4 6 2" xfId="41121"/>
    <cellStyle name="Total 5 2 4 6 2 2" xfId="41122"/>
    <cellStyle name="Total 5 2 4 6 3" xfId="41123"/>
    <cellStyle name="Total 5 2 4 7" xfId="41124"/>
    <cellStyle name="Total 5 2 4 7 2" xfId="41125"/>
    <cellStyle name="Total 5 2 4 7 2 2" xfId="41126"/>
    <cellStyle name="Total 5 2 4 7 3" xfId="41127"/>
    <cellStyle name="Total 5 2 4 8" xfId="41128"/>
    <cellStyle name="Total 5 2 4 8 2" xfId="41129"/>
    <cellStyle name="Total 5 2 4 8 2 2" xfId="41130"/>
    <cellStyle name="Total 5 2 4 8 3" xfId="41131"/>
    <cellStyle name="Total 5 2 4 9" xfId="41132"/>
    <cellStyle name="Total 5 2 4 9 2" xfId="41133"/>
    <cellStyle name="Total 5 2 4 9 2 2" xfId="41134"/>
    <cellStyle name="Total 5 2 4 9 3" xfId="41135"/>
    <cellStyle name="Total 5 2 5" xfId="41136"/>
    <cellStyle name="Total 5 2 5 10" xfId="41137"/>
    <cellStyle name="Total 5 2 5 10 2" xfId="41138"/>
    <cellStyle name="Total 5 2 5 10 2 2" xfId="41139"/>
    <cellStyle name="Total 5 2 5 10 3" xfId="41140"/>
    <cellStyle name="Total 5 2 5 11" xfId="41141"/>
    <cellStyle name="Total 5 2 5 11 2" xfId="41142"/>
    <cellStyle name="Total 5 2 5 11 2 2" xfId="41143"/>
    <cellStyle name="Total 5 2 5 11 3" xfId="41144"/>
    <cellStyle name="Total 5 2 5 12" xfId="41145"/>
    <cellStyle name="Total 5 2 5 12 2" xfId="41146"/>
    <cellStyle name="Total 5 2 5 12 2 2" xfId="41147"/>
    <cellStyle name="Total 5 2 5 12 3" xfId="41148"/>
    <cellStyle name="Total 5 2 5 13" xfId="41149"/>
    <cellStyle name="Total 5 2 5 13 2" xfId="41150"/>
    <cellStyle name="Total 5 2 5 13 2 2" xfId="41151"/>
    <cellStyle name="Total 5 2 5 13 3" xfId="41152"/>
    <cellStyle name="Total 5 2 5 14" xfId="41153"/>
    <cellStyle name="Total 5 2 5 14 2" xfId="41154"/>
    <cellStyle name="Total 5 2 5 14 2 2" xfId="41155"/>
    <cellStyle name="Total 5 2 5 14 3" xfId="41156"/>
    <cellStyle name="Total 5 2 5 15" xfId="41157"/>
    <cellStyle name="Total 5 2 5 15 2" xfId="41158"/>
    <cellStyle name="Total 5 2 5 15 2 2" xfId="41159"/>
    <cellStyle name="Total 5 2 5 15 3" xfId="41160"/>
    <cellStyle name="Total 5 2 5 16" xfId="41161"/>
    <cellStyle name="Total 5 2 5 16 2" xfId="41162"/>
    <cellStyle name="Total 5 2 5 16 2 2" xfId="41163"/>
    <cellStyle name="Total 5 2 5 16 3" xfId="41164"/>
    <cellStyle name="Total 5 2 5 17" xfId="41165"/>
    <cellStyle name="Total 5 2 5 17 2" xfId="41166"/>
    <cellStyle name="Total 5 2 5 17 2 2" xfId="41167"/>
    <cellStyle name="Total 5 2 5 17 3" xfId="41168"/>
    <cellStyle name="Total 5 2 5 18" xfId="41169"/>
    <cellStyle name="Total 5 2 5 18 2" xfId="41170"/>
    <cellStyle name="Total 5 2 5 18 2 2" xfId="41171"/>
    <cellStyle name="Total 5 2 5 18 3" xfId="41172"/>
    <cellStyle name="Total 5 2 5 19" xfId="41173"/>
    <cellStyle name="Total 5 2 5 19 2" xfId="41174"/>
    <cellStyle name="Total 5 2 5 19 2 2" xfId="41175"/>
    <cellStyle name="Total 5 2 5 19 3" xfId="41176"/>
    <cellStyle name="Total 5 2 5 2" xfId="41177"/>
    <cellStyle name="Total 5 2 5 2 2" xfId="41178"/>
    <cellStyle name="Total 5 2 5 2 2 2" xfId="41179"/>
    <cellStyle name="Total 5 2 5 2 3" xfId="41180"/>
    <cellStyle name="Total 5 2 5 20" xfId="41181"/>
    <cellStyle name="Total 5 2 5 20 2" xfId="41182"/>
    <cellStyle name="Total 5 2 5 20 2 2" xfId="41183"/>
    <cellStyle name="Total 5 2 5 20 3" xfId="41184"/>
    <cellStyle name="Total 5 2 5 21" xfId="41185"/>
    <cellStyle name="Total 5 2 5 21 2" xfId="41186"/>
    <cellStyle name="Total 5 2 5 22" xfId="41187"/>
    <cellStyle name="Total 5 2 5 3" xfId="41188"/>
    <cellStyle name="Total 5 2 5 3 2" xfId="41189"/>
    <cellStyle name="Total 5 2 5 3 2 2" xfId="41190"/>
    <cellStyle name="Total 5 2 5 3 3" xfId="41191"/>
    <cellStyle name="Total 5 2 5 4" xfId="41192"/>
    <cellStyle name="Total 5 2 5 4 2" xfId="41193"/>
    <cellStyle name="Total 5 2 5 4 2 2" xfId="41194"/>
    <cellStyle name="Total 5 2 5 4 3" xfId="41195"/>
    <cellStyle name="Total 5 2 5 5" xfId="41196"/>
    <cellStyle name="Total 5 2 5 5 2" xfId="41197"/>
    <cellStyle name="Total 5 2 5 5 2 2" xfId="41198"/>
    <cellStyle name="Total 5 2 5 5 3" xfId="41199"/>
    <cellStyle name="Total 5 2 5 6" xfId="41200"/>
    <cellStyle name="Total 5 2 5 6 2" xfId="41201"/>
    <cellStyle name="Total 5 2 5 6 2 2" xfId="41202"/>
    <cellStyle name="Total 5 2 5 6 3" xfId="41203"/>
    <cellStyle name="Total 5 2 5 7" xfId="41204"/>
    <cellStyle name="Total 5 2 5 7 2" xfId="41205"/>
    <cellStyle name="Total 5 2 5 7 2 2" xfId="41206"/>
    <cellStyle name="Total 5 2 5 7 3" xfId="41207"/>
    <cellStyle name="Total 5 2 5 8" xfId="41208"/>
    <cellStyle name="Total 5 2 5 8 2" xfId="41209"/>
    <cellStyle name="Total 5 2 5 8 2 2" xfId="41210"/>
    <cellStyle name="Total 5 2 5 8 3" xfId="41211"/>
    <cellStyle name="Total 5 2 5 9" xfId="41212"/>
    <cellStyle name="Total 5 2 5 9 2" xfId="41213"/>
    <cellStyle name="Total 5 2 5 9 2 2" xfId="41214"/>
    <cellStyle name="Total 5 2 5 9 3" xfId="41215"/>
    <cellStyle name="Total 5 2 6" xfId="41216"/>
    <cellStyle name="Total 5 2 6 2" xfId="41217"/>
    <cellStyle name="Total 5 2 6 2 2" xfId="41218"/>
    <cellStyle name="Total 5 2 6 3" xfId="41219"/>
    <cellStyle name="Total 5 2 7" xfId="41220"/>
    <cellStyle name="Total 5 2 7 2" xfId="41221"/>
    <cellStyle name="Total 5 2 7 2 2" xfId="41222"/>
    <cellStyle name="Total 5 2 7 3" xfId="41223"/>
    <cellStyle name="Total 5 2 8" xfId="41224"/>
    <cellStyle name="Total 5 2 8 2" xfId="41225"/>
    <cellStyle name="Total 5 2 8 2 2" xfId="41226"/>
    <cellStyle name="Total 5 2 8 3" xfId="41227"/>
    <cellStyle name="Total 5 2 9" xfId="41228"/>
    <cellStyle name="Total 5 2 9 2" xfId="41229"/>
    <cellStyle name="Total 5 2 9 2 2" xfId="41230"/>
    <cellStyle name="Total 5 2 9 3" xfId="41231"/>
    <cellStyle name="Total 5 20" xfId="41232"/>
    <cellStyle name="Total 5 20 2" xfId="41233"/>
    <cellStyle name="Total 5 20 2 2" xfId="41234"/>
    <cellStyle name="Total 5 20 3" xfId="41235"/>
    <cellStyle name="Total 5 21" xfId="41236"/>
    <cellStyle name="Total 5 21 2" xfId="41237"/>
    <cellStyle name="Total 5 21 2 2" xfId="41238"/>
    <cellStyle name="Total 5 21 3" xfId="41239"/>
    <cellStyle name="Total 5 22" xfId="41240"/>
    <cellStyle name="Total 5 22 2" xfId="41241"/>
    <cellStyle name="Total 5 23" xfId="41242"/>
    <cellStyle name="Total 5 24" xfId="41243"/>
    <cellStyle name="Total 5 25" xfId="41244"/>
    <cellStyle name="Total 5 26" xfId="41245"/>
    <cellStyle name="Total 5 3" xfId="41246"/>
    <cellStyle name="Total 5 3 10" xfId="41247"/>
    <cellStyle name="Total 5 3 10 2" xfId="41248"/>
    <cellStyle name="Total 5 3 10 2 2" xfId="41249"/>
    <cellStyle name="Total 5 3 10 3" xfId="41250"/>
    <cellStyle name="Total 5 3 11" xfId="41251"/>
    <cellStyle name="Total 5 3 11 2" xfId="41252"/>
    <cellStyle name="Total 5 3 11 2 2" xfId="41253"/>
    <cellStyle name="Total 5 3 11 3" xfId="41254"/>
    <cellStyle name="Total 5 3 12" xfId="41255"/>
    <cellStyle name="Total 5 3 12 2" xfId="41256"/>
    <cellStyle name="Total 5 3 12 2 2" xfId="41257"/>
    <cellStyle name="Total 5 3 12 3" xfId="41258"/>
    <cellStyle name="Total 5 3 13" xfId="41259"/>
    <cellStyle name="Total 5 3 13 2" xfId="41260"/>
    <cellStyle name="Total 5 3 13 2 2" xfId="41261"/>
    <cellStyle name="Total 5 3 13 3" xfId="41262"/>
    <cellStyle name="Total 5 3 14" xfId="41263"/>
    <cellStyle name="Total 5 3 14 2" xfId="41264"/>
    <cellStyle name="Total 5 3 14 2 2" xfId="41265"/>
    <cellStyle name="Total 5 3 14 3" xfId="41266"/>
    <cellStyle name="Total 5 3 15" xfId="41267"/>
    <cellStyle name="Total 5 3 15 2" xfId="41268"/>
    <cellStyle name="Total 5 3 15 2 2" xfId="41269"/>
    <cellStyle name="Total 5 3 15 3" xfId="41270"/>
    <cellStyle name="Total 5 3 16" xfId="41271"/>
    <cellStyle name="Total 5 3 16 2" xfId="41272"/>
    <cellStyle name="Total 5 3 16 2 2" xfId="41273"/>
    <cellStyle name="Total 5 3 16 3" xfId="41274"/>
    <cellStyle name="Total 5 3 17" xfId="41275"/>
    <cellStyle name="Total 5 3 17 2" xfId="41276"/>
    <cellStyle name="Total 5 3 17 2 2" xfId="41277"/>
    <cellStyle name="Total 5 3 17 3" xfId="41278"/>
    <cellStyle name="Total 5 3 18" xfId="41279"/>
    <cellStyle name="Total 5 3 18 2" xfId="41280"/>
    <cellStyle name="Total 5 3 19" xfId="41281"/>
    <cellStyle name="Total 5 3 2" xfId="41282"/>
    <cellStyle name="Total 5 3 2 10" xfId="41283"/>
    <cellStyle name="Total 5 3 2 10 2" xfId="41284"/>
    <cellStyle name="Total 5 3 2 10 2 2" xfId="41285"/>
    <cellStyle name="Total 5 3 2 10 3" xfId="41286"/>
    <cellStyle name="Total 5 3 2 11" xfId="41287"/>
    <cellStyle name="Total 5 3 2 11 2" xfId="41288"/>
    <cellStyle name="Total 5 3 2 11 2 2" xfId="41289"/>
    <cellStyle name="Total 5 3 2 11 3" xfId="41290"/>
    <cellStyle name="Total 5 3 2 12" xfId="41291"/>
    <cellStyle name="Total 5 3 2 12 2" xfId="41292"/>
    <cellStyle name="Total 5 3 2 12 2 2" xfId="41293"/>
    <cellStyle name="Total 5 3 2 12 3" xfId="41294"/>
    <cellStyle name="Total 5 3 2 13" xfId="41295"/>
    <cellStyle name="Total 5 3 2 13 2" xfId="41296"/>
    <cellStyle name="Total 5 3 2 13 2 2" xfId="41297"/>
    <cellStyle name="Total 5 3 2 13 3" xfId="41298"/>
    <cellStyle name="Total 5 3 2 14" xfId="41299"/>
    <cellStyle name="Total 5 3 2 14 2" xfId="41300"/>
    <cellStyle name="Total 5 3 2 14 2 2" xfId="41301"/>
    <cellStyle name="Total 5 3 2 14 3" xfId="41302"/>
    <cellStyle name="Total 5 3 2 15" xfId="41303"/>
    <cellStyle name="Total 5 3 2 15 2" xfId="41304"/>
    <cellStyle name="Total 5 3 2 15 2 2" xfId="41305"/>
    <cellStyle name="Total 5 3 2 15 3" xfId="41306"/>
    <cellStyle name="Total 5 3 2 16" xfId="41307"/>
    <cellStyle name="Total 5 3 2 16 2" xfId="41308"/>
    <cellStyle name="Total 5 3 2 16 2 2" xfId="41309"/>
    <cellStyle name="Total 5 3 2 16 3" xfId="41310"/>
    <cellStyle name="Total 5 3 2 17" xfId="41311"/>
    <cellStyle name="Total 5 3 2 17 2" xfId="41312"/>
    <cellStyle name="Total 5 3 2 17 2 2" xfId="41313"/>
    <cellStyle name="Total 5 3 2 17 3" xfId="41314"/>
    <cellStyle name="Total 5 3 2 18" xfId="41315"/>
    <cellStyle name="Total 5 3 2 18 2" xfId="41316"/>
    <cellStyle name="Total 5 3 2 18 2 2" xfId="41317"/>
    <cellStyle name="Total 5 3 2 18 3" xfId="41318"/>
    <cellStyle name="Total 5 3 2 19" xfId="41319"/>
    <cellStyle name="Total 5 3 2 19 2" xfId="41320"/>
    <cellStyle name="Total 5 3 2 19 2 2" xfId="41321"/>
    <cellStyle name="Total 5 3 2 19 3" xfId="41322"/>
    <cellStyle name="Total 5 3 2 2" xfId="41323"/>
    <cellStyle name="Total 5 3 2 2 2" xfId="41324"/>
    <cellStyle name="Total 5 3 2 2 2 2" xfId="41325"/>
    <cellStyle name="Total 5 3 2 2 3" xfId="41326"/>
    <cellStyle name="Total 5 3 2 20" xfId="41327"/>
    <cellStyle name="Total 5 3 2 20 2" xfId="41328"/>
    <cellStyle name="Total 5 3 2 20 2 2" xfId="41329"/>
    <cellStyle name="Total 5 3 2 20 3" xfId="41330"/>
    <cellStyle name="Total 5 3 2 21" xfId="41331"/>
    <cellStyle name="Total 5 3 2 21 2" xfId="41332"/>
    <cellStyle name="Total 5 3 2 22" xfId="41333"/>
    <cellStyle name="Total 5 3 2 3" xfId="41334"/>
    <cellStyle name="Total 5 3 2 3 2" xfId="41335"/>
    <cellStyle name="Total 5 3 2 3 2 2" xfId="41336"/>
    <cellStyle name="Total 5 3 2 3 3" xfId="41337"/>
    <cellStyle name="Total 5 3 2 4" xfId="41338"/>
    <cellStyle name="Total 5 3 2 4 2" xfId="41339"/>
    <cellStyle name="Total 5 3 2 4 2 2" xfId="41340"/>
    <cellStyle name="Total 5 3 2 4 3" xfId="41341"/>
    <cellStyle name="Total 5 3 2 5" xfId="41342"/>
    <cellStyle name="Total 5 3 2 5 2" xfId="41343"/>
    <cellStyle name="Total 5 3 2 5 2 2" xfId="41344"/>
    <cellStyle name="Total 5 3 2 5 3" xfId="41345"/>
    <cellStyle name="Total 5 3 2 6" xfId="41346"/>
    <cellStyle name="Total 5 3 2 6 2" xfId="41347"/>
    <cellStyle name="Total 5 3 2 6 2 2" xfId="41348"/>
    <cellStyle name="Total 5 3 2 6 3" xfId="41349"/>
    <cellStyle name="Total 5 3 2 7" xfId="41350"/>
    <cellStyle name="Total 5 3 2 7 2" xfId="41351"/>
    <cellStyle name="Total 5 3 2 7 2 2" xfId="41352"/>
    <cellStyle name="Total 5 3 2 7 3" xfId="41353"/>
    <cellStyle name="Total 5 3 2 8" xfId="41354"/>
    <cellStyle name="Total 5 3 2 8 2" xfId="41355"/>
    <cellStyle name="Total 5 3 2 8 2 2" xfId="41356"/>
    <cellStyle name="Total 5 3 2 8 3" xfId="41357"/>
    <cellStyle name="Total 5 3 2 9" xfId="41358"/>
    <cellStyle name="Total 5 3 2 9 2" xfId="41359"/>
    <cellStyle name="Total 5 3 2 9 2 2" xfId="41360"/>
    <cellStyle name="Total 5 3 2 9 3" xfId="41361"/>
    <cellStyle name="Total 5 3 3" xfId="41362"/>
    <cellStyle name="Total 5 3 3 2" xfId="41363"/>
    <cellStyle name="Total 5 3 3 2 2" xfId="41364"/>
    <cellStyle name="Total 5 3 3 3" xfId="41365"/>
    <cellStyle name="Total 5 3 4" xfId="41366"/>
    <cellStyle name="Total 5 3 4 2" xfId="41367"/>
    <cellStyle name="Total 5 3 4 2 2" xfId="41368"/>
    <cellStyle name="Total 5 3 4 3" xfId="41369"/>
    <cellStyle name="Total 5 3 5" xfId="41370"/>
    <cellStyle name="Total 5 3 5 2" xfId="41371"/>
    <cellStyle name="Total 5 3 5 2 2" xfId="41372"/>
    <cellStyle name="Total 5 3 5 3" xfId="41373"/>
    <cellStyle name="Total 5 3 6" xfId="41374"/>
    <cellStyle name="Total 5 3 6 2" xfId="41375"/>
    <cellStyle name="Total 5 3 6 2 2" xfId="41376"/>
    <cellStyle name="Total 5 3 6 3" xfId="41377"/>
    <cellStyle name="Total 5 3 7" xfId="41378"/>
    <cellStyle name="Total 5 3 7 2" xfId="41379"/>
    <cellStyle name="Total 5 3 7 2 2" xfId="41380"/>
    <cellStyle name="Total 5 3 7 3" xfId="41381"/>
    <cellStyle name="Total 5 3 8" xfId="41382"/>
    <cellStyle name="Total 5 3 8 2" xfId="41383"/>
    <cellStyle name="Total 5 3 8 2 2" xfId="41384"/>
    <cellStyle name="Total 5 3 8 3" xfId="41385"/>
    <cellStyle name="Total 5 3 9" xfId="41386"/>
    <cellStyle name="Total 5 3 9 2" xfId="41387"/>
    <cellStyle name="Total 5 3 9 2 2" xfId="41388"/>
    <cellStyle name="Total 5 3 9 3" xfId="41389"/>
    <cellStyle name="Total 5 4" xfId="41390"/>
    <cellStyle name="Total 5 4 10" xfId="41391"/>
    <cellStyle name="Total 5 4 10 2" xfId="41392"/>
    <cellStyle name="Total 5 4 10 2 2" xfId="41393"/>
    <cellStyle name="Total 5 4 10 3" xfId="41394"/>
    <cellStyle name="Total 5 4 11" xfId="41395"/>
    <cellStyle name="Total 5 4 11 2" xfId="41396"/>
    <cellStyle name="Total 5 4 11 2 2" xfId="41397"/>
    <cellStyle name="Total 5 4 11 3" xfId="41398"/>
    <cellStyle name="Total 5 4 12" xfId="41399"/>
    <cellStyle name="Total 5 4 12 2" xfId="41400"/>
    <cellStyle name="Total 5 4 12 2 2" xfId="41401"/>
    <cellStyle name="Total 5 4 12 3" xfId="41402"/>
    <cellStyle name="Total 5 4 13" xfId="41403"/>
    <cellStyle name="Total 5 4 13 2" xfId="41404"/>
    <cellStyle name="Total 5 4 13 2 2" xfId="41405"/>
    <cellStyle name="Total 5 4 13 3" xfId="41406"/>
    <cellStyle name="Total 5 4 14" xfId="41407"/>
    <cellStyle name="Total 5 4 14 2" xfId="41408"/>
    <cellStyle name="Total 5 4 14 2 2" xfId="41409"/>
    <cellStyle name="Total 5 4 14 3" xfId="41410"/>
    <cellStyle name="Total 5 4 15" xfId="41411"/>
    <cellStyle name="Total 5 4 15 2" xfId="41412"/>
    <cellStyle name="Total 5 4 15 2 2" xfId="41413"/>
    <cellStyle name="Total 5 4 15 3" xfId="41414"/>
    <cellStyle name="Total 5 4 16" xfId="41415"/>
    <cellStyle name="Total 5 4 16 2" xfId="41416"/>
    <cellStyle name="Total 5 4 16 2 2" xfId="41417"/>
    <cellStyle name="Total 5 4 16 3" xfId="41418"/>
    <cellStyle name="Total 5 4 17" xfId="41419"/>
    <cellStyle name="Total 5 4 17 2" xfId="41420"/>
    <cellStyle name="Total 5 4 17 2 2" xfId="41421"/>
    <cellStyle name="Total 5 4 17 3" xfId="41422"/>
    <cellStyle name="Total 5 4 18" xfId="41423"/>
    <cellStyle name="Total 5 4 18 2" xfId="41424"/>
    <cellStyle name="Total 5 4 19" xfId="41425"/>
    <cellStyle name="Total 5 4 2" xfId="41426"/>
    <cellStyle name="Total 5 4 2 10" xfId="41427"/>
    <cellStyle name="Total 5 4 2 10 2" xfId="41428"/>
    <cellStyle name="Total 5 4 2 10 2 2" xfId="41429"/>
    <cellStyle name="Total 5 4 2 10 3" xfId="41430"/>
    <cellStyle name="Total 5 4 2 11" xfId="41431"/>
    <cellStyle name="Total 5 4 2 11 2" xfId="41432"/>
    <cellStyle name="Total 5 4 2 11 2 2" xfId="41433"/>
    <cellStyle name="Total 5 4 2 11 3" xfId="41434"/>
    <cellStyle name="Total 5 4 2 12" xfId="41435"/>
    <cellStyle name="Total 5 4 2 12 2" xfId="41436"/>
    <cellStyle name="Total 5 4 2 12 2 2" xfId="41437"/>
    <cellStyle name="Total 5 4 2 12 3" xfId="41438"/>
    <cellStyle name="Total 5 4 2 13" xfId="41439"/>
    <cellStyle name="Total 5 4 2 13 2" xfId="41440"/>
    <cellStyle name="Total 5 4 2 13 2 2" xfId="41441"/>
    <cellStyle name="Total 5 4 2 13 3" xfId="41442"/>
    <cellStyle name="Total 5 4 2 14" xfId="41443"/>
    <cellStyle name="Total 5 4 2 14 2" xfId="41444"/>
    <cellStyle name="Total 5 4 2 14 2 2" xfId="41445"/>
    <cellStyle name="Total 5 4 2 14 3" xfId="41446"/>
    <cellStyle name="Total 5 4 2 15" xfId="41447"/>
    <cellStyle name="Total 5 4 2 15 2" xfId="41448"/>
    <cellStyle name="Total 5 4 2 15 2 2" xfId="41449"/>
    <cellStyle name="Total 5 4 2 15 3" xfId="41450"/>
    <cellStyle name="Total 5 4 2 16" xfId="41451"/>
    <cellStyle name="Total 5 4 2 16 2" xfId="41452"/>
    <cellStyle name="Total 5 4 2 16 2 2" xfId="41453"/>
    <cellStyle name="Total 5 4 2 16 3" xfId="41454"/>
    <cellStyle name="Total 5 4 2 17" xfId="41455"/>
    <cellStyle name="Total 5 4 2 17 2" xfId="41456"/>
    <cellStyle name="Total 5 4 2 17 2 2" xfId="41457"/>
    <cellStyle name="Total 5 4 2 17 3" xfId="41458"/>
    <cellStyle name="Total 5 4 2 18" xfId="41459"/>
    <cellStyle name="Total 5 4 2 18 2" xfId="41460"/>
    <cellStyle name="Total 5 4 2 18 2 2" xfId="41461"/>
    <cellStyle name="Total 5 4 2 18 3" xfId="41462"/>
    <cellStyle name="Total 5 4 2 19" xfId="41463"/>
    <cellStyle name="Total 5 4 2 19 2" xfId="41464"/>
    <cellStyle name="Total 5 4 2 19 2 2" xfId="41465"/>
    <cellStyle name="Total 5 4 2 19 3" xfId="41466"/>
    <cellStyle name="Total 5 4 2 2" xfId="41467"/>
    <cellStyle name="Total 5 4 2 2 2" xfId="41468"/>
    <cellStyle name="Total 5 4 2 2 2 2" xfId="41469"/>
    <cellStyle name="Total 5 4 2 2 3" xfId="41470"/>
    <cellStyle name="Total 5 4 2 20" xfId="41471"/>
    <cellStyle name="Total 5 4 2 20 2" xfId="41472"/>
    <cellStyle name="Total 5 4 2 20 2 2" xfId="41473"/>
    <cellStyle name="Total 5 4 2 20 3" xfId="41474"/>
    <cellStyle name="Total 5 4 2 21" xfId="41475"/>
    <cellStyle name="Total 5 4 2 21 2" xfId="41476"/>
    <cellStyle name="Total 5 4 2 22" xfId="41477"/>
    <cellStyle name="Total 5 4 2 3" xfId="41478"/>
    <cellStyle name="Total 5 4 2 3 2" xfId="41479"/>
    <cellStyle name="Total 5 4 2 3 2 2" xfId="41480"/>
    <cellStyle name="Total 5 4 2 3 3" xfId="41481"/>
    <cellStyle name="Total 5 4 2 4" xfId="41482"/>
    <cellStyle name="Total 5 4 2 4 2" xfId="41483"/>
    <cellStyle name="Total 5 4 2 4 2 2" xfId="41484"/>
    <cellStyle name="Total 5 4 2 4 3" xfId="41485"/>
    <cellStyle name="Total 5 4 2 5" xfId="41486"/>
    <cellStyle name="Total 5 4 2 5 2" xfId="41487"/>
    <cellStyle name="Total 5 4 2 5 2 2" xfId="41488"/>
    <cellStyle name="Total 5 4 2 5 3" xfId="41489"/>
    <cellStyle name="Total 5 4 2 6" xfId="41490"/>
    <cellStyle name="Total 5 4 2 6 2" xfId="41491"/>
    <cellStyle name="Total 5 4 2 6 2 2" xfId="41492"/>
    <cellStyle name="Total 5 4 2 6 3" xfId="41493"/>
    <cellStyle name="Total 5 4 2 7" xfId="41494"/>
    <cellStyle name="Total 5 4 2 7 2" xfId="41495"/>
    <cellStyle name="Total 5 4 2 7 2 2" xfId="41496"/>
    <cellStyle name="Total 5 4 2 7 3" xfId="41497"/>
    <cellStyle name="Total 5 4 2 8" xfId="41498"/>
    <cellStyle name="Total 5 4 2 8 2" xfId="41499"/>
    <cellStyle name="Total 5 4 2 8 2 2" xfId="41500"/>
    <cellStyle name="Total 5 4 2 8 3" xfId="41501"/>
    <cellStyle name="Total 5 4 2 9" xfId="41502"/>
    <cellStyle name="Total 5 4 2 9 2" xfId="41503"/>
    <cellStyle name="Total 5 4 2 9 2 2" xfId="41504"/>
    <cellStyle name="Total 5 4 2 9 3" xfId="41505"/>
    <cellStyle name="Total 5 4 3" xfId="41506"/>
    <cellStyle name="Total 5 4 3 2" xfId="41507"/>
    <cellStyle name="Total 5 4 3 2 2" xfId="41508"/>
    <cellStyle name="Total 5 4 3 3" xfId="41509"/>
    <cellStyle name="Total 5 4 4" xfId="41510"/>
    <cellStyle name="Total 5 4 4 2" xfId="41511"/>
    <cellStyle name="Total 5 4 4 2 2" xfId="41512"/>
    <cellStyle name="Total 5 4 4 3" xfId="41513"/>
    <cellStyle name="Total 5 4 5" xfId="41514"/>
    <cellStyle name="Total 5 4 5 2" xfId="41515"/>
    <cellStyle name="Total 5 4 5 2 2" xfId="41516"/>
    <cellStyle name="Total 5 4 5 3" xfId="41517"/>
    <cellStyle name="Total 5 4 6" xfId="41518"/>
    <cellStyle name="Total 5 4 6 2" xfId="41519"/>
    <cellStyle name="Total 5 4 6 2 2" xfId="41520"/>
    <cellStyle name="Total 5 4 6 3" xfId="41521"/>
    <cellStyle name="Total 5 4 7" xfId="41522"/>
    <cellStyle name="Total 5 4 7 2" xfId="41523"/>
    <cellStyle name="Total 5 4 7 2 2" xfId="41524"/>
    <cellStyle name="Total 5 4 7 3" xfId="41525"/>
    <cellStyle name="Total 5 4 8" xfId="41526"/>
    <cellStyle name="Total 5 4 8 2" xfId="41527"/>
    <cellStyle name="Total 5 4 8 2 2" xfId="41528"/>
    <cellStyle name="Total 5 4 8 3" xfId="41529"/>
    <cellStyle name="Total 5 4 9" xfId="41530"/>
    <cellStyle name="Total 5 4 9 2" xfId="41531"/>
    <cellStyle name="Total 5 4 9 2 2" xfId="41532"/>
    <cellStyle name="Total 5 4 9 3" xfId="41533"/>
    <cellStyle name="Total 5 5" xfId="41534"/>
    <cellStyle name="Total 5 5 10" xfId="41535"/>
    <cellStyle name="Total 5 5 10 2" xfId="41536"/>
    <cellStyle name="Total 5 5 10 2 2" xfId="41537"/>
    <cellStyle name="Total 5 5 10 3" xfId="41538"/>
    <cellStyle name="Total 5 5 11" xfId="41539"/>
    <cellStyle name="Total 5 5 11 2" xfId="41540"/>
    <cellStyle name="Total 5 5 11 2 2" xfId="41541"/>
    <cellStyle name="Total 5 5 11 3" xfId="41542"/>
    <cellStyle name="Total 5 5 12" xfId="41543"/>
    <cellStyle name="Total 5 5 12 2" xfId="41544"/>
    <cellStyle name="Total 5 5 12 2 2" xfId="41545"/>
    <cellStyle name="Total 5 5 12 3" xfId="41546"/>
    <cellStyle name="Total 5 5 13" xfId="41547"/>
    <cellStyle name="Total 5 5 13 2" xfId="41548"/>
    <cellStyle name="Total 5 5 13 2 2" xfId="41549"/>
    <cellStyle name="Total 5 5 13 3" xfId="41550"/>
    <cellStyle name="Total 5 5 14" xfId="41551"/>
    <cellStyle name="Total 5 5 14 2" xfId="41552"/>
    <cellStyle name="Total 5 5 14 2 2" xfId="41553"/>
    <cellStyle name="Total 5 5 14 3" xfId="41554"/>
    <cellStyle name="Total 5 5 15" xfId="41555"/>
    <cellStyle name="Total 5 5 15 2" xfId="41556"/>
    <cellStyle name="Total 5 5 15 2 2" xfId="41557"/>
    <cellStyle name="Total 5 5 15 3" xfId="41558"/>
    <cellStyle name="Total 5 5 16" xfId="41559"/>
    <cellStyle name="Total 5 5 16 2" xfId="41560"/>
    <cellStyle name="Total 5 5 16 2 2" xfId="41561"/>
    <cellStyle name="Total 5 5 16 3" xfId="41562"/>
    <cellStyle name="Total 5 5 17" xfId="41563"/>
    <cellStyle name="Total 5 5 17 2" xfId="41564"/>
    <cellStyle name="Total 5 5 17 2 2" xfId="41565"/>
    <cellStyle name="Total 5 5 17 3" xfId="41566"/>
    <cellStyle name="Total 5 5 18" xfId="41567"/>
    <cellStyle name="Total 5 5 18 2" xfId="41568"/>
    <cellStyle name="Total 5 5 18 2 2" xfId="41569"/>
    <cellStyle name="Total 5 5 18 3" xfId="41570"/>
    <cellStyle name="Total 5 5 19" xfId="41571"/>
    <cellStyle name="Total 5 5 19 2" xfId="41572"/>
    <cellStyle name="Total 5 5 19 2 2" xfId="41573"/>
    <cellStyle name="Total 5 5 19 3" xfId="41574"/>
    <cellStyle name="Total 5 5 2" xfId="41575"/>
    <cellStyle name="Total 5 5 2 10" xfId="41576"/>
    <cellStyle name="Total 5 5 2 10 2" xfId="41577"/>
    <cellStyle name="Total 5 5 2 10 2 2" xfId="41578"/>
    <cellStyle name="Total 5 5 2 10 3" xfId="41579"/>
    <cellStyle name="Total 5 5 2 11" xfId="41580"/>
    <cellStyle name="Total 5 5 2 11 2" xfId="41581"/>
    <cellStyle name="Total 5 5 2 11 2 2" xfId="41582"/>
    <cellStyle name="Total 5 5 2 11 3" xfId="41583"/>
    <cellStyle name="Total 5 5 2 12" xfId="41584"/>
    <cellStyle name="Total 5 5 2 12 2" xfId="41585"/>
    <cellStyle name="Total 5 5 2 12 2 2" xfId="41586"/>
    <cellStyle name="Total 5 5 2 12 3" xfId="41587"/>
    <cellStyle name="Total 5 5 2 13" xfId="41588"/>
    <cellStyle name="Total 5 5 2 13 2" xfId="41589"/>
    <cellStyle name="Total 5 5 2 13 2 2" xfId="41590"/>
    <cellStyle name="Total 5 5 2 13 3" xfId="41591"/>
    <cellStyle name="Total 5 5 2 14" xfId="41592"/>
    <cellStyle name="Total 5 5 2 14 2" xfId="41593"/>
    <cellStyle name="Total 5 5 2 14 2 2" xfId="41594"/>
    <cellStyle name="Total 5 5 2 14 3" xfId="41595"/>
    <cellStyle name="Total 5 5 2 15" xfId="41596"/>
    <cellStyle name="Total 5 5 2 15 2" xfId="41597"/>
    <cellStyle name="Total 5 5 2 15 2 2" xfId="41598"/>
    <cellStyle name="Total 5 5 2 15 3" xfId="41599"/>
    <cellStyle name="Total 5 5 2 16" xfId="41600"/>
    <cellStyle name="Total 5 5 2 16 2" xfId="41601"/>
    <cellStyle name="Total 5 5 2 16 2 2" xfId="41602"/>
    <cellStyle name="Total 5 5 2 16 3" xfId="41603"/>
    <cellStyle name="Total 5 5 2 17" xfId="41604"/>
    <cellStyle name="Total 5 5 2 17 2" xfId="41605"/>
    <cellStyle name="Total 5 5 2 17 2 2" xfId="41606"/>
    <cellStyle name="Total 5 5 2 17 3" xfId="41607"/>
    <cellStyle name="Total 5 5 2 18" xfId="41608"/>
    <cellStyle name="Total 5 5 2 18 2" xfId="41609"/>
    <cellStyle name="Total 5 5 2 18 2 2" xfId="41610"/>
    <cellStyle name="Total 5 5 2 18 3" xfId="41611"/>
    <cellStyle name="Total 5 5 2 19" xfId="41612"/>
    <cellStyle name="Total 5 5 2 19 2" xfId="41613"/>
    <cellStyle name="Total 5 5 2 19 2 2" xfId="41614"/>
    <cellStyle name="Total 5 5 2 19 3" xfId="41615"/>
    <cellStyle name="Total 5 5 2 2" xfId="41616"/>
    <cellStyle name="Total 5 5 2 2 2" xfId="41617"/>
    <cellStyle name="Total 5 5 2 2 2 2" xfId="41618"/>
    <cellStyle name="Total 5 5 2 2 3" xfId="41619"/>
    <cellStyle name="Total 5 5 2 20" xfId="41620"/>
    <cellStyle name="Total 5 5 2 20 2" xfId="41621"/>
    <cellStyle name="Total 5 5 2 20 2 2" xfId="41622"/>
    <cellStyle name="Total 5 5 2 20 3" xfId="41623"/>
    <cellStyle name="Total 5 5 2 21" xfId="41624"/>
    <cellStyle name="Total 5 5 2 21 2" xfId="41625"/>
    <cellStyle name="Total 5 5 2 22" xfId="41626"/>
    <cellStyle name="Total 5 5 2 3" xfId="41627"/>
    <cellStyle name="Total 5 5 2 3 2" xfId="41628"/>
    <cellStyle name="Total 5 5 2 3 2 2" xfId="41629"/>
    <cellStyle name="Total 5 5 2 3 3" xfId="41630"/>
    <cellStyle name="Total 5 5 2 4" xfId="41631"/>
    <cellStyle name="Total 5 5 2 4 2" xfId="41632"/>
    <cellStyle name="Total 5 5 2 4 2 2" xfId="41633"/>
    <cellStyle name="Total 5 5 2 4 3" xfId="41634"/>
    <cellStyle name="Total 5 5 2 5" xfId="41635"/>
    <cellStyle name="Total 5 5 2 5 2" xfId="41636"/>
    <cellStyle name="Total 5 5 2 5 2 2" xfId="41637"/>
    <cellStyle name="Total 5 5 2 5 3" xfId="41638"/>
    <cellStyle name="Total 5 5 2 6" xfId="41639"/>
    <cellStyle name="Total 5 5 2 6 2" xfId="41640"/>
    <cellStyle name="Total 5 5 2 6 2 2" xfId="41641"/>
    <cellStyle name="Total 5 5 2 6 3" xfId="41642"/>
    <cellStyle name="Total 5 5 2 7" xfId="41643"/>
    <cellStyle name="Total 5 5 2 7 2" xfId="41644"/>
    <cellStyle name="Total 5 5 2 7 2 2" xfId="41645"/>
    <cellStyle name="Total 5 5 2 7 3" xfId="41646"/>
    <cellStyle name="Total 5 5 2 8" xfId="41647"/>
    <cellStyle name="Total 5 5 2 8 2" xfId="41648"/>
    <cellStyle name="Total 5 5 2 8 2 2" xfId="41649"/>
    <cellStyle name="Total 5 5 2 8 3" xfId="41650"/>
    <cellStyle name="Total 5 5 2 9" xfId="41651"/>
    <cellStyle name="Total 5 5 2 9 2" xfId="41652"/>
    <cellStyle name="Total 5 5 2 9 2 2" xfId="41653"/>
    <cellStyle name="Total 5 5 2 9 3" xfId="41654"/>
    <cellStyle name="Total 5 5 20" xfId="41655"/>
    <cellStyle name="Total 5 5 20 2" xfId="41656"/>
    <cellStyle name="Total 5 5 20 2 2" xfId="41657"/>
    <cellStyle name="Total 5 5 20 3" xfId="41658"/>
    <cellStyle name="Total 5 5 21" xfId="41659"/>
    <cellStyle name="Total 5 5 21 2" xfId="41660"/>
    <cellStyle name="Total 5 5 21 2 2" xfId="41661"/>
    <cellStyle name="Total 5 5 21 3" xfId="41662"/>
    <cellStyle name="Total 5 5 22" xfId="41663"/>
    <cellStyle name="Total 5 5 22 2" xfId="41664"/>
    <cellStyle name="Total 5 5 23" xfId="41665"/>
    <cellStyle name="Total 5 5 3" xfId="41666"/>
    <cellStyle name="Total 5 5 3 2" xfId="41667"/>
    <cellStyle name="Total 5 5 3 2 2" xfId="41668"/>
    <cellStyle name="Total 5 5 3 3" xfId="41669"/>
    <cellStyle name="Total 5 5 4" xfId="41670"/>
    <cellStyle name="Total 5 5 4 2" xfId="41671"/>
    <cellStyle name="Total 5 5 4 2 2" xfId="41672"/>
    <cellStyle name="Total 5 5 4 3" xfId="41673"/>
    <cellStyle name="Total 5 5 5" xfId="41674"/>
    <cellStyle name="Total 5 5 5 2" xfId="41675"/>
    <cellStyle name="Total 5 5 5 2 2" xfId="41676"/>
    <cellStyle name="Total 5 5 5 3" xfId="41677"/>
    <cellStyle name="Total 5 5 6" xfId="41678"/>
    <cellStyle name="Total 5 5 6 2" xfId="41679"/>
    <cellStyle name="Total 5 5 6 2 2" xfId="41680"/>
    <cellStyle name="Total 5 5 6 3" xfId="41681"/>
    <cellStyle name="Total 5 5 7" xfId="41682"/>
    <cellStyle name="Total 5 5 7 2" xfId="41683"/>
    <cellStyle name="Total 5 5 7 2 2" xfId="41684"/>
    <cellStyle name="Total 5 5 7 3" xfId="41685"/>
    <cellStyle name="Total 5 5 8" xfId="41686"/>
    <cellStyle name="Total 5 5 8 2" xfId="41687"/>
    <cellStyle name="Total 5 5 8 2 2" xfId="41688"/>
    <cellStyle name="Total 5 5 8 3" xfId="41689"/>
    <cellStyle name="Total 5 5 9" xfId="41690"/>
    <cellStyle name="Total 5 5 9 2" xfId="41691"/>
    <cellStyle name="Total 5 5 9 2 2" xfId="41692"/>
    <cellStyle name="Total 5 5 9 3" xfId="41693"/>
    <cellStyle name="Total 5 6" xfId="41694"/>
    <cellStyle name="Total 5 6 10" xfId="41695"/>
    <cellStyle name="Total 5 6 10 2" xfId="41696"/>
    <cellStyle name="Total 5 6 10 2 2" xfId="41697"/>
    <cellStyle name="Total 5 6 10 3" xfId="41698"/>
    <cellStyle name="Total 5 6 11" xfId="41699"/>
    <cellStyle name="Total 5 6 11 2" xfId="41700"/>
    <cellStyle name="Total 5 6 11 2 2" xfId="41701"/>
    <cellStyle name="Total 5 6 11 3" xfId="41702"/>
    <cellStyle name="Total 5 6 12" xfId="41703"/>
    <cellStyle name="Total 5 6 12 2" xfId="41704"/>
    <cellStyle name="Total 5 6 12 2 2" xfId="41705"/>
    <cellStyle name="Total 5 6 12 3" xfId="41706"/>
    <cellStyle name="Total 5 6 13" xfId="41707"/>
    <cellStyle name="Total 5 6 13 2" xfId="41708"/>
    <cellStyle name="Total 5 6 13 2 2" xfId="41709"/>
    <cellStyle name="Total 5 6 13 3" xfId="41710"/>
    <cellStyle name="Total 5 6 14" xfId="41711"/>
    <cellStyle name="Total 5 6 14 2" xfId="41712"/>
    <cellStyle name="Total 5 6 14 2 2" xfId="41713"/>
    <cellStyle name="Total 5 6 14 3" xfId="41714"/>
    <cellStyle name="Total 5 6 15" xfId="41715"/>
    <cellStyle name="Total 5 6 15 2" xfId="41716"/>
    <cellStyle name="Total 5 6 15 2 2" xfId="41717"/>
    <cellStyle name="Total 5 6 15 3" xfId="41718"/>
    <cellStyle name="Total 5 6 16" xfId="41719"/>
    <cellStyle name="Total 5 6 16 2" xfId="41720"/>
    <cellStyle name="Total 5 6 16 2 2" xfId="41721"/>
    <cellStyle name="Total 5 6 16 3" xfId="41722"/>
    <cellStyle name="Total 5 6 17" xfId="41723"/>
    <cellStyle name="Total 5 6 17 2" xfId="41724"/>
    <cellStyle name="Total 5 6 17 2 2" xfId="41725"/>
    <cellStyle name="Total 5 6 17 3" xfId="41726"/>
    <cellStyle name="Total 5 6 18" xfId="41727"/>
    <cellStyle name="Total 5 6 18 2" xfId="41728"/>
    <cellStyle name="Total 5 6 18 2 2" xfId="41729"/>
    <cellStyle name="Total 5 6 18 3" xfId="41730"/>
    <cellStyle name="Total 5 6 19" xfId="41731"/>
    <cellStyle name="Total 5 6 19 2" xfId="41732"/>
    <cellStyle name="Total 5 6 19 2 2" xfId="41733"/>
    <cellStyle name="Total 5 6 19 3" xfId="41734"/>
    <cellStyle name="Total 5 6 2" xfId="41735"/>
    <cellStyle name="Total 5 6 2 2" xfId="41736"/>
    <cellStyle name="Total 5 6 2 2 2" xfId="41737"/>
    <cellStyle name="Total 5 6 2 3" xfId="41738"/>
    <cellStyle name="Total 5 6 20" xfId="41739"/>
    <cellStyle name="Total 5 6 20 2" xfId="41740"/>
    <cellStyle name="Total 5 6 20 2 2" xfId="41741"/>
    <cellStyle name="Total 5 6 20 3" xfId="41742"/>
    <cellStyle name="Total 5 6 21" xfId="41743"/>
    <cellStyle name="Total 5 6 21 2" xfId="41744"/>
    <cellStyle name="Total 5 6 22" xfId="41745"/>
    <cellStyle name="Total 5 6 3" xfId="41746"/>
    <cellStyle name="Total 5 6 3 2" xfId="41747"/>
    <cellStyle name="Total 5 6 3 2 2" xfId="41748"/>
    <cellStyle name="Total 5 6 3 3" xfId="41749"/>
    <cellStyle name="Total 5 6 4" xfId="41750"/>
    <cellStyle name="Total 5 6 4 2" xfId="41751"/>
    <cellStyle name="Total 5 6 4 2 2" xfId="41752"/>
    <cellStyle name="Total 5 6 4 3" xfId="41753"/>
    <cellStyle name="Total 5 6 5" xfId="41754"/>
    <cellStyle name="Total 5 6 5 2" xfId="41755"/>
    <cellStyle name="Total 5 6 5 2 2" xfId="41756"/>
    <cellStyle name="Total 5 6 5 3" xfId="41757"/>
    <cellStyle name="Total 5 6 6" xfId="41758"/>
    <cellStyle name="Total 5 6 6 2" xfId="41759"/>
    <cellStyle name="Total 5 6 6 2 2" xfId="41760"/>
    <cellStyle name="Total 5 6 6 3" xfId="41761"/>
    <cellStyle name="Total 5 6 7" xfId="41762"/>
    <cellStyle name="Total 5 6 7 2" xfId="41763"/>
    <cellStyle name="Total 5 6 7 2 2" xfId="41764"/>
    <cellStyle name="Total 5 6 7 3" xfId="41765"/>
    <cellStyle name="Total 5 6 8" xfId="41766"/>
    <cellStyle name="Total 5 6 8 2" xfId="41767"/>
    <cellStyle name="Total 5 6 8 2 2" xfId="41768"/>
    <cellStyle name="Total 5 6 8 3" xfId="41769"/>
    <cellStyle name="Total 5 6 9" xfId="41770"/>
    <cellStyle name="Total 5 6 9 2" xfId="41771"/>
    <cellStyle name="Total 5 6 9 2 2" xfId="41772"/>
    <cellStyle name="Total 5 6 9 3" xfId="41773"/>
    <cellStyle name="Total 5 7" xfId="41774"/>
    <cellStyle name="Total 5 7 2" xfId="41775"/>
    <cellStyle name="Total 5 7 2 2" xfId="41776"/>
    <cellStyle name="Total 5 7 3" xfId="41777"/>
    <cellStyle name="Total 5 8" xfId="41778"/>
    <cellStyle name="Total 5 8 2" xfId="41779"/>
    <cellStyle name="Total 5 8 2 2" xfId="41780"/>
    <cellStyle name="Total 5 8 3" xfId="41781"/>
    <cellStyle name="Total 5 9" xfId="41782"/>
    <cellStyle name="Total 5 9 2" xfId="41783"/>
    <cellStyle name="Total 5 9 2 2" xfId="41784"/>
    <cellStyle name="Total 5 9 3" xfId="41785"/>
    <cellStyle name="Total 6" xfId="41786"/>
    <cellStyle name="Total 6 10" xfId="41787"/>
    <cellStyle name="Total 6 10 2" xfId="41788"/>
    <cellStyle name="Total 6 10 2 2" xfId="41789"/>
    <cellStyle name="Total 6 10 3" xfId="41790"/>
    <cellStyle name="Total 6 11" xfId="41791"/>
    <cellStyle name="Total 6 11 2" xfId="41792"/>
    <cellStyle name="Total 6 11 2 2" xfId="41793"/>
    <cellStyle name="Total 6 11 3" xfId="41794"/>
    <cellStyle name="Total 6 12" xfId="41795"/>
    <cellStyle name="Total 6 12 2" xfId="41796"/>
    <cellStyle name="Total 6 12 2 2" xfId="41797"/>
    <cellStyle name="Total 6 12 3" xfId="41798"/>
    <cellStyle name="Total 6 13" xfId="41799"/>
    <cellStyle name="Total 6 13 2" xfId="41800"/>
    <cellStyle name="Total 6 13 2 2" xfId="41801"/>
    <cellStyle name="Total 6 13 3" xfId="41802"/>
    <cellStyle name="Total 6 14" xfId="41803"/>
    <cellStyle name="Total 6 14 2" xfId="41804"/>
    <cellStyle name="Total 6 14 2 2" xfId="41805"/>
    <cellStyle name="Total 6 14 3" xfId="41806"/>
    <cellStyle name="Total 6 15" xfId="41807"/>
    <cellStyle name="Total 6 15 2" xfId="41808"/>
    <cellStyle name="Total 6 15 2 2" xfId="41809"/>
    <cellStyle name="Total 6 15 3" xfId="41810"/>
    <cellStyle name="Total 6 16" xfId="41811"/>
    <cellStyle name="Total 6 16 2" xfId="41812"/>
    <cellStyle name="Total 6 16 2 2" xfId="41813"/>
    <cellStyle name="Total 6 16 3" xfId="41814"/>
    <cellStyle name="Total 6 17" xfId="41815"/>
    <cellStyle name="Total 6 17 2" xfId="41816"/>
    <cellStyle name="Total 6 17 2 2" xfId="41817"/>
    <cellStyle name="Total 6 17 3" xfId="41818"/>
    <cellStyle name="Total 6 18" xfId="41819"/>
    <cellStyle name="Total 6 18 2" xfId="41820"/>
    <cellStyle name="Total 6 18 2 2" xfId="41821"/>
    <cellStyle name="Total 6 18 3" xfId="41822"/>
    <cellStyle name="Total 6 19" xfId="41823"/>
    <cellStyle name="Total 6 19 2" xfId="41824"/>
    <cellStyle name="Total 6 19 2 2" xfId="41825"/>
    <cellStyle name="Total 6 19 3" xfId="41826"/>
    <cellStyle name="Total 6 2" xfId="41827"/>
    <cellStyle name="Total 6 2 10" xfId="41828"/>
    <cellStyle name="Total 6 2 10 2" xfId="41829"/>
    <cellStyle name="Total 6 2 10 2 2" xfId="41830"/>
    <cellStyle name="Total 6 2 10 3" xfId="41831"/>
    <cellStyle name="Total 6 2 11" xfId="41832"/>
    <cellStyle name="Total 6 2 11 2" xfId="41833"/>
    <cellStyle name="Total 6 2 11 2 2" xfId="41834"/>
    <cellStyle name="Total 6 2 11 3" xfId="41835"/>
    <cellStyle name="Total 6 2 12" xfId="41836"/>
    <cellStyle name="Total 6 2 12 2" xfId="41837"/>
    <cellStyle name="Total 6 2 12 2 2" xfId="41838"/>
    <cellStyle name="Total 6 2 12 3" xfId="41839"/>
    <cellStyle name="Total 6 2 13" xfId="41840"/>
    <cellStyle name="Total 6 2 13 2" xfId="41841"/>
    <cellStyle name="Total 6 2 13 2 2" xfId="41842"/>
    <cellStyle name="Total 6 2 13 3" xfId="41843"/>
    <cellStyle name="Total 6 2 14" xfId="41844"/>
    <cellStyle name="Total 6 2 14 2" xfId="41845"/>
    <cellStyle name="Total 6 2 14 2 2" xfId="41846"/>
    <cellStyle name="Total 6 2 14 3" xfId="41847"/>
    <cellStyle name="Total 6 2 15" xfId="41848"/>
    <cellStyle name="Total 6 2 15 2" xfId="41849"/>
    <cellStyle name="Total 6 2 15 2 2" xfId="41850"/>
    <cellStyle name="Total 6 2 15 3" xfId="41851"/>
    <cellStyle name="Total 6 2 16" xfId="41852"/>
    <cellStyle name="Total 6 2 16 2" xfId="41853"/>
    <cellStyle name="Total 6 2 16 2 2" xfId="41854"/>
    <cellStyle name="Total 6 2 16 3" xfId="41855"/>
    <cellStyle name="Total 6 2 17" xfId="41856"/>
    <cellStyle name="Total 6 2 17 2" xfId="41857"/>
    <cellStyle name="Total 6 2 17 2 2" xfId="41858"/>
    <cellStyle name="Total 6 2 17 3" xfId="41859"/>
    <cellStyle name="Total 6 2 18" xfId="41860"/>
    <cellStyle name="Total 6 2 18 2" xfId="41861"/>
    <cellStyle name="Total 6 2 18 2 2" xfId="41862"/>
    <cellStyle name="Total 6 2 18 3" xfId="41863"/>
    <cellStyle name="Total 6 2 19" xfId="41864"/>
    <cellStyle name="Total 6 2 19 2" xfId="41865"/>
    <cellStyle name="Total 6 2 19 2 2" xfId="41866"/>
    <cellStyle name="Total 6 2 19 3" xfId="41867"/>
    <cellStyle name="Total 6 2 2" xfId="41868"/>
    <cellStyle name="Total 6 2 2 10" xfId="41869"/>
    <cellStyle name="Total 6 2 2 10 2" xfId="41870"/>
    <cellStyle name="Total 6 2 2 10 2 2" xfId="41871"/>
    <cellStyle name="Total 6 2 2 10 3" xfId="41872"/>
    <cellStyle name="Total 6 2 2 11" xfId="41873"/>
    <cellStyle name="Total 6 2 2 11 2" xfId="41874"/>
    <cellStyle name="Total 6 2 2 11 2 2" xfId="41875"/>
    <cellStyle name="Total 6 2 2 11 3" xfId="41876"/>
    <cellStyle name="Total 6 2 2 12" xfId="41877"/>
    <cellStyle name="Total 6 2 2 12 2" xfId="41878"/>
    <cellStyle name="Total 6 2 2 12 2 2" xfId="41879"/>
    <cellStyle name="Total 6 2 2 12 3" xfId="41880"/>
    <cellStyle name="Total 6 2 2 13" xfId="41881"/>
    <cellStyle name="Total 6 2 2 13 2" xfId="41882"/>
    <cellStyle name="Total 6 2 2 13 2 2" xfId="41883"/>
    <cellStyle name="Total 6 2 2 13 3" xfId="41884"/>
    <cellStyle name="Total 6 2 2 14" xfId="41885"/>
    <cellStyle name="Total 6 2 2 14 2" xfId="41886"/>
    <cellStyle name="Total 6 2 2 14 2 2" xfId="41887"/>
    <cellStyle name="Total 6 2 2 14 3" xfId="41888"/>
    <cellStyle name="Total 6 2 2 15" xfId="41889"/>
    <cellStyle name="Total 6 2 2 15 2" xfId="41890"/>
    <cellStyle name="Total 6 2 2 15 2 2" xfId="41891"/>
    <cellStyle name="Total 6 2 2 15 3" xfId="41892"/>
    <cellStyle name="Total 6 2 2 16" xfId="41893"/>
    <cellStyle name="Total 6 2 2 16 2" xfId="41894"/>
    <cellStyle name="Total 6 2 2 16 2 2" xfId="41895"/>
    <cellStyle name="Total 6 2 2 16 3" xfId="41896"/>
    <cellStyle name="Total 6 2 2 17" xfId="41897"/>
    <cellStyle name="Total 6 2 2 17 2" xfId="41898"/>
    <cellStyle name="Total 6 2 2 17 2 2" xfId="41899"/>
    <cellStyle name="Total 6 2 2 17 3" xfId="41900"/>
    <cellStyle name="Total 6 2 2 18" xfId="41901"/>
    <cellStyle name="Total 6 2 2 18 2" xfId="41902"/>
    <cellStyle name="Total 6 2 2 19" xfId="41903"/>
    <cellStyle name="Total 6 2 2 2" xfId="41904"/>
    <cellStyle name="Total 6 2 2 2 10" xfId="41905"/>
    <cellStyle name="Total 6 2 2 2 10 2" xfId="41906"/>
    <cellStyle name="Total 6 2 2 2 10 2 2" xfId="41907"/>
    <cellStyle name="Total 6 2 2 2 10 3" xfId="41908"/>
    <cellStyle name="Total 6 2 2 2 11" xfId="41909"/>
    <cellStyle name="Total 6 2 2 2 11 2" xfId="41910"/>
    <cellStyle name="Total 6 2 2 2 11 2 2" xfId="41911"/>
    <cellStyle name="Total 6 2 2 2 11 3" xfId="41912"/>
    <cellStyle name="Total 6 2 2 2 12" xfId="41913"/>
    <cellStyle name="Total 6 2 2 2 12 2" xfId="41914"/>
    <cellStyle name="Total 6 2 2 2 12 2 2" xfId="41915"/>
    <cellStyle name="Total 6 2 2 2 12 3" xfId="41916"/>
    <cellStyle name="Total 6 2 2 2 13" xfId="41917"/>
    <cellStyle name="Total 6 2 2 2 13 2" xfId="41918"/>
    <cellStyle name="Total 6 2 2 2 13 2 2" xfId="41919"/>
    <cellStyle name="Total 6 2 2 2 13 3" xfId="41920"/>
    <cellStyle name="Total 6 2 2 2 14" xfId="41921"/>
    <cellStyle name="Total 6 2 2 2 14 2" xfId="41922"/>
    <cellStyle name="Total 6 2 2 2 14 2 2" xfId="41923"/>
    <cellStyle name="Total 6 2 2 2 14 3" xfId="41924"/>
    <cellStyle name="Total 6 2 2 2 15" xfId="41925"/>
    <cellStyle name="Total 6 2 2 2 15 2" xfId="41926"/>
    <cellStyle name="Total 6 2 2 2 15 2 2" xfId="41927"/>
    <cellStyle name="Total 6 2 2 2 15 3" xfId="41928"/>
    <cellStyle name="Total 6 2 2 2 16" xfId="41929"/>
    <cellStyle name="Total 6 2 2 2 16 2" xfId="41930"/>
    <cellStyle name="Total 6 2 2 2 16 2 2" xfId="41931"/>
    <cellStyle name="Total 6 2 2 2 16 3" xfId="41932"/>
    <cellStyle name="Total 6 2 2 2 17" xfId="41933"/>
    <cellStyle name="Total 6 2 2 2 17 2" xfId="41934"/>
    <cellStyle name="Total 6 2 2 2 17 2 2" xfId="41935"/>
    <cellStyle name="Total 6 2 2 2 17 3" xfId="41936"/>
    <cellStyle name="Total 6 2 2 2 18" xfId="41937"/>
    <cellStyle name="Total 6 2 2 2 18 2" xfId="41938"/>
    <cellStyle name="Total 6 2 2 2 18 2 2" xfId="41939"/>
    <cellStyle name="Total 6 2 2 2 18 3" xfId="41940"/>
    <cellStyle name="Total 6 2 2 2 19" xfId="41941"/>
    <cellStyle name="Total 6 2 2 2 19 2" xfId="41942"/>
    <cellStyle name="Total 6 2 2 2 19 2 2" xfId="41943"/>
    <cellStyle name="Total 6 2 2 2 19 3" xfId="41944"/>
    <cellStyle name="Total 6 2 2 2 2" xfId="41945"/>
    <cellStyle name="Total 6 2 2 2 2 2" xfId="41946"/>
    <cellStyle name="Total 6 2 2 2 2 2 2" xfId="41947"/>
    <cellStyle name="Total 6 2 2 2 2 3" xfId="41948"/>
    <cellStyle name="Total 6 2 2 2 20" xfId="41949"/>
    <cellStyle name="Total 6 2 2 2 20 2" xfId="41950"/>
    <cellStyle name="Total 6 2 2 2 20 2 2" xfId="41951"/>
    <cellStyle name="Total 6 2 2 2 20 3" xfId="41952"/>
    <cellStyle name="Total 6 2 2 2 21" xfId="41953"/>
    <cellStyle name="Total 6 2 2 2 21 2" xfId="41954"/>
    <cellStyle name="Total 6 2 2 2 22" xfId="41955"/>
    <cellStyle name="Total 6 2 2 2 3" xfId="41956"/>
    <cellStyle name="Total 6 2 2 2 3 2" xfId="41957"/>
    <cellStyle name="Total 6 2 2 2 3 2 2" xfId="41958"/>
    <cellStyle name="Total 6 2 2 2 3 3" xfId="41959"/>
    <cellStyle name="Total 6 2 2 2 4" xfId="41960"/>
    <cellStyle name="Total 6 2 2 2 4 2" xfId="41961"/>
    <cellStyle name="Total 6 2 2 2 4 2 2" xfId="41962"/>
    <cellStyle name="Total 6 2 2 2 4 3" xfId="41963"/>
    <cellStyle name="Total 6 2 2 2 5" xfId="41964"/>
    <cellStyle name="Total 6 2 2 2 5 2" xfId="41965"/>
    <cellStyle name="Total 6 2 2 2 5 2 2" xfId="41966"/>
    <cellStyle name="Total 6 2 2 2 5 3" xfId="41967"/>
    <cellStyle name="Total 6 2 2 2 6" xfId="41968"/>
    <cellStyle name="Total 6 2 2 2 6 2" xfId="41969"/>
    <cellStyle name="Total 6 2 2 2 6 2 2" xfId="41970"/>
    <cellStyle name="Total 6 2 2 2 6 3" xfId="41971"/>
    <cellStyle name="Total 6 2 2 2 7" xfId="41972"/>
    <cellStyle name="Total 6 2 2 2 7 2" xfId="41973"/>
    <cellStyle name="Total 6 2 2 2 7 2 2" xfId="41974"/>
    <cellStyle name="Total 6 2 2 2 7 3" xfId="41975"/>
    <cellStyle name="Total 6 2 2 2 8" xfId="41976"/>
    <cellStyle name="Total 6 2 2 2 8 2" xfId="41977"/>
    <cellStyle name="Total 6 2 2 2 8 2 2" xfId="41978"/>
    <cellStyle name="Total 6 2 2 2 8 3" xfId="41979"/>
    <cellStyle name="Total 6 2 2 2 9" xfId="41980"/>
    <cellStyle name="Total 6 2 2 2 9 2" xfId="41981"/>
    <cellStyle name="Total 6 2 2 2 9 2 2" xfId="41982"/>
    <cellStyle name="Total 6 2 2 2 9 3" xfId="41983"/>
    <cellStyle name="Total 6 2 2 3" xfId="41984"/>
    <cellStyle name="Total 6 2 2 3 2" xfId="41985"/>
    <cellStyle name="Total 6 2 2 3 2 2" xfId="41986"/>
    <cellStyle name="Total 6 2 2 3 3" xfId="41987"/>
    <cellStyle name="Total 6 2 2 4" xfId="41988"/>
    <cellStyle name="Total 6 2 2 4 2" xfId="41989"/>
    <cellStyle name="Total 6 2 2 4 2 2" xfId="41990"/>
    <cellStyle name="Total 6 2 2 4 3" xfId="41991"/>
    <cellStyle name="Total 6 2 2 5" xfId="41992"/>
    <cellStyle name="Total 6 2 2 5 2" xfId="41993"/>
    <cellStyle name="Total 6 2 2 5 2 2" xfId="41994"/>
    <cellStyle name="Total 6 2 2 5 3" xfId="41995"/>
    <cellStyle name="Total 6 2 2 6" xfId="41996"/>
    <cellStyle name="Total 6 2 2 6 2" xfId="41997"/>
    <cellStyle name="Total 6 2 2 6 2 2" xfId="41998"/>
    <cellStyle name="Total 6 2 2 6 3" xfId="41999"/>
    <cellStyle name="Total 6 2 2 7" xfId="42000"/>
    <cellStyle name="Total 6 2 2 7 2" xfId="42001"/>
    <cellStyle name="Total 6 2 2 7 2 2" xfId="42002"/>
    <cellStyle name="Total 6 2 2 7 3" xfId="42003"/>
    <cellStyle name="Total 6 2 2 8" xfId="42004"/>
    <cellStyle name="Total 6 2 2 8 2" xfId="42005"/>
    <cellStyle name="Total 6 2 2 8 2 2" xfId="42006"/>
    <cellStyle name="Total 6 2 2 8 3" xfId="42007"/>
    <cellStyle name="Total 6 2 2 9" xfId="42008"/>
    <cellStyle name="Total 6 2 2 9 2" xfId="42009"/>
    <cellStyle name="Total 6 2 2 9 2 2" xfId="42010"/>
    <cellStyle name="Total 6 2 2 9 3" xfId="42011"/>
    <cellStyle name="Total 6 2 20" xfId="42012"/>
    <cellStyle name="Total 6 2 20 2" xfId="42013"/>
    <cellStyle name="Total 6 2 20 2 2" xfId="42014"/>
    <cellStyle name="Total 6 2 20 3" xfId="42015"/>
    <cellStyle name="Total 6 2 21" xfId="42016"/>
    <cellStyle name="Total 6 2 21 2" xfId="42017"/>
    <cellStyle name="Total 6 2 22" xfId="42018"/>
    <cellStyle name="Total 6 2 3" xfId="42019"/>
    <cellStyle name="Total 6 2 3 10" xfId="42020"/>
    <cellStyle name="Total 6 2 3 10 2" xfId="42021"/>
    <cellStyle name="Total 6 2 3 10 2 2" xfId="42022"/>
    <cellStyle name="Total 6 2 3 10 3" xfId="42023"/>
    <cellStyle name="Total 6 2 3 11" xfId="42024"/>
    <cellStyle name="Total 6 2 3 11 2" xfId="42025"/>
    <cellStyle name="Total 6 2 3 11 2 2" xfId="42026"/>
    <cellStyle name="Total 6 2 3 11 3" xfId="42027"/>
    <cellStyle name="Total 6 2 3 12" xfId="42028"/>
    <cellStyle name="Total 6 2 3 12 2" xfId="42029"/>
    <cellStyle name="Total 6 2 3 12 2 2" xfId="42030"/>
    <cellStyle name="Total 6 2 3 12 3" xfId="42031"/>
    <cellStyle name="Total 6 2 3 13" xfId="42032"/>
    <cellStyle name="Total 6 2 3 13 2" xfId="42033"/>
    <cellStyle name="Total 6 2 3 13 2 2" xfId="42034"/>
    <cellStyle name="Total 6 2 3 13 3" xfId="42035"/>
    <cellStyle name="Total 6 2 3 14" xfId="42036"/>
    <cellStyle name="Total 6 2 3 14 2" xfId="42037"/>
    <cellStyle name="Total 6 2 3 14 2 2" xfId="42038"/>
    <cellStyle name="Total 6 2 3 14 3" xfId="42039"/>
    <cellStyle name="Total 6 2 3 15" xfId="42040"/>
    <cellStyle name="Total 6 2 3 15 2" xfId="42041"/>
    <cellStyle name="Total 6 2 3 15 2 2" xfId="42042"/>
    <cellStyle name="Total 6 2 3 15 3" xfId="42043"/>
    <cellStyle name="Total 6 2 3 16" xfId="42044"/>
    <cellStyle name="Total 6 2 3 16 2" xfId="42045"/>
    <cellStyle name="Total 6 2 3 16 2 2" xfId="42046"/>
    <cellStyle name="Total 6 2 3 16 3" xfId="42047"/>
    <cellStyle name="Total 6 2 3 17" xfId="42048"/>
    <cellStyle name="Total 6 2 3 17 2" xfId="42049"/>
    <cellStyle name="Total 6 2 3 17 2 2" xfId="42050"/>
    <cellStyle name="Total 6 2 3 17 3" xfId="42051"/>
    <cellStyle name="Total 6 2 3 18" xfId="42052"/>
    <cellStyle name="Total 6 2 3 18 2" xfId="42053"/>
    <cellStyle name="Total 6 2 3 19" xfId="42054"/>
    <cellStyle name="Total 6 2 3 2" xfId="42055"/>
    <cellStyle name="Total 6 2 3 2 10" xfId="42056"/>
    <cellStyle name="Total 6 2 3 2 10 2" xfId="42057"/>
    <cellStyle name="Total 6 2 3 2 10 2 2" xfId="42058"/>
    <cellStyle name="Total 6 2 3 2 10 3" xfId="42059"/>
    <cellStyle name="Total 6 2 3 2 11" xfId="42060"/>
    <cellStyle name="Total 6 2 3 2 11 2" xfId="42061"/>
    <cellStyle name="Total 6 2 3 2 11 2 2" xfId="42062"/>
    <cellStyle name="Total 6 2 3 2 11 3" xfId="42063"/>
    <cellStyle name="Total 6 2 3 2 12" xfId="42064"/>
    <cellStyle name="Total 6 2 3 2 12 2" xfId="42065"/>
    <cellStyle name="Total 6 2 3 2 12 2 2" xfId="42066"/>
    <cellStyle name="Total 6 2 3 2 12 3" xfId="42067"/>
    <cellStyle name="Total 6 2 3 2 13" xfId="42068"/>
    <cellStyle name="Total 6 2 3 2 13 2" xfId="42069"/>
    <cellStyle name="Total 6 2 3 2 13 2 2" xfId="42070"/>
    <cellStyle name="Total 6 2 3 2 13 3" xfId="42071"/>
    <cellStyle name="Total 6 2 3 2 14" xfId="42072"/>
    <cellStyle name="Total 6 2 3 2 14 2" xfId="42073"/>
    <cellStyle name="Total 6 2 3 2 14 2 2" xfId="42074"/>
    <cellStyle name="Total 6 2 3 2 14 3" xfId="42075"/>
    <cellStyle name="Total 6 2 3 2 15" xfId="42076"/>
    <cellStyle name="Total 6 2 3 2 15 2" xfId="42077"/>
    <cellStyle name="Total 6 2 3 2 15 2 2" xfId="42078"/>
    <cellStyle name="Total 6 2 3 2 15 3" xfId="42079"/>
    <cellStyle name="Total 6 2 3 2 16" xfId="42080"/>
    <cellStyle name="Total 6 2 3 2 16 2" xfId="42081"/>
    <cellStyle name="Total 6 2 3 2 16 2 2" xfId="42082"/>
    <cellStyle name="Total 6 2 3 2 16 3" xfId="42083"/>
    <cellStyle name="Total 6 2 3 2 17" xfId="42084"/>
    <cellStyle name="Total 6 2 3 2 17 2" xfId="42085"/>
    <cellStyle name="Total 6 2 3 2 17 2 2" xfId="42086"/>
    <cellStyle name="Total 6 2 3 2 17 3" xfId="42087"/>
    <cellStyle name="Total 6 2 3 2 18" xfId="42088"/>
    <cellStyle name="Total 6 2 3 2 18 2" xfId="42089"/>
    <cellStyle name="Total 6 2 3 2 18 2 2" xfId="42090"/>
    <cellStyle name="Total 6 2 3 2 18 3" xfId="42091"/>
    <cellStyle name="Total 6 2 3 2 19" xfId="42092"/>
    <cellStyle name="Total 6 2 3 2 19 2" xfId="42093"/>
    <cellStyle name="Total 6 2 3 2 19 2 2" xfId="42094"/>
    <cellStyle name="Total 6 2 3 2 19 3" xfId="42095"/>
    <cellStyle name="Total 6 2 3 2 2" xfId="42096"/>
    <cellStyle name="Total 6 2 3 2 2 2" xfId="42097"/>
    <cellStyle name="Total 6 2 3 2 2 2 2" xfId="42098"/>
    <cellStyle name="Total 6 2 3 2 2 3" xfId="42099"/>
    <cellStyle name="Total 6 2 3 2 20" xfId="42100"/>
    <cellStyle name="Total 6 2 3 2 20 2" xfId="42101"/>
    <cellStyle name="Total 6 2 3 2 20 2 2" xfId="42102"/>
    <cellStyle name="Total 6 2 3 2 20 3" xfId="42103"/>
    <cellStyle name="Total 6 2 3 2 21" xfId="42104"/>
    <cellStyle name="Total 6 2 3 2 21 2" xfId="42105"/>
    <cellStyle name="Total 6 2 3 2 22" xfId="42106"/>
    <cellStyle name="Total 6 2 3 2 3" xfId="42107"/>
    <cellStyle name="Total 6 2 3 2 3 2" xfId="42108"/>
    <cellStyle name="Total 6 2 3 2 3 2 2" xfId="42109"/>
    <cellStyle name="Total 6 2 3 2 3 3" xfId="42110"/>
    <cellStyle name="Total 6 2 3 2 4" xfId="42111"/>
    <cellStyle name="Total 6 2 3 2 4 2" xfId="42112"/>
    <cellStyle name="Total 6 2 3 2 4 2 2" xfId="42113"/>
    <cellStyle name="Total 6 2 3 2 4 3" xfId="42114"/>
    <cellStyle name="Total 6 2 3 2 5" xfId="42115"/>
    <cellStyle name="Total 6 2 3 2 5 2" xfId="42116"/>
    <cellStyle name="Total 6 2 3 2 5 2 2" xfId="42117"/>
    <cellStyle name="Total 6 2 3 2 5 3" xfId="42118"/>
    <cellStyle name="Total 6 2 3 2 6" xfId="42119"/>
    <cellStyle name="Total 6 2 3 2 6 2" xfId="42120"/>
    <cellStyle name="Total 6 2 3 2 6 2 2" xfId="42121"/>
    <cellStyle name="Total 6 2 3 2 6 3" xfId="42122"/>
    <cellStyle name="Total 6 2 3 2 7" xfId="42123"/>
    <cellStyle name="Total 6 2 3 2 7 2" xfId="42124"/>
    <cellStyle name="Total 6 2 3 2 7 2 2" xfId="42125"/>
    <cellStyle name="Total 6 2 3 2 7 3" xfId="42126"/>
    <cellStyle name="Total 6 2 3 2 8" xfId="42127"/>
    <cellStyle name="Total 6 2 3 2 8 2" xfId="42128"/>
    <cellStyle name="Total 6 2 3 2 8 2 2" xfId="42129"/>
    <cellStyle name="Total 6 2 3 2 8 3" xfId="42130"/>
    <cellStyle name="Total 6 2 3 2 9" xfId="42131"/>
    <cellStyle name="Total 6 2 3 2 9 2" xfId="42132"/>
    <cellStyle name="Total 6 2 3 2 9 2 2" xfId="42133"/>
    <cellStyle name="Total 6 2 3 2 9 3" xfId="42134"/>
    <cellStyle name="Total 6 2 3 3" xfId="42135"/>
    <cellStyle name="Total 6 2 3 3 2" xfId="42136"/>
    <cellStyle name="Total 6 2 3 3 2 2" xfId="42137"/>
    <cellStyle name="Total 6 2 3 3 3" xfId="42138"/>
    <cellStyle name="Total 6 2 3 4" xfId="42139"/>
    <cellStyle name="Total 6 2 3 4 2" xfId="42140"/>
    <cellStyle name="Total 6 2 3 4 2 2" xfId="42141"/>
    <cellStyle name="Total 6 2 3 4 3" xfId="42142"/>
    <cellStyle name="Total 6 2 3 5" xfId="42143"/>
    <cellStyle name="Total 6 2 3 5 2" xfId="42144"/>
    <cellStyle name="Total 6 2 3 5 2 2" xfId="42145"/>
    <cellStyle name="Total 6 2 3 5 3" xfId="42146"/>
    <cellStyle name="Total 6 2 3 6" xfId="42147"/>
    <cellStyle name="Total 6 2 3 6 2" xfId="42148"/>
    <cellStyle name="Total 6 2 3 6 2 2" xfId="42149"/>
    <cellStyle name="Total 6 2 3 6 3" xfId="42150"/>
    <cellStyle name="Total 6 2 3 7" xfId="42151"/>
    <cellStyle name="Total 6 2 3 7 2" xfId="42152"/>
    <cellStyle name="Total 6 2 3 7 2 2" xfId="42153"/>
    <cellStyle name="Total 6 2 3 7 3" xfId="42154"/>
    <cellStyle name="Total 6 2 3 8" xfId="42155"/>
    <cellStyle name="Total 6 2 3 8 2" xfId="42156"/>
    <cellStyle name="Total 6 2 3 8 2 2" xfId="42157"/>
    <cellStyle name="Total 6 2 3 8 3" xfId="42158"/>
    <cellStyle name="Total 6 2 3 9" xfId="42159"/>
    <cellStyle name="Total 6 2 3 9 2" xfId="42160"/>
    <cellStyle name="Total 6 2 3 9 2 2" xfId="42161"/>
    <cellStyle name="Total 6 2 3 9 3" xfId="42162"/>
    <cellStyle name="Total 6 2 4" xfId="42163"/>
    <cellStyle name="Total 6 2 4 10" xfId="42164"/>
    <cellStyle name="Total 6 2 4 10 2" xfId="42165"/>
    <cellStyle name="Total 6 2 4 10 2 2" xfId="42166"/>
    <cellStyle name="Total 6 2 4 10 3" xfId="42167"/>
    <cellStyle name="Total 6 2 4 11" xfId="42168"/>
    <cellStyle name="Total 6 2 4 11 2" xfId="42169"/>
    <cellStyle name="Total 6 2 4 11 2 2" xfId="42170"/>
    <cellStyle name="Total 6 2 4 11 3" xfId="42171"/>
    <cellStyle name="Total 6 2 4 12" xfId="42172"/>
    <cellStyle name="Total 6 2 4 12 2" xfId="42173"/>
    <cellStyle name="Total 6 2 4 12 2 2" xfId="42174"/>
    <cellStyle name="Total 6 2 4 12 3" xfId="42175"/>
    <cellStyle name="Total 6 2 4 13" xfId="42176"/>
    <cellStyle name="Total 6 2 4 13 2" xfId="42177"/>
    <cellStyle name="Total 6 2 4 13 2 2" xfId="42178"/>
    <cellStyle name="Total 6 2 4 13 3" xfId="42179"/>
    <cellStyle name="Total 6 2 4 14" xfId="42180"/>
    <cellStyle name="Total 6 2 4 14 2" xfId="42181"/>
    <cellStyle name="Total 6 2 4 14 2 2" xfId="42182"/>
    <cellStyle name="Total 6 2 4 14 3" xfId="42183"/>
    <cellStyle name="Total 6 2 4 15" xfId="42184"/>
    <cellStyle name="Total 6 2 4 15 2" xfId="42185"/>
    <cellStyle name="Total 6 2 4 15 2 2" xfId="42186"/>
    <cellStyle name="Total 6 2 4 15 3" xfId="42187"/>
    <cellStyle name="Total 6 2 4 16" xfId="42188"/>
    <cellStyle name="Total 6 2 4 16 2" xfId="42189"/>
    <cellStyle name="Total 6 2 4 16 2 2" xfId="42190"/>
    <cellStyle name="Total 6 2 4 16 3" xfId="42191"/>
    <cellStyle name="Total 6 2 4 17" xfId="42192"/>
    <cellStyle name="Total 6 2 4 17 2" xfId="42193"/>
    <cellStyle name="Total 6 2 4 17 2 2" xfId="42194"/>
    <cellStyle name="Total 6 2 4 17 3" xfId="42195"/>
    <cellStyle name="Total 6 2 4 18" xfId="42196"/>
    <cellStyle name="Total 6 2 4 18 2" xfId="42197"/>
    <cellStyle name="Total 6 2 4 18 2 2" xfId="42198"/>
    <cellStyle name="Total 6 2 4 18 3" xfId="42199"/>
    <cellStyle name="Total 6 2 4 19" xfId="42200"/>
    <cellStyle name="Total 6 2 4 19 2" xfId="42201"/>
    <cellStyle name="Total 6 2 4 19 2 2" xfId="42202"/>
    <cellStyle name="Total 6 2 4 19 3" xfId="42203"/>
    <cellStyle name="Total 6 2 4 2" xfId="42204"/>
    <cellStyle name="Total 6 2 4 2 10" xfId="42205"/>
    <cellStyle name="Total 6 2 4 2 10 2" xfId="42206"/>
    <cellStyle name="Total 6 2 4 2 10 2 2" xfId="42207"/>
    <cellStyle name="Total 6 2 4 2 10 3" xfId="42208"/>
    <cellStyle name="Total 6 2 4 2 11" xfId="42209"/>
    <cellStyle name="Total 6 2 4 2 11 2" xfId="42210"/>
    <cellStyle name="Total 6 2 4 2 11 2 2" xfId="42211"/>
    <cellStyle name="Total 6 2 4 2 11 3" xfId="42212"/>
    <cellStyle name="Total 6 2 4 2 12" xfId="42213"/>
    <cellStyle name="Total 6 2 4 2 12 2" xfId="42214"/>
    <cellStyle name="Total 6 2 4 2 12 2 2" xfId="42215"/>
    <cellStyle name="Total 6 2 4 2 12 3" xfId="42216"/>
    <cellStyle name="Total 6 2 4 2 13" xfId="42217"/>
    <cellStyle name="Total 6 2 4 2 13 2" xfId="42218"/>
    <cellStyle name="Total 6 2 4 2 13 2 2" xfId="42219"/>
    <cellStyle name="Total 6 2 4 2 13 3" xfId="42220"/>
    <cellStyle name="Total 6 2 4 2 14" xfId="42221"/>
    <cellStyle name="Total 6 2 4 2 14 2" xfId="42222"/>
    <cellStyle name="Total 6 2 4 2 14 2 2" xfId="42223"/>
    <cellStyle name="Total 6 2 4 2 14 3" xfId="42224"/>
    <cellStyle name="Total 6 2 4 2 15" xfId="42225"/>
    <cellStyle name="Total 6 2 4 2 15 2" xfId="42226"/>
    <cellStyle name="Total 6 2 4 2 15 2 2" xfId="42227"/>
    <cellStyle name="Total 6 2 4 2 15 3" xfId="42228"/>
    <cellStyle name="Total 6 2 4 2 16" xfId="42229"/>
    <cellStyle name="Total 6 2 4 2 16 2" xfId="42230"/>
    <cellStyle name="Total 6 2 4 2 16 2 2" xfId="42231"/>
    <cellStyle name="Total 6 2 4 2 16 3" xfId="42232"/>
    <cellStyle name="Total 6 2 4 2 17" xfId="42233"/>
    <cellStyle name="Total 6 2 4 2 17 2" xfId="42234"/>
    <cellStyle name="Total 6 2 4 2 17 2 2" xfId="42235"/>
    <cellStyle name="Total 6 2 4 2 17 3" xfId="42236"/>
    <cellStyle name="Total 6 2 4 2 18" xfId="42237"/>
    <cellStyle name="Total 6 2 4 2 18 2" xfId="42238"/>
    <cellStyle name="Total 6 2 4 2 18 2 2" xfId="42239"/>
    <cellStyle name="Total 6 2 4 2 18 3" xfId="42240"/>
    <cellStyle name="Total 6 2 4 2 19" xfId="42241"/>
    <cellStyle name="Total 6 2 4 2 19 2" xfId="42242"/>
    <cellStyle name="Total 6 2 4 2 19 2 2" xfId="42243"/>
    <cellStyle name="Total 6 2 4 2 19 3" xfId="42244"/>
    <cellStyle name="Total 6 2 4 2 2" xfId="42245"/>
    <cellStyle name="Total 6 2 4 2 2 2" xfId="42246"/>
    <cellStyle name="Total 6 2 4 2 2 2 2" xfId="42247"/>
    <cellStyle name="Total 6 2 4 2 2 3" xfId="42248"/>
    <cellStyle name="Total 6 2 4 2 20" xfId="42249"/>
    <cellStyle name="Total 6 2 4 2 20 2" xfId="42250"/>
    <cellStyle name="Total 6 2 4 2 20 2 2" xfId="42251"/>
    <cellStyle name="Total 6 2 4 2 20 3" xfId="42252"/>
    <cellStyle name="Total 6 2 4 2 21" xfId="42253"/>
    <cellStyle name="Total 6 2 4 2 21 2" xfId="42254"/>
    <cellStyle name="Total 6 2 4 2 22" xfId="42255"/>
    <cellStyle name="Total 6 2 4 2 3" xfId="42256"/>
    <cellStyle name="Total 6 2 4 2 3 2" xfId="42257"/>
    <cellStyle name="Total 6 2 4 2 3 2 2" xfId="42258"/>
    <cellStyle name="Total 6 2 4 2 3 3" xfId="42259"/>
    <cellStyle name="Total 6 2 4 2 4" xfId="42260"/>
    <cellStyle name="Total 6 2 4 2 4 2" xfId="42261"/>
    <cellStyle name="Total 6 2 4 2 4 2 2" xfId="42262"/>
    <cellStyle name="Total 6 2 4 2 4 3" xfId="42263"/>
    <cellStyle name="Total 6 2 4 2 5" xfId="42264"/>
    <cellStyle name="Total 6 2 4 2 5 2" xfId="42265"/>
    <cellStyle name="Total 6 2 4 2 5 2 2" xfId="42266"/>
    <cellStyle name="Total 6 2 4 2 5 3" xfId="42267"/>
    <cellStyle name="Total 6 2 4 2 6" xfId="42268"/>
    <cellStyle name="Total 6 2 4 2 6 2" xfId="42269"/>
    <cellStyle name="Total 6 2 4 2 6 2 2" xfId="42270"/>
    <cellStyle name="Total 6 2 4 2 6 3" xfId="42271"/>
    <cellStyle name="Total 6 2 4 2 7" xfId="42272"/>
    <cellStyle name="Total 6 2 4 2 7 2" xfId="42273"/>
    <cellStyle name="Total 6 2 4 2 7 2 2" xfId="42274"/>
    <cellStyle name="Total 6 2 4 2 7 3" xfId="42275"/>
    <cellStyle name="Total 6 2 4 2 8" xfId="42276"/>
    <cellStyle name="Total 6 2 4 2 8 2" xfId="42277"/>
    <cellStyle name="Total 6 2 4 2 8 2 2" xfId="42278"/>
    <cellStyle name="Total 6 2 4 2 8 3" xfId="42279"/>
    <cellStyle name="Total 6 2 4 2 9" xfId="42280"/>
    <cellStyle name="Total 6 2 4 2 9 2" xfId="42281"/>
    <cellStyle name="Total 6 2 4 2 9 2 2" xfId="42282"/>
    <cellStyle name="Total 6 2 4 2 9 3" xfId="42283"/>
    <cellStyle name="Total 6 2 4 20" xfId="42284"/>
    <cellStyle name="Total 6 2 4 20 2" xfId="42285"/>
    <cellStyle name="Total 6 2 4 20 2 2" xfId="42286"/>
    <cellStyle name="Total 6 2 4 20 3" xfId="42287"/>
    <cellStyle name="Total 6 2 4 21" xfId="42288"/>
    <cellStyle name="Total 6 2 4 21 2" xfId="42289"/>
    <cellStyle name="Total 6 2 4 21 2 2" xfId="42290"/>
    <cellStyle name="Total 6 2 4 21 3" xfId="42291"/>
    <cellStyle name="Total 6 2 4 22" xfId="42292"/>
    <cellStyle name="Total 6 2 4 22 2" xfId="42293"/>
    <cellStyle name="Total 6 2 4 23" xfId="42294"/>
    <cellStyle name="Total 6 2 4 3" xfId="42295"/>
    <cellStyle name="Total 6 2 4 3 2" xfId="42296"/>
    <cellStyle name="Total 6 2 4 3 2 2" xfId="42297"/>
    <cellStyle name="Total 6 2 4 3 3" xfId="42298"/>
    <cellStyle name="Total 6 2 4 4" xfId="42299"/>
    <cellStyle name="Total 6 2 4 4 2" xfId="42300"/>
    <cellStyle name="Total 6 2 4 4 2 2" xfId="42301"/>
    <cellStyle name="Total 6 2 4 4 3" xfId="42302"/>
    <cellStyle name="Total 6 2 4 5" xfId="42303"/>
    <cellStyle name="Total 6 2 4 5 2" xfId="42304"/>
    <cellStyle name="Total 6 2 4 5 2 2" xfId="42305"/>
    <cellStyle name="Total 6 2 4 5 3" xfId="42306"/>
    <cellStyle name="Total 6 2 4 6" xfId="42307"/>
    <cellStyle name="Total 6 2 4 6 2" xfId="42308"/>
    <cellStyle name="Total 6 2 4 6 2 2" xfId="42309"/>
    <cellStyle name="Total 6 2 4 6 3" xfId="42310"/>
    <cellStyle name="Total 6 2 4 7" xfId="42311"/>
    <cellStyle name="Total 6 2 4 7 2" xfId="42312"/>
    <cellStyle name="Total 6 2 4 7 2 2" xfId="42313"/>
    <cellStyle name="Total 6 2 4 7 3" xfId="42314"/>
    <cellStyle name="Total 6 2 4 8" xfId="42315"/>
    <cellStyle name="Total 6 2 4 8 2" xfId="42316"/>
    <cellStyle name="Total 6 2 4 8 2 2" xfId="42317"/>
    <cellStyle name="Total 6 2 4 8 3" xfId="42318"/>
    <cellStyle name="Total 6 2 4 9" xfId="42319"/>
    <cellStyle name="Total 6 2 4 9 2" xfId="42320"/>
    <cellStyle name="Total 6 2 4 9 2 2" xfId="42321"/>
    <cellStyle name="Total 6 2 4 9 3" xfId="42322"/>
    <cellStyle name="Total 6 2 5" xfId="42323"/>
    <cellStyle name="Total 6 2 5 10" xfId="42324"/>
    <cellStyle name="Total 6 2 5 10 2" xfId="42325"/>
    <cellStyle name="Total 6 2 5 10 2 2" xfId="42326"/>
    <cellStyle name="Total 6 2 5 10 3" xfId="42327"/>
    <cellStyle name="Total 6 2 5 11" xfId="42328"/>
    <cellStyle name="Total 6 2 5 11 2" xfId="42329"/>
    <cellStyle name="Total 6 2 5 11 2 2" xfId="42330"/>
    <cellStyle name="Total 6 2 5 11 3" xfId="42331"/>
    <cellStyle name="Total 6 2 5 12" xfId="42332"/>
    <cellStyle name="Total 6 2 5 12 2" xfId="42333"/>
    <cellStyle name="Total 6 2 5 12 2 2" xfId="42334"/>
    <cellStyle name="Total 6 2 5 12 3" xfId="42335"/>
    <cellStyle name="Total 6 2 5 13" xfId="42336"/>
    <cellStyle name="Total 6 2 5 13 2" xfId="42337"/>
    <cellStyle name="Total 6 2 5 13 2 2" xfId="42338"/>
    <cellStyle name="Total 6 2 5 13 3" xfId="42339"/>
    <cellStyle name="Total 6 2 5 14" xfId="42340"/>
    <cellStyle name="Total 6 2 5 14 2" xfId="42341"/>
    <cellStyle name="Total 6 2 5 14 2 2" xfId="42342"/>
    <cellStyle name="Total 6 2 5 14 3" xfId="42343"/>
    <cellStyle name="Total 6 2 5 15" xfId="42344"/>
    <cellStyle name="Total 6 2 5 15 2" xfId="42345"/>
    <cellStyle name="Total 6 2 5 15 2 2" xfId="42346"/>
    <cellStyle name="Total 6 2 5 15 3" xfId="42347"/>
    <cellStyle name="Total 6 2 5 16" xfId="42348"/>
    <cellStyle name="Total 6 2 5 16 2" xfId="42349"/>
    <cellStyle name="Total 6 2 5 16 2 2" xfId="42350"/>
    <cellStyle name="Total 6 2 5 16 3" xfId="42351"/>
    <cellStyle name="Total 6 2 5 17" xfId="42352"/>
    <cellStyle name="Total 6 2 5 17 2" xfId="42353"/>
    <cellStyle name="Total 6 2 5 17 2 2" xfId="42354"/>
    <cellStyle name="Total 6 2 5 17 3" xfId="42355"/>
    <cellStyle name="Total 6 2 5 18" xfId="42356"/>
    <cellStyle name="Total 6 2 5 18 2" xfId="42357"/>
    <cellStyle name="Total 6 2 5 18 2 2" xfId="42358"/>
    <cellStyle name="Total 6 2 5 18 3" xfId="42359"/>
    <cellStyle name="Total 6 2 5 19" xfId="42360"/>
    <cellStyle name="Total 6 2 5 19 2" xfId="42361"/>
    <cellStyle name="Total 6 2 5 19 2 2" xfId="42362"/>
    <cellStyle name="Total 6 2 5 19 3" xfId="42363"/>
    <cellStyle name="Total 6 2 5 2" xfId="42364"/>
    <cellStyle name="Total 6 2 5 2 2" xfId="42365"/>
    <cellStyle name="Total 6 2 5 2 2 2" xfId="42366"/>
    <cellStyle name="Total 6 2 5 2 3" xfId="42367"/>
    <cellStyle name="Total 6 2 5 20" xfId="42368"/>
    <cellStyle name="Total 6 2 5 20 2" xfId="42369"/>
    <cellStyle name="Total 6 2 5 20 2 2" xfId="42370"/>
    <cellStyle name="Total 6 2 5 20 3" xfId="42371"/>
    <cellStyle name="Total 6 2 5 21" xfId="42372"/>
    <cellStyle name="Total 6 2 5 21 2" xfId="42373"/>
    <cellStyle name="Total 6 2 5 22" xfId="42374"/>
    <cellStyle name="Total 6 2 5 3" xfId="42375"/>
    <cellStyle name="Total 6 2 5 3 2" xfId="42376"/>
    <cellStyle name="Total 6 2 5 3 2 2" xfId="42377"/>
    <cellStyle name="Total 6 2 5 3 3" xfId="42378"/>
    <cellStyle name="Total 6 2 5 4" xfId="42379"/>
    <cellStyle name="Total 6 2 5 4 2" xfId="42380"/>
    <cellStyle name="Total 6 2 5 4 2 2" xfId="42381"/>
    <cellStyle name="Total 6 2 5 4 3" xfId="42382"/>
    <cellStyle name="Total 6 2 5 5" xfId="42383"/>
    <cellStyle name="Total 6 2 5 5 2" xfId="42384"/>
    <cellStyle name="Total 6 2 5 5 2 2" xfId="42385"/>
    <cellStyle name="Total 6 2 5 5 3" xfId="42386"/>
    <cellStyle name="Total 6 2 5 6" xfId="42387"/>
    <cellStyle name="Total 6 2 5 6 2" xfId="42388"/>
    <cellStyle name="Total 6 2 5 6 2 2" xfId="42389"/>
    <cellStyle name="Total 6 2 5 6 3" xfId="42390"/>
    <cellStyle name="Total 6 2 5 7" xfId="42391"/>
    <cellStyle name="Total 6 2 5 7 2" xfId="42392"/>
    <cellStyle name="Total 6 2 5 7 2 2" xfId="42393"/>
    <cellStyle name="Total 6 2 5 7 3" xfId="42394"/>
    <cellStyle name="Total 6 2 5 8" xfId="42395"/>
    <cellStyle name="Total 6 2 5 8 2" xfId="42396"/>
    <cellStyle name="Total 6 2 5 8 2 2" xfId="42397"/>
    <cellStyle name="Total 6 2 5 8 3" xfId="42398"/>
    <cellStyle name="Total 6 2 5 9" xfId="42399"/>
    <cellStyle name="Total 6 2 5 9 2" xfId="42400"/>
    <cellStyle name="Total 6 2 5 9 2 2" xfId="42401"/>
    <cellStyle name="Total 6 2 5 9 3" xfId="42402"/>
    <cellStyle name="Total 6 2 6" xfId="42403"/>
    <cellStyle name="Total 6 2 6 2" xfId="42404"/>
    <cellStyle name="Total 6 2 6 2 2" xfId="42405"/>
    <cellStyle name="Total 6 2 6 3" xfId="42406"/>
    <cellStyle name="Total 6 2 7" xfId="42407"/>
    <cellStyle name="Total 6 2 7 2" xfId="42408"/>
    <cellStyle name="Total 6 2 7 2 2" xfId="42409"/>
    <cellStyle name="Total 6 2 7 3" xfId="42410"/>
    <cellStyle name="Total 6 2 8" xfId="42411"/>
    <cellStyle name="Total 6 2 8 2" xfId="42412"/>
    <cellStyle name="Total 6 2 8 2 2" xfId="42413"/>
    <cellStyle name="Total 6 2 8 3" xfId="42414"/>
    <cellStyle name="Total 6 2 9" xfId="42415"/>
    <cellStyle name="Total 6 2 9 2" xfId="42416"/>
    <cellStyle name="Total 6 2 9 2 2" xfId="42417"/>
    <cellStyle name="Total 6 2 9 3" xfId="42418"/>
    <cellStyle name="Total 6 20" xfId="42419"/>
    <cellStyle name="Total 6 20 2" xfId="42420"/>
    <cellStyle name="Total 6 20 2 2" xfId="42421"/>
    <cellStyle name="Total 6 20 3" xfId="42422"/>
    <cellStyle name="Total 6 21" xfId="42423"/>
    <cellStyle name="Total 6 21 2" xfId="42424"/>
    <cellStyle name="Total 6 21 2 2" xfId="42425"/>
    <cellStyle name="Total 6 21 3" xfId="42426"/>
    <cellStyle name="Total 6 22" xfId="42427"/>
    <cellStyle name="Total 6 22 2" xfId="42428"/>
    <cellStyle name="Total 6 23" xfId="42429"/>
    <cellStyle name="Total 6 24" xfId="42430"/>
    <cellStyle name="Total 6 25" xfId="42431"/>
    <cellStyle name="Total 6 26" xfId="42432"/>
    <cellStyle name="Total 6 3" xfId="42433"/>
    <cellStyle name="Total 6 3 10" xfId="42434"/>
    <cellStyle name="Total 6 3 10 2" xfId="42435"/>
    <cellStyle name="Total 6 3 10 2 2" xfId="42436"/>
    <cellStyle name="Total 6 3 10 3" xfId="42437"/>
    <cellStyle name="Total 6 3 11" xfId="42438"/>
    <cellStyle name="Total 6 3 11 2" xfId="42439"/>
    <cellStyle name="Total 6 3 11 2 2" xfId="42440"/>
    <cellStyle name="Total 6 3 11 3" xfId="42441"/>
    <cellStyle name="Total 6 3 12" xfId="42442"/>
    <cellStyle name="Total 6 3 12 2" xfId="42443"/>
    <cellStyle name="Total 6 3 12 2 2" xfId="42444"/>
    <cellStyle name="Total 6 3 12 3" xfId="42445"/>
    <cellStyle name="Total 6 3 13" xfId="42446"/>
    <cellStyle name="Total 6 3 13 2" xfId="42447"/>
    <cellStyle name="Total 6 3 13 2 2" xfId="42448"/>
    <cellStyle name="Total 6 3 13 3" xfId="42449"/>
    <cellStyle name="Total 6 3 14" xfId="42450"/>
    <cellStyle name="Total 6 3 14 2" xfId="42451"/>
    <cellStyle name="Total 6 3 14 2 2" xfId="42452"/>
    <cellStyle name="Total 6 3 14 3" xfId="42453"/>
    <cellStyle name="Total 6 3 15" xfId="42454"/>
    <cellStyle name="Total 6 3 15 2" xfId="42455"/>
    <cellStyle name="Total 6 3 15 2 2" xfId="42456"/>
    <cellStyle name="Total 6 3 15 3" xfId="42457"/>
    <cellStyle name="Total 6 3 16" xfId="42458"/>
    <cellStyle name="Total 6 3 16 2" xfId="42459"/>
    <cellStyle name="Total 6 3 16 2 2" xfId="42460"/>
    <cellStyle name="Total 6 3 16 3" xfId="42461"/>
    <cellStyle name="Total 6 3 17" xfId="42462"/>
    <cellStyle name="Total 6 3 17 2" xfId="42463"/>
    <cellStyle name="Total 6 3 17 2 2" xfId="42464"/>
    <cellStyle name="Total 6 3 17 3" xfId="42465"/>
    <cellStyle name="Total 6 3 18" xfId="42466"/>
    <cellStyle name="Total 6 3 18 2" xfId="42467"/>
    <cellStyle name="Total 6 3 19" xfId="42468"/>
    <cellStyle name="Total 6 3 2" xfId="42469"/>
    <cellStyle name="Total 6 3 2 10" xfId="42470"/>
    <cellStyle name="Total 6 3 2 10 2" xfId="42471"/>
    <cellStyle name="Total 6 3 2 10 2 2" xfId="42472"/>
    <cellStyle name="Total 6 3 2 10 3" xfId="42473"/>
    <cellStyle name="Total 6 3 2 11" xfId="42474"/>
    <cellStyle name="Total 6 3 2 11 2" xfId="42475"/>
    <cellStyle name="Total 6 3 2 11 2 2" xfId="42476"/>
    <cellStyle name="Total 6 3 2 11 3" xfId="42477"/>
    <cellStyle name="Total 6 3 2 12" xfId="42478"/>
    <cellStyle name="Total 6 3 2 12 2" xfId="42479"/>
    <cellStyle name="Total 6 3 2 12 2 2" xfId="42480"/>
    <cellStyle name="Total 6 3 2 12 3" xfId="42481"/>
    <cellStyle name="Total 6 3 2 13" xfId="42482"/>
    <cellStyle name="Total 6 3 2 13 2" xfId="42483"/>
    <cellStyle name="Total 6 3 2 13 2 2" xfId="42484"/>
    <cellStyle name="Total 6 3 2 13 3" xfId="42485"/>
    <cellStyle name="Total 6 3 2 14" xfId="42486"/>
    <cellStyle name="Total 6 3 2 14 2" xfId="42487"/>
    <cellStyle name="Total 6 3 2 14 2 2" xfId="42488"/>
    <cellStyle name="Total 6 3 2 14 3" xfId="42489"/>
    <cellStyle name="Total 6 3 2 15" xfId="42490"/>
    <cellStyle name="Total 6 3 2 15 2" xfId="42491"/>
    <cellStyle name="Total 6 3 2 15 2 2" xfId="42492"/>
    <cellStyle name="Total 6 3 2 15 3" xfId="42493"/>
    <cellStyle name="Total 6 3 2 16" xfId="42494"/>
    <cellStyle name="Total 6 3 2 16 2" xfId="42495"/>
    <cellStyle name="Total 6 3 2 16 2 2" xfId="42496"/>
    <cellStyle name="Total 6 3 2 16 3" xfId="42497"/>
    <cellStyle name="Total 6 3 2 17" xfId="42498"/>
    <cellStyle name="Total 6 3 2 17 2" xfId="42499"/>
    <cellStyle name="Total 6 3 2 17 2 2" xfId="42500"/>
    <cellStyle name="Total 6 3 2 17 3" xfId="42501"/>
    <cellStyle name="Total 6 3 2 18" xfId="42502"/>
    <cellStyle name="Total 6 3 2 18 2" xfId="42503"/>
    <cellStyle name="Total 6 3 2 18 2 2" xfId="42504"/>
    <cellStyle name="Total 6 3 2 18 3" xfId="42505"/>
    <cellStyle name="Total 6 3 2 19" xfId="42506"/>
    <cellStyle name="Total 6 3 2 19 2" xfId="42507"/>
    <cellStyle name="Total 6 3 2 19 2 2" xfId="42508"/>
    <cellStyle name="Total 6 3 2 19 3" xfId="42509"/>
    <cellStyle name="Total 6 3 2 2" xfId="42510"/>
    <cellStyle name="Total 6 3 2 2 2" xfId="42511"/>
    <cellStyle name="Total 6 3 2 2 2 2" xfId="42512"/>
    <cellStyle name="Total 6 3 2 2 3" xfId="42513"/>
    <cellStyle name="Total 6 3 2 20" xfId="42514"/>
    <cellStyle name="Total 6 3 2 20 2" xfId="42515"/>
    <cellStyle name="Total 6 3 2 20 2 2" xfId="42516"/>
    <cellStyle name="Total 6 3 2 20 3" xfId="42517"/>
    <cellStyle name="Total 6 3 2 21" xfId="42518"/>
    <cellStyle name="Total 6 3 2 21 2" xfId="42519"/>
    <cellStyle name="Total 6 3 2 22" xfId="42520"/>
    <cellStyle name="Total 6 3 2 3" xfId="42521"/>
    <cellStyle name="Total 6 3 2 3 2" xfId="42522"/>
    <cellStyle name="Total 6 3 2 3 2 2" xfId="42523"/>
    <cellStyle name="Total 6 3 2 3 3" xfId="42524"/>
    <cellStyle name="Total 6 3 2 4" xfId="42525"/>
    <cellStyle name="Total 6 3 2 4 2" xfId="42526"/>
    <cellStyle name="Total 6 3 2 4 2 2" xfId="42527"/>
    <cellStyle name="Total 6 3 2 4 3" xfId="42528"/>
    <cellStyle name="Total 6 3 2 5" xfId="42529"/>
    <cellStyle name="Total 6 3 2 5 2" xfId="42530"/>
    <cellStyle name="Total 6 3 2 5 2 2" xfId="42531"/>
    <cellStyle name="Total 6 3 2 5 3" xfId="42532"/>
    <cellStyle name="Total 6 3 2 6" xfId="42533"/>
    <cellStyle name="Total 6 3 2 6 2" xfId="42534"/>
    <cellStyle name="Total 6 3 2 6 2 2" xfId="42535"/>
    <cellStyle name="Total 6 3 2 6 3" xfId="42536"/>
    <cellStyle name="Total 6 3 2 7" xfId="42537"/>
    <cellStyle name="Total 6 3 2 7 2" xfId="42538"/>
    <cellStyle name="Total 6 3 2 7 2 2" xfId="42539"/>
    <cellStyle name="Total 6 3 2 7 3" xfId="42540"/>
    <cellStyle name="Total 6 3 2 8" xfId="42541"/>
    <cellStyle name="Total 6 3 2 8 2" xfId="42542"/>
    <cellStyle name="Total 6 3 2 8 2 2" xfId="42543"/>
    <cellStyle name="Total 6 3 2 8 3" xfId="42544"/>
    <cellStyle name="Total 6 3 2 9" xfId="42545"/>
    <cellStyle name="Total 6 3 2 9 2" xfId="42546"/>
    <cellStyle name="Total 6 3 2 9 2 2" xfId="42547"/>
    <cellStyle name="Total 6 3 2 9 3" xfId="42548"/>
    <cellStyle name="Total 6 3 3" xfId="42549"/>
    <cellStyle name="Total 6 3 3 2" xfId="42550"/>
    <cellStyle name="Total 6 3 3 2 2" xfId="42551"/>
    <cellStyle name="Total 6 3 3 3" xfId="42552"/>
    <cellStyle name="Total 6 3 4" xfId="42553"/>
    <cellStyle name="Total 6 3 4 2" xfId="42554"/>
    <cellStyle name="Total 6 3 4 2 2" xfId="42555"/>
    <cellStyle name="Total 6 3 4 3" xfId="42556"/>
    <cellStyle name="Total 6 3 5" xfId="42557"/>
    <cellStyle name="Total 6 3 5 2" xfId="42558"/>
    <cellStyle name="Total 6 3 5 2 2" xfId="42559"/>
    <cellStyle name="Total 6 3 5 3" xfId="42560"/>
    <cellStyle name="Total 6 3 6" xfId="42561"/>
    <cellStyle name="Total 6 3 6 2" xfId="42562"/>
    <cellStyle name="Total 6 3 6 2 2" xfId="42563"/>
    <cellStyle name="Total 6 3 6 3" xfId="42564"/>
    <cellStyle name="Total 6 3 7" xfId="42565"/>
    <cellStyle name="Total 6 3 7 2" xfId="42566"/>
    <cellStyle name="Total 6 3 7 2 2" xfId="42567"/>
    <cellStyle name="Total 6 3 7 3" xfId="42568"/>
    <cellStyle name="Total 6 3 8" xfId="42569"/>
    <cellStyle name="Total 6 3 8 2" xfId="42570"/>
    <cellStyle name="Total 6 3 8 2 2" xfId="42571"/>
    <cellStyle name="Total 6 3 8 3" xfId="42572"/>
    <cellStyle name="Total 6 3 9" xfId="42573"/>
    <cellStyle name="Total 6 3 9 2" xfId="42574"/>
    <cellStyle name="Total 6 3 9 2 2" xfId="42575"/>
    <cellStyle name="Total 6 3 9 3" xfId="42576"/>
    <cellStyle name="Total 6 4" xfId="42577"/>
    <cellStyle name="Total 6 4 10" xfId="42578"/>
    <cellStyle name="Total 6 4 10 2" xfId="42579"/>
    <cellStyle name="Total 6 4 10 2 2" xfId="42580"/>
    <cellStyle name="Total 6 4 10 3" xfId="42581"/>
    <cellStyle name="Total 6 4 11" xfId="42582"/>
    <cellStyle name="Total 6 4 11 2" xfId="42583"/>
    <cellStyle name="Total 6 4 11 2 2" xfId="42584"/>
    <cellStyle name="Total 6 4 11 3" xfId="42585"/>
    <cellStyle name="Total 6 4 12" xfId="42586"/>
    <cellStyle name="Total 6 4 12 2" xfId="42587"/>
    <cellStyle name="Total 6 4 12 2 2" xfId="42588"/>
    <cellStyle name="Total 6 4 12 3" xfId="42589"/>
    <cellStyle name="Total 6 4 13" xfId="42590"/>
    <cellStyle name="Total 6 4 13 2" xfId="42591"/>
    <cellStyle name="Total 6 4 13 2 2" xfId="42592"/>
    <cellStyle name="Total 6 4 13 3" xfId="42593"/>
    <cellStyle name="Total 6 4 14" xfId="42594"/>
    <cellStyle name="Total 6 4 14 2" xfId="42595"/>
    <cellStyle name="Total 6 4 14 2 2" xfId="42596"/>
    <cellStyle name="Total 6 4 14 3" xfId="42597"/>
    <cellStyle name="Total 6 4 15" xfId="42598"/>
    <cellStyle name="Total 6 4 15 2" xfId="42599"/>
    <cellStyle name="Total 6 4 15 2 2" xfId="42600"/>
    <cellStyle name="Total 6 4 15 3" xfId="42601"/>
    <cellStyle name="Total 6 4 16" xfId="42602"/>
    <cellStyle name="Total 6 4 16 2" xfId="42603"/>
    <cellStyle name="Total 6 4 16 2 2" xfId="42604"/>
    <cellStyle name="Total 6 4 16 3" xfId="42605"/>
    <cellStyle name="Total 6 4 17" xfId="42606"/>
    <cellStyle name="Total 6 4 17 2" xfId="42607"/>
    <cellStyle name="Total 6 4 17 2 2" xfId="42608"/>
    <cellStyle name="Total 6 4 17 3" xfId="42609"/>
    <cellStyle name="Total 6 4 18" xfId="42610"/>
    <cellStyle name="Total 6 4 18 2" xfId="42611"/>
    <cellStyle name="Total 6 4 19" xfId="42612"/>
    <cellStyle name="Total 6 4 2" xfId="42613"/>
    <cellStyle name="Total 6 4 2 10" xfId="42614"/>
    <cellStyle name="Total 6 4 2 10 2" xfId="42615"/>
    <cellStyle name="Total 6 4 2 10 2 2" xfId="42616"/>
    <cellStyle name="Total 6 4 2 10 3" xfId="42617"/>
    <cellStyle name="Total 6 4 2 11" xfId="42618"/>
    <cellStyle name="Total 6 4 2 11 2" xfId="42619"/>
    <cellStyle name="Total 6 4 2 11 2 2" xfId="42620"/>
    <cellStyle name="Total 6 4 2 11 3" xfId="42621"/>
    <cellStyle name="Total 6 4 2 12" xfId="42622"/>
    <cellStyle name="Total 6 4 2 12 2" xfId="42623"/>
    <cellStyle name="Total 6 4 2 12 2 2" xfId="42624"/>
    <cellStyle name="Total 6 4 2 12 3" xfId="42625"/>
    <cellStyle name="Total 6 4 2 13" xfId="42626"/>
    <cellStyle name="Total 6 4 2 13 2" xfId="42627"/>
    <cellStyle name="Total 6 4 2 13 2 2" xfId="42628"/>
    <cellStyle name="Total 6 4 2 13 3" xfId="42629"/>
    <cellStyle name="Total 6 4 2 14" xfId="42630"/>
    <cellStyle name="Total 6 4 2 14 2" xfId="42631"/>
    <cellStyle name="Total 6 4 2 14 2 2" xfId="42632"/>
    <cellStyle name="Total 6 4 2 14 3" xfId="42633"/>
    <cellStyle name="Total 6 4 2 15" xfId="42634"/>
    <cellStyle name="Total 6 4 2 15 2" xfId="42635"/>
    <cellStyle name="Total 6 4 2 15 2 2" xfId="42636"/>
    <cellStyle name="Total 6 4 2 15 3" xfId="42637"/>
    <cellStyle name="Total 6 4 2 16" xfId="42638"/>
    <cellStyle name="Total 6 4 2 16 2" xfId="42639"/>
    <cellStyle name="Total 6 4 2 16 2 2" xfId="42640"/>
    <cellStyle name="Total 6 4 2 16 3" xfId="42641"/>
    <cellStyle name="Total 6 4 2 17" xfId="42642"/>
    <cellStyle name="Total 6 4 2 17 2" xfId="42643"/>
    <cellStyle name="Total 6 4 2 17 2 2" xfId="42644"/>
    <cellStyle name="Total 6 4 2 17 3" xfId="42645"/>
    <cellStyle name="Total 6 4 2 18" xfId="42646"/>
    <cellStyle name="Total 6 4 2 18 2" xfId="42647"/>
    <cellStyle name="Total 6 4 2 18 2 2" xfId="42648"/>
    <cellStyle name="Total 6 4 2 18 3" xfId="42649"/>
    <cellStyle name="Total 6 4 2 19" xfId="42650"/>
    <cellStyle name="Total 6 4 2 19 2" xfId="42651"/>
    <cellStyle name="Total 6 4 2 19 2 2" xfId="42652"/>
    <cellStyle name="Total 6 4 2 19 3" xfId="42653"/>
    <cellStyle name="Total 6 4 2 2" xfId="42654"/>
    <cellStyle name="Total 6 4 2 2 2" xfId="42655"/>
    <cellStyle name="Total 6 4 2 2 2 2" xfId="42656"/>
    <cellStyle name="Total 6 4 2 2 3" xfId="42657"/>
    <cellStyle name="Total 6 4 2 20" xfId="42658"/>
    <cellStyle name="Total 6 4 2 20 2" xfId="42659"/>
    <cellStyle name="Total 6 4 2 20 2 2" xfId="42660"/>
    <cellStyle name="Total 6 4 2 20 3" xfId="42661"/>
    <cellStyle name="Total 6 4 2 21" xfId="42662"/>
    <cellStyle name="Total 6 4 2 21 2" xfId="42663"/>
    <cellStyle name="Total 6 4 2 22" xfId="42664"/>
    <cellStyle name="Total 6 4 2 3" xfId="42665"/>
    <cellStyle name="Total 6 4 2 3 2" xfId="42666"/>
    <cellStyle name="Total 6 4 2 3 2 2" xfId="42667"/>
    <cellStyle name="Total 6 4 2 3 3" xfId="42668"/>
    <cellStyle name="Total 6 4 2 4" xfId="42669"/>
    <cellStyle name="Total 6 4 2 4 2" xfId="42670"/>
    <cellStyle name="Total 6 4 2 4 2 2" xfId="42671"/>
    <cellStyle name="Total 6 4 2 4 3" xfId="42672"/>
    <cellStyle name="Total 6 4 2 5" xfId="42673"/>
    <cellStyle name="Total 6 4 2 5 2" xfId="42674"/>
    <cellStyle name="Total 6 4 2 5 2 2" xfId="42675"/>
    <cellStyle name="Total 6 4 2 5 3" xfId="42676"/>
    <cellStyle name="Total 6 4 2 6" xfId="42677"/>
    <cellStyle name="Total 6 4 2 6 2" xfId="42678"/>
    <cellStyle name="Total 6 4 2 6 2 2" xfId="42679"/>
    <cellStyle name="Total 6 4 2 6 3" xfId="42680"/>
    <cellStyle name="Total 6 4 2 7" xfId="42681"/>
    <cellStyle name="Total 6 4 2 7 2" xfId="42682"/>
    <cellStyle name="Total 6 4 2 7 2 2" xfId="42683"/>
    <cellStyle name="Total 6 4 2 7 3" xfId="42684"/>
    <cellStyle name="Total 6 4 2 8" xfId="42685"/>
    <cellStyle name="Total 6 4 2 8 2" xfId="42686"/>
    <cellStyle name="Total 6 4 2 8 2 2" xfId="42687"/>
    <cellStyle name="Total 6 4 2 8 3" xfId="42688"/>
    <cellStyle name="Total 6 4 2 9" xfId="42689"/>
    <cellStyle name="Total 6 4 2 9 2" xfId="42690"/>
    <cellStyle name="Total 6 4 2 9 2 2" xfId="42691"/>
    <cellStyle name="Total 6 4 2 9 3" xfId="42692"/>
    <cellStyle name="Total 6 4 3" xfId="42693"/>
    <cellStyle name="Total 6 4 3 2" xfId="42694"/>
    <cellStyle name="Total 6 4 3 2 2" xfId="42695"/>
    <cellStyle name="Total 6 4 3 3" xfId="42696"/>
    <cellStyle name="Total 6 4 4" xfId="42697"/>
    <cellStyle name="Total 6 4 4 2" xfId="42698"/>
    <cellStyle name="Total 6 4 4 2 2" xfId="42699"/>
    <cellStyle name="Total 6 4 4 3" xfId="42700"/>
    <cellStyle name="Total 6 4 5" xfId="42701"/>
    <cellStyle name="Total 6 4 5 2" xfId="42702"/>
    <cellStyle name="Total 6 4 5 2 2" xfId="42703"/>
    <cellStyle name="Total 6 4 5 3" xfId="42704"/>
    <cellStyle name="Total 6 4 6" xfId="42705"/>
    <cellStyle name="Total 6 4 6 2" xfId="42706"/>
    <cellStyle name="Total 6 4 6 2 2" xfId="42707"/>
    <cellStyle name="Total 6 4 6 3" xfId="42708"/>
    <cellStyle name="Total 6 4 7" xfId="42709"/>
    <cellStyle name="Total 6 4 7 2" xfId="42710"/>
    <cellStyle name="Total 6 4 7 2 2" xfId="42711"/>
    <cellStyle name="Total 6 4 7 3" xfId="42712"/>
    <cellStyle name="Total 6 4 8" xfId="42713"/>
    <cellStyle name="Total 6 4 8 2" xfId="42714"/>
    <cellStyle name="Total 6 4 8 2 2" xfId="42715"/>
    <cellStyle name="Total 6 4 8 3" xfId="42716"/>
    <cellStyle name="Total 6 4 9" xfId="42717"/>
    <cellStyle name="Total 6 4 9 2" xfId="42718"/>
    <cellStyle name="Total 6 4 9 2 2" xfId="42719"/>
    <cellStyle name="Total 6 4 9 3" xfId="42720"/>
    <cellStyle name="Total 6 5" xfId="42721"/>
    <cellStyle name="Total 6 5 10" xfId="42722"/>
    <cellStyle name="Total 6 5 10 2" xfId="42723"/>
    <cellStyle name="Total 6 5 10 2 2" xfId="42724"/>
    <cellStyle name="Total 6 5 10 3" xfId="42725"/>
    <cellStyle name="Total 6 5 11" xfId="42726"/>
    <cellStyle name="Total 6 5 11 2" xfId="42727"/>
    <cellStyle name="Total 6 5 11 2 2" xfId="42728"/>
    <cellStyle name="Total 6 5 11 3" xfId="42729"/>
    <cellStyle name="Total 6 5 12" xfId="42730"/>
    <cellStyle name="Total 6 5 12 2" xfId="42731"/>
    <cellStyle name="Total 6 5 12 2 2" xfId="42732"/>
    <cellStyle name="Total 6 5 12 3" xfId="42733"/>
    <cellStyle name="Total 6 5 13" xfId="42734"/>
    <cellStyle name="Total 6 5 13 2" xfId="42735"/>
    <cellStyle name="Total 6 5 13 2 2" xfId="42736"/>
    <cellStyle name="Total 6 5 13 3" xfId="42737"/>
    <cellStyle name="Total 6 5 14" xfId="42738"/>
    <cellStyle name="Total 6 5 14 2" xfId="42739"/>
    <cellStyle name="Total 6 5 14 2 2" xfId="42740"/>
    <cellStyle name="Total 6 5 14 3" xfId="42741"/>
    <cellStyle name="Total 6 5 15" xfId="42742"/>
    <cellStyle name="Total 6 5 15 2" xfId="42743"/>
    <cellStyle name="Total 6 5 15 2 2" xfId="42744"/>
    <cellStyle name="Total 6 5 15 3" xfId="42745"/>
    <cellStyle name="Total 6 5 16" xfId="42746"/>
    <cellStyle name="Total 6 5 16 2" xfId="42747"/>
    <cellStyle name="Total 6 5 16 2 2" xfId="42748"/>
    <cellStyle name="Total 6 5 16 3" xfId="42749"/>
    <cellStyle name="Total 6 5 17" xfId="42750"/>
    <cellStyle name="Total 6 5 17 2" xfId="42751"/>
    <cellStyle name="Total 6 5 17 2 2" xfId="42752"/>
    <cellStyle name="Total 6 5 17 3" xfId="42753"/>
    <cellStyle name="Total 6 5 18" xfId="42754"/>
    <cellStyle name="Total 6 5 18 2" xfId="42755"/>
    <cellStyle name="Total 6 5 18 2 2" xfId="42756"/>
    <cellStyle name="Total 6 5 18 3" xfId="42757"/>
    <cellStyle name="Total 6 5 19" xfId="42758"/>
    <cellStyle name="Total 6 5 19 2" xfId="42759"/>
    <cellStyle name="Total 6 5 19 2 2" xfId="42760"/>
    <cellStyle name="Total 6 5 19 3" xfId="42761"/>
    <cellStyle name="Total 6 5 2" xfId="42762"/>
    <cellStyle name="Total 6 5 2 10" xfId="42763"/>
    <cellStyle name="Total 6 5 2 10 2" xfId="42764"/>
    <cellStyle name="Total 6 5 2 10 2 2" xfId="42765"/>
    <cellStyle name="Total 6 5 2 10 3" xfId="42766"/>
    <cellStyle name="Total 6 5 2 11" xfId="42767"/>
    <cellStyle name="Total 6 5 2 11 2" xfId="42768"/>
    <cellStyle name="Total 6 5 2 11 2 2" xfId="42769"/>
    <cellStyle name="Total 6 5 2 11 3" xfId="42770"/>
    <cellStyle name="Total 6 5 2 12" xfId="42771"/>
    <cellStyle name="Total 6 5 2 12 2" xfId="42772"/>
    <cellStyle name="Total 6 5 2 12 2 2" xfId="42773"/>
    <cellStyle name="Total 6 5 2 12 3" xfId="42774"/>
    <cellStyle name="Total 6 5 2 13" xfId="42775"/>
    <cellStyle name="Total 6 5 2 13 2" xfId="42776"/>
    <cellStyle name="Total 6 5 2 13 2 2" xfId="42777"/>
    <cellStyle name="Total 6 5 2 13 3" xfId="42778"/>
    <cellStyle name="Total 6 5 2 14" xfId="42779"/>
    <cellStyle name="Total 6 5 2 14 2" xfId="42780"/>
    <cellStyle name="Total 6 5 2 14 2 2" xfId="42781"/>
    <cellStyle name="Total 6 5 2 14 3" xfId="42782"/>
    <cellStyle name="Total 6 5 2 15" xfId="42783"/>
    <cellStyle name="Total 6 5 2 15 2" xfId="42784"/>
    <cellStyle name="Total 6 5 2 15 2 2" xfId="42785"/>
    <cellStyle name="Total 6 5 2 15 3" xfId="42786"/>
    <cellStyle name="Total 6 5 2 16" xfId="42787"/>
    <cellStyle name="Total 6 5 2 16 2" xfId="42788"/>
    <cellStyle name="Total 6 5 2 16 2 2" xfId="42789"/>
    <cellStyle name="Total 6 5 2 16 3" xfId="42790"/>
    <cellStyle name="Total 6 5 2 17" xfId="42791"/>
    <cellStyle name="Total 6 5 2 17 2" xfId="42792"/>
    <cellStyle name="Total 6 5 2 17 2 2" xfId="42793"/>
    <cellStyle name="Total 6 5 2 17 3" xfId="42794"/>
    <cellStyle name="Total 6 5 2 18" xfId="42795"/>
    <cellStyle name="Total 6 5 2 18 2" xfId="42796"/>
    <cellStyle name="Total 6 5 2 18 2 2" xfId="42797"/>
    <cellStyle name="Total 6 5 2 18 3" xfId="42798"/>
    <cellStyle name="Total 6 5 2 19" xfId="42799"/>
    <cellStyle name="Total 6 5 2 19 2" xfId="42800"/>
    <cellStyle name="Total 6 5 2 19 2 2" xfId="42801"/>
    <cellStyle name="Total 6 5 2 19 3" xfId="42802"/>
    <cellStyle name="Total 6 5 2 2" xfId="42803"/>
    <cellStyle name="Total 6 5 2 2 2" xfId="42804"/>
    <cellStyle name="Total 6 5 2 2 2 2" xfId="42805"/>
    <cellStyle name="Total 6 5 2 2 3" xfId="42806"/>
    <cellStyle name="Total 6 5 2 20" xfId="42807"/>
    <cellStyle name="Total 6 5 2 20 2" xfId="42808"/>
    <cellStyle name="Total 6 5 2 20 2 2" xfId="42809"/>
    <cellStyle name="Total 6 5 2 20 3" xfId="42810"/>
    <cellStyle name="Total 6 5 2 21" xfId="42811"/>
    <cellStyle name="Total 6 5 2 21 2" xfId="42812"/>
    <cellStyle name="Total 6 5 2 22" xfId="42813"/>
    <cellStyle name="Total 6 5 2 3" xfId="42814"/>
    <cellStyle name="Total 6 5 2 3 2" xfId="42815"/>
    <cellStyle name="Total 6 5 2 3 2 2" xfId="42816"/>
    <cellStyle name="Total 6 5 2 3 3" xfId="42817"/>
    <cellStyle name="Total 6 5 2 4" xfId="42818"/>
    <cellStyle name="Total 6 5 2 4 2" xfId="42819"/>
    <cellStyle name="Total 6 5 2 4 2 2" xfId="42820"/>
    <cellStyle name="Total 6 5 2 4 3" xfId="42821"/>
    <cellStyle name="Total 6 5 2 5" xfId="42822"/>
    <cellStyle name="Total 6 5 2 5 2" xfId="42823"/>
    <cellStyle name="Total 6 5 2 5 2 2" xfId="42824"/>
    <cellStyle name="Total 6 5 2 5 3" xfId="42825"/>
    <cellStyle name="Total 6 5 2 6" xfId="42826"/>
    <cellStyle name="Total 6 5 2 6 2" xfId="42827"/>
    <cellStyle name="Total 6 5 2 6 2 2" xfId="42828"/>
    <cellStyle name="Total 6 5 2 6 3" xfId="42829"/>
    <cellStyle name="Total 6 5 2 7" xfId="42830"/>
    <cellStyle name="Total 6 5 2 7 2" xfId="42831"/>
    <cellStyle name="Total 6 5 2 7 2 2" xfId="42832"/>
    <cellStyle name="Total 6 5 2 7 3" xfId="42833"/>
    <cellStyle name="Total 6 5 2 8" xfId="42834"/>
    <cellStyle name="Total 6 5 2 8 2" xfId="42835"/>
    <cellStyle name="Total 6 5 2 8 2 2" xfId="42836"/>
    <cellStyle name="Total 6 5 2 8 3" xfId="42837"/>
    <cellStyle name="Total 6 5 2 9" xfId="42838"/>
    <cellStyle name="Total 6 5 2 9 2" xfId="42839"/>
    <cellStyle name="Total 6 5 2 9 2 2" xfId="42840"/>
    <cellStyle name="Total 6 5 2 9 3" xfId="42841"/>
    <cellStyle name="Total 6 5 20" xfId="42842"/>
    <cellStyle name="Total 6 5 20 2" xfId="42843"/>
    <cellStyle name="Total 6 5 20 2 2" xfId="42844"/>
    <cellStyle name="Total 6 5 20 3" xfId="42845"/>
    <cellStyle name="Total 6 5 21" xfId="42846"/>
    <cellStyle name="Total 6 5 21 2" xfId="42847"/>
    <cellStyle name="Total 6 5 21 2 2" xfId="42848"/>
    <cellStyle name="Total 6 5 21 3" xfId="42849"/>
    <cellStyle name="Total 6 5 22" xfId="42850"/>
    <cellStyle name="Total 6 5 22 2" xfId="42851"/>
    <cellStyle name="Total 6 5 23" xfId="42852"/>
    <cellStyle name="Total 6 5 3" xfId="42853"/>
    <cellStyle name="Total 6 5 3 2" xfId="42854"/>
    <cellStyle name="Total 6 5 3 2 2" xfId="42855"/>
    <cellStyle name="Total 6 5 3 3" xfId="42856"/>
    <cellStyle name="Total 6 5 4" xfId="42857"/>
    <cellStyle name="Total 6 5 4 2" xfId="42858"/>
    <cellStyle name="Total 6 5 4 2 2" xfId="42859"/>
    <cellStyle name="Total 6 5 4 3" xfId="42860"/>
    <cellStyle name="Total 6 5 5" xfId="42861"/>
    <cellStyle name="Total 6 5 5 2" xfId="42862"/>
    <cellStyle name="Total 6 5 5 2 2" xfId="42863"/>
    <cellStyle name="Total 6 5 5 3" xfId="42864"/>
    <cellStyle name="Total 6 5 6" xfId="42865"/>
    <cellStyle name="Total 6 5 6 2" xfId="42866"/>
    <cellStyle name="Total 6 5 6 2 2" xfId="42867"/>
    <cellStyle name="Total 6 5 6 3" xfId="42868"/>
    <cellStyle name="Total 6 5 7" xfId="42869"/>
    <cellStyle name="Total 6 5 7 2" xfId="42870"/>
    <cellStyle name="Total 6 5 7 2 2" xfId="42871"/>
    <cellStyle name="Total 6 5 7 3" xfId="42872"/>
    <cellStyle name="Total 6 5 8" xfId="42873"/>
    <cellStyle name="Total 6 5 8 2" xfId="42874"/>
    <cellStyle name="Total 6 5 8 2 2" xfId="42875"/>
    <cellStyle name="Total 6 5 8 3" xfId="42876"/>
    <cellStyle name="Total 6 5 9" xfId="42877"/>
    <cellStyle name="Total 6 5 9 2" xfId="42878"/>
    <cellStyle name="Total 6 5 9 2 2" xfId="42879"/>
    <cellStyle name="Total 6 5 9 3" xfId="42880"/>
    <cellStyle name="Total 6 6" xfId="42881"/>
    <cellStyle name="Total 6 6 10" xfId="42882"/>
    <cellStyle name="Total 6 6 10 2" xfId="42883"/>
    <cellStyle name="Total 6 6 10 2 2" xfId="42884"/>
    <cellStyle name="Total 6 6 10 3" xfId="42885"/>
    <cellStyle name="Total 6 6 11" xfId="42886"/>
    <cellStyle name="Total 6 6 11 2" xfId="42887"/>
    <cellStyle name="Total 6 6 11 2 2" xfId="42888"/>
    <cellStyle name="Total 6 6 11 3" xfId="42889"/>
    <cellStyle name="Total 6 6 12" xfId="42890"/>
    <cellStyle name="Total 6 6 12 2" xfId="42891"/>
    <cellStyle name="Total 6 6 12 2 2" xfId="42892"/>
    <cellStyle name="Total 6 6 12 3" xfId="42893"/>
    <cellStyle name="Total 6 6 13" xfId="42894"/>
    <cellStyle name="Total 6 6 13 2" xfId="42895"/>
    <cellStyle name="Total 6 6 13 2 2" xfId="42896"/>
    <cellStyle name="Total 6 6 13 3" xfId="42897"/>
    <cellStyle name="Total 6 6 14" xfId="42898"/>
    <cellStyle name="Total 6 6 14 2" xfId="42899"/>
    <cellStyle name="Total 6 6 14 2 2" xfId="42900"/>
    <cellStyle name="Total 6 6 14 3" xfId="42901"/>
    <cellStyle name="Total 6 6 15" xfId="42902"/>
    <cellStyle name="Total 6 6 15 2" xfId="42903"/>
    <cellStyle name="Total 6 6 15 2 2" xfId="42904"/>
    <cellStyle name="Total 6 6 15 3" xfId="42905"/>
    <cellStyle name="Total 6 6 16" xfId="42906"/>
    <cellStyle name="Total 6 6 16 2" xfId="42907"/>
    <cellStyle name="Total 6 6 16 2 2" xfId="42908"/>
    <cellStyle name="Total 6 6 16 3" xfId="42909"/>
    <cellStyle name="Total 6 6 17" xfId="42910"/>
    <cellStyle name="Total 6 6 17 2" xfId="42911"/>
    <cellStyle name="Total 6 6 17 2 2" xfId="42912"/>
    <cellStyle name="Total 6 6 17 3" xfId="42913"/>
    <cellStyle name="Total 6 6 18" xfId="42914"/>
    <cellStyle name="Total 6 6 18 2" xfId="42915"/>
    <cellStyle name="Total 6 6 18 2 2" xfId="42916"/>
    <cellStyle name="Total 6 6 18 3" xfId="42917"/>
    <cellStyle name="Total 6 6 19" xfId="42918"/>
    <cellStyle name="Total 6 6 19 2" xfId="42919"/>
    <cellStyle name="Total 6 6 19 2 2" xfId="42920"/>
    <cellStyle name="Total 6 6 19 3" xfId="42921"/>
    <cellStyle name="Total 6 6 2" xfId="42922"/>
    <cellStyle name="Total 6 6 2 2" xfId="42923"/>
    <cellStyle name="Total 6 6 2 2 2" xfId="42924"/>
    <cellStyle name="Total 6 6 2 3" xfId="42925"/>
    <cellStyle name="Total 6 6 20" xfId="42926"/>
    <cellStyle name="Total 6 6 20 2" xfId="42927"/>
    <cellStyle name="Total 6 6 20 2 2" xfId="42928"/>
    <cellStyle name="Total 6 6 20 3" xfId="42929"/>
    <cellStyle name="Total 6 6 21" xfId="42930"/>
    <cellStyle name="Total 6 6 21 2" xfId="42931"/>
    <cellStyle name="Total 6 6 22" xfId="42932"/>
    <cellStyle name="Total 6 6 3" xfId="42933"/>
    <cellStyle name="Total 6 6 3 2" xfId="42934"/>
    <cellStyle name="Total 6 6 3 2 2" xfId="42935"/>
    <cellStyle name="Total 6 6 3 3" xfId="42936"/>
    <cellStyle name="Total 6 6 4" xfId="42937"/>
    <cellStyle name="Total 6 6 4 2" xfId="42938"/>
    <cellStyle name="Total 6 6 4 2 2" xfId="42939"/>
    <cellStyle name="Total 6 6 4 3" xfId="42940"/>
    <cellStyle name="Total 6 6 5" xfId="42941"/>
    <cellStyle name="Total 6 6 5 2" xfId="42942"/>
    <cellStyle name="Total 6 6 5 2 2" xfId="42943"/>
    <cellStyle name="Total 6 6 5 3" xfId="42944"/>
    <cellStyle name="Total 6 6 6" xfId="42945"/>
    <cellStyle name="Total 6 6 6 2" xfId="42946"/>
    <cellStyle name="Total 6 6 6 2 2" xfId="42947"/>
    <cellStyle name="Total 6 6 6 3" xfId="42948"/>
    <cellStyle name="Total 6 6 7" xfId="42949"/>
    <cellStyle name="Total 6 6 7 2" xfId="42950"/>
    <cellStyle name="Total 6 6 7 2 2" xfId="42951"/>
    <cellStyle name="Total 6 6 7 3" xfId="42952"/>
    <cellStyle name="Total 6 6 8" xfId="42953"/>
    <cellStyle name="Total 6 6 8 2" xfId="42954"/>
    <cellStyle name="Total 6 6 8 2 2" xfId="42955"/>
    <cellStyle name="Total 6 6 8 3" xfId="42956"/>
    <cellStyle name="Total 6 6 9" xfId="42957"/>
    <cellStyle name="Total 6 6 9 2" xfId="42958"/>
    <cellStyle name="Total 6 6 9 2 2" xfId="42959"/>
    <cellStyle name="Total 6 6 9 3" xfId="42960"/>
    <cellStyle name="Total 6 7" xfId="42961"/>
    <cellStyle name="Total 6 7 2" xfId="42962"/>
    <cellStyle name="Total 6 7 2 2" xfId="42963"/>
    <cellStyle name="Total 6 7 3" xfId="42964"/>
    <cellStyle name="Total 6 8" xfId="42965"/>
    <cellStyle name="Total 6 8 2" xfId="42966"/>
    <cellStyle name="Total 6 8 2 2" xfId="42967"/>
    <cellStyle name="Total 6 8 3" xfId="42968"/>
    <cellStyle name="Total 6 9" xfId="42969"/>
    <cellStyle name="Total 6 9 2" xfId="42970"/>
    <cellStyle name="Total 6 9 2 2" xfId="42971"/>
    <cellStyle name="Total 6 9 3" xfId="42972"/>
    <cellStyle name="Warning Text 2" xfId="42973"/>
    <cellStyle name="Warning Text 2 2" xfId="42974"/>
    <cellStyle name="Warning Text 3" xfId="42975"/>
    <cellStyle name="Warning Text 4" xfId="42976"/>
    <cellStyle name="Warning Text 5" xfId="42977"/>
    <cellStyle name="Warning Text 6" xfId="42978"/>
  </cellStyles>
  <dxfs count="6">
    <dxf>
      <font>
        <color theme="0"/>
      </font>
      <fill>
        <patternFill>
          <bgColor rgb="FF00B050"/>
        </patternFill>
      </fill>
    </dxf>
    <dxf>
      <font>
        <color theme="0"/>
      </font>
      <fill>
        <patternFill>
          <bgColor rgb="FFFF0000"/>
        </patternFill>
      </fill>
    </dxf>
    <dxf>
      <font>
        <color auto="1"/>
      </font>
      <fill>
        <patternFill>
          <bgColor rgb="FFFFC000"/>
        </patternFill>
      </fill>
    </dxf>
    <dxf>
      <font>
        <color theme="0"/>
      </font>
      <fill>
        <patternFill>
          <bgColor rgb="FF00B050"/>
        </patternFill>
      </fill>
    </dxf>
    <dxf>
      <font>
        <color theme="0"/>
      </font>
      <fill>
        <patternFill>
          <bgColor rgb="FFFF0000"/>
        </patternFill>
      </fill>
    </dxf>
    <dxf>
      <font>
        <color auto="1"/>
      </font>
      <fill>
        <patternFill>
          <bgColor rgb="FFFFC000"/>
        </patternFill>
      </fill>
    </dxf>
  </dxfs>
  <tableStyles count="0" defaultTableStyle="TableStyleMedium2" defaultPivotStyle="PivotStyleLight16"/>
  <colors>
    <mruColors>
      <color rgb="FF333399"/>
      <color rgb="FF00CC00"/>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1774034</xdr:colOff>
      <xdr:row>7</xdr:row>
      <xdr:rowOff>35718</xdr:rowOff>
    </xdr:from>
    <xdr:to>
      <xdr:col>3</xdr:col>
      <xdr:colOff>3303205</xdr:colOff>
      <xdr:row>12</xdr:row>
      <xdr:rowOff>3061</xdr:rowOff>
    </xdr:to>
    <xdr:pic>
      <xdr:nvPicPr>
        <xdr:cNvPr id="2" name="Picture 1" descr="http://api.ning.com/files/imbe9KBD0dPPBPnCje*AAuLNdLEB36*np8fqD5HZfKjqKjVy5xzi5wX4uA07o-Di*8LJUzEhpLbq92us-BH3spgkIKBRkQD*/logoa4.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4784" y="1107281"/>
          <a:ext cx="1529171" cy="919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E44"/>
  <sheetViews>
    <sheetView showGridLines="0" tabSelected="1" zoomScale="80" zoomScaleNormal="80" workbookViewId="0">
      <selection activeCell="A9" sqref="A9"/>
    </sheetView>
  </sheetViews>
  <sheetFormatPr defaultRowHeight="15"/>
  <cols>
    <col min="1" max="1" width="4.7109375" customWidth="1"/>
    <col min="2" max="4" width="57.7109375" customWidth="1"/>
    <col min="5" max="6" width="4.7109375" customWidth="1"/>
  </cols>
  <sheetData>
    <row r="1" spans="1:5" ht="9.9499999999999993" customHeight="1">
      <c r="A1" s="339"/>
      <c r="B1" s="340"/>
      <c r="C1" s="341"/>
      <c r="D1" s="341"/>
      <c r="E1" s="342"/>
    </row>
    <row r="2" spans="1:5" ht="9.9499999999999993" customHeight="1">
      <c r="A2" s="343"/>
      <c r="B2" s="367" t="s">
        <v>404</v>
      </c>
      <c r="C2" s="367"/>
      <c r="D2" s="367"/>
      <c r="E2" s="344"/>
    </row>
    <row r="3" spans="1:5" ht="9.9499999999999993" customHeight="1">
      <c r="A3" s="343"/>
      <c r="B3" s="367"/>
      <c r="C3" s="367"/>
      <c r="D3" s="367"/>
      <c r="E3" s="344"/>
    </row>
    <row r="4" spans="1:5">
      <c r="A4" s="343"/>
      <c r="B4" s="367"/>
      <c r="C4" s="367"/>
      <c r="D4" s="367"/>
      <c r="E4" s="344"/>
    </row>
    <row r="5" spans="1:5" ht="23.1" customHeight="1">
      <c r="A5" s="343"/>
      <c r="B5" s="369" t="s">
        <v>465</v>
      </c>
      <c r="C5" s="369"/>
      <c r="D5" s="369"/>
      <c r="E5" s="344"/>
    </row>
    <row r="6" spans="1:5" ht="9.9499999999999993" customHeight="1" thickBot="1">
      <c r="A6" s="357"/>
      <c r="B6" s="358"/>
      <c r="C6" s="358"/>
      <c r="D6" s="358"/>
      <c r="E6" s="359"/>
    </row>
    <row r="7" spans="1:5">
      <c r="A7" s="345"/>
      <c r="B7" s="346"/>
      <c r="C7" s="346"/>
      <c r="D7" s="346"/>
      <c r="E7" s="347"/>
    </row>
    <row r="8" spans="1:5">
      <c r="A8" s="345"/>
      <c r="B8" s="346"/>
      <c r="C8" s="346"/>
      <c r="D8" s="346"/>
      <c r="E8" s="347"/>
    </row>
    <row r="9" spans="1:5">
      <c r="A9" s="345"/>
      <c r="B9" s="346"/>
      <c r="C9" s="346"/>
      <c r="D9" s="346"/>
      <c r="E9" s="347"/>
    </row>
    <row r="10" spans="1:5">
      <c r="A10" s="345"/>
      <c r="B10" s="346"/>
      <c r="C10" s="346"/>
      <c r="D10" s="346"/>
      <c r="E10" s="347"/>
    </row>
    <row r="11" spans="1:5">
      <c r="A11" s="345"/>
      <c r="B11" s="346"/>
      <c r="C11" s="346"/>
      <c r="D11" s="346"/>
      <c r="E11" s="347"/>
    </row>
    <row r="12" spans="1:5">
      <c r="A12" s="345"/>
      <c r="B12" s="346"/>
      <c r="C12" s="346"/>
      <c r="D12" s="346"/>
      <c r="E12" s="347"/>
    </row>
    <row r="13" spans="1:5">
      <c r="A13" s="345"/>
      <c r="B13" s="346" t="s">
        <v>2316</v>
      </c>
      <c r="C13" s="346"/>
      <c r="D13" s="346"/>
      <c r="E13" s="347"/>
    </row>
    <row r="14" spans="1:5" ht="99" customHeight="1">
      <c r="A14" s="345"/>
      <c r="B14" s="368" t="s">
        <v>2317</v>
      </c>
      <c r="C14" s="368"/>
      <c r="D14" s="368"/>
      <c r="E14" s="347"/>
    </row>
    <row r="15" spans="1:5">
      <c r="A15" s="345"/>
      <c r="B15" s="346"/>
      <c r="C15" s="346"/>
      <c r="D15" s="346"/>
      <c r="E15" s="347"/>
    </row>
    <row r="16" spans="1:5">
      <c r="A16" s="345"/>
      <c r="B16" s="338" t="s">
        <v>677</v>
      </c>
      <c r="C16" s="338" t="s">
        <v>651</v>
      </c>
      <c r="D16" s="338" t="s">
        <v>652</v>
      </c>
      <c r="E16" s="347"/>
    </row>
    <row r="17" spans="1:5" ht="30" customHeight="1">
      <c r="A17" s="345"/>
      <c r="B17" s="348" t="s">
        <v>666</v>
      </c>
      <c r="C17" s="349" t="s">
        <v>2307</v>
      </c>
      <c r="D17" s="350" t="s">
        <v>653</v>
      </c>
      <c r="E17" s="347"/>
    </row>
    <row r="18" spans="1:5" ht="15" customHeight="1">
      <c r="A18" s="345"/>
      <c r="B18" s="346"/>
      <c r="C18" s="346"/>
      <c r="D18" s="350"/>
      <c r="E18" s="347"/>
    </row>
    <row r="19" spans="1:5" ht="30" customHeight="1">
      <c r="A19" s="345"/>
      <c r="B19" s="348" t="s">
        <v>667</v>
      </c>
      <c r="C19" s="349" t="s">
        <v>2308</v>
      </c>
      <c r="D19" s="350" t="s">
        <v>653</v>
      </c>
      <c r="E19" s="347"/>
    </row>
    <row r="20" spans="1:5">
      <c r="A20" s="345"/>
      <c r="B20" s="346"/>
      <c r="C20" s="346"/>
      <c r="D20" s="346"/>
      <c r="E20" s="347"/>
    </row>
    <row r="21" spans="1:5" ht="30" customHeight="1">
      <c r="A21" s="345"/>
      <c r="B21" s="348" t="s">
        <v>668</v>
      </c>
      <c r="C21" s="350" t="s">
        <v>657</v>
      </c>
      <c r="D21" s="353" t="s">
        <v>2306</v>
      </c>
      <c r="E21" s="347"/>
    </row>
    <row r="22" spans="1:5">
      <c r="A22" s="345"/>
      <c r="B22" s="346"/>
      <c r="C22" s="346"/>
      <c r="D22" s="346"/>
      <c r="E22" s="347"/>
    </row>
    <row r="23" spans="1:5" ht="30" customHeight="1">
      <c r="A23" s="345"/>
      <c r="B23" s="348" t="s">
        <v>669</v>
      </c>
      <c r="C23" s="350" t="s">
        <v>658</v>
      </c>
      <c r="D23" s="353" t="s">
        <v>2306</v>
      </c>
      <c r="E23" s="347"/>
    </row>
    <row r="24" spans="1:5">
      <c r="A24" s="345"/>
      <c r="B24" s="346"/>
      <c r="C24" s="346"/>
      <c r="D24" s="346"/>
      <c r="E24" s="347"/>
    </row>
    <row r="25" spans="1:5" ht="30" customHeight="1">
      <c r="A25" s="345"/>
      <c r="B25" s="348" t="s">
        <v>670</v>
      </c>
      <c r="C25" s="350" t="s">
        <v>659</v>
      </c>
      <c r="D25" s="353" t="s">
        <v>654</v>
      </c>
      <c r="E25" s="347"/>
    </row>
    <row r="26" spans="1:5">
      <c r="A26" s="345"/>
      <c r="B26" s="346"/>
      <c r="C26" s="346"/>
      <c r="D26" s="346"/>
      <c r="E26" s="347"/>
    </row>
    <row r="27" spans="1:5" ht="30" customHeight="1">
      <c r="A27" s="345"/>
      <c r="B27" s="348" t="s">
        <v>671</v>
      </c>
      <c r="C27" s="350" t="s">
        <v>660</v>
      </c>
      <c r="D27" s="353" t="s">
        <v>654</v>
      </c>
      <c r="E27" s="347"/>
    </row>
    <row r="28" spans="1:5">
      <c r="A28" s="345"/>
      <c r="B28" s="346"/>
      <c r="C28" s="346"/>
      <c r="D28" s="346"/>
      <c r="E28" s="347"/>
    </row>
    <row r="29" spans="1:5" ht="30" customHeight="1">
      <c r="A29" s="345"/>
      <c r="B29" s="348" t="s">
        <v>672</v>
      </c>
      <c r="C29" s="350" t="s">
        <v>661</v>
      </c>
      <c r="D29" s="353" t="s">
        <v>655</v>
      </c>
      <c r="E29" s="347"/>
    </row>
    <row r="30" spans="1:5">
      <c r="A30" s="345"/>
      <c r="B30" s="346"/>
      <c r="C30" s="346"/>
      <c r="D30" s="346"/>
      <c r="E30" s="347"/>
    </row>
    <row r="31" spans="1:5" ht="30" customHeight="1">
      <c r="A31" s="345"/>
      <c r="B31" s="348" t="s">
        <v>673</v>
      </c>
      <c r="C31" s="350" t="s">
        <v>662</v>
      </c>
      <c r="D31" s="353" t="s">
        <v>655</v>
      </c>
      <c r="E31" s="347"/>
    </row>
    <row r="32" spans="1:5">
      <c r="A32" s="345"/>
      <c r="B32" s="346"/>
      <c r="C32" s="346"/>
      <c r="D32" s="346"/>
      <c r="E32" s="347"/>
    </row>
    <row r="33" spans="1:5" ht="15" customHeight="1">
      <c r="A33" s="345"/>
      <c r="B33" s="351" t="s">
        <v>674</v>
      </c>
      <c r="C33" s="350" t="s">
        <v>663</v>
      </c>
      <c r="D33" s="352" t="s">
        <v>656</v>
      </c>
      <c r="E33" s="347"/>
    </row>
    <row r="34" spans="1:5">
      <c r="A34" s="345"/>
      <c r="B34" s="346"/>
      <c r="C34" s="346"/>
      <c r="D34" s="346"/>
      <c r="E34" s="347"/>
    </row>
    <row r="35" spans="1:5" ht="15" customHeight="1">
      <c r="A35" s="345"/>
      <c r="B35" s="351" t="s">
        <v>675</v>
      </c>
      <c r="C35" s="350" t="s">
        <v>664</v>
      </c>
      <c r="D35" s="352" t="s">
        <v>656</v>
      </c>
      <c r="E35" s="347"/>
    </row>
    <row r="36" spans="1:5">
      <c r="A36" s="345"/>
      <c r="B36" s="346"/>
      <c r="C36" s="346"/>
      <c r="D36" s="346"/>
      <c r="E36" s="347"/>
    </row>
    <row r="37" spans="1:5" ht="30" customHeight="1">
      <c r="A37" s="345"/>
      <c r="B37" s="348" t="s">
        <v>676</v>
      </c>
      <c r="C37" s="350" t="s">
        <v>665</v>
      </c>
      <c r="D37" s="353" t="s">
        <v>656</v>
      </c>
      <c r="E37" s="347"/>
    </row>
    <row r="38" spans="1:5">
      <c r="A38" s="345"/>
      <c r="B38" s="346"/>
      <c r="C38" s="346"/>
      <c r="D38" s="346"/>
      <c r="E38" s="347"/>
    </row>
    <row r="39" spans="1:5">
      <c r="A39" s="345"/>
      <c r="B39" s="346"/>
      <c r="C39" s="346"/>
      <c r="D39" s="346"/>
      <c r="E39" s="347"/>
    </row>
    <row r="40" spans="1:5">
      <c r="A40" s="345"/>
      <c r="B40" s="346" t="s">
        <v>464</v>
      </c>
      <c r="C40" s="346"/>
      <c r="D40" s="346"/>
      <c r="E40" s="347"/>
    </row>
    <row r="41" spans="1:5" ht="60" customHeight="1">
      <c r="A41" s="345"/>
      <c r="B41" s="368" t="s">
        <v>402</v>
      </c>
      <c r="C41" s="368"/>
      <c r="D41" s="368"/>
      <c r="E41" s="347"/>
    </row>
    <row r="42" spans="1:5">
      <c r="A42" s="345"/>
      <c r="B42" s="346" t="s">
        <v>403</v>
      </c>
      <c r="C42" s="346"/>
      <c r="D42" s="346"/>
      <c r="E42" s="347"/>
    </row>
    <row r="43" spans="1:5">
      <c r="A43" s="345"/>
      <c r="B43" s="346"/>
      <c r="C43" s="346"/>
      <c r="D43" s="346"/>
      <c r="E43" s="347"/>
    </row>
    <row r="44" spans="1:5" ht="15.75" thickBot="1">
      <c r="A44" s="354"/>
      <c r="B44" s="355"/>
      <c r="C44" s="355"/>
      <c r="D44" s="355"/>
      <c r="E44" s="356"/>
    </row>
  </sheetData>
  <sheetProtection password="DCA1" sheet="1" objects="1" scenarios="1"/>
  <mergeCells count="4">
    <mergeCell ref="B2:D4"/>
    <mergeCell ref="B41:D41"/>
    <mergeCell ref="B14:D14"/>
    <mergeCell ref="B5:D5"/>
  </mergeCells>
  <hyperlinks>
    <hyperlink ref="B17" location="Income!A1" display="Income:"/>
    <hyperlink ref="B19" location="Expenditure!A1" display="Expenditure:"/>
    <hyperlink ref="B21" location="'NEA Performance (Annual) '!A1" display="NEA Performance (Annual):"/>
    <hyperlink ref="B23" location="'NEA Performance (Quarterly)'!A1" display="NEA Performance (Quarterly):"/>
    <hyperlink ref="B25" location="'DTOC Performance (Annual)'!A1" display="DTOC Performance (Annual):"/>
    <hyperlink ref="B27" location="'DTOC Performance (Quarterly)'!A1" display="DTOC Performance (Quarterly):"/>
    <hyperlink ref="B29" location="'Reablement Performance'!A1" display="Reablement Performance:"/>
    <hyperlink ref="B31" location="'Residential Admissions'!A1" display="Residential Admissions:"/>
    <hyperlink ref="B33" location="'National Conditions'!A1" display="National Conditions:"/>
    <hyperlink ref="B35" location="'Year End Feedback 1'!A1" display="Year End Feedback 1:"/>
    <hyperlink ref="B37" location="'Year End Feedback 2'!A1" display="Year End Feedback 2:"/>
  </hyperlinks>
  <pageMargins left="0.7" right="0.7" top="0.75" bottom="0.75" header="0.3" footer="0.3"/>
  <pageSetup paperSize="9" scale="58"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M373"/>
  <sheetViews>
    <sheetView zoomScale="85" zoomScaleNormal="85" workbookViewId="0">
      <selection activeCell="J8" sqref="J8"/>
    </sheetView>
  </sheetViews>
  <sheetFormatPr defaultColWidth="13.28515625" defaultRowHeight="15"/>
  <cols>
    <col min="1" max="1" width="8" style="12" bestFit="1" customWidth="1"/>
    <col min="2" max="2" width="10.85546875" style="12" bestFit="1" customWidth="1"/>
    <col min="3" max="3" width="4.85546875" style="12" bestFit="1" customWidth="1"/>
    <col min="4" max="4" width="23.5703125" style="12" bestFit="1" customWidth="1"/>
    <col min="5" max="5" width="54.42578125" style="12" bestFit="1" customWidth="1"/>
    <col min="6" max="13" width="9.7109375" style="12" customWidth="1"/>
    <col min="14" max="16384" width="13.28515625" style="12"/>
  </cols>
  <sheetData>
    <row r="1" spans="1:13">
      <c r="A1" s="12" t="s">
        <v>399</v>
      </c>
    </row>
    <row r="3" spans="1:13">
      <c r="A3" s="13" t="s">
        <v>401</v>
      </c>
      <c r="B3" s="13"/>
      <c r="C3" s="13"/>
      <c r="D3" s="13"/>
    </row>
    <row r="4" spans="1:13">
      <c r="F4" s="191">
        <v>11</v>
      </c>
      <c r="G4" s="191">
        <v>12</v>
      </c>
      <c r="H4" s="191">
        <v>13</v>
      </c>
      <c r="I4" s="191">
        <v>14</v>
      </c>
      <c r="J4" s="191">
        <v>15</v>
      </c>
      <c r="K4" s="191">
        <v>16</v>
      </c>
      <c r="L4" s="191">
        <v>17</v>
      </c>
      <c r="M4" s="191">
        <v>18</v>
      </c>
    </row>
    <row r="6" spans="1:13">
      <c r="D6" s="12">
        <v>1</v>
      </c>
      <c r="E6" s="12">
        <v>2</v>
      </c>
      <c r="F6" s="12">
        <v>3</v>
      </c>
      <c r="G6" s="12">
        <v>4</v>
      </c>
      <c r="H6" s="12">
        <v>5</v>
      </c>
      <c r="I6" s="12">
        <v>6</v>
      </c>
      <c r="J6" s="12">
        <v>7</v>
      </c>
      <c r="K6" s="12">
        <v>8</v>
      </c>
      <c r="L6" s="12">
        <v>9</v>
      </c>
      <c r="M6" s="191">
        <v>10</v>
      </c>
    </row>
    <row r="8" spans="1:13">
      <c r="A8" s="12" t="s">
        <v>387</v>
      </c>
      <c r="B8" s="12" t="s">
        <v>388</v>
      </c>
      <c r="C8" s="12" t="s">
        <v>389</v>
      </c>
      <c r="D8" s="12" t="s">
        <v>391</v>
      </c>
      <c r="E8" s="12" t="s">
        <v>392</v>
      </c>
      <c r="F8" s="12" t="s">
        <v>10</v>
      </c>
      <c r="G8" s="12" t="s">
        <v>11</v>
      </c>
      <c r="H8" s="12" t="s">
        <v>12</v>
      </c>
      <c r="I8" s="12" t="s">
        <v>13</v>
      </c>
      <c r="J8" s="12" t="s">
        <v>471</v>
      </c>
      <c r="K8" s="12" t="s">
        <v>472</v>
      </c>
      <c r="L8" s="12" t="s">
        <v>473</v>
      </c>
      <c r="M8" s="191" t="s">
        <v>474</v>
      </c>
    </row>
    <row r="9" spans="1:13">
      <c r="A9" s="182"/>
      <c r="B9" s="182"/>
      <c r="C9" s="182"/>
      <c r="D9" s="182" t="s">
        <v>1</v>
      </c>
      <c r="E9" s="182" t="s">
        <v>390</v>
      </c>
      <c r="F9" s="183">
        <v>413088</v>
      </c>
      <c r="G9" s="183">
        <v>438819</v>
      </c>
      <c r="H9" s="183">
        <v>465423</v>
      </c>
      <c r="I9" s="183">
        <v>485465</v>
      </c>
      <c r="J9" s="183">
        <v>511637</v>
      </c>
      <c r="K9" s="183">
        <v>566409</v>
      </c>
      <c r="L9" s="183">
        <v>586311</v>
      </c>
      <c r="M9" s="192">
        <v>580135</v>
      </c>
    </row>
    <row r="10" spans="1:13">
      <c r="A10" s="182"/>
      <c r="B10" s="182"/>
      <c r="C10" s="182"/>
      <c r="D10" s="182" t="s">
        <v>15</v>
      </c>
      <c r="E10" s="182" t="s">
        <v>16</v>
      </c>
      <c r="F10" s="183">
        <v>93666</v>
      </c>
      <c r="G10" s="183">
        <v>97067</v>
      </c>
      <c r="H10" s="183">
        <v>106844</v>
      </c>
      <c r="I10" s="183">
        <v>121770</v>
      </c>
      <c r="J10" s="183">
        <v>128142</v>
      </c>
      <c r="K10" s="183">
        <v>143897</v>
      </c>
      <c r="L10" s="183">
        <v>151361</v>
      </c>
      <c r="M10" s="192">
        <v>151990</v>
      </c>
    </row>
    <row r="11" spans="1:13">
      <c r="A11" s="182"/>
      <c r="B11" s="182"/>
      <c r="C11" s="182"/>
      <c r="D11" s="182" t="s">
        <v>17</v>
      </c>
      <c r="E11" s="182" t="s">
        <v>18</v>
      </c>
      <c r="F11" s="183">
        <v>143109</v>
      </c>
      <c r="G11" s="183">
        <v>149810</v>
      </c>
      <c r="H11" s="183">
        <v>159439</v>
      </c>
      <c r="I11" s="183">
        <v>158467</v>
      </c>
      <c r="J11" s="183">
        <v>172060</v>
      </c>
      <c r="K11" s="183">
        <v>191420</v>
      </c>
      <c r="L11" s="183">
        <v>193171</v>
      </c>
      <c r="M11" s="192">
        <v>188702</v>
      </c>
    </row>
    <row r="12" spans="1:13">
      <c r="A12" s="182"/>
      <c r="B12" s="182"/>
      <c r="C12" s="182"/>
      <c r="D12" s="182" t="s">
        <v>19</v>
      </c>
      <c r="E12" s="182" t="s">
        <v>20</v>
      </c>
      <c r="F12" s="183">
        <v>41983</v>
      </c>
      <c r="G12" s="183">
        <v>43863</v>
      </c>
      <c r="H12" s="183">
        <v>45321</v>
      </c>
      <c r="I12" s="183">
        <v>43814</v>
      </c>
      <c r="J12" s="183">
        <v>45840</v>
      </c>
      <c r="K12" s="183">
        <v>49211</v>
      </c>
      <c r="L12" s="183">
        <v>48447</v>
      </c>
      <c r="M12" s="192">
        <v>47768</v>
      </c>
    </row>
    <row r="13" spans="1:13">
      <c r="A13" s="182"/>
      <c r="B13" s="182"/>
      <c r="C13" s="182"/>
      <c r="D13" s="182" t="s">
        <v>21</v>
      </c>
      <c r="E13" s="182" t="s">
        <v>22</v>
      </c>
      <c r="F13" s="183">
        <v>134330</v>
      </c>
      <c r="G13" s="183">
        <v>148079</v>
      </c>
      <c r="H13" s="183">
        <v>153819</v>
      </c>
      <c r="I13" s="183">
        <v>161414</v>
      </c>
      <c r="J13" s="183">
        <v>165595</v>
      </c>
      <c r="K13" s="183">
        <v>181881</v>
      </c>
      <c r="L13" s="183">
        <v>193332</v>
      </c>
      <c r="M13" s="192">
        <v>191675</v>
      </c>
    </row>
    <row r="14" spans="1:13">
      <c r="A14" s="182"/>
      <c r="B14" s="182"/>
      <c r="C14" s="182"/>
      <c r="D14" s="182" t="s">
        <v>23</v>
      </c>
      <c r="E14" s="182" t="s">
        <v>24</v>
      </c>
      <c r="F14" s="183">
        <v>9799</v>
      </c>
      <c r="G14" s="183">
        <v>9774</v>
      </c>
      <c r="H14" s="183">
        <v>10716</v>
      </c>
      <c r="I14" s="183">
        <v>12815</v>
      </c>
      <c r="J14" s="183">
        <v>12801</v>
      </c>
      <c r="K14" s="183">
        <v>12412</v>
      </c>
      <c r="L14" s="183">
        <v>14157</v>
      </c>
      <c r="M14" s="192">
        <v>12407</v>
      </c>
    </row>
    <row r="15" spans="1:13">
      <c r="A15" s="182"/>
      <c r="B15" s="182"/>
      <c r="C15" s="182"/>
      <c r="D15" s="182" t="s">
        <v>25</v>
      </c>
      <c r="E15" s="182" t="s">
        <v>26</v>
      </c>
      <c r="F15" s="183">
        <v>46200</v>
      </c>
      <c r="G15" s="183">
        <v>49852</v>
      </c>
      <c r="H15" s="183">
        <v>62131</v>
      </c>
      <c r="I15" s="183">
        <v>71574</v>
      </c>
      <c r="J15" s="183">
        <v>75717</v>
      </c>
      <c r="K15" s="183">
        <v>87295</v>
      </c>
      <c r="L15" s="183">
        <v>88717</v>
      </c>
      <c r="M15" s="192">
        <v>90051</v>
      </c>
    </row>
    <row r="16" spans="1:13">
      <c r="A16" s="182"/>
      <c r="B16" s="182"/>
      <c r="C16" s="182"/>
      <c r="D16" s="182" t="s">
        <v>27</v>
      </c>
      <c r="E16" s="182" t="s">
        <v>28</v>
      </c>
      <c r="F16" s="183">
        <v>37667</v>
      </c>
      <c r="G16" s="183">
        <v>37441</v>
      </c>
      <c r="H16" s="183">
        <v>33997</v>
      </c>
      <c r="I16" s="183">
        <v>37381</v>
      </c>
      <c r="J16" s="183">
        <v>39624</v>
      </c>
      <c r="K16" s="183">
        <v>44190</v>
      </c>
      <c r="L16" s="183">
        <v>48487</v>
      </c>
      <c r="M16" s="192">
        <v>49532</v>
      </c>
    </row>
    <row r="17" spans="1:13">
      <c r="A17" s="182"/>
      <c r="B17" s="182"/>
      <c r="C17" s="182"/>
      <c r="D17" s="182" t="s">
        <v>29</v>
      </c>
      <c r="E17" s="182" t="s">
        <v>30</v>
      </c>
      <c r="F17" s="183">
        <v>36269</v>
      </c>
      <c r="G17" s="183">
        <v>40097</v>
      </c>
      <c r="H17" s="183">
        <v>45690</v>
      </c>
      <c r="I17" s="183">
        <v>44767</v>
      </c>
      <c r="J17" s="183">
        <v>47253</v>
      </c>
      <c r="K17" s="183">
        <v>53197</v>
      </c>
      <c r="L17" s="183">
        <v>51736</v>
      </c>
      <c r="M17" s="192">
        <v>49715</v>
      </c>
    </row>
    <row r="18" spans="1:13">
      <c r="A18" s="182"/>
      <c r="B18" s="182"/>
      <c r="C18" s="182"/>
      <c r="D18" s="182" t="s">
        <v>31</v>
      </c>
      <c r="E18" s="182" t="s">
        <v>32</v>
      </c>
      <c r="F18" s="183">
        <v>62830</v>
      </c>
      <c r="G18" s="183">
        <v>58671</v>
      </c>
      <c r="H18" s="183">
        <v>59214</v>
      </c>
      <c r="I18" s="183">
        <v>57009</v>
      </c>
      <c r="J18" s="183">
        <v>61222</v>
      </c>
      <c r="K18" s="183">
        <v>72099</v>
      </c>
      <c r="L18" s="183">
        <v>73323</v>
      </c>
      <c r="M18" s="192">
        <v>75173</v>
      </c>
    </row>
    <row r="19" spans="1:13">
      <c r="A19" s="182"/>
      <c r="B19" s="182"/>
      <c r="C19" s="182"/>
      <c r="D19" s="182" t="s">
        <v>33</v>
      </c>
      <c r="E19" s="182" t="s">
        <v>34</v>
      </c>
      <c r="F19" s="183">
        <v>40741</v>
      </c>
      <c r="G19" s="183">
        <v>47586</v>
      </c>
      <c r="H19" s="183">
        <v>51352</v>
      </c>
      <c r="I19" s="183">
        <v>54009</v>
      </c>
      <c r="J19" s="183">
        <v>60529</v>
      </c>
      <c r="K19" s="183">
        <v>62714</v>
      </c>
      <c r="L19" s="183">
        <v>64234</v>
      </c>
      <c r="M19" s="192">
        <v>60984</v>
      </c>
    </row>
    <row r="20" spans="1:13">
      <c r="A20" s="182"/>
      <c r="B20" s="182"/>
      <c r="C20" s="182"/>
      <c r="D20" s="182" t="s">
        <v>35</v>
      </c>
      <c r="E20" s="182" t="s">
        <v>36</v>
      </c>
      <c r="F20" s="183">
        <v>41983</v>
      </c>
      <c r="G20" s="183">
        <v>43863</v>
      </c>
      <c r="H20" s="183">
        <v>45321</v>
      </c>
      <c r="I20" s="183">
        <v>43814</v>
      </c>
      <c r="J20" s="183">
        <v>45840</v>
      </c>
      <c r="K20" s="183">
        <v>49211</v>
      </c>
      <c r="L20" s="183">
        <v>48447</v>
      </c>
      <c r="M20" s="192">
        <v>47768</v>
      </c>
    </row>
    <row r="21" spans="1:13">
      <c r="A21" s="182"/>
      <c r="B21" s="182"/>
      <c r="C21" s="182"/>
      <c r="D21" s="182" t="s">
        <v>37</v>
      </c>
      <c r="E21" s="182" t="s">
        <v>38</v>
      </c>
      <c r="F21" s="183">
        <v>82923</v>
      </c>
      <c r="G21" s="183">
        <v>88356</v>
      </c>
      <c r="H21" s="183">
        <v>88433</v>
      </c>
      <c r="I21" s="183">
        <v>92620</v>
      </c>
      <c r="J21" s="183">
        <v>96942</v>
      </c>
      <c r="K21" s="183">
        <v>105639</v>
      </c>
      <c r="L21" s="183">
        <v>119009</v>
      </c>
      <c r="M21" s="192">
        <v>113433</v>
      </c>
    </row>
    <row r="22" spans="1:13">
      <c r="A22" s="182"/>
      <c r="B22" s="182"/>
      <c r="C22" s="182"/>
      <c r="D22" s="182" t="s">
        <v>39</v>
      </c>
      <c r="E22" s="182" t="s">
        <v>40</v>
      </c>
      <c r="F22" s="183">
        <v>54676</v>
      </c>
      <c r="G22" s="183">
        <v>63179</v>
      </c>
      <c r="H22" s="183">
        <v>68569</v>
      </c>
      <c r="I22" s="183">
        <v>71476</v>
      </c>
      <c r="J22" s="183">
        <v>71709</v>
      </c>
      <c r="K22" s="183">
        <v>79652</v>
      </c>
      <c r="L22" s="183">
        <v>78201</v>
      </c>
      <c r="M22" s="192">
        <v>81072</v>
      </c>
    </row>
    <row r="23" spans="1:13">
      <c r="A23" s="182"/>
      <c r="B23" s="182"/>
      <c r="C23" s="182"/>
      <c r="D23" s="182" t="s">
        <v>41</v>
      </c>
      <c r="E23" s="182" t="s">
        <v>42</v>
      </c>
      <c r="F23" s="183">
        <v>37667</v>
      </c>
      <c r="G23" s="183">
        <v>37441</v>
      </c>
      <c r="H23" s="183">
        <v>33997</v>
      </c>
      <c r="I23" s="183">
        <v>37381</v>
      </c>
      <c r="J23" s="183">
        <v>39624</v>
      </c>
      <c r="K23" s="183">
        <v>44190</v>
      </c>
      <c r="L23" s="183">
        <v>48487</v>
      </c>
      <c r="M23" s="192">
        <v>49532</v>
      </c>
    </row>
    <row r="24" spans="1:13">
      <c r="A24" s="182"/>
      <c r="B24" s="182"/>
      <c r="C24" s="182"/>
      <c r="D24" s="182" t="s">
        <v>43</v>
      </c>
      <c r="E24" s="182" t="s">
        <v>44</v>
      </c>
      <c r="F24" s="183">
        <v>14008</v>
      </c>
      <c r="G24" s="183">
        <v>16122</v>
      </c>
      <c r="H24" s="183">
        <v>20664</v>
      </c>
      <c r="I24" s="183">
        <v>23889</v>
      </c>
      <c r="J24" s="183">
        <v>26072</v>
      </c>
      <c r="K24" s="183">
        <v>27816</v>
      </c>
      <c r="L24" s="183">
        <v>30623</v>
      </c>
      <c r="M24" s="192">
        <v>28397</v>
      </c>
    </row>
    <row r="25" spans="1:13">
      <c r="A25" s="182"/>
      <c r="B25" s="182"/>
      <c r="C25" s="182"/>
      <c r="D25" s="182" t="s">
        <v>45</v>
      </c>
      <c r="E25" s="182" t="s">
        <v>46</v>
      </c>
      <c r="F25" s="183">
        <v>11981</v>
      </c>
      <c r="G25" s="183">
        <v>12952</v>
      </c>
      <c r="H25" s="183">
        <v>17347</v>
      </c>
      <c r="I25" s="183">
        <v>19749</v>
      </c>
      <c r="J25" s="183">
        <v>21075</v>
      </c>
      <c r="K25" s="183">
        <v>25269</v>
      </c>
      <c r="L25" s="183">
        <v>23086</v>
      </c>
      <c r="M25" s="192">
        <v>23077</v>
      </c>
    </row>
    <row r="26" spans="1:13">
      <c r="A26" s="182"/>
      <c r="B26" s="182"/>
      <c r="C26" s="182"/>
      <c r="D26" s="182" t="s">
        <v>47</v>
      </c>
      <c r="E26" s="182" t="s">
        <v>48</v>
      </c>
      <c r="F26" s="183">
        <v>23085</v>
      </c>
      <c r="G26" s="183">
        <v>30392</v>
      </c>
      <c r="H26" s="183">
        <v>35139</v>
      </c>
      <c r="I26" s="183">
        <v>32616</v>
      </c>
      <c r="J26" s="183">
        <v>33927</v>
      </c>
      <c r="K26" s="183">
        <v>42078</v>
      </c>
      <c r="L26" s="183">
        <v>36203</v>
      </c>
      <c r="M26" s="192">
        <v>36109</v>
      </c>
    </row>
    <row r="27" spans="1:13">
      <c r="A27" s="182"/>
      <c r="B27" s="182"/>
      <c r="C27" s="182"/>
      <c r="D27" s="182" t="s">
        <v>49</v>
      </c>
      <c r="E27" s="182" t="s">
        <v>50</v>
      </c>
      <c r="F27" s="183">
        <v>50963</v>
      </c>
      <c r="G27" s="183">
        <v>42979</v>
      </c>
      <c r="H27" s="183">
        <v>41080</v>
      </c>
      <c r="I27" s="183">
        <v>40560</v>
      </c>
      <c r="J27" s="183">
        <v>44077</v>
      </c>
      <c r="K27" s="183">
        <v>48954</v>
      </c>
      <c r="L27" s="183">
        <v>52654</v>
      </c>
      <c r="M27" s="192">
        <v>52858</v>
      </c>
    </row>
    <row r="28" spans="1:13">
      <c r="A28" s="182"/>
      <c r="B28" s="182"/>
      <c r="C28" s="182"/>
      <c r="D28" s="182" t="s">
        <v>51</v>
      </c>
      <c r="E28" s="182" t="s">
        <v>52</v>
      </c>
      <c r="F28" s="183">
        <v>41041</v>
      </c>
      <c r="G28" s="183">
        <v>44422</v>
      </c>
      <c r="H28" s="183">
        <v>47281</v>
      </c>
      <c r="I28" s="183">
        <v>47239</v>
      </c>
      <c r="J28" s="183">
        <v>49762</v>
      </c>
      <c r="K28" s="183">
        <v>55193</v>
      </c>
      <c r="L28" s="183">
        <v>56686</v>
      </c>
      <c r="M28" s="192">
        <v>57945</v>
      </c>
    </row>
    <row r="29" spans="1:13">
      <c r="A29" s="182"/>
      <c r="B29" s="182"/>
      <c r="C29" s="182"/>
      <c r="D29" s="182" t="s">
        <v>53</v>
      </c>
      <c r="E29" s="182" t="s">
        <v>54</v>
      </c>
      <c r="F29" s="183">
        <v>28020</v>
      </c>
      <c r="G29" s="183">
        <v>32017</v>
      </c>
      <c r="H29" s="183">
        <v>35939</v>
      </c>
      <c r="I29" s="183">
        <v>38052</v>
      </c>
      <c r="J29" s="183">
        <v>44294</v>
      </c>
      <c r="K29" s="183">
        <v>45195</v>
      </c>
      <c r="L29" s="183">
        <v>47628</v>
      </c>
      <c r="M29" s="192">
        <v>41790</v>
      </c>
    </row>
    <row r="30" spans="1:13">
      <c r="A30" s="182"/>
      <c r="B30" s="182"/>
      <c r="C30" s="182"/>
      <c r="D30" s="182" t="s">
        <v>55</v>
      </c>
      <c r="E30" s="182" t="s">
        <v>56</v>
      </c>
      <c r="F30" s="183">
        <v>36264</v>
      </c>
      <c r="G30" s="183">
        <v>43695</v>
      </c>
      <c r="H30" s="183">
        <v>45952</v>
      </c>
      <c r="I30" s="183">
        <v>48043</v>
      </c>
      <c r="J30" s="183">
        <v>48825</v>
      </c>
      <c r="K30" s="183">
        <v>51823</v>
      </c>
      <c r="L30" s="183">
        <v>50034</v>
      </c>
      <c r="M30" s="192">
        <v>53732</v>
      </c>
    </row>
    <row r="31" spans="1:13">
      <c r="A31" s="182"/>
      <c r="B31" s="182"/>
      <c r="C31" s="182"/>
      <c r="D31" s="182" t="s">
        <v>57</v>
      </c>
      <c r="E31" s="182" t="s">
        <v>58</v>
      </c>
      <c r="F31" s="183">
        <v>37037</v>
      </c>
      <c r="G31" s="183">
        <v>40282</v>
      </c>
      <c r="H31" s="183">
        <v>39933</v>
      </c>
      <c r="I31" s="183">
        <v>42841</v>
      </c>
      <c r="J31" s="183">
        <v>42933</v>
      </c>
      <c r="K31" s="183">
        <v>47371</v>
      </c>
      <c r="L31" s="183">
        <v>54125</v>
      </c>
      <c r="M31" s="192">
        <v>51428</v>
      </c>
    </row>
    <row r="32" spans="1:13">
      <c r="A32" s="182"/>
      <c r="B32" s="182"/>
      <c r="C32" s="182"/>
      <c r="D32" s="182" t="s">
        <v>59</v>
      </c>
      <c r="E32" s="182" t="s">
        <v>60</v>
      </c>
      <c r="F32" s="183">
        <v>33239</v>
      </c>
      <c r="G32" s="183">
        <v>35372</v>
      </c>
      <c r="H32" s="183">
        <v>34782</v>
      </c>
      <c r="I32" s="183">
        <v>34990</v>
      </c>
      <c r="J32" s="183">
        <v>34037</v>
      </c>
      <c r="K32" s="183">
        <v>41510</v>
      </c>
      <c r="L32" s="183">
        <v>44030</v>
      </c>
      <c r="M32" s="192">
        <v>46575</v>
      </c>
    </row>
    <row r="33" spans="1:13">
      <c r="A33" s="182"/>
      <c r="B33" s="182"/>
      <c r="C33" s="182"/>
      <c r="D33" s="182" t="s">
        <v>469</v>
      </c>
      <c r="E33" s="182" t="s">
        <v>466</v>
      </c>
      <c r="F33" s="183">
        <v>18967</v>
      </c>
      <c r="G33" s="183">
        <v>16829</v>
      </c>
      <c r="H33" s="183">
        <v>21138</v>
      </c>
      <c r="I33" s="183">
        <v>26293</v>
      </c>
      <c r="J33" s="183">
        <v>27573</v>
      </c>
      <c r="K33" s="183">
        <v>31636</v>
      </c>
      <c r="L33" s="183">
        <v>32482</v>
      </c>
      <c r="M33" s="192">
        <v>34523</v>
      </c>
    </row>
    <row r="34" spans="1:13">
      <c r="A34" s="182"/>
      <c r="B34" s="182"/>
      <c r="C34" s="182"/>
      <c r="D34" s="182" t="s">
        <v>470</v>
      </c>
      <c r="E34" s="182" t="s">
        <v>467</v>
      </c>
      <c r="F34" s="183">
        <v>11043</v>
      </c>
      <c r="G34" s="183">
        <v>13723</v>
      </c>
      <c r="H34" s="183">
        <v>13698</v>
      </c>
      <c r="I34" s="183">
        <v>14458</v>
      </c>
      <c r="J34" s="183">
        <v>13798</v>
      </c>
      <c r="K34" s="183">
        <v>14986</v>
      </c>
      <c r="L34" s="183">
        <v>16683</v>
      </c>
      <c r="M34" s="192">
        <v>16461</v>
      </c>
    </row>
    <row r="35" spans="1:13">
      <c r="A35" s="182"/>
      <c r="B35" s="182"/>
      <c r="C35" s="182"/>
      <c r="D35" s="182" t="s">
        <v>61</v>
      </c>
      <c r="E35" s="182" t="s">
        <v>62</v>
      </c>
      <c r="F35" s="183">
        <v>27790</v>
      </c>
      <c r="G35" s="183">
        <v>28730</v>
      </c>
      <c r="H35" s="183">
        <v>33152</v>
      </c>
      <c r="I35" s="183">
        <v>35540</v>
      </c>
      <c r="J35" s="183">
        <v>39800</v>
      </c>
      <c r="K35" s="183">
        <v>41177</v>
      </c>
      <c r="L35" s="183">
        <v>45143</v>
      </c>
      <c r="M35" s="192">
        <v>39940</v>
      </c>
    </row>
    <row r="36" spans="1:13">
      <c r="A36" s="182"/>
      <c r="B36" s="182"/>
      <c r="C36" s="182"/>
      <c r="D36" s="182" t="s">
        <v>63</v>
      </c>
      <c r="E36" s="182" t="s">
        <v>64</v>
      </c>
      <c r="F36" s="183">
        <v>41983</v>
      </c>
      <c r="G36" s="183">
        <v>43863</v>
      </c>
      <c r="H36" s="183">
        <v>45321</v>
      </c>
      <c r="I36" s="183">
        <v>43814</v>
      </c>
      <c r="J36" s="183">
        <v>45840</v>
      </c>
      <c r="K36" s="183">
        <v>49211</v>
      </c>
      <c r="L36" s="183">
        <v>48447</v>
      </c>
      <c r="M36" s="192">
        <v>47768</v>
      </c>
    </row>
    <row r="37" spans="1:13">
      <c r="A37" s="182" t="s">
        <v>19</v>
      </c>
      <c r="B37" s="182" t="s">
        <v>35</v>
      </c>
      <c r="C37" s="182" t="s">
        <v>63</v>
      </c>
      <c r="D37" s="182" t="s">
        <v>65</v>
      </c>
      <c r="E37" s="182" t="s">
        <v>66</v>
      </c>
      <c r="F37" s="183">
        <v>676</v>
      </c>
      <c r="G37" s="183">
        <v>845</v>
      </c>
      <c r="H37" s="183">
        <v>914</v>
      </c>
      <c r="I37" s="183">
        <v>1077</v>
      </c>
      <c r="J37" s="183">
        <v>786</v>
      </c>
      <c r="K37" s="183">
        <v>965</v>
      </c>
      <c r="L37" s="183">
        <v>925</v>
      </c>
      <c r="M37" s="192">
        <v>868</v>
      </c>
    </row>
    <row r="38" spans="1:13">
      <c r="A38" s="182" t="s">
        <v>19</v>
      </c>
      <c r="B38" s="182" t="s">
        <v>35</v>
      </c>
      <c r="C38" s="182" t="s">
        <v>63</v>
      </c>
      <c r="D38" s="182" t="s">
        <v>67</v>
      </c>
      <c r="E38" s="182" t="s">
        <v>68</v>
      </c>
      <c r="F38" s="183">
        <v>1813</v>
      </c>
      <c r="G38" s="183">
        <v>1787</v>
      </c>
      <c r="H38" s="183">
        <v>2060</v>
      </c>
      <c r="I38" s="183">
        <v>2066</v>
      </c>
      <c r="J38" s="183">
        <v>2531</v>
      </c>
      <c r="K38" s="183">
        <v>2375</v>
      </c>
      <c r="L38" s="183">
        <v>2102</v>
      </c>
      <c r="M38" s="192">
        <v>3202</v>
      </c>
    </row>
    <row r="39" spans="1:13">
      <c r="A39" s="182" t="s">
        <v>15</v>
      </c>
      <c r="B39" s="182" t="s">
        <v>27</v>
      </c>
      <c r="C39" s="182" t="s">
        <v>41</v>
      </c>
      <c r="D39" s="182" t="s">
        <v>69</v>
      </c>
      <c r="E39" s="182" t="s">
        <v>70</v>
      </c>
      <c r="F39" s="183">
        <v>239</v>
      </c>
      <c r="G39" s="183">
        <v>436</v>
      </c>
      <c r="H39" s="183">
        <v>401</v>
      </c>
      <c r="I39" s="183">
        <v>492</v>
      </c>
      <c r="J39" s="183">
        <v>834</v>
      </c>
      <c r="K39" s="183">
        <v>346</v>
      </c>
      <c r="L39" s="183">
        <v>713</v>
      </c>
      <c r="M39" s="192">
        <v>536</v>
      </c>
    </row>
    <row r="40" spans="1:13">
      <c r="A40" s="182" t="s">
        <v>21</v>
      </c>
      <c r="B40" s="182" t="s">
        <v>39</v>
      </c>
      <c r="C40" s="182" t="s">
        <v>59</v>
      </c>
      <c r="D40" s="182" t="s">
        <v>71</v>
      </c>
      <c r="E40" s="182" t="s">
        <v>72</v>
      </c>
      <c r="F40" s="183">
        <v>1124</v>
      </c>
      <c r="G40" s="183">
        <v>1528</v>
      </c>
      <c r="H40" s="183">
        <v>773</v>
      </c>
      <c r="I40" s="183">
        <v>801</v>
      </c>
      <c r="J40" s="183">
        <v>675</v>
      </c>
      <c r="K40" s="183">
        <v>1475</v>
      </c>
      <c r="L40" s="183">
        <v>968</v>
      </c>
      <c r="M40" s="192">
        <v>1526</v>
      </c>
    </row>
    <row r="41" spans="1:13">
      <c r="A41" s="182" t="s">
        <v>17</v>
      </c>
      <c r="B41" s="182" t="s">
        <v>33</v>
      </c>
      <c r="C41" s="182" t="s">
        <v>51</v>
      </c>
      <c r="D41" s="182" t="s">
        <v>73</v>
      </c>
      <c r="E41" s="182" t="s">
        <v>74</v>
      </c>
      <c r="F41" s="183">
        <v>722</v>
      </c>
      <c r="G41" s="183">
        <v>864</v>
      </c>
      <c r="H41" s="183">
        <v>1067</v>
      </c>
      <c r="I41" s="183">
        <v>1095</v>
      </c>
      <c r="J41" s="183">
        <v>1210</v>
      </c>
      <c r="K41" s="183">
        <v>1353</v>
      </c>
      <c r="L41" s="183">
        <v>1165</v>
      </c>
      <c r="M41" s="192">
        <v>936</v>
      </c>
    </row>
    <row r="42" spans="1:13">
      <c r="A42" s="182" t="s">
        <v>19</v>
      </c>
      <c r="B42" s="182" t="s">
        <v>35</v>
      </c>
      <c r="C42" s="182" t="s">
        <v>63</v>
      </c>
      <c r="D42" s="182" t="s">
        <v>75</v>
      </c>
      <c r="E42" s="182" t="s">
        <v>76</v>
      </c>
      <c r="F42" s="183">
        <v>1841</v>
      </c>
      <c r="G42" s="183">
        <v>1671</v>
      </c>
      <c r="H42" s="183">
        <v>1528</v>
      </c>
      <c r="I42" s="183">
        <v>1958</v>
      </c>
      <c r="J42" s="183">
        <v>2406</v>
      </c>
      <c r="K42" s="183">
        <v>1489</v>
      </c>
      <c r="L42" s="183">
        <v>1002</v>
      </c>
      <c r="M42" s="192">
        <v>1411</v>
      </c>
    </row>
    <row r="43" spans="1:13">
      <c r="A43" s="182" t="s">
        <v>17</v>
      </c>
      <c r="B43" s="182" t="s">
        <v>31</v>
      </c>
      <c r="C43" s="182" t="s">
        <v>49</v>
      </c>
      <c r="D43" s="182" t="s">
        <v>77</v>
      </c>
      <c r="E43" s="182" t="s">
        <v>78</v>
      </c>
      <c r="F43" s="183">
        <v>17790</v>
      </c>
      <c r="G43" s="183">
        <v>13525</v>
      </c>
      <c r="H43" s="183">
        <v>10726</v>
      </c>
      <c r="I43" s="183">
        <v>12513</v>
      </c>
      <c r="J43" s="183">
        <v>12336</v>
      </c>
      <c r="K43" s="183">
        <v>14218</v>
      </c>
      <c r="L43" s="183">
        <v>15625</v>
      </c>
      <c r="M43" s="192">
        <v>16200</v>
      </c>
    </row>
    <row r="44" spans="1:13">
      <c r="A44" s="182" t="s">
        <v>15</v>
      </c>
      <c r="B44" s="182" t="s">
        <v>25</v>
      </c>
      <c r="C44" s="182" t="s">
        <v>470</v>
      </c>
      <c r="D44" s="182" t="s">
        <v>79</v>
      </c>
      <c r="E44" s="182" t="s">
        <v>80</v>
      </c>
      <c r="F44" s="183">
        <v>1030</v>
      </c>
      <c r="G44" s="183">
        <v>1079</v>
      </c>
      <c r="H44" s="183">
        <v>1150</v>
      </c>
      <c r="I44" s="183">
        <v>1181</v>
      </c>
      <c r="J44" s="183">
        <v>1021</v>
      </c>
      <c r="K44" s="183">
        <v>1229</v>
      </c>
      <c r="L44" s="183">
        <v>1158</v>
      </c>
      <c r="M44" s="192">
        <v>1350</v>
      </c>
    </row>
    <row r="45" spans="1:13">
      <c r="A45" s="182" t="s">
        <v>15</v>
      </c>
      <c r="B45" s="182" t="s">
        <v>25</v>
      </c>
      <c r="C45" s="182" t="s">
        <v>470</v>
      </c>
      <c r="D45" s="182" t="s">
        <v>81</v>
      </c>
      <c r="E45" s="182" t="s">
        <v>82</v>
      </c>
      <c r="F45" s="183">
        <v>674</v>
      </c>
      <c r="G45" s="183">
        <v>908</v>
      </c>
      <c r="H45" s="183">
        <v>1339</v>
      </c>
      <c r="I45" s="183">
        <v>1488</v>
      </c>
      <c r="J45" s="183">
        <v>1412</v>
      </c>
      <c r="K45" s="183">
        <v>1198</v>
      </c>
      <c r="L45" s="183">
        <v>1343</v>
      </c>
      <c r="M45" s="192">
        <v>1580</v>
      </c>
    </row>
    <row r="46" spans="1:13">
      <c r="A46" s="182" t="s">
        <v>15</v>
      </c>
      <c r="B46" s="182" t="s">
        <v>25</v>
      </c>
      <c r="C46" s="182" t="s">
        <v>469</v>
      </c>
      <c r="D46" s="182" t="s">
        <v>83</v>
      </c>
      <c r="E46" s="182" t="s">
        <v>84</v>
      </c>
      <c r="F46" s="183">
        <v>1134</v>
      </c>
      <c r="G46" s="183">
        <v>1141</v>
      </c>
      <c r="H46" s="183">
        <v>2394</v>
      </c>
      <c r="I46" s="183">
        <v>3456</v>
      </c>
      <c r="J46" s="183">
        <v>2835</v>
      </c>
      <c r="K46" s="183">
        <v>2998</v>
      </c>
      <c r="L46" s="183">
        <v>2958</v>
      </c>
      <c r="M46" s="192">
        <v>2203</v>
      </c>
    </row>
    <row r="47" spans="1:13">
      <c r="A47" s="182" t="s">
        <v>21</v>
      </c>
      <c r="B47" s="182" t="s">
        <v>39</v>
      </c>
      <c r="C47" s="182" t="s">
        <v>61</v>
      </c>
      <c r="D47" s="182" t="s">
        <v>85</v>
      </c>
      <c r="E47" s="182" t="s">
        <v>86</v>
      </c>
      <c r="F47" s="183">
        <v>3115</v>
      </c>
      <c r="G47" s="183">
        <v>2978</v>
      </c>
      <c r="H47" s="183">
        <v>3922</v>
      </c>
      <c r="I47" s="183">
        <v>4243</v>
      </c>
      <c r="J47" s="183">
        <v>4290</v>
      </c>
      <c r="K47" s="183">
        <v>3704</v>
      </c>
      <c r="L47" s="183">
        <v>4989</v>
      </c>
      <c r="M47" s="192">
        <v>3957</v>
      </c>
    </row>
    <row r="48" spans="1:13">
      <c r="A48" s="182" t="s">
        <v>21</v>
      </c>
      <c r="B48" s="182" t="s">
        <v>37</v>
      </c>
      <c r="C48" s="182" t="s">
        <v>59</v>
      </c>
      <c r="D48" s="182" t="s">
        <v>87</v>
      </c>
      <c r="E48" s="182" t="s">
        <v>88</v>
      </c>
      <c r="F48" s="183">
        <v>1030</v>
      </c>
      <c r="G48" s="183">
        <v>1057</v>
      </c>
      <c r="H48" s="183">
        <v>944</v>
      </c>
      <c r="I48" s="183">
        <v>809</v>
      </c>
      <c r="J48" s="183">
        <v>906</v>
      </c>
      <c r="K48" s="183">
        <v>1434</v>
      </c>
      <c r="L48" s="183">
        <v>1459</v>
      </c>
      <c r="M48" s="192">
        <v>1450</v>
      </c>
    </row>
    <row r="49" spans="1:13">
      <c r="A49" s="182" t="s">
        <v>15</v>
      </c>
      <c r="B49" s="182" t="s">
        <v>27</v>
      </c>
      <c r="C49" s="182" t="s">
        <v>41</v>
      </c>
      <c r="D49" s="182" t="s">
        <v>89</v>
      </c>
      <c r="E49" s="182" t="s">
        <v>90</v>
      </c>
      <c r="F49" s="183">
        <v>1291</v>
      </c>
      <c r="G49" s="183">
        <v>1165</v>
      </c>
      <c r="H49" s="183">
        <v>1247</v>
      </c>
      <c r="I49" s="183">
        <v>1204</v>
      </c>
      <c r="J49" s="183">
        <v>1191</v>
      </c>
      <c r="K49" s="183">
        <v>1470</v>
      </c>
      <c r="L49" s="183">
        <v>1617</v>
      </c>
      <c r="M49" s="192">
        <v>1290</v>
      </c>
    </row>
    <row r="50" spans="1:13">
      <c r="A50" s="182" t="s">
        <v>19</v>
      </c>
      <c r="B50" s="182" t="s">
        <v>35</v>
      </c>
      <c r="C50" s="182" t="s">
        <v>63</v>
      </c>
      <c r="D50" s="182" t="s">
        <v>91</v>
      </c>
      <c r="E50" s="182" t="s">
        <v>92</v>
      </c>
      <c r="F50" s="183">
        <v>2579</v>
      </c>
      <c r="G50" s="183">
        <v>2286</v>
      </c>
      <c r="H50" s="183">
        <v>2610</v>
      </c>
      <c r="I50" s="183">
        <v>2350</v>
      </c>
      <c r="J50" s="183">
        <v>2643</v>
      </c>
      <c r="K50" s="183">
        <v>2427</v>
      </c>
      <c r="L50" s="183">
        <v>2449</v>
      </c>
      <c r="M50" s="192">
        <v>2119</v>
      </c>
    </row>
    <row r="51" spans="1:13">
      <c r="A51" s="182" t="s">
        <v>21</v>
      </c>
      <c r="B51" s="182" t="s">
        <v>37</v>
      </c>
      <c r="C51" s="182" t="s">
        <v>57</v>
      </c>
      <c r="D51" s="182" t="s">
        <v>93</v>
      </c>
      <c r="E51" s="182" t="s">
        <v>94</v>
      </c>
      <c r="F51" s="183">
        <v>2717</v>
      </c>
      <c r="G51" s="183">
        <v>2764</v>
      </c>
      <c r="H51" s="183">
        <v>1661</v>
      </c>
      <c r="I51" s="183">
        <v>2521</v>
      </c>
      <c r="J51" s="183">
        <v>2759</v>
      </c>
      <c r="K51" s="183">
        <v>3388</v>
      </c>
      <c r="L51" s="183">
        <v>4375</v>
      </c>
      <c r="M51" s="192">
        <v>4194</v>
      </c>
    </row>
    <row r="52" spans="1:13">
      <c r="A52" s="182" t="s">
        <v>21</v>
      </c>
      <c r="B52" s="182" t="s">
        <v>39</v>
      </c>
      <c r="C52" s="182" t="s">
        <v>55</v>
      </c>
      <c r="D52" s="182" t="s">
        <v>95</v>
      </c>
      <c r="E52" s="182" t="s">
        <v>96</v>
      </c>
      <c r="F52" s="183">
        <v>6232</v>
      </c>
      <c r="G52" s="183">
        <v>7231</v>
      </c>
      <c r="H52" s="183">
        <v>7012</v>
      </c>
      <c r="I52" s="183">
        <v>5506</v>
      </c>
      <c r="J52" s="183">
        <v>5904</v>
      </c>
      <c r="K52" s="183">
        <v>4876</v>
      </c>
      <c r="L52" s="183">
        <v>4476</v>
      </c>
      <c r="M52" s="192">
        <v>4788</v>
      </c>
    </row>
    <row r="53" spans="1:13">
      <c r="A53" s="182" t="s">
        <v>19</v>
      </c>
      <c r="B53" s="182" t="s">
        <v>35</v>
      </c>
      <c r="C53" s="182" t="s">
        <v>63</v>
      </c>
      <c r="D53" s="182" t="s">
        <v>97</v>
      </c>
      <c r="E53" s="182" t="s">
        <v>98</v>
      </c>
      <c r="F53" s="183">
        <v>1090</v>
      </c>
      <c r="G53" s="183">
        <v>957</v>
      </c>
      <c r="H53" s="183">
        <v>839</v>
      </c>
      <c r="I53" s="183">
        <v>1071</v>
      </c>
      <c r="J53" s="183">
        <v>1356</v>
      </c>
      <c r="K53" s="183">
        <v>1460</v>
      </c>
      <c r="L53" s="183">
        <v>2385</v>
      </c>
      <c r="M53" s="192">
        <v>1234</v>
      </c>
    </row>
    <row r="54" spans="1:13">
      <c r="A54" s="182" t="s">
        <v>21</v>
      </c>
      <c r="B54" s="182" t="s">
        <v>37</v>
      </c>
      <c r="C54" s="182" t="s">
        <v>59</v>
      </c>
      <c r="D54" s="182" t="s">
        <v>99</v>
      </c>
      <c r="E54" s="182" t="s">
        <v>100</v>
      </c>
      <c r="F54" s="183">
        <v>2693</v>
      </c>
      <c r="G54" s="183">
        <v>3306</v>
      </c>
      <c r="H54" s="183">
        <v>3553</v>
      </c>
      <c r="I54" s="183">
        <v>3780</v>
      </c>
      <c r="J54" s="183">
        <v>3457</v>
      </c>
      <c r="K54" s="183">
        <v>2940</v>
      </c>
      <c r="L54" s="183">
        <v>3697</v>
      </c>
      <c r="M54" s="192">
        <v>3848</v>
      </c>
    </row>
    <row r="55" spans="1:13">
      <c r="A55" s="182" t="s">
        <v>15</v>
      </c>
      <c r="B55" s="182" t="s">
        <v>25</v>
      </c>
      <c r="C55" s="182" t="s">
        <v>469</v>
      </c>
      <c r="D55" s="182" t="s">
        <v>101</v>
      </c>
      <c r="E55" s="182" t="s">
        <v>102</v>
      </c>
      <c r="F55" s="183">
        <v>1099</v>
      </c>
      <c r="G55" s="183">
        <v>1679</v>
      </c>
      <c r="H55" s="183">
        <v>1821</v>
      </c>
      <c r="I55" s="183">
        <v>1081</v>
      </c>
      <c r="J55" s="183">
        <v>1046</v>
      </c>
      <c r="K55" s="183">
        <v>1136</v>
      </c>
      <c r="L55" s="183">
        <v>1495</v>
      </c>
      <c r="M55" s="192">
        <v>2303</v>
      </c>
    </row>
    <row r="56" spans="1:13">
      <c r="A56" s="182" t="s">
        <v>15</v>
      </c>
      <c r="B56" s="182" t="s">
        <v>27</v>
      </c>
      <c r="C56" s="182" t="s">
        <v>41</v>
      </c>
      <c r="D56" s="182" t="s">
        <v>103</v>
      </c>
      <c r="E56" s="182" t="s">
        <v>104</v>
      </c>
      <c r="F56" s="183">
        <v>2173</v>
      </c>
      <c r="G56" s="183">
        <v>1956</v>
      </c>
      <c r="H56" s="183">
        <v>1678</v>
      </c>
      <c r="I56" s="183">
        <v>1228</v>
      </c>
      <c r="J56" s="183">
        <v>1116</v>
      </c>
      <c r="K56" s="183">
        <v>1550</v>
      </c>
      <c r="L56" s="183">
        <v>1138</v>
      </c>
      <c r="M56" s="192">
        <v>663</v>
      </c>
    </row>
    <row r="57" spans="1:13">
      <c r="A57" s="182" t="s">
        <v>17</v>
      </c>
      <c r="B57" s="182" t="s">
        <v>33</v>
      </c>
      <c r="C57" s="182" t="s">
        <v>53</v>
      </c>
      <c r="D57" s="182" t="s">
        <v>105</v>
      </c>
      <c r="E57" s="182" t="s">
        <v>106</v>
      </c>
      <c r="F57" s="183">
        <v>7952</v>
      </c>
      <c r="G57" s="183">
        <v>7729</v>
      </c>
      <c r="H57" s="183">
        <v>5676</v>
      </c>
      <c r="I57" s="183">
        <v>8009</v>
      </c>
      <c r="J57" s="183">
        <v>8921</v>
      </c>
      <c r="K57" s="183">
        <v>8864</v>
      </c>
      <c r="L57" s="183">
        <v>9830</v>
      </c>
      <c r="M57" s="192">
        <v>8117</v>
      </c>
    </row>
    <row r="58" spans="1:13">
      <c r="A58" s="182" t="s">
        <v>19</v>
      </c>
      <c r="B58" s="182" t="s">
        <v>35</v>
      </c>
      <c r="C58" s="182" t="s">
        <v>63</v>
      </c>
      <c r="D58" s="182" t="s">
        <v>107</v>
      </c>
      <c r="E58" s="182" t="s">
        <v>108</v>
      </c>
      <c r="F58" s="183">
        <v>686</v>
      </c>
      <c r="G58" s="183">
        <v>1030</v>
      </c>
      <c r="H58" s="183">
        <v>1010</v>
      </c>
      <c r="I58" s="183">
        <v>581</v>
      </c>
      <c r="J58" s="183">
        <v>927</v>
      </c>
      <c r="K58" s="183">
        <v>1045</v>
      </c>
      <c r="L58" s="183">
        <v>1140</v>
      </c>
      <c r="M58" s="192">
        <v>1300</v>
      </c>
    </row>
    <row r="59" spans="1:13">
      <c r="A59" s="182" t="s">
        <v>17</v>
      </c>
      <c r="B59" s="182" t="s">
        <v>33</v>
      </c>
      <c r="C59" s="182" t="s">
        <v>51</v>
      </c>
      <c r="D59" s="182" t="s">
        <v>109</v>
      </c>
      <c r="E59" s="182" t="s">
        <v>110</v>
      </c>
      <c r="F59" s="183">
        <v>825</v>
      </c>
      <c r="G59" s="183">
        <v>958</v>
      </c>
      <c r="H59" s="183">
        <v>937</v>
      </c>
      <c r="I59" s="183">
        <v>1299</v>
      </c>
      <c r="J59" s="183">
        <v>893</v>
      </c>
      <c r="K59" s="183">
        <v>1148</v>
      </c>
      <c r="L59" s="183">
        <v>1516</v>
      </c>
      <c r="M59" s="192">
        <v>1362</v>
      </c>
    </row>
    <row r="60" spans="1:13">
      <c r="A60" s="182" t="s">
        <v>15</v>
      </c>
      <c r="B60" s="182" t="s">
        <v>25</v>
      </c>
      <c r="C60" s="182" t="s">
        <v>45</v>
      </c>
      <c r="D60" s="182" t="s">
        <v>111</v>
      </c>
      <c r="E60" s="182" t="s">
        <v>112</v>
      </c>
      <c r="F60" s="183">
        <v>3023</v>
      </c>
      <c r="G60" s="183">
        <v>2705</v>
      </c>
      <c r="H60" s="183">
        <v>4875</v>
      </c>
      <c r="I60" s="183">
        <v>5152</v>
      </c>
      <c r="J60" s="183">
        <v>5280</v>
      </c>
      <c r="K60" s="183">
        <v>5919</v>
      </c>
      <c r="L60" s="183">
        <v>5070</v>
      </c>
      <c r="M60" s="192">
        <v>5327</v>
      </c>
    </row>
    <row r="61" spans="1:13">
      <c r="A61" s="182" t="s">
        <v>15</v>
      </c>
      <c r="B61" s="182" t="s">
        <v>25</v>
      </c>
      <c r="C61" s="182" t="s">
        <v>45</v>
      </c>
      <c r="D61" s="182" t="s">
        <v>113</v>
      </c>
      <c r="E61" s="182" t="s">
        <v>114</v>
      </c>
      <c r="F61" s="183">
        <v>1857</v>
      </c>
      <c r="G61" s="183">
        <v>2227</v>
      </c>
      <c r="H61" s="183">
        <v>2347</v>
      </c>
      <c r="I61" s="183">
        <v>2392</v>
      </c>
      <c r="J61" s="183">
        <v>2702</v>
      </c>
      <c r="K61" s="183">
        <v>3679</v>
      </c>
      <c r="L61" s="183">
        <v>3979</v>
      </c>
      <c r="M61" s="192">
        <v>3150</v>
      </c>
    </row>
    <row r="62" spans="1:13">
      <c r="A62" s="182" t="s">
        <v>19</v>
      </c>
      <c r="B62" s="182" t="s">
        <v>35</v>
      </c>
      <c r="C62" s="182" t="s">
        <v>63</v>
      </c>
      <c r="D62" s="182" t="s">
        <v>115</v>
      </c>
      <c r="E62" s="182" t="s">
        <v>116</v>
      </c>
      <c r="F62" s="183">
        <v>15</v>
      </c>
      <c r="G62" s="183">
        <v>116</v>
      </c>
      <c r="H62" s="183">
        <v>73</v>
      </c>
      <c r="I62" s="183">
        <v>24</v>
      </c>
      <c r="J62" s="183">
        <v>316</v>
      </c>
      <c r="K62" s="183">
        <v>186</v>
      </c>
      <c r="L62" s="183">
        <v>121</v>
      </c>
      <c r="M62" s="192">
        <v>172</v>
      </c>
    </row>
    <row r="63" spans="1:13">
      <c r="A63" s="182" t="s">
        <v>21</v>
      </c>
      <c r="B63" s="182" t="s">
        <v>39</v>
      </c>
      <c r="C63" s="182" t="s">
        <v>55</v>
      </c>
      <c r="D63" s="182" t="s">
        <v>117</v>
      </c>
      <c r="E63" s="182" t="s">
        <v>118</v>
      </c>
      <c r="F63" s="183">
        <v>7669</v>
      </c>
      <c r="G63" s="183">
        <v>9362</v>
      </c>
      <c r="H63" s="183">
        <v>11415</v>
      </c>
      <c r="I63" s="183">
        <v>11340</v>
      </c>
      <c r="J63" s="183">
        <v>10088</v>
      </c>
      <c r="K63" s="183">
        <v>12316</v>
      </c>
      <c r="L63" s="183">
        <v>12162</v>
      </c>
      <c r="M63" s="192">
        <v>15350</v>
      </c>
    </row>
    <row r="64" spans="1:13">
      <c r="A64" s="182" t="s">
        <v>15</v>
      </c>
      <c r="B64" s="182" t="s">
        <v>23</v>
      </c>
      <c r="C64" s="182" t="s">
        <v>43</v>
      </c>
      <c r="D64" s="182" t="s">
        <v>119</v>
      </c>
      <c r="E64" s="182" t="s">
        <v>120</v>
      </c>
      <c r="F64" s="183">
        <v>1828</v>
      </c>
      <c r="G64" s="183">
        <v>1664</v>
      </c>
      <c r="H64" s="183">
        <v>1515</v>
      </c>
      <c r="I64" s="183">
        <v>1797</v>
      </c>
      <c r="J64" s="183">
        <v>1554</v>
      </c>
      <c r="K64" s="183">
        <v>1201</v>
      </c>
      <c r="L64" s="183">
        <v>1327</v>
      </c>
      <c r="M64" s="192">
        <v>1318</v>
      </c>
    </row>
    <row r="65" spans="1:13">
      <c r="A65" s="182" t="s">
        <v>17</v>
      </c>
      <c r="B65" s="182" t="s">
        <v>31</v>
      </c>
      <c r="C65" s="182" t="s">
        <v>49</v>
      </c>
      <c r="D65" s="182" t="s">
        <v>121</v>
      </c>
      <c r="E65" s="182" t="s">
        <v>122</v>
      </c>
      <c r="F65" s="183">
        <v>6705</v>
      </c>
      <c r="G65" s="183">
        <v>4148</v>
      </c>
      <c r="H65" s="183">
        <v>4561</v>
      </c>
      <c r="I65" s="183">
        <v>5677</v>
      </c>
      <c r="J65" s="183">
        <v>5081</v>
      </c>
      <c r="K65" s="183">
        <v>6236</v>
      </c>
      <c r="L65" s="183">
        <v>6050</v>
      </c>
      <c r="M65" s="192">
        <v>5889</v>
      </c>
    </row>
    <row r="66" spans="1:13">
      <c r="A66" s="182" t="s">
        <v>19</v>
      </c>
      <c r="B66" s="182" t="s">
        <v>35</v>
      </c>
      <c r="C66" s="182" t="s">
        <v>63</v>
      </c>
      <c r="D66" s="182" t="s">
        <v>123</v>
      </c>
      <c r="E66" s="182" t="s">
        <v>124</v>
      </c>
      <c r="F66" s="183">
        <v>1418</v>
      </c>
      <c r="G66" s="183">
        <v>1255</v>
      </c>
      <c r="H66" s="183">
        <v>1632</v>
      </c>
      <c r="I66" s="183">
        <v>1463</v>
      </c>
      <c r="J66" s="183">
        <v>1361</v>
      </c>
      <c r="K66" s="183">
        <v>2957</v>
      </c>
      <c r="L66" s="183">
        <v>2427</v>
      </c>
      <c r="M66" s="192">
        <v>2574</v>
      </c>
    </row>
    <row r="67" spans="1:13">
      <c r="A67" s="182" t="s">
        <v>15</v>
      </c>
      <c r="B67" s="182" t="s">
        <v>25</v>
      </c>
      <c r="C67" s="182" t="s">
        <v>43</v>
      </c>
      <c r="D67" s="182" t="s">
        <v>125</v>
      </c>
      <c r="E67" s="182" t="s">
        <v>126</v>
      </c>
      <c r="F67" s="183">
        <v>4209</v>
      </c>
      <c r="G67" s="183">
        <v>6348</v>
      </c>
      <c r="H67" s="183">
        <v>9948</v>
      </c>
      <c r="I67" s="183">
        <v>11074</v>
      </c>
      <c r="J67" s="183">
        <v>13271</v>
      </c>
      <c r="K67" s="183">
        <v>15404</v>
      </c>
      <c r="L67" s="183">
        <v>16466</v>
      </c>
      <c r="M67" s="192">
        <v>15990</v>
      </c>
    </row>
    <row r="68" spans="1:13">
      <c r="A68" s="182" t="s">
        <v>15</v>
      </c>
      <c r="B68" s="182" t="s">
        <v>23</v>
      </c>
      <c r="C68" s="182" t="s">
        <v>43</v>
      </c>
      <c r="D68" s="182" t="s">
        <v>127</v>
      </c>
      <c r="E68" s="182" t="s">
        <v>128</v>
      </c>
      <c r="F68" s="183">
        <v>382</v>
      </c>
      <c r="G68" s="183">
        <v>294</v>
      </c>
      <c r="H68" s="183">
        <v>642</v>
      </c>
      <c r="I68" s="183">
        <v>499</v>
      </c>
      <c r="J68" s="183">
        <v>520</v>
      </c>
      <c r="K68" s="183">
        <v>543</v>
      </c>
      <c r="L68" s="183">
        <v>604</v>
      </c>
      <c r="M68" s="192">
        <v>370</v>
      </c>
    </row>
    <row r="69" spans="1:13">
      <c r="A69" s="182" t="s">
        <v>17</v>
      </c>
      <c r="B69" s="182" t="s">
        <v>29</v>
      </c>
      <c r="C69" s="182" t="s">
        <v>47</v>
      </c>
      <c r="D69" s="182" t="s">
        <v>129</v>
      </c>
      <c r="E69" s="182" t="s">
        <v>130</v>
      </c>
      <c r="F69" s="183">
        <v>1322</v>
      </c>
      <c r="G69" s="183">
        <v>1559</v>
      </c>
      <c r="H69" s="183">
        <v>2642</v>
      </c>
      <c r="I69" s="183">
        <v>1299</v>
      </c>
      <c r="J69" s="183">
        <v>1564</v>
      </c>
      <c r="K69" s="183">
        <v>1682</v>
      </c>
      <c r="L69" s="183">
        <v>1270</v>
      </c>
      <c r="M69" s="192">
        <v>1049</v>
      </c>
    </row>
    <row r="70" spans="1:13">
      <c r="A70" s="182" t="s">
        <v>17</v>
      </c>
      <c r="B70" s="182" t="s">
        <v>29</v>
      </c>
      <c r="C70" s="182" t="s">
        <v>47</v>
      </c>
      <c r="D70" s="182" t="s">
        <v>131</v>
      </c>
      <c r="E70" s="182" t="s">
        <v>132</v>
      </c>
      <c r="F70" s="183">
        <v>4035</v>
      </c>
      <c r="G70" s="183">
        <v>3753</v>
      </c>
      <c r="H70" s="183">
        <v>4121</v>
      </c>
      <c r="I70" s="183">
        <v>5250</v>
      </c>
      <c r="J70" s="183">
        <v>5220</v>
      </c>
      <c r="K70" s="183">
        <v>5346</v>
      </c>
      <c r="L70" s="183">
        <v>6216</v>
      </c>
      <c r="M70" s="192">
        <v>5632</v>
      </c>
    </row>
    <row r="71" spans="1:13">
      <c r="A71" s="182" t="s">
        <v>21</v>
      </c>
      <c r="B71" s="182" t="s">
        <v>39</v>
      </c>
      <c r="C71" s="182" t="s">
        <v>55</v>
      </c>
      <c r="D71" s="182" t="s">
        <v>133</v>
      </c>
      <c r="E71" s="182" t="s">
        <v>134</v>
      </c>
      <c r="F71" s="183">
        <v>10528</v>
      </c>
      <c r="G71" s="183">
        <v>12273</v>
      </c>
      <c r="H71" s="183">
        <v>10749</v>
      </c>
      <c r="I71" s="183">
        <v>12931</v>
      </c>
      <c r="J71" s="183">
        <v>14607</v>
      </c>
      <c r="K71" s="183">
        <v>14742</v>
      </c>
      <c r="L71" s="183">
        <v>13668</v>
      </c>
      <c r="M71" s="192">
        <v>14259</v>
      </c>
    </row>
    <row r="72" spans="1:13">
      <c r="A72" s="182" t="s">
        <v>15</v>
      </c>
      <c r="B72" s="182" t="s">
        <v>27</v>
      </c>
      <c r="C72" s="182" t="s">
        <v>41</v>
      </c>
      <c r="D72" s="182" t="s">
        <v>135</v>
      </c>
      <c r="E72" s="182" t="s">
        <v>136</v>
      </c>
      <c r="F72" s="183">
        <v>1360</v>
      </c>
      <c r="G72" s="183">
        <v>1295</v>
      </c>
      <c r="H72" s="183">
        <v>1524</v>
      </c>
      <c r="I72" s="183">
        <v>1109</v>
      </c>
      <c r="J72" s="183">
        <v>1163</v>
      </c>
      <c r="K72" s="183">
        <v>1841</v>
      </c>
      <c r="L72" s="183">
        <v>2341</v>
      </c>
      <c r="M72" s="192">
        <v>1811</v>
      </c>
    </row>
    <row r="73" spans="1:13">
      <c r="A73" s="182" t="s">
        <v>21</v>
      </c>
      <c r="B73" s="182" t="s">
        <v>39</v>
      </c>
      <c r="C73" s="182" t="s">
        <v>61</v>
      </c>
      <c r="D73" s="182" t="s">
        <v>137</v>
      </c>
      <c r="E73" s="182" t="s">
        <v>138</v>
      </c>
      <c r="F73" s="183">
        <v>5903</v>
      </c>
      <c r="G73" s="183">
        <v>5372</v>
      </c>
      <c r="H73" s="183">
        <v>7688</v>
      </c>
      <c r="I73" s="183">
        <v>8413</v>
      </c>
      <c r="J73" s="183">
        <v>6993</v>
      </c>
      <c r="K73" s="183">
        <v>7169</v>
      </c>
      <c r="L73" s="183">
        <v>6350</v>
      </c>
      <c r="M73" s="192">
        <v>6019</v>
      </c>
    </row>
    <row r="74" spans="1:13">
      <c r="A74" s="182" t="s">
        <v>17</v>
      </c>
      <c r="B74" s="182" t="s">
        <v>31</v>
      </c>
      <c r="C74" s="182" t="s">
        <v>49</v>
      </c>
      <c r="D74" s="182" t="s">
        <v>139</v>
      </c>
      <c r="E74" s="182" t="s">
        <v>140</v>
      </c>
      <c r="F74" s="183">
        <v>2081</v>
      </c>
      <c r="G74" s="183">
        <v>2645</v>
      </c>
      <c r="H74" s="183">
        <v>2780</v>
      </c>
      <c r="I74" s="183">
        <v>2188</v>
      </c>
      <c r="J74" s="183">
        <v>3116</v>
      </c>
      <c r="K74" s="183">
        <v>3844</v>
      </c>
      <c r="L74" s="183">
        <v>3098</v>
      </c>
      <c r="M74" s="192">
        <v>3680</v>
      </c>
    </row>
    <row r="75" spans="1:13">
      <c r="A75" s="182" t="s">
        <v>19</v>
      </c>
      <c r="B75" s="182" t="s">
        <v>35</v>
      </c>
      <c r="C75" s="182" t="s">
        <v>63</v>
      </c>
      <c r="D75" s="182" t="s">
        <v>141</v>
      </c>
      <c r="E75" s="182" t="s">
        <v>142</v>
      </c>
      <c r="F75" s="183">
        <v>2731</v>
      </c>
      <c r="G75" s="183">
        <v>2708</v>
      </c>
      <c r="H75" s="183">
        <v>2535</v>
      </c>
      <c r="I75" s="183">
        <v>2775</v>
      </c>
      <c r="J75" s="183">
        <v>2285</v>
      </c>
      <c r="K75" s="183">
        <v>2788</v>
      </c>
      <c r="L75" s="183">
        <v>3361</v>
      </c>
      <c r="M75" s="192">
        <v>4256</v>
      </c>
    </row>
    <row r="76" spans="1:13">
      <c r="A76" s="182" t="s">
        <v>15</v>
      </c>
      <c r="B76" s="182" t="s">
        <v>27</v>
      </c>
      <c r="C76" s="182" t="s">
        <v>41</v>
      </c>
      <c r="D76" s="182" t="s">
        <v>143</v>
      </c>
      <c r="E76" s="182" t="s">
        <v>144</v>
      </c>
      <c r="F76" s="183">
        <v>1304</v>
      </c>
      <c r="G76" s="183">
        <v>1025</v>
      </c>
      <c r="H76" s="183">
        <v>1357</v>
      </c>
      <c r="I76" s="183">
        <v>1935</v>
      </c>
      <c r="J76" s="183">
        <v>1705</v>
      </c>
      <c r="K76" s="183">
        <v>2308</v>
      </c>
      <c r="L76" s="183">
        <v>2219</v>
      </c>
      <c r="M76" s="192">
        <v>2786</v>
      </c>
    </row>
    <row r="77" spans="1:13">
      <c r="A77" s="182" t="s">
        <v>21</v>
      </c>
      <c r="B77" s="182" t="s">
        <v>37</v>
      </c>
      <c r="C77" s="182" t="s">
        <v>57</v>
      </c>
      <c r="D77" s="182" t="s">
        <v>145</v>
      </c>
      <c r="E77" s="182" t="s">
        <v>146</v>
      </c>
      <c r="F77" s="183">
        <v>6052</v>
      </c>
      <c r="G77" s="183">
        <v>6843</v>
      </c>
      <c r="H77" s="183">
        <v>7497</v>
      </c>
      <c r="I77" s="183">
        <v>9335</v>
      </c>
      <c r="J77" s="183">
        <v>7716</v>
      </c>
      <c r="K77" s="183">
        <v>10023</v>
      </c>
      <c r="L77" s="183">
        <v>10531</v>
      </c>
      <c r="M77" s="192">
        <v>9358</v>
      </c>
    </row>
    <row r="78" spans="1:13">
      <c r="A78" s="182" t="s">
        <v>19</v>
      </c>
      <c r="B78" s="182" t="s">
        <v>35</v>
      </c>
      <c r="C78" s="182" t="s">
        <v>63</v>
      </c>
      <c r="D78" s="182" t="s">
        <v>147</v>
      </c>
      <c r="E78" s="182" t="s">
        <v>148</v>
      </c>
      <c r="F78" s="183">
        <v>1267</v>
      </c>
      <c r="G78" s="183">
        <v>1651</v>
      </c>
      <c r="H78" s="183">
        <v>1610</v>
      </c>
      <c r="I78" s="183">
        <v>1291</v>
      </c>
      <c r="J78" s="183">
        <v>1670</v>
      </c>
      <c r="K78" s="183">
        <v>1998</v>
      </c>
      <c r="L78" s="183">
        <v>1940</v>
      </c>
      <c r="M78" s="192">
        <v>2165</v>
      </c>
    </row>
    <row r="79" spans="1:13">
      <c r="A79" s="182" t="s">
        <v>17</v>
      </c>
      <c r="B79" s="182" t="s">
        <v>33</v>
      </c>
      <c r="C79" s="182" t="s">
        <v>53</v>
      </c>
      <c r="D79" s="182" t="s">
        <v>149</v>
      </c>
      <c r="E79" s="182" t="s">
        <v>150</v>
      </c>
      <c r="F79" s="183">
        <v>8161</v>
      </c>
      <c r="G79" s="183">
        <v>9663</v>
      </c>
      <c r="H79" s="183">
        <v>10147</v>
      </c>
      <c r="I79" s="183">
        <v>9884</v>
      </c>
      <c r="J79" s="183">
        <v>13050</v>
      </c>
      <c r="K79" s="183">
        <v>14503</v>
      </c>
      <c r="L79" s="183">
        <v>16242</v>
      </c>
      <c r="M79" s="192">
        <v>13451</v>
      </c>
    </row>
    <row r="80" spans="1:13">
      <c r="A80" s="182" t="s">
        <v>15</v>
      </c>
      <c r="B80" s="182" t="s">
        <v>23</v>
      </c>
      <c r="C80" s="182" t="s">
        <v>43</v>
      </c>
      <c r="D80" s="182" t="s">
        <v>151</v>
      </c>
      <c r="E80" s="182" t="s">
        <v>152</v>
      </c>
      <c r="F80" s="183">
        <v>1063</v>
      </c>
      <c r="G80" s="183">
        <v>615</v>
      </c>
      <c r="H80" s="183">
        <v>914</v>
      </c>
      <c r="I80" s="183">
        <v>1554</v>
      </c>
      <c r="J80" s="183">
        <v>1427</v>
      </c>
      <c r="K80" s="183">
        <v>1625</v>
      </c>
      <c r="L80" s="183">
        <v>1842</v>
      </c>
      <c r="M80" s="192">
        <v>1487</v>
      </c>
    </row>
    <row r="81" spans="1:13">
      <c r="A81" s="182" t="s">
        <v>21</v>
      </c>
      <c r="B81" s="182" t="s">
        <v>39</v>
      </c>
      <c r="C81" s="182" t="s">
        <v>59</v>
      </c>
      <c r="D81" s="182" t="s">
        <v>153</v>
      </c>
      <c r="E81" s="182" t="s">
        <v>154</v>
      </c>
      <c r="F81" s="183">
        <v>2420</v>
      </c>
      <c r="G81" s="183">
        <v>3209</v>
      </c>
      <c r="H81" s="183">
        <v>3360</v>
      </c>
      <c r="I81" s="183">
        <v>3564</v>
      </c>
      <c r="J81" s="183">
        <v>4062</v>
      </c>
      <c r="K81" s="183">
        <v>5886</v>
      </c>
      <c r="L81" s="183">
        <v>7811</v>
      </c>
      <c r="M81" s="192">
        <v>6598</v>
      </c>
    </row>
    <row r="82" spans="1:13">
      <c r="A82" s="182" t="s">
        <v>19</v>
      </c>
      <c r="B82" s="182" t="s">
        <v>35</v>
      </c>
      <c r="C82" s="182" t="s">
        <v>63</v>
      </c>
      <c r="D82" s="182" t="s">
        <v>155</v>
      </c>
      <c r="E82" s="182" t="s">
        <v>156</v>
      </c>
      <c r="F82" s="183">
        <v>574</v>
      </c>
      <c r="G82" s="183">
        <v>524</v>
      </c>
      <c r="H82" s="183">
        <v>812</v>
      </c>
      <c r="I82" s="183">
        <v>899</v>
      </c>
      <c r="J82" s="183">
        <v>823</v>
      </c>
      <c r="K82" s="183">
        <v>1536</v>
      </c>
      <c r="L82" s="183">
        <v>1978</v>
      </c>
      <c r="M82" s="192">
        <v>751</v>
      </c>
    </row>
    <row r="83" spans="1:13">
      <c r="A83" s="182" t="s">
        <v>19</v>
      </c>
      <c r="B83" s="182" t="s">
        <v>35</v>
      </c>
      <c r="C83" s="182" t="s">
        <v>63</v>
      </c>
      <c r="D83" s="182" t="s">
        <v>157</v>
      </c>
      <c r="E83" s="182" t="s">
        <v>158</v>
      </c>
      <c r="F83" s="183">
        <v>2029</v>
      </c>
      <c r="G83" s="183">
        <v>2065</v>
      </c>
      <c r="H83" s="183">
        <v>1772</v>
      </c>
      <c r="I83" s="183">
        <v>2342</v>
      </c>
      <c r="J83" s="183">
        <v>1571</v>
      </c>
      <c r="K83" s="183">
        <v>1605</v>
      </c>
      <c r="L83" s="183">
        <v>1389</v>
      </c>
      <c r="M83" s="192">
        <v>1820</v>
      </c>
    </row>
    <row r="84" spans="1:13">
      <c r="A84" s="182" t="s">
        <v>15</v>
      </c>
      <c r="B84" s="182" t="s">
        <v>25</v>
      </c>
      <c r="C84" s="182" t="s">
        <v>45</v>
      </c>
      <c r="D84" s="182" t="s">
        <v>159</v>
      </c>
      <c r="E84" s="182" t="s">
        <v>160</v>
      </c>
      <c r="F84" s="183">
        <v>551</v>
      </c>
      <c r="G84" s="183">
        <v>532</v>
      </c>
      <c r="H84" s="183">
        <v>883</v>
      </c>
      <c r="I84" s="183">
        <v>760</v>
      </c>
      <c r="J84" s="183">
        <v>679</v>
      </c>
      <c r="K84" s="183">
        <v>1274</v>
      </c>
      <c r="L84" s="183">
        <v>1784</v>
      </c>
      <c r="M84" s="192">
        <v>1717</v>
      </c>
    </row>
    <row r="85" spans="1:13">
      <c r="A85" s="182" t="s">
        <v>19</v>
      </c>
      <c r="B85" s="182" t="s">
        <v>35</v>
      </c>
      <c r="C85" s="182" t="s">
        <v>63</v>
      </c>
      <c r="D85" s="182" t="s">
        <v>161</v>
      </c>
      <c r="E85" s="182" t="s">
        <v>162</v>
      </c>
      <c r="F85" s="183">
        <v>1005</v>
      </c>
      <c r="G85" s="183">
        <v>1263</v>
      </c>
      <c r="H85" s="183">
        <v>1356</v>
      </c>
      <c r="I85" s="183">
        <v>1381</v>
      </c>
      <c r="J85" s="183">
        <v>1536</v>
      </c>
      <c r="K85" s="183">
        <v>1159</v>
      </c>
      <c r="L85" s="183">
        <v>1479</v>
      </c>
      <c r="M85" s="192">
        <v>1524</v>
      </c>
    </row>
    <row r="86" spans="1:13">
      <c r="A86" s="182" t="s">
        <v>21</v>
      </c>
      <c r="B86" s="182" t="s">
        <v>37</v>
      </c>
      <c r="C86" s="182" t="s">
        <v>61</v>
      </c>
      <c r="D86" s="182" t="s">
        <v>163</v>
      </c>
      <c r="E86" s="182" t="s">
        <v>164</v>
      </c>
      <c r="F86" s="183">
        <v>15010</v>
      </c>
      <c r="G86" s="183">
        <v>16157</v>
      </c>
      <c r="H86" s="183">
        <v>17599</v>
      </c>
      <c r="I86" s="183">
        <v>17798</v>
      </c>
      <c r="J86" s="183">
        <v>21112</v>
      </c>
      <c r="K86" s="183">
        <v>21742</v>
      </c>
      <c r="L86" s="183">
        <v>24534</v>
      </c>
      <c r="M86" s="192">
        <v>21839</v>
      </c>
    </row>
    <row r="87" spans="1:13">
      <c r="A87" s="182" t="s">
        <v>19</v>
      </c>
      <c r="B87" s="182" t="s">
        <v>35</v>
      </c>
      <c r="C87" s="182" t="s">
        <v>63</v>
      </c>
      <c r="D87" s="182" t="s">
        <v>165</v>
      </c>
      <c r="E87" s="182" t="s">
        <v>166</v>
      </c>
      <c r="F87" s="183">
        <v>1743</v>
      </c>
      <c r="G87" s="183">
        <v>1511</v>
      </c>
      <c r="H87" s="183">
        <v>2109</v>
      </c>
      <c r="I87" s="183">
        <v>1698</v>
      </c>
      <c r="J87" s="183">
        <v>2184</v>
      </c>
      <c r="K87" s="183">
        <v>1689</v>
      </c>
      <c r="L87" s="183">
        <v>1310</v>
      </c>
      <c r="M87" s="192">
        <v>1735</v>
      </c>
    </row>
    <row r="88" spans="1:13">
      <c r="A88" s="182" t="s">
        <v>19</v>
      </c>
      <c r="B88" s="182" t="s">
        <v>35</v>
      </c>
      <c r="C88" s="182" t="s">
        <v>63</v>
      </c>
      <c r="D88" s="182" t="s">
        <v>167</v>
      </c>
      <c r="E88" s="182" t="s">
        <v>168</v>
      </c>
      <c r="F88" s="183">
        <v>826</v>
      </c>
      <c r="G88" s="183">
        <v>1829</v>
      </c>
      <c r="H88" s="183">
        <v>1619</v>
      </c>
      <c r="I88" s="183">
        <v>1434</v>
      </c>
      <c r="J88" s="183">
        <v>1292</v>
      </c>
      <c r="K88" s="183">
        <v>1088</v>
      </c>
      <c r="L88" s="183">
        <v>1372</v>
      </c>
      <c r="M88" s="192">
        <v>1471</v>
      </c>
    </row>
    <row r="89" spans="1:13">
      <c r="A89" s="182" t="s">
        <v>15</v>
      </c>
      <c r="B89" s="182" t="s">
        <v>23</v>
      </c>
      <c r="C89" s="182" t="s">
        <v>43</v>
      </c>
      <c r="D89" s="182" t="s">
        <v>169</v>
      </c>
      <c r="E89" s="182" t="s">
        <v>170</v>
      </c>
      <c r="F89" s="183">
        <v>378</v>
      </c>
      <c r="G89" s="183">
        <v>591</v>
      </c>
      <c r="H89" s="183">
        <v>622</v>
      </c>
      <c r="I89" s="183">
        <v>724</v>
      </c>
      <c r="J89" s="183">
        <v>858</v>
      </c>
      <c r="K89" s="183">
        <v>1382</v>
      </c>
      <c r="L89" s="183">
        <v>2080</v>
      </c>
      <c r="M89" s="192">
        <v>1138</v>
      </c>
    </row>
    <row r="90" spans="1:13">
      <c r="A90" s="182" t="s">
        <v>19</v>
      </c>
      <c r="B90" s="182" t="s">
        <v>35</v>
      </c>
      <c r="C90" s="182" t="s">
        <v>63</v>
      </c>
      <c r="D90" s="182" t="s">
        <v>171</v>
      </c>
      <c r="E90" s="182" t="s">
        <v>172</v>
      </c>
      <c r="F90" s="183">
        <v>698</v>
      </c>
      <c r="G90" s="183">
        <v>607</v>
      </c>
      <c r="H90" s="183">
        <v>774</v>
      </c>
      <c r="I90" s="183">
        <v>848</v>
      </c>
      <c r="J90" s="183">
        <v>621</v>
      </c>
      <c r="K90" s="183">
        <v>1456</v>
      </c>
      <c r="L90" s="183">
        <v>1476</v>
      </c>
      <c r="M90" s="192">
        <v>1145</v>
      </c>
    </row>
    <row r="91" spans="1:13">
      <c r="A91" s="182" t="s">
        <v>17</v>
      </c>
      <c r="B91" s="182" t="s">
        <v>31</v>
      </c>
      <c r="C91" s="182" t="s">
        <v>49</v>
      </c>
      <c r="D91" s="182" t="s">
        <v>173</v>
      </c>
      <c r="E91" s="182" t="s">
        <v>174</v>
      </c>
      <c r="F91" s="183">
        <v>932</v>
      </c>
      <c r="G91" s="183">
        <v>928</v>
      </c>
      <c r="H91" s="183">
        <v>1139</v>
      </c>
      <c r="I91" s="183">
        <v>1226</v>
      </c>
      <c r="J91" s="183">
        <v>1714</v>
      </c>
      <c r="K91" s="183">
        <v>1602</v>
      </c>
      <c r="L91" s="183">
        <v>2227</v>
      </c>
      <c r="M91" s="192">
        <v>2182</v>
      </c>
    </row>
    <row r="92" spans="1:13">
      <c r="A92" s="182" t="s">
        <v>17</v>
      </c>
      <c r="B92" s="182" t="s">
        <v>33</v>
      </c>
      <c r="C92" s="182" t="s">
        <v>51</v>
      </c>
      <c r="D92" s="182" t="s">
        <v>175</v>
      </c>
      <c r="E92" s="182" t="s">
        <v>176</v>
      </c>
      <c r="F92" s="183">
        <v>10663</v>
      </c>
      <c r="G92" s="183">
        <v>13092</v>
      </c>
      <c r="H92" s="183">
        <v>12330</v>
      </c>
      <c r="I92" s="183">
        <v>12659</v>
      </c>
      <c r="J92" s="183">
        <v>13406</v>
      </c>
      <c r="K92" s="183">
        <v>14141</v>
      </c>
      <c r="L92" s="183">
        <v>13061</v>
      </c>
      <c r="M92" s="192">
        <v>16374</v>
      </c>
    </row>
    <row r="93" spans="1:13">
      <c r="A93" s="182" t="s">
        <v>19</v>
      </c>
      <c r="B93" s="182" t="s">
        <v>35</v>
      </c>
      <c r="C93" s="182" t="s">
        <v>63</v>
      </c>
      <c r="D93" s="182" t="s">
        <v>177</v>
      </c>
      <c r="E93" s="182" t="s">
        <v>178</v>
      </c>
      <c r="F93" s="183">
        <v>538</v>
      </c>
      <c r="G93" s="183">
        <v>1002</v>
      </c>
      <c r="H93" s="183">
        <v>1369</v>
      </c>
      <c r="I93" s="183">
        <v>1287</v>
      </c>
      <c r="J93" s="183">
        <v>1452</v>
      </c>
      <c r="K93" s="183">
        <v>2418</v>
      </c>
      <c r="L93" s="183">
        <v>2122</v>
      </c>
      <c r="M93" s="192">
        <v>2377</v>
      </c>
    </row>
    <row r="94" spans="1:13">
      <c r="A94" s="182" t="s">
        <v>19</v>
      </c>
      <c r="B94" s="182" t="s">
        <v>35</v>
      </c>
      <c r="C94" s="182" t="s">
        <v>63</v>
      </c>
      <c r="D94" s="182" t="s">
        <v>179</v>
      </c>
      <c r="E94" s="182" t="s">
        <v>180</v>
      </c>
      <c r="F94" s="183">
        <v>1500</v>
      </c>
      <c r="G94" s="183">
        <v>2256</v>
      </c>
      <c r="H94" s="183">
        <v>1677</v>
      </c>
      <c r="I94" s="183">
        <v>1469</v>
      </c>
      <c r="J94" s="183">
        <v>1160</v>
      </c>
      <c r="K94" s="183">
        <v>1312</v>
      </c>
      <c r="L94" s="183">
        <v>1183</v>
      </c>
      <c r="M94" s="192">
        <v>1388</v>
      </c>
    </row>
    <row r="95" spans="1:13">
      <c r="A95" s="182" t="s">
        <v>21</v>
      </c>
      <c r="B95" s="182" t="s">
        <v>37</v>
      </c>
      <c r="C95" s="182" t="s">
        <v>61</v>
      </c>
      <c r="D95" s="182" t="s">
        <v>181</v>
      </c>
      <c r="E95" s="182" t="s">
        <v>182</v>
      </c>
      <c r="F95" s="183">
        <v>672</v>
      </c>
      <c r="G95" s="183">
        <v>1029</v>
      </c>
      <c r="H95" s="183">
        <v>708</v>
      </c>
      <c r="I95" s="183">
        <v>1324</v>
      </c>
      <c r="J95" s="183">
        <v>1211</v>
      </c>
      <c r="K95" s="183">
        <v>903</v>
      </c>
      <c r="L95" s="183">
        <v>1690</v>
      </c>
      <c r="M95" s="192">
        <v>1372</v>
      </c>
    </row>
    <row r="96" spans="1:13">
      <c r="A96" s="182" t="s">
        <v>19</v>
      </c>
      <c r="B96" s="182" t="s">
        <v>35</v>
      </c>
      <c r="C96" s="182" t="s">
        <v>63</v>
      </c>
      <c r="D96" s="182" t="s">
        <v>183</v>
      </c>
      <c r="E96" s="182" t="s">
        <v>184</v>
      </c>
      <c r="F96" s="183">
        <v>1083</v>
      </c>
      <c r="G96" s="183">
        <v>1189</v>
      </c>
      <c r="H96" s="183">
        <v>1610</v>
      </c>
      <c r="I96" s="183">
        <v>1036</v>
      </c>
      <c r="J96" s="183">
        <v>1189</v>
      </c>
      <c r="K96" s="183">
        <v>1321</v>
      </c>
      <c r="L96" s="183">
        <v>1807</v>
      </c>
      <c r="M96" s="192">
        <v>1488</v>
      </c>
    </row>
    <row r="97" spans="1:13">
      <c r="A97" s="182" t="s">
        <v>19</v>
      </c>
      <c r="B97" s="182" t="s">
        <v>35</v>
      </c>
      <c r="C97" s="182" t="s">
        <v>63</v>
      </c>
      <c r="D97" s="182" t="s">
        <v>185</v>
      </c>
      <c r="E97" s="182" t="s">
        <v>186</v>
      </c>
      <c r="F97" s="183">
        <v>1872</v>
      </c>
      <c r="G97" s="183">
        <v>1089</v>
      </c>
      <c r="H97" s="183">
        <v>868</v>
      </c>
      <c r="I97" s="183">
        <v>1194</v>
      </c>
      <c r="J97" s="183">
        <v>1056</v>
      </c>
      <c r="K97" s="183">
        <v>785</v>
      </c>
      <c r="L97" s="183">
        <v>554</v>
      </c>
      <c r="M97" s="192">
        <v>769</v>
      </c>
    </row>
    <row r="98" spans="1:13">
      <c r="A98" s="182" t="s">
        <v>21</v>
      </c>
      <c r="B98" s="182" t="s">
        <v>37</v>
      </c>
      <c r="C98" s="182" t="s">
        <v>57</v>
      </c>
      <c r="D98" s="182" t="s">
        <v>187</v>
      </c>
      <c r="E98" s="182" t="s">
        <v>188</v>
      </c>
      <c r="F98" s="183">
        <v>11026</v>
      </c>
      <c r="G98" s="183">
        <v>12753</v>
      </c>
      <c r="H98" s="183">
        <v>12303</v>
      </c>
      <c r="I98" s="183">
        <v>14852</v>
      </c>
      <c r="J98" s="183">
        <v>15739</v>
      </c>
      <c r="K98" s="183">
        <v>14862</v>
      </c>
      <c r="L98" s="183">
        <v>16508</v>
      </c>
      <c r="M98" s="192">
        <v>15591</v>
      </c>
    </row>
    <row r="99" spans="1:13">
      <c r="A99" s="182" t="s">
        <v>15</v>
      </c>
      <c r="B99" s="182" t="s">
        <v>27</v>
      </c>
      <c r="C99" s="182" t="s">
        <v>41</v>
      </c>
      <c r="D99" s="182" t="s">
        <v>189</v>
      </c>
      <c r="E99" s="182" t="s">
        <v>190</v>
      </c>
      <c r="F99" s="183">
        <v>1506</v>
      </c>
      <c r="G99" s="183">
        <v>759</v>
      </c>
      <c r="H99" s="183">
        <v>749</v>
      </c>
      <c r="I99" s="183">
        <v>1249</v>
      </c>
      <c r="J99" s="183">
        <v>1349</v>
      </c>
      <c r="K99" s="183">
        <v>1358</v>
      </c>
      <c r="L99" s="183">
        <v>1965</v>
      </c>
      <c r="M99" s="192">
        <v>2115</v>
      </c>
    </row>
    <row r="100" spans="1:13">
      <c r="A100" s="182" t="s">
        <v>19</v>
      </c>
      <c r="B100" s="182" t="s">
        <v>35</v>
      </c>
      <c r="C100" s="182" t="s">
        <v>63</v>
      </c>
      <c r="D100" s="182" t="s">
        <v>191</v>
      </c>
      <c r="E100" s="182" t="s">
        <v>192</v>
      </c>
      <c r="F100" s="183">
        <v>1440</v>
      </c>
      <c r="G100" s="183">
        <v>1220</v>
      </c>
      <c r="H100" s="183">
        <v>1255</v>
      </c>
      <c r="I100" s="183">
        <v>730</v>
      </c>
      <c r="J100" s="183">
        <v>1142</v>
      </c>
      <c r="K100" s="183">
        <v>1321</v>
      </c>
      <c r="L100" s="183">
        <v>1436</v>
      </c>
      <c r="M100" s="192">
        <v>1098</v>
      </c>
    </row>
    <row r="101" spans="1:13">
      <c r="A101" s="182" t="s">
        <v>15</v>
      </c>
      <c r="B101" s="182" t="s">
        <v>27</v>
      </c>
      <c r="C101" s="182" t="s">
        <v>41</v>
      </c>
      <c r="D101" s="182" t="s">
        <v>193</v>
      </c>
      <c r="E101" s="182" t="s">
        <v>194</v>
      </c>
      <c r="F101" s="183">
        <v>3036</v>
      </c>
      <c r="G101" s="183">
        <v>3678</v>
      </c>
      <c r="H101" s="183">
        <v>2112</v>
      </c>
      <c r="I101" s="183">
        <v>2361</v>
      </c>
      <c r="J101" s="183">
        <v>1908</v>
      </c>
      <c r="K101" s="183">
        <v>1829</v>
      </c>
      <c r="L101" s="183">
        <v>2028</v>
      </c>
      <c r="M101" s="192">
        <v>2334</v>
      </c>
    </row>
    <row r="102" spans="1:13">
      <c r="A102" s="182" t="s">
        <v>15</v>
      </c>
      <c r="B102" s="182" t="s">
        <v>25</v>
      </c>
      <c r="C102" s="182" t="s">
        <v>45</v>
      </c>
      <c r="D102" s="182" t="s">
        <v>195</v>
      </c>
      <c r="E102" s="182" t="s">
        <v>196</v>
      </c>
      <c r="F102" s="183">
        <v>407</v>
      </c>
      <c r="G102" s="183">
        <v>600</v>
      </c>
      <c r="H102" s="183">
        <v>826</v>
      </c>
      <c r="I102" s="183">
        <v>683</v>
      </c>
      <c r="J102" s="183">
        <v>986</v>
      </c>
      <c r="K102" s="183">
        <v>900</v>
      </c>
      <c r="L102" s="183">
        <v>1081</v>
      </c>
      <c r="M102" s="192">
        <v>1059</v>
      </c>
    </row>
    <row r="103" spans="1:13">
      <c r="A103" s="182" t="s">
        <v>19</v>
      </c>
      <c r="B103" s="182" t="s">
        <v>35</v>
      </c>
      <c r="C103" s="182" t="s">
        <v>63</v>
      </c>
      <c r="D103" s="182" t="s">
        <v>197</v>
      </c>
      <c r="E103" s="182" t="s">
        <v>198</v>
      </c>
      <c r="F103" s="183">
        <v>1366</v>
      </c>
      <c r="G103" s="183">
        <v>1466</v>
      </c>
      <c r="H103" s="183">
        <v>1668</v>
      </c>
      <c r="I103" s="183">
        <v>1984</v>
      </c>
      <c r="J103" s="183">
        <v>1760</v>
      </c>
      <c r="K103" s="183">
        <v>1993</v>
      </c>
      <c r="L103" s="183">
        <v>1726</v>
      </c>
      <c r="M103" s="192">
        <v>1386</v>
      </c>
    </row>
    <row r="104" spans="1:13">
      <c r="A104" s="182" t="s">
        <v>15</v>
      </c>
      <c r="B104" s="182" t="s">
        <v>25</v>
      </c>
      <c r="C104" s="182" t="s">
        <v>470</v>
      </c>
      <c r="D104" s="182" t="s">
        <v>199</v>
      </c>
      <c r="E104" s="182" t="s">
        <v>200</v>
      </c>
      <c r="F104" s="183">
        <v>9339</v>
      </c>
      <c r="G104" s="183">
        <v>11736</v>
      </c>
      <c r="H104" s="183">
        <v>11209</v>
      </c>
      <c r="I104" s="183">
        <v>11789</v>
      </c>
      <c r="J104" s="183">
        <v>11365</v>
      </c>
      <c r="K104" s="183">
        <v>12559</v>
      </c>
      <c r="L104" s="183">
        <v>14182</v>
      </c>
      <c r="M104" s="192">
        <v>13531</v>
      </c>
    </row>
    <row r="105" spans="1:13">
      <c r="A105" s="182" t="s">
        <v>15</v>
      </c>
      <c r="B105" s="182" t="s">
        <v>27</v>
      </c>
      <c r="C105" s="182" t="s">
        <v>41</v>
      </c>
      <c r="D105" s="182" t="s">
        <v>201</v>
      </c>
      <c r="E105" s="182" t="s">
        <v>202</v>
      </c>
      <c r="F105" s="183">
        <v>9720</v>
      </c>
      <c r="G105" s="183">
        <v>9948</v>
      </c>
      <c r="H105" s="183">
        <v>8553</v>
      </c>
      <c r="I105" s="183">
        <v>6769</v>
      </c>
      <c r="J105" s="183">
        <v>6610</v>
      </c>
      <c r="K105" s="183">
        <v>8056</v>
      </c>
      <c r="L105" s="183">
        <v>7213</v>
      </c>
      <c r="M105" s="192">
        <v>7553</v>
      </c>
    </row>
    <row r="106" spans="1:13">
      <c r="A106" s="182" t="s">
        <v>17</v>
      </c>
      <c r="B106" s="182" t="s">
        <v>29</v>
      </c>
      <c r="C106" s="182" t="s">
        <v>51</v>
      </c>
      <c r="D106" s="182" t="s">
        <v>203</v>
      </c>
      <c r="E106" s="182" t="s">
        <v>204</v>
      </c>
      <c r="F106" s="183">
        <v>1395</v>
      </c>
      <c r="G106" s="183">
        <v>939</v>
      </c>
      <c r="H106" s="183">
        <v>1923</v>
      </c>
      <c r="I106" s="183">
        <v>935</v>
      </c>
      <c r="J106" s="183">
        <v>971</v>
      </c>
      <c r="K106" s="183">
        <v>1726</v>
      </c>
      <c r="L106" s="183">
        <v>3002</v>
      </c>
      <c r="M106" s="192">
        <v>3159</v>
      </c>
    </row>
    <row r="107" spans="1:13">
      <c r="A107" s="182" t="s">
        <v>17</v>
      </c>
      <c r="B107" s="182" t="s">
        <v>29</v>
      </c>
      <c r="C107" s="182" t="s">
        <v>51</v>
      </c>
      <c r="D107" s="182" t="s">
        <v>205</v>
      </c>
      <c r="E107" s="182" t="s">
        <v>206</v>
      </c>
      <c r="F107" s="183">
        <v>3826</v>
      </c>
      <c r="G107" s="183">
        <v>3751</v>
      </c>
      <c r="H107" s="183">
        <v>3466</v>
      </c>
      <c r="I107" s="183">
        <v>5083</v>
      </c>
      <c r="J107" s="183">
        <v>4665</v>
      </c>
      <c r="K107" s="183">
        <v>5805</v>
      </c>
      <c r="L107" s="183">
        <v>6211</v>
      </c>
      <c r="M107" s="192">
        <v>6179</v>
      </c>
    </row>
    <row r="108" spans="1:13">
      <c r="A108" s="182" t="s">
        <v>19</v>
      </c>
      <c r="B108" s="182" t="s">
        <v>35</v>
      </c>
      <c r="C108" s="182" t="s">
        <v>63</v>
      </c>
      <c r="D108" s="182" t="s">
        <v>207</v>
      </c>
      <c r="E108" s="182" t="s">
        <v>208</v>
      </c>
      <c r="F108" s="183">
        <v>755</v>
      </c>
      <c r="G108" s="183">
        <v>1289</v>
      </c>
      <c r="H108" s="183">
        <v>1340</v>
      </c>
      <c r="I108" s="183">
        <v>1521</v>
      </c>
      <c r="J108" s="183">
        <v>1810</v>
      </c>
      <c r="K108" s="183">
        <v>1703</v>
      </c>
      <c r="L108" s="183">
        <v>1454</v>
      </c>
      <c r="M108" s="192">
        <v>1181</v>
      </c>
    </row>
    <row r="109" spans="1:13">
      <c r="A109" s="182" t="s">
        <v>17</v>
      </c>
      <c r="B109" s="182" t="s">
        <v>29</v>
      </c>
      <c r="C109" s="182" t="s">
        <v>51</v>
      </c>
      <c r="D109" s="182" t="s">
        <v>209</v>
      </c>
      <c r="E109" s="182" t="s">
        <v>210</v>
      </c>
      <c r="F109" s="183">
        <v>6910</v>
      </c>
      <c r="G109" s="183">
        <v>8094</v>
      </c>
      <c r="H109" s="183">
        <v>9386</v>
      </c>
      <c r="I109" s="183">
        <v>9052</v>
      </c>
      <c r="J109" s="183">
        <v>9218</v>
      </c>
      <c r="K109" s="183">
        <v>8777</v>
      </c>
      <c r="L109" s="183">
        <v>9503</v>
      </c>
      <c r="M109" s="192">
        <v>8341</v>
      </c>
    </row>
    <row r="110" spans="1:13">
      <c r="A110" s="182" t="s">
        <v>15</v>
      </c>
      <c r="B110" s="182" t="s">
        <v>25</v>
      </c>
      <c r="C110" s="182" t="s">
        <v>45</v>
      </c>
      <c r="D110" s="182" t="s">
        <v>211</v>
      </c>
      <c r="E110" s="182" t="s">
        <v>212</v>
      </c>
      <c r="F110" s="183">
        <v>2489</v>
      </c>
      <c r="G110" s="183">
        <v>2839</v>
      </c>
      <c r="H110" s="183">
        <v>4015</v>
      </c>
      <c r="I110" s="183">
        <v>5652</v>
      </c>
      <c r="J110" s="183">
        <v>5697</v>
      </c>
      <c r="K110" s="183">
        <v>5390</v>
      </c>
      <c r="L110" s="183">
        <v>4459</v>
      </c>
      <c r="M110" s="192">
        <v>4172</v>
      </c>
    </row>
    <row r="111" spans="1:13">
      <c r="A111" s="182" t="s">
        <v>17</v>
      </c>
      <c r="B111" s="182" t="s">
        <v>33</v>
      </c>
      <c r="C111" s="182" t="s">
        <v>51</v>
      </c>
      <c r="D111" s="182" t="s">
        <v>213</v>
      </c>
      <c r="E111" s="182" t="s">
        <v>214</v>
      </c>
      <c r="F111" s="183">
        <v>511</v>
      </c>
      <c r="G111" s="183">
        <v>655</v>
      </c>
      <c r="H111" s="183">
        <v>1079</v>
      </c>
      <c r="I111" s="183">
        <v>904</v>
      </c>
      <c r="J111" s="183">
        <v>726</v>
      </c>
      <c r="K111" s="183">
        <v>877</v>
      </c>
      <c r="L111" s="183">
        <v>864</v>
      </c>
      <c r="M111" s="192">
        <v>522</v>
      </c>
    </row>
    <row r="112" spans="1:13">
      <c r="A112" s="182" t="s">
        <v>15</v>
      </c>
      <c r="B112" s="182" t="s">
        <v>25</v>
      </c>
      <c r="C112" s="182" t="s">
        <v>469</v>
      </c>
      <c r="D112" s="182" t="s">
        <v>215</v>
      </c>
      <c r="E112" s="182" t="s">
        <v>216</v>
      </c>
      <c r="F112" s="183">
        <v>3829</v>
      </c>
      <c r="G112" s="183">
        <v>3741</v>
      </c>
      <c r="H112" s="183">
        <v>4278</v>
      </c>
      <c r="I112" s="183">
        <v>6188</v>
      </c>
      <c r="J112" s="183">
        <v>6371</v>
      </c>
      <c r="K112" s="183">
        <v>7239</v>
      </c>
      <c r="L112" s="183">
        <v>5896</v>
      </c>
      <c r="M112" s="192">
        <v>7081</v>
      </c>
    </row>
    <row r="113" spans="1:13">
      <c r="A113" s="182" t="s">
        <v>21</v>
      </c>
      <c r="B113" s="182" t="s">
        <v>37</v>
      </c>
      <c r="C113" s="182" t="s">
        <v>57</v>
      </c>
      <c r="D113" s="182" t="s">
        <v>217</v>
      </c>
      <c r="E113" s="182" t="s">
        <v>218</v>
      </c>
      <c r="F113" s="183">
        <v>2225</v>
      </c>
      <c r="G113" s="183">
        <v>2661</v>
      </c>
      <c r="H113" s="183">
        <v>2226</v>
      </c>
      <c r="I113" s="183">
        <v>2182</v>
      </c>
      <c r="J113" s="183">
        <v>1562</v>
      </c>
      <c r="K113" s="183">
        <v>2749</v>
      </c>
      <c r="L113" s="183">
        <v>3403</v>
      </c>
      <c r="M113" s="192">
        <v>2452</v>
      </c>
    </row>
    <row r="114" spans="1:13">
      <c r="A114" s="182" t="s">
        <v>19</v>
      </c>
      <c r="B114" s="182" t="s">
        <v>35</v>
      </c>
      <c r="C114" s="182" t="s">
        <v>63</v>
      </c>
      <c r="D114" s="182" t="s">
        <v>219</v>
      </c>
      <c r="E114" s="182" t="s">
        <v>220</v>
      </c>
      <c r="F114" s="183">
        <v>1009</v>
      </c>
      <c r="G114" s="183">
        <v>925</v>
      </c>
      <c r="H114" s="183">
        <v>1484</v>
      </c>
      <c r="I114" s="183">
        <v>944</v>
      </c>
      <c r="J114" s="183">
        <v>904</v>
      </c>
      <c r="K114" s="183">
        <v>1174</v>
      </c>
      <c r="L114" s="183">
        <v>1248</v>
      </c>
      <c r="M114" s="192">
        <v>827</v>
      </c>
    </row>
    <row r="115" spans="1:13">
      <c r="A115" s="182" t="s">
        <v>15</v>
      </c>
      <c r="B115" s="182" t="s">
        <v>23</v>
      </c>
      <c r="C115" s="182" t="s">
        <v>43</v>
      </c>
      <c r="D115" s="182" t="s">
        <v>221</v>
      </c>
      <c r="E115" s="182" t="s">
        <v>222</v>
      </c>
      <c r="F115" s="183">
        <v>616</v>
      </c>
      <c r="G115" s="183">
        <v>905</v>
      </c>
      <c r="H115" s="183">
        <v>1147</v>
      </c>
      <c r="I115" s="183">
        <v>1356</v>
      </c>
      <c r="J115" s="183">
        <v>1262</v>
      </c>
      <c r="K115" s="183">
        <v>1179</v>
      </c>
      <c r="L115" s="183">
        <v>1021</v>
      </c>
      <c r="M115" s="192">
        <v>1256</v>
      </c>
    </row>
    <row r="116" spans="1:13">
      <c r="A116" s="182" t="s">
        <v>17</v>
      </c>
      <c r="B116" s="182" t="s">
        <v>37</v>
      </c>
      <c r="C116" s="182" t="s">
        <v>51</v>
      </c>
      <c r="D116" s="182" t="s">
        <v>223</v>
      </c>
      <c r="E116" s="182" t="s">
        <v>224</v>
      </c>
      <c r="F116" s="183">
        <v>3269</v>
      </c>
      <c r="G116" s="183">
        <v>3456</v>
      </c>
      <c r="H116" s="183">
        <v>3183</v>
      </c>
      <c r="I116" s="183">
        <v>2682</v>
      </c>
      <c r="J116" s="183">
        <v>3056</v>
      </c>
      <c r="K116" s="183">
        <v>3410</v>
      </c>
      <c r="L116" s="183">
        <v>3878</v>
      </c>
      <c r="M116" s="192">
        <v>2830</v>
      </c>
    </row>
    <row r="117" spans="1:13">
      <c r="A117" s="182" t="s">
        <v>15</v>
      </c>
      <c r="B117" s="182" t="s">
        <v>23</v>
      </c>
      <c r="C117" s="182" t="s">
        <v>43</v>
      </c>
      <c r="D117" s="182" t="s">
        <v>225</v>
      </c>
      <c r="E117" s="182" t="s">
        <v>226</v>
      </c>
      <c r="F117" s="183">
        <v>1209</v>
      </c>
      <c r="G117" s="183">
        <v>1460</v>
      </c>
      <c r="H117" s="183">
        <v>1576</v>
      </c>
      <c r="I117" s="183">
        <v>1451</v>
      </c>
      <c r="J117" s="183">
        <v>1225</v>
      </c>
      <c r="K117" s="183">
        <v>1175</v>
      </c>
      <c r="L117" s="183">
        <v>1108</v>
      </c>
      <c r="M117" s="192">
        <v>1089</v>
      </c>
    </row>
    <row r="118" spans="1:13">
      <c r="A118" s="182" t="s">
        <v>19</v>
      </c>
      <c r="B118" s="182" t="s">
        <v>35</v>
      </c>
      <c r="C118" s="182" t="s">
        <v>63</v>
      </c>
      <c r="D118" s="182" t="s">
        <v>227</v>
      </c>
      <c r="E118" s="182" t="s">
        <v>228</v>
      </c>
      <c r="F118" s="183">
        <v>964</v>
      </c>
      <c r="G118" s="183">
        <v>948</v>
      </c>
      <c r="H118" s="183">
        <v>789</v>
      </c>
      <c r="I118" s="183">
        <v>798</v>
      </c>
      <c r="J118" s="183">
        <v>723</v>
      </c>
      <c r="K118" s="183">
        <v>800</v>
      </c>
      <c r="L118" s="183">
        <v>990</v>
      </c>
      <c r="M118" s="192">
        <v>788</v>
      </c>
    </row>
    <row r="119" spans="1:13">
      <c r="A119" s="182" t="s">
        <v>17</v>
      </c>
      <c r="B119" s="182" t="s">
        <v>33</v>
      </c>
      <c r="C119" s="182" t="s">
        <v>53</v>
      </c>
      <c r="D119" s="182" t="s">
        <v>229</v>
      </c>
      <c r="E119" s="182" t="s">
        <v>230</v>
      </c>
      <c r="F119" s="183">
        <v>4135</v>
      </c>
      <c r="G119" s="183">
        <v>6274</v>
      </c>
      <c r="H119" s="183">
        <v>9470</v>
      </c>
      <c r="I119" s="183">
        <v>8005</v>
      </c>
      <c r="J119" s="183">
        <v>9346</v>
      </c>
      <c r="K119" s="183">
        <v>6793</v>
      </c>
      <c r="L119" s="183">
        <v>6173</v>
      </c>
      <c r="M119" s="192">
        <v>7113</v>
      </c>
    </row>
    <row r="120" spans="1:13">
      <c r="A120" s="182" t="s">
        <v>15</v>
      </c>
      <c r="B120" s="182" t="s">
        <v>27</v>
      </c>
      <c r="C120" s="182" t="s">
        <v>41</v>
      </c>
      <c r="D120" s="182" t="s">
        <v>231</v>
      </c>
      <c r="E120" s="182" t="s">
        <v>232</v>
      </c>
      <c r="F120" s="183">
        <v>982</v>
      </c>
      <c r="G120" s="183">
        <v>742</v>
      </c>
      <c r="H120" s="183">
        <v>846</v>
      </c>
      <c r="I120" s="183">
        <v>1068</v>
      </c>
      <c r="J120" s="183">
        <v>998</v>
      </c>
      <c r="K120" s="183">
        <v>752</v>
      </c>
      <c r="L120" s="183">
        <v>891</v>
      </c>
      <c r="M120" s="192">
        <v>919</v>
      </c>
    </row>
    <row r="121" spans="1:13">
      <c r="A121" s="182" t="s">
        <v>15</v>
      </c>
      <c r="B121" s="182" t="s">
        <v>27</v>
      </c>
      <c r="C121" s="182" t="s">
        <v>41</v>
      </c>
      <c r="D121" s="182" t="s">
        <v>233</v>
      </c>
      <c r="E121" s="182" t="s">
        <v>234</v>
      </c>
      <c r="F121" s="183">
        <v>672</v>
      </c>
      <c r="G121" s="183">
        <v>1037</v>
      </c>
      <c r="H121" s="183">
        <v>876</v>
      </c>
      <c r="I121" s="183">
        <v>884</v>
      </c>
      <c r="J121" s="183">
        <v>824</v>
      </c>
      <c r="K121" s="183">
        <v>821</v>
      </c>
      <c r="L121" s="183">
        <v>634</v>
      </c>
      <c r="M121" s="192">
        <v>1057</v>
      </c>
    </row>
    <row r="122" spans="1:13">
      <c r="A122" s="182" t="s">
        <v>21</v>
      </c>
      <c r="B122" s="182" t="s">
        <v>39</v>
      </c>
      <c r="C122" s="182" t="s">
        <v>55</v>
      </c>
      <c r="D122" s="182" t="s">
        <v>235</v>
      </c>
      <c r="E122" s="182" t="s">
        <v>236</v>
      </c>
      <c r="F122" s="183">
        <v>1994</v>
      </c>
      <c r="G122" s="183">
        <v>2410</v>
      </c>
      <c r="H122" s="183">
        <v>3559</v>
      </c>
      <c r="I122" s="183">
        <v>3900</v>
      </c>
      <c r="J122" s="183">
        <v>3354</v>
      </c>
      <c r="K122" s="183">
        <v>3484</v>
      </c>
      <c r="L122" s="183">
        <v>2252</v>
      </c>
      <c r="M122" s="192">
        <v>2026</v>
      </c>
    </row>
    <row r="123" spans="1:13">
      <c r="A123" s="182" t="s">
        <v>15</v>
      </c>
      <c r="B123" s="182" t="s">
        <v>23</v>
      </c>
      <c r="C123" s="182" t="s">
        <v>43</v>
      </c>
      <c r="D123" s="182" t="s">
        <v>237</v>
      </c>
      <c r="E123" s="182" t="s">
        <v>238</v>
      </c>
      <c r="F123" s="183">
        <v>755</v>
      </c>
      <c r="G123" s="183">
        <v>720</v>
      </c>
      <c r="H123" s="183">
        <v>719</v>
      </c>
      <c r="I123" s="183">
        <v>752</v>
      </c>
      <c r="J123" s="183">
        <v>948</v>
      </c>
      <c r="K123" s="183">
        <v>741</v>
      </c>
      <c r="L123" s="183">
        <v>634</v>
      </c>
      <c r="M123" s="192">
        <v>570</v>
      </c>
    </row>
    <row r="124" spans="1:13">
      <c r="A124" s="182" t="s">
        <v>15</v>
      </c>
      <c r="B124" s="182" t="s">
        <v>27</v>
      </c>
      <c r="C124" s="182" t="s">
        <v>41</v>
      </c>
      <c r="D124" s="182" t="s">
        <v>239</v>
      </c>
      <c r="E124" s="182" t="s">
        <v>240</v>
      </c>
      <c r="F124" s="183">
        <v>3014</v>
      </c>
      <c r="G124" s="183">
        <v>3047</v>
      </c>
      <c r="H124" s="183">
        <v>3973</v>
      </c>
      <c r="I124" s="183">
        <v>4256</v>
      </c>
      <c r="J124" s="183">
        <v>4617</v>
      </c>
      <c r="K124" s="183">
        <v>7009</v>
      </c>
      <c r="L124" s="183">
        <v>6879</v>
      </c>
      <c r="M124" s="192">
        <v>7071</v>
      </c>
    </row>
    <row r="125" spans="1:13">
      <c r="A125" s="182" t="s">
        <v>17</v>
      </c>
      <c r="B125" s="182" t="s">
        <v>29</v>
      </c>
      <c r="C125" s="182" t="s">
        <v>51</v>
      </c>
      <c r="D125" s="182" t="s">
        <v>241</v>
      </c>
      <c r="E125" s="182" t="s">
        <v>242</v>
      </c>
      <c r="F125" s="183">
        <v>12709</v>
      </c>
      <c r="G125" s="183">
        <v>12470</v>
      </c>
      <c r="H125" s="183">
        <v>13632</v>
      </c>
      <c r="I125" s="183">
        <v>13189</v>
      </c>
      <c r="J125" s="183">
        <v>15190</v>
      </c>
      <c r="K125" s="183">
        <v>17604</v>
      </c>
      <c r="L125" s="183">
        <v>17286</v>
      </c>
      <c r="M125" s="192">
        <v>18088</v>
      </c>
    </row>
    <row r="126" spans="1:13">
      <c r="A126" s="182" t="s">
        <v>15</v>
      </c>
      <c r="B126" s="182" t="s">
        <v>23</v>
      </c>
      <c r="C126" s="182" t="s">
        <v>43</v>
      </c>
      <c r="D126" s="182" t="s">
        <v>243</v>
      </c>
      <c r="E126" s="182" t="s">
        <v>244</v>
      </c>
      <c r="F126" s="183">
        <v>723</v>
      </c>
      <c r="G126" s="183">
        <v>576</v>
      </c>
      <c r="H126" s="183">
        <v>504</v>
      </c>
      <c r="I126" s="183">
        <v>860</v>
      </c>
      <c r="J126" s="183">
        <v>524</v>
      </c>
      <c r="K126" s="183">
        <v>635</v>
      </c>
      <c r="L126" s="183">
        <v>942</v>
      </c>
      <c r="M126" s="192">
        <v>960</v>
      </c>
    </row>
    <row r="127" spans="1:13">
      <c r="A127" s="182" t="s">
        <v>17</v>
      </c>
      <c r="B127" s="182" t="s">
        <v>29</v>
      </c>
      <c r="C127" s="182" t="s">
        <v>47</v>
      </c>
      <c r="D127" s="182" t="s">
        <v>245</v>
      </c>
      <c r="E127" s="182" t="s">
        <v>246</v>
      </c>
      <c r="F127" s="183">
        <v>2340</v>
      </c>
      <c r="G127" s="183">
        <v>4175</v>
      </c>
      <c r="H127" s="183">
        <v>3515</v>
      </c>
      <c r="I127" s="183">
        <v>3436</v>
      </c>
      <c r="J127" s="183">
        <v>3458</v>
      </c>
      <c r="K127" s="183">
        <v>5579</v>
      </c>
      <c r="L127" s="183">
        <v>3013</v>
      </c>
      <c r="M127" s="192">
        <v>2190</v>
      </c>
    </row>
    <row r="128" spans="1:13">
      <c r="A128" s="182" t="s">
        <v>17</v>
      </c>
      <c r="B128" s="182" t="s">
        <v>29</v>
      </c>
      <c r="C128" s="182" t="s">
        <v>47</v>
      </c>
      <c r="D128" s="182" t="s">
        <v>247</v>
      </c>
      <c r="E128" s="182" t="s">
        <v>248</v>
      </c>
      <c r="F128" s="183">
        <v>3521</v>
      </c>
      <c r="G128" s="183">
        <v>5213</v>
      </c>
      <c r="H128" s="183">
        <v>6727</v>
      </c>
      <c r="I128" s="183">
        <v>6182</v>
      </c>
      <c r="J128" s="183">
        <v>6540</v>
      </c>
      <c r="K128" s="183">
        <v>6326</v>
      </c>
      <c r="L128" s="183">
        <v>5035</v>
      </c>
      <c r="M128" s="192">
        <v>4923</v>
      </c>
    </row>
    <row r="129" spans="1:13">
      <c r="A129" s="182" t="s">
        <v>15</v>
      </c>
      <c r="B129" s="182" t="s">
        <v>25</v>
      </c>
      <c r="C129" s="182" t="s">
        <v>469</v>
      </c>
      <c r="D129" s="182" t="s">
        <v>249</v>
      </c>
      <c r="E129" s="182" t="s">
        <v>250</v>
      </c>
      <c r="F129" s="183">
        <v>411</v>
      </c>
      <c r="G129" s="183">
        <v>331</v>
      </c>
      <c r="H129" s="183">
        <v>471</v>
      </c>
      <c r="I129" s="183">
        <v>574</v>
      </c>
      <c r="J129" s="183">
        <v>430</v>
      </c>
      <c r="K129" s="183">
        <v>475</v>
      </c>
      <c r="L129" s="183">
        <v>1087</v>
      </c>
      <c r="M129" s="192">
        <v>829</v>
      </c>
    </row>
    <row r="130" spans="1:13">
      <c r="A130" s="182" t="s">
        <v>21</v>
      </c>
      <c r="B130" s="182" t="s">
        <v>37</v>
      </c>
      <c r="C130" s="182" t="s">
        <v>59</v>
      </c>
      <c r="D130" s="182" t="s">
        <v>251</v>
      </c>
      <c r="E130" s="182" t="s">
        <v>252</v>
      </c>
      <c r="F130" s="183">
        <v>14989</v>
      </c>
      <c r="G130" s="183">
        <v>15918</v>
      </c>
      <c r="H130" s="183">
        <v>14954</v>
      </c>
      <c r="I130" s="183">
        <v>13574</v>
      </c>
      <c r="J130" s="183">
        <v>10977</v>
      </c>
      <c r="K130" s="183">
        <v>11743</v>
      </c>
      <c r="L130" s="183">
        <v>13308</v>
      </c>
      <c r="M130" s="192">
        <v>16208</v>
      </c>
    </row>
    <row r="131" spans="1:13">
      <c r="A131" s="182" t="s">
        <v>17</v>
      </c>
      <c r="B131" s="182" t="s">
        <v>33</v>
      </c>
      <c r="C131" s="182" t="s">
        <v>53</v>
      </c>
      <c r="D131" s="182" t="s">
        <v>253</v>
      </c>
      <c r="E131" s="182" t="s">
        <v>254</v>
      </c>
      <c r="F131" s="183">
        <v>1427</v>
      </c>
      <c r="G131" s="183">
        <v>1501</v>
      </c>
      <c r="H131" s="183">
        <v>1319</v>
      </c>
      <c r="I131" s="183">
        <v>1885</v>
      </c>
      <c r="J131" s="183">
        <v>2027</v>
      </c>
      <c r="K131" s="183">
        <v>1604</v>
      </c>
      <c r="L131" s="183">
        <v>2132</v>
      </c>
      <c r="M131" s="192">
        <v>1693</v>
      </c>
    </row>
    <row r="132" spans="1:13">
      <c r="A132" s="182" t="s">
        <v>21</v>
      </c>
      <c r="B132" s="182" t="s">
        <v>39</v>
      </c>
      <c r="C132" s="182" t="s">
        <v>55</v>
      </c>
      <c r="D132" s="182" t="s">
        <v>255</v>
      </c>
      <c r="E132" s="182" t="s">
        <v>256</v>
      </c>
      <c r="F132" s="183">
        <v>2780</v>
      </c>
      <c r="G132" s="183">
        <v>3663</v>
      </c>
      <c r="H132" s="183">
        <v>2982</v>
      </c>
      <c r="I132" s="183">
        <v>3089</v>
      </c>
      <c r="J132" s="183">
        <v>2541</v>
      </c>
      <c r="K132" s="183">
        <v>3092</v>
      </c>
      <c r="L132" s="183">
        <v>4845</v>
      </c>
      <c r="M132" s="192">
        <v>5787</v>
      </c>
    </row>
    <row r="133" spans="1:13">
      <c r="A133" s="182" t="s">
        <v>21</v>
      </c>
      <c r="B133" s="182" t="s">
        <v>37</v>
      </c>
      <c r="C133" s="182" t="s">
        <v>61</v>
      </c>
      <c r="D133" s="182" t="s">
        <v>257</v>
      </c>
      <c r="E133" s="182" t="s">
        <v>258</v>
      </c>
      <c r="F133" s="183">
        <v>363</v>
      </c>
      <c r="G133" s="183">
        <v>769</v>
      </c>
      <c r="H133" s="183">
        <v>1070</v>
      </c>
      <c r="I133" s="183">
        <v>900</v>
      </c>
      <c r="J133" s="183">
        <v>1888</v>
      </c>
      <c r="K133" s="183">
        <v>2474</v>
      </c>
      <c r="L133" s="183">
        <v>2968</v>
      </c>
      <c r="M133" s="192">
        <v>2459</v>
      </c>
    </row>
    <row r="134" spans="1:13">
      <c r="A134" s="182" t="s">
        <v>21</v>
      </c>
      <c r="B134" s="182" t="s">
        <v>37</v>
      </c>
      <c r="C134" s="182" t="s">
        <v>59</v>
      </c>
      <c r="D134" s="182" t="s">
        <v>259</v>
      </c>
      <c r="E134" s="182" t="s">
        <v>260</v>
      </c>
      <c r="F134" s="183">
        <v>1217</v>
      </c>
      <c r="G134" s="183">
        <v>959</v>
      </c>
      <c r="H134" s="183">
        <v>1005</v>
      </c>
      <c r="I134" s="183">
        <v>1045</v>
      </c>
      <c r="J134" s="183">
        <v>2038</v>
      </c>
      <c r="K134" s="183">
        <v>3133</v>
      </c>
      <c r="L134" s="183">
        <v>3240</v>
      </c>
      <c r="M134" s="192">
        <v>2001</v>
      </c>
    </row>
    <row r="135" spans="1:13">
      <c r="A135" s="182" t="s">
        <v>19</v>
      </c>
      <c r="B135" s="182" t="s">
        <v>35</v>
      </c>
      <c r="C135" s="182" t="s">
        <v>63</v>
      </c>
      <c r="D135" s="182" t="s">
        <v>261</v>
      </c>
      <c r="E135" s="182" t="s">
        <v>262</v>
      </c>
      <c r="F135" s="183">
        <v>1111</v>
      </c>
      <c r="G135" s="183">
        <v>970</v>
      </c>
      <c r="H135" s="183">
        <v>894</v>
      </c>
      <c r="I135" s="183">
        <v>767</v>
      </c>
      <c r="J135" s="183">
        <v>851</v>
      </c>
      <c r="K135" s="183">
        <v>1005</v>
      </c>
      <c r="L135" s="183">
        <v>1038</v>
      </c>
      <c r="M135" s="192">
        <v>969</v>
      </c>
    </row>
    <row r="136" spans="1:13">
      <c r="A136" s="182" t="s">
        <v>15</v>
      </c>
      <c r="B136" s="182" t="s">
        <v>23</v>
      </c>
      <c r="C136" s="182" t="s">
        <v>43</v>
      </c>
      <c r="D136" s="182" t="s">
        <v>263</v>
      </c>
      <c r="E136" s="182" t="s">
        <v>264</v>
      </c>
      <c r="F136" s="183">
        <v>913</v>
      </c>
      <c r="G136" s="183">
        <v>831</v>
      </c>
      <c r="H136" s="183">
        <v>1092</v>
      </c>
      <c r="I136" s="183">
        <v>1717</v>
      </c>
      <c r="J136" s="183">
        <v>1441</v>
      </c>
      <c r="K136" s="183">
        <v>1497</v>
      </c>
      <c r="L136" s="183">
        <v>1233</v>
      </c>
      <c r="M136" s="192">
        <v>1604</v>
      </c>
    </row>
    <row r="137" spans="1:13">
      <c r="A137" s="182" t="s">
        <v>19</v>
      </c>
      <c r="B137" s="182" t="s">
        <v>35</v>
      </c>
      <c r="C137" s="182" t="s">
        <v>63</v>
      </c>
      <c r="D137" s="182" t="s">
        <v>265</v>
      </c>
      <c r="E137" s="182" t="s">
        <v>266</v>
      </c>
      <c r="F137" s="183">
        <v>1741</v>
      </c>
      <c r="G137" s="183">
        <v>1903</v>
      </c>
      <c r="H137" s="183">
        <v>1402</v>
      </c>
      <c r="I137" s="183">
        <v>1598</v>
      </c>
      <c r="J137" s="183">
        <v>2413</v>
      </c>
      <c r="K137" s="183">
        <v>2242</v>
      </c>
      <c r="L137" s="183">
        <v>1535</v>
      </c>
      <c r="M137" s="192">
        <v>1416</v>
      </c>
    </row>
    <row r="138" spans="1:13">
      <c r="A138" s="182" t="s">
        <v>15</v>
      </c>
      <c r="B138" s="182" t="s">
        <v>25</v>
      </c>
      <c r="C138" s="182" t="s">
        <v>469</v>
      </c>
      <c r="D138" s="182" t="s">
        <v>267</v>
      </c>
      <c r="E138" s="182" t="s">
        <v>268</v>
      </c>
      <c r="F138" s="183">
        <v>861</v>
      </c>
      <c r="G138" s="183">
        <v>873</v>
      </c>
      <c r="H138" s="183">
        <v>1029</v>
      </c>
      <c r="I138" s="183">
        <v>1406</v>
      </c>
      <c r="J138" s="183">
        <v>1126</v>
      </c>
      <c r="K138" s="183">
        <v>1162</v>
      </c>
      <c r="L138" s="183">
        <v>700</v>
      </c>
      <c r="M138" s="192">
        <v>611</v>
      </c>
    </row>
    <row r="139" spans="1:13">
      <c r="A139" s="182" t="s">
        <v>15</v>
      </c>
      <c r="B139" s="182" t="s">
        <v>27</v>
      </c>
      <c r="C139" s="182" t="s">
        <v>41</v>
      </c>
      <c r="D139" s="182" t="s">
        <v>269</v>
      </c>
      <c r="E139" s="182" t="s">
        <v>270</v>
      </c>
      <c r="F139" s="183">
        <v>1598</v>
      </c>
      <c r="G139" s="183">
        <v>1470</v>
      </c>
      <c r="H139" s="183">
        <v>1171</v>
      </c>
      <c r="I139" s="183">
        <v>1453</v>
      </c>
      <c r="J139" s="183">
        <v>1390</v>
      </c>
      <c r="K139" s="183">
        <v>1376</v>
      </c>
      <c r="L139" s="183">
        <v>1558</v>
      </c>
      <c r="M139" s="192">
        <v>2271</v>
      </c>
    </row>
    <row r="140" spans="1:13">
      <c r="A140" s="182" t="s">
        <v>17</v>
      </c>
      <c r="B140" s="182" t="s">
        <v>29</v>
      </c>
      <c r="C140" s="182" t="s">
        <v>51</v>
      </c>
      <c r="D140" s="182" t="s">
        <v>271</v>
      </c>
      <c r="E140" s="182" t="s">
        <v>272</v>
      </c>
      <c r="F140" s="183">
        <v>211</v>
      </c>
      <c r="G140" s="183">
        <v>143</v>
      </c>
      <c r="H140" s="183">
        <v>278</v>
      </c>
      <c r="I140" s="183">
        <v>341</v>
      </c>
      <c r="J140" s="183">
        <v>427</v>
      </c>
      <c r="K140" s="183">
        <v>352</v>
      </c>
      <c r="L140" s="183">
        <v>200</v>
      </c>
      <c r="M140" s="192">
        <v>154</v>
      </c>
    </row>
    <row r="141" spans="1:13">
      <c r="A141" s="182" t="s">
        <v>15</v>
      </c>
      <c r="B141" s="182" t="s">
        <v>25</v>
      </c>
      <c r="C141" s="182" t="s">
        <v>469</v>
      </c>
      <c r="D141" s="182" t="s">
        <v>273</v>
      </c>
      <c r="E141" s="182" t="s">
        <v>274</v>
      </c>
      <c r="F141" s="183">
        <v>1309</v>
      </c>
      <c r="G141" s="183">
        <v>869</v>
      </c>
      <c r="H141" s="183">
        <v>900</v>
      </c>
      <c r="I141" s="183">
        <v>651</v>
      </c>
      <c r="J141" s="183">
        <v>1085</v>
      </c>
      <c r="K141" s="183">
        <v>986</v>
      </c>
      <c r="L141" s="183">
        <v>1726</v>
      </c>
      <c r="M141" s="192">
        <v>4259</v>
      </c>
    </row>
    <row r="142" spans="1:13">
      <c r="A142" s="182" t="s">
        <v>17</v>
      </c>
      <c r="B142" s="182" t="s">
        <v>31</v>
      </c>
      <c r="C142" s="182" t="s">
        <v>49</v>
      </c>
      <c r="D142" s="182" t="s">
        <v>275</v>
      </c>
      <c r="E142" s="182" t="s">
        <v>276</v>
      </c>
      <c r="F142" s="183">
        <v>1525</v>
      </c>
      <c r="G142" s="183">
        <v>1454</v>
      </c>
      <c r="H142" s="183">
        <v>1296</v>
      </c>
      <c r="I142" s="183">
        <v>1165</v>
      </c>
      <c r="J142" s="183">
        <v>1790</v>
      </c>
      <c r="K142" s="183">
        <v>1833</v>
      </c>
      <c r="L142" s="183">
        <v>1835</v>
      </c>
      <c r="M142" s="192">
        <v>1310</v>
      </c>
    </row>
    <row r="143" spans="1:13">
      <c r="A143" s="182" t="s">
        <v>15</v>
      </c>
      <c r="B143" s="182" t="s">
        <v>25</v>
      </c>
      <c r="C143" s="182" t="s">
        <v>45</v>
      </c>
      <c r="D143" s="182" t="s">
        <v>277</v>
      </c>
      <c r="E143" s="182" t="s">
        <v>278</v>
      </c>
      <c r="F143" s="183">
        <v>1163</v>
      </c>
      <c r="G143" s="183">
        <v>1344</v>
      </c>
      <c r="H143" s="183">
        <v>2022</v>
      </c>
      <c r="I143" s="183">
        <v>2261</v>
      </c>
      <c r="J143" s="183">
        <v>2351</v>
      </c>
      <c r="K143" s="183">
        <v>2817</v>
      </c>
      <c r="L143" s="183">
        <v>2097</v>
      </c>
      <c r="M143" s="192">
        <v>2539</v>
      </c>
    </row>
    <row r="144" spans="1:13">
      <c r="A144" s="182" t="s">
        <v>15</v>
      </c>
      <c r="B144" s="182" t="s">
        <v>27</v>
      </c>
      <c r="C144" s="182" t="s">
        <v>41</v>
      </c>
      <c r="D144" s="182" t="s">
        <v>279</v>
      </c>
      <c r="E144" s="182" t="s">
        <v>280</v>
      </c>
      <c r="F144" s="183">
        <v>6199</v>
      </c>
      <c r="G144" s="183">
        <v>5787</v>
      </c>
      <c r="H144" s="183">
        <v>3908</v>
      </c>
      <c r="I144" s="183">
        <v>7516</v>
      </c>
      <c r="J144" s="183">
        <v>10937</v>
      </c>
      <c r="K144" s="183">
        <v>10286</v>
      </c>
      <c r="L144" s="183">
        <v>13351</v>
      </c>
      <c r="M144" s="192">
        <v>14395</v>
      </c>
    </row>
    <row r="145" spans="1:13">
      <c r="A145" s="182" t="s">
        <v>17</v>
      </c>
      <c r="B145" s="182" t="s">
        <v>31</v>
      </c>
      <c r="C145" s="182" t="s">
        <v>47</v>
      </c>
      <c r="D145" s="182" t="s">
        <v>281</v>
      </c>
      <c r="E145" s="182" t="s">
        <v>282</v>
      </c>
      <c r="F145" s="183">
        <v>2792</v>
      </c>
      <c r="G145" s="183">
        <v>2949</v>
      </c>
      <c r="H145" s="183">
        <v>3873</v>
      </c>
      <c r="I145" s="183">
        <v>2897</v>
      </c>
      <c r="J145" s="183">
        <v>2656</v>
      </c>
      <c r="K145" s="183">
        <v>3843</v>
      </c>
      <c r="L145" s="183">
        <v>4037</v>
      </c>
      <c r="M145" s="192">
        <v>4098</v>
      </c>
    </row>
    <row r="146" spans="1:13">
      <c r="A146" s="182" t="s">
        <v>21</v>
      </c>
      <c r="B146" s="182" t="s">
        <v>37</v>
      </c>
      <c r="C146" s="182" t="s">
        <v>59</v>
      </c>
      <c r="D146" s="182" t="s">
        <v>283</v>
      </c>
      <c r="E146" s="182" t="s">
        <v>284</v>
      </c>
      <c r="F146" s="183">
        <v>771</v>
      </c>
      <c r="G146" s="183">
        <v>492</v>
      </c>
      <c r="H146" s="183">
        <v>645</v>
      </c>
      <c r="I146" s="183">
        <v>654</v>
      </c>
      <c r="J146" s="183">
        <v>895</v>
      </c>
      <c r="K146" s="183">
        <v>947</v>
      </c>
      <c r="L146" s="183">
        <v>1009</v>
      </c>
      <c r="M146" s="192">
        <v>856</v>
      </c>
    </row>
    <row r="147" spans="1:13">
      <c r="A147" s="182" t="s">
        <v>17</v>
      </c>
      <c r="B147" s="182" t="s">
        <v>31</v>
      </c>
      <c r="C147" s="182" t="s">
        <v>49</v>
      </c>
      <c r="D147" s="182" t="s">
        <v>285</v>
      </c>
      <c r="E147" s="182" t="s">
        <v>286</v>
      </c>
      <c r="F147" s="183">
        <v>1703</v>
      </c>
      <c r="G147" s="183">
        <v>2261</v>
      </c>
      <c r="H147" s="183">
        <v>2880</v>
      </c>
      <c r="I147" s="183">
        <v>2438</v>
      </c>
      <c r="J147" s="183">
        <v>2155</v>
      </c>
      <c r="K147" s="183">
        <v>2530</v>
      </c>
      <c r="L147" s="183">
        <v>1986</v>
      </c>
      <c r="M147" s="192">
        <v>2417</v>
      </c>
    </row>
    <row r="148" spans="1:13">
      <c r="A148" s="182" t="s">
        <v>21</v>
      </c>
      <c r="B148" s="182" t="s">
        <v>39</v>
      </c>
      <c r="C148" s="182" t="s">
        <v>55</v>
      </c>
      <c r="D148" s="182" t="s">
        <v>287</v>
      </c>
      <c r="E148" s="182" t="s">
        <v>288</v>
      </c>
      <c r="F148" s="183">
        <v>4300</v>
      </c>
      <c r="G148" s="183">
        <v>6168</v>
      </c>
      <c r="H148" s="183">
        <v>6847</v>
      </c>
      <c r="I148" s="183">
        <v>8212</v>
      </c>
      <c r="J148" s="183">
        <v>9058</v>
      </c>
      <c r="K148" s="183">
        <v>9982</v>
      </c>
      <c r="L148" s="183">
        <v>9802</v>
      </c>
      <c r="M148" s="192">
        <v>8865</v>
      </c>
    </row>
    <row r="149" spans="1:13">
      <c r="A149" s="182" t="s">
        <v>21</v>
      </c>
      <c r="B149" s="182" t="s">
        <v>39</v>
      </c>
      <c r="C149" s="182" t="s">
        <v>55</v>
      </c>
      <c r="D149" s="182" t="s">
        <v>289</v>
      </c>
      <c r="E149" s="182" t="s">
        <v>290</v>
      </c>
      <c r="F149" s="183">
        <v>2196</v>
      </c>
      <c r="G149" s="183">
        <v>2091</v>
      </c>
      <c r="H149" s="183">
        <v>2621</v>
      </c>
      <c r="I149" s="183">
        <v>2481</v>
      </c>
      <c r="J149" s="183">
        <v>2800</v>
      </c>
      <c r="K149" s="183">
        <v>2768</v>
      </c>
      <c r="L149" s="183">
        <v>2069</v>
      </c>
      <c r="M149" s="192">
        <v>1934</v>
      </c>
    </row>
    <row r="150" spans="1:13">
      <c r="A150" s="182" t="s">
        <v>15</v>
      </c>
      <c r="B150" s="182" t="s">
        <v>23</v>
      </c>
      <c r="C150" s="182" t="s">
        <v>43</v>
      </c>
      <c r="D150" s="182" t="s">
        <v>291</v>
      </c>
      <c r="E150" s="182" t="s">
        <v>292</v>
      </c>
      <c r="F150" s="183">
        <v>827</v>
      </c>
      <c r="G150" s="183">
        <v>1027</v>
      </c>
      <c r="H150" s="183">
        <v>995</v>
      </c>
      <c r="I150" s="183">
        <v>1058</v>
      </c>
      <c r="J150" s="183">
        <v>1720</v>
      </c>
      <c r="K150" s="183">
        <v>1446</v>
      </c>
      <c r="L150" s="183">
        <v>1581</v>
      </c>
      <c r="M150" s="192">
        <v>1265</v>
      </c>
    </row>
    <row r="151" spans="1:13">
      <c r="A151" s="182" t="s">
        <v>21</v>
      </c>
      <c r="B151" s="182" t="s">
        <v>37</v>
      </c>
      <c r="C151" s="182" t="s">
        <v>61</v>
      </c>
      <c r="D151" s="182" t="s">
        <v>293</v>
      </c>
      <c r="E151" s="182" t="s">
        <v>294</v>
      </c>
      <c r="F151" s="183">
        <v>2727</v>
      </c>
      <c r="G151" s="183">
        <v>2425</v>
      </c>
      <c r="H151" s="183">
        <v>2165</v>
      </c>
      <c r="I151" s="183">
        <v>2862</v>
      </c>
      <c r="J151" s="183">
        <v>4306</v>
      </c>
      <c r="K151" s="183">
        <v>5185</v>
      </c>
      <c r="L151" s="183">
        <v>4612</v>
      </c>
      <c r="M151" s="192">
        <v>4294</v>
      </c>
    </row>
    <row r="152" spans="1:13">
      <c r="A152" s="182" t="s">
        <v>17</v>
      </c>
      <c r="B152" s="182" t="s">
        <v>33</v>
      </c>
      <c r="C152" s="182" t="s">
        <v>53</v>
      </c>
      <c r="D152" s="182" t="s">
        <v>295</v>
      </c>
      <c r="E152" s="182" t="s">
        <v>296</v>
      </c>
      <c r="F152" s="183">
        <v>687</v>
      </c>
      <c r="G152" s="183">
        <v>607</v>
      </c>
      <c r="H152" s="183">
        <v>868</v>
      </c>
      <c r="I152" s="183">
        <v>1213</v>
      </c>
      <c r="J152" s="183">
        <v>928</v>
      </c>
      <c r="K152" s="183">
        <v>1028</v>
      </c>
      <c r="L152" s="183">
        <v>1372</v>
      </c>
      <c r="M152" s="192">
        <v>1179</v>
      </c>
    </row>
    <row r="153" spans="1:13">
      <c r="A153" s="182" t="s">
        <v>19</v>
      </c>
      <c r="B153" s="182" t="s">
        <v>35</v>
      </c>
      <c r="C153" s="182" t="s">
        <v>63</v>
      </c>
      <c r="D153" s="182" t="s">
        <v>297</v>
      </c>
      <c r="E153" s="182" t="s">
        <v>298</v>
      </c>
      <c r="F153" s="183">
        <v>1228</v>
      </c>
      <c r="G153" s="183">
        <v>999</v>
      </c>
      <c r="H153" s="183">
        <v>687</v>
      </c>
      <c r="I153" s="183">
        <v>1202</v>
      </c>
      <c r="J153" s="183">
        <v>985</v>
      </c>
      <c r="K153" s="183">
        <v>1102</v>
      </c>
      <c r="L153" s="183">
        <v>1532</v>
      </c>
      <c r="M153" s="192">
        <v>1548</v>
      </c>
    </row>
    <row r="154" spans="1:13">
      <c r="A154" s="182" t="s">
        <v>15</v>
      </c>
      <c r="B154" s="182" t="s">
        <v>25</v>
      </c>
      <c r="C154" s="182" t="s">
        <v>45</v>
      </c>
      <c r="D154" s="182" t="s">
        <v>299</v>
      </c>
      <c r="E154" s="182" t="s">
        <v>300</v>
      </c>
      <c r="F154" s="183">
        <v>515</v>
      </c>
      <c r="G154" s="183">
        <v>620</v>
      </c>
      <c r="H154" s="183">
        <v>529</v>
      </c>
      <c r="I154" s="183">
        <v>617</v>
      </c>
      <c r="J154" s="183">
        <v>922</v>
      </c>
      <c r="K154" s="183">
        <v>804</v>
      </c>
      <c r="L154" s="183">
        <v>892</v>
      </c>
      <c r="M154" s="192">
        <v>960</v>
      </c>
    </row>
    <row r="155" spans="1:13">
      <c r="A155" s="182" t="s">
        <v>17</v>
      </c>
      <c r="B155" s="182" t="s">
        <v>31</v>
      </c>
      <c r="C155" s="182" t="s">
        <v>47</v>
      </c>
      <c r="D155" s="182" t="s">
        <v>301</v>
      </c>
      <c r="E155" s="182" t="s">
        <v>302</v>
      </c>
      <c r="F155" s="183">
        <v>6846</v>
      </c>
      <c r="G155" s="183">
        <v>8482</v>
      </c>
      <c r="H155" s="183">
        <v>10525</v>
      </c>
      <c r="I155" s="183">
        <v>9506</v>
      </c>
      <c r="J155" s="183">
        <v>9419</v>
      </c>
      <c r="K155" s="183">
        <v>11588</v>
      </c>
      <c r="L155" s="183">
        <v>10342</v>
      </c>
      <c r="M155" s="192">
        <v>11718</v>
      </c>
    </row>
    <row r="156" spans="1:13">
      <c r="A156" s="182" t="s">
        <v>15</v>
      </c>
      <c r="B156" s="182" t="s">
        <v>25</v>
      </c>
      <c r="C156" s="182" t="s">
        <v>469</v>
      </c>
      <c r="D156" s="182" t="s">
        <v>303</v>
      </c>
      <c r="E156" s="182" t="s">
        <v>304</v>
      </c>
      <c r="F156" s="183">
        <v>1553</v>
      </c>
      <c r="G156" s="183">
        <v>1395</v>
      </c>
      <c r="H156" s="183">
        <v>2249</v>
      </c>
      <c r="I156" s="183">
        <v>3284</v>
      </c>
      <c r="J156" s="183">
        <v>4322</v>
      </c>
      <c r="K156" s="183">
        <v>6393</v>
      </c>
      <c r="L156" s="183">
        <v>6070</v>
      </c>
      <c r="M156" s="192">
        <v>4546</v>
      </c>
    </row>
    <row r="157" spans="1:13">
      <c r="A157" s="182" t="s">
        <v>15</v>
      </c>
      <c r="B157" s="182" t="s">
        <v>23</v>
      </c>
      <c r="C157" s="182" t="s">
        <v>43</v>
      </c>
      <c r="D157" s="182" t="s">
        <v>305</v>
      </c>
      <c r="E157" s="182" t="s">
        <v>306</v>
      </c>
      <c r="F157" s="183">
        <v>312</v>
      </c>
      <c r="G157" s="183">
        <v>385</v>
      </c>
      <c r="H157" s="183">
        <v>452</v>
      </c>
      <c r="I157" s="183">
        <v>449</v>
      </c>
      <c r="J157" s="183">
        <v>615</v>
      </c>
      <c r="K157" s="183">
        <v>675</v>
      </c>
      <c r="L157" s="183">
        <v>1399</v>
      </c>
      <c r="M157" s="192">
        <v>915</v>
      </c>
    </row>
    <row r="158" spans="1:13">
      <c r="A158" s="182" t="s">
        <v>17</v>
      </c>
      <c r="B158" s="182" t="s">
        <v>31</v>
      </c>
      <c r="C158" s="182" t="s">
        <v>47</v>
      </c>
      <c r="D158" s="182" t="s">
        <v>307</v>
      </c>
      <c r="E158" s="182" t="s">
        <v>308</v>
      </c>
      <c r="F158" s="183">
        <v>1656</v>
      </c>
      <c r="G158" s="183">
        <v>3433</v>
      </c>
      <c r="H158" s="183">
        <v>2576</v>
      </c>
      <c r="I158" s="183">
        <v>3084</v>
      </c>
      <c r="J158" s="183">
        <v>4406</v>
      </c>
      <c r="K158" s="183">
        <v>6797</v>
      </c>
      <c r="L158" s="183">
        <v>5383</v>
      </c>
      <c r="M158" s="192">
        <v>5663</v>
      </c>
    </row>
    <row r="159" spans="1:13">
      <c r="A159" s="182" t="s">
        <v>17</v>
      </c>
      <c r="B159" s="182" t="s">
        <v>33</v>
      </c>
      <c r="C159" s="182" t="s">
        <v>53</v>
      </c>
      <c r="D159" s="182" t="s">
        <v>309</v>
      </c>
      <c r="E159" s="182" t="s">
        <v>310</v>
      </c>
      <c r="F159" s="183">
        <v>5279</v>
      </c>
      <c r="G159" s="183">
        <v>5854</v>
      </c>
      <c r="H159" s="183">
        <v>7821</v>
      </c>
      <c r="I159" s="183">
        <v>8618</v>
      </c>
      <c r="J159" s="183">
        <v>9161</v>
      </c>
      <c r="K159" s="183">
        <v>11111</v>
      </c>
      <c r="L159" s="183">
        <v>11021</v>
      </c>
      <c r="M159" s="192">
        <v>8993</v>
      </c>
    </row>
    <row r="160" spans="1:13">
      <c r="A160" s="182" t="s">
        <v>15</v>
      </c>
      <c r="B160" s="182" t="s">
        <v>23</v>
      </c>
      <c r="C160" s="182" t="s">
        <v>43</v>
      </c>
      <c r="D160" s="182" t="s">
        <v>311</v>
      </c>
      <c r="E160" s="182" t="s">
        <v>312</v>
      </c>
      <c r="F160" s="183">
        <v>793</v>
      </c>
      <c r="G160" s="183">
        <v>706</v>
      </c>
      <c r="H160" s="183">
        <v>538</v>
      </c>
      <c r="I160" s="183">
        <v>598</v>
      </c>
      <c r="J160" s="183">
        <v>707</v>
      </c>
      <c r="K160" s="183">
        <v>313</v>
      </c>
      <c r="L160" s="183">
        <v>386</v>
      </c>
      <c r="M160" s="192">
        <v>435</v>
      </c>
    </row>
    <row r="161" spans="1:13">
      <c r="A161" s="182" t="s">
        <v>21</v>
      </c>
      <c r="B161" s="182" t="s">
        <v>37</v>
      </c>
      <c r="C161" s="182" t="s">
        <v>57</v>
      </c>
      <c r="D161" s="182" t="s">
        <v>313</v>
      </c>
      <c r="E161" s="182" t="s">
        <v>314</v>
      </c>
      <c r="F161" s="183">
        <v>5937</v>
      </c>
      <c r="G161" s="183">
        <v>5876</v>
      </c>
      <c r="H161" s="183">
        <v>6839</v>
      </c>
      <c r="I161" s="183">
        <v>6206</v>
      </c>
      <c r="J161" s="183">
        <v>6444</v>
      </c>
      <c r="K161" s="183">
        <v>7108</v>
      </c>
      <c r="L161" s="183">
        <v>9282</v>
      </c>
      <c r="M161" s="192">
        <v>8996</v>
      </c>
    </row>
    <row r="162" spans="1:13">
      <c r="A162" s="182" t="s">
        <v>19</v>
      </c>
      <c r="B162" s="182" t="s">
        <v>35</v>
      </c>
      <c r="C162" s="182" t="s">
        <v>63</v>
      </c>
      <c r="D162" s="182" t="s">
        <v>315</v>
      </c>
      <c r="E162" s="182" t="s">
        <v>316</v>
      </c>
      <c r="F162" s="183">
        <v>1099</v>
      </c>
      <c r="G162" s="183">
        <v>1110</v>
      </c>
      <c r="H162" s="183">
        <v>1020</v>
      </c>
      <c r="I162" s="183">
        <v>946</v>
      </c>
      <c r="J162" s="183">
        <v>1003</v>
      </c>
      <c r="K162" s="183">
        <v>1007</v>
      </c>
      <c r="L162" s="183">
        <v>621</v>
      </c>
      <c r="M162" s="192">
        <v>624</v>
      </c>
    </row>
    <row r="163" spans="1:13">
      <c r="A163" s="182" t="s">
        <v>21</v>
      </c>
      <c r="B163" s="182" t="s">
        <v>39</v>
      </c>
      <c r="C163" s="182" t="s">
        <v>59</v>
      </c>
      <c r="D163" s="182" t="s">
        <v>317</v>
      </c>
      <c r="E163" s="182" t="s">
        <v>318</v>
      </c>
      <c r="F163" s="183">
        <v>1824</v>
      </c>
      <c r="G163" s="183">
        <v>2245</v>
      </c>
      <c r="H163" s="183">
        <v>2139</v>
      </c>
      <c r="I163" s="183">
        <v>1337</v>
      </c>
      <c r="J163" s="183">
        <v>1201</v>
      </c>
      <c r="K163" s="183">
        <v>1733</v>
      </c>
      <c r="L163" s="183">
        <v>1868</v>
      </c>
      <c r="M163" s="192">
        <v>1854</v>
      </c>
    </row>
    <row r="164" spans="1:13">
      <c r="A164" s="182" t="s">
        <v>15</v>
      </c>
      <c r="B164" s="182" t="s">
        <v>25</v>
      </c>
      <c r="C164" s="182" t="s">
        <v>469</v>
      </c>
      <c r="D164" s="182" t="s">
        <v>319</v>
      </c>
      <c r="E164" s="182" t="s">
        <v>320</v>
      </c>
      <c r="F164" s="183">
        <v>3185</v>
      </c>
      <c r="G164" s="183">
        <v>3555</v>
      </c>
      <c r="H164" s="183">
        <v>3163</v>
      </c>
      <c r="I164" s="183">
        <v>3194</v>
      </c>
      <c r="J164" s="183">
        <v>3473</v>
      </c>
      <c r="K164" s="183">
        <v>4172</v>
      </c>
      <c r="L164" s="183">
        <v>4732</v>
      </c>
      <c r="M164" s="192">
        <v>3838</v>
      </c>
    </row>
    <row r="165" spans="1:13">
      <c r="A165" s="182" t="s">
        <v>17</v>
      </c>
      <c r="B165" s="182" t="s">
        <v>31</v>
      </c>
      <c r="C165" s="182" t="s">
        <v>47</v>
      </c>
      <c r="D165" s="182" t="s">
        <v>321</v>
      </c>
      <c r="E165" s="182" t="s">
        <v>322</v>
      </c>
      <c r="F165" s="183">
        <v>573</v>
      </c>
      <c r="G165" s="183">
        <v>828</v>
      </c>
      <c r="H165" s="183">
        <v>1160</v>
      </c>
      <c r="I165" s="183">
        <v>962</v>
      </c>
      <c r="J165" s="183">
        <v>664</v>
      </c>
      <c r="K165" s="183">
        <v>917</v>
      </c>
      <c r="L165" s="183">
        <v>907</v>
      </c>
      <c r="M165" s="192">
        <v>836</v>
      </c>
    </row>
    <row r="166" spans="1:13">
      <c r="A166" s="182" t="s">
        <v>17</v>
      </c>
      <c r="B166" s="182" t="s">
        <v>33</v>
      </c>
      <c r="C166" s="182" t="s">
        <v>53</v>
      </c>
      <c r="D166" s="182" t="s">
        <v>323</v>
      </c>
      <c r="E166" s="182" t="s">
        <v>324</v>
      </c>
      <c r="F166" s="183">
        <v>379</v>
      </c>
      <c r="G166" s="183">
        <v>389</v>
      </c>
      <c r="H166" s="183">
        <v>638</v>
      </c>
      <c r="I166" s="183">
        <v>438</v>
      </c>
      <c r="J166" s="183">
        <v>861</v>
      </c>
      <c r="K166" s="183">
        <v>1292</v>
      </c>
      <c r="L166" s="183">
        <v>858</v>
      </c>
      <c r="M166" s="192">
        <v>1244</v>
      </c>
    </row>
    <row r="167" spans="1:13">
      <c r="A167" s="182" t="s">
        <v>21</v>
      </c>
      <c r="B167" s="182" t="s">
        <v>39</v>
      </c>
      <c r="C167" s="182" t="s">
        <v>55</v>
      </c>
      <c r="D167" s="182" t="s">
        <v>325</v>
      </c>
      <c r="E167" s="182" t="s">
        <v>326</v>
      </c>
      <c r="F167" s="183">
        <v>565</v>
      </c>
      <c r="G167" s="183">
        <v>497</v>
      </c>
      <c r="H167" s="183">
        <v>767</v>
      </c>
      <c r="I167" s="183">
        <v>584</v>
      </c>
      <c r="J167" s="183">
        <v>473</v>
      </c>
      <c r="K167" s="183">
        <v>563</v>
      </c>
      <c r="L167" s="183">
        <v>760</v>
      </c>
      <c r="M167" s="192">
        <v>723</v>
      </c>
    </row>
    <row r="168" spans="1:13">
      <c r="A168" s="182" t="s">
        <v>19</v>
      </c>
      <c r="B168" s="182" t="s">
        <v>35</v>
      </c>
      <c r="C168" s="182" t="s">
        <v>63</v>
      </c>
      <c r="D168" s="182" t="s">
        <v>327</v>
      </c>
      <c r="E168" s="182" t="s">
        <v>328</v>
      </c>
      <c r="F168" s="183">
        <v>1701</v>
      </c>
      <c r="G168" s="183">
        <v>1784</v>
      </c>
      <c r="H168" s="183">
        <v>1564</v>
      </c>
      <c r="I168" s="183">
        <v>1392</v>
      </c>
      <c r="J168" s="183">
        <v>1793</v>
      </c>
      <c r="K168" s="183">
        <v>1664</v>
      </c>
      <c r="L168" s="183">
        <v>1035</v>
      </c>
      <c r="M168" s="192">
        <v>1087</v>
      </c>
    </row>
    <row r="169" spans="1:13">
      <c r="A169" s="182" t="s">
        <v>15</v>
      </c>
      <c r="B169" s="182" t="s">
        <v>25</v>
      </c>
      <c r="C169" s="182" t="s">
        <v>469</v>
      </c>
      <c r="D169" s="182" t="s">
        <v>329</v>
      </c>
      <c r="E169" s="182" t="s">
        <v>330</v>
      </c>
      <c r="F169" s="183">
        <v>4055</v>
      </c>
      <c r="G169" s="183">
        <v>2431</v>
      </c>
      <c r="H169" s="183">
        <v>3763</v>
      </c>
      <c r="I169" s="183">
        <v>5389</v>
      </c>
      <c r="J169" s="183">
        <v>5647</v>
      </c>
      <c r="K169" s="183">
        <v>5874</v>
      </c>
      <c r="L169" s="183">
        <v>6322</v>
      </c>
      <c r="M169" s="192">
        <v>6938</v>
      </c>
    </row>
    <row r="170" spans="1:13">
      <c r="A170" s="182" t="s">
        <v>15</v>
      </c>
      <c r="B170" s="182" t="s">
        <v>27</v>
      </c>
      <c r="C170" s="182" t="s">
        <v>41</v>
      </c>
      <c r="D170" s="182" t="s">
        <v>331</v>
      </c>
      <c r="E170" s="182" t="s">
        <v>332</v>
      </c>
      <c r="F170" s="183">
        <v>2890</v>
      </c>
      <c r="G170" s="183">
        <v>3235</v>
      </c>
      <c r="H170" s="183">
        <v>3244</v>
      </c>
      <c r="I170" s="183">
        <v>3296</v>
      </c>
      <c r="J170" s="183">
        <v>2485</v>
      </c>
      <c r="K170" s="183">
        <v>2299</v>
      </c>
      <c r="L170" s="183">
        <v>2823</v>
      </c>
      <c r="M170" s="192">
        <v>2699</v>
      </c>
    </row>
    <row r="171" spans="1:13">
      <c r="A171" s="182" t="s">
        <v>17</v>
      </c>
      <c r="B171" s="182" t="s">
        <v>31</v>
      </c>
      <c r="C171" s="182" t="s">
        <v>49</v>
      </c>
      <c r="D171" s="182" t="s">
        <v>333</v>
      </c>
      <c r="E171" s="182" t="s">
        <v>334</v>
      </c>
      <c r="F171" s="183">
        <v>1498</v>
      </c>
      <c r="G171" s="183">
        <v>1599</v>
      </c>
      <c r="H171" s="183">
        <v>1835</v>
      </c>
      <c r="I171" s="183">
        <v>967</v>
      </c>
      <c r="J171" s="183">
        <v>1484</v>
      </c>
      <c r="K171" s="183">
        <v>1976</v>
      </c>
      <c r="L171" s="183">
        <v>2238</v>
      </c>
      <c r="M171" s="192">
        <v>1747</v>
      </c>
    </row>
    <row r="172" spans="1:13">
      <c r="A172" s="182" t="s">
        <v>19</v>
      </c>
      <c r="B172" s="182" t="s">
        <v>35</v>
      </c>
      <c r="C172" s="182" t="s">
        <v>63</v>
      </c>
      <c r="D172" s="182" t="s">
        <v>335</v>
      </c>
      <c r="E172" s="182" t="s">
        <v>336</v>
      </c>
      <c r="F172" s="183">
        <v>1729</v>
      </c>
      <c r="G172" s="183">
        <v>1620</v>
      </c>
      <c r="H172" s="183">
        <v>2268</v>
      </c>
      <c r="I172" s="183">
        <v>1527</v>
      </c>
      <c r="J172" s="183">
        <v>1376</v>
      </c>
      <c r="K172" s="183">
        <v>976</v>
      </c>
      <c r="L172" s="183">
        <v>1162</v>
      </c>
      <c r="M172" s="192">
        <v>1150</v>
      </c>
    </row>
    <row r="173" spans="1:13">
      <c r="A173" s="182" t="s">
        <v>19</v>
      </c>
      <c r="B173" s="182" t="s">
        <v>35</v>
      </c>
      <c r="C173" s="182" t="s">
        <v>63</v>
      </c>
      <c r="D173" s="182" t="s">
        <v>337</v>
      </c>
      <c r="E173" s="182" t="s">
        <v>338</v>
      </c>
      <c r="F173" s="183">
        <v>1093</v>
      </c>
      <c r="G173" s="183">
        <v>944</v>
      </c>
      <c r="H173" s="183">
        <v>752</v>
      </c>
      <c r="I173" s="183">
        <v>966</v>
      </c>
      <c r="J173" s="183">
        <v>909</v>
      </c>
      <c r="K173" s="183">
        <v>1021</v>
      </c>
      <c r="L173" s="183">
        <v>1071</v>
      </c>
      <c r="M173" s="192">
        <v>928</v>
      </c>
    </row>
    <row r="174" spans="1:13">
      <c r="A174" s="182" t="s">
        <v>15</v>
      </c>
      <c r="B174" s="182" t="s">
        <v>25</v>
      </c>
      <c r="C174" s="182" t="s">
        <v>45</v>
      </c>
      <c r="D174" s="182" t="s">
        <v>339</v>
      </c>
      <c r="E174" s="182" t="s">
        <v>340</v>
      </c>
      <c r="F174" s="183">
        <v>1366</v>
      </c>
      <c r="G174" s="183">
        <v>1456</v>
      </c>
      <c r="H174" s="183">
        <v>1164</v>
      </c>
      <c r="I174" s="183">
        <v>1308</v>
      </c>
      <c r="J174" s="183">
        <v>1126</v>
      </c>
      <c r="K174" s="183">
        <v>1031</v>
      </c>
      <c r="L174" s="183">
        <v>1201</v>
      </c>
      <c r="M174" s="192">
        <v>1516</v>
      </c>
    </row>
    <row r="175" spans="1:13">
      <c r="A175" s="182" t="s">
        <v>17</v>
      </c>
      <c r="B175" s="182" t="s">
        <v>31</v>
      </c>
      <c r="C175" s="182" t="s">
        <v>49</v>
      </c>
      <c r="D175" s="182" t="s">
        <v>341</v>
      </c>
      <c r="E175" s="182" t="s">
        <v>342</v>
      </c>
      <c r="F175" s="183">
        <v>6695</v>
      </c>
      <c r="G175" s="183">
        <v>6774</v>
      </c>
      <c r="H175" s="183">
        <v>6452</v>
      </c>
      <c r="I175" s="183">
        <v>5321</v>
      </c>
      <c r="J175" s="183">
        <v>5506</v>
      </c>
      <c r="K175" s="183">
        <v>6903</v>
      </c>
      <c r="L175" s="183">
        <v>7479</v>
      </c>
      <c r="M175" s="192">
        <v>8257</v>
      </c>
    </row>
    <row r="176" spans="1:13">
      <c r="A176" s="182" t="s">
        <v>21</v>
      </c>
      <c r="B176" s="182" t="s">
        <v>37</v>
      </c>
      <c r="C176" s="182" t="s">
        <v>59</v>
      </c>
      <c r="D176" s="182" t="s">
        <v>343</v>
      </c>
      <c r="E176" s="182" t="s">
        <v>344</v>
      </c>
      <c r="F176" s="183">
        <v>1163</v>
      </c>
      <c r="G176" s="183">
        <v>926</v>
      </c>
      <c r="H176" s="183">
        <v>1052</v>
      </c>
      <c r="I176" s="183">
        <v>2256</v>
      </c>
      <c r="J176" s="183">
        <v>2394</v>
      </c>
      <c r="K176" s="183">
        <v>1923</v>
      </c>
      <c r="L176" s="183">
        <v>2102</v>
      </c>
      <c r="M176" s="192">
        <v>2177</v>
      </c>
    </row>
    <row r="177" spans="1:13">
      <c r="A177" s="182" t="s">
        <v>21</v>
      </c>
      <c r="B177" s="182" t="s">
        <v>37</v>
      </c>
      <c r="C177" s="182" t="s">
        <v>57</v>
      </c>
      <c r="D177" s="182" t="s">
        <v>345</v>
      </c>
      <c r="E177" s="182" t="s">
        <v>346</v>
      </c>
      <c r="F177" s="183">
        <v>9080</v>
      </c>
      <c r="G177" s="183">
        <v>9385</v>
      </c>
      <c r="H177" s="183">
        <v>9407</v>
      </c>
      <c r="I177" s="183">
        <v>7745</v>
      </c>
      <c r="J177" s="183">
        <v>8713</v>
      </c>
      <c r="K177" s="183">
        <v>9241</v>
      </c>
      <c r="L177" s="183">
        <v>10026</v>
      </c>
      <c r="M177" s="192">
        <v>10837</v>
      </c>
    </row>
    <row r="178" spans="1:13">
      <c r="A178" s="182" t="s">
        <v>19</v>
      </c>
      <c r="B178" s="182" t="s">
        <v>35</v>
      </c>
      <c r="C178" s="182" t="s">
        <v>63</v>
      </c>
      <c r="D178" s="182" t="s">
        <v>347</v>
      </c>
      <c r="E178" s="182" t="s">
        <v>348</v>
      </c>
      <c r="F178" s="183">
        <v>763</v>
      </c>
      <c r="G178" s="183">
        <v>1044</v>
      </c>
      <c r="H178" s="183">
        <v>1421</v>
      </c>
      <c r="I178" s="183">
        <v>1195</v>
      </c>
      <c r="J178" s="183">
        <v>1006</v>
      </c>
      <c r="K178" s="183">
        <v>1144</v>
      </c>
      <c r="L178" s="183">
        <v>1077</v>
      </c>
      <c r="M178" s="192">
        <v>997</v>
      </c>
    </row>
    <row r="179" spans="1:13">
      <c r="A179" s="182" t="s">
        <v>15</v>
      </c>
      <c r="B179" s="182" t="s">
        <v>25</v>
      </c>
      <c r="C179" s="182" t="s">
        <v>469</v>
      </c>
      <c r="D179" s="182" t="s">
        <v>349</v>
      </c>
      <c r="E179" s="182" t="s">
        <v>350</v>
      </c>
      <c r="F179" s="183">
        <v>1531</v>
      </c>
      <c r="G179" s="183">
        <v>814</v>
      </c>
      <c r="H179" s="183">
        <v>1070</v>
      </c>
      <c r="I179" s="183">
        <v>1070</v>
      </c>
      <c r="J179" s="183">
        <v>1238</v>
      </c>
      <c r="K179" s="183">
        <v>1201</v>
      </c>
      <c r="L179" s="183">
        <v>1496</v>
      </c>
      <c r="M179" s="192">
        <v>1915</v>
      </c>
    </row>
    <row r="180" spans="1:13">
      <c r="A180" s="182" t="s">
        <v>21</v>
      </c>
      <c r="B180" s="182" t="s">
        <v>39</v>
      </c>
      <c r="C180" s="182" t="s">
        <v>59</v>
      </c>
      <c r="D180" s="182" t="s">
        <v>351</v>
      </c>
      <c r="E180" s="182" t="s">
        <v>352</v>
      </c>
      <c r="F180" s="183">
        <v>4026</v>
      </c>
      <c r="G180" s="183">
        <v>4152</v>
      </c>
      <c r="H180" s="183">
        <v>4735</v>
      </c>
      <c r="I180" s="183">
        <v>5075</v>
      </c>
      <c r="J180" s="183">
        <v>5663</v>
      </c>
      <c r="K180" s="183">
        <v>7862</v>
      </c>
      <c r="L180" s="183">
        <v>6181</v>
      </c>
      <c r="M180" s="192">
        <v>7386</v>
      </c>
    </row>
    <row r="181" spans="1:13">
      <c r="A181" s="182" t="s">
        <v>21</v>
      </c>
      <c r="B181" s="182" t="s">
        <v>37</v>
      </c>
      <c r="C181" s="182" t="s">
        <v>59</v>
      </c>
      <c r="D181" s="182" t="s">
        <v>353</v>
      </c>
      <c r="E181" s="182" t="s">
        <v>354</v>
      </c>
      <c r="F181" s="183">
        <v>937</v>
      </c>
      <c r="G181" s="183">
        <v>633</v>
      </c>
      <c r="H181" s="183">
        <v>653</v>
      </c>
      <c r="I181" s="183">
        <v>1033</v>
      </c>
      <c r="J181" s="183">
        <v>1072</v>
      </c>
      <c r="K181" s="183">
        <v>1371</v>
      </c>
      <c r="L181" s="183">
        <v>1437</v>
      </c>
      <c r="M181" s="192">
        <v>1630</v>
      </c>
    </row>
    <row r="182" spans="1:13">
      <c r="A182" s="182" t="s">
        <v>15</v>
      </c>
      <c r="B182" s="182" t="s">
        <v>25</v>
      </c>
      <c r="C182" s="182" t="s">
        <v>45</v>
      </c>
      <c r="D182" s="182" t="s">
        <v>355</v>
      </c>
      <c r="E182" s="182" t="s">
        <v>356</v>
      </c>
      <c r="F182" s="183">
        <v>610</v>
      </c>
      <c r="G182" s="183">
        <v>629</v>
      </c>
      <c r="H182" s="183">
        <v>686</v>
      </c>
      <c r="I182" s="183">
        <v>924</v>
      </c>
      <c r="J182" s="183">
        <v>1332</v>
      </c>
      <c r="K182" s="183">
        <v>3455</v>
      </c>
      <c r="L182" s="183">
        <v>2523</v>
      </c>
      <c r="M182" s="192">
        <v>2637</v>
      </c>
    </row>
    <row r="183" spans="1:13">
      <c r="A183" s="182" t="s">
        <v>21</v>
      </c>
      <c r="B183" s="182" t="s">
        <v>37</v>
      </c>
      <c r="C183" s="182" t="s">
        <v>59</v>
      </c>
      <c r="D183" s="182" t="s">
        <v>357</v>
      </c>
      <c r="E183" s="182" t="s">
        <v>358</v>
      </c>
      <c r="F183" s="183">
        <v>1045</v>
      </c>
      <c r="G183" s="183">
        <v>947</v>
      </c>
      <c r="H183" s="183">
        <v>969</v>
      </c>
      <c r="I183" s="183">
        <v>1062</v>
      </c>
      <c r="J183" s="183">
        <v>697</v>
      </c>
      <c r="K183" s="183">
        <v>1063</v>
      </c>
      <c r="L183" s="183">
        <v>950</v>
      </c>
      <c r="M183" s="192">
        <v>1041</v>
      </c>
    </row>
    <row r="184" spans="1:13">
      <c r="A184" s="182" t="s">
        <v>17</v>
      </c>
      <c r="B184" s="182" t="s">
        <v>31</v>
      </c>
      <c r="C184" s="182" t="s">
        <v>49</v>
      </c>
      <c r="D184" s="182" t="s">
        <v>359</v>
      </c>
      <c r="E184" s="182" t="s">
        <v>360</v>
      </c>
      <c r="F184" s="183">
        <v>4005</v>
      </c>
      <c r="G184" s="183">
        <v>4423</v>
      </c>
      <c r="H184" s="183">
        <v>3703</v>
      </c>
      <c r="I184" s="183">
        <v>2974</v>
      </c>
      <c r="J184" s="183">
        <v>3462</v>
      </c>
      <c r="K184" s="183">
        <v>3033</v>
      </c>
      <c r="L184" s="183">
        <v>3385</v>
      </c>
      <c r="M184" s="192">
        <v>2569</v>
      </c>
    </row>
    <row r="185" spans="1:13">
      <c r="A185" s="182" t="s">
        <v>17</v>
      </c>
      <c r="B185" s="182" t="s">
        <v>31</v>
      </c>
      <c r="C185" s="182" t="s">
        <v>49</v>
      </c>
      <c r="D185" s="182" t="s">
        <v>361</v>
      </c>
      <c r="E185" s="182" t="s">
        <v>362</v>
      </c>
      <c r="F185" s="183">
        <v>8029</v>
      </c>
      <c r="G185" s="183">
        <v>5222</v>
      </c>
      <c r="H185" s="183">
        <v>5708</v>
      </c>
      <c r="I185" s="183">
        <v>6091</v>
      </c>
      <c r="J185" s="183">
        <v>7433</v>
      </c>
      <c r="K185" s="183">
        <v>6779</v>
      </c>
      <c r="L185" s="183">
        <v>8731</v>
      </c>
      <c r="M185" s="192">
        <v>8607</v>
      </c>
    </row>
    <row r="186" spans="1:13">
      <c r="A186" s="182" t="s">
        <v>15</v>
      </c>
      <c r="B186" s="182" t="s">
        <v>27</v>
      </c>
      <c r="C186" s="182" t="s">
        <v>41</v>
      </c>
      <c r="D186" s="182" t="s">
        <v>363</v>
      </c>
      <c r="E186" s="182" t="s">
        <v>364</v>
      </c>
      <c r="F186" s="183">
        <v>1683</v>
      </c>
      <c r="G186" s="183">
        <v>1861</v>
      </c>
      <c r="H186" s="183">
        <v>2358</v>
      </c>
      <c r="I186" s="183">
        <v>2561</v>
      </c>
      <c r="J186" s="183">
        <v>2497</v>
      </c>
      <c r="K186" s="183">
        <v>2889</v>
      </c>
      <c r="L186" s="183">
        <v>3117</v>
      </c>
      <c r="M186" s="192">
        <v>2032</v>
      </c>
    </row>
    <row r="191" spans="1:13">
      <c r="E191" s="12" t="s">
        <v>400</v>
      </c>
      <c r="F191" s="191">
        <v>11</v>
      </c>
      <c r="G191" s="191">
        <v>12</v>
      </c>
      <c r="H191" s="191">
        <v>13</v>
      </c>
      <c r="I191" s="191">
        <v>14</v>
      </c>
      <c r="J191" s="191">
        <v>15</v>
      </c>
      <c r="K191" s="191">
        <v>16</v>
      </c>
      <c r="L191" s="191">
        <v>17</v>
      </c>
      <c r="M191" s="191">
        <v>18</v>
      </c>
    </row>
    <row r="193" spans="1:13">
      <c r="F193" s="12">
        <v>3</v>
      </c>
      <c r="G193" s="12">
        <v>4</v>
      </c>
      <c r="H193" s="12">
        <v>5</v>
      </c>
      <c r="I193" s="12">
        <v>6</v>
      </c>
      <c r="J193" s="12">
        <v>7</v>
      </c>
      <c r="K193" s="12">
        <v>8</v>
      </c>
      <c r="L193" s="12">
        <v>9</v>
      </c>
      <c r="M193" s="12">
        <v>10</v>
      </c>
    </row>
    <row r="195" spans="1:13">
      <c r="A195" s="12" t="s">
        <v>387</v>
      </c>
      <c r="B195" s="12" t="s">
        <v>388</v>
      </c>
      <c r="C195" s="12" t="s">
        <v>389</v>
      </c>
      <c r="D195" s="12" t="s">
        <v>391</v>
      </c>
      <c r="E195" s="12" t="s">
        <v>392</v>
      </c>
      <c r="F195" s="12" t="s">
        <v>10</v>
      </c>
      <c r="G195" s="12" t="s">
        <v>11</v>
      </c>
      <c r="H195" s="12" t="s">
        <v>12</v>
      </c>
      <c r="I195" s="12" t="s">
        <v>13</v>
      </c>
      <c r="J195" s="191" t="s">
        <v>471</v>
      </c>
      <c r="K195" s="191" t="s">
        <v>472</v>
      </c>
      <c r="L195" s="191" t="s">
        <v>473</v>
      </c>
      <c r="M195" s="191" t="s">
        <v>474</v>
      </c>
    </row>
    <row r="196" spans="1:13">
      <c r="D196" s="12" t="s">
        <v>1</v>
      </c>
      <c r="E196" s="12" t="s">
        <v>390</v>
      </c>
      <c r="F196" s="12">
        <v>337941.67467803787</v>
      </c>
      <c r="G196" s="12">
        <v>333222.61434760096</v>
      </c>
      <c r="H196" s="12">
        <v>327515.52587189968</v>
      </c>
      <c r="I196" s="12">
        <v>326557.64865499263</v>
      </c>
      <c r="J196" s="12">
        <v>398754.6604008585</v>
      </c>
      <c r="K196" s="12">
        <v>392385.77133033826</v>
      </c>
      <c r="L196" s="12">
        <v>384603.54320204048</v>
      </c>
      <c r="M196" s="12">
        <v>371679.62179941818</v>
      </c>
    </row>
    <row r="197" spans="1:13">
      <c r="D197" s="12" t="s">
        <v>15</v>
      </c>
      <c r="E197" s="12" t="s">
        <v>16</v>
      </c>
      <c r="F197" s="12">
        <v>86561.510669100069</v>
      </c>
      <c r="G197" s="12">
        <v>86513.052302020587</v>
      </c>
      <c r="H197" s="12">
        <v>81083.72520234593</v>
      </c>
      <c r="I197" s="12">
        <v>81806.066008095382</v>
      </c>
      <c r="J197" s="12">
        <v>95248.2</v>
      </c>
      <c r="K197" s="12">
        <v>92924.36155385412</v>
      </c>
      <c r="L197" s="12">
        <v>90016.775428596025</v>
      </c>
      <c r="M197" s="12">
        <v>87549.122476587261</v>
      </c>
    </row>
    <row r="198" spans="1:13">
      <c r="D198" s="12" t="s">
        <v>17</v>
      </c>
      <c r="E198" s="12" t="s">
        <v>18</v>
      </c>
      <c r="F198" s="12">
        <v>128729.60431819751</v>
      </c>
      <c r="G198" s="12">
        <v>125560.34494491958</v>
      </c>
      <c r="H198" s="12">
        <v>120293.62835530592</v>
      </c>
      <c r="I198" s="12">
        <v>118278.25655551591</v>
      </c>
      <c r="J198" s="12">
        <v>129430.19846680971</v>
      </c>
      <c r="K198" s="12">
        <v>126129.19585704568</v>
      </c>
      <c r="L198" s="12">
        <v>125444.59623303622</v>
      </c>
      <c r="M198" s="12">
        <v>123471.79887942174</v>
      </c>
    </row>
    <row r="199" spans="1:13">
      <c r="D199" s="12" t="s">
        <v>19</v>
      </c>
      <c r="E199" s="12" t="s">
        <v>20</v>
      </c>
      <c r="F199" s="12">
        <v>34025.165553915183</v>
      </c>
      <c r="G199" s="12">
        <v>33456.708933395188</v>
      </c>
      <c r="H199" s="12">
        <v>35750.595867999204</v>
      </c>
      <c r="I199" s="12">
        <v>36128.318542307221</v>
      </c>
      <c r="J199" s="12">
        <v>42576.950290344299</v>
      </c>
      <c r="K199" s="12">
        <v>42458.026728178767</v>
      </c>
      <c r="L199" s="12">
        <v>43374.872983243353</v>
      </c>
      <c r="M199" s="12">
        <v>42493.585111669759</v>
      </c>
    </row>
    <row r="200" spans="1:13">
      <c r="D200" s="12" t="s">
        <v>21</v>
      </c>
      <c r="E200" s="12" t="s">
        <v>22</v>
      </c>
      <c r="F200" s="12">
        <v>88625.394136825111</v>
      </c>
      <c r="G200" s="12">
        <v>87692.508167265623</v>
      </c>
      <c r="H200" s="12">
        <v>90387.576446248655</v>
      </c>
      <c r="I200" s="12">
        <v>90345.007549074115</v>
      </c>
      <c r="J200" s="12">
        <v>131499.31164370451</v>
      </c>
      <c r="K200" s="12">
        <v>130874.1871912597</v>
      </c>
      <c r="L200" s="12">
        <v>125767.29855716489</v>
      </c>
      <c r="M200" s="12">
        <v>118165.11533173941</v>
      </c>
    </row>
    <row r="201" spans="1:13">
      <c r="D201" s="12" t="s">
        <v>23</v>
      </c>
      <c r="E201" s="12" t="s">
        <v>24</v>
      </c>
      <c r="F201" s="12">
        <v>13686.645448342493</v>
      </c>
      <c r="G201" s="12">
        <v>14236.538675409982</v>
      </c>
      <c r="H201" s="12">
        <v>12908.793889534494</v>
      </c>
      <c r="I201" s="12">
        <v>13475.047010713031</v>
      </c>
      <c r="J201" s="12">
        <v>10817</v>
      </c>
      <c r="K201" s="12">
        <v>10008</v>
      </c>
      <c r="L201" s="12">
        <v>9854</v>
      </c>
      <c r="M201" s="12">
        <v>9885</v>
      </c>
    </row>
    <row r="202" spans="1:13">
      <c r="D202" s="12" t="s">
        <v>25</v>
      </c>
      <c r="E202" s="12" t="s">
        <v>26</v>
      </c>
      <c r="F202" s="12">
        <v>38844.906420757572</v>
      </c>
      <c r="G202" s="12">
        <v>39545.970086410212</v>
      </c>
      <c r="H202" s="12">
        <v>36216.366798534669</v>
      </c>
      <c r="I202" s="12">
        <v>37714.572983105594</v>
      </c>
      <c r="J202" s="12">
        <v>52158.18</v>
      </c>
      <c r="K202" s="12">
        <v>52289.741553854117</v>
      </c>
      <c r="L202" s="12">
        <v>50297.740428596037</v>
      </c>
      <c r="M202" s="12">
        <v>49050.102476587272</v>
      </c>
    </row>
    <row r="203" spans="1:13">
      <c r="D203" s="12" t="s">
        <v>27</v>
      </c>
      <c r="E203" s="12" t="s">
        <v>28</v>
      </c>
      <c r="F203" s="12">
        <v>34029.9588</v>
      </c>
      <c r="G203" s="12">
        <v>32730.543540200375</v>
      </c>
      <c r="H203" s="12">
        <v>31958.564514276768</v>
      </c>
      <c r="I203" s="12">
        <v>30616.446014276771</v>
      </c>
      <c r="J203" s="12">
        <v>32273.02</v>
      </c>
      <c r="K203" s="12">
        <v>30626.62</v>
      </c>
      <c r="L203" s="12">
        <v>29865.035</v>
      </c>
      <c r="M203" s="12">
        <v>28614.02</v>
      </c>
    </row>
    <row r="204" spans="1:13">
      <c r="D204" s="12" t="s">
        <v>29</v>
      </c>
      <c r="E204" s="12" t="s">
        <v>30</v>
      </c>
      <c r="F204" s="12">
        <v>36035.471374050307</v>
      </c>
      <c r="G204" s="12">
        <v>34439.566873246309</v>
      </c>
      <c r="H204" s="12">
        <v>34729.382366541882</v>
      </c>
      <c r="I204" s="12">
        <v>33569.536678840101</v>
      </c>
      <c r="J204" s="12">
        <v>43084.775999999998</v>
      </c>
      <c r="K204" s="12">
        <v>42757.205000000002</v>
      </c>
      <c r="L204" s="12">
        <v>43115.673000000003</v>
      </c>
      <c r="M204" s="12">
        <v>44499.667999999998</v>
      </c>
    </row>
    <row r="205" spans="1:13">
      <c r="D205" s="12" t="s">
        <v>31</v>
      </c>
      <c r="E205" s="12" t="s">
        <v>32</v>
      </c>
      <c r="F205" s="12">
        <v>46736.853392785975</v>
      </c>
      <c r="G205" s="12">
        <v>44453.177392785976</v>
      </c>
      <c r="H205" s="12">
        <v>42046.43339278597</v>
      </c>
      <c r="I205" s="12">
        <v>42806.84699278597</v>
      </c>
      <c r="J205" s="12">
        <v>51172.422466809723</v>
      </c>
      <c r="K205" s="12">
        <v>49180.990857045668</v>
      </c>
      <c r="L205" s="12">
        <v>49000.923233036221</v>
      </c>
      <c r="M205" s="12">
        <v>46768.130879421748</v>
      </c>
    </row>
    <row r="206" spans="1:13">
      <c r="D206" s="12" t="s">
        <v>33</v>
      </c>
      <c r="E206" s="12" t="s">
        <v>34</v>
      </c>
      <c r="F206" s="12">
        <v>44571.279551361229</v>
      </c>
      <c r="G206" s="12">
        <v>44530.600678887298</v>
      </c>
      <c r="H206" s="12">
        <v>42011.812595978059</v>
      </c>
      <c r="I206" s="12">
        <v>40182.872883889824</v>
      </c>
      <c r="J206" s="12">
        <v>32333</v>
      </c>
      <c r="K206" s="12">
        <v>31510</v>
      </c>
      <c r="L206" s="12">
        <v>32277</v>
      </c>
      <c r="M206" s="12">
        <v>31153</v>
      </c>
    </row>
    <row r="207" spans="1:13">
      <c r="D207" s="12" t="s">
        <v>35</v>
      </c>
      <c r="E207" s="12" t="s">
        <v>36</v>
      </c>
      <c r="F207" s="12">
        <v>34025.165553915183</v>
      </c>
      <c r="G207" s="12">
        <v>33456.708933395188</v>
      </c>
      <c r="H207" s="12">
        <v>35750.595867999204</v>
      </c>
      <c r="I207" s="12">
        <v>36128.318542307221</v>
      </c>
      <c r="J207" s="12">
        <v>42576.950290344299</v>
      </c>
      <c r="K207" s="12">
        <v>42458.026728178767</v>
      </c>
      <c r="L207" s="12">
        <v>43374.872983243353</v>
      </c>
      <c r="M207" s="12">
        <v>42493.585111669759</v>
      </c>
    </row>
    <row r="208" spans="1:13">
      <c r="D208" s="12" t="s">
        <v>37</v>
      </c>
      <c r="E208" s="12" t="s">
        <v>38</v>
      </c>
      <c r="F208" s="12">
        <v>51636.535336825102</v>
      </c>
      <c r="G208" s="12">
        <v>52358.953967265632</v>
      </c>
      <c r="H208" s="12">
        <v>51956.214446248647</v>
      </c>
      <c r="I208" s="12">
        <v>51711.020449074116</v>
      </c>
      <c r="J208" s="12">
        <v>76094.31164370451</v>
      </c>
      <c r="K208" s="12">
        <v>73587.187191259698</v>
      </c>
      <c r="L208" s="12">
        <v>68666.29855716489</v>
      </c>
      <c r="M208" s="12">
        <v>64166.115331739391</v>
      </c>
    </row>
    <row r="209" spans="1:13">
      <c r="D209" s="12" t="s">
        <v>39</v>
      </c>
      <c r="E209" s="12" t="s">
        <v>40</v>
      </c>
      <c r="F209" s="12">
        <v>38374.858800000002</v>
      </c>
      <c r="G209" s="12">
        <v>37470.554199999999</v>
      </c>
      <c r="H209" s="12">
        <v>39937.362000000001</v>
      </c>
      <c r="I209" s="12">
        <v>40352.987099999998</v>
      </c>
      <c r="J209" s="12">
        <v>58245</v>
      </c>
      <c r="K209" s="12">
        <v>59968</v>
      </c>
      <c r="L209" s="12">
        <v>58152</v>
      </c>
      <c r="M209" s="12">
        <v>55050</v>
      </c>
    </row>
    <row r="210" spans="1:13">
      <c r="D210" s="12" t="s">
        <v>41</v>
      </c>
      <c r="E210" s="12" t="s">
        <v>42</v>
      </c>
      <c r="F210" s="12">
        <v>34029.9588</v>
      </c>
      <c r="G210" s="12">
        <v>32730.543540200375</v>
      </c>
      <c r="H210" s="12">
        <v>31958.564514276768</v>
      </c>
      <c r="I210" s="12">
        <v>30616.446014276771</v>
      </c>
      <c r="J210" s="12">
        <v>32273.02</v>
      </c>
      <c r="K210" s="12">
        <v>30626.62</v>
      </c>
      <c r="L210" s="12">
        <v>29865.035</v>
      </c>
      <c r="M210" s="12">
        <v>28614.02</v>
      </c>
    </row>
    <row r="211" spans="1:13">
      <c r="D211" s="12" t="s">
        <v>43</v>
      </c>
      <c r="E211" s="12" t="s">
        <v>44</v>
      </c>
      <c r="F211" s="12">
        <v>19071.645448342493</v>
      </c>
      <c r="G211" s="12">
        <v>19661.538675409982</v>
      </c>
      <c r="H211" s="12">
        <v>18105.793889534492</v>
      </c>
      <c r="I211" s="12">
        <v>18595.047010713031</v>
      </c>
      <c r="J211" s="12">
        <v>20323</v>
      </c>
      <c r="K211" s="12">
        <v>18025</v>
      </c>
      <c r="L211" s="12">
        <v>16014</v>
      </c>
      <c r="M211" s="12">
        <v>15159</v>
      </c>
    </row>
    <row r="212" spans="1:13">
      <c r="D212" s="12" t="s">
        <v>45</v>
      </c>
      <c r="E212" s="12" t="s">
        <v>46</v>
      </c>
      <c r="F212" s="12">
        <v>11158.853800000001</v>
      </c>
      <c r="G212" s="12">
        <v>10454.185099999999</v>
      </c>
      <c r="H212" s="12">
        <v>11217.7029</v>
      </c>
      <c r="I212" s="12">
        <v>11601.248011303789</v>
      </c>
      <c r="J212" s="12">
        <v>13866.5</v>
      </c>
      <c r="K212" s="12">
        <v>13958.55</v>
      </c>
      <c r="L212" s="12">
        <v>15223.7</v>
      </c>
      <c r="M212" s="12">
        <v>15891.8</v>
      </c>
    </row>
    <row r="213" spans="1:13">
      <c r="D213" s="12" t="s">
        <v>47</v>
      </c>
      <c r="E213" s="12" t="s">
        <v>48</v>
      </c>
      <c r="F213" s="12">
        <v>28781.2812346723</v>
      </c>
      <c r="G213" s="12">
        <v>27018.199213530654</v>
      </c>
      <c r="H213" s="12">
        <v>25694.553192389005</v>
      </c>
      <c r="I213" s="12">
        <v>25385.12317124736</v>
      </c>
      <c r="J213" s="12">
        <v>27974.3</v>
      </c>
      <c r="K213" s="12">
        <v>29080.125</v>
      </c>
      <c r="L213" s="12">
        <v>30939.424999999999</v>
      </c>
      <c r="M213" s="12">
        <v>29605.42</v>
      </c>
    </row>
    <row r="214" spans="1:13">
      <c r="D214" s="12" t="s">
        <v>49</v>
      </c>
      <c r="E214" s="12" t="s">
        <v>50</v>
      </c>
      <c r="F214" s="12">
        <v>34883.253392785969</v>
      </c>
      <c r="G214" s="12">
        <v>33984.377392785973</v>
      </c>
      <c r="H214" s="12">
        <v>33857.233392785973</v>
      </c>
      <c r="I214" s="12">
        <v>33815.34699278597</v>
      </c>
      <c r="J214" s="12">
        <v>38985.422466809723</v>
      </c>
      <c r="K214" s="12">
        <v>37522.990857045668</v>
      </c>
      <c r="L214" s="12">
        <v>35156.923233036228</v>
      </c>
      <c r="M214" s="12">
        <v>34111.130879421748</v>
      </c>
    </row>
    <row r="215" spans="1:13">
      <c r="D215" s="12" t="s">
        <v>51</v>
      </c>
      <c r="E215" s="12" t="s">
        <v>52</v>
      </c>
      <c r="F215" s="12">
        <v>34588.790139378005</v>
      </c>
      <c r="G215" s="12">
        <v>34463.167659715655</v>
      </c>
      <c r="H215" s="12">
        <v>31507.029174152878</v>
      </c>
      <c r="I215" s="12">
        <v>30743.111497954684</v>
      </c>
      <c r="J215" s="12">
        <v>38624.475999999995</v>
      </c>
      <c r="K215" s="12">
        <v>36874.080000000002</v>
      </c>
      <c r="L215" s="12">
        <v>36441.248</v>
      </c>
      <c r="M215" s="12">
        <v>38082.248</v>
      </c>
    </row>
    <row r="216" spans="1:13">
      <c r="D216" s="12" t="s">
        <v>53</v>
      </c>
      <c r="E216" s="12" t="s">
        <v>54</v>
      </c>
      <c r="F216" s="12">
        <v>30476.279551361233</v>
      </c>
      <c r="G216" s="12">
        <v>30094.600678887298</v>
      </c>
      <c r="H216" s="12">
        <v>29234.812595978063</v>
      </c>
      <c r="I216" s="12">
        <v>28334.674893527877</v>
      </c>
      <c r="J216" s="12">
        <v>23846</v>
      </c>
      <c r="K216" s="12">
        <v>22652</v>
      </c>
      <c r="L216" s="12">
        <v>22907</v>
      </c>
      <c r="M216" s="12">
        <v>21673</v>
      </c>
    </row>
    <row r="217" spans="1:13">
      <c r="D217" s="12" t="s">
        <v>55</v>
      </c>
      <c r="E217" s="12" t="s">
        <v>56</v>
      </c>
      <c r="F217" s="12">
        <v>22964.608799999998</v>
      </c>
      <c r="G217" s="12">
        <v>22711.554199999999</v>
      </c>
      <c r="H217" s="12">
        <v>24851.862000000001</v>
      </c>
      <c r="I217" s="12">
        <v>25116.737100000002</v>
      </c>
      <c r="J217" s="12">
        <v>39423</v>
      </c>
      <c r="K217" s="12">
        <v>42262</v>
      </c>
      <c r="L217" s="12">
        <v>37777</v>
      </c>
      <c r="M217" s="12">
        <v>33897</v>
      </c>
    </row>
    <row r="218" spans="1:13">
      <c r="D218" s="12" t="s">
        <v>57</v>
      </c>
      <c r="E218" s="12" t="s">
        <v>58</v>
      </c>
      <c r="F218" s="12">
        <v>25045.075293255133</v>
      </c>
      <c r="G218" s="12">
        <v>24938.44879765396</v>
      </c>
      <c r="H218" s="12">
        <v>24088.644302052788</v>
      </c>
      <c r="I218" s="12">
        <v>23155.555806451615</v>
      </c>
      <c r="J218" s="12">
        <v>36307.5304111</v>
      </c>
      <c r="K218" s="12">
        <v>38005.72968045</v>
      </c>
      <c r="L218" s="12">
        <v>37717.164768150004</v>
      </c>
      <c r="M218" s="12">
        <v>36775.307501659998</v>
      </c>
    </row>
    <row r="219" spans="1:13">
      <c r="D219" s="12" t="s">
        <v>59</v>
      </c>
      <c r="E219" s="12" t="s">
        <v>466</v>
      </c>
      <c r="F219" s="12">
        <v>24711.25</v>
      </c>
      <c r="G219" s="12">
        <v>23944</v>
      </c>
      <c r="H219" s="12">
        <v>24290.5</v>
      </c>
      <c r="I219" s="12">
        <v>24604.25</v>
      </c>
      <c r="J219" s="12">
        <v>30281.78123260451</v>
      </c>
      <c r="K219" s="12">
        <v>29199.457510809701</v>
      </c>
      <c r="L219" s="12">
        <v>27683.133789014893</v>
      </c>
      <c r="M219" s="12">
        <v>26083.807830079393</v>
      </c>
    </row>
    <row r="220" spans="1:13">
      <c r="D220" s="12" t="s">
        <v>469</v>
      </c>
      <c r="E220" s="12" t="s">
        <v>467</v>
      </c>
      <c r="F220" s="12">
        <v>11097.052620757575</v>
      </c>
      <c r="G220" s="12">
        <v>10771.784986410214</v>
      </c>
      <c r="H220" s="12">
        <v>9053.663898534669</v>
      </c>
      <c r="I220" s="12">
        <v>9978.5524365905367</v>
      </c>
      <c r="J220" s="12">
        <v>17189.68</v>
      </c>
      <c r="K220" s="12">
        <v>16692.191553854122</v>
      </c>
      <c r="L220" s="12">
        <v>15671.040428596045</v>
      </c>
      <c r="M220" s="12">
        <v>15638.302476587267</v>
      </c>
    </row>
    <row r="221" spans="1:13">
      <c r="D221" s="12" t="s">
        <v>470</v>
      </c>
      <c r="E221" s="12" t="s">
        <v>60</v>
      </c>
      <c r="F221" s="12">
        <v>11204</v>
      </c>
      <c r="G221" s="12">
        <v>12895</v>
      </c>
      <c r="H221" s="12">
        <v>10748</v>
      </c>
      <c r="I221" s="12">
        <v>11014.772535211268</v>
      </c>
      <c r="J221" s="12">
        <v>11596</v>
      </c>
      <c r="K221" s="12">
        <v>13622</v>
      </c>
      <c r="L221" s="12">
        <v>13243</v>
      </c>
      <c r="M221" s="12">
        <v>12246</v>
      </c>
    </row>
    <row r="222" spans="1:13">
      <c r="D222" s="12" t="s">
        <v>61</v>
      </c>
      <c r="E222" s="12" t="s">
        <v>62</v>
      </c>
      <c r="F222" s="12">
        <v>15904.460043569972</v>
      </c>
      <c r="G222" s="12">
        <v>16098.505169611673</v>
      </c>
      <c r="H222" s="12">
        <v>17156.570144195859</v>
      </c>
      <c r="I222" s="12">
        <v>17468.464642622497</v>
      </c>
      <c r="J222" s="12">
        <v>25487</v>
      </c>
      <c r="K222" s="12">
        <v>21407</v>
      </c>
      <c r="L222" s="12">
        <v>22590</v>
      </c>
      <c r="M222" s="12">
        <v>21409</v>
      </c>
    </row>
    <row r="223" spans="1:13">
      <c r="D223" s="12" t="s">
        <v>63</v>
      </c>
      <c r="E223" s="12" t="s">
        <v>64</v>
      </c>
      <c r="F223" s="12">
        <v>34025.165553915183</v>
      </c>
      <c r="G223" s="12">
        <v>33456.708933395188</v>
      </c>
      <c r="H223" s="12">
        <v>35750.595867999204</v>
      </c>
      <c r="I223" s="12">
        <v>36128.318542307221</v>
      </c>
      <c r="J223" s="12">
        <v>42576.950290344299</v>
      </c>
      <c r="K223" s="12">
        <v>42458.026728178767</v>
      </c>
      <c r="L223" s="12">
        <v>43374.872983243353</v>
      </c>
      <c r="M223" s="12">
        <v>42493.585111669759</v>
      </c>
    </row>
    <row r="224" spans="1:13">
      <c r="A224" s="12" t="s">
        <v>19</v>
      </c>
      <c r="B224" s="12" t="s">
        <v>35</v>
      </c>
      <c r="C224" s="12" t="s">
        <v>63</v>
      </c>
      <c r="D224" s="12" t="s">
        <v>65</v>
      </c>
      <c r="E224" s="12" t="s">
        <v>66</v>
      </c>
      <c r="F224" s="12">
        <v>509</v>
      </c>
      <c r="G224" s="12">
        <v>513</v>
      </c>
      <c r="H224" s="12">
        <v>618</v>
      </c>
      <c r="I224" s="12">
        <v>490.99999999999994</v>
      </c>
      <c r="J224" s="12">
        <v>1378</v>
      </c>
      <c r="K224" s="12">
        <v>1722</v>
      </c>
      <c r="L224" s="12">
        <v>1863</v>
      </c>
      <c r="M224" s="12">
        <v>2195</v>
      </c>
    </row>
    <row r="225" spans="1:13">
      <c r="A225" s="12" t="s">
        <v>19</v>
      </c>
      <c r="B225" s="12" t="s">
        <v>35</v>
      </c>
      <c r="C225" s="12" t="s">
        <v>63</v>
      </c>
      <c r="D225" s="12" t="s">
        <v>67</v>
      </c>
      <c r="E225" s="12" t="s">
        <v>68</v>
      </c>
      <c r="F225" s="12">
        <v>1891</v>
      </c>
      <c r="G225" s="12">
        <v>1759</v>
      </c>
      <c r="H225" s="12">
        <v>1508</v>
      </c>
      <c r="I225" s="12">
        <v>1505</v>
      </c>
      <c r="J225" s="12">
        <v>1776.74</v>
      </c>
      <c r="K225" s="12">
        <v>1751.26</v>
      </c>
      <c r="L225" s="12">
        <v>2018.8</v>
      </c>
      <c r="M225" s="12">
        <v>2016.84</v>
      </c>
    </row>
    <row r="226" spans="1:13">
      <c r="A226" s="12" t="s">
        <v>15</v>
      </c>
      <c r="B226" s="12" t="s">
        <v>27</v>
      </c>
      <c r="C226" s="12" t="s">
        <v>41</v>
      </c>
      <c r="D226" s="12" t="s">
        <v>69</v>
      </c>
      <c r="E226" s="12" t="s">
        <v>70</v>
      </c>
      <c r="F226" s="12">
        <v>346.00000000000006</v>
      </c>
      <c r="G226" s="12">
        <v>423</v>
      </c>
      <c r="H226" s="12">
        <v>103</v>
      </c>
      <c r="I226" s="12">
        <v>241</v>
      </c>
      <c r="J226" s="12">
        <v>278</v>
      </c>
      <c r="K226" s="12">
        <v>279</v>
      </c>
      <c r="L226" s="12">
        <v>278</v>
      </c>
      <c r="M226" s="12">
        <v>278</v>
      </c>
    </row>
    <row r="227" spans="1:13">
      <c r="A227" s="12" t="s">
        <v>21</v>
      </c>
      <c r="B227" s="12" t="s">
        <v>39</v>
      </c>
      <c r="C227" s="12" t="s">
        <v>59</v>
      </c>
      <c r="D227" s="12" t="s">
        <v>71</v>
      </c>
      <c r="E227" s="12" t="s">
        <v>72</v>
      </c>
      <c r="F227" s="12">
        <v>1200</v>
      </c>
      <c r="G227" s="12">
        <v>900</v>
      </c>
      <c r="H227" s="12">
        <v>1000</v>
      </c>
      <c r="I227" s="12">
        <v>1100</v>
      </c>
      <c r="J227" s="12">
        <v>1017</v>
      </c>
      <c r="K227" s="12">
        <v>956</v>
      </c>
      <c r="L227" s="12">
        <v>812</v>
      </c>
      <c r="M227" s="12">
        <v>979</v>
      </c>
    </row>
    <row r="228" spans="1:13">
      <c r="A228" s="12" t="s">
        <v>17</v>
      </c>
      <c r="B228" s="12" t="s">
        <v>33</v>
      </c>
      <c r="C228" s="12" t="s">
        <v>51</v>
      </c>
      <c r="D228" s="12" t="s">
        <v>73</v>
      </c>
      <c r="E228" s="12" t="s">
        <v>74</v>
      </c>
      <c r="F228" s="12">
        <v>573</v>
      </c>
      <c r="G228" s="12">
        <v>770</v>
      </c>
      <c r="H228" s="12">
        <v>1177</v>
      </c>
      <c r="I228" s="12">
        <v>690</v>
      </c>
      <c r="J228" s="12">
        <v>717</v>
      </c>
      <c r="K228" s="12">
        <v>858</v>
      </c>
      <c r="L228" s="12">
        <v>1060</v>
      </c>
      <c r="M228" s="12">
        <v>1087</v>
      </c>
    </row>
    <row r="229" spans="1:13">
      <c r="A229" s="12" t="s">
        <v>19</v>
      </c>
      <c r="B229" s="12" t="s">
        <v>35</v>
      </c>
      <c r="C229" s="12" t="s">
        <v>63</v>
      </c>
      <c r="D229" s="12" t="s">
        <v>75</v>
      </c>
      <c r="E229" s="12" t="s">
        <v>76</v>
      </c>
      <c r="F229" s="12">
        <v>1148.0000000000002</v>
      </c>
      <c r="G229" s="12">
        <v>1803</v>
      </c>
      <c r="H229" s="12">
        <v>1328.0000000000002</v>
      </c>
      <c r="I229" s="12">
        <v>2093</v>
      </c>
      <c r="J229" s="12">
        <v>1712</v>
      </c>
      <c r="K229" s="12">
        <v>1554</v>
      </c>
      <c r="L229" s="12">
        <v>1421</v>
      </c>
      <c r="M229" s="12">
        <v>1821</v>
      </c>
    </row>
    <row r="230" spans="1:13">
      <c r="A230" s="12" t="s">
        <v>17</v>
      </c>
      <c r="B230" s="12" t="s">
        <v>31</v>
      </c>
      <c r="C230" s="12" t="s">
        <v>49</v>
      </c>
      <c r="D230" s="12" t="s">
        <v>77</v>
      </c>
      <c r="E230" s="12" t="s">
        <v>78</v>
      </c>
      <c r="F230" s="12">
        <v>13747.826992785971</v>
      </c>
      <c r="G230" s="12">
        <v>13747.826992785971</v>
      </c>
      <c r="H230" s="12">
        <v>13747.826992785969</v>
      </c>
      <c r="I230" s="12">
        <v>13747.826992785969</v>
      </c>
      <c r="J230" s="12">
        <v>11800</v>
      </c>
      <c r="K230" s="12">
        <v>11600</v>
      </c>
      <c r="L230" s="12">
        <v>11200</v>
      </c>
      <c r="M230" s="12">
        <v>11067</v>
      </c>
    </row>
    <row r="231" spans="1:13">
      <c r="A231" s="12" t="s">
        <v>15</v>
      </c>
      <c r="B231" s="12" t="s">
        <v>25</v>
      </c>
      <c r="C231" s="12" t="s">
        <v>470</v>
      </c>
      <c r="D231" s="12" t="s">
        <v>79</v>
      </c>
      <c r="E231" s="12" t="s">
        <v>80</v>
      </c>
      <c r="F231" s="12">
        <v>1317</v>
      </c>
      <c r="G231" s="12">
        <v>885</v>
      </c>
      <c r="H231" s="12">
        <v>328</v>
      </c>
      <c r="I231" s="12">
        <v>626</v>
      </c>
      <c r="J231" s="12">
        <v>999</v>
      </c>
      <c r="K231" s="12">
        <v>1047</v>
      </c>
      <c r="L231" s="12">
        <v>1116</v>
      </c>
      <c r="M231" s="12">
        <v>1203</v>
      </c>
    </row>
    <row r="232" spans="1:13">
      <c r="A232" s="12" t="s">
        <v>15</v>
      </c>
      <c r="B232" s="12" t="s">
        <v>25</v>
      </c>
      <c r="C232" s="12" t="s">
        <v>470</v>
      </c>
      <c r="D232" s="12" t="s">
        <v>81</v>
      </c>
      <c r="E232" s="12" t="s">
        <v>82</v>
      </c>
      <c r="F232" s="12">
        <v>770</v>
      </c>
      <c r="G232" s="12">
        <v>775.00000000000011</v>
      </c>
      <c r="H232" s="12">
        <v>770</v>
      </c>
      <c r="I232" s="12">
        <v>765</v>
      </c>
      <c r="J232" s="12">
        <v>1483</v>
      </c>
      <c r="K232" s="12">
        <v>1312</v>
      </c>
      <c r="L232" s="12">
        <v>890</v>
      </c>
      <c r="M232" s="12">
        <v>661</v>
      </c>
    </row>
    <row r="233" spans="1:13">
      <c r="A233" s="12" t="s">
        <v>15</v>
      </c>
      <c r="B233" s="12" t="s">
        <v>25</v>
      </c>
      <c r="C233" s="12" t="s">
        <v>469</v>
      </c>
      <c r="D233" s="12" t="s">
        <v>83</v>
      </c>
      <c r="E233" s="12" t="s">
        <v>84</v>
      </c>
      <c r="F233" s="12">
        <v>962</v>
      </c>
      <c r="G233" s="12">
        <v>923.00000000000011</v>
      </c>
      <c r="H233" s="12">
        <v>923.00000000000011</v>
      </c>
      <c r="I233" s="12">
        <v>923</v>
      </c>
      <c r="J233" s="12">
        <v>923</v>
      </c>
      <c r="K233" s="12">
        <v>923</v>
      </c>
      <c r="L233" s="12">
        <v>923</v>
      </c>
      <c r="M233" s="12">
        <v>923</v>
      </c>
    </row>
    <row r="234" spans="1:13">
      <c r="A234" s="12" t="s">
        <v>21</v>
      </c>
      <c r="B234" s="12" t="s">
        <v>39</v>
      </c>
      <c r="C234" s="12" t="s">
        <v>61</v>
      </c>
      <c r="D234" s="12" t="s">
        <v>85</v>
      </c>
      <c r="E234" s="12" t="s">
        <v>86</v>
      </c>
      <c r="F234" s="12">
        <v>2080</v>
      </c>
      <c r="G234" s="12">
        <v>2000</v>
      </c>
      <c r="H234" s="12">
        <v>1920</v>
      </c>
      <c r="I234" s="12">
        <v>1845</v>
      </c>
      <c r="J234" s="12">
        <v>3022</v>
      </c>
      <c r="K234" s="12">
        <v>2889</v>
      </c>
      <c r="L234" s="12">
        <v>3804</v>
      </c>
      <c r="M234" s="12">
        <v>4031</v>
      </c>
    </row>
    <row r="235" spans="1:13">
      <c r="A235" s="12" t="s">
        <v>21</v>
      </c>
      <c r="B235" s="12" t="s">
        <v>37</v>
      </c>
      <c r="C235" s="12" t="s">
        <v>59</v>
      </c>
      <c r="D235" s="12" t="s">
        <v>87</v>
      </c>
      <c r="E235" s="12" t="s">
        <v>88</v>
      </c>
      <c r="F235" s="12">
        <v>540</v>
      </c>
      <c r="G235" s="12">
        <v>520</v>
      </c>
      <c r="H235" s="12">
        <v>499.99999999999994</v>
      </c>
      <c r="I235" s="12">
        <v>480</v>
      </c>
      <c r="J235" s="12">
        <v>980</v>
      </c>
      <c r="K235" s="12">
        <v>900</v>
      </c>
      <c r="L235" s="12">
        <v>850</v>
      </c>
      <c r="M235" s="12">
        <v>800</v>
      </c>
    </row>
    <row r="236" spans="1:13">
      <c r="A236" s="12" t="s">
        <v>15</v>
      </c>
      <c r="B236" s="12" t="s">
        <v>27</v>
      </c>
      <c r="C236" s="12" t="s">
        <v>41</v>
      </c>
      <c r="D236" s="12" t="s">
        <v>89</v>
      </c>
      <c r="E236" s="12" t="s">
        <v>90</v>
      </c>
      <c r="F236" s="12">
        <v>1395.9999999999998</v>
      </c>
      <c r="G236" s="12">
        <v>1382</v>
      </c>
      <c r="H236" s="12">
        <v>1368</v>
      </c>
      <c r="I236" s="12">
        <v>1354</v>
      </c>
      <c r="J236" s="12">
        <v>1341</v>
      </c>
      <c r="K236" s="12">
        <v>1341</v>
      </c>
      <c r="L236" s="12">
        <v>1341</v>
      </c>
      <c r="M236" s="12">
        <v>1349</v>
      </c>
    </row>
    <row r="237" spans="1:13">
      <c r="A237" s="12" t="s">
        <v>19</v>
      </c>
      <c r="B237" s="12" t="s">
        <v>35</v>
      </c>
      <c r="C237" s="12" t="s">
        <v>63</v>
      </c>
      <c r="D237" s="12" t="s">
        <v>91</v>
      </c>
      <c r="E237" s="12" t="s">
        <v>92</v>
      </c>
      <c r="F237" s="12">
        <v>1797</v>
      </c>
      <c r="G237" s="12">
        <v>1797</v>
      </c>
      <c r="H237" s="12">
        <v>1997</v>
      </c>
      <c r="I237" s="12">
        <v>1997</v>
      </c>
      <c r="J237" s="12">
        <v>2610</v>
      </c>
      <c r="K237" s="12">
        <v>2610</v>
      </c>
      <c r="L237" s="12">
        <v>2610</v>
      </c>
      <c r="M237" s="12">
        <v>2610</v>
      </c>
    </row>
    <row r="238" spans="1:13">
      <c r="A238" s="12" t="s">
        <v>21</v>
      </c>
      <c r="B238" s="12" t="s">
        <v>37</v>
      </c>
      <c r="C238" s="12" t="s">
        <v>57</v>
      </c>
      <c r="D238" s="12" t="s">
        <v>93</v>
      </c>
      <c r="E238" s="12" t="s">
        <v>94</v>
      </c>
      <c r="F238" s="12">
        <v>1575</v>
      </c>
      <c r="G238" s="12">
        <v>1325</v>
      </c>
      <c r="H238" s="12">
        <v>1240</v>
      </c>
      <c r="I238" s="12">
        <v>1504</v>
      </c>
      <c r="J238" s="12">
        <v>1989.75</v>
      </c>
      <c r="K238" s="12">
        <v>1705.5</v>
      </c>
      <c r="L238" s="12">
        <v>1421.25</v>
      </c>
      <c r="M238" s="12">
        <v>1137</v>
      </c>
    </row>
    <row r="239" spans="1:13">
      <c r="A239" s="12" t="s">
        <v>21</v>
      </c>
      <c r="B239" s="12" t="s">
        <v>39</v>
      </c>
      <c r="C239" s="12" t="s">
        <v>55</v>
      </c>
      <c r="D239" s="12" t="s">
        <v>95</v>
      </c>
      <c r="E239" s="12" t="s">
        <v>96</v>
      </c>
      <c r="F239" s="12">
        <v>3614.6088</v>
      </c>
      <c r="G239" s="12">
        <v>3863.5542</v>
      </c>
      <c r="H239" s="12">
        <v>5018.1120000000001</v>
      </c>
      <c r="I239" s="12">
        <v>6440.2371000000012</v>
      </c>
      <c r="J239" s="12">
        <v>5609</v>
      </c>
      <c r="K239" s="12">
        <v>6146</v>
      </c>
      <c r="L239" s="12">
        <v>5469</v>
      </c>
      <c r="M239" s="12">
        <v>4338</v>
      </c>
    </row>
    <row r="240" spans="1:13">
      <c r="A240" s="12" t="s">
        <v>19</v>
      </c>
      <c r="B240" s="12" t="s">
        <v>35</v>
      </c>
      <c r="C240" s="12" t="s">
        <v>63</v>
      </c>
      <c r="D240" s="12" t="s">
        <v>97</v>
      </c>
      <c r="E240" s="12" t="s">
        <v>98</v>
      </c>
      <c r="F240" s="12">
        <v>576</v>
      </c>
      <c r="G240" s="12">
        <v>505</v>
      </c>
      <c r="H240" s="12">
        <v>684</v>
      </c>
      <c r="I240" s="12">
        <v>524</v>
      </c>
      <c r="J240" s="12">
        <v>1017.45</v>
      </c>
      <c r="K240" s="12">
        <v>966.57749999999999</v>
      </c>
      <c r="L240" s="12">
        <v>918.24800000000005</v>
      </c>
      <c r="M240" s="12">
        <v>872.33600000000001</v>
      </c>
    </row>
    <row r="241" spans="1:13">
      <c r="A241" s="12" t="s">
        <v>21</v>
      </c>
      <c r="B241" s="12" t="s">
        <v>37</v>
      </c>
      <c r="C241" s="12" t="s">
        <v>59</v>
      </c>
      <c r="D241" s="12" t="s">
        <v>99</v>
      </c>
      <c r="E241" s="12" t="s">
        <v>100</v>
      </c>
      <c r="F241" s="12">
        <v>1890</v>
      </c>
      <c r="G241" s="12">
        <v>1890</v>
      </c>
      <c r="H241" s="12">
        <v>1890</v>
      </c>
      <c r="I241" s="12">
        <v>1890</v>
      </c>
      <c r="J241" s="12">
        <v>2328</v>
      </c>
      <c r="K241" s="12">
        <v>2856</v>
      </c>
      <c r="L241" s="12">
        <v>3071</v>
      </c>
      <c r="M241" s="12">
        <v>3786</v>
      </c>
    </row>
    <row r="242" spans="1:13">
      <c r="A242" s="12" t="s">
        <v>15</v>
      </c>
      <c r="B242" s="12" t="s">
        <v>25</v>
      </c>
      <c r="C242" s="12" t="s">
        <v>469</v>
      </c>
      <c r="D242" s="12" t="s">
        <v>101</v>
      </c>
      <c r="E242" s="12" t="s">
        <v>102</v>
      </c>
      <c r="F242" s="12">
        <v>690</v>
      </c>
      <c r="G242" s="12">
        <v>460.00000000000006</v>
      </c>
      <c r="H242" s="12">
        <v>413</v>
      </c>
      <c r="I242" s="12">
        <v>591</v>
      </c>
      <c r="J242" s="12">
        <v>1065</v>
      </c>
      <c r="K242" s="12">
        <v>1065</v>
      </c>
      <c r="L242" s="12">
        <v>1065</v>
      </c>
      <c r="M242" s="12">
        <v>1064</v>
      </c>
    </row>
    <row r="243" spans="1:13">
      <c r="A243" s="12" t="s">
        <v>15</v>
      </c>
      <c r="B243" s="12" t="s">
        <v>27</v>
      </c>
      <c r="C243" s="12" t="s">
        <v>41</v>
      </c>
      <c r="D243" s="12" t="s">
        <v>103</v>
      </c>
      <c r="E243" s="12" t="s">
        <v>104</v>
      </c>
      <c r="F243" s="12">
        <v>2543</v>
      </c>
      <c r="G243" s="12">
        <v>2097</v>
      </c>
      <c r="H243" s="12">
        <v>2004</v>
      </c>
      <c r="I243" s="12">
        <v>1806</v>
      </c>
      <c r="J243" s="12">
        <v>1330</v>
      </c>
      <c r="K243" s="12">
        <v>1247</v>
      </c>
      <c r="L243" s="12">
        <v>1164</v>
      </c>
      <c r="M243" s="12">
        <v>1083</v>
      </c>
    </row>
    <row r="244" spans="1:13">
      <c r="A244" s="12" t="s">
        <v>17</v>
      </c>
      <c r="B244" s="12" t="s">
        <v>33</v>
      </c>
      <c r="C244" s="12" t="s">
        <v>53</v>
      </c>
      <c r="D244" s="12" t="s">
        <v>105</v>
      </c>
      <c r="E244" s="12" t="s">
        <v>106</v>
      </c>
      <c r="F244" s="12">
        <v>6435</v>
      </c>
      <c r="G244" s="12">
        <v>6185.0000000000009</v>
      </c>
      <c r="H244" s="12">
        <v>6185</v>
      </c>
      <c r="I244" s="12">
        <v>6185</v>
      </c>
      <c r="J244" s="12">
        <v>3407</v>
      </c>
      <c r="K244" s="12">
        <v>2494</v>
      </c>
      <c r="L244" s="12">
        <v>2452</v>
      </c>
      <c r="M244" s="12">
        <v>2533</v>
      </c>
    </row>
    <row r="245" spans="1:13">
      <c r="A245" s="12" t="s">
        <v>19</v>
      </c>
      <c r="B245" s="12" t="s">
        <v>35</v>
      </c>
      <c r="C245" s="12" t="s">
        <v>63</v>
      </c>
      <c r="D245" s="12" t="s">
        <v>107</v>
      </c>
      <c r="E245" s="12" t="s">
        <v>108</v>
      </c>
      <c r="F245" s="12">
        <v>851</v>
      </c>
      <c r="G245" s="12">
        <v>851</v>
      </c>
      <c r="H245" s="12">
        <v>851</v>
      </c>
      <c r="I245" s="12">
        <v>851</v>
      </c>
      <c r="J245" s="12">
        <v>851</v>
      </c>
      <c r="K245" s="12">
        <v>851</v>
      </c>
      <c r="L245" s="12">
        <v>851</v>
      </c>
      <c r="M245" s="12">
        <v>851</v>
      </c>
    </row>
    <row r="246" spans="1:13">
      <c r="A246" s="12" t="s">
        <v>17</v>
      </c>
      <c r="B246" s="12" t="s">
        <v>33</v>
      </c>
      <c r="C246" s="12" t="s">
        <v>51</v>
      </c>
      <c r="D246" s="12" t="s">
        <v>109</v>
      </c>
      <c r="E246" s="12" t="s">
        <v>110</v>
      </c>
      <c r="F246" s="12">
        <v>1180</v>
      </c>
      <c r="G246" s="12">
        <v>947</v>
      </c>
      <c r="H246" s="12">
        <v>1256</v>
      </c>
      <c r="I246" s="12">
        <v>1078</v>
      </c>
      <c r="J246" s="12">
        <v>809</v>
      </c>
      <c r="K246" s="12">
        <v>939</v>
      </c>
      <c r="L246" s="12">
        <v>949</v>
      </c>
      <c r="M246" s="12">
        <v>932</v>
      </c>
    </row>
    <row r="247" spans="1:13">
      <c r="A247" s="12" t="s">
        <v>15</v>
      </c>
      <c r="B247" s="12" t="s">
        <v>25</v>
      </c>
      <c r="C247" s="12" t="s">
        <v>45</v>
      </c>
      <c r="D247" s="12" t="s">
        <v>111</v>
      </c>
      <c r="E247" s="12" t="s">
        <v>112</v>
      </c>
      <c r="F247" s="12">
        <v>2781.5237999999999</v>
      </c>
      <c r="G247" s="12">
        <v>2294.8550999999998</v>
      </c>
      <c r="H247" s="12">
        <v>2334.3728999999998</v>
      </c>
      <c r="I247" s="12">
        <v>2608.1748000000002</v>
      </c>
      <c r="J247" s="12">
        <v>3039</v>
      </c>
      <c r="K247" s="12">
        <v>2730</v>
      </c>
      <c r="L247" s="12">
        <v>3475</v>
      </c>
      <c r="M247" s="12">
        <v>3497</v>
      </c>
    </row>
    <row r="248" spans="1:13">
      <c r="A248" s="12" t="s">
        <v>15</v>
      </c>
      <c r="B248" s="12" t="s">
        <v>25</v>
      </c>
      <c r="C248" s="12" t="s">
        <v>45</v>
      </c>
      <c r="D248" s="12" t="s">
        <v>113</v>
      </c>
      <c r="E248" s="12" t="s">
        <v>114</v>
      </c>
      <c r="F248" s="12">
        <v>1520.33</v>
      </c>
      <c r="G248" s="12">
        <v>1520.33</v>
      </c>
      <c r="H248" s="12">
        <v>1520.33</v>
      </c>
      <c r="I248" s="12">
        <v>1525.07</v>
      </c>
      <c r="J248" s="12">
        <v>1857</v>
      </c>
      <c r="K248" s="12">
        <v>2227</v>
      </c>
      <c r="L248" s="12">
        <v>2302</v>
      </c>
      <c r="M248" s="12">
        <v>2573</v>
      </c>
    </row>
    <row r="249" spans="1:13">
      <c r="A249" s="12" t="s">
        <v>19</v>
      </c>
      <c r="B249" s="12" t="s">
        <v>35</v>
      </c>
      <c r="C249" s="12" t="s">
        <v>63</v>
      </c>
      <c r="D249" s="12" t="s">
        <v>115</v>
      </c>
      <c r="E249" s="12" t="s">
        <v>116</v>
      </c>
      <c r="F249" s="12">
        <v>48</v>
      </c>
      <c r="G249" s="12">
        <v>45</v>
      </c>
      <c r="H249" s="12">
        <v>42</v>
      </c>
      <c r="I249" s="12">
        <v>40</v>
      </c>
      <c r="J249" s="12">
        <v>50</v>
      </c>
      <c r="K249" s="12">
        <v>50</v>
      </c>
      <c r="L249" s="12">
        <v>50</v>
      </c>
      <c r="M249" s="12">
        <v>50</v>
      </c>
    </row>
    <row r="250" spans="1:13">
      <c r="A250" s="12" t="s">
        <v>21</v>
      </c>
      <c r="B250" s="12" t="s">
        <v>39</v>
      </c>
      <c r="C250" s="12" t="s">
        <v>55</v>
      </c>
      <c r="D250" s="12" t="s">
        <v>117</v>
      </c>
      <c r="E250" s="12" t="s">
        <v>118</v>
      </c>
      <c r="F250" s="12">
        <v>3573</v>
      </c>
      <c r="G250" s="12">
        <v>3516</v>
      </c>
      <c r="H250" s="12">
        <v>3459.7500000000005</v>
      </c>
      <c r="I250" s="12">
        <v>3403.5</v>
      </c>
      <c r="J250" s="12">
        <v>7669</v>
      </c>
      <c r="K250" s="12">
        <v>9362</v>
      </c>
      <c r="L250" s="12">
        <v>10073</v>
      </c>
      <c r="M250" s="12">
        <v>8289</v>
      </c>
    </row>
    <row r="251" spans="1:13">
      <c r="A251" s="12" t="s">
        <v>15</v>
      </c>
      <c r="B251" s="12" t="s">
        <v>23</v>
      </c>
      <c r="C251" s="12" t="s">
        <v>43</v>
      </c>
      <c r="D251" s="12" t="s">
        <v>119</v>
      </c>
      <c r="E251" s="12" t="s">
        <v>120</v>
      </c>
      <c r="F251" s="12">
        <v>3390</v>
      </c>
      <c r="G251" s="12">
        <v>3385</v>
      </c>
      <c r="H251" s="12">
        <v>3385</v>
      </c>
      <c r="I251" s="12">
        <v>3380</v>
      </c>
      <c r="J251" s="12">
        <v>1799</v>
      </c>
      <c r="K251" s="12">
        <v>1635</v>
      </c>
      <c r="L251" s="12">
        <v>1486</v>
      </c>
      <c r="M251" s="12">
        <v>1768</v>
      </c>
    </row>
    <row r="252" spans="1:13">
      <c r="A252" s="12" t="s">
        <v>17</v>
      </c>
      <c r="B252" s="12" t="s">
        <v>31</v>
      </c>
      <c r="C252" s="12" t="s">
        <v>49</v>
      </c>
      <c r="D252" s="12" t="s">
        <v>121</v>
      </c>
      <c r="E252" s="12" t="s">
        <v>122</v>
      </c>
      <c r="F252" s="12">
        <v>4055.0000000000005</v>
      </c>
      <c r="G252" s="12">
        <v>3974</v>
      </c>
      <c r="H252" s="12">
        <v>3875</v>
      </c>
      <c r="I252" s="12">
        <v>3758</v>
      </c>
      <c r="J252" s="12">
        <v>4800</v>
      </c>
      <c r="K252" s="12">
        <v>4450</v>
      </c>
      <c r="L252" s="12">
        <v>4100</v>
      </c>
      <c r="M252" s="12">
        <v>3750</v>
      </c>
    </row>
    <row r="253" spans="1:13">
      <c r="A253" s="12" t="s">
        <v>19</v>
      </c>
      <c r="B253" s="12" t="s">
        <v>35</v>
      </c>
      <c r="C253" s="12" t="s">
        <v>63</v>
      </c>
      <c r="D253" s="12" t="s">
        <v>123</v>
      </c>
      <c r="E253" s="12" t="s">
        <v>124</v>
      </c>
      <c r="F253" s="12">
        <v>1359</v>
      </c>
      <c r="G253" s="12">
        <v>969</v>
      </c>
      <c r="H253" s="12">
        <v>1430</v>
      </c>
      <c r="I253" s="12">
        <v>1329.9999999999998</v>
      </c>
      <c r="J253" s="12">
        <v>1389</v>
      </c>
      <c r="K253" s="12">
        <v>1389</v>
      </c>
      <c r="L253" s="12">
        <v>1389</v>
      </c>
      <c r="M253" s="12">
        <v>1389</v>
      </c>
    </row>
    <row r="254" spans="1:13">
      <c r="A254" s="12" t="s">
        <v>15</v>
      </c>
      <c r="B254" s="12" t="s">
        <v>25</v>
      </c>
      <c r="C254" s="12" t="s">
        <v>43</v>
      </c>
      <c r="D254" s="12" t="s">
        <v>125</v>
      </c>
      <c r="E254" s="12" t="s">
        <v>126</v>
      </c>
      <c r="F254" s="12">
        <v>5385</v>
      </c>
      <c r="G254" s="12">
        <v>5425</v>
      </c>
      <c r="H254" s="12">
        <v>5197</v>
      </c>
      <c r="I254" s="12">
        <v>5120</v>
      </c>
      <c r="J254" s="12">
        <v>9506</v>
      </c>
      <c r="K254" s="12">
        <v>8017</v>
      </c>
      <c r="L254" s="12">
        <v>6160</v>
      </c>
      <c r="M254" s="12">
        <v>5274</v>
      </c>
    </row>
    <row r="255" spans="1:13">
      <c r="A255" s="12" t="s">
        <v>15</v>
      </c>
      <c r="B255" s="12" t="s">
        <v>23</v>
      </c>
      <c r="C255" s="12" t="s">
        <v>43</v>
      </c>
      <c r="D255" s="12" t="s">
        <v>127</v>
      </c>
      <c r="E255" s="12" t="s">
        <v>128</v>
      </c>
      <c r="F255" s="12">
        <v>898</v>
      </c>
      <c r="G255" s="12">
        <v>1149</v>
      </c>
      <c r="H255" s="12">
        <v>1023</v>
      </c>
      <c r="I255" s="12">
        <v>898</v>
      </c>
      <c r="J255" s="12">
        <v>585</v>
      </c>
      <c r="K255" s="12">
        <v>570</v>
      </c>
      <c r="L255" s="12">
        <v>555</v>
      </c>
      <c r="M255" s="12">
        <v>540</v>
      </c>
    </row>
    <row r="256" spans="1:13">
      <c r="A256" s="12" t="s">
        <v>17</v>
      </c>
      <c r="B256" s="12" t="s">
        <v>29</v>
      </c>
      <c r="C256" s="12" t="s">
        <v>47</v>
      </c>
      <c r="D256" s="12" t="s">
        <v>129</v>
      </c>
      <c r="E256" s="12" t="s">
        <v>130</v>
      </c>
      <c r="F256" s="12">
        <v>1092.4932346723044</v>
      </c>
      <c r="G256" s="12">
        <v>1086.9632135306556</v>
      </c>
      <c r="H256" s="12">
        <v>1081.4331923890065</v>
      </c>
      <c r="I256" s="12">
        <v>1075.9031712473575</v>
      </c>
      <c r="J256" s="12">
        <v>1747</v>
      </c>
      <c r="K256" s="12">
        <v>1747</v>
      </c>
      <c r="L256" s="12">
        <v>1747</v>
      </c>
      <c r="M256" s="12">
        <v>1760</v>
      </c>
    </row>
    <row r="257" spans="1:13">
      <c r="A257" s="12" t="s">
        <v>17</v>
      </c>
      <c r="B257" s="12" t="s">
        <v>29</v>
      </c>
      <c r="C257" s="12" t="s">
        <v>47</v>
      </c>
      <c r="D257" s="12" t="s">
        <v>131</v>
      </c>
      <c r="E257" s="12" t="s">
        <v>132</v>
      </c>
      <c r="F257" s="12">
        <v>6050</v>
      </c>
      <c r="G257" s="12">
        <v>6000</v>
      </c>
      <c r="H257" s="12">
        <v>6200</v>
      </c>
      <c r="I257" s="12">
        <v>6100.0000000000009</v>
      </c>
      <c r="J257" s="12">
        <v>4493</v>
      </c>
      <c r="K257" s="12">
        <v>4493</v>
      </c>
      <c r="L257" s="12">
        <v>4493</v>
      </c>
      <c r="M257" s="12">
        <v>4520</v>
      </c>
    </row>
    <row r="258" spans="1:13">
      <c r="A258" s="12" t="s">
        <v>21</v>
      </c>
      <c r="B258" s="12" t="s">
        <v>39</v>
      </c>
      <c r="C258" s="12" t="s">
        <v>55</v>
      </c>
      <c r="D258" s="12" t="s">
        <v>133</v>
      </c>
      <c r="E258" s="12" t="s">
        <v>134</v>
      </c>
      <c r="F258" s="12">
        <v>5260</v>
      </c>
      <c r="G258" s="12">
        <v>5260</v>
      </c>
      <c r="H258" s="12">
        <v>5260</v>
      </c>
      <c r="I258" s="12">
        <v>5260</v>
      </c>
      <c r="J258" s="12">
        <v>10500</v>
      </c>
      <c r="K258" s="12">
        <v>10900</v>
      </c>
      <c r="L258" s="12">
        <v>11000</v>
      </c>
      <c r="M258" s="12">
        <v>11100</v>
      </c>
    </row>
    <row r="259" spans="1:13">
      <c r="A259" s="12" t="s">
        <v>15</v>
      </c>
      <c r="B259" s="12" t="s">
        <v>27</v>
      </c>
      <c r="C259" s="12" t="s">
        <v>41</v>
      </c>
      <c r="D259" s="12" t="s">
        <v>135</v>
      </c>
      <c r="E259" s="12" t="s">
        <v>136</v>
      </c>
      <c r="F259" s="12">
        <v>1196.232</v>
      </c>
      <c r="G259" s="12">
        <v>1209.174</v>
      </c>
      <c r="H259" s="12">
        <v>1223.8689999999999</v>
      </c>
      <c r="I259" s="12">
        <v>1204.7249999999999</v>
      </c>
      <c r="J259" s="12">
        <v>1322</v>
      </c>
      <c r="K259" s="12">
        <v>1322</v>
      </c>
      <c r="L259" s="12">
        <v>1322</v>
      </c>
      <c r="M259" s="12">
        <v>1322</v>
      </c>
    </row>
    <row r="260" spans="1:13">
      <c r="A260" s="12" t="s">
        <v>21</v>
      </c>
      <c r="B260" s="12" t="s">
        <v>39</v>
      </c>
      <c r="C260" s="12" t="s">
        <v>61</v>
      </c>
      <c r="D260" s="12" t="s">
        <v>137</v>
      </c>
      <c r="E260" s="12" t="s">
        <v>138</v>
      </c>
      <c r="F260" s="12">
        <v>4050</v>
      </c>
      <c r="G260" s="12">
        <v>4000</v>
      </c>
      <c r="H260" s="12">
        <v>3950</v>
      </c>
      <c r="I260" s="12">
        <v>3900</v>
      </c>
      <c r="J260" s="12">
        <v>5626</v>
      </c>
      <c r="K260" s="12">
        <v>5095</v>
      </c>
      <c r="L260" s="12">
        <v>7304</v>
      </c>
      <c r="M260" s="12">
        <v>7824</v>
      </c>
    </row>
    <row r="261" spans="1:13">
      <c r="A261" s="12" t="s">
        <v>17</v>
      </c>
      <c r="B261" s="12" t="s">
        <v>31</v>
      </c>
      <c r="C261" s="12" t="s">
        <v>49</v>
      </c>
      <c r="D261" s="12" t="s">
        <v>139</v>
      </c>
      <c r="E261" s="12" t="s">
        <v>140</v>
      </c>
      <c r="F261" s="12">
        <v>1350</v>
      </c>
      <c r="G261" s="12">
        <v>1600</v>
      </c>
      <c r="H261" s="12">
        <v>1649</v>
      </c>
      <c r="I261" s="12">
        <v>1877</v>
      </c>
      <c r="J261" s="12">
        <v>1872</v>
      </c>
      <c r="K261" s="12">
        <v>2380</v>
      </c>
      <c r="L261" s="12">
        <v>2502</v>
      </c>
      <c r="M261" s="12">
        <v>2847</v>
      </c>
    </row>
    <row r="262" spans="1:13">
      <c r="A262" s="12" t="s">
        <v>19</v>
      </c>
      <c r="B262" s="12" t="s">
        <v>35</v>
      </c>
      <c r="C262" s="12" t="s">
        <v>63</v>
      </c>
      <c r="D262" s="12" t="s">
        <v>141</v>
      </c>
      <c r="E262" s="12" t="s">
        <v>142</v>
      </c>
      <c r="F262" s="12">
        <v>2156</v>
      </c>
      <c r="G262" s="12">
        <v>2228</v>
      </c>
      <c r="H262" s="12">
        <v>2871</v>
      </c>
      <c r="I262" s="12">
        <v>2813</v>
      </c>
      <c r="J262" s="12">
        <v>2663</v>
      </c>
      <c r="K262" s="12">
        <v>2640</v>
      </c>
      <c r="L262" s="12">
        <v>2472</v>
      </c>
      <c r="M262" s="12">
        <v>2743</v>
      </c>
    </row>
    <row r="263" spans="1:13">
      <c r="A263" s="12" t="s">
        <v>15</v>
      </c>
      <c r="B263" s="12" t="s">
        <v>27</v>
      </c>
      <c r="C263" s="12" t="s">
        <v>41</v>
      </c>
      <c r="D263" s="12" t="s">
        <v>143</v>
      </c>
      <c r="E263" s="12" t="s">
        <v>144</v>
      </c>
      <c r="F263" s="12">
        <v>1510</v>
      </c>
      <c r="G263" s="12">
        <v>1404.1014402003757</v>
      </c>
      <c r="H263" s="12">
        <v>1514.7276142767689</v>
      </c>
      <c r="I263" s="12">
        <v>1514.7276142767689</v>
      </c>
      <c r="J263" s="12">
        <v>1376</v>
      </c>
      <c r="K263" s="12">
        <v>1376</v>
      </c>
      <c r="L263" s="12">
        <v>1376</v>
      </c>
      <c r="M263" s="12">
        <v>1376</v>
      </c>
    </row>
    <row r="264" spans="1:13">
      <c r="A264" s="12" t="s">
        <v>21</v>
      </c>
      <c r="B264" s="12" t="s">
        <v>37</v>
      </c>
      <c r="C264" s="12" t="s">
        <v>57</v>
      </c>
      <c r="D264" s="12" t="s">
        <v>145</v>
      </c>
      <c r="E264" s="12" t="s">
        <v>146</v>
      </c>
      <c r="F264" s="12">
        <v>4639</v>
      </c>
      <c r="G264" s="12">
        <v>5200</v>
      </c>
      <c r="H264" s="12">
        <v>4040</v>
      </c>
      <c r="I264" s="12">
        <v>4039</v>
      </c>
      <c r="J264" s="12">
        <v>5840</v>
      </c>
      <c r="K264" s="12">
        <v>6603</v>
      </c>
      <c r="L264" s="12">
        <v>7235</v>
      </c>
      <c r="M264" s="12">
        <v>7235</v>
      </c>
    </row>
    <row r="265" spans="1:13">
      <c r="A265" s="12" t="s">
        <v>19</v>
      </c>
      <c r="B265" s="12" t="s">
        <v>35</v>
      </c>
      <c r="C265" s="12" t="s">
        <v>63</v>
      </c>
      <c r="D265" s="12" t="s">
        <v>147</v>
      </c>
      <c r="E265" s="12" t="s">
        <v>148</v>
      </c>
      <c r="F265" s="12">
        <v>1141.4775</v>
      </c>
      <c r="G265" s="12">
        <v>1141.4775</v>
      </c>
      <c r="H265" s="12">
        <v>1141.4775</v>
      </c>
      <c r="I265" s="12">
        <v>1141.4775</v>
      </c>
      <c r="J265" s="12">
        <v>1379</v>
      </c>
      <c r="K265" s="12">
        <v>1380</v>
      </c>
      <c r="L265" s="12">
        <v>1380</v>
      </c>
      <c r="M265" s="12">
        <v>1380</v>
      </c>
    </row>
    <row r="266" spans="1:13">
      <c r="A266" s="12" t="s">
        <v>17</v>
      </c>
      <c r="B266" s="12" t="s">
        <v>33</v>
      </c>
      <c r="C266" s="12" t="s">
        <v>53</v>
      </c>
      <c r="D266" s="12" t="s">
        <v>149</v>
      </c>
      <c r="E266" s="12" t="s">
        <v>150</v>
      </c>
      <c r="F266" s="12">
        <v>9700</v>
      </c>
      <c r="G266" s="12">
        <v>9950</v>
      </c>
      <c r="H266" s="12">
        <v>8120</v>
      </c>
      <c r="I266" s="12">
        <v>8013.8386932108215</v>
      </c>
      <c r="J266" s="12">
        <v>9600</v>
      </c>
      <c r="K266" s="12">
        <v>9400</v>
      </c>
      <c r="L266" s="12">
        <v>9190</v>
      </c>
      <c r="M266" s="12">
        <v>9090</v>
      </c>
    </row>
    <row r="267" spans="1:13">
      <c r="A267" s="12" t="s">
        <v>15</v>
      </c>
      <c r="B267" s="12" t="s">
        <v>23</v>
      </c>
      <c r="C267" s="12" t="s">
        <v>43</v>
      </c>
      <c r="D267" s="12" t="s">
        <v>151</v>
      </c>
      <c r="E267" s="12" t="s">
        <v>152</v>
      </c>
      <c r="F267" s="12">
        <v>1201</v>
      </c>
      <c r="G267" s="12">
        <v>1008</v>
      </c>
      <c r="H267" s="12">
        <v>656</v>
      </c>
      <c r="I267" s="12">
        <v>465</v>
      </c>
      <c r="J267" s="12">
        <v>1554</v>
      </c>
      <c r="K267" s="12">
        <v>864</v>
      </c>
      <c r="L267" s="12">
        <v>864</v>
      </c>
      <c r="M267" s="12">
        <v>864</v>
      </c>
    </row>
    <row r="268" spans="1:13">
      <c r="A268" s="12" t="s">
        <v>21</v>
      </c>
      <c r="B268" s="12" t="s">
        <v>39</v>
      </c>
      <c r="C268" s="12" t="s">
        <v>59</v>
      </c>
      <c r="D268" s="12" t="s">
        <v>153</v>
      </c>
      <c r="E268" s="12" t="s">
        <v>154</v>
      </c>
      <c r="F268" s="12">
        <v>2531.25</v>
      </c>
      <c r="G268" s="12">
        <v>2268</v>
      </c>
      <c r="H268" s="12">
        <v>2551.5</v>
      </c>
      <c r="I268" s="12">
        <v>2774.2499999999995</v>
      </c>
      <c r="J268" s="12">
        <v>3407</v>
      </c>
      <c r="K268" s="12">
        <v>3356</v>
      </c>
      <c r="L268" s="12">
        <v>3305</v>
      </c>
      <c r="M268" s="12">
        <v>3269</v>
      </c>
    </row>
    <row r="269" spans="1:13">
      <c r="A269" s="12" t="s">
        <v>19</v>
      </c>
      <c r="B269" s="12" t="s">
        <v>35</v>
      </c>
      <c r="C269" s="12" t="s">
        <v>63</v>
      </c>
      <c r="D269" s="12" t="s">
        <v>155</v>
      </c>
      <c r="E269" s="12" t="s">
        <v>156</v>
      </c>
      <c r="F269" s="12">
        <v>960</v>
      </c>
      <c r="G269" s="12">
        <v>920</v>
      </c>
      <c r="H269" s="12">
        <v>950</v>
      </c>
      <c r="I269" s="12">
        <v>1030</v>
      </c>
      <c r="J269" s="12">
        <v>751</v>
      </c>
      <c r="K269" s="12">
        <v>751</v>
      </c>
      <c r="L269" s="12">
        <v>751</v>
      </c>
      <c r="M269" s="12">
        <v>751</v>
      </c>
    </row>
    <row r="270" spans="1:13">
      <c r="A270" s="12" t="s">
        <v>19</v>
      </c>
      <c r="B270" s="12" t="s">
        <v>35</v>
      </c>
      <c r="C270" s="12" t="s">
        <v>63</v>
      </c>
      <c r="D270" s="12" t="s">
        <v>157</v>
      </c>
      <c r="E270" s="12" t="s">
        <v>158</v>
      </c>
      <c r="F270" s="12">
        <v>1600</v>
      </c>
      <c r="G270" s="12">
        <v>1550</v>
      </c>
      <c r="H270" s="12">
        <v>1450</v>
      </c>
      <c r="I270" s="12">
        <v>1276.7913549459684</v>
      </c>
      <c r="J270" s="12">
        <v>2020</v>
      </c>
      <c r="K270" s="12">
        <v>1980</v>
      </c>
      <c r="L270" s="12">
        <v>1940</v>
      </c>
      <c r="M270" s="12">
        <v>1900</v>
      </c>
    </row>
    <row r="271" spans="1:13">
      <c r="A271" s="12" t="s">
        <v>15</v>
      </c>
      <c r="B271" s="12" t="s">
        <v>25</v>
      </c>
      <c r="C271" s="12" t="s">
        <v>45</v>
      </c>
      <c r="D271" s="12" t="s">
        <v>159</v>
      </c>
      <c r="E271" s="12" t="s">
        <v>160</v>
      </c>
      <c r="F271" s="12">
        <v>559</v>
      </c>
      <c r="G271" s="12">
        <v>559</v>
      </c>
      <c r="H271" s="12">
        <v>559</v>
      </c>
      <c r="I271" s="12">
        <v>557.99999999999989</v>
      </c>
      <c r="J271" s="12">
        <v>630</v>
      </c>
      <c r="K271" s="12">
        <v>618</v>
      </c>
      <c r="L271" s="12">
        <v>749</v>
      </c>
      <c r="M271" s="12">
        <v>832</v>
      </c>
    </row>
    <row r="272" spans="1:13">
      <c r="A272" s="12" t="s">
        <v>19</v>
      </c>
      <c r="B272" s="12" t="s">
        <v>35</v>
      </c>
      <c r="C272" s="12" t="s">
        <v>63</v>
      </c>
      <c r="D272" s="12" t="s">
        <v>161</v>
      </c>
      <c r="E272" s="12" t="s">
        <v>162</v>
      </c>
      <c r="F272" s="12">
        <v>714.57482723493865</v>
      </c>
      <c r="G272" s="12">
        <v>699.07501430493869</v>
      </c>
      <c r="H272" s="12">
        <v>683.57520137493884</v>
      </c>
      <c r="I272" s="12">
        <v>669.32614780896813</v>
      </c>
      <c r="J272" s="12">
        <v>975</v>
      </c>
      <c r="K272" s="12">
        <v>1226</v>
      </c>
      <c r="L272" s="12">
        <v>1316</v>
      </c>
      <c r="M272" s="12">
        <v>1316</v>
      </c>
    </row>
    <row r="273" spans="1:13">
      <c r="A273" s="12" t="s">
        <v>21</v>
      </c>
      <c r="B273" s="12" t="s">
        <v>37</v>
      </c>
      <c r="C273" s="12" t="s">
        <v>61</v>
      </c>
      <c r="D273" s="12" t="s">
        <v>163</v>
      </c>
      <c r="E273" s="12" t="s">
        <v>164</v>
      </c>
      <c r="F273" s="12">
        <v>6448.4600435699731</v>
      </c>
      <c r="G273" s="12">
        <v>6493.5051696116734</v>
      </c>
      <c r="H273" s="12">
        <v>7556.5701441958581</v>
      </c>
      <c r="I273" s="12">
        <v>8449.4646426224972</v>
      </c>
      <c r="J273" s="12">
        <v>11945</v>
      </c>
      <c r="K273" s="12">
        <v>8161</v>
      </c>
      <c r="L273" s="12">
        <v>6732</v>
      </c>
      <c r="M273" s="12">
        <v>5981</v>
      </c>
    </row>
    <row r="274" spans="1:13">
      <c r="A274" s="12" t="s">
        <v>19</v>
      </c>
      <c r="B274" s="12" t="s">
        <v>35</v>
      </c>
      <c r="C274" s="12" t="s">
        <v>63</v>
      </c>
      <c r="D274" s="12" t="s">
        <v>165</v>
      </c>
      <c r="E274" s="12" t="s">
        <v>166</v>
      </c>
      <c r="F274" s="12">
        <v>1780</v>
      </c>
      <c r="G274" s="12">
        <v>1340</v>
      </c>
      <c r="H274" s="12">
        <v>1925</v>
      </c>
      <c r="I274" s="12">
        <v>1885</v>
      </c>
      <c r="J274" s="12">
        <v>1687.9602903442953</v>
      </c>
      <c r="K274" s="12">
        <v>1451.989228178772</v>
      </c>
      <c r="L274" s="12">
        <v>2060.2249832433531</v>
      </c>
      <c r="M274" s="12">
        <v>1637.4091116697612</v>
      </c>
    </row>
    <row r="275" spans="1:13">
      <c r="A275" s="12" t="s">
        <v>19</v>
      </c>
      <c r="B275" s="12" t="s">
        <v>35</v>
      </c>
      <c r="C275" s="12" t="s">
        <v>63</v>
      </c>
      <c r="D275" s="12" t="s">
        <v>167</v>
      </c>
      <c r="E275" s="12" t="s">
        <v>168</v>
      </c>
      <c r="F275" s="12">
        <v>1299.6125999999999</v>
      </c>
      <c r="G275" s="12">
        <v>780.15959999999995</v>
      </c>
      <c r="H275" s="12">
        <v>1274.1299999999999</v>
      </c>
      <c r="I275" s="12">
        <v>918.3537</v>
      </c>
      <c r="J275" s="12">
        <v>1619</v>
      </c>
      <c r="K275" s="12">
        <v>1619</v>
      </c>
      <c r="L275" s="12">
        <v>1619</v>
      </c>
      <c r="M275" s="12">
        <v>1619</v>
      </c>
    </row>
    <row r="276" spans="1:13">
      <c r="A276" s="12" t="s">
        <v>15</v>
      </c>
      <c r="B276" s="12" t="s">
        <v>23</v>
      </c>
      <c r="C276" s="12" t="s">
        <v>43</v>
      </c>
      <c r="D276" s="12" t="s">
        <v>169</v>
      </c>
      <c r="E276" s="12" t="s">
        <v>170</v>
      </c>
      <c r="F276" s="12">
        <v>550.00000000000011</v>
      </c>
      <c r="G276" s="12">
        <v>500</v>
      </c>
      <c r="H276" s="12">
        <v>450.00000000000006</v>
      </c>
      <c r="I276" s="12">
        <v>400</v>
      </c>
      <c r="J276" s="12">
        <v>250</v>
      </c>
      <c r="K276" s="12">
        <v>250</v>
      </c>
      <c r="L276" s="12">
        <v>250</v>
      </c>
      <c r="M276" s="12">
        <v>250</v>
      </c>
    </row>
    <row r="277" spans="1:13">
      <c r="A277" s="12" t="s">
        <v>19</v>
      </c>
      <c r="B277" s="12" t="s">
        <v>35</v>
      </c>
      <c r="C277" s="12" t="s">
        <v>63</v>
      </c>
      <c r="D277" s="12" t="s">
        <v>171</v>
      </c>
      <c r="E277" s="12" t="s">
        <v>172</v>
      </c>
      <c r="F277" s="12">
        <v>682</v>
      </c>
      <c r="G277" s="12">
        <v>996</v>
      </c>
      <c r="H277" s="12">
        <v>872</v>
      </c>
      <c r="I277" s="12">
        <v>760</v>
      </c>
      <c r="J277" s="12">
        <v>1312</v>
      </c>
      <c r="K277" s="12">
        <v>1141</v>
      </c>
      <c r="L277" s="12">
        <v>1454</v>
      </c>
      <c r="M277" s="12">
        <v>1593</v>
      </c>
    </row>
    <row r="278" spans="1:13">
      <c r="A278" s="12" t="s">
        <v>17</v>
      </c>
      <c r="B278" s="12" t="s">
        <v>31</v>
      </c>
      <c r="C278" s="12" t="s">
        <v>49</v>
      </c>
      <c r="D278" s="12" t="s">
        <v>173</v>
      </c>
      <c r="E278" s="12" t="s">
        <v>174</v>
      </c>
      <c r="F278" s="12">
        <v>680.00000000000011</v>
      </c>
      <c r="G278" s="12">
        <v>700</v>
      </c>
      <c r="H278" s="12">
        <v>720</v>
      </c>
      <c r="I278" s="12">
        <v>790</v>
      </c>
      <c r="J278" s="12">
        <v>932</v>
      </c>
      <c r="K278" s="12">
        <v>928</v>
      </c>
      <c r="L278" s="12">
        <v>1139</v>
      </c>
      <c r="M278" s="12">
        <v>790</v>
      </c>
    </row>
    <row r="279" spans="1:13">
      <c r="A279" s="12" t="s">
        <v>17</v>
      </c>
      <c r="B279" s="12" t="s">
        <v>33</v>
      </c>
      <c r="C279" s="12" t="s">
        <v>51</v>
      </c>
      <c r="D279" s="12" t="s">
        <v>175</v>
      </c>
      <c r="E279" s="12" t="s">
        <v>176</v>
      </c>
      <c r="F279" s="12">
        <v>11043</v>
      </c>
      <c r="G279" s="12">
        <v>11427</v>
      </c>
      <c r="H279" s="12">
        <v>9059</v>
      </c>
      <c r="I279" s="12">
        <v>8802.1979903619394</v>
      </c>
      <c r="J279" s="12">
        <v>6461</v>
      </c>
      <c r="K279" s="12">
        <v>6461</v>
      </c>
      <c r="L279" s="12">
        <v>6461</v>
      </c>
      <c r="M279" s="12">
        <v>6461</v>
      </c>
    </row>
    <row r="280" spans="1:13">
      <c r="A280" s="12" t="s">
        <v>19</v>
      </c>
      <c r="B280" s="12" t="s">
        <v>35</v>
      </c>
      <c r="C280" s="12" t="s">
        <v>63</v>
      </c>
      <c r="D280" s="12" t="s">
        <v>177</v>
      </c>
      <c r="E280" s="12" t="s">
        <v>178</v>
      </c>
      <c r="F280" s="12">
        <v>1205</v>
      </c>
      <c r="G280" s="12">
        <v>1113</v>
      </c>
      <c r="H280" s="12">
        <v>1058</v>
      </c>
      <c r="I280" s="12">
        <v>1414</v>
      </c>
      <c r="J280" s="12">
        <v>674</v>
      </c>
      <c r="K280" s="12">
        <v>924</v>
      </c>
      <c r="L280" s="12">
        <v>1350</v>
      </c>
      <c r="M280" s="12">
        <v>1169</v>
      </c>
    </row>
    <row r="281" spans="1:13">
      <c r="A281" s="12" t="s">
        <v>19</v>
      </c>
      <c r="B281" s="12" t="s">
        <v>35</v>
      </c>
      <c r="C281" s="12" t="s">
        <v>63</v>
      </c>
      <c r="D281" s="12" t="s">
        <v>179</v>
      </c>
      <c r="E281" s="12" t="s">
        <v>180</v>
      </c>
      <c r="F281" s="12">
        <v>1000</v>
      </c>
      <c r="G281" s="12">
        <v>999.99999999999977</v>
      </c>
      <c r="H281" s="12">
        <v>1084</v>
      </c>
      <c r="I281" s="12">
        <v>1250</v>
      </c>
      <c r="J281" s="12">
        <v>1425</v>
      </c>
      <c r="K281" s="12">
        <v>2143</v>
      </c>
      <c r="L281" s="12">
        <v>1593</v>
      </c>
      <c r="M281" s="12">
        <v>1182</v>
      </c>
    </row>
    <row r="282" spans="1:13">
      <c r="A282" s="12" t="s">
        <v>21</v>
      </c>
      <c r="B282" s="12" t="s">
        <v>37</v>
      </c>
      <c r="C282" s="12" t="s">
        <v>61</v>
      </c>
      <c r="D282" s="12" t="s">
        <v>181</v>
      </c>
      <c r="E282" s="12" t="s">
        <v>182</v>
      </c>
      <c r="F282" s="12">
        <v>703.00000000000011</v>
      </c>
      <c r="G282" s="12">
        <v>699</v>
      </c>
      <c r="H282" s="12">
        <v>696</v>
      </c>
      <c r="I282" s="12">
        <v>693</v>
      </c>
      <c r="J282" s="12">
        <v>1139</v>
      </c>
      <c r="K282" s="12">
        <v>967</v>
      </c>
      <c r="L282" s="12">
        <v>858</v>
      </c>
      <c r="M282" s="12">
        <v>917</v>
      </c>
    </row>
    <row r="283" spans="1:13">
      <c r="A283" s="12" t="s">
        <v>19</v>
      </c>
      <c r="B283" s="12" t="s">
        <v>35</v>
      </c>
      <c r="C283" s="12" t="s">
        <v>63</v>
      </c>
      <c r="D283" s="12" t="s">
        <v>183</v>
      </c>
      <c r="E283" s="12" t="s">
        <v>184</v>
      </c>
      <c r="F283" s="12">
        <v>850</v>
      </c>
      <c r="G283" s="12">
        <v>650</v>
      </c>
      <c r="H283" s="12">
        <v>550</v>
      </c>
      <c r="I283" s="12">
        <v>483.75846501128666</v>
      </c>
      <c r="J283" s="12">
        <v>1196</v>
      </c>
      <c r="K283" s="12">
        <v>1306</v>
      </c>
      <c r="L283" s="12">
        <v>1313</v>
      </c>
      <c r="M283" s="12">
        <v>1338</v>
      </c>
    </row>
    <row r="284" spans="1:13">
      <c r="A284" s="12" t="s">
        <v>19</v>
      </c>
      <c r="B284" s="12" t="s">
        <v>35</v>
      </c>
      <c r="C284" s="12" t="s">
        <v>63</v>
      </c>
      <c r="D284" s="12" t="s">
        <v>185</v>
      </c>
      <c r="E284" s="12" t="s">
        <v>186</v>
      </c>
      <c r="F284" s="12">
        <v>998</v>
      </c>
      <c r="G284" s="12">
        <v>957</v>
      </c>
      <c r="H284" s="12">
        <v>915.99999999999989</v>
      </c>
      <c r="I284" s="12">
        <v>875</v>
      </c>
      <c r="J284" s="12">
        <v>1816</v>
      </c>
      <c r="K284" s="12">
        <v>1057</v>
      </c>
      <c r="L284" s="12">
        <v>842</v>
      </c>
      <c r="M284" s="12">
        <v>842</v>
      </c>
    </row>
    <row r="285" spans="1:13">
      <c r="A285" s="12" t="s">
        <v>21</v>
      </c>
      <c r="B285" s="12" t="s">
        <v>37</v>
      </c>
      <c r="C285" s="12" t="s">
        <v>57</v>
      </c>
      <c r="D285" s="12" t="s">
        <v>187</v>
      </c>
      <c r="E285" s="12" t="s">
        <v>188</v>
      </c>
      <c r="F285" s="12">
        <v>4151.5252932551321</v>
      </c>
      <c r="G285" s="12">
        <v>4371.0087976539589</v>
      </c>
      <c r="H285" s="12">
        <v>4674.4923020527858</v>
      </c>
      <c r="I285" s="12">
        <v>4854.9758064516145</v>
      </c>
      <c r="J285" s="12">
        <v>12528</v>
      </c>
      <c r="K285" s="12">
        <v>12528</v>
      </c>
      <c r="L285" s="12">
        <v>12528</v>
      </c>
      <c r="M285" s="12">
        <v>12528</v>
      </c>
    </row>
    <row r="286" spans="1:13">
      <c r="A286" s="12" t="s">
        <v>15</v>
      </c>
      <c r="B286" s="12" t="s">
        <v>27</v>
      </c>
      <c r="C286" s="12" t="s">
        <v>41</v>
      </c>
      <c r="D286" s="12" t="s">
        <v>189</v>
      </c>
      <c r="E286" s="12" t="s">
        <v>190</v>
      </c>
      <c r="F286" s="12">
        <v>1930.7267999999999</v>
      </c>
      <c r="G286" s="12">
        <v>1890.2681</v>
      </c>
      <c r="H286" s="12">
        <v>1910.9678999999999</v>
      </c>
      <c r="I286" s="12">
        <v>1623.9934000000001</v>
      </c>
      <c r="J286" s="12">
        <v>1005</v>
      </c>
      <c r="K286" s="12">
        <v>1005</v>
      </c>
      <c r="L286" s="12">
        <v>1005</v>
      </c>
      <c r="M286" s="12">
        <v>1005</v>
      </c>
    </row>
    <row r="287" spans="1:13">
      <c r="A287" s="12" t="s">
        <v>19</v>
      </c>
      <c r="B287" s="12" t="s">
        <v>35</v>
      </c>
      <c r="C287" s="12" t="s">
        <v>63</v>
      </c>
      <c r="D287" s="12" t="s">
        <v>191</v>
      </c>
      <c r="E287" s="12" t="s">
        <v>192</v>
      </c>
      <c r="F287" s="12">
        <v>505</v>
      </c>
      <c r="G287" s="12">
        <v>509</v>
      </c>
      <c r="H287" s="12">
        <v>692</v>
      </c>
      <c r="I287" s="12">
        <v>956</v>
      </c>
      <c r="J287" s="12">
        <v>1192</v>
      </c>
      <c r="K287" s="12">
        <v>1132</v>
      </c>
      <c r="L287" s="12">
        <v>1075</v>
      </c>
      <c r="M287" s="12">
        <v>1021</v>
      </c>
    </row>
    <row r="288" spans="1:13">
      <c r="A288" s="12" t="s">
        <v>15</v>
      </c>
      <c r="B288" s="12" t="s">
        <v>27</v>
      </c>
      <c r="C288" s="12" t="s">
        <v>41</v>
      </c>
      <c r="D288" s="12" t="s">
        <v>193</v>
      </c>
      <c r="E288" s="12" t="s">
        <v>194</v>
      </c>
      <c r="F288" s="12">
        <v>2090</v>
      </c>
      <c r="G288" s="12">
        <v>2017</v>
      </c>
      <c r="H288" s="12">
        <v>1946</v>
      </c>
      <c r="I288" s="12">
        <v>1878</v>
      </c>
      <c r="J288" s="12">
        <v>1599</v>
      </c>
      <c r="K288" s="12">
        <v>1573</v>
      </c>
      <c r="L288" s="12">
        <v>1641</v>
      </c>
      <c r="M288" s="12">
        <v>1768</v>
      </c>
    </row>
    <row r="289" spans="1:13">
      <c r="A289" s="12" t="s">
        <v>15</v>
      </c>
      <c r="B289" s="12" t="s">
        <v>25</v>
      </c>
      <c r="C289" s="12" t="s">
        <v>45</v>
      </c>
      <c r="D289" s="12" t="s">
        <v>195</v>
      </c>
      <c r="E289" s="12" t="s">
        <v>196</v>
      </c>
      <c r="F289" s="12">
        <v>525</v>
      </c>
      <c r="G289" s="12">
        <v>465</v>
      </c>
      <c r="H289" s="12">
        <v>669</v>
      </c>
      <c r="I289" s="12">
        <v>661</v>
      </c>
      <c r="J289" s="12">
        <v>526</v>
      </c>
      <c r="K289" s="12">
        <v>467</v>
      </c>
      <c r="L289" s="12">
        <v>671</v>
      </c>
      <c r="M289" s="12">
        <v>663</v>
      </c>
    </row>
    <row r="290" spans="1:13">
      <c r="A290" s="12" t="s">
        <v>19</v>
      </c>
      <c r="B290" s="12" t="s">
        <v>35</v>
      </c>
      <c r="C290" s="12" t="s">
        <v>63</v>
      </c>
      <c r="D290" s="12" t="s">
        <v>197</v>
      </c>
      <c r="E290" s="12" t="s">
        <v>198</v>
      </c>
      <c r="F290" s="12">
        <v>2012</v>
      </c>
      <c r="G290" s="12">
        <v>2020</v>
      </c>
      <c r="H290" s="12">
        <v>2204</v>
      </c>
      <c r="I290" s="12">
        <v>1368</v>
      </c>
      <c r="J290" s="12">
        <v>1366</v>
      </c>
      <c r="K290" s="12">
        <v>1466</v>
      </c>
      <c r="L290" s="12">
        <v>1668</v>
      </c>
      <c r="M290" s="12">
        <v>1700</v>
      </c>
    </row>
    <row r="291" spans="1:13">
      <c r="A291" s="12" t="s">
        <v>15</v>
      </c>
      <c r="B291" s="12" t="s">
        <v>25</v>
      </c>
      <c r="C291" s="12" t="s">
        <v>470</v>
      </c>
      <c r="D291" s="12" t="s">
        <v>199</v>
      </c>
      <c r="E291" s="12" t="s">
        <v>200</v>
      </c>
      <c r="F291" s="12">
        <v>9117</v>
      </c>
      <c r="G291" s="12">
        <v>11235</v>
      </c>
      <c r="H291" s="12">
        <v>9650</v>
      </c>
      <c r="I291" s="12">
        <v>9623.7725352112684</v>
      </c>
      <c r="J291" s="12">
        <v>9114</v>
      </c>
      <c r="K291" s="12">
        <v>11263</v>
      </c>
      <c r="L291" s="12">
        <v>11237</v>
      </c>
      <c r="M291" s="12">
        <v>10382</v>
      </c>
    </row>
    <row r="292" spans="1:13">
      <c r="A292" s="12" t="s">
        <v>15</v>
      </c>
      <c r="B292" s="12" t="s">
        <v>27</v>
      </c>
      <c r="C292" s="12" t="s">
        <v>41</v>
      </c>
      <c r="D292" s="12" t="s">
        <v>201</v>
      </c>
      <c r="E292" s="12" t="s">
        <v>202</v>
      </c>
      <c r="F292" s="12">
        <v>5000</v>
      </c>
      <c r="G292" s="12">
        <v>4500</v>
      </c>
      <c r="H292" s="12">
        <v>4000</v>
      </c>
      <c r="I292" s="12">
        <v>3500</v>
      </c>
      <c r="J292" s="12">
        <v>6353</v>
      </c>
      <c r="K292" s="12">
        <v>5503</v>
      </c>
      <c r="L292" s="12">
        <v>4753</v>
      </c>
      <c r="M292" s="12">
        <v>4053</v>
      </c>
    </row>
    <row r="293" spans="1:13">
      <c r="A293" s="12" t="s">
        <v>17</v>
      </c>
      <c r="B293" s="12" t="s">
        <v>29</v>
      </c>
      <c r="C293" s="12" t="s">
        <v>51</v>
      </c>
      <c r="D293" s="12" t="s">
        <v>203</v>
      </c>
      <c r="E293" s="12" t="s">
        <v>204</v>
      </c>
      <c r="F293" s="12">
        <v>3010</v>
      </c>
      <c r="G293" s="12">
        <v>3389.6000291417745</v>
      </c>
      <c r="H293" s="12">
        <v>2718.3921025790473</v>
      </c>
      <c r="I293" s="12">
        <v>3132.9083491184615</v>
      </c>
      <c r="J293" s="12">
        <v>1823</v>
      </c>
      <c r="K293" s="12">
        <v>1773</v>
      </c>
      <c r="L293" s="12">
        <v>1723</v>
      </c>
      <c r="M293" s="12">
        <v>1673</v>
      </c>
    </row>
    <row r="294" spans="1:13">
      <c r="A294" s="12" t="s">
        <v>17</v>
      </c>
      <c r="B294" s="12" t="s">
        <v>29</v>
      </c>
      <c r="C294" s="12" t="s">
        <v>51</v>
      </c>
      <c r="D294" s="12" t="s">
        <v>205</v>
      </c>
      <c r="E294" s="12" t="s">
        <v>206</v>
      </c>
      <c r="F294" s="12">
        <v>4416.7901393780066</v>
      </c>
      <c r="G294" s="12">
        <v>4102.5676305738807</v>
      </c>
      <c r="H294" s="12">
        <v>5621.6370715738303</v>
      </c>
      <c r="I294" s="12">
        <v>5656.0051584742814</v>
      </c>
      <c r="J294" s="12">
        <v>3846</v>
      </c>
      <c r="K294" s="12">
        <v>3769</v>
      </c>
      <c r="L294" s="12">
        <v>3489</v>
      </c>
      <c r="M294" s="12">
        <v>5115</v>
      </c>
    </row>
    <row r="295" spans="1:13">
      <c r="A295" s="12" t="s">
        <v>19</v>
      </c>
      <c r="B295" s="12" t="s">
        <v>35</v>
      </c>
      <c r="C295" s="12" t="s">
        <v>63</v>
      </c>
      <c r="D295" s="12" t="s">
        <v>207</v>
      </c>
      <c r="E295" s="12" t="s">
        <v>208</v>
      </c>
      <c r="F295" s="12">
        <v>740</v>
      </c>
      <c r="G295" s="12">
        <v>803.00000000000011</v>
      </c>
      <c r="H295" s="12">
        <v>839</v>
      </c>
      <c r="I295" s="12">
        <v>1019</v>
      </c>
      <c r="J295" s="12">
        <v>1240</v>
      </c>
      <c r="K295" s="12">
        <v>1289</v>
      </c>
      <c r="L295" s="12">
        <v>1320</v>
      </c>
      <c r="M295" s="12">
        <v>1310</v>
      </c>
    </row>
    <row r="296" spans="1:13">
      <c r="A296" s="12" t="s">
        <v>17</v>
      </c>
      <c r="B296" s="12" t="s">
        <v>29</v>
      </c>
      <c r="C296" s="12" t="s">
        <v>51</v>
      </c>
      <c r="D296" s="12" t="s">
        <v>209</v>
      </c>
      <c r="E296" s="12" t="s">
        <v>210</v>
      </c>
      <c r="F296" s="12">
        <v>3837</v>
      </c>
      <c r="G296" s="12">
        <v>3786.9999999999995</v>
      </c>
      <c r="H296" s="12">
        <v>3737</v>
      </c>
      <c r="I296" s="12">
        <v>3689</v>
      </c>
      <c r="J296" s="12">
        <v>9127</v>
      </c>
      <c r="K296" s="12">
        <v>7575</v>
      </c>
      <c r="L296" s="12">
        <v>7425</v>
      </c>
      <c r="M296" s="12">
        <v>7425</v>
      </c>
    </row>
    <row r="297" spans="1:13">
      <c r="A297" s="12" t="s">
        <v>15</v>
      </c>
      <c r="B297" s="12" t="s">
        <v>25</v>
      </c>
      <c r="C297" s="12" t="s">
        <v>45</v>
      </c>
      <c r="D297" s="12" t="s">
        <v>211</v>
      </c>
      <c r="E297" s="12" t="s">
        <v>212</v>
      </c>
      <c r="F297" s="12">
        <v>2501</v>
      </c>
      <c r="G297" s="12">
        <v>2492</v>
      </c>
      <c r="H297" s="12">
        <v>2482</v>
      </c>
      <c r="I297" s="12">
        <v>2473</v>
      </c>
      <c r="J297" s="12">
        <v>2779</v>
      </c>
      <c r="K297" s="12">
        <v>2757</v>
      </c>
      <c r="L297" s="12">
        <v>3075</v>
      </c>
      <c r="M297" s="12">
        <v>3005</v>
      </c>
    </row>
    <row r="298" spans="1:13">
      <c r="A298" s="12" t="s">
        <v>17</v>
      </c>
      <c r="B298" s="12" t="s">
        <v>33</v>
      </c>
      <c r="C298" s="12" t="s">
        <v>51</v>
      </c>
      <c r="D298" s="12" t="s">
        <v>213</v>
      </c>
      <c r="E298" s="12" t="s">
        <v>214</v>
      </c>
      <c r="F298" s="12">
        <v>1299</v>
      </c>
      <c r="G298" s="12">
        <v>1292</v>
      </c>
      <c r="H298" s="12">
        <v>1285</v>
      </c>
      <c r="I298" s="12">
        <v>1278</v>
      </c>
      <c r="J298" s="12">
        <v>500</v>
      </c>
      <c r="K298" s="12">
        <v>600</v>
      </c>
      <c r="L298" s="12">
        <v>900</v>
      </c>
      <c r="M298" s="12">
        <v>1000</v>
      </c>
    </row>
    <row r="299" spans="1:13">
      <c r="A299" s="12" t="s">
        <v>15</v>
      </c>
      <c r="B299" s="12" t="s">
        <v>25</v>
      </c>
      <c r="C299" s="12" t="s">
        <v>469</v>
      </c>
      <c r="D299" s="12" t="s">
        <v>215</v>
      </c>
      <c r="E299" s="12" t="s">
        <v>216</v>
      </c>
      <c r="F299" s="12">
        <v>2719.4321454175583</v>
      </c>
      <c r="G299" s="12">
        <v>2838.28666951687</v>
      </c>
      <c r="H299" s="12">
        <v>2069.287740087997</v>
      </c>
      <c r="I299" s="12">
        <v>2409.7404365905363</v>
      </c>
      <c r="J299" s="12">
        <v>2719</v>
      </c>
      <c r="K299" s="12">
        <v>2838</v>
      </c>
      <c r="L299" s="12">
        <v>2069</v>
      </c>
      <c r="M299" s="12">
        <v>2410</v>
      </c>
    </row>
    <row r="300" spans="1:13">
      <c r="A300" s="12" t="s">
        <v>21</v>
      </c>
      <c r="B300" s="12" t="s">
        <v>37</v>
      </c>
      <c r="C300" s="12" t="s">
        <v>57</v>
      </c>
      <c r="D300" s="12" t="s">
        <v>217</v>
      </c>
      <c r="E300" s="12" t="s">
        <v>218</v>
      </c>
      <c r="F300" s="12">
        <v>1395.55</v>
      </c>
      <c r="G300" s="12">
        <v>1116.44</v>
      </c>
      <c r="H300" s="12">
        <v>893.15199999999993</v>
      </c>
      <c r="I300" s="12">
        <v>1022.58</v>
      </c>
      <c r="J300" s="12">
        <v>2300</v>
      </c>
      <c r="K300" s="12">
        <v>2500</v>
      </c>
      <c r="L300" s="12">
        <v>2200</v>
      </c>
      <c r="M300" s="12">
        <v>2400</v>
      </c>
    </row>
    <row r="301" spans="1:13">
      <c r="A301" s="12" t="s">
        <v>19</v>
      </c>
      <c r="B301" s="12" t="s">
        <v>35</v>
      </c>
      <c r="C301" s="12" t="s">
        <v>63</v>
      </c>
      <c r="D301" s="12" t="s">
        <v>219</v>
      </c>
      <c r="E301" s="12" t="s">
        <v>220</v>
      </c>
      <c r="F301" s="12">
        <v>469.99999999999994</v>
      </c>
      <c r="G301" s="12">
        <v>431.00000000000006</v>
      </c>
      <c r="H301" s="12">
        <v>402.99999999999994</v>
      </c>
      <c r="I301" s="12">
        <v>267</v>
      </c>
      <c r="J301" s="12">
        <v>1052</v>
      </c>
      <c r="K301" s="12">
        <v>946</v>
      </c>
      <c r="L301" s="12">
        <v>1472</v>
      </c>
      <c r="M301" s="12">
        <v>1068</v>
      </c>
    </row>
    <row r="302" spans="1:13">
      <c r="A302" s="12" t="s">
        <v>15</v>
      </c>
      <c r="B302" s="12" t="s">
        <v>23</v>
      </c>
      <c r="C302" s="12" t="s">
        <v>43</v>
      </c>
      <c r="D302" s="12" t="s">
        <v>221</v>
      </c>
      <c r="E302" s="12" t="s">
        <v>222</v>
      </c>
      <c r="F302" s="12">
        <v>1055.2230323424938</v>
      </c>
      <c r="G302" s="12">
        <v>1320.0022434099833</v>
      </c>
      <c r="H302" s="12">
        <v>1635.4010095344925</v>
      </c>
      <c r="I302" s="12">
        <v>1196.3737147130305</v>
      </c>
      <c r="J302" s="12">
        <v>1122</v>
      </c>
      <c r="K302" s="12">
        <v>1134</v>
      </c>
      <c r="L302" s="12">
        <v>1134</v>
      </c>
      <c r="M302" s="12">
        <v>1110</v>
      </c>
    </row>
    <row r="303" spans="1:13">
      <c r="A303" s="12" t="s">
        <v>17</v>
      </c>
      <c r="B303" s="12" t="s">
        <v>37</v>
      </c>
      <c r="C303" s="12" t="s">
        <v>51</v>
      </c>
      <c r="D303" s="12" t="s">
        <v>223</v>
      </c>
      <c r="E303" s="12" t="s">
        <v>224</v>
      </c>
      <c r="F303" s="12">
        <v>1386</v>
      </c>
      <c r="G303" s="12">
        <v>2137</v>
      </c>
      <c r="H303" s="12">
        <v>1506.0000000000002</v>
      </c>
      <c r="I303" s="12">
        <v>1718.9999999999998</v>
      </c>
      <c r="J303" s="12">
        <v>2840</v>
      </c>
      <c r="K303" s="12">
        <v>2681</v>
      </c>
      <c r="L303" s="12">
        <v>1051</v>
      </c>
      <c r="M303" s="12">
        <v>1051</v>
      </c>
    </row>
    <row r="304" spans="1:13">
      <c r="A304" s="12" t="s">
        <v>15</v>
      </c>
      <c r="B304" s="12" t="s">
        <v>23</v>
      </c>
      <c r="C304" s="12" t="s">
        <v>43</v>
      </c>
      <c r="D304" s="12" t="s">
        <v>225</v>
      </c>
      <c r="E304" s="12" t="s">
        <v>226</v>
      </c>
      <c r="F304" s="12">
        <v>1470.98</v>
      </c>
      <c r="G304" s="12">
        <v>2089.36</v>
      </c>
      <c r="H304" s="12">
        <v>1306.3399999999999</v>
      </c>
      <c r="I304" s="12">
        <v>2144.2399999999998</v>
      </c>
      <c r="J304" s="12">
        <v>1209</v>
      </c>
      <c r="K304" s="12">
        <v>1460</v>
      </c>
      <c r="L304" s="12">
        <v>1576</v>
      </c>
      <c r="M304" s="12">
        <v>1451</v>
      </c>
    </row>
    <row r="305" spans="1:13">
      <c r="A305" s="12" t="s">
        <v>19</v>
      </c>
      <c r="B305" s="12" t="s">
        <v>35</v>
      </c>
      <c r="C305" s="12" t="s">
        <v>63</v>
      </c>
      <c r="D305" s="12" t="s">
        <v>227</v>
      </c>
      <c r="E305" s="12" t="s">
        <v>228</v>
      </c>
      <c r="F305" s="12">
        <v>720</v>
      </c>
      <c r="G305" s="12">
        <v>820</v>
      </c>
      <c r="H305" s="12">
        <v>760</v>
      </c>
      <c r="I305" s="12">
        <v>1276.5</v>
      </c>
      <c r="J305" s="12">
        <v>546</v>
      </c>
      <c r="K305" s="12">
        <v>552</v>
      </c>
      <c r="L305" s="12">
        <v>552</v>
      </c>
      <c r="M305" s="12">
        <v>540</v>
      </c>
    </row>
    <row r="306" spans="1:13">
      <c r="A306" s="12" t="s">
        <v>17</v>
      </c>
      <c r="B306" s="12" t="s">
        <v>33</v>
      </c>
      <c r="C306" s="12" t="s">
        <v>53</v>
      </c>
      <c r="D306" s="12" t="s">
        <v>229</v>
      </c>
      <c r="E306" s="12" t="s">
        <v>230</v>
      </c>
      <c r="F306" s="12">
        <v>7097</v>
      </c>
      <c r="G306" s="12">
        <v>7097</v>
      </c>
      <c r="H306" s="12">
        <v>7097</v>
      </c>
      <c r="I306" s="12">
        <v>7097</v>
      </c>
      <c r="J306" s="12">
        <v>3841</v>
      </c>
      <c r="K306" s="12">
        <v>3883</v>
      </c>
      <c r="L306" s="12">
        <v>3883</v>
      </c>
      <c r="M306" s="12">
        <v>3799</v>
      </c>
    </row>
    <row r="307" spans="1:13">
      <c r="A307" s="12" t="s">
        <v>15</v>
      </c>
      <c r="B307" s="12" t="s">
        <v>27</v>
      </c>
      <c r="C307" s="12" t="s">
        <v>41</v>
      </c>
      <c r="D307" s="12" t="s">
        <v>231</v>
      </c>
      <c r="E307" s="12" t="s">
        <v>232</v>
      </c>
      <c r="F307" s="12">
        <v>915</v>
      </c>
      <c r="G307" s="12">
        <v>911</v>
      </c>
      <c r="H307" s="12">
        <v>907</v>
      </c>
      <c r="I307" s="12">
        <v>904</v>
      </c>
      <c r="J307" s="12">
        <v>827</v>
      </c>
      <c r="K307" s="12">
        <v>827</v>
      </c>
      <c r="L307" s="12">
        <v>827</v>
      </c>
      <c r="M307" s="12">
        <v>827</v>
      </c>
    </row>
    <row r="308" spans="1:13">
      <c r="A308" s="12" t="s">
        <v>15</v>
      </c>
      <c r="B308" s="12" t="s">
        <v>27</v>
      </c>
      <c r="C308" s="12" t="s">
        <v>41</v>
      </c>
      <c r="D308" s="12" t="s">
        <v>233</v>
      </c>
      <c r="E308" s="12" t="s">
        <v>234</v>
      </c>
      <c r="F308" s="12">
        <v>771</v>
      </c>
      <c r="G308" s="12">
        <v>747</v>
      </c>
      <c r="H308" s="12">
        <v>723</v>
      </c>
      <c r="I308" s="12">
        <v>699</v>
      </c>
      <c r="J308" s="12">
        <v>859</v>
      </c>
      <c r="K308" s="12">
        <v>869</v>
      </c>
      <c r="L308" s="12">
        <v>869</v>
      </c>
      <c r="M308" s="12">
        <v>850</v>
      </c>
    </row>
    <row r="309" spans="1:13">
      <c r="A309" s="12" t="s">
        <v>21</v>
      </c>
      <c r="B309" s="12" t="s">
        <v>39</v>
      </c>
      <c r="C309" s="12" t="s">
        <v>55</v>
      </c>
      <c r="D309" s="12" t="s">
        <v>235</v>
      </c>
      <c r="E309" s="12" t="s">
        <v>236</v>
      </c>
      <c r="F309" s="12">
        <v>1660</v>
      </c>
      <c r="G309" s="12">
        <v>1215</v>
      </c>
      <c r="H309" s="12">
        <v>2047</v>
      </c>
      <c r="I309" s="12">
        <v>1375</v>
      </c>
      <c r="J309" s="12">
        <v>1941</v>
      </c>
      <c r="K309" s="12">
        <v>1873</v>
      </c>
      <c r="L309" s="12">
        <v>1808</v>
      </c>
      <c r="M309" s="12">
        <v>1744</v>
      </c>
    </row>
    <row r="310" spans="1:13">
      <c r="A310" s="12" t="s">
        <v>15</v>
      </c>
      <c r="B310" s="12" t="s">
        <v>23</v>
      </c>
      <c r="C310" s="12" t="s">
        <v>43</v>
      </c>
      <c r="D310" s="12" t="s">
        <v>237</v>
      </c>
      <c r="E310" s="12" t="s">
        <v>238</v>
      </c>
      <c r="F310" s="12">
        <v>923</v>
      </c>
      <c r="G310" s="12">
        <v>802</v>
      </c>
      <c r="H310" s="12">
        <v>653</v>
      </c>
      <c r="I310" s="12">
        <v>823</v>
      </c>
      <c r="J310" s="12">
        <v>781</v>
      </c>
      <c r="K310" s="12">
        <v>770</v>
      </c>
      <c r="L310" s="12">
        <v>680</v>
      </c>
      <c r="M310" s="12">
        <v>664</v>
      </c>
    </row>
    <row r="311" spans="1:13">
      <c r="A311" s="12" t="s">
        <v>15</v>
      </c>
      <c r="B311" s="12" t="s">
        <v>27</v>
      </c>
      <c r="C311" s="12" t="s">
        <v>41</v>
      </c>
      <c r="D311" s="12" t="s">
        <v>239</v>
      </c>
      <c r="E311" s="12" t="s">
        <v>240</v>
      </c>
      <c r="F311" s="12">
        <v>2752</v>
      </c>
      <c r="G311" s="12">
        <v>2722</v>
      </c>
      <c r="H311" s="12">
        <v>3195</v>
      </c>
      <c r="I311" s="12">
        <v>3433</v>
      </c>
      <c r="J311" s="12">
        <v>3024</v>
      </c>
      <c r="K311" s="12">
        <v>3052</v>
      </c>
      <c r="L311" s="12">
        <v>3984</v>
      </c>
      <c r="M311" s="12">
        <v>4270</v>
      </c>
    </row>
    <row r="312" spans="1:13">
      <c r="A312" s="12" t="s">
        <v>17</v>
      </c>
      <c r="B312" s="12" t="s">
        <v>29</v>
      </c>
      <c r="C312" s="12" t="s">
        <v>51</v>
      </c>
      <c r="D312" s="12" t="s">
        <v>241</v>
      </c>
      <c r="E312" s="12" t="s">
        <v>242</v>
      </c>
      <c r="F312" s="12">
        <v>7650</v>
      </c>
      <c r="G312" s="12">
        <v>6300</v>
      </c>
      <c r="H312" s="12">
        <v>4950</v>
      </c>
      <c r="I312" s="12">
        <v>4500</v>
      </c>
      <c r="J312" s="12">
        <v>12251.475999999999</v>
      </c>
      <c r="K312" s="12">
        <v>12021.08</v>
      </c>
      <c r="L312" s="12">
        <v>13141.248</v>
      </c>
      <c r="M312" s="12">
        <v>13141.248</v>
      </c>
    </row>
    <row r="313" spans="1:13">
      <c r="A313" s="12" t="s">
        <v>15</v>
      </c>
      <c r="B313" s="12" t="s">
        <v>23</v>
      </c>
      <c r="C313" s="12" t="s">
        <v>43</v>
      </c>
      <c r="D313" s="12" t="s">
        <v>243</v>
      </c>
      <c r="E313" s="12" t="s">
        <v>244</v>
      </c>
      <c r="F313" s="12">
        <v>1027</v>
      </c>
      <c r="G313" s="12">
        <v>929</v>
      </c>
      <c r="H313" s="12">
        <v>860</v>
      </c>
      <c r="I313" s="12">
        <v>1263</v>
      </c>
      <c r="J313" s="12">
        <v>630</v>
      </c>
      <c r="K313" s="12">
        <v>607</v>
      </c>
      <c r="L313" s="12">
        <v>520</v>
      </c>
      <c r="M313" s="12">
        <v>753</v>
      </c>
    </row>
    <row r="314" spans="1:13">
      <c r="A314" s="12" t="s">
        <v>17</v>
      </c>
      <c r="B314" s="12" t="s">
        <v>29</v>
      </c>
      <c r="C314" s="12" t="s">
        <v>47</v>
      </c>
      <c r="D314" s="12" t="s">
        <v>245</v>
      </c>
      <c r="E314" s="12" t="s">
        <v>246</v>
      </c>
      <c r="F314" s="12">
        <v>2416.1879999999996</v>
      </c>
      <c r="G314" s="12">
        <v>2285.4360000000001</v>
      </c>
      <c r="H314" s="12">
        <v>2714.9199999999996</v>
      </c>
      <c r="I314" s="12">
        <v>1897.7199999999998</v>
      </c>
      <c r="J314" s="12">
        <v>2328.3000000000002</v>
      </c>
      <c r="K314" s="12">
        <v>4154.125</v>
      </c>
      <c r="L314" s="12">
        <v>3497.4250000000002</v>
      </c>
      <c r="M314" s="12">
        <v>3498.42</v>
      </c>
    </row>
    <row r="315" spans="1:13">
      <c r="A315" s="12" t="s">
        <v>17</v>
      </c>
      <c r="B315" s="12" t="s">
        <v>29</v>
      </c>
      <c r="C315" s="12" t="s">
        <v>47</v>
      </c>
      <c r="D315" s="12" t="s">
        <v>247</v>
      </c>
      <c r="E315" s="12" t="s">
        <v>248</v>
      </c>
      <c r="F315" s="12">
        <v>7369</v>
      </c>
      <c r="G315" s="12">
        <v>7176.9999999999991</v>
      </c>
      <c r="H315" s="12">
        <v>7509</v>
      </c>
      <c r="I315" s="12">
        <v>7320</v>
      </c>
      <c r="J315" s="12">
        <v>7219</v>
      </c>
      <c r="K315" s="12">
        <v>7028</v>
      </c>
      <c r="L315" s="12">
        <v>7358</v>
      </c>
      <c r="M315" s="12">
        <v>7170</v>
      </c>
    </row>
    <row r="316" spans="1:13">
      <c r="A316" s="12" t="s">
        <v>15</v>
      </c>
      <c r="B316" s="12" t="s">
        <v>25</v>
      </c>
      <c r="C316" s="12" t="s">
        <v>469</v>
      </c>
      <c r="D316" s="12" t="s">
        <v>249</v>
      </c>
      <c r="E316" s="12" t="s">
        <v>250</v>
      </c>
      <c r="F316" s="12">
        <v>433.62047534001636</v>
      </c>
      <c r="G316" s="12">
        <v>403.49831689334417</v>
      </c>
      <c r="H316" s="12">
        <v>373.37615844667204</v>
      </c>
      <c r="I316" s="12">
        <v>344.81200000000001</v>
      </c>
      <c r="J316" s="12">
        <v>430</v>
      </c>
      <c r="K316" s="12">
        <v>313.24155385412013</v>
      </c>
      <c r="L316" s="12">
        <v>445.73042859604413</v>
      </c>
      <c r="M316" s="12">
        <v>543.52247658726674</v>
      </c>
    </row>
    <row r="317" spans="1:13">
      <c r="A317" s="12" t="s">
        <v>21</v>
      </c>
      <c r="B317" s="12" t="s">
        <v>37</v>
      </c>
      <c r="C317" s="12" t="s">
        <v>59</v>
      </c>
      <c r="D317" s="12" t="s">
        <v>251</v>
      </c>
      <c r="E317" s="12" t="s">
        <v>252</v>
      </c>
      <c r="F317" s="12">
        <v>8619</v>
      </c>
      <c r="G317" s="12">
        <v>8619</v>
      </c>
      <c r="H317" s="12">
        <v>8619</v>
      </c>
      <c r="I317" s="12">
        <v>9051</v>
      </c>
      <c r="J317" s="12">
        <v>12440.78123260451</v>
      </c>
      <c r="K317" s="12">
        <v>11441.457510809701</v>
      </c>
      <c r="L317" s="12">
        <v>10442.133789014893</v>
      </c>
      <c r="M317" s="12">
        <v>8233.8078300793932</v>
      </c>
    </row>
    <row r="318" spans="1:13">
      <c r="A318" s="12" t="s">
        <v>17</v>
      </c>
      <c r="B318" s="12" t="s">
        <v>33</v>
      </c>
      <c r="C318" s="12" t="s">
        <v>53</v>
      </c>
      <c r="D318" s="12" t="s">
        <v>253</v>
      </c>
      <c r="E318" s="12" t="s">
        <v>254</v>
      </c>
      <c r="F318" s="12">
        <v>1104.0000000000002</v>
      </c>
      <c r="G318" s="12">
        <v>1103.9999999999998</v>
      </c>
      <c r="H318" s="12">
        <v>1103.9999999999998</v>
      </c>
      <c r="I318" s="12">
        <v>1104</v>
      </c>
      <c r="J318" s="12">
        <v>1100</v>
      </c>
      <c r="K318" s="12">
        <v>1020</v>
      </c>
      <c r="L318" s="12">
        <v>700</v>
      </c>
      <c r="M318" s="12">
        <v>546</v>
      </c>
    </row>
    <row r="319" spans="1:13">
      <c r="A319" s="12" t="s">
        <v>21</v>
      </c>
      <c r="B319" s="12" t="s">
        <v>39</v>
      </c>
      <c r="C319" s="12" t="s">
        <v>55</v>
      </c>
      <c r="D319" s="12" t="s">
        <v>255</v>
      </c>
      <c r="E319" s="12" t="s">
        <v>256</v>
      </c>
      <c r="F319" s="12">
        <v>1775</v>
      </c>
      <c r="G319" s="12">
        <v>1775</v>
      </c>
      <c r="H319" s="12">
        <v>1774.9999999999998</v>
      </c>
      <c r="I319" s="12">
        <v>1775</v>
      </c>
      <c r="J319" s="12">
        <v>2790</v>
      </c>
      <c r="K319" s="12">
        <v>2694</v>
      </c>
      <c r="L319" s="12">
        <v>2598</v>
      </c>
      <c r="M319" s="12">
        <v>2500</v>
      </c>
    </row>
    <row r="320" spans="1:13">
      <c r="A320" s="12" t="s">
        <v>21</v>
      </c>
      <c r="B320" s="12" t="s">
        <v>37</v>
      </c>
      <c r="C320" s="12" t="s">
        <v>61</v>
      </c>
      <c r="D320" s="12" t="s">
        <v>257</v>
      </c>
      <c r="E320" s="12" t="s">
        <v>258</v>
      </c>
      <c r="F320" s="12">
        <v>290</v>
      </c>
      <c r="G320" s="12">
        <v>550</v>
      </c>
      <c r="H320" s="12">
        <v>560</v>
      </c>
      <c r="I320" s="12">
        <v>247.99999999999997</v>
      </c>
      <c r="J320" s="12">
        <v>359</v>
      </c>
      <c r="K320" s="12">
        <v>761</v>
      </c>
      <c r="L320" s="12">
        <v>1037</v>
      </c>
      <c r="M320" s="12">
        <v>525</v>
      </c>
    </row>
    <row r="321" spans="1:13">
      <c r="A321" s="12" t="s">
        <v>21</v>
      </c>
      <c r="B321" s="12" t="s">
        <v>37</v>
      </c>
      <c r="C321" s="12" t="s">
        <v>59</v>
      </c>
      <c r="D321" s="12" t="s">
        <v>259</v>
      </c>
      <c r="E321" s="12" t="s">
        <v>260</v>
      </c>
      <c r="F321" s="12">
        <v>800</v>
      </c>
      <c r="G321" s="12">
        <v>699.99999999999989</v>
      </c>
      <c r="H321" s="12">
        <v>700</v>
      </c>
      <c r="I321" s="12">
        <v>700</v>
      </c>
      <c r="J321" s="12">
        <v>980</v>
      </c>
      <c r="K321" s="12">
        <v>956</v>
      </c>
      <c r="L321" s="12">
        <v>914</v>
      </c>
      <c r="M321" s="12">
        <v>853</v>
      </c>
    </row>
    <row r="322" spans="1:13">
      <c r="A322" s="12" t="s">
        <v>19</v>
      </c>
      <c r="B322" s="12" t="s">
        <v>35</v>
      </c>
      <c r="C322" s="12" t="s">
        <v>63</v>
      </c>
      <c r="D322" s="12" t="s">
        <v>261</v>
      </c>
      <c r="E322" s="12" t="s">
        <v>262</v>
      </c>
      <c r="F322" s="12">
        <v>929</v>
      </c>
      <c r="G322" s="12">
        <v>784</v>
      </c>
      <c r="H322" s="12">
        <v>1127</v>
      </c>
      <c r="I322" s="12">
        <v>1202.9916356877322</v>
      </c>
      <c r="J322" s="12">
        <v>1129</v>
      </c>
      <c r="K322" s="12">
        <v>986</v>
      </c>
      <c r="L322" s="12">
        <v>909</v>
      </c>
      <c r="M322" s="12">
        <v>797</v>
      </c>
    </row>
    <row r="323" spans="1:13">
      <c r="A323" s="12" t="s">
        <v>15</v>
      </c>
      <c r="B323" s="12" t="s">
        <v>23</v>
      </c>
      <c r="C323" s="12" t="s">
        <v>43</v>
      </c>
      <c r="D323" s="12" t="s">
        <v>263</v>
      </c>
      <c r="E323" s="12" t="s">
        <v>264</v>
      </c>
      <c r="F323" s="12">
        <v>1209.4424160000001</v>
      </c>
      <c r="G323" s="12">
        <v>1345.126432</v>
      </c>
      <c r="H323" s="12">
        <v>1239.7028800000001</v>
      </c>
      <c r="I323" s="12">
        <v>1350.9832960000001</v>
      </c>
      <c r="J323" s="12">
        <v>1118</v>
      </c>
      <c r="K323" s="12">
        <v>1130</v>
      </c>
      <c r="L323" s="12">
        <v>1130</v>
      </c>
      <c r="M323" s="12">
        <v>1106</v>
      </c>
    </row>
    <row r="324" spans="1:13">
      <c r="A324" s="12" t="s">
        <v>19</v>
      </c>
      <c r="B324" s="12" t="s">
        <v>35</v>
      </c>
      <c r="C324" s="12" t="s">
        <v>63</v>
      </c>
      <c r="D324" s="12" t="s">
        <v>265</v>
      </c>
      <c r="E324" s="12" t="s">
        <v>266</v>
      </c>
      <c r="F324" s="12">
        <v>705</v>
      </c>
      <c r="G324" s="12">
        <v>705</v>
      </c>
      <c r="H324" s="12">
        <v>705</v>
      </c>
      <c r="I324" s="12">
        <v>705</v>
      </c>
      <c r="J324" s="12">
        <v>1350</v>
      </c>
      <c r="K324" s="12">
        <v>1299</v>
      </c>
      <c r="L324" s="12">
        <v>925</v>
      </c>
      <c r="M324" s="12">
        <v>925</v>
      </c>
    </row>
    <row r="325" spans="1:13">
      <c r="A325" s="12" t="s">
        <v>15</v>
      </c>
      <c r="B325" s="12" t="s">
        <v>25</v>
      </c>
      <c r="C325" s="12" t="s">
        <v>469</v>
      </c>
      <c r="D325" s="12" t="s">
        <v>267</v>
      </c>
      <c r="E325" s="12" t="s">
        <v>268</v>
      </c>
      <c r="F325" s="12">
        <v>569</v>
      </c>
      <c r="G325" s="12">
        <v>640</v>
      </c>
      <c r="H325" s="12">
        <v>385</v>
      </c>
      <c r="I325" s="12">
        <v>555</v>
      </c>
      <c r="J325" s="12">
        <v>835.71</v>
      </c>
      <c r="K325" s="12">
        <v>847</v>
      </c>
      <c r="L325" s="12">
        <v>998.13</v>
      </c>
      <c r="M325" s="12">
        <v>1374</v>
      </c>
    </row>
    <row r="326" spans="1:13">
      <c r="A326" s="12" t="s">
        <v>15</v>
      </c>
      <c r="B326" s="12" t="s">
        <v>27</v>
      </c>
      <c r="C326" s="12" t="s">
        <v>41</v>
      </c>
      <c r="D326" s="12" t="s">
        <v>269</v>
      </c>
      <c r="E326" s="12" t="s">
        <v>270</v>
      </c>
      <c r="F326" s="12">
        <v>1096</v>
      </c>
      <c r="G326" s="12">
        <v>1096</v>
      </c>
      <c r="H326" s="12">
        <v>1096</v>
      </c>
      <c r="I326" s="12">
        <v>1096</v>
      </c>
      <c r="J326" s="12">
        <v>1582.02</v>
      </c>
      <c r="K326" s="12">
        <v>1455.3</v>
      </c>
      <c r="L326" s="12">
        <v>1159.29</v>
      </c>
      <c r="M326" s="12">
        <v>1398.87</v>
      </c>
    </row>
    <row r="327" spans="1:13">
      <c r="A327" s="12" t="s">
        <v>17</v>
      </c>
      <c r="B327" s="12" t="s">
        <v>29</v>
      </c>
      <c r="C327" s="12" t="s">
        <v>51</v>
      </c>
      <c r="D327" s="12" t="s">
        <v>271</v>
      </c>
      <c r="E327" s="12" t="s">
        <v>272</v>
      </c>
      <c r="F327" s="12">
        <v>194</v>
      </c>
      <c r="G327" s="12">
        <v>311</v>
      </c>
      <c r="H327" s="12">
        <v>197</v>
      </c>
      <c r="I327" s="12">
        <v>198</v>
      </c>
      <c r="J327" s="12">
        <v>250</v>
      </c>
      <c r="K327" s="12">
        <v>197</v>
      </c>
      <c r="L327" s="12">
        <v>242</v>
      </c>
      <c r="M327" s="12">
        <v>197</v>
      </c>
    </row>
    <row r="328" spans="1:13">
      <c r="A328" s="12" t="s">
        <v>15</v>
      </c>
      <c r="B328" s="12" t="s">
        <v>25</v>
      </c>
      <c r="C328" s="12" t="s">
        <v>469</v>
      </c>
      <c r="D328" s="12" t="s">
        <v>273</v>
      </c>
      <c r="E328" s="12" t="s">
        <v>274</v>
      </c>
      <c r="F328" s="12">
        <v>1529</v>
      </c>
      <c r="G328" s="12">
        <v>1279</v>
      </c>
      <c r="H328" s="12">
        <v>1158</v>
      </c>
      <c r="I328" s="12">
        <v>1375</v>
      </c>
      <c r="J328" s="12">
        <v>1509</v>
      </c>
      <c r="K328" s="12">
        <v>1259</v>
      </c>
      <c r="L328" s="12">
        <v>1139</v>
      </c>
      <c r="M328" s="12">
        <v>1354</v>
      </c>
    </row>
    <row r="329" spans="1:13">
      <c r="A329" s="12" t="s">
        <v>17</v>
      </c>
      <c r="B329" s="12" t="s">
        <v>31</v>
      </c>
      <c r="C329" s="12" t="s">
        <v>49</v>
      </c>
      <c r="D329" s="12" t="s">
        <v>275</v>
      </c>
      <c r="E329" s="12" t="s">
        <v>276</v>
      </c>
      <c r="F329" s="12">
        <v>2385</v>
      </c>
      <c r="G329" s="12">
        <v>2385</v>
      </c>
      <c r="H329" s="12">
        <v>2385</v>
      </c>
      <c r="I329" s="12">
        <v>2385</v>
      </c>
      <c r="J329" s="12">
        <v>1500</v>
      </c>
      <c r="K329" s="12">
        <v>1500</v>
      </c>
      <c r="L329" s="12">
        <v>1500</v>
      </c>
      <c r="M329" s="12">
        <v>1500</v>
      </c>
    </row>
    <row r="330" spans="1:13">
      <c r="A330" s="12" t="s">
        <v>15</v>
      </c>
      <c r="B330" s="12" t="s">
        <v>25</v>
      </c>
      <c r="C330" s="12" t="s">
        <v>45</v>
      </c>
      <c r="D330" s="12" t="s">
        <v>277</v>
      </c>
      <c r="E330" s="12" t="s">
        <v>278</v>
      </c>
      <c r="F330" s="12">
        <v>1435</v>
      </c>
      <c r="G330" s="12">
        <v>1092</v>
      </c>
      <c r="H330" s="12">
        <v>1491</v>
      </c>
      <c r="I330" s="12">
        <v>1563.0032113037894</v>
      </c>
      <c r="J330" s="12">
        <v>2717</v>
      </c>
      <c r="K330" s="12">
        <v>2717</v>
      </c>
      <c r="L330" s="12">
        <v>2717</v>
      </c>
      <c r="M330" s="12">
        <v>2717</v>
      </c>
    </row>
    <row r="331" spans="1:13">
      <c r="A331" s="12" t="s">
        <v>15</v>
      </c>
      <c r="B331" s="12" t="s">
        <v>27</v>
      </c>
      <c r="C331" s="12" t="s">
        <v>41</v>
      </c>
      <c r="D331" s="12" t="s">
        <v>279</v>
      </c>
      <c r="E331" s="12" t="s">
        <v>280</v>
      </c>
      <c r="F331" s="12">
        <v>7664.9999999999991</v>
      </c>
      <c r="G331" s="12">
        <v>7365.0000000000009</v>
      </c>
      <c r="H331" s="12">
        <v>7062</v>
      </c>
      <c r="I331" s="12">
        <v>6762</v>
      </c>
      <c r="J331" s="12">
        <v>5500</v>
      </c>
      <c r="K331" s="12">
        <v>5000</v>
      </c>
      <c r="L331" s="12">
        <v>4500</v>
      </c>
      <c r="M331" s="12">
        <v>4000</v>
      </c>
    </row>
    <row r="332" spans="1:13">
      <c r="A332" s="12" t="s">
        <v>17</v>
      </c>
      <c r="B332" s="12" t="s">
        <v>31</v>
      </c>
      <c r="C332" s="12" t="s">
        <v>47</v>
      </c>
      <c r="D332" s="12" t="s">
        <v>281</v>
      </c>
      <c r="E332" s="12" t="s">
        <v>282</v>
      </c>
      <c r="F332" s="12">
        <v>2316</v>
      </c>
      <c r="G332" s="12">
        <v>1755</v>
      </c>
      <c r="H332" s="12">
        <v>1090</v>
      </c>
      <c r="I332" s="12">
        <v>1677</v>
      </c>
      <c r="J332" s="12">
        <v>2947</v>
      </c>
      <c r="K332" s="12">
        <v>2954</v>
      </c>
      <c r="L332" s="12">
        <v>3575</v>
      </c>
      <c r="M332" s="12">
        <v>2920</v>
      </c>
    </row>
    <row r="333" spans="1:13">
      <c r="A333" s="12" t="s">
        <v>21</v>
      </c>
      <c r="B333" s="12" t="s">
        <v>37</v>
      </c>
      <c r="C333" s="12" t="s">
        <v>59</v>
      </c>
      <c r="D333" s="12" t="s">
        <v>283</v>
      </c>
      <c r="E333" s="12" t="s">
        <v>284</v>
      </c>
      <c r="F333" s="12">
        <v>495.99999999999994</v>
      </c>
      <c r="G333" s="12">
        <v>493.00000000000006</v>
      </c>
      <c r="H333" s="12">
        <v>496</v>
      </c>
      <c r="I333" s="12">
        <v>485.00000000000006</v>
      </c>
      <c r="J333" s="12">
        <v>470</v>
      </c>
      <c r="K333" s="12">
        <v>465</v>
      </c>
      <c r="L333" s="12">
        <v>465</v>
      </c>
      <c r="M333" s="12">
        <v>470</v>
      </c>
    </row>
    <row r="334" spans="1:13">
      <c r="A334" s="12" t="s">
        <v>17</v>
      </c>
      <c r="B334" s="12" t="s">
        <v>31</v>
      </c>
      <c r="C334" s="12" t="s">
        <v>49</v>
      </c>
      <c r="D334" s="12" t="s">
        <v>285</v>
      </c>
      <c r="E334" s="12" t="s">
        <v>286</v>
      </c>
      <c r="F334" s="12">
        <v>1184.4264000000001</v>
      </c>
      <c r="G334" s="12">
        <v>903.55040000000008</v>
      </c>
      <c r="H334" s="12">
        <v>1006.4064</v>
      </c>
      <c r="I334" s="12">
        <v>672.52</v>
      </c>
      <c r="J334" s="12">
        <v>2230</v>
      </c>
      <c r="K334" s="12">
        <v>1760</v>
      </c>
      <c r="L334" s="12">
        <v>1290</v>
      </c>
      <c r="M334" s="12">
        <v>819</v>
      </c>
    </row>
    <row r="335" spans="1:13">
      <c r="A335" s="12" t="s">
        <v>21</v>
      </c>
      <c r="B335" s="12" t="s">
        <v>39</v>
      </c>
      <c r="C335" s="12" t="s">
        <v>55</v>
      </c>
      <c r="D335" s="12" t="s">
        <v>287</v>
      </c>
      <c r="E335" s="12" t="s">
        <v>288</v>
      </c>
      <c r="F335" s="12">
        <v>5451.9999999999991</v>
      </c>
      <c r="G335" s="12">
        <v>5357</v>
      </c>
      <c r="H335" s="12">
        <v>5262</v>
      </c>
      <c r="I335" s="12">
        <v>5167</v>
      </c>
      <c r="J335" s="12">
        <v>8277</v>
      </c>
      <c r="K335" s="12">
        <v>8815</v>
      </c>
      <c r="L335" s="12">
        <v>3591</v>
      </c>
      <c r="M335" s="12">
        <v>2850</v>
      </c>
    </row>
    <row r="336" spans="1:13">
      <c r="A336" s="12" t="s">
        <v>21</v>
      </c>
      <c r="B336" s="12" t="s">
        <v>39</v>
      </c>
      <c r="C336" s="12" t="s">
        <v>55</v>
      </c>
      <c r="D336" s="12" t="s">
        <v>289</v>
      </c>
      <c r="E336" s="12" t="s">
        <v>290</v>
      </c>
      <c r="F336" s="12">
        <v>1375</v>
      </c>
      <c r="G336" s="12">
        <v>1340</v>
      </c>
      <c r="H336" s="12">
        <v>1772</v>
      </c>
      <c r="I336" s="12">
        <v>1320</v>
      </c>
      <c r="J336" s="12">
        <v>2086</v>
      </c>
      <c r="K336" s="12">
        <v>1987</v>
      </c>
      <c r="L336" s="12">
        <v>2491</v>
      </c>
      <c r="M336" s="12">
        <v>2188</v>
      </c>
    </row>
    <row r="337" spans="1:13">
      <c r="A337" s="12" t="s">
        <v>15</v>
      </c>
      <c r="B337" s="12" t="s">
        <v>23</v>
      </c>
      <c r="C337" s="12" t="s">
        <v>43</v>
      </c>
      <c r="D337" s="12" t="s">
        <v>291</v>
      </c>
      <c r="E337" s="12" t="s">
        <v>292</v>
      </c>
      <c r="F337" s="12">
        <v>683</v>
      </c>
      <c r="G337" s="12">
        <v>479</v>
      </c>
      <c r="H337" s="12">
        <v>344</v>
      </c>
      <c r="I337" s="12">
        <v>309</v>
      </c>
      <c r="J337" s="12">
        <v>855</v>
      </c>
      <c r="K337" s="12">
        <v>770</v>
      </c>
      <c r="L337" s="12">
        <v>693</v>
      </c>
      <c r="M337" s="12">
        <v>624</v>
      </c>
    </row>
    <row r="338" spans="1:13">
      <c r="A338" s="12" t="s">
        <v>21</v>
      </c>
      <c r="B338" s="12" t="s">
        <v>37</v>
      </c>
      <c r="C338" s="12" t="s">
        <v>61</v>
      </c>
      <c r="D338" s="12" t="s">
        <v>293</v>
      </c>
      <c r="E338" s="12" t="s">
        <v>294</v>
      </c>
      <c r="F338" s="12">
        <v>2333</v>
      </c>
      <c r="G338" s="12">
        <v>2355.9999999999995</v>
      </c>
      <c r="H338" s="12">
        <v>2474</v>
      </c>
      <c r="I338" s="12">
        <v>2333</v>
      </c>
      <c r="J338" s="12">
        <v>3396</v>
      </c>
      <c r="K338" s="12">
        <v>3534</v>
      </c>
      <c r="L338" s="12">
        <v>2855</v>
      </c>
      <c r="M338" s="12">
        <v>2131</v>
      </c>
    </row>
    <row r="339" spans="1:13">
      <c r="A339" s="12" t="s">
        <v>17</v>
      </c>
      <c r="B339" s="12" t="s">
        <v>33</v>
      </c>
      <c r="C339" s="12" t="s">
        <v>53</v>
      </c>
      <c r="D339" s="12" t="s">
        <v>295</v>
      </c>
      <c r="E339" s="12" t="s">
        <v>296</v>
      </c>
      <c r="F339" s="12">
        <v>717</v>
      </c>
      <c r="G339" s="12">
        <v>258</v>
      </c>
      <c r="H339" s="12">
        <v>420</v>
      </c>
      <c r="I339" s="12">
        <v>742</v>
      </c>
      <c r="J339" s="12">
        <v>687</v>
      </c>
      <c r="K339" s="12">
        <v>607</v>
      </c>
      <c r="L339" s="12">
        <v>780</v>
      </c>
      <c r="M339" s="12">
        <v>750</v>
      </c>
    </row>
    <row r="340" spans="1:13">
      <c r="A340" s="12" t="s">
        <v>19</v>
      </c>
      <c r="B340" s="12" t="s">
        <v>35</v>
      </c>
      <c r="C340" s="12" t="s">
        <v>63</v>
      </c>
      <c r="D340" s="12" t="s">
        <v>297</v>
      </c>
      <c r="E340" s="12" t="s">
        <v>298</v>
      </c>
      <c r="F340" s="12">
        <v>690</v>
      </c>
      <c r="G340" s="12">
        <v>680</v>
      </c>
      <c r="H340" s="12">
        <v>670</v>
      </c>
      <c r="I340" s="12">
        <v>660</v>
      </c>
      <c r="J340" s="12">
        <v>875</v>
      </c>
      <c r="K340" s="12">
        <v>875</v>
      </c>
      <c r="L340" s="12">
        <v>875</v>
      </c>
      <c r="M340" s="12">
        <v>875</v>
      </c>
    </row>
    <row r="341" spans="1:13">
      <c r="A341" s="12" t="s">
        <v>15</v>
      </c>
      <c r="B341" s="12" t="s">
        <v>25</v>
      </c>
      <c r="C341" s="12" t="s">
        <v>45</v>
      </c>
      <c r="D341" s="12" t="s">
        <v>299</v>
      </c>
      <c r="E341" s="12" t="s">
        <v>300</v>
      </c>
      <c r="F341" s="12">
        <v>603</v>
      </c>
      <c r="G341" s="12">
        <v>556</v>
      </c>
      <c r="H341" s="12">
        <v>563</v>
      </c>
      <c r="I341" s="12">
        <v>580</v>
      </c>
      <c r="J341" s="12">
        <v>510</v>
      </c>
      <c r="K341" s="12">
        <v>535</v>
      </c>
      <c r="L341" s="12">
        <v>535</v>
      </c>
      <c r="M341" s="12">
        <v>550</v>
      </c>
    </row>
    <row r="342" spans="1:13">
      <c r="A342" s="12" t="s">
        <v>17</v>
      </c>
      <c r="B342" s="12" t="s">
        <v>31</v>
      </c>
      <c r="C342" s="12" t="s">
        <v>47</v>
      </c>
      <c r="D342" s="12" t="s">
        <v>301</v>
      </c>
      <c r="E342" s="12" t="s">
        <v>302</v>
      </c>
      <c r="F342" s="12">
        <v>7267</v>
      </c>
      <c r="G342" s="12">
        <v>6229</v>
      </c>
      <c r="H342" s="12">
        <v>5191</v>
      </c>
      <c r="I342" s="12">
        <v>5217.5000000000009</v>
      </c>
      <c r="J342" s="12">
        <v>6031</v>
      </c>
      <c r="K342" s="12">
        <v>5760</v>
      </c>
      <c r="L342" s="12">
        <v>7417</v>
      </c>
      <c r="M342" s="12">
        <v>7352</v>
      </c>
    </row>
    <row r="343" spans="1:13">
      <c r="A343" s="12" t="s">
        <v>15</v>
      </c>
      <c r="B343" s="12" t="s">
        <v>25</v>
      </c>
      <c r="C343" s="12" t="s">
        <v>469</v>
      </c>
      <c r="D343" s="12" t="s">
        <v>303</v>
      </c>
      <c r="E343" s="12" t="s">
        <v>304</v>
      </c>
      <c r="F343" s="12">
        <v>1025</v>
      </c>
      <c r="G343" s="12">
        <v>979</v>
      </c>
      <c r="H343" s="12">
        <v>957</v>
      </c>
      <c r="I343" s="12">
        <v>1051</v>
      </c>
      <c r="J343" s="12">
        <v>1410.97</v>
      </c>
      <c r="K343" s="12">
        <v>1536.95</v>
      </c>
      <c r="L343" s="12">
        <v>1720.18</v>
      </c>
      <c r="M343" s="12">
        <v>1682.78</v>
      </c>
    </row>
    <row r="344" spans="1:13">
      <c r="A344" s="12" t="s">
        <v>15</v>
      </c>
      <c r="B344" s="12" t="s">
        <v>23</v>
      </c>
      <c r="C344" s="12" t="s">
        <v>43</v>
      </c>
      <c r="D344" s="12" t="s">
        <v>305</v>
      </c>
      <c r="E344" s="12" t="s">
        <v>306</v>
      </c>
      <c r="F344" s="12">
        <v>532</v>
      </c>
      <c r="G344" s="12">
        <v>422.75</v>
      </c>
      <c r="H344" s="12">
        <v>411.34999999999997</v>
      </c>
      <c r="I344" s="12">
        <v>561.44999999999993</v>
      </c>
      <c r="J344" s="12">
        <v>200</v>
      </c>
      <c r="K344" s="12">
        <v>200</v>
      </c>
      <c r="L344" s="12">
        <v>200</v>
      </c>
      <c r="M344" s="12">
        <v>200</v>
      </c>
    </row>
    <row r="345" spans="1:13">
      <c r="A345" s="12" t="s">
        <v>17</v>
      </c>
      <c r="B345" s="12" t="s">
        <v>31</v>
      </c>
      <c r="C345" s="12" t="s">
        <v>47</v>
      </c>
      <c r="D345" s="12" t="s">
        <v>307</v>
      </c>
      <c r="E345" s="12" t="s">
        <v>308</v>
      </c>
      <c r="F345" s="12">
        <v>1623.6000000000001</v>
      </c>
      <c r="G345" s="12">
        <v>1837.8000000000002</v>
      </c>
      <c r="H345" s="12">
        <v>1258.2</v>
      </c>
      <c r="I345" s="12">
        <v>1260.0000000000002</v>
      </c>
      <c r="J345" s="12">
        <v>2514</v>
      </c>
      <c r="K345" s="12">
        <v>2169</v>
      </c>
      <c r="L345" s="12">
        <v>1917</v>
      </c>
      <c r="M345" s="12">
        <v>1505</v>
      </c>
    </row>
    <row r="346" spans="1:13">
      <c r="A346" s="12" t="s">
        <v>17</v>
      </c>
      <c r="B346" s="12" t="s">
        <v>33</v>
      </c>
      <c r="C346" s="12" t="s">
        <v>53</v>
      </c>
      <c r="D346" s="12" t="s">
        <v>309</v>
      </c>
      <c r="E346" s="12" t="s">
        <v>310</v>
      </c>
      <c r="F346" s="12">
        <v>4713.5999999999995</v>
      </c>
      <c r="G346" s="12">
        <v>4751.04</v>
      </c>
      <c r="H346" s="12">
        <v>5400.75</v>
      </c>
      <c r="I346" s="12">
        <v>4459.3</v>
      </c>
      <c r="J346" s="12">
        <v>4742</v>
      </c>
      <c r="K346" s="12">
        <v>4779</v>
      </c>
      <c r="L346" s="12">
        <v>5433</v>
      </c>
      <c r="M346" s="12">
        <v>4486</v>
      </c>
    </row>
    <row r="347" spans="1:13">
      <c r="A347" s="12" t="s">
        <v>15</v>
      </c>
      <c r="B347" s="12" t="s">
        <v>23</v>
      </c>
      <c r="C347" s="12" t="s">
        <v>43</v>
      </c>
      <c r="D347" s="12" t="s">
        <v>311</v>
      </c>
      <c r="E347" s="12" t="s">
        <v>312</v>
      </c>
      <c r="F347" s="12">
        <v>747</v>
      </c>
      <c r="G347" s="12">
        <v>807.3</v>
      </c>
      <c r="H347" s="12">
        <v>945</v>
      </c>
      <c r="I347" s="12">
        <v>684</v>
      </c>
      <c r="J347" s="12">
        <v>714</v>
      </c>
      <c r="K347" s="12">
        <v>618</v>
      </c>
      <c r="L347" s="12">
        <v>766</v>
      </c>
      <c r="M347" s="12">
        <v>555</v>
      </c>
    </row>
    <row r="348" spans="1:13">
      <c r="A348" s="12" t="s">
        <v>21</v>
      </c>
      <c r="B348" s="12" t="s">
        <v>37</v>
      </c>
      <c r="C348" s="12" t="s">
        <v>57</v>
      </c>
      <c r="D348" s="12" t="s">
        <v>313</v>
      </c>
      <c r="E348" s="12" t="s">
        <v>314</v>
      </c>
      <c r="F348" s="12">
        <v>7069</v>
      </c>
      <c r="G348" s="12">
        <v>6561</v>
      </c>
      <c r="H348" s="12">
        <v>7193</v>
      </c>
      <c r="I348" s="12">
        <v>6561</v>
      </c>
      <c r="J348" s="12">
        <v>4996.7804110999996</v>
      </c>
      <c r="K348" s="12">
        <v>5983.2296804499993</v>
      </c>
      <c r="L348" s="12">
        <v>5927.914768149999</v>
      </c>
      <c r="M348" s="12">
        <v>4889.3075016599987</v>
      </c>
    </row>
    <row r="349" spans="1:13">
      <c r="A349" s="12" t="s">
        <v>19</v>
      </c>
      <c r="B349" s="12" t="s">
        <v>35</v>
      </c>
      <c r="C349" s="12" t="s">
        <v>63</v>
      </c>
      <c r="D349" s="12" t="s">
        <v>315</v>
      </c>
      <c r="E349" s="12" t="s">
        <v>316</v>
      </c>
      <c r="F349" s="12">
        <v>929.99999999999989</v>
      </c>
      <c r="G349" s="12">
        <v>930</v>
      </c>
      <c r="H349" s="12">
        <v>930</v>
      </c>
      <c r="I349" s="12">
        <v>930</v>
      </c>
      <c r="J349" s="12">
        <v>935</v>
      </c>
      <c r="K349" s="12">
        <v>935</v>
      </c>
      <c r="L349" s="12">
        <v>935</v>
      </c>
      <c r="M349" s="12">
        <v>946</v>
      </c>
    </row>
    <row r="350" spans="1:13">
      <c r="A350" s="12" t="s">
        <v>21</v>
      </c>
      <c r="B350" s="12" t="s">
        <v>39</v>
      </c>
      <c r="C350" s="12" t="s">
        <v>59</v>
      </c>
      <c r="D350" s="12" t="s">
        <v>317</v>
      </c>
      <c r="E350" s="12" t="s">
        <v>318</v>
      </c>
      <c r="F350" s="12">
        <v>1439</v>
      </c>
      <c r="G350" s="12">
        <v>1481</v>
      </c>
      <c r="H350" s="12">
        <v>1554</v>
      </c>
      <c r="I350" s="12">
        <v>1506.9999999999998</v>
      </c>
      <c r="J350" s="12">
        <v>1700</v>
      </c>
      <c r="K350" s="12">
        <v>1360</v>
      </c>
      <c r="L350" s="12">
        <v>1100</v>
      </c>
      <c r="M350" s="12">
        <v>1000</v>
      </c>
    </row>
    <row r="351" spans="1:13">
      <c r="A351" s="12" t="s">
        <v>15</v>
      </c>
      <c r="B351" s="12" t="s">
        <v>25</v>
      </c>
      <c r="C351" s="12" t="s">
        <v>469</v>
      </c>
      <c r="D351" s="12" t="s">
        <v>319</v>
      </c>
      <c r="E351" s="12" t="s">
        <v>320</v>
      </c>
      <c r="F351" s="12">
        <v>603</v>
      </c>
      <c r="G351" s="12">
        <v>678</v>
      </c>
      <c r="H351" s="12">
        <v>428</v>
      </c>
      <c r="I351" s="12">
        <v>312</v>
      </c>
      <c r="J351" s="12">
        <v>3178</v>
      </c>
      <c r="K351" s="12">
        <v>2779</v>
      </c>
      <c r="L351" s="12">
        <v>2180</v>
      </c>
      <c r="M351" s="12">
        <v>1183</v>
      </c>
    </row>
    <row r="352" spans="1:13">
      <c r="A352" s="12" t="s">
        <v>17</v>
      </c>
      <c r="B352" s="12" t="s">
        <v>31</v>
      </c>
      <c r="C352" s="12" t="s">
        <v>47</v>
      </c>
      <c r="D352" s="12" t="s">
        <v>321</v>
      </c>
      <c r="E352" s="12" t="s">
        <v>322</v>
      </c>
      <c r="F352" s="12">
        <v>647</v>
      </c>
      <c r="G352" s="12">
        <v>647</v>
      </c>
      <c r="H352" s="12">
        <v>650</v>
      </c>
      <c r="I352" s="12">
        <v>837.00000000000011</v>
      </c>
      <c r="J352" s="12">
        <v>695</v>
      </c>
      <c r="K352" s="12">
        <v>775</v>
      </c>
      <c r="L352" s="12">
        <v>935</v>
      </c>
      <c r="M352" s="12">
        <v>880</v>
      </c>
    </row>
    <row r="353" spans="1:13">
      <c r="A353" s="12" t="s">
        <v>17</v>
      </c>
      <c r="B353" s="12" t="s">
        <v>33</v>
      </c>
      <c r="C353" s="12" t="s">
        <v>53</v>
      </c>
      <c r="D353" s="12" t="s">
        <v>323</v>
      </c>
      <c r="E353" s="12" t="s">
        <v>324</v>
      </c>
      <c r="F353" s="12">
        <v>709.67955136123351</v>
      </c>
      <c r="G353" s="12">
        <v>749.56067888729683</v>
      </c>
      <c r="H353" s="12">
        <v>908.06259597806218</v>
      </c>
      <c r="I353" s="12">
        <v>733.53620031705577</v>
      </c>
      <c r="J353" s="12">
        <v>469</v>
      </c>
      <c r="K353" s="12">
        <v>469</v>
      </c>
      <c r="L353" s="12">
        <v>469</v>
      </c>
      <c r="M353" s="12">
        <v>469</v>
      </c>
    </row>
    <row r="354" spans="1:13">
      <c r="A354" s="12" t="s">
        <v>21</v>
      </c>
      <c r="B354" s="12" t="s">
        <v>39</v>
      </c>
      <c r="C354" s="12" t="s">
        <v>55</v>
      </c>
      <c r="D354" s="12" t="s">
        <v>325</v>
      </c>
      <c r="E354" s="12" t="s">
        <v>326</v>
      </c>
      <c r="F354" s="12">
        <v>255</v>
      </c>
      <c r="G354" s="12">
        <v>385</v>
      </c>
      <c r="H354" s="12">
        <v>258</v>
      </c>
      <c r="I354" s="12">
        <v>376</v>
      </c>
      <c r="J354" s="12">
        <v>551</v>
      </c>
      <c r="K354" s="12">
        <v>485</v>
      </c>
      <c r="L354" s="12">
        <v>747</v>
      </c>
      <c r="M354" s="12">
        <v>888</v>
      </c>
    </row>
    <row r="355" spans="1:13">
      <c r="A355" s="12" t="s">
        <v>19</v>
      </c>
      <c r="B355" s="12" t="s">
        <v>35</v>
      </c>
      <c r="C355" s="12" t="s">
        <v>63</v>
      </c>
      <c r="D355" s="12" t="s">
        <v>327</v>
      </c>
      <c r="E355" s="12" t="s">
        <v>328</v>
      </c>
      <c r="F355" s="12">
        <v>1281</v>
      </c>
      <c r="G355" s="12">
        <v>1276</v>
      </c>
      <c r="H355" s="12">
        <v>1270.9201551240112</v>
      </c>
      <c r="I355" s="12">
        <v>1949.8493459661561</v>
      </c>
      <c r="J355" s="12">
        <v>1454.8</v>
      </c>
      <c r="K355" s="12">
        <v>1400.2</v>
      </c>
      <c r="L355" s="12">
        <v>1345.6</v>
      </c>
      <c r="M355" s="12">
        <v>1291</v>
      </c>
    </row>
    <row r="356" spans="1:13">
      <c r="A356" s="12" t="s">
        <v>15</v>
      </c>
      <c r="B356" s="12" t="s">
        <v>25</v>
      </c>
      <c r="C356" s="12" t="s">
        <v>469</v>
      </c>
      <c r="D356" s="12" t="s">
        <v>329</v>
      </c>
      <c r="E356" s="12" t="s">
        <v>330</v>
      </c>
      <c r="F356" s="12">
        <v>1194</v>
      </c>
      <c r="G356" s="12">
        <v>1194</v>
      </c>
      <c r="H356" s="12">
        <v>1194</v>
      </c>
      <c r="I356" s="12">
        <v>1194</v>
      </c>
      <c r="J356" s="12">
        <v>4000</v>
      </c>
      <c r="K356" s="12">
        <v>4000</v>
      </c>
      <c r="L356" s="12">
        <v>4000</v>
      </c>
      <c r="M356" s="12">
        <v>4000</v>
      </c>
    </row>
    <row r="357" spans="1:13">
      <c r="A357" s="12" t="s">
        <v>15</v>
      </c>
      <c r="B357" s="12" t="s">
        <v>27</v>
      </c>
      <c r="C357" s="12" t="s">
        <v>41</v>
      </c>
      <c r="D357" s="12" t="s">
        <v>331</v>
      </c>
      <c r="E357" s="12" t="s">
        <v>332</v>
      </c>
      <c r="F357" s="12">
        <v>3499</v>
      </c>
      <c r="G357" s="12">
        <v>3448</v>
      </c>
      <c r="H357" s="12">
        <v>3293</v>
      </c>
      <c r="I357" s="12">
        <v>2710</v>
      </c>
      <c r="J357" s="12">
        <v>3377</v>
      </c>
      <c r="K357" s="12">
        <v>3327.3199999999997</v>
      </c>
      <c r="L357" s="12">
        <v>3177.7449999999999</v>
      </c>
      <c r="M357" s="12">
        <v>2615.15</v>
      </c>
    </row>
    <row r="358" spans="1:13">
      <c r="A358" s="12" t="s">
        <v>17</v>
      </c>
      <c r="B358" s="12" t="s">
        <v>31</v>
      </c>
      <c r="C358" s="12" t="s">
        <v>49</v>
      </c>
      <c r="D358" s="12" t="s">
        <v>333</v>
      </c>
      <c r="E358" s="12" t="s">
        <v>334</v>
      </c>
      <c r="F358" s="12">
        <v>971</v>
      </c>
      <c r="G358" s="12">
        <v>722</v>
      </c>
      <c r="H358" s="12">
        <v>974</v>
      </c>
      <c r="I358" s="12">
        <v>676</v>
      </c>
      <c r="J358" s="12">
        <v>1750</v>
      </c>
      <c r="K358" s="12">
        <v>1700</v>
      </c>
      <c r="L358" s="12">
        <v>1800</v>
      </c>
      <c r="M358" s="12">
        <v>1800</v>
      </c>
    </row>
    <row r="359" spans="1:13">
      <c r="A359" s="12" t="s">
        <v>19</v>
      </c>
      <c r="B359" s="12" t="s">
        <v>35</v>
      </c>
      <c r="C359" s="12" t="s">
        <v>63</v>
      </c>
      <c r="D359" s="12" t="s">
        <v>335</v>
      </c>
      <c r="E359" s="12" t="s">
        <v>336</v>
      </c>
      <c r="F359" s="12">
        <v>610</v>
      </c>
      <c r="G359" s="12">
        <v>1050</v>
      </c>
      <c r="H359" s="12">
        <v>1120</v>
      </c>
      <c r="I359" s="12">
        <v>672.36590038314171</v>
      </c>
      <c r="J359" s="12">
        <v>1582</v>
      </c>
      <c r="K359" s="12">
        <v>1239</v>
      </c>
      <c r="L359" s="12">
        <v>896</v>
      </c>
      <c r="M359" s="12">
        <v>553</v>
      </c>
    </row>
    <row r="360" spans="1:13">
      <c r="A360" s="12" t="s">
        <v>19</v>
      </c>
      <c r="B360" s="12" t="s">
        <v>35</v>
      </c>
      <c r="C360" s="12" t="s">
        <v>63</v>
      </c>
      <c r="D360" s="12" t="s">
        <v>337</v>
      </c>
      <c r="E360" s="12" t="s">
        <v>338</v>
      </c>
      <c r="F360" s="12">
        <v>723</v>
      </c>
      <c r="G360" s="12">
        <v>723</v>
      </c>
      <c r="H360" s="12">
        <v>723.00000000000011</v>
      </c>
      <c r="I360" s="12">
        <v>723.00000000000011</v>
      </c>
      <c r="J360" s="12">
        <v>813</v>
      </c>
      <c r="K360" s="12">
        <v>813</v>
      </c>
      <c r="L360" s="12">
        <v>813</v>
      </c>
      <c r="M360" s="12">
        <v>813</v>
      </c>
    </row>
    <row r="361" spans="1:13">
      <c r="A361" s="12" t="s">
        <v>15</v>
      </c>
      <c r="B361" s="12" t="s">
        <v>25</v>
      </c>
      <c r="C361" s="12" t="s">
        <v>45</v>
      </c>
      <c r="D361" s="12" t="s">
        <v>339</v>
      </c>
      <c r="E361" s="12" t="s">
        <v>340</v>
      </c>
      <c r="F361" s="12">
        <v>797.00000000000011</v>
      </c>
      <c r="G361" s="12">
        <v>1038</v>
      </c>
      <c r="H361" s="12">
        <v>1162</v>
      </c>
      <c r="I361" s="12">
        <v>1195.9999999999998</v>
      </c>
      <c r="J361" s="12">
        <v>1229</v>
      </c>
      <c r="K361" s="12">
        <v>1310</v>
      </c>
      <c r="L361" s="12">
        <v>1048</v>
      </c>
      <c r="M361" s="12">
        <v>1177</v>
      </c>
    </row>
    <row r="362" spans="1:13">
      <c r="A362" s="12" t="s">
        <v>17</v>
      </c>
      <c r="B362" s="12" t="s">
        <v>31</v>
      </c>
      <c r="C362" s="12" t="s">
        <v>49</v>
      </c>
      <c r="D362" s="12" t="s">
        <v>341</v>
      </c>
      <c r="E362" s="12" t="s">
        <v>342</v>
      </c>
      <c r="F362" s="12">
        <v>4551</v>
      </c>
      <c r="G362" s="12">
        <v>3784</v>
      </c>
      <c r="H362" s="12">
        <v>3507</v>
      </c>
      <c r="I362" s="12">
        <v>3376</v>
      </c>
      <c r="J362" s="12">
        <v>6151.4224668097213</v>
      </c>
      <c r="K362" s="12">
        <v>6129.9908570456682</v>
      </c>
      <c r="L362" s="12">
        <v>5050.9232330362238</v>
      </c>
      <c r="M362" s="12">
        <v>4263.1308794217439</v>
      </c>
    </row>
    <row r="363" spans="1:13">
      <c r="A363" s="12" t="s">
        <v>21</v>
      </c>
      <c r="B363" s="12" t="s">
        <v>37</v>
      </c>
      <c r="C363" s="12" t="s">
        <v>59</v>
      </c>
      <c r="D363" s="12" t="s">
        <v>343</v>
      </c>
      <c r="E363" s="12" t="s">
        <v>344</v>
      </c>
      <c r="F363" s="12">
        <v>1000</v>
      </c>
      <c r="G363" s="12">
        <v>974</v>
      </c>
      <c r="H363" s="12">
        <v>948</v>
      </c>
      <c r="I363" s="12">
        <v>922</v>
      </c>
      <c r="J363" s="12">
        <v>1185</v>
      </c>
      <c r="K363" s="12">
        <v>1185</v>
      </c>
      <c r="L363" s="12">
        <v>1185</v>
      </c>
      <c r="M363" s="12">
        <v>1185</v>
      </c>
    </row>
    <row r="364" spans="1:13">
      <c r="A364" s="12" t="s">
        <v>21</v>
      </c>
      <c r="B364" s="12" t="s">
        <v>37</v>
      </c>
      <c r="C364" s="12" t="s">
        <v>57</v>
      </c>
      <c r="D364" s="12" t="s">
        <v>345</v>
      </c>
      <c r="E364" s="12" t="s">
        <v>346</v>
      </c>
      <c r="F364" s="12">
        <v>6214.9999999999991</v>
      </c>
      <c r="G364" s="12">
        <v>6365</v>
      </c>
      <c r="H364" s="12">
        <v>6048</v>
      </c>
      <c r="I364" s="12">
        <v>5174</v>
      </c>
      <c r="J364" s="12">
        <v>8653</v>
      </c>
      <c r="K364" s="12">
        <v>8686</v>
      </c>
      <c r="L364" s="12">
        <v>8405</v>
      </c>
      <c r="M364" s="12">
        <v>8586</v>
      </c>
    </row>
    <row r="365" spans="1:13">
      <c r="A365" s="12" t="s">
        <v>19</v>
      </c>
      <c r="B365" s="12" t="s">
        <v>35</v>
      </c>
      <c r="C365" s="12" t="s">
        <v>63</v>
      </c>
      <c r="D365" s="12" t="s">
        <v>347</v>
      </c>
      <c r="E365" s="12" t="s">
        <v>348</v>
      </c>
      <c r="F365" s="12">
        <v>1144.5006266802461</v>
      </c>
      <c r="G365" s="12">
        <v>1108.9968190902462</v>
      </c>
      <c r="H365" s="12">
        <v>1073.4930115002462</v>
      </c>
      <c r="I365" s="12">
        <v>1050.9044925039655</v>
      </c>
      <c r="J365" s="12">
        <v>740</v>
      </c>
      <c r="K365" s="12">
        <v>1013</v>
      </c>
      <c r="L365" s="12">
        <v>1378</v>
      </c>
      <c r="M365" s="12">
        <v>1379</v>
      </c>
    </row>
    <row r="366" spans="1:13">
      <c r="A366" s="12" t="s">
        <v>15</v>
      </c>
      <c r="B366" s="12" t="s">
        <v>25</v>
      </c>
      <c r="C366" s="12" t="s">
        <v>469</v>
      </c>
      <c r="D366" s="12" t="s">
        <v>349</v>
      </c>
      <c r="E366" s="12" t="s">
        <v>350</v>
      </c>
      <c r="F366" s="12">
        <v>1372.0000000000002</v>
      </c>
      <c r="G366" s="12">
        <v>1377</v>
      </c>
      <c r="H366" s="12">
        <v>1153</v>
      </c>
      <c r="I366" s="12">
        <v>1223</v>
      </c>
      <c r="J366" s="12">
        <v>1119</v>
      </c>
      <c r="K366" s="12">
        <v>1131</v>
      </c>
      <c r="L366" s="12">
        <v>1131</v>
      </c>
      <c r="M366" s="12">
        <v>1104</v>
      </c>
    </row>
    <row r="367" spans="1:13">
      <c r="A367" s="12" t="s">
        <v>21</v>
      </c>
      <c r="B367" s="12" t="s">
        <v>39</v>
      </c>
      <c r="C367" s="12" t="s">
        <v>59</v>
      </c>
      <c r="D367" s="12" t="s">
        <v>351</v>
      </c>
      <c r="E367" s="12" t="s">
        <v>352</v>
      </c>
      <c r="F367" s="12">
        <v>4110</v>
      </c>
      <c r="G367" s="12">
        <v>4110</v>
      </c>
      <c r="H367" s="12">
        <v>4110</v>
      </c>
      <c r="I367" s="12">
        <v>4110</v>
      </c>
      <c r="J367" s="12">
        <v>4050</v>
      </c>
      <c r="K367" s="12">
        <v>4050</v>
      </c>
      <c r="L367" s="12">
        <v>4050</v>
      </c>
      <c r="M367" s="12">
        <v>4050</v>
      </c>
    </row>
    <row r="368" spans="1:13">
      <c r="A368" s="12" t="s">
        <v>21</v>
      </c>
      <c r="B368" s="12" t="s">
        <v>37</v>
      </c>
      <c r="C368" s="12" t="s">
        <v>59</v>
      </c>
      <c r="D368" s="12" t="s">
        <v>353</v>
      </c>
      <c r="E368" s="12" t="s">
        <v>354</v>
      </c>
      <c r="F368" s="12">
        <v>1066</v>
      </c>
      <c r="G368" s="12">
        <v>969</v>
      </c>
      <c r="H368" s="12">
        <v>901.99999999999989</v>
      </c>
      <c r="I368" s="12">
        <v>565</v>
      </c>
      <c r="J368" s="12">
        <v>800</v>
      </c>
      <c r="K368" s="12">
        <v>750</v>
      </c>
      <c r="L368" s="12">
        <v>650</v>
      </c>
      <c r="M368" s="12">
        <v>629</v>
      </c>
    </row>
    <row r="369" spans="1:13">
      <c r="A369" s="12" t="s">
        <v>15</v>
      </c>
      <c r="B369" s="12" t="s">
        <v>25</v>
      </c>
      <c r="C369" s="12" t="s">
        <v>45</v>
      </c>
      <c r="D369" s="12" t="s">
        <v>355</v>
      </c>
      <c r="E369" s="12" t="s">
        <v>356</v>
      </c>
      <c r="F369" s="12">
        <v>437</v>
      </c>
      <c r="G369" s="12">
        <v>437</v>
      </c>
      <c r="H369" s="12">
        <v>437</v>
      </c>
      <c r="I369" s="12">
        <v>437</v>
      </c>
      <c r="J369" s="12">
        <v>579.5</v>
      </c>
      <c r="K369" s="12">
        <v>597.54999999999995</v>
      </c>
      <c r="L369" s="12">
        <v>651.69999999999993</v>
      </c>
      <c r="M369" s="12">
        <v>877.8</v>
      </c>
    </row>
    <row r="370" spans="1:13">
      <c r="A370" s="12" t="s">
        <v>21</v>
      </c>
      <c r="B370" s="12" t="s">
        <v>37</v>
      </c>
      <c r="C370" s="12" t="s">
        <v>59</v>
      </c>
      <c r="D370" s="12" t="s">
        <v>357</v>
      </c>
      <c r="E370" s="12" t="s">
        <v>358</v>
      </c>
      <c r="F370" s="12">
        <v>1020</v>
      </c>
      <c r="G370" s="12">
        <v>1020</v>
      </c>
      <c r="H370" s="12">
        <v>1019.9999999999999</v>
      </c>
      <c r="I370" s="12">
        <v>1020</v>
      </c>
      <c r="J370" s="12">
        <v>924</v>
      </c>
      <c r="K370" s="12">
        <v>924</v>
      </c>
      <c r="L370" s="12">
        <v>839</v>
      </c>
      <c r="M370" s="12">
        <v>829</v>
      </c>
    </row>
    <row r="371" spans="1:13">
      <c r="A371" s="12" t="s">
        <v>17</v>
      </c>
      <c r="B371" s="12" t="s">
        <v>31</v>
      </c>
      <c r="C371" s="12" t="s">
        <v>49</v>
      </c>
      <c r="D371" s="12" t="s">
        <v>359</v>
      </c>
      <c r="E371" s="12" t="s">
        <v>360</v>
      </c>
      <c r="F371" s="12">
        <v>2027</v>
      </c>
      <c r="G371" s="12">
        <v>1473</v>
      </c>
      <c r="H371" s="12">
        <v>1390</v>
      </c>
      <c r="I371" s="12">
        <v>1901</v>
      </c>
      <c r="J371" s="12">
        <v>2850</v>
      </c>
      <c r="K371" s="12">
        <v>2175</v>
      </c>
      <c r="L371" s="12">
        <v>1575</v>
      </c>
      <c r="M371" s="12">
        <v>2075</v>
      </c>
    </row>
    <row r="372" spans="1:13">
      <c r="A372" s="12" t="s">
        <v>17</v>
      </c>
      <c r="B372" s="12" t="s">
        <v>31</v>
      </c>
      <c r="C372" s="12" t="s">
        <v>49</v>
      </c>
      <c r="D372" s="12" t="s">
        <v>361</v>
      </c>
      <c r="E372" s="12" t="s">
        <v>362</v>
      </c>
      <c r="F372" s="12">
        <v>3931.9999999999995</v>
      </c>
      <c r="G372" s="12">
        <v>4695</v>
      </c>
      <c r="H372" s="12">
        <v>4603</v>
      </c>
      <c r="I372" s="12">
        <v>4631.9999999999991</v>
      </c>
      <c r="J372" s="12">
        <v>5100</v>
      </c>
      <c r="K372" s="12">
        <v>4900</v>
      </c>
      <c r="L372" s="12">
        <v>5000</v>
      </c>
      <c r="M372" s="12">
        <v>5200</v>
      </c>
    </row>
    <row r="373" spans="1:13">
      <c r="A373" s="12" t="s">
        <v>15</v>
      </c>
      <c r="B373" s="12" t="s">
        <v>27</v>
      </c>
      <c r="C373" s="12" t="s">
        <v>41</v>
      </c>
      <c r="D373" s="12" t="s">
        <v>363</v>
      </c>
      <c r="E373" s="12" t="s">
        <v>364</v>
      </c>
      <c r="F373" s="12">
        <v>1320</v>
      </c>
      <c r="G373" s="12">
        <v>1519</v>
      </c>
      <c r="H373" s="12">
        <v>1612.0000000000002</v>
      </c>
      <c r="I373" s="12">
        <v>1890</v>
      </c>
      <c r="J373" s="12">
        <v>2500</v>
      </c>
      <c r="K373" s="12">
        <v>2450</v>
      </c>
      <c r="L373" s="12">
        <v>2468</v>
      </c>
      <c r="M373" s="12">
        <v>2419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I188"/>
  <sheetViews>
    <sheetView zoomScale="70" zoomScaleNormal="70" workbookViewId="0">
      <selection activeCell="K25" sqref="K25"/>
    </sheetView>
  </sheetViews>
  <sheetFormatPr defaultRowHeight="15"/>
  <cols>
    <col min="1" max="1" width="10.28515625" customWidth="1"/>
    <col min="2" max="2" width="11.7109375" customWidth="1"/>
    <col min="3" max="3" width="10.7109375" customWidth="1"/>
    <col min="4" max="4" width="20" customWidth="1"/>
    <col min="5" max="5" width="49.140625" customWidth="1"/>
    <col min="6" max="9" width="12.7109375" customWidth="1"/>
  </cols>
  <sheetData>
    <row r="1" spans="1:9">
      <c r="A1" t="s">
        <v>419</v>
      </c>
    </row>
    <row r="3" spans="1:9">
      <c r="A3" t="s">
        <v>386</v>
      </c>
    </row>
    <row r="6" spans="1:9">
      <c r="F6">
        <v>3</v>
      </c>
      <c r="G6">
        <v>4</v>
      </c>
      <c r="H6">
        <v>5</v>
      </c>
      <c r="I6">
        <v>6</v>
      </c>
    </row>
    <row r="8" spans="1:9">
      <c r="D8">
        <v>1</v>
      </c>
      <c r="E8">
        <v>2</v>
      </c>
      <c r="F8">
        <v>3</v>
      </c>
      <c r="G8">
        <v>4</v>
      </c>
      <c r="H8">
        <v>5</v>
      </c>
      <c r="I8">
        <v>6</v>
      </c>
    </row>
    <row r="10" spans="1:9">
      <c r="A10" t="s">
        <v>387</v>
      </c>
      <c r="B10" t="s">
        <v>388</v>
      </c>
      <c r="C10" t="s">
        <v>389</v>
      </c>
      <c r="D10" t="s">
        <v>391</v>
      </c>
      <c r="E10" t="s">
        <v>392</v>
      </c>
      <c r="F10">
        <v>2014</v>
      </c>
      <c r="G10">
        <v>2015</v>
      </c>
      <c r="H10">
        <v>2016</v>
      </c>
      <c r="I10">
        <v>2017</v>
      </c>
    </row>
    <row r="11" spans="1:9">
      <c r="D11" t="s">
        <v>1</v>
      </c>
      <c r="E11" t="s">
        <v>390</v>
      </c>
      <c r="F11" s="137">
        <v>42724917</v>
      </c>
      <c r="G11" s="137">
        <v>43124007.948000006</v>
      </c>
      <c r="H11" s="137">
        <v>43482703.904000007</v>
      </c>
      <c r="I11" s="137">
        <v>43818066.066000007</v>
      </c>
    </row>
    <row r="12" spans="1:9">
      <c r="D12" t="s">
        <v>15</v>
      </c>
      <c r="E12" t="s">
        <v>16</v>
      </c>
      <c r="F12" s="137">
        <v>11930886</v>
      </c>
      <c r="G12" s="137">
        <v>11994591.414000003</v>
      </c>
      <c r="H12" s="137">
        <v>12050869.590000004</v>
      </c>
      <c r="I12" s="137">
        <v>12102789.035000004</v>
      </c>
    </row>
    <row r="13" spans="1:9">
      <c r="D13" t="s">
        <v>17</v>
      </c>
      <c r="E13" t="s">
        <v>18</v>
      </c>
      <c r="F13" s="137">
        <v>13052831</v>
      </c>
      <c r="G13" s="137">
        <v>13163989.879000003</v>
      </c>
      <c r="H13" s="137">
        <v>13268048.559</v>
      </c>
      <c r="I13" s="137">
        <v>13367065.183000002</v>
      </c>
    </row>
    <row r="14" spans="1:9">
      <c r="D14" t="s">
        <v>19</v>
      </c>
      <c r="E14" t="s">
        <v>20</v>
      </c>
      <c r="F14" s="137">
        <v>6618717</v>
      </c>
      <c r="G14" s="137">
        <v>6746241.0499999998</v>
      </c>
      <c r="H14" s="137">
        <v>6850308.9450000003</v>
      </c>
      <c r="I14" s="137">
        <v>6945451.4630000005</v>
      </c>
    </row>
    <row r="15" spans="1:9">
      <c r="D15" t="s">
        <v>21</v>
      </c>
      <c r="E15" t="s">
        <v>22</v>
      </c>
      <c r="F15" s="137">
        <v>11122483</v>
      </c>
      <c r="G15" s="137">
        <v>11219185.604999999</v>
      </c>
      <c r="H15" s="137">
        <v>11313476.810000001</v>
      </c>
      <c r="I15" s="137">
        <v>11402760.385</v>
      </c>
    </row>
    <row r="16" spans="1:9">
      <c r="D16" t="s">
        <v>23</v>
      </c>
      <c r="E16" t="s">
        <v>24</v>
      </c>
      <c r="F16" s="137">
        <v>2093713</v>
      </c>
      <c r="G16" s="137">
        <v>2103193.87</v>
      </c>
      <c r="H16" s="137">
        <v>2111666.8760000002</v>
      </c>
      <c r="I16" s="137">
        <v>2118893.5920000002</v>
      </c>
    </row>
    <row r="17" spans="4:9">
      <c r="D17" t="s">
        <v>25</v>
      </c>
      <c r="E17" t="s">
        <v>26</v>
      </c>
      <c r="F17" s="137">
        <v>5618117</v>
      </c>
      <c r="G17" s="137">
        <v>5646259.7630000012</v>
      </c>
      <c r="H17" s="137">
        <v>5670482.1840000004</v>
      </c>
      <c r="I17" s="137">
        <v>5693286.296000001</v>
      </c>
    </row>
    <row r="18" spans="4:9">
      <c r="D18" t="s">
        <v>27</v>
      </c>
      <c r="E18" t="s">
        <v>28</v>
      </c>
      <c r="F18" s="137">
        <v>4219056</v>
      </c>
      <c r="G18" s="137">
        <v>4245137.7810000004</v>
      </c>
      <c r="H18" s="137">
        <v>4268720.53</v>
      </c>
      <c r="I18" s="137">
        <v>4290609.1469999999</v>
      </c>
    </row>
    <row r="19" spans="4:9">
      <c r="D19" t="s">
        <v>29</v>
      </c>
      <c r="E19" t="s">
        <v>30</v>
      </c>
      <c r="F19" s="137">
        <v>3671679</v>
      </c>
      <c r="G19" s="137">
        <v>3701473.6109999996</v>
      </c>
      <c r="H19" s="137">
        <v>3729478.9319999996</v>
      </c>
      <c r="I19" s="137">
        <v>3756635.6669999994</v>
      </c>
    </row>
    <row r="20" spans="4:9">
      <c r="D20" t="s">
        <v>31</v>
      </c>
      <c r="E20" t="s">
        <v>32</v>
      </c>
      <c r="F20" s="137">
        <v>4456290</v>
      </c>
      <c r="G20" s="137">
        <v>4490197.125</v>
      </c>
      <c r="H20" s="137">
        <v>4520538.7079999996</v>
      </c>
      <c r="I20" s="137">
        <v>4547890.7829999989</v>
      </c>
    </row>
    <row r="21" spans="4:9">
      <c r="D21" t="s">
        <v>33</v>
      </c>
      <c r="E21" t="s">
        <v>34</v>
      </c>
      <c r="F21" s="137">
        <v>4730846</v>
      </c>
      <c r="G21" s="137">
        <v>4775719.7420000006</v>
      </c>
      <c r="H21" s="137">
        <v>4818942.9369999999</v>
      </c>
      <c r="I21" s="137">
        <v>4860948.7080000006</v>
      </c>
    </row>
    <row r="22" spans="4:9">
      <c r="D22" t="s">
        <v>35</v>
      </c>
      <c r="E22" t="s">
        <v>36</v>
      </c>
      <c r="F22" s="137">
        <v>6618717</v>
      </c>
      <c r="G22" s="137">
        <v>6746241.0499999998</v>
      </c>
      <c r="H22" s="137">
        <v>6850308.9450000003</v>
      </c>
      <c r="I22" s="137">
        <v>6945451.4630000005</v>
      </c>
    </row>
    <row r="23" spans="4:9">
      <c r="D23" t="s">
        <v>37</v>
      </c>
      <c r="E23" t="s">
        <v>38</v>
      </c>
      <c r="F23" s="137">
        <v>6969602</v>
      </c>
      <c r="G23" s="137">
        <v>7032965.9640000006</v>
      </c>
      <c r="H23" s="137">
        <v>7094021.0559999989</v>
      </c>
      <c r="I23" s="137">
        <v>7152992.8530000001</v>
      </c>
    </row>
    <row r="24" spans="4:9">
      <c r="D24" t="s">
        <v>39</v>
      </c>
      <c r="E24" t="s">
        <v>40</v>
      </c>
      <c r="F24" s="137">
        <v>4346897</v>
      </c>
      <c r="G24" s="137">
        <v>4382819.0420000004</v>
      </c>
      <c r="H24" s="137">
        <v>4418543.7359999996</v>
      </c>
      <c r="I24" s="137">
        <v>4451357.557</v>
      </c>
    </row>
    <row r="25" spans="4:9">
      <c r="D25" t="s">
        <v>41</v>
      </c>
      <c r="E25" t="s">
        <v>42</v>
      </c>
      <c r="F25" s="137">
        <v>4219056</v>
      </c>
      <c r="G25" s="137">
        <v>4245137.7810000004</v>
      </c>
      <c r="H25" s="137">
        <v>4268720.53</v>
      </c>
      <c r="I25" s="137">
        <v>4290609.1469999999</v>
      </c>
    </row>
    <row r="26" spans="4:9">
      <c r="D26" t="s">
        <v>43</v>
      </c>
      <c r="E26" t="s">
        <v>44</v>
      </c>
      <c r="F26" s="137">
        <v>2498294</v>
      </c>
      <c r="G26" s="137">
        <v>2507797.2609999999</v>
      </c>
      <c r="H26" s="137">
        <v>2516293.4250000003</v>
      </c>
      <c r="I26" s="137">
        <v>2523496.84</v>
      </c>
    </row>
    <row r="27" spans="4:9">
      <c r="D27" t="s">
        <v>45</v>
      </c>
      <c r="E27" t="s">
        <v>46</v>
      </c>
      <c r="F27" s="137">
        <v>1936742</v>
      </c>
      <c r="G27" s="137">
        <v>1944762.7449999996</v>
      </c>
      <c r="H27" s="137">
        <v>1951808.9320000003</v>
      </c>
      <c r="I27" s="137">
        <v>1958377.2370000004</v>
      </c>
    </row>
    <row r="28" spans="4:9">
      <c r="D28" t="s">
        <v>47</v>
      </c>
      <c r="E28" t="s">
        <v>48</v>
      </c>
      <c r="F28" s="137">
        <v>2974104</v>
      </c>
      <c r="G28" s="137">
        <v>2992815.0579999993</v>
      </c>
      <c r="H28" s="137">
        <v>3010252.503</v>
      </c>
      <c r="I28" s="137">
        <v>3026508.2169999997</v>
      </c>
    </row>
    <row r="29" spans="4:9">
      <c r="D29" t="s">
        <v>49</v>
      </c>
      <c r="E29" t="s">
        <v>50</v>
      </c>
      <c r="F29" s="137">
        <v>3189683</v>
      </c>
      <c r="G29" s="137">
        <v>3216861.4760000003</v>
      </c>
      <c r="H29" s="137">
        <v>3240905.2589999996</v>
      </c>
      <c r="I29" s="137">
        <v>3262659.1340000001</v>
      </c>
    </row>
    <row r="30" spans="4:9">
      <c r="D30" t="s">
        <v>51</v>
      </c>
      <c r="E30" t="s">
        <v>52</v>
      </c>
      <c r="F30" s="137">
        <v>3544468</v>
      </c>
      <c r="G30" s="137">
        <v>3581711.5059999996</v>
      </c>
      <c r="H30" s="137">
        <v>3617287.25</v>
      </c>
      <c r="I30" s="137">
        <v>3652001.5920000002</v>
      </c>
    </row>
    <row r="31" spans="4:9">
      <c r="D31" t="s">
        <v>53</v>
      </c>
      <c r="E31" t="s">
        <v>54</v>
      </c>
      <c r="F31" s="137">
        <v>3344576</v>
      </c>
      <c r="G31" s="137">
        <v>3372601.8390000006</v>
      </c>
      <c r="H31" s="137">
        <v>3399603.5470000007</v>
      </c>
      <c r="I31" s="137">
        <v>3425896.24</v>
      </c>
    </row>
    <row r="32" spans="4:9">
      <c r="D32" t="s">
        <v>55</v>
      </c>
      <c r="E32" t="s">
        <v>56</v>
      </c>
      <c r="F32" s="137">
        <v>2546761</v>
      </c>
      <c r="G32" s="137">
        <v>2568454.3880000003</v>
      </c>
      <c r="H32" s="137">
        <v>2588734.202</v>
      </c>
      <c r="I32" s="137">
        <v>2607927.67</v>
      </c>
    </row>
    <row r="33" spans="1:9">
      <c r="D33" t="s">
        <v>57</v>
      </c>
      <c r="E33" t="s">
        <v>58</v>
      </c>
      <c r="F33" s="137">
        <v>3624316</v>
      </c>
      <c r="G33" s="137">
        <v>3659347.33</v>
      </c>
      <c r="H33" s="137">
        <v>3693935.1029999997</v>
      </c>
      <c r="I33" s="137">
        <v>3727215.1170000001</v>
      </c>
    </row>
    <row r="34" spans="1:9">
      <c r="D34" t="s">
        <v>59</v>
      </c>
      <c r="E34" t="s">
        <v>60</v>
      </c>
      <c r="F34" s="137">
        <v>2792106</v>
      </c>
      <c r="G34" s="137">
        <v>2814982.5480000004</v>
      </c>
      <c r="H34" s="137">
        <v>2838408.159</v>
      </c>
      <c r="I34" s="137">
        <v>2859707.7630000003</v>
      </c>
    </row>
    <row r="35" spans="1:9">
      <c r="D35" t="s">
        <v>469</v>
      </c>
      <c r="E35" t="s">
        <v>466</v>
      </c>
      <c r="F35" s="137">
        <v>2116617</v>
      </c>
      <c r="G35" s="137">
        <v>2133086.2119999998</v>
      </c>
      <c r="H35" s="137">
        <v>2147144.6710000006</v>
      </c>
      <c r="I35" s="137">
        <v>2160482.8489999999</v>
      </c>
    </row>
    <row r="36" spans="1:9">
      <c r="D36" t="s">
        <v>470</v>
      </c>
      <c r="E36" t="s">
        <v>467</v>
      </c>
      <c r="F36" s="137">
        <v>1160177</v>
      </c>
      <c r="G36" s="137">
        <v>1163807.4150000003</v>
      </c>
      <c r="H36" s="137">
        <v>1166902.0319999999</v>
      </c>
      <c r="I36" s="137">
        <v>1169822.9620000001</v>
      </c>
    </row>
    <row r="37" spans="1:9">
      <c r="D37" t="s">
        <v>61</v>
      </c>
      <c r="E37" t="s">
        <v>62</v>
      </c>
      <c r="F37" s="137">
        <v>2159300</v>
      </c>
      <c r="G37" s="137">
        <v>2176401.3390000006</v>
      </c>
      <c r="H37" s="137">
        <v>2192399.3460000004</v>
      </c>
      <c r="I37" s="137">
        <v>2207909.835</v>
      </c>
    </row>
    <row r="38" spans="1:9">
      <c r="D38" t="s">
        <v>63</v>
      </c>
      <c r="E38" t="s">
        <v>64</v>
      </c>
      <c r="F38" s="137">
        <v>6618717</v>
      </c>
      <c r="G38" s="137">
        <v>6746241.0499999998</v>
      </c>
      <c r="H38" s="137">
        <v>6850308.9450000003</v>
      </c>
      <c r="I38" s="137">
        <v>6945451.4630000005</v>
      </c>
    </row>
    <row r="39" spans="1:9">
      <c r="A39" t="s">
        <v>19</v>
      </c>
      <c r="B39" t="s">
        <v>35</v>
      </c>
      <c r="C39" t="s">
        <v>63</v>
      </c>
      <c r="D39" t="s">
        <v>65</v>
      </c>
      <c r="E39" t="s">
        <v>66</v>
      </c>
      <c r="F39" s="137">
        <v>139188</v>
      </c>
      <c r="G39" s="137">
        <v>142332.861</v>
      </c>
      <c r="H39" s="137">
        <v>145248.72400000005</v>
      </c>
      <c r="I39" s="137">
        <v>147708.31600000005</v>
      </c>
    </row>
    <row r="40" spans="1:9">
      <c r="A40" t="s">
        <v>19</v>
      </c>
      <c r="B40" t="s">
        <v>35</v>
      </c>
      <c r="C40" t="s">
        <v>63</v>
      </c>
      <c r="D40" t="s">
        <v>67</v>
      </c>
      <c r="E40" t="s">
        <v>68</v>
      </c>
      <c r="F40" s="137">
        <v>286932</v>
      </c>
      <c r="G40" s="137">
        <v>292420.44399999996</v>
      </c>
      <c r="H40" s="137">
        <v>297186.81900000002</v>
      </c>
      <c r="I40" s="137">
        <v>301731.36800000002</v>
      </c>
    </row>
    <row r="41" spans="1:9">
      <c r="A41" t="s">
        <v>15</v>
      </c>
      <c r="B41" t="s">
        <v>27</v>
      </c>
      <c r="C41" t="s">
        <v>41</v>
      </c>
      <c r="D41" t="s">
        <v>69</v>
      </c>
      <c r="E41" t="s">
        <v>70</v>
      </c>
      <c r="F41" s="137">
        <v>188267</v>
      </c>
      <c r="G41" s="137">
        <v>189705.06899999999</v>
      </c>
      <c r="H41" s="137">
        <v>191169.14699999991</v>
      </c>
      <c r="I41" s="137">
        <v>192523.44500000001</v>
      </c>
    </row>
    <row r="42" spans="1:9">
      <c r="A42" t="s">
        <v>21</v>
      </c>
      <c r="B42" t="s">
        <v>39</v>
      </c>
      <c r="C42" t="s">
        <v>59</v>
      </c>
      <c r="D42" t="s">
        <v>71</v>
      </c>
      <c r="E42" t="s">
        <v>72</v>
      </c>
      <c r="F42" s="137">
        <v>147604</v>
      </c>
      <c r="G42" s="137">
        <v>148888.21699999998</v>
      </c>
      <c r="H42" s="137">
        <v>149867.63999999998</v>
      </c>
      <c r="I42" s="137">
        <v>150665.13699999996</v>
      </c>
    </row>
    <row r="43" spans="1:9">
      <c r="A43" t="s">
        <v>17</v>
      </c>
      <c r="B43" t="s">
        <v>33</v>
      </c>
      <c r="C43" t="s">
        <v>51</v>
      </c>
      <c r="D43" t="s">
        <v>73</v>
      </c>
      <c r="E43" t="s">
        <v>74</v>
      </c>
      <c r="F43" s="137">
        <v>126544</v>
      </c>
      <c r="G43" s="137">
        <v>128398.78199999999</v>
      </c>
      <c r="H43" s="137">
        <v>130162.64299999998</v>
      </c>
      <c r="I43" s="137">
        <v>131814.266</v>
      </c>
    </row>
    <row r="44" spans="1:9">
      <c r="A44" t="s">
        <v>19</v>
      </c>
      <c r="B44" t="s">
        <v>35</v>
      </c>
      <c r="C44" t="s">
        <v>63</v>
      </c>
      <c r="D44" t="s">
        <v>75</v>
      </c>
      <c r="E44" t="s">
        <v>76</v>
      </c>
      <c r="F44" s="137">
        <v>184320</v>
      </c>
      <c r="G44" s="137">
        <v>186107.55199999997</v>
      </c>
      <c r="H44" s="137">
        <v>188029.73499999993</v>
      </c>
      <c r="I44" s="137">
        <v>189861.92599999998</v>
      </c>
    </row>
    <row r="45" spans="1:9">
      <c r="A45" t="s">
        <v>17</v>
      </c>
      <c r="B45" t="s">
        <v>31</v>
      </c>
      <c r="C45" t="s">
        <v>49</v>
      </c>
      <c r="D45" t="s">
        <v>77</v>
      </c>
      <c r="E45" t="s">
        <v>78</v>
      </c>
      <c r="F45" s="137">
        <v>819129</v>
      </c>
      <c r="G45" s="137">
        <v>828957.01099999982</v>
      </c>
      <c r="H45" s="137">
        <v>837047.55599999952</v>
      </c>
      <c r="I45" s="137">
        <v>844249.10200000007</v>
      </c>
    </row>
    <row r="46" spans="1:9">
      <c r="A46" t="s">
        <v>15</v>
      </c>
      <c r="B46" t="s">
        <v>25</v>
      </c>
      <c r="C46" t="s">
        <v>470</v>
      </c>
      <c r="D46" t="s">
        <v>79</v>
      </c>
      <c r="E46" t="s">
        <v>80</v>
      </c>
      <c r="F46" s="137">
        <v>108506</v>
      </c>
      <c r="G46" s="137">
        <v>108565.24699999996</v>
      </c>
      <c r="H46" s="137">
        <v>108563.04199999997</v>
      </c>
      <c r="I46" s="137">
        <v>108562.291</v>
      </c>
    </row>
    <row r="47" spans="1:9">
      <c r="A47" t="s">
        <v>15</v>
      </c>
      <c r="B47" t="s">
        <v>25</v>
      </c>
      <c r="C47" t="s">
        <v>470</v>
      </c>
      <c r="D47" t="s">
        <v>81</v>
      </c>
      <c r="E47" t="s">
        <v>82</v>
      </c>
      <c r="F47" s="137">
        <v>111691</v>
      </c>
      <c r="G47" s="137">
        <v>111499.57699999999</v>
      </c>
      <c r="H47" s="137">
        <v>111239.89699999998</v>
      </c>
      <c r="I47" s="137">
        <v>111031.90299999996</v>
      </c>
    </row>
    <row r="48" spans="1:9">
      <c r="A48" t="s">
        <v>15</v>
      </c>
      <c r="B48" t="s">
        <v>25</v>
      </c>
      <c r="C48" t="s">
        <v>469</v>
      </c>
      <c r="D48" t="s">
        <v>83</v>
      </c>
      <c r="E48" t="s">
        <v>84</v>
      </c>
      <c r="F48" s="137">
        <v>214535</v>
      </c>
      <c r="G48" s="137">
        <v>215618.79699999993</v>
      </c>
      <c r="H48" s="137">
        <v>216626.82900000003</v>
      </c>
      <c r="I48" s="137">
        <v>217619.89000000004</v>
      </c>
    </row>
    <row r="49" spans="1:9">
      <c r="A49" t="s">
        <v>21</v>
      </c>
      <c r="B49" t="s">
        <v>39</v>
      </c>
      <c r="C49" t="s">
        <v>61</v>
      </c>
      <c r="D49" t="s">
        <v>85</v>
      </c>
      <c r="E49" t="s">
        <v>86</v>
      </c>
      <c r="F49" s="137">
        <v>277593</v>
      </c>
      <c r="G49" s="137">
        <v>281118.04100000008</v>
      </c>
      <c r="H49" s="137">
        <v>284196.36499999993</v>
      </c>
      <c r="I49" s="137">
        <v>286926.83400000003</v>
      </c>
    </row>
    <row r="50" spans="1:9">
      <c r="A50" t="s">
        <v>21</v>
      </c>
      <c r="B50" t="s">
        <v>37</v>
      </c>
      <c r="C50" t="s">
        <v>59</v>
      </c>
      <c r="D50" t="s">
        <v>87</v>
      </c>
      <c r="E50" t="s">
        <v>88</v>
      </c>
      <c r="F50" s="137">
        <v>90202</v>
      </c>
      <c r="G50" s="137">
        <v>91176.369000000006</v>
      </c>
      <c r="H50" s="137">
        <v>92212.545000000056</v>
      </c>
      <c r="I50" s="137">
        <v>93124.111000000004</v>
      </c>
    </row>
    <row r="51" spans="1:9">
      <c r="A51" t="s">
        <v>15</v>
      </c>
      <c r="B51" t="s">
        <v>27</v>
      </c>
      <c r="C51" t="s">
        <v>41</v>
      </c>
      <c r="D51" t="s">
        <v>89</v>
      </c>
      <c r="E51" t="s">
        <v>90</v>
      </c>
      <c r="F51" s="137">
        <v>389208</v>
      </c>
      <c r="G51" s="137">
        <v>391783.7950000001</v>
      </c>
      <c r="H51" s="137">
        <v>394214.85999999987</v>
      </c>
      <c r="I51" s="137">
        <v>396727.69699999987</v>
      </c>
    </row>
    <row r="52" spans="1:9">
      <c r="A52" t="s">
        <v>19</v>
      </c>
      <c r="B52" t="s">
        <v>35</v>
      </c>
      <c r="C52" t="s">
        <v>63</v>
      </c>
      <c r="D52" t="s">
        <v>91</v>
      </c>
      <c r="E52" t="s">
        <v>92</v>
      </c>
      <c r="F52" s="137">
        <v>246746</v>
      </c>
      <c r="G52" s="137">
        <v>251408.55900000001</v>
      </c>
      <c r="H52" s="137">
        <v>254893.39100000003</v>
      </c>
      <c r="I52" s="137">
        <v>257912.86399999991</v>
      </c>
    </row>
    <row r="53" spans="1:9">
      <c r="A53" t="s">
        <v>21</v>
      </c>
      <c r="B53" t="s">
        <v>37</v>
      </c>
      <c r="C53" t="s">
        <v>57</v>
      </c>
      <c r="D53" t="s">
        <v>93</v>
      </c>
      <c r="E53" t="s">
        <v>94</v>
      </c>
      <c r="F53" s="137">
        <v>230125</v>
      </c>
      <c r="G53" s="137">
        <v>233156.93499999991</v>
      </c>
      <c r="H53" s="137">
        <v>235416.23899999991</v>
      </c>
      <c r="I53" s="137">
        <v>237431.14899999998</v>
      </c>
    </row>
    <row r="54" spans="1:9">
      <c r="A54" t="s">
        <v>21</v>
      </c>
      <c r="B54" t="s">
        <v>39</v>
      </c>
      <c r="C54" t="s">
        <v>55</v>
      </c>
      <c r="D54" t="s">
        <v>95</v>
      </c>
      <c r="E54" t="s">
        <v>96</v>
      </c>
      <c r="F54" s="137">
        <v>350615</v>
      </c>
      <c r="G54" s="137">
        <v>355537.5830000001</v>
      </c>
      <c r="H54" s="137">
        <v>359707.38400000002</v>
      </c>
      <c r="I54" s="137">
        <v>363313.37700000009</v>
      </c>
    </row>
    <row r="55" spans="1:9">
      <c r="A55" t="s">
        <v>19</v>
      </c>
      <c r="B55" t="s">
        <v>35</v>
      </c>
      <c r="C55" t="s">
        <v>63</v>
      </c>
      <c r="D55" t="s">
        <v>97</v>
      </c>
      <c r="E55" t="s">
        <v>98</v>
      </c>
      <c r="F55" s="137">
        <v>249805</v>
      </c>
      <c r="G55" s="137">
        <v>252667.712</v>
      </c>
      <c r="H55" s="137">
        <v>255395.77900000004</v>
      </c>
      <c r="I55" s="137">
        <v>258189.554</v>
      </c>
    </row>
    <row r="56" spans="1:9">
      <c r="A56" t="s">
        <v>21</v>
      </c>
      <c r="B56" t="s">
        <v>37</v>
      </c>
      <c r="C56" t="s">
        <v>59</v>
      </c>
      <c r="D56" t="s">
        <v>99</v>
      </c>
      <c r="E56" t="s">
        <v>100</v>
      </c>
      <c r="F56" s="137">
        <v>403013</v>
      </c>
      <c r="G56" s="137">
        <v>406541.61300000001</v>
      </c>
      <c r="H56" s="137">
        <v>410064.29400000011</v>
      </c>
      <c r="I56" s="137">
        <v>413632.24999999994</v>
      </c>
    </row>
    <row r="57" spans="1:9">
      <c r="A57" t="s">
        <v>15</v>
      </c>
      <c r="B57" t="s">
        <v>25</v>
      </c>
      <c r="C57" t="s">
        <v>469</v>
      </c>
      <c r="D57" t="s">
        <v>101</v>
      </c>
      <c r="E57" t="s">
        <v>102</v>
      </c>
      <c r="F57" s="137">
        <v>144917</v>
      </c>
      <c r="G57" s="137">
        <v>145603.79599999994</v>
      </c>
      <c r="H57" s="137">
        <v>146375.50700000001</v>
      </c>
      <c r="I57" s="137">
        <v>147109.18900000001</v>
      </c>
    </row>
    <row r="58" spans="1:9">
      <c r="A58" t="s">
        <v>15</v>
      </c>
      <c r="B58" t="s">
        <v>27</v>
      </c>
      <c r="C58" t="s">
        <v>41</v>
      </c>
      <c r="D58" t="s">
        <v>103</v>
      </c>
      <c r="E58" t="s">
        <v>104</v>
      </c>
      <c r="F58" s="137">
        <v>161682</v>
      </c>
      <c r="G58" s="137">
        <v>162634.21000000005</v>
      </c>
      <c r="H58" s="137">
        <v>163614.50500000003</v>
      </c>
      <c r="I58" s="137">
        <v>164593.05900000007</v>
      </c>
    </row>
    <row r="59" spans="1:9">
      <c r="A59" t="s">
        <v>17</v>
      </c>
      <c r="B59" t="s">
        <v>33</v>
      </c>
      <c r="C59" t="s">
        <v>53</v>
      </c>
      <c r="D59" t="s">
        <v>105</v>
      </c>
      <c r="E59" t="s">
        <v>106</v>
      </c>
      <c r="F59" s="137">
        <v>508328</v>
      </c>
      <c r="G59" s="137">
        <v>513929.17300000001</v>
      </c>
      <c r="H59" s="137">
        <v>519102.67300000001</v>
      </c>
      <c r="I59" s="137">
        <v>524010.31799999997</v>
      </c>
    </row>
    <row r="60" spans="1:9">
      <c r="A60" t="s">
        <v>19</v>
      </c>
      <c r="B60" t="s">
        <v>35</v>
      </c>
      <c r="C60" t="s">
        <v>63</v>
      </c>
      <c r="D60" t="s">
        <v>107</v>
      </c>
      <c r="E60" t="s">
        <v>108</v>
      </c>
      <c r="F60" s="137">
        <v>190702</v>
      </c>
      <c r="G60" s="137">
        <v>197218.93899999984</v>
      </c>
      <c r="H60" s="137">
        <v>201830.21499999997</v>
      </c>
      <c r="I60" s="137">
        <v>205635.25599999982</v>
      </c>
    </row>
    <row r="61" spans="1:9">
      <c r="A61" t="s">
        <v>17</v>
      </c>
      <c r="B61" t="s">
        <v>33</v>
      </c>
      <c r="C61" t="s">
        <v>51</v>
      </c>
      <c r="D61" t="s">
        <v>109</v>
      </c>
      <c r="E61" t="s">
        <v>110</v>
      </c>
      <c r="F61" s="137">
        <v>210461</v>
      </c>
      <c r="G61" s="137">
        <v>213870.25899999996</v>
      </c>
      <c r="H61" s="137">
        <v>217109.26700000002</v>
      </c>
      <c r="I61" s="137">
        <v>220233.58100000001</v>
      </c>
    </row>
    <row r="62" spans="1:9">
      <c r="A62" t="s">
        <v>15</v>
      </c>
      <c r="B62" t="s">
        <v>25</v>
      </c>
      <c r="C62" t="s">
        <v>45</v>
      </c>
      <c r="D62" t="s">
        <v>111</v>
      </c>
      <c r="E62" t="s">
        <v>112</v>
      </c>
      <c r="F62" s="137">
        <v>299112</v>
      </c>
      <c r="G62" s="137">
        <v>300465.3110000001</v>
      </c>
      <c r="H62" s="137">
        <v>301877.99099999998</v>
      </c>
      <c r="I62" s="137">
        <v>303216.27600000025</v>
      </c>
    </row>
    <row r="63" spans="1:9">
      <c r="A63" t="s">
        <v>15</v>
      </c>
      <c r="B63" t="s">
        <v>25</v>
      </c>
      <c r="C63" t="s">
        <v>45</v>
      </c>
      <c r="D63" t="s">
        <v>113</v>
      </c>
      <c r="E63" t="s">
        <v>114</v>
      </c>
      <c r="F63" s="137">
        <v>266053</v>
      </c>
      <c r="G63" s="137">
        <v>266965.33</v>
      </c>
      <c r="H63" s="137">
        <v>267865.55300000007</v>
      </c>
      <c r="I63" s="137">
        <v>268583.34700000001</v>
      </c>
    </row>
    <row r="64" spans="1:9">
      <c r="A64" t="s">
        <v>19</v>
      </c>
      <c r="B64" t="s">
        <v>35</v>
      </c>
      <c r="C64" t="s">
        <v>63</v>
      </c>
      <c r="D64" t="s">
        <v>115</v>
      </c>
      <c r="E64" t="s">
        <v>116</v>
      </c>
      <c r="F64" s="137">
        <v>7117</v>
      </c>
      <c r="G64" s="137">
        <v>7389.994999999999</v>
      </c>
      <c r="H64" s="137">
        <v>7559.2779999999984</v>
      </c>
      <c r="I64" s="137">
        <v>7696.5720000000019</v>
      </c>
    </row>
    <row r="65" spans="1:9">
      <c r="A65" t="s">
        <v>21</v>
      </c>
      <c r="B65" t="s">
        <v>39</v>
      </c>
      <c r="C65" t="s">
        <v>55</v>
      </c>
      <c r="D65" t="s">
        <v>117</v>
      </c>
      <c r="E65" t="s">
        <v>118</v>
      </c>
      <c r="F65" s="137">
        <v>442359</v>
      </c>
      <c r="G65" s="137">
        <v>446159.15699999989</v>
      </c>
      <c r="H65" s="137">
        <v>449885.63299999997</v>
      </c>
      <c r="I65" s="137">
        <v>453414.87000000005</v>
      </c>
    </row>
    <row r="66" spans="1:9">
      <c r="A66" t="s">
        <v>15</v>
      </c>
      <c r="B66" t="s">
        <v>23</v>
      </c>
      <c r="C66" t="s">
        <v>43</v>
      </c>
      <c r="D66" t="s">
        <v>119</v>
      </c>
      <c r="E66" t="s">
        <v>120</v>
      </c>
      <c r="F66" s="137">
        <v>417473</v>
      </c>
      <c r="G66" s="137">
        <v>419669.57300000009</v>
      </c>
      <c r="H66" s="137">
        <v>421871.60000000003</v>
      </c>
      <c r="I66" s="137">
        <v>423746.63199999998</v>
      </c>
    </row>
    <row r="67" spans="1:9">
      <c r="A67" t="s">
        <v>17</v>
      </c>
      <c r="B67" t="s">
        <v>31</v>
      </c>
      <c r="C67" t="s">
        <v>49</v>
      </c>
      <c r="D67" t="s">
        <v>121</v>
      </c>
      <c r="E67" t="s">
        <v>122</v>
      </c>
      <c r="F67" s="137">
        <v>263305</v>
      </c>
      <c r="G67" s="137">
        <v>269346.46299999999</v>
      </c>
      <c r="H67" s="137">
        <v>273812.82900000009</v>
      </c>
      <c r="I67" s="137">
        <v>277742.65599999996</v>
      </c>
    </row>
    <row r="68" spans="1:9">
      <c r="A68" t="s">
        <v>19</v>
      </c>
      <c r="B68" t="s">
        <v>35</v>
      </c>
      <c r="C68" t="s">
        <v>63</v>
      </c>
      <c r="D68" t="s">
        <v>123</v>
      </c>
      <c r="E68" t="s">
        <v>124</v>
      </c>
      <c r="F68" s="137">
        <v>283690</v>
      </c>
      <c r="G68" s="137">
        <v>287551.44400000008</v>
      </c>
      <c r="H68" s="137">
        <v>290948.88000000006</v>
      </c>
      <c r="I68" s="137">
        <v>294398.85499999998</v>
      </c>
    </row>
    <row r="69" spans="1:9">
      <c r="A69" t="s">
        <v>15</v>
      </c>
      <c r="B69" t="s">
        <v>25</v>
      </c>
      <c r="C69" t="s">
        <v>43</v>
      </c>
      <c r="D69" t="s">
        <v>125</v>
      </c>
      <c r="E69" t="s">
        <v>126</v>
      </c>
      <c r="F69" s="137">
        <v>404581</v>
      </c>
      <c r="G69" s="137">
        <v>404603.39099999995</v>
      </c>
      <c r="H69" s="137">
        <v>404626.54900000006</v>
      </c>
      <c r="I69" s="137">
        <v>404603.24799999996</v>
      </c>
    </row>
    <row r="70" spans="1:9">
      <c r="A70" t="s">
        <v>15</v>
      </c>
      <c r="B70" t="s">
        <v>23</v>
      </c>
      <c r="C70" t="s">
        <v>43</v>
      </c>
      <c r="D70" t="s">
        <v>127</v>
      </c>
      <c r="E70" t="s">
        <v>128</v>
      </c>
      <c r="F70" s="137">
        <v>82667</v>
      </c>
      <c r="G70" s="137">
        <v>82807.782999999967</v>
      </c>
      <c r="H70" s="137">
        <v>83005.735000000015</v>
      </c>
      <c r="I70" s="137">
        <v>83173.949999999983</v>
      </c>
    </row>
    <row r="71" spans="1:9">
      <c r="A71" t="s">
        <v>17</v>
      </c>
      <c r="B71" t="s">
        <v>29</v>
      </c>
      <c r="C71" t="s">
        <v>47</v>
      </c>
      <c r="D71" t="s">
        <v>129</v>
      </c>
      <c r="E71" t="s">
        <v>130</v>
      </c>
      <c r="F71" s="137">
        <v>194113</v>
      </c>
      <c r="G71" s="137">
        <v>196024.94899999996</v>
      </c>
      <c r="H71" s="137">
        <v>197624.147</v>
      </c>
      <c r="I71" s="137">
        <v>199083.55499999999</v>
      </c>
    </row>
    <row r="72" spans="1:9">
      <c r="A72" t="s">
        <v>17</v>
      </c>
      <c r="B72" t="s">
        <v>29</v>
      </c>
      <c r="C72" t="s">
        <v>47</v>
      </c>
      <c r="D72" t="s">
        <v>131</v>
      </c>
      <c r="E72" t="s">
        <v>132</v>
      </c>
      <c r="F72" s="137">
        <v>625782</v>
      </c>
      <c r="G72" s="137">
        <v>628899.37499999988</v>
      </c>
      <c r="H72" s="137">
        <v>632403.88800000004</v>
      </c>
      <c r="I72" s="137">
        <v>635881.554</v>
      </c>
    </row>
    <row r="73" spans="1:9">
      <c r="A73" t="s">
        <v>21</v>
      </c>
      <c r="B73" t="s">
        <v>39</v>
      </c>
      <c r="C73" t="s">
        <v>55</v>
      </c>
      <c r="D73" t="s">
        <v>133</v>
      </c>
      <c r="E73" t="s">
        <v>134</v>
      </c>
      <c r="F73" s="137">
        <v>623151</v>
      </c>
      <c r="G73" s="137">
        <v>627286.51700000011</v>
      </c>
      <c r="H73" s="137">
        <v>631250.37300000002</v>
      </c>
      <c r="I73" s="137">
        <v>635114.70199999993</v>
      </c>
    </row>
    <row r="74" spans="1:9">
      <c r="A74" t="s">
        <v>15</v>
      </c>
      <c r="B74" t="s">
        <v>27</v>
      </c>
      <c r="C74" t="s">
        <v>41</v>
      </c>
      <c r="D74" t="s">
        <v>135</v>
      </c>
      <c r="E74" t="s">
        <v>136</v>
      </c>
      <c r="F74" s="137">
        <v>239027</v>
      </c>
      <c r="G74" s="137">
        <v>239478.72999999995</v>
      </c>
      <c r="H74" s="137">
        <v>240015.48600000009</v>
      </c>
      <c r="I74" s="137">
        <v>240440.61799999996</v>
      </c>
    </row>
    <row r="75" spans="1:9">
      <c r="A75" t="s">
        <v>21</v>
      </c>
      <c r="B75" t="s">
        <v>39</v>
      </c>
      <c r="C75" t="s">
        <v>61</v>
      </c>
      <c r="D75" t="s">
        <v>137</v>
      </c>
      <c r="E75" t="s">
        <v>138</v>
      </c>
      <c r="F75" s="137">
        <v>341035</v>
      </c>
      <c r="G75" s="137">
        <v>342395.90900000004</v>
      </c>
      <c r="H75" s="137">
        <v>344031.68500000006</v>
      </c>
      <c r="I75" s="137">
        <v>345765.19399999996</v>
      </c>
    </row>
    <row r="76" spans="1:9">
      <c r="A76" t="s">
        <v>17</v>
      </c>
      <c r="B76" t="s">
        <v>31</v>
      </c>
      <c r="C76" t="s">
        <v>49</v>
      </c>
      <c r="D76" t="s">
        <v>139</v>
      </c>
      <c r="E76" t="s">
        <v>140</v>
      </c>
      <c r="F76" s="137">
        <v>247916</v>
      </c>
      <c r="G76" s="137">
        <v>248431.97199999995</v>
      </c>
      <c r="H76" s="137">
        <v>249057.38800000012</v>
      </c>
      <c r="I76" s="137">
        <v>249567.35800000001</v>
      </c>
    </row>
    <row r="77" spans="1:9">
      <c r="A77" t="s">
        <v>19</v>
      </c>
      <c r="B77" t="s">
        <v>35</v>
      </c>
      <c r="C77" t="s">
        <v>63</v>
      </c>
      <c r="D77" t="s">
        <v>141</v>
      </c>
      <c r="E77" t="s">
        <v>142</v>
      </c>
      <c r="F77" s="137">
        <v>261862</v>
      </c>
      <c r="G77" s="137">
        <v>264930.69200000004</v>
      </c>
      <c r="H77" s="137">
        <v>267238.83499999985</v>
      </c>
      <c r="I77" s="137">
        <v>269373.98899999994</v>
      </c>
    </row>
    <row r="78" spans="1:9">
      <c r="A78" t="s">
        <v>15</v>
      </c>
      <c r="B78" t="s">
        <v>27</v>
      </c>
      <c r="C78" t="s">
        <v>41</v>
      </c>
      <c r="D78" t="s">
        <v>143</v>
      </c>
      <c r="E78" t="s">
        <v>144</v>
      </c>
      <c r="F78" s="137">
        <v>273974</v>
      </c>
      <c r="G78" s="137">
        <v>275143.908</v>
      </c>
      <c r="H78" s="137">
        <v>276394.00199999992</v>
      </c>
      <c r="I78" s="137">
        <v>277591.01700000005</v>
      </c>
    </row>
    <row r="79" spans="1:9">
      <c r="A79" t="s">
        <v>21</v>
      </c>
      <c r="B79" t="s">
        <v>37</v>
      </c>
      <c r="C79" t="s">
        <v>57</v>
      </c>
      <c r="D79" t="s">
        <v>145</v>
      </c>
      <c r="E79" t="s">
        <v>146</v>
      </c>
      <c r="F79" s="137">
        <v>434374</v>
      </c>
      <c r="G79" s="137">
        <v>438005.11200000002</v>
      </c>
      <c r="H79" s="137">
        <v>441931.64</v>
      </c>
      <c r="I79" s="137">
        <v>445666.21100000001</v>
      </c>
    </row>
    <row r="80" spans="1:9">
      <c r="A80" t="s">
        <v>19</v>
      </c>
      <c r="B80" t="s">
        <v>35</v>
      </c>
      <c r="C80" t="s">
        <v>63</v>
      </c>
      <c r="D80" t="s">
        <v>147</v>
      </c>
      <c r="E80" t="s">
        <v>148</v>
      </c>
      <c r="F80" s="137">
        <v>242575</v>
      </c>
      <c r="G80" s="137">
        <v>246562.56699999998</v>
      </c>
      <c r="H80" s="137">
        <v>250093.45299999998</v>
      </c>
      <c r="I80" s="137">
        <v>253560.23300000004</v>
      </c>
    </row>
    <row r="81" spans="1:9">
      <c r="A81" t="s">
        <v>17</v>
      </c>
      <c r="B81" t="s">
        <v>33</v>
      </c>
      <c r="C81" t="s">
        <v>53</v>
      </c>
      <c r="D81" t="s">
        <v>149</v>
      </c>
      <c r="E81" t="s">
        <v>150</v>
      </c>
      <c r="F81" s="137">
        <v>1131693</v>
      </c>
      <c r="G81" s="137">
        <v>1140820.699</v>
      </c>
      <c r="H81" s="137">
        <v>1150274.2130000002</v>
      </c>
      <c r="I81" s="137">
        <v>1159460.1920000003</v>
      </c>
    </row>
    <row r="82" spans="1:9">
      <c r="A82" t="s">
        <v>15</v>
      </c>
      <c r="B82" t="s">
        <v>23</v>
      </c>
      <c r="C82" t="s">
        <v>43</v>
      </c>
      <c r="D82" t="s">
        <v>151</v>
      </c>
      <c r="E82" t="s">
        <v>152</v>
      </c>
      <c r="F82" s="137">
        <v>160368</v>
      </c>
      <c r="G82" s="137">
        <v>160800.00800000009</v>
      </c>
      <c r="H82" s="137">
        <v>161280.73900000003</v>
      </c>
      <c r="I82" s="137">
        <v>161700.63400000011</v>
      </c>
    </row>
    <row r="83" spans="1:9">
      <c r="A83" t="s">
        <v>21</v>
      </c>
      <c r="B83" t="s">
        <v>39</v>
      </c>
      <c r="C83" t="s">
        <v>59</v>
      </c>
      <c r="D83" t="s">
        <v>153</v>
      </c>
      <c r="E83" t="s">
        <v>154</v>
      </c>
      <c r="F83" s="137">
        <v>487526</v>
      </c>
      <c r="G83" s="137">
        <v>491640.201</v>
      </c>
      <c r="H83" s="137">
        <v>495560.29500000004</v>
      </c>
      <c r="I83" s="137">
        <v>499546.36899999995</v>
      </c>
    </row>
    <row r="84" spans="1:9">
      <c r="A84" t="s">
        <v>19</v>
      </c>
      <c r="B84" t="s">
        <v>35</v>
      </c>
      <c r="C84" t="s">
        <v>63</v>
      </c>
      <c r="D84" t="s">
        <v>155</v>
      </c>
      <c r="E84" t="s">
        <v>156</v>
      </c>
      <c r="F84" s="137">
        <v>204002</v>
      </c>
      <c r="G84" s="137">
        <v>208184.54700000002</v>
      </c>
      <c r="H84" s="137">
        <v>211741.65400000004</v>
      </c>
      <c r="I84" s="137">
        <v>215116.71099999998</v>
      </c>
    </row>
    <row r="85" spans="1:9">
      <c r="A85" t="s">
        <v>19</v>
      </c>
      <c r="B85" t="s">
        <v>35</v>
      </c>
      <c r="C85" t="s">
        <v>63</v>
      </c>
      <c r="D85" t="s">
        <v>157</v>
      </c>
      <c r="E85" t="s">
        <v>158</v>
      </c>
      <c r="F85" s="137">
        <v>203167</v>
      </c>
      <c r="G85" s="137">
        <v>207688.90100000001</v>
      </c>
      <c r="H85" s="137">
        <v>211703.85300000006</v>
      </c>
      <c r="I85" s="137">
        <v>215360.60399999993</v>
      </c>
    </row>
    <row r="86" spans="1:9">
      <c r="A86" t="s">
        <v>15</v>
      </c>
      <c r="B86" t="s">
        <v>25</v>
      </c>
      <c r="C86" t="s">
        <v>45</v>
      </c>
      <c r="D86" t="s">
        <v>159</v>
      </c>
      <c r="E86" t="s">
        <v>160</v>
      </c>
      <c r="F86" s="137">
        <v>98125</v>
      </c>
      <c r="G86" s="137">
        <v>98325.304999999993</v>
      </c>
      <c r="H86" s="137">
        <v>98608.686999999991</v>
      </c>
      <c r="I86" s="137">
        <v>98874.046000000046</v>
      </c>
    </row>
    <row r="87" spans="1:9">
      <c r="A87" t="s">
        <v>19</v>
      </c>
      <c r="B87" t="s">
        <v>35</v>
      </c>
      <c r="C87" t="s">
        <v>63</v>
      </c>
      <c r="D87" t="s">
        <v>161</v>
      </c>
      <c r="E87" t="s">
        <v>162</v>
      </c>
      <c r="F87" s="137">
        <v>144588</v>
      </c>
      <c r="G87" s="137">
        <v>146302.20099999994</v>
      </c>
      <c r="H87" s="137">
        <v>147440.79500000001</v>
      </c>
      <c r="I87" s="137">
        <v>148589.92299999995</v>
      </c>
    </row>
    <row r="88" spans="1:9">
      <c r="A88" t="s">
        <v>21</v>
      </c>
      <c r="B88" t="s">
        <v>37</v>
      </c>
      <c r="C88" t="s">
        <v>61</v>
      </c>
      <c r="D88" t="s">
        <v>163</v>
      </c>
      <c r="E88" t="s">
        <v>164</v>
      </c>
      <c r="F88" s="137">
        <v>1064677</v>
      </c>
      <c r="G88" s="137">
        <v>1072029.5009999999</v>
      </c>
      <c r="H88" s="137">
        <v>1079471.4180000001</v>
      </c>
      <c r="I88" s="137">
        <v>1087142.3420000002</v>
      </c>
    </row>
    <row r="89" spans="1:9">
      <c r="A89" t="s">
        <v>19</v>
      </c>
      <c r="B89" t="s">
        <v>35</v>
      </c>
      <c r="C89" t="s">
        <v>63</v>
      </c>
      <c r="D89" t="s">
        <v>165</v>
      </c>
      <c r="E89" t="s">
        <v>166</v>
      </c>
      <c r="F89" s="137">
        <v>207772</v>
      </c>
      <c r="G89" s="137">
        <v>212275.04100000003</v>
      </c>
      <c r="H89" s="137">
        <v>215908.47800000003</v>
      </c>
      <c r="I89" s="137">
        <v>219158.64900000003</v>
      </c>
    </row>
    <row r="90" spans="1:9">
      <c r="A90" t="s">
        <v>19</v>
      </c>
      <c r="B90" t="s">
        <v>35</v>
      </c>
      <c r="C90" t="s">
        <v>63</v>
      </c>
      <c r="D90" t="s">
        <v>167</v>
      </c>
      <c r="E90" t="s">
        <v>168</v>
      </c>
      <c r="F90" s="137">
        <v>189369</v>
      </c>
      <c r="G90" s="137">
        <v>191784.01199999999</v>
      </c>
      <c r="H90" s="137">
        <v>193901.76400000008</v>
      </c>
      <c r="I90" s="137">
        <v>195783.78599999999</v>
      </c>
    </row>
    <row r="91" spans="1:9">
      <c r="A91" t="s">
        <v>15</v>
      </c>
      <c r="B91" t="s">
        <v>23</v>
      </c>
      <c r="C91" t="s">
        <v>43</v>
      </c>
      <c r="D91" t="s">
        <v>169</v>
      </c>
      <c r="E91" t="s">
        <v>170</v>
      </c>
      <c r="F91" s="137">
        <v>72627</v>
      </c>
      <c r="G91" s="137">
        <v>72841.755000000005</v>
      </c>
      <c r="H91" s="137">
        <v>73025.797999999966</v>
      </c>
      <c r="I91" s="137">
        <v>73250.406999999963</v>
      </c>
    </row>
    <row r="92" spans="1:9">
      <c r="A92" t="s">
        <v>19</v>
      </c>
      <c r="B92" t="s">
        <v>35</v>
      </c>
      <c r="C92" t="s">
        <v>63</v>
      </c>
      <c r="D92" t="s">
        <v>171</v>
      </c>
      <c r="E92" t="s">
        <v>172</v>
      </c>
      <c r="F92" s="137">
        <v>192716</v>
      </c>
      <c r="G92" s="137">
        <v>194544.20999999993</v>
      </c>
      <c r="H92" s="137">
        <v>196417.65599999999</v>
      </c>
      <c r="I92" s="137">
        <v>198408.05200000005</v>
      </c>
    </row>
    <row r="93" spans="1:9">
      <c r="A93" t="s">
        <v>17</v>
      </c>
      <c r="B93" t="s">
        <v>31</v>
      </c>
      <c r="C93" t="s">
        <v>49</v>
      </c>
      <c r="D93" t="s">
        <v>173</v>
      </c>
      <c r="E93" t="s">
        <v>174</v>
      </c>
      <c r="F93" s="137">
        <v>151119</v>
      </c>
      <c r="G93" s="137">
        <v>152076.59100000004</v>
      </c>
      <c r="H93" s="137">
        <v>153190.59600000008</v>
      </c>
      <c r="I93" s="137">
        <v>154110.46799999999</v>
      </c>
    </row>
    <row r="94" spans="1:9">
      <c r="A94" t="s">
        <v>17</v>
      </c>
      <c r="B94" t="s">
        <v>33</v>
      </c>
      <c r="C94" t="s">
        <v>51</v>
      </c>
      <c r="D94" t="s">
        <v>175</v>
      </c>
      <c r="E94" t="s">
        <v>176</v>
      </c>
      <c r="F94" s="137">
        <v>893020</v>
      </c>
      <c r="G94" s="137">
        <v>901672.92299999995</v>
      </c>
      <c r="H94" s="137">
        <v>910464.06900000002</v>
      </c>
      <c r="I94" s="137">
        <v>919230.83499999996</v>
      </c>
    </row>
    <row r="95" spans="1:9">
      <c r="A95" t="s">
        <v>19</v>
      </c>
      <c r="B95" t="s">
        <v>35</v>
      </c>
      <c r="C95" t="s">
        <v>63</v>
      </c>
      <c r="D95" t="s">
        <v>177</v>
      </c>
      <c r="E95" t="s">
        <v>178</v>
      </c>
      <c r="F95" s="137">
        <v>223483</v>
      </c>
      <c r="G95" s="137">
        <v>228086.99099999989</v>
      </c>
      <c r="H95" s="137">
        <v>232190.78100000002</v>
      </c>
      <c r="I95" s="137">
        <v>235787.709</v>
      </c>
    </row>
    <row r="96" spans="1:9">
      <c r="A96" t="s">
        <v>19</v>
      </c>
      <c r="B96" t="s">
        <v>35</v>
      </c>
      <c r="C96" t="s">
        <v>63</v>
      </c>
      <c r="D96" t="s">
        <v>179</v>
      </c>
      <c r="E96" t="s">
        <v>180</v>
      </c>
      <c r="F96" s="137">
        <v>204072</v>
      </c>
      <c r="G96" s="137">
        <v>208213.82799999998</v>
      </c>
      <c r="H96" s="137">
        <v>211527.03499999995</v>
      </c>
      <c r="I96" s="137">
        <v>214532.55899999998</v>
      </c>
    </row>
    <row r="97" spans="1:9">
      <c r="A97" t="s">
        <v>21</v>
      </c>
      <c r="B97" t="s">
        <v>37</v>
      </c>
      <c r="C97" t="s">
        <v>61</v>
      </c>
      <c r="D97" t="s">
        <v>181</v>
      </c>
      <c r="E97" t="s">
        <v>182</v>
      </c>
      <c r="F97" s="137">
        <v>113563</v>
      </c>
      <c r="G97" s="137">
        <v>114122.78299999998</v>
      </c>
      <c r="H97" s="137">
        <v>114639.087</v>
      </c>
      <c r="I97" s="137">
        <v>115237.97000000002</v>
      </c>
    </row>
    <row r="98" spans="1:9">
      <c r="A98" t="s">
        <v>19</v>
      </c>
      <c r="B98" t="s">
        <v>35</v>
      </c>
      <c r="C98" t="s">
        <v>63</v>
      </c>
      <c r="D98" t="s">
        <v>183</v>
      </c>
      <c r="E98" t="s">
        <v>184</v>
      </c>
      <c r="F98" s="137">
        <v>181934</v>
      </c>
      <c r="G98" s="137">
        <v>187418.02800000011</v>
      </c>
      <c r="H98" s="137">
        <v>191550.45800000001</v>
      </c>
      <c r="I98" s="137">
        <v>195090.56700000004</v>
      </c>
    </row>
    <row r="99" spans="1:9">
      <c r="A99" t="s">
        <v>19</v>
      </c>
      <c r="B99" t="s">
        <v>35</v>
      </c>
      <c r="C99" t="s">
        <v>63</v>
      </c>
      <c r="D99" t="s">
        <v>185</v>
      </c>
      <c r="E99" t="s">
        <v>186</v>
      </c>
      <c r="F99" s="137">
        <v>128421</v>
      </c>
      <c r="G99" s="137">
        <v>129322.25200000001</v>
      </c>
      <c r="H99" s="137">
        <v>129683.67700000004</v>
      </c>
      <c r="I99" s="137">
        <v>130094.28799999999</v>
      </c>
    </row>
    <row r="100" spans="1:9">
      <c r="A100" t="s">
        <v>21</v>
      </c>
      <c r="B100" t="s">
        <v>37</v>
      </c>
      <c r="C100" t="s">
        <v>57</v>
      </c>
      <c r="D100" t="s">
        <v>187</v>
      </c>
      <c r="E100" t="s">
        <v>188</v>
      </c>
      <c r="F100" s="137">
        <v>1182104</v>
      </c>
      <c r="G100" s="137">
        <v>1194208.675</v>
      </c>
      <c r="H100" s="137">
        <v>1206598.48</v>
      </c>
      <c r="I100" s="137">
        <v>1218316.0640000002</v>
      </c>
    </row>
    <row r="101" spans="1:9">
      <c r="A101" t="s">
        <v>15</v>
      </c>
      <c r="B101" t="s">
        <v>27</v>
      </c>
      <c r="C101" t="s">
        <v>41</v>
      </c>
      <c r="D101" t="s">
        <v>189</v>
      </c>
      <c r="E101" t="s">
        <v>190</v>
      </c>
      <c r="F101" s="137">
        <v>202298</v>
      </c>
      <c r="G101" s="137">
        <v>202980.19600000005</v>
      </c>
      <c r="H101" s="137">
        <v>203385.43899999995</v>
      </c>
      <c r="I101" s="137">
        <v>203621.31200000001</v>
      </c>
    </row>
    <row r="102" spans="1:9">
      <c r="A102" t="s">
        <v>19</v>
      </c>
      <c r="B102" t="s">
        <v>35</v>
      </c>
      <c r="C102" t="s">
        <v>63</v>
      </c>
      <c r="D102" t="s">
        <v>191</v>
      </c>
      <c r="E102" t="s">
        <v>192</v>
      </c>
      <c r="F102" s="137">
        <v>133198</v>
      </c>
      <c r="G102" s="137">
        <v>135951.45799999996</v>
      </c>
      <c r="H102" s="137">
        <v>138259.39000000001</v>
      </c>
      <c r="I102" s="137">
        <v>140417.94000000006</v>
      </c>
    </row>
    <row r="103" spans="1:9">
      <c r="A103" t="s">
        <v>15</v>
      </c>
      <c r="B103" t="s">
        <v>27</v>
      </c>
      <c r="C103" t="s">
        <v>41</v>
      </c>
      <c r="D103" t="s">
        <v>193</v>
      </c>
      <c r="E103" t="s">
        <v>194</v>
      </c>
      <c r="F103" s="137">
        <v>332672</v>
      </c>
      <c r="G103" s="137">
        <v>335425.57999999984</v>
      </c>
      <c r="H103" s="137">
        <v>338039.98399999988</v>
      </c>
      <c r="I103" s="137">
        <v>340516.03300000011</v>
      </c>
    </row>
    <row r="104" spans="1:9">
      <c r="A104" t="s">
        <v>15</v>
      </c>
      <c r="B104" t="s">
        <v>25</v>
      </c>
      <c r="C104" t="s">
        <v>45</v>
      </c>
      <c r="D104" t="s">
        <v>195</v>
      </c>
      <c r="E104" t="s">
        <v>196</v>
      </c>
      <c r="F104" s="137">
        <v>114160</v>
      </c>
      <c r="G104" s="137">
        <v>114372.20899999999</v>
      </c>
      <c r="H104" s="137">
        <v>114527.68300000003</v>
      </c>
      <c r="I104" s="137">
        <v>114686.00699999995</v>
      </c>
    </row>
    <row r="105" spans="1:9">
      <c r="A105" t="s">
        <v>19</v>
      </c>
      <c r="B105" t="s">
        <v>35</v>
      </c>
      <c r="C105" t="s">
        <v>63</v>
      </c>
      <c r="D105" t="s">
        <v>197</v>
      </c>
      <c r="E105" t="s">
        <v>198</v>
      </c>
      <c r="F105" s="137">
        <v>256055</v>
      </c>
      <c r="G105" s="137">
        <v>260886.77300000004</v>
      </c>
      <c r="H105" s="137">
        <v>264791.42300000007</v>
      </c>
      <c r="I105" s="137">
        <v>268113.07400000008</v>
      </c>
    </row>
    <row r="106" spans="1:9">
      <c r="A106" t="s">
        <v>15</v>
      </c>
      <c r="B106" t="s">
        <v>25</v>
      </c>
      <c r="C106" t="s">
        <v>470</v>
      </c>
      <c r="D106" t="s">
        <v>199</v>
      </c>
      <c r="E106" t="s">
        <v>200</v>
      </c>
      <c r="F106" s="137">
        <v>939980</v>
      </c>
      <c r="G106" s="137">
        <v>943742.59100000025</v>
      </c>
      <c r="H106" s="137">
        <v>947099.09299999999</v>
      </c>
      <c r="I106" s="137">
        <v>950228.76800000004</v>
      </c>
    </row>
    <row r="107" spans="1:9">
      <c r="A107" t="s">
        <v>15</v>
      </c>
      <c r="B107" t="s">
        <v>27</v>
      </c>
      <c r="C107" t="s">
        <v>41</v>
      </c>
      <c r="D107" t="s">
        <v>201</v>
      </c>
      <c r="E107" t="s">
        <v>202</v>
      </c>
      <c r="F107" s="137">
        <v>605929</v>
      </c>
      <c r="G107" s="137">
        <v>611251.90700000012</v>
      </c>
      <c r="H107" s="137">
        <v>615507.00199999986</v>
      </c>
      <c r="I107" s="137">
        <v>619291.75800000003</v>
      </c>
    </row>
    <row r="108" spans="1:9">
      <c r="A108" t="s">
        <v>17</v>
      </c>
      <c r="B108" t="s">
        <v>29</v>
      </c>
      <c r="C108" t="s">
        <v>51</v>
      </c>
      <c r="D108" t="s">
        <v>203</v>
      </c>
      <c r="E108" t="s">
        <v>204</v>
      </c>
      <c r="F108" s="137">
        <v>256903</v>
      </c>
      <c r="G108" s="137">
        <v>260952.07199999996</v>
      </c>
      <c r="H108" s="137">
        <v>263866.06800000009</v>
      </c>
      <c r="I108" s="137">
        <v>266423.79999999993</v>
      </c>
    </row>
    <row r="109" spans="1:9">
      <c r="A109" t="s">
        <v>17</v>
      </c>
      <c r="B109" t="s">
        <v>29</v>
      </c>
      <c r="C109" t="s">
        <v>51</v>
      </c>
      <c r="D109" t="s">
        <v>205</v>
      </c>
      <c r="E109" t="s">
        <v>206</v>
      </c>
      <c r="F109" s="137">
        <v>533105</v>
      </c>
      <c r="G109" s="137">
        <v>537296.54300000006</v>
      </c>
      <c r="H109" s="137">
        <v>541730.66600000008</v>
      </c>
      <c r="I109" s="137">
        <v>546185.83600000001</v>
      </c>
    </row>
    <row r="110" spans="1:9">
      <c r="A110" t="s">
        <v>19</v>
      </c>
      <c r="B110" t="s">
        <v>35</v>
      </c>
      <c r="C110" t="s">
        <v>63</v>
      </c>
      <c r="D110" t="s">
        <v>207</v>
      </c>
      <c r="E110" t="s">
        <v>208</v>
      </c>
      <c r="F110" s="137">
        <v>225154</v>
      </c>
      <c r="G110" s="137">
        <v>229222.81200000001</v>
      </c>
      <c r="H110" s="137">
        <v>232706.26800000001</v>
      </c>
      <c r="I110" s="137">
        <v>236040.04899999994</v>
      </c>
    </row>
    <row r="111" spans="1:9">
      <c r="A111" t="s">
        <v>17</v>
      </c>
      <c r="B111" t="s">
        <v>29</v>
      </c>
      <c r="C111" t="s">
        <v>51</v>
      </c>
      <c r="D111" t="s">
        <v>209</v>
      </c>
      <c r="E111" t="s">
        <v>210</v>
      </c>
      <c r="F111" s="137">
        <v>590137</v>
      </c>
      <c r="G111" s="137">
        <v>594359.82900000003</v>
      </c>
      <c r="H111" s="137">
        <v>598594.83400000003</v>
      </c>
      <c r="I111" s="137">
        <v>602877.38699999987</v>
      </c>
    </row>
    <row r="112" spans="1:9">
      <c r="A112" t="s">
        <v>15</v>
      </c>
      <c r="B112" t="s">
        <v>25</v>
      </c>
      <c r="C112" t="s">
        <v>45</v>
      </c>
      <c r="D112" t="s">
        <v>211</v>
      </c>
      <c r="E112" t="s">
        <v>212</v>
      </c>
      <c r="F112" s="137">
        <v>383171</v>
      </c>
      <c r="G112" s="137">
        <v>386116.80399999989</v>
      </c>
      <c r="H112" s="137">
        <v>388177.84200000012</v>
      </c>
      <c r="I112" s="137">
        <v>389994.85300000006</v>
      </c>
    </row>
    <row r="113" spans="1:9">
      <c r="A113" t="s">
        <v>17</v>
      </c>
      <c r="B113" t="s">
        <v>33</v>
      </c>
      <c r="C113" t="s">
        <v>51</v>
      </c>
      <c r="D113" t="s">
        <v>213</v>
      </c>
      <c r="E113" t="s">
        <v>214</v>
      </c>
      <c r="F113" s="137">
        <v>156245</v>
      </c>
      <c r="G113" s="137">
        <v>159175.93899999998</v>
      </c>
      <c r="H113" s="137">
        <v>161603.41100000002</v>
      </c>
      <c r="I113" s="137">
        <v>163773.78600000011</v>
      </c>
    </row>
    <row r="114" spans="1:9">
      <c r="A114" t="s">
        <v>15</v>
      </c>
      <c r="B114" t="s">
        <v>25</v>
      </c>
      <c r="C114" t="s">
        <v>469</v>
      </c>
      <c r="D114" t="s">
        <v>215</v>
      </c>
      <c r="E114" t="s">
        <v>216</v>
      </c>
      <c r="F114" s="137">
        <v>405494</v>
      </c>
      <c r="G114" s="137">
        <v>412120.51300000004</v>
      </c>
      <c r="H114" s="137">
        <v>417088.77100000007</v>
      </c>
      <c r="I114" s="137">
        <v>421373.58599999995</v>
      </c>
    </row>
    <row r="115" spans="1:9">
      <c r="A115" t="s">
        <v>21</v>
      </c>
      <c r="B115" t="s">
        <v>37</v>
      </c>
      <c r="C115" t="s">
        <v>57</v>
      </c>
      <c r="D115" t="s">
        <v>217</v>
      </c>
      <c r="E115" t="s">
        <v>218</v>
      </c>
      <c r="F115" s="137">
        <v>211479</v>
      </c>
      <c r="G115" s="137">
        <v>213940.97499999998</v>
      </c>
      <c r="H115" s="137">
        <v>216248.33899999998</v>
      </c>
      <c r="I115" s="137">
        <v>218510.11799999996</v>
      </c>
    </row>
    <row r="116" spans="1:9">
      <c r="A116" t="s">
        <v>19</v>
      </c>
      <c r="B116" t="s">
        <v>35</v>
      </c>
      <c r="C116" t="s">
        <v>63</v>
      </c>
      <c r="D116" t="s">
        <v>219</v>
      </c>
      <c r="E116" t="s">
        <v>220</v>
      </c>
      <c r="F116" s="137">
        <v>157875</v>
      </c>
      <c r="G116" s="137">
        <v>159987.84399999998</v>
      </c>
      <c r="H116" s="137">
        <v>161736.728</v>
      </c>
      <c r="I116" s="137">
        <v>163293.64400000009</v>
      </c>
    </row>
    <row r="117" spans="1:9">
      <c r="A117" t="s">
        <v>15</v>
      </c>
      <c r="B117" t="s">
        <v>23</v>
      </c>
      <c r="C117" t="s">
        <v>43</v>
      </c>
      <c r="D117" t="s">
        <v>221</v>
      </c>
      <c r="E117" t="s">
        <v>222</v>
      </c>
      <c r="F117" s="137">
        <v>107318</v>
      </c>
      <c r="G117" s="137">
        <v>107968.81799999996</v>
      </c>
      <c r="H117" s="137">
        <v>108394.08300000003</v>
      </c>
      <c r="I117" s="137">
        <v>108683.32800000001</v>
      </c>
    </row>
    <row r="118" spans="1:9">
      <c r="A118" t="s">
        <v>17</v>
      </c>
      <c r="B118" t="s">
        <v>37</v>
      </c>
      <c r="C118" t="s">
        <v>51</v>
      </c>
      <c r="D118" t="s">
        <v>223</v>
      </c>
      <c r="E118" t="s">
        <v>224</v>
      </c>
      <c r="F118" s="137">
        <v>194016</v>
      </c>
      <c r="G118" s="137">
        <v>196599.40100000004</v>
      </c>
      <c r="H118" s="137">
        <v>199087.98200000002</v>
      </c>
      <c r="I118" s="137">
        <v>201590.02500000008</v>
      </c>
    </row>
    <row r="119" spans="1:9">
      <c r="A119" t="s">
        <v>15</v>
      </c>
      <c r="B119" t="s">
        <v>23</v>
      </c>
      <c r="C119" t="s">
        <v>43</v>
      </c>
      <c r="D119" t="s">
        <v>225</v>
      </c>
      <c r="E119" t="s">
        <v>226</v>
      </c>
      <c r="F119" s="137">
        <v>233572</v>
      </c>
      <c r="G119" s="137">
        <v>236380.41599999994</v>
      </c>
      <c r="H119" s="137">
        <v>238217.85600000015</v>
      </c>
      <c r="I119" s="137">
        <v>239487.57400000005</v>
      </c>
    </row>
    <row r="120" spans="1:9">
      <c r="A120" t="s">
        <v>19</v>
      </c>
      <c r="B120" t="s">
        <v>35</v>
      </c>
      <c r="C120" t="s">
        <v>63</v>
      </c>
      <c r="D120" t="s">
        <v>227</v>
      </c>
      <c r="E120" t="s">
        <v>228</v>
      </c>
      <c r="F120" s="137">
        <v>241785</v>
      </c>
      <c r="G120" s="137">
        <v>250005.21800000005</v>
      </c>
      <c r="H120" s="137">
        <v>256139.62399999987</v>
      </c>
      <c r="I120" s="137">
        <v>261495.51899999997</v>
      </c>
    </row>
    <row r="121" spans="1:9">
      <c r="A121" t="s">
        <v>17</v>
      </c>
      <c r="B121" t="s">
        <v>33</v>
      </c>
      <c r="C121" t="s">
        <v>53</v>
      </c>
      <c r="D121" t="s">
        <v>229</v>
      </c>
      <c r="E121" t="s">
        <v>230</v>
      </c>
      <c r="F121" s="137">
        <v>710629</v>
      </c>
      <c r="G121" s="137">
        <v>716275.77100000007</v>
      </c>
      <c r="H121" s="137">
        <v>721584.83200000005</v>
      </c>
      <c r="I121" s="137">
        <v>726581.90500000003</v>
      </c>
    </row>
    <row r="122" spans="1:9">
      <c r="A122" t="s">
        <v>15</v>
      </c>
      <c r="B122" t="s">
        <v>27</v>
      </c>
      <c r="C122" t="s">
        <v>41</v>
      </c>
      <c r="D122" t="s">
        <v>231</v>
      </c>
      <c r="E122" t="s">
        <v>232</v>
      </c>
      <c r="F122" s="137">
        <v>125495</v>
      </c>
      <c r="G122" s="137">
        <v>125715.60199999996</v>
      </c>
      <c r="H122" s="137">
        <v>125846.61200000002</v>
      </c>
      <c r="I122" s="137">
        <v>126037.26200000006</v>
      </c>
    </row>
    <row r="123" spans="1:9">
      <c r="A123" t="s">
        <v>15</v>
      </c>
      <c r="B123" t="s">
        <v>27</v>
      </c>
      <c r="C123" t="s">
        <v>41</v>
      </c>
      <c r="D123" t="s">
        <v>233</v>
      </c>
      <c r="E123" t="s">
        <v>234</v>
      </c>
      <c r="F123" s="137">
        <v>134027</v>
      </c>
      <c r="G123" s="137">
        <v>134611.88400000002</v>
      </c>
      <c r="H123" s="137">
        <v>135186.34099999999</v>
      </c>
      <c r="I123" s="137">
        <v>135668.04600000003</v>
      </c>
    </row>
    <row r="124" spans="1:9">
      <c r="A124" t="s">
        <v>21</v>
      </c>
      <c r="B124" t="s">
        <v>39</v>
      </c>
      <c r="C124" t="s">
        <v>55</v>
      </c>
      <c r="D124" t="s">
        <v>235</v>
      </c>
      <c r="E124" t="s">
        <v>236</v>
      </c>
      <c r="F124" s="137">
        <v>165679</v>
      </c>
      <c r="G124" s="137">
        <v>167160.05100000006</v>
      </c>
      <c r="H124" s="137">
        <v>168553.37700000007</v>
      </c>
      <c r="I124" s="137">
        <v>170200.1920000001</v>
      </c>
    </row>
    <row r="125" spans="1:9">
      <c r="A125" t="s">
        <v>15</v>
      </c>
      <c r="B125" t="s">
        <v>23</v>
      </c>
      <c r="C125" t="s">
        <v>43</v>
      </c>
      <c r="D125" t="s">
        <v>237</v>
      </c>
      <c r="E125" t="s">
        <v>238</v>
      </c>
      <c r="F125" s="137">
        <v>162280</v>
      </c>
      <c r="G125" s="137">
        <v>163068.11099999998</v>
      </c>
      <c r="H125" s="137">
        <v>163962.89600000001</v>
      </c>
      <c r="I125" s="137">
        <v>164745.72499999998</v>
      </c>
    </row>
    <row r="126" spans="1:9">
      <c r="A126" t="s">
        <v>15</v>
      </c>
      <c r="B126" t="s">
        <v>27</v>
      </c>
      <c r="C126" t="s">
        <v>41</v>
      </c>
      <c r="D126" t="s">
        <v>239</v>
      </c>
      <c r="E126" t="s">
        <v>240</v>
      </c>
      <c r="F126" s="137">
        <v>484157</v>
      </c>
      <c r="G126" s="137">
        <v>485164.88800000009</v>
      </c>
      <c r="H126" s="137">
        <v>486576.73499999993</v>
      </c>
      <c r="I126" s="137">
        <v>487856.15</v>
      </c>
    </row>
    <row r="127" spans="1:9">
      <c r="A127" t="s">
        <v>17</v>
      </c>
      <c r="B127" t="s">
        <v>29</v>
      </c>
      <c r="C127" t="s">
        <v>51</v>
      </c>
      <c r="D127" t="s">
        <v>241</v>
      </c>
      <c r="E127" t="s">
        <v>242</v>
      </c>
      <c r="F127" s="137">
        <v>553700</v>
      </c>
      <c r="G127" s="137">
        <v>559164.19099999999</v>
      </c>
      <c r="H127" s="137">
        <v>564395.87400000007</v>
      </c>
      <c r="I127" s="137">
        <v>569558.40099999984</v>
      </c>
    </row>
    <row r="128" spans="1:9">
      <c r="A128" t="s">
        <v>15</v>
      </c>
      <c r="B128" t="s">
        <v>23</v>
      </c>
      <c r="C128" t="s">
        <v>43</v>
      </c>
      <c r="D128" t="s">
        <v>243</v>
      </c>
      <c r="E128" t="s">
        <v>244</v>
      </c>
      <c r="F128" s="137">
        <v>256193</v>
      </c>
      <c r="G128" s="137">
        <v>256640.41200000001</v>
      </c>
      <c r="H128" s="137">
        <v>257276.97499999995</v>
      </c>
      <c r="I128" s="137">
        <v>257975.99300000005</v>
      </c>
    </row>
    <row r="129" spans="1:9">
      <c r="A129" t="s">
        <v>17</v>
      </c>
      <c r="B129" t="s">
        <v>29</v>
      </c>
      <c r="C129" t="s">
        <v>47</v>
      </c>
      <c r="D129" t="s">
        <v>245</v>
      </c>
      <c r="E129" t="s">
        <v>246</v>
      </c>
      <c r="F129" s="137">
        <v>249290</v>
      </c>
      <c r="G129" s="137">
        <v>251983.11799999993</v>
      </c>
      <c r="H129" s="137">
        <v>253870.19200000001</v>
      </c>
      <c r="I129" s="137">
        <v>255364.05600000001</v>
      </c>
    </row>
    <row r="130" spans="1:9">
      <c r="A130" t="s">
        <v>17</v>
      </c>
      <c r="B130" t="s">
        <v>29</v>
      </c>
      <c r="C130" t="s">
        <v>47</v>
      </c>
      <c r="D130" t="s">
        <v>247</v>
      </c>
      <c r="E130" t="s">
        <v>248</v>
      </c>
      <c r="F130" s="137">
        <v>638312</v>
      </c>
      <c r="G130" s="137">
        <v>642571.96700000006</v>
      </c>
      <c r="H130" s="137">
        <v>646720.82700000005</v>
      </c>
      <c r="I130" s="137">
        <v>650947.40300000005</v>
      </c>
    </row>
    <row r="131" spans="1:9">
      <c r="A131" t="s">
        <v>15</v>
      </c>
      <c r="B131" t="s">
        <v>25</v>
      </c>
      <c r="C131" t="s">
        <v>469</v>
      </c>
      <c r="D131" t="s">
        <v>249</v>
      </c>
      <c r="E131" t="s">
        <v>250</v>
      </c>
      <c r="F131" s="137">
        <v>171094</v>
      </c>
      <c r="G131" s="137">
        <v>172033.68299999999</v>
      </c>
      <c r="H131" s="137">
        <v>172809.89300000007</v>
      </c>
      <c r="I131" s="137">
        <v>173691.25600000014</v>
      </c>
    </row>
    <row r="132" spans="1:9">
      <c r="A132" t="s">
        <v>21</v>
      </c>
      <c r="B132" t="s">
        <v>37</v>
      </c>
      <c r="C132" t="s">
        <v>59</v>
      </c>
      <c r="D132" t="s">
        <v>251</v>
      </c>
      <c r="E132" t="s">
        <v>252</v>
      </c>
      <c r="F132" s="137">
        <v>531363</v>
      </c>
      <c r="G132" s="137">
        <v>536159.32400000002</v>
      </c>
      <c r="H132" s="137">
        <v>540394.24200000009</v>
      </c>
      <c r="I132" s="137">
        <v>544406.321</v>
      </c>
    </row>
    <row r="133" spans="1:9">
      <c r="A133" t="s">
        <v>17</v>
      </c>
      <c r="B133" t="s">
        <v>33</v>
      </c>
      <c r="C133" t="s">
        <v>53</v>
      </c>
      <c r="D133" t="s">
        <v>253</v>
      </c>
      <c r="E133" t="s">
        <v>254</v>
      </c>
      <c r="F133" s="137">
        <v>143854</v>
      </c>
      <c r="G133" s="137">
        <v>145642.52000000005</v>
      </c>
      <c r="H133" s="137">
        <v>147153.55100000001</v>
      </c>
      <c r="I133" s="137">
        <v>148565.48900000003</v>
      </c>
    </row>
    <row r="134" spans="1:9">
      <c r="A134" t="s">
        <v>21</v>
      </c>
      <c r="B134" t="s">
        <v>39</v>
      </c>
      <c r="C134" t="s">
        <v>55</v>
      </c>
      <c r="D134" t="s">
        <v>255</v>
      </c>
      <c r="E134" t="s">
        <v>256</v>
      </c>
      <c r="F134" s="137">
        <v>209837</v>
      </c>
      <c r="G134" s="137">
        <v>211217.818</v>
      </c>
      <c r="H134" s="137">
        <v>212333.65600000005</v>
      </c>
      <c r="I134" s="137">
        <v>213272.39399999991</v>
      </c>
    </row>
    <row r="135" spans="1:9">
      <c r="A135" t="s">
        <v>21</v>
      </c>
      <c r="B135" t="s">
        <v>37</v>
      </c>
      <c r="C135" t="s">
        <v>61</v>
      </c>
      <c r="D135" t="s">
        <v>257</v>
      </c>
      <c r="E135" t="s">
        <v>258</v>
      </c>
      <c r="F135" s="137">
        <v>165725</v>
      </c>
      <c r="G135" s="137">
        <v>167461.35699999999</v>
      </c>
      <c r="H135" s="137">
        <v>168994.34400000007</v>
      </c>
      <c r="I135" s="137">
        <v>170205.91099999996</v>
      </c>
    </row>
    <row r="136" spans="1:9">
      <c r="A136" t="s">
        <v>21</v>
      </c>
      <c r="B136" t="s">
        <v>37</v>
      </c>
      <c r="C136" t="s">
        <v>59</v>
      </c>
      <c r="D136" t="s">
        <v>259</v>
      </c>
      <c r="E136" t="s">
        <v>260</v>
      </c>
      <c r="F136" s="137">
        <v>124975</v>
      </c>
      <c r="G136" s="137">
        <v>126198.86399999997</v>
      </c>
      <c r="H136" s="137">
        <v>126970.01800000001</v>
      </c>
      <c r="I136" s="137">
        <v>127610.55699999996</v>
      </c>
    </row>
    <row r="137" spans="1:9">
      <c r="A137" t="s">
        <v>19</v>
      </c>
      <c r="B137" t="s">
        <v>35</v>
      </c>
      <c r="C137" t="s">
        <v>63</v>
      </c>
      <c r="D137" t="s">
        <v>261</v>
      </c>
      <c r="E137" t="s">
        <v>262</v>
      </c>
      <c r="F137" s="137">
        <v>218702</v>
      </c>
      <c r="G137" s="137">
        <v>223006.21999999994</v>
      </c>
      <c r="H137" s="137">
        <v>226675.78200000001</v>
      </c>
      <c r="I137" s="137">
        <v>230252.78399999999</v>
      </c>
    </row>
    <row r="138" spans="1:9">
      <c r="A138" t="s">
        <v>15</v>
      </c>
      <c r="B138" t="s">
        <v>23</v>
      </c>
      <c r="C138" t="s">
        <v>43</v>
      </c>
      <c r="D138" t="s">
        <v>263</v>
      </c>
      <c r="E138" t="s">
        <v>264</v>
      </c>
      <c r="F138" s="137">
        <v>107718</v>
      </c>
      <c r="G138" s="137">
        <v>107694.52799999999</v>
      </c>
      <c r="H138" s="137">
        <v>107684.45900000005</v>
      </c>
      <c r="I138" s="137">
        <v>107708.60899999997</v>
      </c>
    </row>
    <row r="139" spans="1:9">
      <c r="A139" t="s">
        <v>19</v>
      </c>
      <c r="B139" t="s">
        <v>35</v>
      </c>
      <c r="C139" t="s">
        <v>63</v>
      </c>
      <c r="D139" t="s">
        <v>265</v>
      </c>
      <c r="E139" t="s">
        <v>266</v>
      </c>
      <c r="F139" s="137">
        <v>149880</v>
      </c>
      <c r="G139" s="137">
        <v>151961.40400000007</v>
      </c>
      <c r="H139" s="137">
        <v>154100.79000000007</v>
      </c>
      <c r="I139" s="137">
        <v>156217.52700000003</v>
      </c>
    </row>
    <row r="140" spans="1:9">
      <c r="A140" t="s">
        <v>15</v>
      </c>
      <c r="B140" t="s">
        <v>25</v>
      </c>
      <c r="C140" t="s">
        <v>469</v>
      </c>
      <c r="D140" t="s">
        <v>267</v>
      </c>
      <c r="E140" t="s">
        <v>268</v>
      </c>
      <c r="F140" s="137">
        <v>162376</v>
      </c>
      <c r="G140" s="137">
        <v>162852.78799999997</v>
      </c>
      <c r="H140" s="137">
        <v>163330.67300000001</v>
      </c>
      <c r="I140" s="137">
        <v>163790.36699999994</v>
      </c>
    </row>
    <row r="141" spans="1:9">
      <c r="A141" t="s">
        <v>15</v>
      </c>
      <c r="B141" t="s">
        <v>27</v>
      </c>
      <c r="C141" t="s">
        <v>41</v>
      </c>
      <c r="D141" t="s">
        <v>269</v>
      </c>
      <c r="E141" t="s">
        <v>270</v>
      </c>
      <c r="F141" s="137">
        <v>203672</v>
      </c>
      <c r="G141" s="137">
        <v>204338.25100000005</v>
      </c>
      <c r="H141" s="137">
        <v>204995.20499999999</v>
      </c>
      <c r="I141" s="137">
        <v>205748.32699999993</v>
      </c>
    </row>
    <row r="142" spans="1:9">
      <c r="A142" t="s">
        <v>17</v>
      </c>
      <c r="B142" t="s">
        <v>29</v>
      </c>
      <c r="C142" t="s">
        <v>51</v>
      </c>
      <c r="D142" t="s">
        <v>271</v>
      </c>
      <c r="E142" t="s">
        <v>272</v>
      </c>
      <c r="F142" s="137">
        <v>30337</v>
      </c>
      <c r="G142" s="137">
        <v>30221.566999999995</v>
      </c>
      <c r="H142" s="137">
        <v>30272.435999999983</v>
      </c>
      <c r="I142" s="137">
        <v>30313.674999999996</v>
      </c>
    </row>
    <row r="143" spans="1:9">
      <c r="A143" t="s">
        <v>15</v>
      </c>
      <c r="B143" t="s">
        <v>25</v>
      </c>
      <c r="C143" t="s">
        <v>469</v>
      </c>
      <c r="D143" t="s">
        <v>273</v>
      </c>
      <c r="E143" t="s">
        <v>274</v>
      </c>
      <c r="F143" s="137">
        <v>188963</v>
      </c>
      <c r="G143" s="137">
        <v>191494.42600000004</v>
      </c>
      <c r="H143" s="137">
        <v>193635.755</v>
      </c>
      <c r="I143" s="137">
        <v>195599.50999999992</v>
      </c>
    </row>
    <row r="144" spans="1:9">
      <c r="A144" t="s">
        <v>17</v>
      </c>
      <c r="B144" t="s">
        <v>31</v>
      </c>
      <c r="C144" t="s">
        <v>49</v>
      </c>
      <c r="D144" t="s">
        <v>275</v>
      </c>
      <c r="E144" t="s">
        <v>276</v>
      </c>
      <c r="F144" s="137">
        <v>239016</v>
      </c>
      <c r="G144" s="137">
        <v>241077.96000000002</v>
      </c>
      <c r="H144" s="137">
        <v>243042.70300000007</v>
      </c>
      <c r="I144" s="137">
        <v>244847.08699999991</v>
      </c>
    </row>
    <row r="145" spans="1:9">
      <c r="A145" t="s">
        <v>15</v>
      </c>
      <c r="B145" t="s">
        <v>25</v>
      </c>
      <c r="C145" t="s">
        <v>45</v>
      </c>
      <c r="D145" t="s">
        <v>277</v>
      </c>
      <c r="E145" t="s">
        <v>278</v>
      </c>
      <c r="F145" s="137">
        <v>220051</v>
      </c>
      <c r="G145" s="137">
        <v>220334.20599999998</v>
      </c>
      <c r="H145" s="137">
        <v>220520.856</v>
      </c>
      <c r="I145" s="137">
        <v>220691.27500000005</v>
      </c>
    </row>
    <row r="146" spans="1:9">
      <c r="A146" t="s">
        <v>15</v>
      </c>
      <c r="B146" t="s">
        <v>27</v>
      </c>
      <c r="C146" t="s">
        <v>41</v>
      </c>
      <c r="D146" t="s">
        <v>279</v>
      </c>
      <c r="E146" t="s">
        <v>280</v>
      </c>
      <c r="F146" s="137">
        <v>448589</v>
      </c>
      <c r="G146" s="137">
        <v>453362.22599999985</v>
      </c>
      <c r="H146" s="137">
        <v>457379.31899999996</v>
      </c>
      <c r="I146" s="137">
        <v>460840.64799999993</v>
      </c>
    </row>
    <row r="147" spans="1:9">
      <c r="A147" t="s">
        <v>17</v>
      </c>
      <c r="B147" t="s">
        <v>31</v>
      </c>
      <c r="C147" t="s">
        <v>47</v>
      </c>
      <c r="D147" t="s">
        <v>281</v>
      </c>
      <c r="E147" t="s">
        <v>282</v>
      </c>
      <c r="F147" s="137">
        <v>250359</v>
      </c>
      <c r="G147" s="137">
        <v>251846.62699999995</v>
      </c>
      <c r="H147" s="137">
        <v>253356.18399999995</v>
      </c>
      <c r="I147" s="137">
        <v>254741.75199999998</v>
      </c>
    </row>
    <row r="148" spans="1:9">
      <c r="A148" t="s">
        <v>21</v>
      </c>
      <c r="B148" t="s">
        <v>37</v>
      </c>
      <c r="C148" t="s">
        <v>59</v>
      </c>
      <c r="D148" t="s">
        <v>283</v>
      </c>
      <c r="E148" t="s">
        <v>284</v>
      </c>
      <c r="F148" s="137">
        <v>104708</v>
      </c>
      <c r="G148" s="137">
        <v>105863.61</v>
      </c>
      <c r="H148" s="137">
        <v>106723.40100000001</v>
      </c>
      <c r="I148" s="137">
        <v>107546.177</v>
      </c>
    </row>
    <row r="149" spans="1:9">
      <c r="A149" t="s">
        <v>17</v>
      </c>
      <c r="B149" t="s">
        <v>31</v>
      </c>
      <c r="C149" t="s">
        <v>49</v>
      </c>
      <c r="D149" t="s">
        <v>285</v>
      </c>
      <c r="E149" t="s">
        <v>286</v>
      </c>
      <c r="F149" s="137">
        <v>164453</v>
      </c>
      <c r="G149" s="137">
        <v>165143.26200000005</v>
      </c>
      <c r="H149" s="137">
        <v>165897.21100000001</v>
      </c>
      <c r="I149" s="137">
        <v>166666.63400000002</v>
      </c>
    </row>
    <row r="150" spans="1:9">
      <c r="A150" t="s">
        <v>21</v>
      </c>
      <c r="B150" t="s">
        <v>39</v>
      </c>
      <c r="C150" t="s">
        <v>55</v>
      </c>
      <c r="D150" t="s">
        <v>287</v>
      </c>
      <c r="E150" t="s">
        <v>288</v>
      </c>
      <c r="F150" s="137">
        <v>432710</v>
      </c>
      <c r="G150" s="137">
        <v>435698.36999999988</v>
      </c>
      <c r="H150" s="137">
        <v>438799.09299999994</v>
      </c>
      <c r="I150" s="137">
        <v>441844.48200000008</v>
      </c>
    </row>
    <row r="151" spans="1:9">
      <c r="A151" t="s">
        <v>21</v>
      </c>
      <c r="B151" t="s">
        <v>39</v>
      </c>
      <c r="C151" t="s">
        <v>55</v>
      </c>
      <c r="D151" t="s">
        <v>289</v>
      </c>
      <c r="E151" t="s">
        <v>290</v>
      </c>
      <c r="F151" s="137">
        <v>214497</v>
      </c>
      <c r="G151" s="137">
        <v>217083.86200000002</v>
      </c>
      <c r="H151" s="137">
        <v>219395.12699999998</v>
      </c>
      <c r="I151" s="137">
        <v>221466.39199999991</v>
      </c>
    </row>
    <row r="152" spans="1:9">
      <c r="A152" t="s">
        <v>15</v>
      </c>
      <c r="B152" t="s">
        <v>23</v>
      </c>
      <c r="C152" t="s">
        <v>43</v>
      </c>
      <c r="D152" t="s">
        <v>291</v>
      </c>
      <c r="E152" t="s">
        <v>292</v>
      </c>
      <c r="F152" s="137">
        <v>119425</v>
      </c>
      <c r="G152" s="137">
        <v>119744.421</v>
      </c>
      <c r="H152" s="137">
        <v>120016.63899999995</v>
      </c>
      <c r="I152" s="137">
        <v>120270.88400000003</v>
      </c>
    </row>
    <row r="153" spans="1:9">
      <c r="A153" t="s">
        <v>21</v>
      </c>
      <c r="B153" t="s">
        <v>37</v>
      </c>
      <c r="C153" t="s">
        <v>61</v>
      </c>
      <c r="D153" t="s">
        <v>293</v>
      </c>
      <c r="E153" t="s">
        <v>294</v>
      </c>
      <c r="F153" s="137">
        <v>196707</v>
      </c>
      <c r="G153" s="137">
        <v>199273.74800000014</v>
      </c>
      <c r="H153" s="137">
        <v>201066.44699999996</v>
      </c>
      <c r="I153" s="137">
        <v>202631.58400000003</v>
      </c>
    </row>
    <row r="154" spans="1:9">
      <c r="A154" t="s">
        <v>17</v>
      </c>
      <c r="B154" t="s">
        <v>33</v>
      </c>
      <c r="C154" t="s">
        <v>53</v>
      </c>
      <c r="D154" t="s">
        <v>295</v>
      </c>
      <c r="E154" t="s">
        <v>296</v>
      </c>
      <c r="F154" s="137">
        <v>139715</v>
      </c>
      <c r="G154" s="137">
        <v>140885.33500000008</v>
      </c>
      <c r="H154" s="137">
        <v>142008.24800000002</v>
      </c>
      <c r="I154" s="137">
        <v>143197.46500000003</v>
      </c>
    </row>
    <row r="155" spans="1:9">
      <c r="A155" t="s">
        <v>19</v>
      </c>
      <c r="B155" t="s">
        <v>35</v>
      </c>
      <c r="C155" t="s">
        <v>63</v>
      </c>
      <c r="D155" t="s">
        <v>297</v>
      </c>
      <c r="E155" t="s">
        <v>298</v>
      </c>
      <c r="F155" s="137">
        <v>240836</v>
      </c>
      <c r="G155" s="137">
        <v>246688.26199999996</v>
      </c>
      <c r="H155" s="137">
        <v>251125.96199999991</v>
      </c>
      <c r="I155" s="137">
        <v>255241.32699999999</v>
      </c>
    </row>
    <row r="156" spans="1:9">
      <c r="A156" t="s">
        <v>15</v>
      </c>
      <c r="B156" t="s">
        <v>25</v>
      </c>
      <c r="C156" t="s">
        <v>45</v>
      </c>
      <c r="D156" t="s">
        <v>299</v>
      </c>
      <c r="E156" t="s">
        <v>300</v>
      </c>
      <c r="F156" s="137">
        <v>140774</v>
      </c>
      <c r="G156" s="137">
        <v>141333.56000000006</v>
      </c>
      <c r="H156" s="137">
        <v>141866.78999999998</v>
      </c>
      <c r="I156" s="137">
        <v>142405.45000000001</v>
      </c>
    </row>
    <row r="157" spans="1:9">
      <c r="A157" t="s">
        <v>17</v>
      </c>
      <c r="B157" t="s">
        <v>31</v>
      </c>
      <c r="C157" t="s">
        <v>47</v>
      </c>
      <c r="D157" t="s">
        <v>301</v>
      </c>
      <c r="E157" t="s">
        <v>302</v>
      </c>
      <c r="F157" s="137">
        <v>690562</v>
      </c>
      <c r="G157" s="137">
        <v>694117.39299999992</v>
      </c>
      <c r="H157" s="137">
        <v>697512.58900000004</v>
      </c>
      <c r="I157" s="137">
        <v>700579.78999999992</v>
      </c>
    </row>
    <row r="158" spans="1:9">
      <c r="A158" t="s">
        <v>15</v>
      </c>
      <c r="B158" t="s">
        <v>25</v>
      </c>
      <c r="C158" t="s">
        <v>469</v>
      </c>
      <c r="D158" t="s">
        <v>303</v>
      </c>
      <c r="E158" t="s">
        <v>304</v>
      </c>
      <c r="F158" s="137">
        <v>225248</v>
      </c>
      <c r="G158" s="137">
        <v>226296.66200000001</v>
      </c>
      <c r="H158" s="137">
        <v>227254.7840000001</v>
      </c>
      <c r="I158" s="137">
        <v>228160.92600000004</v>
      </c>
    </row>
    <row r="159" spans="1:9">
      <c r="A159" t="s">
        <v>15</v>
      </c>
      <c r="B159" t="s">
        <v>23</v>
      </c>
      <c r="C159" t="s">
        <v>43</v>
      </c>
      <c r="D159" t="s">
        <v>305</v>
      </c>
      <c r="E159" t="s">
        <v>306</v>
      </c>
      <c r="F159" s="137">
        <v>151654</v>
      </c>
      <c r="G159" s="137">
        <v>152424.67100000003</v>
      </c>
      <c r="H159" s="137">
        <v>153143.38999999993</v>
      </c>
      <c r="I159" s="137">
        <v>153896.25300000003</v>
      </c>
    </row>
    <row r="160" spans="1:9">
      <c r="A160" t="s">
        <v>17</v>
      </c>
      <c r="B160" t="s">
        <v>31</v>
      </c>
      <c r="C160" t="s">
        <v>47</v>
      </c>
      <c r="D160" t="s">
        <v>307</v>
      </c>
      <c r="E160" t="s">
        <v>308</v>
      </c>
      <c r="F160" s="137">
        <v>195256</v>
      </c>
      <c r="G160" s="137">
        <v>196032.97399999999</v>
      </c>
      <c r="H160" s="137">
        <v>196671.23700000002</v>
      </c>
      <c r="I160" s="137">
        <v>197197.42</v>
      </c>
    </row>
    <row r="161" spans="1:9">
      <c r="A161" t="s">
        <v>17</v>
      </c>
      <c r="B161" t="s">
        <v>33</v>
      </c>
      <c r="C161" t="s">
        <v>53</v>
      </c>
      <c r="D161" t="s">
        <v>309</v>
      </c>
      <c r="E161" t="s">
        <v>310</v>
      </c>
      <c r="F161" s="137">
        <v>587180</v>
      </c>
      <c r="G161" s="137">
        <v>590480.38000000012</v>
      </c>
      <c r="H161" s="137">
        <v>593625.51500000001</v>
      </c>
      <c r="I161" s="137">
        <v>596821.76199999999</v>
      </c>
    </row>
    <row r="162" spans="1:9">
      <c r="A162" t="s">
        <v>15</v>
      </c>
      <c r="B162" t="s">
        <v>23</v>
      </c>
      <c r="C162" t="s">
        <v>43</v>
      </c>
      <c r="D162" t="s">
        <v>311</v>
      </c>
      <c r="E162" t="s">
        <v>312</v>
      </c>
      <c r="F162" s="137">
        <v>222418</v>
      </c>
      <c r="G162" s="137">
        <v>223153.37399999987</v>
      </c>
      <c r="H162" s="137">
        <v>223786.70600000009</v>
      </c>
      <c r="I162" s="137">
        <v>224253.603</v>
      </c>
    </row>
    <row r="163" spans="1:9">
      <c r="A163" t="s">
        <v>21</v>
      </c>
      <c r="B163" t="s">
        <v>37</v>
      </c>
      <c r="C163" t="s">
        <v>57</v>
      </c>
      <c r="D163" t="s">
        <v>313</v>
      </c>
      <c r="E163" t="s">
        <v>314</v>
      </c>
      <c r="F163" s="137">
        <v>906670</v>
      </c>
      <c r="G163" s="137">
        <v>914709.1399999999</v>
      </c>
      <c r="H163" s="137">
        <v>922312.39599999995</v>
      </c>
      <c r="I163" s="137">
        <v>930051.7239999997</v>
      </c>
    </row>
    <row r="164" spans="1:9">
      <c r="A164" t="s">
        <v>19</v>
      </c>
      <c r="B164" t="s">
        <v>35</v>
      </c>
      <c r="C164" t="s">
        <v>63</v>
      </c>
      <c r="D164" t="s">
        <v>315</v>
      </c>
      <c r="E164" t="s">
        <v>316</v>
      </c>
      <c r="F164" s="137">
        <v>152818</v>
      </c>
      <c r="G164" s="137">
        <v>154532.28200000001</v>
      </c>
      <c r="H164" s="137">
        <v>156319.42199999996</v>
      </c>
      <c r="I164" s="137">
        <v>157976.52499999994</v>
      </c>
    </row>
    <row r="165" spans="1:9">
      <c r="A165" t="s">
        <v>21</v>
      </c>
      <c r="B165" t="s">
        <v>39</v>
      </c>
      <c r="C165" t="s">
        <v>59</v>
      </c>
      <c r="D165" t="s">
        <v>317</v>
      </c>
      <c r="E165" t="s">
        <v>318</v>
      </c>
      <c r="F165" s="137">
        <v>167195</v>
      </c>
      <c r="G165" s="137">
        <v>168796.94500000007</v>
      </c>
      <c r="H165" s="137">
        <v>170253.53999999995</v>
      </c>
      <c r="I165" s="137">
        <v>171714.10500000004</v>
      </c>
    </row>
    <row r="166" spans="1:9">
      <c r="A166" t="s">
        <v>15</v>
      </c>
      <c r="B166" t="s">
        <v>25</v>
      </c>
      <c r="C166" t="s">
        <v>469</v>
      </c>
      <c r="D166" t="s">
        <v>319</v>
      </c>
      <c r="E166" t="s">
        <v>320</v>
      </c>
      <c r="F166" s="137">
        <v>172011</v>
      </c>
      <c r="G166" s="137">
        <v>172584.45599999998</v>
      </c>
      <c r="H166" s="137">
        <v>173135.94800000006</v>
      </c>
      <c r="I166" s="137">
        <v>173782.43799999994</v>
      </c>
    </row>
    <row r="167" spans="1:9">
      <c r="A167" t="s">
        <v>17</v>
      </c>
      <c r="B167" t="s">
        <v>31</v>
      </c>
      <c r="C167" t="s">
        <v>47</v>
      </c>
      <c r="D167" t="s">
        <v>321</v>
      </c>
      <c r="E167" t="s">
        <v>322</v>
      </c>
      <c r="F167" s="137">
        <v>130430</v>
      </c>
      <c r="G167" s="137">
        <v>131338.655</v>
      </c>
      <c r="H167" s="137">
        <v>132093.43899999998</v>
      </c>
      <c r="I167" s="137">
        <v>132712.68700000003</v>
      </c>
    </row>
    <row r="168" spans="1:9">
      <c r="A168" t="s">
        <v>17</v>
      </c>
      <c r="B168" t="s">
        <v>33</v>
      </c>
      <c r="C168" t="s">
        <v>53</v>
      </c>
      <c r="D168" t="s">
        <v>323</v>
      </c>
      <c r="E168" t="s">
        <v>324</v>
      </c>
      <c r="F168" s="137">
        <v>123177</v>
      </c>
      <c r="G168" s="137">
        <v>124567.96099999998</v>
      </c>
      <c r="H168" s="137">
        <v>125854.51500000003</v>
      </c>
      <c r="I168" s="137">
        <v>127259.10900000003</v>
      </c>
    </row>
    <row r="169" spans="1:9">
      <c r="A169" t="s">
        <v>21</v>
      </c>
      <c r="B169" t="s">
        <v>39</v>
      </c>
      <c r="C169" t="s">
        <v>55</v>
      </c>
      <c r="D169" t="s">
        <v>325</v>
      </c>
      <c r="E169" t="s">
        <v>326</v>
      </c>
      <c r="F169" s="137">
        <v>107913</v>
      </c>
      <c r="G169" s="137">
        <v>108311.02999999998</v>
      </c>
      <c r="H169" s="137">
        <v>108809.55900000001</v>
      </c>
      <c r="I169" s="137">
        <v>109301.261</v>
      </c>
    </row>
    <row r="170" spans="1:9">
      <c r="A170" t="s">
        <v>19</v>
      </c>
      <c r="B170" t="s">
        <v>35</v>
      </c>
      <c r="C170" t="s">
        <v>63</v>
      </c>
      <c r="D170" t="s">
        <v>327</v>
      </c>
      <c r="E170" t="s">
        <v>328</v>
      </c>
      <c r="F170" s="137">
        <v>221189</v>
      </c>
      <c r="G170" s="137">
        <v>230030.946</v>
      </c>
      <c r="H170" s="137">
        <v>236951.63899999994</v>
      </c>
      <c r="I170" s="137">
        <v>243151.84299999999</v>
      </c>
    </row>
    <row r="171" spans="1:9">
      <c r="A171" t="s">
        <v>15</v>
      </c>
      <c r="B171" t="s">
        <v>25</v>
      </c>
      <c r="C171" t="s">
        <v>469</v>
      </c>
      <c r="D171" t="s">
        <v>329</v>
      </c>
      <c r="E171" t="s">
        <v>330</v>
      </c>
      <c r="F171" s="137">
        <v>178771</v>
      </c>
      <c r="G171" s="137">
        <v>180054.18600000007</v>
      </c>
      <c r="H171" s="137">
        <v>181392.88400000002</v>
      </c>
      <c r="I171" s="137">
        <v>182682.45799999996</v>
      </c>
    </row>
    <row r="172" spans="1:9">
      <c r="A172" t="s">
        <v>15</v>
      </c>
      <c r="B172" t="s">
        <v>27</v>
      </c>
      <c r="C172" t="s">
        <v>41</v>
      </c>
      <c r="D172" t="s">
        <v>331</v>
      </c>
      <c r="E172" t="s">
        <v>332</v>
      </c>
      <c r="F172" s="137">
        <v>262243</v>
      </c>
      <c r="G172" s="137">
        <v>263535.62100000004</v>
      </c>
      <c r="H172" s="137">
        <v>264712.10800000001</v>
      </c>
      <c r="I172" s="137">
        <v>266004.94500000001</v>
      </c>
    </row>
    <row r="173" spans="1:9">
      <c r="A173" t="s">
        <v>17</v>
      </c>
      <c r="B173" t="s">
        <v>31</v>
      </c>
      <c r="C173" t="s">
        <v>49</v>
      </c>
      <c r="D173" t="s">
        <v>333</v>
      </c>
      <c r="E173" t="s">
        <v>334</v>
      </c>
      <c r="F173" s="137">
        <v>209594</v>
      </c>
      <c r="G173" s="137">
        <v>210786.31100000002</v>
      </c>
      <c r="H173" s="137">
        <v>212025.52200000008</v>
      </c>
      <c r="I173" s="137">
        <v>213199.66700000004</v>
      </c>
    </row>
    <row r="174" spans="1:9">
      <c r="A174" t="s">
        <v>19</v>
      </c>
      <c r="B174" t="s">
        <v>35</v>
      </c>
      <c r="C174" t="s">
        <v>63</v>
      </c>
      <c r="D174" t="s">
        <v>335</v>
      </c>
      <c r="E174" t="s">
        <v>336</v>
      </c>
      <c r="F174" s="137">
        <v>203724</v>
      </c>
      <c r="G174" s="137">
        <v>206868.41399999999</v>
      </c>
      <c r="H174" s="137">
        <v>209498.06299999999</v>
      </c>
      <c r="I174" s="137">
        <v>211879.82900000003</v>
      </c>
    </row>
    <row r="175" spans="1:9">
      <c r="A175" t="s">
        <v>19</v>
      </c>
      <c r="B175" t="s">
        <v>35</v>
      </c>
      <c r="C175" t="s">
        <v>63</v>
      </c>
      <c r="D175" t="s">
        <v>337</v>
      </c>
      <c r="E175" t="s">
        <v>338</v>
      </c>
      <c r="F175" s="137">
        <v>252442</v>
      </c>
      <c r="G175" s="137">
        <v>255979.15600000002</v>
      </c>
      <c r="H175" s="137">
        <v>258758.20300000001</v>
      </c>
      <c r="I175" s="137">
        <v>261327.23299999998</v>
      </c>
    </row>
    <row r="176" spans="1:9">
      <c r="A176" t="s">
        <v>15</v>
      </c>
      <c r="B176" t="s">
        <v>25</v>
      </c>
      <c r="C176" t="s">
        <v>45</v>
      </c>
      <c r="D176" t="s">
        <v>339</v>
      </c>
      <c r="E176" t="s">
        <v>340</v>
      </c>
      <c r="F176" s="137">
        <v>161981</v>
      </c>
      <c r="G176" s="137">
        <v>163191.67300000004</v>
      </c>
      <c r="H176" s="137">
        <v>164294.61799999999</v>
      </c>
      <c r="I176" s="137">
        <v>165462.72700000004</v>
      </c>
    </row>
    <row r="177" spans="1:9">
      <c r="A177" t="s">
        <v>17</v>
      </c>
      <c r="B177" t="s">
        <v>31</v>
      </c>
      <c r="C177" t="s">
        <v>49</v>
      </c>
      <c r="D177" t="s">
        <v>341</v>
      </c>
      <c r="E177" t="s">
        <v>342</v>
      </c>
      <c r="F177" s="137">
        <v>439332</v>
      </c>
      <c r="G177" s="137">
        <v>441308.35500000004</v>
      </c>
      <c r="H177" s="137">
        <v>443483</v>
      </c>
      <c r="I177" s="137">
        <v>445650.93300000002</v>
      </c>
    </row>
    <row r="178" spans="1:9">
      <c r="A178" t="s">
        <v>21</v>
      </c>
      <c r="B178" t="s">
        <v>37</v>
      </c>
      <c r="C178" t="s">
        <v>59</v>
      </c>
      <c r="D178" t="s">
        <v>343</v>
      </c>
      <c r="E178" t="s">
        <v>344</v>
      </c>
      <c r="F178" s="137">
        <v>120101</v>
      </c>
      <c r="G178" s="137">
        <v>120462.893</v>
      </c>
      <c r="H178" s="137">
        <v>120890.36799999997</v>
      </c>
      <c r="I178" s="137">
        <v>121388.00600000002</v>
      </c>
    </row>
    <row r="179" spans="1:9">
      <c r="A179" t="s">
        <v>21</v>
      </c>
      <c r="B179" t="s">
        <v>37</v>
      </c>
      <c r="C179" t="s">
        <v>57</v>
      </c>
      <c r="D179" t="s">
        <v>345</v>
      </c>
      <c r="E179" t="s">
        <v>346</v>
      </c>
      <c r="F179" s="137">
        <v>659564</v>
      </c>
      <c r="G179" s="137">
        <v>665326.4929999999</v>
      </c>
      <c r="H179" s="137">
        <v>671428.00899999996</v>
      </c>
      <c r="I179" s="137">
        <v>677239.85100000014</v>
      </c>
    </row>
    <row r="180" spans="1:9">
      <c r="A180" t="s">
        <v>19</v>
      </c>
      <c r="B180" t="s">
        <v>35</v>
      </c>
      <c r="C180" t="s">
        <v>63</v>
      </c>
      <c r="D180" t="s">
        <v>347</v>
      </c>
      <c r="E180" t="s">
        <v>348</v>
      </c>
      <c r="F180" s="137">
        <v>192598</v>
      </c>
      <c r="G180" s="137">
        <v>198709.48500000007</v>
      </c>
      <c r="H180" s="137">
        <v>202754.39099999992</v>
      </c>
      <c r="I180" s="137">
        <v>206052.38799999989</v>
      </c>
    </row>
    <row r="181" spans="1:9">
      <c r="A181" t="s">
        <v>15</v>
      </c>
      <c r="B181" t="s">
        <v>25</v>
      </c>
      <c r="C181" t="s">
        <v>469</v>
      </c>
      <c r="D181" t="s">
        <v>349</v>
      </c>
      <c r="E181" t="s">
        <v>350</v>
      </c>
      <c r="F181" s="137">
        <v>253208</v>
      </c>
      <c r="G181" s="137">
        <v>254426.90500000003</v>
      </c>
      <c r="H181" s="137">
        <v>255493.62699999995</v>
      </c>
      <c r="I181" s="137">
        <v>256673.22900000005</v>
      </c>
    </row>
    <row r="182" spans="1:9">
      <c r="A182" t="s">
        <v>21</v>
      </c>
      <c r="B182" t="s">
        <v>39</v>
      </c>
      <c r="C182" t="s">
        <v>59</v>
      </c>
      <c r="D182" t="s">
        <v>351</v>
      </c>
      <c r="E182" t="s">
        <v>352</v>
      </c>
      <c r="F182" s="137">
        <v>379183</v>
      </c>
      <c r="G182" s="137">
        <v>381525.34100000007</v>
      </c>
      <c r="H182" s="137">
        <v>385900.00899999985</v>
      </c>
      <c r="I182" s="137">
        <v>388812.24800000002</v>
      </c>
    </row>
    <row r="183" spans="1:9">
      <c r="A183" t="s">
        <v>21</v>
      </c>
      <c r="B183" t="s">
        <v>37</v>
      </c>
      <c r="C183" t="s">
        <v>59</v>
      </c>
      <c r="D183" t="s">
        <v>353</v>
      </c>
      <c r="E183" t="s">
        <v>354</v>
      </c>
      <c r="F183" s="137">
        <v>114003</v>
      </c>
      <c r="G183" s="137">
        <v>114559.92599999995</v>
      </c>
      <c r="H183" s="137">
        <v>115374.87700000002</v>
      </c>
      <c r="I183" s="137">
        <v>116032.25399999999</v>
      </c>
    </row>
    <row r="184" spans="1:9">
      <c r="A184" t="s">
        <v>15</v>
      </c>
      <c r="B184" t="s">
        <v>25</v>
      </c>
      <c r="C184" t="s">
        <v>45</v>
      </c>
      <c r="D184" t="s">
        <v>355</v>
      </c>
      <c r="E184" t="s">
        <v>356</v>
      </c>
      <c r="F184" s="137">
        <v>253315</v>
      </c>
      <c r="G184" s="137">
        <v>253658.34699999992</v>
      </c>
      <c r="H184" s="137">
        <v>254068.91200000001</v>
      </c>
      <c r="I184" s="137">
        <v>254463.25600000008</v>
      </c>
    </row>
    <row r="185" spans="1:9">
      <c r="A185" t="s">
        <v>21</v>
      </c>
      <c r="B185" t="s">
        <v>37</v>
      </c>
      <c r="C185" t="s">
        <v>59</v>
      </c>
      <c r="D185" t="s">
        <v>357</v>
      </c>
      <c r="E185" t="s">
        <v>358</v>
      </c>
      <c r="F185" s="137">
        <v>122233</v>
      </c>
      <c r="G185" s="137">
        <v>123169.24500000001</v>
      </c>
      <c r="H185" s="137">
        <v>124196.93</v>
      </c>
      <c r="I185" s="137">
        <v>125230.22799999996</v>
      </c>
    </row>
    <row r="186" spans="1:9">
      <c r="A186" t="s">
        <v>17</v>
      </c>
      <c r="B186" t="s">
        <v>31</v>
      </c>
      <c r="C186" t="s">
        <v>49</v>
      </c>
      <c r="D186" t="s">
        <v>359</v>
      </c>
      <c r="E186" t="s">
        <v>360</v>
      </c>
      <c r="F186" s="137">
        <v>195329</v>
      </c>
      <c r="G186" s="137">
        <v>196677.69799999997</v>
      </c>
      <c r="H186" s="137">
        <v>197699.56300000002</v>
      </c>
      <c r="I186" s="137">
        <v>198683.50399999996</v>
      </c>
    </row>
    <row r="187" spans="1:9">
      <c r="A187" t="s">
        <v>17</v>
      </c>
      <c r="B187" t="s">
        <v>31</v>
      </c>
      <c r="C187" t="s">
        <v>49</v>
      </c>
      <c r="D187" t="s">
        <v>361</v>
      </c>
      <c r="E187" t="s">
        <v>362</v>
      </c>
      <c r="F187" s="137">
        <v>460490</v>
      </c>
      <c r="G187" s="137">
        <v>463055.853</v>
      </c>
      <c r="H187" s="137">
        <v>465648.89099999989</v>
      </c>
      <c r="I187" s="137">
        <v>467941.72499999998</v>
      </c>
    </row>
    <row r="188" spans="1:9">
      <c r="A188" t="s">
        <v>15</v>
      </c>
      <c r="B188" t="s">
        <v>27</v>
      </c>
      <c r="C188" t="s">
        <v>41</v>
      </c>
      <c r="D188" t="s">
        <v>363</v>
      </c>
      <c r="E188" t="s">
        <v>364</v>
      </c>
      <c r="F188" s="137">
        <v>167816</v>
      </c>
      <c r="G188" s="137">
        <v>170005.91400000005</v>
      </c>
      <c r="H188" s="137">
        <v>171683.78499999997</v>
      </c>
      <c r="I188" s="137">
        <v>173148.83000000002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AT199"/>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7109375" style="2" hidden="1" customWidth="1" outlineLevel="1"/>
    <col min="5" max="5" width="25.7109375" style="26" customWidth="1" collapsed="1"/>
    <col min="6" max="6" width="56.7109375" style="26" bestFit="1" customWidth="1"/>
    <col min="7" max="8" width="19.7109375" style="26" hidden="1" customWidth="1" outlineLevel="1"/>
    <col min="9" max="9" width="19.7109375" style="26" customWidth="1" collapsed="1"/>
    <col min="10" max="11" width="19.7109375" style="26" hidden="1" customWidth="1" outlineLevel="1"/>
    <col min="12" max="12" width="19.7109375" style="26" customWidth="1" collapsed="1"/>
    <col min="13" max="14" width="19.7109375" style="26" hidden="1" customWidth="1" outlineLevel="1"/>
    <col min="15" max="15" width="19.7109375" style="26" customWidth="1" collapsed="1"/>
    <col min="16" max="17" width="19.7109375" style="26" hidden="1" customWidth="1" outlineLevel="1"/>
    <col min="18" max="18" width="19.7109375" style="26" customWidth="1" collapsed="1"/>
    <col min="19" max="20" width="19.7109375" style="26" hidden="1" customWidth="1" outlineLevel="1"/>
    <col min="21" max="21" width="19.7109375" style="26" customWidth="1" collapsed="1"/>
    <col min="22" max="23" width="19.7109375" style="26" hidden="1" customWidth="1" outlineLevel="1"/>
    <col min="24" max="24" width="19.7109375" style="26" customWidth="1" collapsed="1"/>
    <col min="25" max="26" width="19.7109375" style="26" hidden="1" customWidth="1" outlineLevel="1"/>
    <col min="27" max="27" width="19.7109375" style="26" customWidth="1" collapsed="1"/>
    <col min="28" max="29" width="19.7109375" style="26" hidden="1" customWidth="1" outlineLevel="1"/>
    <col min="30" max="30" width="19.7109375" style="26" customWidth="1" collapsed="1"/>
    <col min="31" max="32" width="19.7109375" style="26" hidden="1" customWidth="1" outlineLevel="1"/>
    <col min="33" max="33" width="19.7109375" style="26" customWidth="1" collapsed="1"/>
    <col min="34" max="35" width="19.7109375" style="26" hidden="1" customWidth="1" outlineLevel="1"/>
    <col min="36" max="36" width="19.7109375" style="26" customWidth="1" collapsed="1"/>
    <col min="37" max="38" width="19.7109375" style="26" hidden="1" customWidth="1" outlineLevel="1"/>
    <col min="39" max="39" width="19.7109375" style="26" customWidth="1" collapsed="1"/>
    <col min="40" max="41" width="19.7109375" style="26" hidden="1" customWidth="1" outlineLevel="1"/>
    <col min="42" max="42" width="19.7109375" style="26" customWidth="1" collapsed="1"/>
    <col min="43" max="44" width="4.7109375" style="26" customWidth="1"/>
    <col min="45" max="45" width="8.85546875" style="26"/>
    <col min="46" max="46" width="9.140625" style="8" customWidth="1"/>
    <col min="47" max="16384" width="8.85546875" style="26"/>
  </cols>
  <sheetData>
    <row r="1" spans="1:46" ht="9.9499999999999993" customHeight="1">
      <c r="A1" s="106"/>
      <c r="B1" s="106"/>
      <c r="C1" s="106"/>
      <c r="D1" s="106"/>
      <c r="E1" s="370" t="s">
        <v>423</v>
      </c>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125"/>
    </row>
    <row r="2" spans="1:46" ht="9.9499999999999993" customHeight="1">
      <c r="A2" s="106"/>
      <c r="B2" s="106"/>
      <c r="C2" s="106"/>
      <c r="D2" s="106"/>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125"/>
    </row>
    <row r="3" spans="1:46" ht="9.9499999999999993" customHeight="1">
      <c r="A3" s="106"/>
      <c r="B3" s="106"/>
      <c r="C3" s="106"/>
      <c r="D3" s="106"/>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125"/>
    </row>
    <row r="4" spans="1:46" ht="15.75">
      <c r="A4" s="1"/>
      <c r="B4" s="1"/>
      <c r="C4" s="1"/>
      <c r="D4" s="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125"/>
    </row>
    <row r="5" spans="1:46" s="166" customFormat="1" ht="9.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25"/>
      <c r="AT5" s="167"/>
    </row>
    <row r="6" spans="1:46" s="166" customFormat="1" ht="9.9499999999999993" customHeight="1">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25"/>
      <c r="AT6" s="167"/>
    </row>
    <row r="7" spans="1:46" ht="15" customHeight="1"/>
    <row r="8" spans="1:46" ht="15" customHeight="1">
      <c r="A8" s="106"/>
      <c r="B8" s="106"/>
      <c r="C8" s="106"/>
      <c r="D8" s="106"/>
      <c r="E8" s="107" t="s">
        <v>374</v>
      </c>
      <c r="F8" s="108"/>
      <c r="G8" s="107"/>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25"/>
    </row>
    <row r="9" spans="1:46" s="5" customFormat="1" ht="16.5" customHeight="1" thickBot="1">
      <c r="A9" s="110"/>
      <c r="B9" s="110"/>
      <c r="C9" s="110"/>
      <c r="D9" s="110"/>
      <c r="E9" s="111"/>
      <c r="F9" s="364" t="s">
        <v>2315</v>
      </c>
      <c r="G9" s="110">
        <f>G10-8</f>
        <v>-5</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26"/>
      <c r="AR9" s="26"/>
      <c r="AT9" s="9"/>
    </row>
    <row r="10" spans="1:46" s="185" customFormat="1" ht="15.75" hidden="1" thickBot="1">
      <c r="A10" s="184"/>
      <c r="B10" s="184"/>
      <c r="C10" s="184"/>
      <c r="D10" s="184"/>
      <c r="G10" s="185">
        <v>3</v>
      </c>
      <c r="H10" s="185">
        <v>4</v>
      </c>
      <c r="J10" s="185">
        <v>4</v>
      </c>
      <c r="K10" s="185">
        <v>4</v>
      </c>
      <c r="M10" s="185">
        <v>5</v>
      </c>
      <c r="N10" s="185">
        <v>4</v>
      </c>
      <c r="P10" s="185">
        <v>6</v>
      </c>
      <c r="Q10" s="185">
        <v>5</v>
      </c>
      <c r="S10" s="185">
        <v>7</v>
      </c>
      <c r="T10" s="185">
        <v>5</v>
      </c>
      <c r="V10" s="185">
        <v>8</v>
      </c>
      <c r="W10" s="185">
        <v>5</v>
      </c>
      <c r="Y10" s="185">
        <v>9</v>
      </c>
      <c r="Z10" s="185">
        <v>5</v>
      </c>
      <c r="AB10" s="185">
        <v>10</v>
      </c>
      <c r="AC10" s="185">
        <v>6</v>
      </c>
      <c r="AE10" s="185">
        <v>7</v>
      </c>
      <c r="AF10" s="185">
        <v>5</v>
      </c>
      <c r="AH10" s="185">
        <v>8</v>
      </c>
      <c r="AI10" s="185">
        <v>5</v>
      </c>
      <c r="AK10" s="185">
        <v>9</v>
      </c>
      <c r="AL10" s="185">
        <v>5</v>
      </c>
      <c r="AN10" s="185">
        <v>10</v>
      </c>
      <c r="AO10" s="185">
        <v>6</v>
      </c>
      <c r="AT10" s="186"/>
    </row>
    <row r="11" spans="1:46" ht="15" customHeight="1" thickBot="1">
      <c r="E11" s="28"/>
      <c r="F11" s="49"/>
      <c r="G11" s="387" t="s">
        <v>477</v>
      </c>
      <c r="H11" s="388"/>
      <c r="I11" s="389"/>
      <c r="J11" s="387" t="s">
        <v>478</v>
      </c>
      <c r="K11" s="388"/>
      <c r="L11" s="389"/>
      <c r="M11" s="387" t="s">
        <v>479</v>
      </c>
      <c r="N11" s="388"/>
      <c r="O11" s="389"/>
      <c r="P11" s="387" t="s">
        <v>480</v>
      </c>
      <c r="Q11" s="388"/>
      <c r="R11" s="389"/>
      <c r="S11" s="384" t="s">
        <v>481</v>
      </c>
      <c r="T11" s="385"/>
      <c r="U11" s="386"/>
      <c r="V11" s="384" t="s">
        <v>484</v>
      </c>
      <c r="W11" s="385"/>
      <c r="X11" s="386"/>
      <c r="Y11" s="384" t="s">
        <v>486</v>
      </c>
      <c r="Z11" s="385"/>
      <c r="AA11" s="386"/>
      <c r="AB11" s="384" t="s">
        <v>488</v>
      </c>
      <c r="AC11" s="385"/>
      <c r="AD11" s="386"/>
      <c r="AE11" s="384" t="s">
        <v>490</v>
      </c>
      <c r="AF11" s="385"/>
      <c r="AG11" s="386"/>
      <c r="AH11" s="384" t="s">
        <v>491</v>
      </c>
      <c r="AI11" s="385"/>
      <c r="AJ11" s="386"/>
      <c r="AK11" s="384" t="s">
        <v>492</v>
      </c>
      <c r="AL11" s="385"/>
      <c r="AM11" s="386"/>
      <c r="AN11" s="384" t="s">
        <v>493</v>
      </c>
      <c r="AO11" s="385"/>
      <c r="AP11" s="386"/>
    </row>
    <row r="12" spans="1:46" ht="30.75" thickBot="1">
      <c r="E12" s="28"/>
      <c r="F12" s="28"/>
      <c r="G12" s="50" t="s">
        <v>395</v>
      </c>
      <c r="H12" s="64" t="s">
        <v>405</v>
      </c>
      <c r="I12" s="242" t="s">
        <v>2314</v>
      </c>
      <c r="J12" s="50" t="s">
        <v>395</v>
      </c>
      <c r="K12" s="64" t="s">
        <v>405</v>
      </c>
      <c r="L12" s="242" t="s">
        <v>2314</v>
      </c>
      <c r="M12" s="50" t="s">
        <v>395</v>
      </c>
      <c r="N12" s="64" t="s">
        <v>405</v>
      </c>
      <c r="O12" s="242" t="s">
        <v>2314</v>
      </c>
      <c r="P12" s="50" t="s">
        <v>395</v>
      </c>
      <c r="Q12" s="64" t="s">
        <v>405</v>
      </c>
      <c r="R12" s="242" t="s">
        <v>2314</v>
      </c>
      <c r="S12" s="50" t="s">
        <v>395</v>
      </c>
      <c r="T12" s="65" t="s">
        <v>405</v>
      </c>
      <c r="U12" s="242" t="s">
        <v>2314</v>
      </c>
      <c r="V12" s="50" t="s">
        <v>395</v>
      </c>
      <c r="W12" s="65" t="s">
        <v>405</v>
      </c>
      <c r="X12" s="242" t="s">
        <v>2314</v>
      </c>
      <c r="Y12" s="50" t="s">
        <v>395</v>
      </c>
      <c r="Z12" s="65" t="s">
        <v>405</v>
      </c>
      <c r="AA12" s="242" t="s">
        <v>2314</v>
      </c>
      <c r="AB12" s="50" t="s">
        <v>395</v>
      </c>
      <c r="AC12" s="65" t="s">
        <v>405</v>
      </c>
      <c r="AD12" s="242" t="s">
        <v>2314</v>
      </c>
      <c r="AE12" s="50" t="s">
        <v>395</v>
      </c>
      <c r="AF12" s="65" t="s">
        <v>405</v>
      </c>
      <c r="AG12" s="242" t="s">
        <v>2314</v>
      </c>
      <c r="AH12" s="50" t="s">
        <v>395</v>
      </c>
      <c r="AI12" s="65" t="s">
        <v>405</v>
      </c>
      <c r="AJ12" s="242" t="s">
        <v>2314</v>
      </c>
      <c r="AK12" s="50" t="s">
        <v>395</v>
      </c>
      <c r="AL12" s="65" t="s">
        <v>405</v>
      </c>
      <c r="AM12" s="242" t="s">
        <v>2314</v>
      </c>
      <c r="AN12" s="50" t="s">
        <v>395</v>
      </c>
      <c r="AO12" s="65" t="s">
        <v>405</v>
      </c>
      <c r="AP12" s="242" t="s">
        <v>2314</v>
      </c>
    </row>
    <row r="13" spans="1:46" ht="15" customHeight="1" thickBot="1">
      <c r="B13" s="53" t="s">
        <v>387</v>
      </c>
      <c r="C13" s="54" t="s">
        <v>413</v>
      </c>
      <c r="D13" s="55" t="s">
        <v>389</v>
      </c>
      <c r="E13" s="54" t="s">
        <v>8</v>
      </c>
      <c r="F13" s="52" t="s">
        <v>9</v>
      </c>
      <c r="G13" s="188" t="s">
        <v>10</v>
      </c>
      <c r="H13" s="190" t="s">
        <v>406</v>
      </c>
      <c r="I13" s="160" t="s">
        <v>425</v>
      </c>
      <c r="J13" s="188" t="s">
        <v>11</v>
      </c>
      <c r="K13" s="190" t="s">
        <v>406</v>
      </c>
      <c r="L13" s="160" t="s">
        <v>429</v>
      </c>
      <c r="M13" s="188" t="s">
        <v>12</v>
      </c>
      <c r="N13" s="190" t="s">
        <v>406</v>
      </c>
      <c r="O13" s="160" t="s">
        <v>428</v>
      </c>
      <c r="P13" s="188" t="s">
        <v>13</v>
      </c>
      <c r="Q13" s="190" t="s">
        <v>426</v>
      </c>
      <c r="R13" s="29" t="s">
        <v>424</v>
      </c>
      <c r="S13" s="188" t="s">
        <v>471</v>
      </c>
      <c r="T13" s="187" t="s">
        <v>426</v>
      </c>
      <c r="U13" s="160" t="s">
        <v>483</v>
      </c>
      <c r="V13" s="188" t="s">
        <v>472</v>
      </c>
      <c r="W13" s="187" t="s">
        <v>426</v>
      </c>
      <c r="X13" s="160" t="s">
        <v>485</v>
      </c>
      <c r="Y13" s="188" t="s">
        <v>473</v>
      </c>
      <c r="Z13" s="187" t="s">
        <v>426</v>
      </c>
      <c r="AA13" s="160" t="s">
        <v>487</v>
      </c>
      <c r="AB13" s="188" t="s">
        <v>474</v>
      </c>
      <c r="AC13" s="187" t="s">
        <v>482</v>
      </c>
      <c r="AD13" s="160" t="s">
        <v>489</v>
      </c>
      <c r="AE13" s="188" t="s">
        <v>471</v>
      </c>
      <c r="AF13" s="187" t="s">
        <v>426</v>
      </c>
      <c r="AG13" s="160" t="s">
        <v>483</v>
      </c>
      <c r="AH13" s="188" t="s">
        <v>472</v>
      </c>
      <c r="AI13" s="187" t="s">
        <v>426</v>
      </c>
      <c r="AJ13" s="160" t="s">
        <v>485</v>
      </c>
      <c r="AK13" s="188" t="s">
        <v>473</v>
      </c>
      <c r="AL13" s="187" t="s">
        <v>426</v>
      </c>
      <c r="AM13" s="160" t="s">
        <v>487</v>
      </c>
      <c r="AN13" s="188" t="s">
        <v>474</v>
      </c>
      <c r="AO13" s="187" t="s">
        <v>482</v>
      </c>
      <c r="AP13" s="160" t="s">
        <v>489</v>
      </c>
    </row>
    <row r="14" spans="1:46" s="60" customFormat="1" ht="16.5" customHeight="1">
      <c r="A14" s="5"/>
      <c r="B14" s="39"/>
      <c r="C14" s="43"/>
      <c r="D14" s="45"/>
      <c r="E14" s="66" t="s">
        <v>1</v>
      </c>
      <c r="F14" s="67" t="s">
        <v>3</v>
      </c>
      <c r="G14" s="68">
        <f>VLOOKUP($E14,'DTOC Backsheet'!$D$9:$M$186,'DTOC Performance (Quarterly)'!G$10,0)</f>
        <v>413088</v>
      </c>
      <c r="H14" s="69">
        <f>VLOOKUP($E14,'Population 18+ (2014)'!$D$11:$I$188,H$10,0)</f>
        <v>43124007.948000006</v>
      </c>
      <c r="I14" s="70">
        <f>(G14/H14)*100000</f>
        <v>957.90725318971215</v>
      </c>
      <c r="J14" s="68">
        <f>VLOOKUP($E14,'DTOC Backsheet'!$D$9:$M$186,'DTOC Performance (Quarterly)'!J$10,0)</f>
        <v>438819</v>
      </c>
      <c r="K14" s="69">
        <f>VLOOKUP($E14,'Population 18+ (2014)'!$D$11:$I$188,K$10,0)</f>
        <v>43124007.948000006</v>
      </c>
      <c r="L14" s="70">
        <f>(J14/K14)*100000</f>
        <v>1017.5747127426997</v>
      </c>
      <c r="M14" s="68">
        <f>VLOOKUP($E14,'DTOC Backsheet'!$D$9:$M$186,'DTOC Performance (Quarterly)'!M$10,0)</f>
        <v>465423</v>
      </c>
      <c r="N14" s="69">
        <f>VLOOKUP($E14,'Population 18+ (2014)'!$D$11:$I$188,N$10,0)</f>
        <v>43124007.948000006</v>
      </c>
      <c r="O14" s="70">
        <f>(M14/N14)*100000</f>
        <v>1079.2665666911539</v>
      </c>
      <c r="P14" s="68">
        <f>VLOOKUP($E14,'DTOC Backsheet'!$D$9:$M$186,'DTOC Performance (Quarterly)'!P$10,0)</f>
        <v>485465</v>
      </c>
      <c r="Q14" s="69">
        <f>VLOOKUP($E14,'Population 18+ (2014)'!$D$11:$I$188,Q$10,0)</f>
        <v>43482703.904000007</v>
      </c>
      <c r="R14" s="70">
        <f>(P14/Q14)*100000</f>
        <v>1116.45540965391</v>
      </c>
      <c r="S14" s="68">
        <f>VLOOKUP($E14,'DTOC Backsheet'!$D$196:$M$373,'DTOC Performance (Quarterly)'!S$10,0)</f>
        <v>398754.6604008585</v>
      </c>
      <c r="T14" s="69">
        <f>VLOOKUP($E14,'Population 18+ (2014)'!$D$11:$I$188,T$10,0)</f>
        <v>43482703.904000007</v>
      </c>
      <c r="U14" s="70">
        <f>(S14/T14)*100000</f>
        <v>917.04200659006563</v>
      </c>
      <c r="V14" s="68">
        <f>VLOOKUP($E14,'DTOC Backsheet'!$D$196:$M$373,'DTOC Performance (Quarterly)'!V$10,0)</f>
        <v>392385.77133033826</v>
      </c>
      <c r="W14" s="69">
        <f>VLOOKUP($E14,'Population 18+ (2014)'!$D$11:$I$188,W$10,0)</f>
        <v>43482703.904000007</v>
      </c>
      <c r="X14" s="70">
        <f>(V14/W14)*100000</f>
        <v>902.3950584964482</v>
      </c>
      <c r="Y14" s="68">
        <f>VLOOKUP($E14,'DTOC Backsheet'!$D$196:$M$373,'DTOC Performance (Quarterly)'!Y$10,0)</f>
        <v>384603.54320204048</v>
      </c>
      <c r="Z14" s="69">
        <f>VLOOKUP($E14,'Population 18+ (2014)'!$D$11:$I$188,Z$10,0)</f>
        <v>43482703.904000007</v>
      </c>
      <c r="AA14" s="70">
        <f>(Y14/Z14)*100000</f>
        <v>884.49776272229599</v>
      </c>
      <c r="AB14" s="68">
        <f>VLOOKUP($E14,'DTOC Backsheet'!$D$196:$M$373,'DTOC Performance (Quarterly)'!AB$10,0)</f>
        <v>371679.62179941818</v>
      </c>
      <c r="AC14" s="69">
        <f>VLOOKUP($E14,'Population 18+ (2014)'!$D$11:$I$188,AC$10,0)</f>
        <v>43818066.066000007</v>
      </c>
      <c r="AD14" s="70">
        <f>(AB14/AC14)*100000</f>
        <v>848.23374276624588</v>
      </c>
      <c r="AE14" s="68">
        <f>VLOOKUP($E14,'DTOC Backsheet'!$D$9:$M$186,'DTOC Performance (Quarterly)'!AE$10,0)</f>
        <v>511637</v>
      </c>
      <c r="AF14" s="69">
        <f>VLOOKUP($E14,'Population 18+ (2014)'!$D$11:$I$188,AF$10,0)</f>
        <v>43482703.904000007</v>
      </c>
      <c r="AG14" s="70">
        <f>(AE14/AF14)*100000</f>
        <v>1176.6448589066101</v>
      </c>
      <c r="AH14" s="68">
        <f>VLOOKUP($E14,'DTOC Backsheet'!$D$9:$M$186,'DTOC Performance (Quarterly)'!AH$10,0)</f>
        <v>566409</v>
      </c>
      <c r="AI14" s="69">
        <f>VLOOKUP($E14,'Population 18+ (2014)'!$D$11:$I$188,AI$10,0)</f>
        <v>43482703.904000007</v>
      </c>
      <c r="AJ14" s="70">
        <f>(AH14/AI14)*100000</f>
        <v>1302.6075868016469</v>
      </c>
      <c r="AK14" s="68">
        <f>VLOOKUP($E14,'DTOC Backsheet'!$D$9:$M$186,'DTOC Performance (Quarterly)'!AK$10,0)</f>
        <v>586311</v>
      </c>
      <c r="AL14" s="69">
        <f>VLOOKUP($E14,'Population 18+ (2014)'!$D$11:$I$188,AL$10,0)</f>
        <v>43482703.904000007</v>
      </c>
      <c r="AM14" s="70">
        <f>(AK14/AL14)*100000</f>
        <v>1348.377509582758</v>
      </c>
      <c r="AN14" s="68">
        <f>VLOOKUP($E14,'DTOC Backsheet'!$D$9:$M$186,'DTOC Performance (Quarterly)'!AN$10,0)</f>
        <v>580135</v>
      </c>
      <c r="AO14" s="69">
        <f>VLOOKUP($E14,'Population 18+ (2014)'!$D$11:$I$188,AO$10,0)</f>
        <v>43818066.066000007</v>
      </c>
      <c r="AP14" s="70">
        <f>(AN14/AO14)*100000</f>
        <v>1323.9630410118609</v>
      </c>
      <c r="AQ14" s="7"/>
      <c r="AR14" s="71"/>
      <c r="AT14" s="9"/>
    </row>
    <row r="15" spans="1:46" ht="16.5" customHeight="1">
      <c r="B15" s="42" t="s">
        <v>16</v>
      </c>
      <c r="C15" s="44"/>
      <c r="D15" s="45"/>
      <c r="E15" s="56" t="s">
        <v>15</v>
      </c>
      <c r="F15" s="57" t="s">
        <v>16</v>
      </c>
      <c r="G15" s="72">
        <f>VLOOKUP($E15,'DTOC Backsheet'!$D$9:$M$186,'DTOC Performance (Quarterly)'!G$10,0)</f>
        <v>93666</v>
      </c>
      <c r="H15" s="73">
        <f>VLOOKUP($E15,'Population 18+ (2014)'!$D$11:$I$188,H$10,0)</f>
        <v>11994591.414000003</v>
      </c>
      <c r="I15" s="74">
        <f t="shared" ref="I15:I79" si="0">(G15/H15)*100000</f>
        <v>780.90196461943424</v>
      </c>
      <c r="J15" s="72">
        <f>VLOOKUP($E15,'DTOC Backsheet'!$D$9:$M$186,'DTOC Performance (Quarterly)'!J$10,0)</f>
        <v>97067</v>
      </c>
      <c r="K15" s="73">
        <f>VLOOKUP($E15,'Population 18+ (2014)'!$D$11:$I$188,K$10,0)</f>
        <v>11994591.414000003</v>
      </c>
      <c r="L15" s="74">
        <f t="shared" ref="L15:L79" si="1">(J15/K15)*100000</f>
        <v>809.25641107461229</v>
      </c>
      <c r="M15" s="72">
        <f>VLOOKUP($E15,'DTOC Backsheet'!$D$9:$M$186,'DTOC Performance (Quarterly)'!M$10,0)</f>
        <v>106844</v>
      </c>
      <c r="N15" s="73">
        <f>VLOOKUP($E15,'Population 18+ (2014)'!$D$11:$I$188,N$10,0)</f>
        <v>11994591.414000003</v>
      </c>
      <c r="O15" s="74">
        <f t="shared" ref="O15:O79" si="2">(M15/N15)*100000</f>
        <v>890.76814967863299</v>
      </c>
      <c r="P15" s="72">
        <f>VLOOKUP($E15,'DTOC Backsheet'!$D$9:$M$186,'DTOC Performance (Quarterly)'!P$10,0)</f>
        <v>121770</v>
      </c>
      <c r="Q15" s="73">
        <f>VLOOKUP($E15,'Population 18+ (2014)'!$D$11:$I$188,Q$10,0)</f>
        <v>12050869.590000004</v>
      </c>
      <c r="R15" s="74">
        <f t="shared" ref="R15:R79" si="3">(P15/Q15)*100000</f>
        <v>1010.4664986255151</v>
      </c>
      <c r="S15" s="72">
        <f>VLOOKUP($E15,'DTOC Backsheet'!$D$196:$M$373,'DTOC Performance (Quarterly)'!S$10,0)</f>
        <v>95248.2</v>
      </c>
      <c r="T15" s="73">
        <f>VLOOKUP($E15,'Population 18+ (2014)'!$D$11:$I$188,T$10,0)</f>
        <v>12050869.590000004</v>
      </c>
      <c r="U15" s="74">
        <f t="shared" ref="U15:U79" si="4">(S15/T15)*100000</f>
        <v>790.38445556691113</v>
      </c>
      <c r="V15" s="72">
        <f>VLOOKUP($E15,'DTOC Backsheet'!$D$196:$M$373,'DTOC Performance (Quarterly)'!V$10,0)</f>
        <v>92924.36155385412</v>
      </c>
      <c r="W15" s="73">
        <f>VLOOKUP($E15,'Population 18+ (2014)'!$D$11:$I$188,W$10,0)</f>
        <v>12050869.590000004</v>
      </c>
      <c r="X15" s="74">
        <f t="shared" ref="X15:X79" si="5">(V15/W15)*100000</f>
        <v>771.10088081082699</v>
      </c>
      <c r="Y15" s="72">
        <f>VLOOKUP($E15,'DTOC Backsheet'!$D$196:$M$373,'DTOC Performance (Quarterly)'!Y$10,0)</f>
        <v>90016.775428596025</v>
      </c>
      <c r="Z15" s="73">
        <f>VLOOKUP($E15,'Population 18+ (2014)'!$D$11:$I$188,Z$10,0)</f>
        <v>12050869.590000004</v>
      </c>
      <c r="AA15" s="74">
        <f t="shared" ref="AA15:AA79" si="6">(Y15/Z15)*100000</f>
        <v>746.97327654506626</v>
      </c>
      <c r="AB15" s="72">
        <f>VLOOKUP($E15,'DTOC Backsheet'!$D$196:$M$373,'DTOC Performance (Quarterly)'!AB$10,0)</f>
        <v>87549.122476587261</v>
      </c>
      <c r="AC15" s="73">
        <f>VLOOKUP($E15,'Population 18+ (2014)'!$D$11:$I$188,AC$10,0)</f>
        <v>12102789.035000004</v>
      </c>
      <c r="AD15" s="74">
        <f t="shared" ref="AD15:AD79" si="7">(AB15/AC15)*100000</f>
        <v>723.37972861796015</v>
      </c>
      <c r="AE15" s="72">
        <f>VLOOKUP($E15,'DTOC Backsheet'!$D$9:$M$186,'DTOC Performance (Quarterly)'!AE$10,0)</f>
        <v>128142</v>
      </c>
      <c r="AF15" s="73">
        <f>VLOOKUP($E15,'Population 18+ (2014)'!$D$11:$I$188,AF$10,0)</f>
        <v>12050869.590000004</v>
      </c>
      <c r="AG15" s="74">
        <f t="shared" ref="AG15:AG79" si="8">(AE15/AF15)*100000</f>
        <v>1063.3423508817505</v>
      </c>
      <c r="AH15" s="72">
        <f>VLOOKUP($E15,'DTOC Backsheet'!$D$9:$M$186,'DTOC Performance (Quarterly)'!AH$10,0)</f>
        <v>143897</v>
      </c>
      <c r="AI15" s="73">
        <f>VLOOKUP($E15,'Population 18+ (2014)'!$D$11:$I$188,AI$10,0)</f>
        <v>12050869.590000004</v>
      </c>
      <c r="AJ15" s="74">
        <f t="shared" ref="AJ15:AJ79" si="9">(AH15/AI15)*100000</f>
        <v>1194.0798041612527</v>
      </c>
      <c r="AK15" s="72">
        <f>VLOOKUP($E15,'DTOC Backsheet'!$D$9:$M$186,'DTOC Performance (Quarterly)'!AK$10,0)</f>
        <v>151361</v>
      </c>
      <c r="AL15" s="73">
        <f>VLOOKUP($E15,'Population 18+ (2014)'!$D$11:$I$188,AL$10,0)</f>
        <v>12050869.590000004</v>
      </c>
      <c r="AM15" s="74">
        <f t="shared" ref="AM15:AM79" si="10">(AK15/AL15)*100000</f>
        <v>1256.0172431506658</v>
      </c>
      <c r="AN15" s="72">
        <f>VLOOKUP($E15,'DTOC Backsheet'!$D$9:$M$186,'DTOC Performance (Quarterly)'!AN$10,0)</f>
        <v>151990</v>
      </c>
      <c r="AO15" s="73">
        <f>VLOOKUP($E15,'Population 18+ (2014)'!$D$11:$I$188,AO$10,0)</f>
        <v>12102789.035000004</v>
      </c>
      <c r="AP15" s="74">
        <f t="shared" ref="AP15:AP79" si="11">(AN15/AO15)*100000</f>
        <v>1255.8262360887293</v>
      </c>
      <c r="AQ15" s="7"/>
      <c r="AR15" s="71"/>
    </row>
    <row r="16" spans="1:46" ht="16.5" customHeight="1">
      <c r="B16" s="42" t="s">
        <v>18</v>
      </c>
      <c r="C16" s="44"/>
      <c r="D16" s="45"/>
      <c r="E16" s="56" t="s">
        <v>17</v>
      </c>
      <c r="F16" s="57" t="s">
        <v>18</v>
      </c>
      <c r="G16" s="72">
        <f>VLOOKUP($E16,'DTOC Backsheet'!$D$9:$M$186,'DTOC Performance (Quarterly)'!G$10,0)</f>
        <v>143109</v>
      </c>
      <c r="H16" s="73">
        <f>VLOOKUP($E16,'Population 18+ (2014)'!$D$11:$I$188,H$10,0)</f>
        <v>13163989.879000003</v>
      </c>
      <c r="I16" s="74">
        <f t="shared" si="0"/>
        <v>1087.124810300076</v>
      </c>
      <c r="J16" s="72">
        <f>VLOOKUP($E16,'DTOC Backsheet'!$D$9:$M$186,'DTOC Performance (Quarterly)'!J$10,0)</f>
        <v>149810</v>
      </c>
      <c r="K16" s="73">
        <f>VLOOKUP($E16,'Population 18+ (2014)'!$D$11:$I$188,K$10,0)</f>
        <v>13163989.879000003</v>
      </c>
      <c r="L16" s="74">
        <f t="shared" si="1"/>
        <v>1138.0288299901083</v>
      </c>
      <c r="M16" s="72">
        <f>VLOOKUP($E16,'DTOC Backsheet'!$D$9:$M$186,'DTOC Performance (Quarterly)'!M$10,0)</f>
        <v>159439</v>
      </c>
      <c r="N16" s="73">
        <f>VLOOKUP($E16,'Population 18+ (2014)'!$D$11:$I$188,N$10,0)</f>
        <v>13163989.879000003</v>
      </c>
      <c r="O16" s="74">
        <f t="shared" si="2"/>
        <v>1211.1753462705617</v>
      </c>
      <c r="P16" s="72">
        <f>VLOOKUP($E16,'DTOC Backsheet'!$D$9:$M$186,'DTOC Performance (Quarterly)'!P$10,0)</f>
        <v>158467</v>
      </c>
      <c r="Q16" s="73">
        <f>VLOOKUP($E16,'Population 18+ (2014)'!$D$11:$I$188,Q$10,0)</f>
        <v>13268048.559</v>
      </c>
      <c r="R16" s="74">
        <f t="shared" si="3"/>
        <v>1194.3504675561987</v>
      </c>
      <c r="S16" s="72">
        <f>VLOOKUP($E16,'DTOC Backsheet'!$D$196:$M$373,'DTOC Performance (Quarterly)'!S$10,0)</f>
        <v>129430.19846680971</v>
      </c>
      <c r="T16" s="73">
        <f>VLOOKUP($E16,'Population 18+ (2014)'!$D$11:$I$188,T$10,0)</f>
        <v>13268048.559</v>
      </c>
      <c r="U16" s="74">
        <f t="shared" si="4"/>
        <v>975.50290000268694</v>
      </c>
      <c r="V16" s="72">
        <f>VLOOKUP($E16,'DTOC Backsheet'!$D$196:$M$373,'DTOC Performance (Quarterly)'!V$10,0)</f>
        <v>126129.19585704568</v>
      </c>
      <c r="W16" s="73">
        <f>VLOOKUP($E16,'Population 18+ (2014)'!$D$11:$I$188,W$10,0)</f>
        <v>13268048.559</v>
      </c>
      <c r="X16" s="74">
        <f t="shared" si="5"/>
        <v>950.62356228331373</v>
      </c>
      <c r="Y16" s="72">
        <f>VLOOKUP($E16,'DTOC Backsheet'!$D$196:$M$373,'DTOC Performance (Quarterly)'!Y$10,0)</f>
        <v>125444.59623303622</v>
      </c>
      <c r="Z16" s="73">
        <f>VLOOKUP($E16,'Population 18+ (2014)'!$D$11:$I$188,Z$10,0)</f>
        <v>13268048.559</v>
      </c>
      <c r="AA16" s="74">
        <f t="shared" si="6"/>
        <v>945.46380106473521</v>
      </c>
      <c r="AB16" s="72">
        <f>VLOOKUP($E16,'DTOC Backsheet'!$D$196:$M$373,'DTOC Performance (Quarterly)'!AB$10,0)</f>
        <v>123471.79887942174</v>
      </c>
      <c r="AC16" s="73">
        <f>VLOOKUP($E16,'Population 18+ (2014)'!$D$11:$I$188,AC$10,0)</f>
        <v>13367065.183000002</v>
      </c>
      <c r="AD16" s="74">
        <f t="shared" si="7"/>
        <v>923.70162925853765</v>
      </c>
      <c r="AE16" s="72">
        <f>VLOOKUP($E16,'DTOC Backsheet'!$D$9:$M$186,'DTOC Performance (Quarterly)'!AE$10,0)</f>
        <v>172060</v>
      </c>
      <c r="AF16" s="73">
        <f>VLOOKUP($E16,'Population 18+ (2014)'!$D$11:$I$188,AF$10,0)</f>
        <v>13268048.559</v>
      </c>
      <c r="AG16" s="74">
        <f t="shared" si="8"/>
        <v>1296.7995951694645</v>
      </c>
      <c r="AH16" s="72">
        <f>VLOOKUP($E16,'DTOC Backsheet'!$D$9:$M$186,'DTOC Performance (Quarterly)'!AH$10,0)</f>
        <v>191420</v>
      </c>
      <c r="AI16" s="73">
        <f>VLOOKUP($E16,'Population 18+ (2014)'!$D$11:$I$188,AI$10,0)</f>
        <v>13268048.559</v>
      </c>
      <c r="AJ16" s="74">
        <f t="shared" si="9"/>
        <v>1442.7140445620071</v>
      </c>
      <c r="AK16" s="72">
        <f>VLOOKUP($E16,'DTOC Backsheet'!$D$9:$M$186,'DTOC Performance (Quarterly)'!AK$10,0)</f>
        <v>193171</v>
      </c>
      <c r="AL16" s="73">
        <f>VLOOKUP($E16,'Population 18+ (2014)'!$D$11:$I$188,AL$10,0)</f>
        <v>13268048.559</v>
      </c>
      <c r="AM16" s="74">
        <f t="shared" si="10"/>
        <v>1455.9111623763843</v>
      </c>
      <c r="AN16" s="72">
        <f>VLOOKUP($E16,'DTOC Backsheet'!$D$9:$M$186,'DTOC Performance (Quarterly)'!AN$10,0)</f>
        <v>188702</v>
      </c>
      <c r="AO16" s="73">
        <f>VLOOKUP($E16,'Population 18+ (2014)'!$D$11:$I$188,AO$10,0)</f>
        <v>13367065.183000002</v>
      </c>
      <c r="AP16" s="74">
        <f t="shared" si="11"/>
        <v>1411.6935723481613</v>
      </c>
      <c r="AQ16" s="7"/>
      <c r="AR16" s="71"/>
    </row>
    <row r="17" spans="1:46" ht="16.5" customHeight="1">
      <c r="B17" s="42" t="s">
        <v>20</v>
      </c>
      <c r="C17" s="44"/>
      <c r="D17" s="45"/>
      <c r="E17" s="56" t="s">
        <v>19</v>
      </c>
      <c r="F17" s="57" t="s">
        <v>20</v>
      </c>
      <c r="G17" s="72">
        <f>VLOOKUP($E17,'DTOC Backsheet'!$D$9:$M$186,'DTOC Performance (Quarterly)'!G$10,0)</f>
        <v>41983</v>
      </c>
      <c r="H17" s="73">
        <f>VLOOKUP($E17,'Population 18+ (2014)'!$D$11:$I$188,H$10,0)</f>
        <v>6746241.0499999998</v>
      </c>
      <c r="I17" s="74">
        <f t="shared" si="0"/>
        <v>622.31692714270866</v>
      </c>
      <c r="J17" s="72">
        <f>VLOOKUP($E17,'DTOC Backsheet'!$D$9:$M$186,'DTOC Performance (Quarterly)'!J$10,0)</f>
        <v>43863</v>
      </c>
      <c r="K17" s="73">
        <f>VLOOKUP($E17,'Population 18+ (2014)'!$D$11:$I$188,K$10,0)</f>
        <v>6746241.0499999998</v>
      </c>
      <c r="L17" s="74">
        <f t="shared" si="1"/>
        <v>650.18429781722671</v>
      </c>
      <c r="M17" s="72">
        <f>VLOOKUP($E17,'DTOC Backsheet'!$D$9:$M$186,'DTOC Performance (Quarterly)'!M$10,0)</f>
        <v>45321</v>
      </c>
      <c r="N17" s="73">
        <f>VLOOKUP($E17,'Population 18+ (2014)'!$D$11:$I$188,N$10,0)</f>
        <v>6746241.0499999998</v>
      </c>
      <c r="O17" s="74">
        <f t="shared" si="2"/>
        <v>671.79633315948593</v>
      </c>
      <c r="P17" s="72">
        <f>VLOOKUP($E17,'DTOC Backsheet'!$D$9:$M$186,'DTOC Performance (Quarterly)'!P$10,0)</f>
        <v>43814</v>
      </c>
      <c r="Q17" s="73">
        <f>VLOOKUP($E17,'Population 18+ (2014)'!$D$11:$I$188,Q$10,0)</f>
        <v>6850308.9450000003</v>
      </c>
      <c r="R17" s="74">
        <f t="shared" si="3"/>
        <v>639.59159144171997</v>
      </c>
      <c r="S17" s="72">
        <f>VLOOKUP($E17,'DTOC Backsheet'!$D$196:$M$373,'DTOC Performance (Quarterly)'!S$10,0)</f>
        <v>42576.950290344299</v>
      </c>
      <c r="T17" s="73">
        <f>VLOOKUP($E17,'Population 18+ (2014)'!$D$11:$I$188,T$10,0)</f>
        <v>6850308.9450000003</v>
      </c>
      <c r="U17" s="74">
        <f t="shared" si="4"/>
        <v>621.53328604866738</v>
      </c>
      <c r="V17" s="72">
        <f>VLOOKUP($E17,'DTOC Backsheet'!$D$196:$M$373,'DTOC Performance (Quarterly)'!V$10,0)</f>
        <v>42458.026728178767</v>
      </c>
      <c r="W17" s="73">
        <f>VLOOKUP($E17,'Population 18+ (2014)'!$D$11:$I$188,W$10,0)</f>
        <v>6850308.9450000003</v>
      </c>
      <c r="X17" s="74">
        <f t="shared" si="5"/>
        <v>619.79725394967227</v>
      </c>
      <c r="Y17" s="72">
        <f>VLOOKUP($E17,'DTOC Backsheet'!$D$196:$M$373,'DTOC Performance (Quarterly)'!Y$10,0)</f>
        <v>43374.872983243353</v>
      </c>
      <c r="Z17" s="73">
        <f>VLOOKUP($E17,'Population 18+ (2014)'!$D$11:$I$188,Z$10,0)</f>
        <v>6850308.9450000003</v>
      </c>
      <c r="AA17" s="74">
        <f t="shared" si="6"/>
        <v>633.18126717339396</v>
      </c>
      <c r="AB17" s="72">
        <f>VLOOKUP($E17,'DTOC Backsheet'!$D$196:$M$373,'DTOC Performance (Quarterly)'!AB$10,0)</f>
        <v>42493.585111669759</v>
      </c>
      <c r="AC17" s="73">
        <f>VLOOKUP($E17,'Population 18+ (2014)'!$D$11:$I$188,AC$10,0)</f>
        <v>6945451.4630000005</v>
      </c>
      <c r="AD17" s="74">
        <f t="shared" si="7"/>
        <v>611.81890533743922</v>
      </c>
      <c r="AE17" s="72">
        <f>VLOOKUP($E17,'DTOC Backsheet'!$D$9:$M$186,'DTOC Performance (Quarterly)'!AE$10,0)</f>
        <v>45840</v>
      </c>
      <c r="AF17" s="73">
        <f>VLOOKUP($E17,'Population 18+ (2014)'!$D$11:$I$188,AF$10,0)</f>
        <v>6850308.9450000003</v>
      </c>
      <c r="AG17" s="74">
        <f t="shared" si="8"/>
        <v>669.16689988789983</v>
      </c>
      <c r="AH17" s="72">
        <f>VLOOKUP($E17,'DTOC Backsheet'!$D$9:$M$186,'DTOC Performance (Quarterly)'!AH$10,0)</f>
        <v>49211</v>
      </c>
      <c r="AI17" s="73">
        <f>VLOOKUP($E17,'Population 18+ (2014)'!$D$11:$I$188,AI$10,0)</f>
        <v>6850308.9450000003</v>
      </c>
      <c r="AJ17" s="74">
        <f t="shared" si="9"/>
        <v>718.37635930155852</v>
      </c>
      <c r="AK17" s="72">
        <f>VLOOKUP($E17,'DTOC Backsheet'!$D$9:$M$186,'DTOC Performance (Quarterly)'!AK$10,0)</f>
        <v>48447</v>
      </c>
      <c r="AL17" s="73">
        <f>VLOOKUP($E17,'Population 18+ (2014)'!$D$11:$I$188,AL$10,0)</f>
        <v>6850308.9450000003</v>
      </c>
      <c r="AM17" s="74">
        <f t="shared" si="10"/>
        <v>707.22357763676007</v>
      </c>
      <c r="AN17" s="72">
        <f>VLOOKUP($E17,'DTOC Backsheet'!$D$9:$M$186,'DTOC Performance (Quarterly)'!AN$10,0)</f>
        <v>47768</v>
      </c>
      <c r="AO17" s="73">
        <f>VLOOKUP($E17,'Population 18+ (2014)'!$D$11:$I$188,AO$10,0)</f>
        <v>6945451.4630000005</v>
      </c>
      <c r="AP17" s="74">
        <f t="shared" si="11"/>
        <v>687.75946753743801</v>
      </c>
      <c r="AQ17" s="7"/>
    </row>
    <row r="18" spans="1:46" s="27" customFormat="1" ht="16.5" customHeight="1">
      <c r="A18" s="6"/>
      <c r="B18" s="42" t="s">
        <v>22</v>
      </c>
      <c r="C18" s="44"/>
      <c r="D18" s="45"/>
      <c r="E18" s="56" t="s">
        <v>21</v>
      </c>
      <c r="F18" s="57" t="s">
        <v>22</v>
      </c>
      <c r="G18" s="72">
        <f>VLOOKUP($E18,'DTOC Backsheet'!$D$9:$M$186,'DTOC Performance (Quarterly)'!G$10,0)</f>
        <v>134330</v>
      </c>
      <c r="H18" s="73">
        <f>VLOOKUP($E18,'Population 18+ (2014)'!$D$11:$I$188,H$10,0)</f>
        <v>11219185.604999999</v>
      </c>
      <c r="I18" s="74">
        <f t="shared" si="0"/>
        <v>1197.3239834817762</v>
      </c>
      <c r="J18" s="72">
        <f>VLOOKUP($E18,'DTOC Backsheet'!$D$9:$M$186,'DTOC Performance (Quarterly)'!J$10,0)</f>
        <v>148079</v>
      </c>
      <c r="K18" s="73">
        <f>VLOOKUP($E18,'Population 18+ (2014)'!$D$11:$I$188,K$10,0)</f>
        <v>11219185.604999999</v>
      </c>
      <c r="L18" s="74">
        <f t="shared" si="1"/>
        <v>1319.872985557939</v>
      </c>
      <c r="M18" s="72">
        <f>VLOOKUP($E18,'DTOC Backsheet'!$D$9:$M$186,'DTOC Performance (Quarterly)'!M$10,0)</f>
        <v>153819</v>
      </c>
      <c r="N18" s="73">
        <f>VLOOKUP($E18,'Population 18+ (2014)'!$D$11:$I$188,N$10,0)</f>
        <v>11219185.604999999</v>
      </c>
      <c r="O18" s="74">
        <f t="shared" si="2"/>
        <v>1371.0353444143775</v>
      </c>
      <c r="P18" s="72">
        <f>VLOOKUP($E18,'DTOC Backsheet'!$D$9:$M$186,'DTOC Performance (Quarterly)'!P$10,0)</f>
        <v>161414</v>
      </c>
      <c r="Q18" s="73">
        <f>VLOOKUP($E18,'Population 18+ (2014)'!$D$11:$I$188,Q$10,0)</f>
        <v>11313476.810000001</v>
      </c>
      <c r="R18" s="74">
        <f t="shared" si="3"/>
        <v>1426.7408923959247</v>
      </c>
      <c r="S18" s="72">
        <f>VLOOKUP($E18,'DTOC Backsheet'!$D$196:$M$373,'DTOC Performance (Quarterly)'!S$10,0)</f>
        <v>131499.31164370451</v>
      </c>
      <c r="T18" s="73">
        <f>VLOOKUP($E18,'Population 18+ (2014)'!$D$11:$I$188,T$10,0)</f>
        <v>11313476.810000001</v>
      </c>
      <c r="U18" s="74">
        <f t="shared" si="4"/>
        <v>1162.3244900937266</v>
      </c>
      <c r="V18" s="72">
        <f>VLOOKUP($E18,'DTOC Backsheet'!$D$196:$M$373,'DTOC Performance (Quarterly)'!V$10,0)</f>
        <v>130874.1871912597</v>
      </c>
      <c r="W18" s="73">
        <f>VLOOKUP($E18,'Population 18+ (2014)'!$D$11:$I$188,W$10,0)</f>
        <v>11313476.810000001</v>
      </c>
      <c r="X18" s="74">
        <f t="shared" si="5"/>
        <v>1156.7990051968798</v>
      </c>
      <c r="Y18" s="72">
        <f>VLOOKUP($E18,'DTOC Backsheet'!$D$196:$M$373,'DTOC Performance (Quarterly)'!Y$10,0)</f>
        <v>125767.29855716489</v>
      </c>
      <c r="Z18" s="73">
        <f>VLOOKUP($E18,'Population 18+ (2014)'!$D$11:$I$188,Z$10,0)</f>
        <v>11313476.810000001</v>
      </c>
      <c r="AA18" s="74">
        <f t="shared" si="6"/>
        <v>1111.6591359960978</v>
      </c>
      <c r="AB18" s="72">
        <f>VLOOKUP($E18,'DTOC Backsheet'!$D$196:$M$373,'DTOC Performance (Quarterly)'!AB$10,0)</f>
        <v>118165.11533173941</v>
      </c>
      <c r="AC18" s="73">
        <f>VLOOKUP($E18,'Population 18+ (2014)'!$D$11:$I$188,AC$10,0)</f>
        <v>11402760.385</v>
      </c>
      <c r="AD18" s="74">
        <f t="shared" si="7"/>
        <v>1036.28517430904</v>
      </c>
      <c r="AE18" s="72">
        <f>VLOOKUP($E18,'DTOC Backsheet'!$D$9:$M$186,'DTOC Performance (Quarterly)'!AE$10,0)</f>
        <v>165595</v>
      </c>
      <c r="AF18" s="73">
        <f>VLOOKUP($E18,'Population 18+ (2014)'!$D$11:$I$188,AF$10,0)</f>
        <v>11313476.810000001</v>
      </c>
      <c r="AG18" s="74">
        <f t="shared" si="8"/>
        <v>1463.6968173535329</v>
      </c>
      <c r="AH18" s="72">
        <f>VLOOKUP($E18,'DTOC Backsheet'!$D$9:$M$186,'DTOC Performance (Quarterly)'!AH$10,0)</f>
        <v>181881</v>
      </c>
      <c r="AI18" s="73">
        <f>VLOOKUP($E18,'Population 18+ (2014)'!$D$11:$I$188,AI$10,0)</f>
        <v>11313476.810000001</v>
      </c>
      <c r="AJ18" s="74">
        <f t="shared" si="9"/>
        <v>1607.6490282742709</v>
      </c>
      <c r="AK18" s="72">
        <f>VLOOKUP($E18,'DTOC Backsheet'!$D$9:$M$186,'DTOC Performance (Quarterly)'!AK$10,0)</f>
        <v>193332</v>
      </c>
      <c r="AL18" s="73">
        <f>VLOOKUP($E18,'Population 18+ (2014)'!$D$11:$I$188,AL$10,0)</f>
        <v>11313476.810000001</v>
      </c>
      <c r="AM18" s="74">
        <f t="shared" si="10"/>
        <v>1708.864597920186</v>
      </c>
      <c r="AN18" s="72">
        <f>VLOOKUP($E18,'DTOC Backsheet'!$D$9:$M$186,'DTOC Performance (Quarterly)'!AN$10,0)</f>
        <v>191675</v>
      </c>
      <c r="AO18" s="73">
        <f>VLOOKUP($E18,'Population 18+ (2014)'!$D$11:$I$188,AO$10,0)</f>
        <v>11402760.385</v>
      </c>
      <c r="AP18" s="74">
        <f t="shared" si="11"/>
        <v>1680.9526248761913</v>
      </c>
      <c r="AQ18" s="26"/>
      <c r="AR18" s="26"/>
      <c r="AT18" s="7"/>
    </row>
    <row r="19" spans="1:46" ht="16.5" customHeight="1">
      <c r="B19" s="42"/>
      <c r="C19" s="43" t="s">
        <v>24</v>
      </c>
      <c r="D19" s="45"/>
      <c r="E19" s="56" t="s">
        <v>23</v>
      </c>
      <c r="F19" s="57" t="s">
        <v>24</v>
      </c>
      <c r="G19" s="72">
        <f>VLOOKUP($E19,'DTOC Backsheet'!$D$9:$M$186,'DTOC Performance (Quarterly)'!G$10,0)</f>
        <v>9799</v>
      </c>
      <c r="H19" s="73">
        <f>VLOOKUP($E19,'Population 18+ (2014)'!$D$11:$I$188,H$10,0)</f>
        <v>2103193.87</v>
      </c>
      <c r="I19" s="74">
        <f t="shared" si="0"/>
        <v>465.91044885462691</v>
      </c>
      <c r="J19" s="72">
        <f>VLOOKUP($E19,'DTOC Backsheet'!$D$9:$M$186,'DTOC Performance (Quarterly)'!J$10,0)</f>
        <v>9774</v>
      </c>
      <c r="K19" s="73">
        <f>VLOOKUP($E19,'Population 18+ (2014)'!$D$11:$I$188,K$10,0)</f>
        <v>2103193.87</v>
      </c>
      <c r="L19" s="74">
        <f t="shared" si="1"/>
        <v>464.72178049853289</v>
      </c>
      <c r="M19" s="72">
        <f>VLOOKUP($E19,'DTOC Backsheet'!$D$9:$M$186,'DTOC Performance (Quarterly)'!M$10,0)</f>
        <v>10716</v>
      </c>
      <c r="N19" s="73">
        <f>VLOOKUP($E19,'Population 18+ (2014)'!$D$11:$I$188,N$10,0)</f>
        <v>2103193.87</v>
      </c>
      <c r="O19" s="74">
        <f t="shared" si="2"/>
        <v>509.51080415615701</v>
      </c>
      <c r="P19" s="72">
        <f>VLOOKUP($E19,'DTOC Backsheet'!$D$9:$M$186,'DTOC Performance (Quarterly)'!P$10,0)</f>
        <v>12815</v>
      </c>
      <c r="Q19" s="73">
        <f>VLOOKUP($E19,'Population 18+ (2014)'!$D$11:$I$188,Q$10,0)</f>
        <v>2111666.8760000002</v>
      </c>
      <c r="R19" s="74">
        <f t="shared" si="3"/>
        <v>606.86655388915608</v>
      </c>
      <c r="S19" s="72">
        <f>VLOOKUP($E19,'DTOC Backsheet'!$D$196:$M$373,'DTOC Performance (Quarterly)'!S$10,0)</f>
        <v>10817</v>
      </c>
      <c r="T19" s="73">
        <f>VLOOKUP($E19,'Population 18+ (2014)'!$D$11:$I$188,T$10,0)</f>
        <v>2111666.8760000002</v>
      </c>
      <c r="U19" s="74">
        <f t="shared" si="4"/>
        <v>512.24935727030834</v>
      </c>
      <c r="V19" s="72">
        <f>VLOOKUP($E19,'DTOC Backsheet'!$D$196:$M$373,'DTOC Performance (Quarterly)'!V$10,0)</f>
        <v>10008</v>
      </c>
      <c r="W19" s="73">
        <f>VLOOKUP($E19,'Population 18+ (2014)'!$D$11:$I$188,W$10,0)</f>
        <v>2111666.8760000002</v>
      </c>
      <c r="X19" s="74">
        <f t="shared" si="5"/>
        <v>473.93839027098511</v>
      </c>
      <c r="Y19" s="72">
        <f>VLOOKUP($E19,'DTOC Backsheet'!$D$196:$M$373,'DTOC Performance (Quarterly)'!Y$10,0)</f>
        <v>9854</v>
      </c>
      <c r="Z19" s="73">
        <f>VLOOKUP($E19,'Population 18+ (2014)'!$D$11:$I$188,Z$10,0)</f>
        <v>2111666.8760000002</v>
      </c>
      <c r="AA19" s="74">
        <f t="shared" si="6"/>
        <v>466.6455733143772</v>
      </c>
      <c r="AB19" s="72">
        <f>VLOOKUP($E19,'DTOC Backsheet'!$D$196:$M$373,'DTOC Performance (Quarterly)'!AB$10,0)</f>
        <v>9885</v>
      </c>
      <c r="AC19" s="73">
        <f>VLOOKUP($E19,'Population 18+ (2014)'!$D$11:$I$188,AC$10,0)</f>
        <v>2118893.5920000002</v>
      </c>
      <c r="AD19" s="74">
        <f t="shared" si="7"/>
        <v>466.51705575595503</v>
      </c>
      <c r="AE19" s="72">
        <f>VLOOKUP($E19,'DTOC Backsheet'!$D$9:$M$186,'DTOC Performance (Quarterly)'!AE$10,0)</f>
        <v>12801</v>
      </c>
      <c r="AF19" s="73">
        <f>VLOOKUP($E19,'Population 18+ (2014)'!$D$11:$I$188,AF$10,0)</f>
        <v>2111666.8760000002</v>
      </c>
      <c r="AG19" s="74">
        <f t="shared" si="8"/>
        <v>606.20357052946451</v>
      </c>
      <c r="AH19" s="72">
        <f>VLOOKUP($E19,'DTOC Backsheet'!$D$9:$M$186,'DTOC Performance (Quarterly)'!AH$10,0)</f>
        <v>12412</v>
      </c>
      <c r="AI19" s="73">
        <f>VLOOKUP($E19,'Population 18+ (2014)'!$D$11:$I$188,AI$10,0)</f>
        <v>2111666.8760000002</v>
      </c>
      <c r="AJ19" s="74">
        <f t="shared" si="9"/>
        <v>587.78210432088997</v>
      </c>
      <c r="AK19" s="72">
        <f>VLOOKUP($E19,'DTOC Backsheet'!$D$9:$M$186,'DTOC Performance (Quarterly)'!AK$10,0)</f>
        <v>14157</v>
      </c>
      <c r="AL19" s="73">
        <f>VLOOKUP($E19,'Population 18+ (2014)'!$D$11:$I$188,AL$10,0)</f>
        <v>2111666.8760000002</v>
      </c>
      <c r="AM19" s="74">
        <f t="shared" si="10"/>
        <v>670.4182445110248</v>
      </c>
      <c r="AN19" s="72">
        <f>VLOOKUP($E19,'DTOC Backsheet'!$D$9:$M$186,'DTOC Performance (Quarterly)'!AN$10,0)</f>
        <v>12407</v>
      </c>
      <c r="AO19" s="73">
        <f>VLOOKUP($E19,'Population 18+ (2014)'!$D$11:$I$188,AO$10,0)</f>
        <v>2118893.5920000002</v>
      </c>
      <c r="AP19" s="74">
        <f t="shared" si="11"/>
        <v>585.541437608916</v>
      </c>
    </row>
    <row r="20" spans="1:46" ht="16.5" customHeight="1">
      <c r="B20" s="42"/>
      <c r="C20" s="43" t="s">
        <v>26</v>
      </c>
      <c r="D20" s="45"/>
      <c r="E20" s="56" t="s">
        <v>25</v>
      </c>
      <c r="F20" s="57" t="s">
        <v>26</v>
      </c>
      <c r="G20" s="72">
        <f>VLOOKUP($E20,'DTOC Backsheet'!$D$9:$M$186,'DTOC Performance (Quarterly)'!G$10,0)</f>
        <v>46200</v>
      </c>
      <c r="H20" s="73">
        <f>VLOOKUP($E20,'Population 18+ (2014)'!$D$11:$I$188,H$10,0)</f>
        <v>5646259.7630000012</v>
      </c>
      <c r="I20" s="74">
        <f t="shared" si="0"/>
        <v>818.24078131773319</v>
      </c>
      <c r="J20" s="72">
        <f>VLOOKUP($E20,'DTOC Backsheet'!$D$9:$M$186,'DTOC Performance (Quarterly)'!J$10,0)</f>
        <v>49852</v>
      </c>
      <c r="K20" s="73">
        <f>VLOOKUP($E20,'Population 18+ (2014)'!$D$11:$I$188,K$10,0)</f>
        <v>5646259.7630000012</v>
      </c>
      <c r="L20" s="74">
        <f t="shared" si="1"/>
        <v>882.92076688856343</v>
      </c>
      <c r="M20" s="72">
        <f>VLOOKUP($E20,'DTOC Backsheet'!$D$9:$M$186,'DTOC Performance (Quarterly)'!M$10,0)</f>
        <v>62131</v>
      </c>
      <c r="N20" s="73">
        <f>VLOOKUP($E20,'Population 18+ (2014)'!$D$11:$I$188,N$10,0)</f>
        <v>5646259.7630000012</v>
      </c>
      <c r="O20" s="74">
        <f t="shared" si="2"/>
        <v>1100.3921641569714</v>
      </c>
      <c r="P20" s="72">
        <f>VLOOKUP($E20,'DTOC Backsheet'!$D$9:$M$186,'DTOC Performance (Quarterly)'!P$10,0)</f>
        <v>71574</v>
      </c>
      <c r="Q20" s="73">
        <f>VLOOKUP($E20,'Population 18+ (2014)'!$D$11:$I$188,Q$10,0)</f>
        <v>5670482.1840000004</v>
      </c>
      <c r="R20" s="74">
        <f t="shared" si="3"/>
        <v>1262.2207014767687</v>
      </c>
      <c r="S20" s="72">
        <f>VLOOKUP($E20,'DTOC Backsheet'!$D$196:$M$373,'DTOC Performance (Quarterly)'!S$10,0)</f>
        <v>52158.18</v>
      </c>
      <c r="T20" s="73">
        <f>VLOOKUP($E20,'Population 18+ (2014)'!$D$11:$I$188,T$10,0)</f>
        <v>5670482.1840000004</v>
      </c>
      <c r="U20" s="74">
        <f t="shared" si="4"/>
        <v>919.81913191035244</v>
      </c>
      <c r="V20" s="72">
        <f>VLOOKUP($E20,'DTOC Backsheet'!$D$196:$M$373,'DTOC Performance (Quarterly)'!V$10,0)</f>
        <v>52289.741553854117</v>
      </c>
      <c r="W20" s="73">
        <f>VLOOKUP($E20,'Population 18+ (2014)'!$D$11:$I$188,W$10,0)</f>
        <v>5670482.1840000004</v>
      </c>
      <c r="X20" s="74">
        <f t="shared" si="5"/>
        <v>922.13924419684076</v>
      </c>
      <c r="Y20" s="72">
        <f>VLOOKUP($E20,'DTOC Backsheet'!$D$196:$M$373,'DTOC Performance (Quarterly)'!Y$10,0)</f>
        <v>50297.740428596037</v>
      </c>
      <c r="Z20" s="73">
        <f>VLOOKUP($E20,'Population 18+ (2014)'!$D$11:$I$188,Z$10,0)</f>
        <v>5670482.1840000004</v>
      </c>
      <c r="AA20" s="74">
        <f t="shared" si="6"/>
        <v>887.00993665966587</v>
      </c>
      <c r="AB20" s="72">
        <f>VLOOKUP($E20,'DTOC Backsheet'!$D$196:$M$373,'DTOC Performance (Quarterly)'!AB$10,0)</f>
        <v>49050.102476587272</v>
      </c>
      <c r="AC20" s="73">
        <f>VLOOKUP($E20,'Population 18+ (2014)'!$D$11:$I$188,AC$10,0)</f>
        <v>5693286.296000001</v>
      </c>
      <c r="AD20" s="74">
        <f t="shared" si="7"/>
        <v>861.54287570342251</v>
      </c>
      <c r="AE20" s="72">
        <f>VLOOKUP($E20,'DTOC Backsheet'!$D$9:$M$186,'DTOC Performance (Quarterly)'!AE$10,0)</f>
        <v>75717</v>
      </c>
      <c r="AF20" s="73">
        <f>VLOOKUP($E20,'Population 18+ (2014)'!$D$11:$I$188,AF$10,0)</f>
        <v>5670482.1840000004</v>
      </c>
      <c r="AG20" s="74">
        <f t="shared" si="8"/>
        <v>1335.2832712118438</v>
      </c>
      <c r="AH20" s="72">
        <f>VLOOKUP($E20,'DTOC Backsheet'!$D$9:$M$186,'DTOC Performance (Quarterly)'!AH$10,0)</f>
        <v>87295</v>
      </c>
      <c r="AI20" s="73">
        <f>VLOOKUP($E20,'Population 18+ (2014)'!$D$11:$I$188,AI$10,0)</f>
        <v>5670482.1840000004</v>
      </c>
      <c r="AJ20" s="74">
        <f t="shared" si="9"/>
        <v>1539.4634383353525</v>
      </c>
      <c r="AK20" s="72">
        <f>VLOOKUP($E20,'DTOC Backsheet'!$D$9:$M$186,'DTOC Performance (Quarterly)'!AK$10,0)</f>
        <v>88717</v>
      </c>
      <c r="AL20" s="73">
        <f>VLOOKUP($E20,'Population 18+ (2014)'!$D$11:$I$188,AL$10,0)</f>
        <v>5670482.1840000004</v>
      </c>
      <c r="AM20" s="74">
        <f t="shared" si="10"/>
        <v>1564.5406708150233</v>
      </c>
      <c r="AN20" s="72">
        <f>VLOOKUP($E20,'DTOC Backsheet'!$D$9:$M$186,'DTOC Performance (Quarterly)'!AN$10,0)</f>
        <v>90051</v>
      </c>
      <c r="AO20" s="73">
        <f>VLOOKUP($E20,'Population 18+ (2014)'!$D$11:$I$188,AO$10,0)</f>
        <v>5693286.296000001</v>
      </c>
      <c r="AP20" s="74">
        <f t="shared" si="11"/>
        <v>1581.7051052441925</v>
      </c>
    </row>
    <row r="21" spans="1:46" ht="16.5" customHeight="1">
      <c r="B21" s="42"/>
      <c r="C21" s="43" t="s">
        <v>28</v>
      </c>
      <c r="D21" s="45"/>
      <c r="E21" s="56" t="s">
        <v>27</v>
      </c>
      <c r="F21" s="57" t="s">
        <v>28</v>
      </c>
      <c r="G21" s="72">
        <f>VLOOKUP($E21,'DTOC Backsheet'!$D$9:$M$186,'DTOC Performance (Quarterly)'!G$10,0)</f>
        <v>37667</v>
      </c>
      <c r="H21" s="73">
        <f>VLOOKUP($E21,'Population 18+ (2014)'!$D$11:$I$188,H$10,0)</f>
        <v>4245137.7810000004</v>
      </c>
      <c r="I21" s="74">
        <f t="shared" si="0"/>
        <v>887.29746696530128</v>
      </c>
      <c r="J21" s="72">
        <f>VLOOKUP($E21,'DTOC Backsheet'!$D$9:$M$186,'DTOC Performance (Quarterly)'!J$10,0)</f>
        <v>37441</v>
      </c>
      <c r="K21" s="73">
        <f>VLOOKUP($E21,'Population 18+ (2014)'!$D$11:$I$188,K$10,0)</f>
        <v>4245137.7810000004</v>
      </c>
      <c r="L21" s="74">
        <f t="shared" si="1"/>
        <v>881.97372927623223</v>
      </c>
      <c r="M21" s="72">
        <f>VLOOKUP($E21,'DTOC Backsheet'!$D$9:$M$186,'DTOC Performance (Quarterly)'!M$10,0)</f>
        <v>33997</v>
      </c>
      <c r="N21" s="73">
        <f>VLOOKUP($E21,'Population 18+ (2014)'!$D$11:$I$188,N$10,0)</f>
        <v>4245137.7810000004</v>
      </c>
      <c r="O21" s="74">
        <f t="shared" si="2"/>
        <v>800.84562042157177</v>
      </c>
      <c r="P21" s="72">
        <f>VLOOKUP($E21,'DTOC Backsheet'!$D$9:$M$186,'DTOC Performance (Quarterly)'!P$10,0)</f>
        <v>37381</v>
      </c>
      <c r="Q21" s="73">
        <f>VLOOKUP($E21,'Population 18+ (2014)'!$D$11:$I$188,Q$10,0)</f>
        <v>4268720.53</v>
      </c>
      <c r="R21" s="74">
        <f t="shared" si="3"/>
        <v>875.69565019052675</v>
      </c>
      <c r="S21" s="72">
        <f>VLOOKUP($E21,'DTOC Backsheet'!$D$196:$M$373,'DTOC Performance (Quarterly)'!S$10,0)</f>
        <v>32273.02</v>
      </c>
      <c r="T21" s="73">
        <f>VLOOKUP($E21,'Population 18+ (2014)'!$D$11:$I$188,T$10,0)</f>
        <v>4268720.53</v>
      </c>
      <c r="U21" s="74">
        <f t="shared" si="4"/>
        <v>756.03497050672456</v>
      </c>
      <c r="V21" s="72">
        <f>VLOOKUP($E21,'DTOC Backsheet'!$D$196:$M$373,'DTOC Performance (Quarterly)'!V$10,0)</f>
        <v>30626.62</v>
      </c>
      <c r="W21" s="73">
        <f>VLOOKUP($E21,'Population 18+ (2014)'!$D$11:$I$188,W$10,0)</f>
        <v>4268720.53</v>
      </c>
      <c r="X21" s="74">
        <f t="shared" si="5"/>
        <v>717.46603659715333</v>
      </c>
      <c r="Y21" s="72">
        <f>VLOOKUP($E21,'DTOC Backsheet'!$D$196:$M$373,'DTOC Performance (Quarterly)'!Y$10,0)</f>
        <v>29865.035</v>
      </c>
      <c r="Z21" s="73">
        <f>VLOOKUP($E21,'Population 18+ (2014)'!$D$11:$I$188,Z$10,0)</f>
        <v>4268720.53</v>
      </c>
      <c r="AA21" s="74">
        <f t="shared" si="6"/>
        <v>699.6249763860742</v>
      </c>
      <c r="AB21" s="72">
        <f>VLOOKUP($E21,'DTOC Backsheet'!$D$196:$M$373,'DTOC Performance (Quarterly)'!AB$10,0)</f>
        <v>28614.02</v>
      </c>
      <c r="AC21" s="73">
        <f>VLOOKUP($E21,'Population 18+ (2014)'!$D$11:$I$188,AC$10,0)</f>
        <v>4290609.1469999999</v>
      </c>
      <c r="AD21" s="74">
        <f t="shared" si="7"/>
        <v>666.89877869688894</v>
      </c>
      <c r="AE21" s="72">
        <f>VLOOKUP($E21,'DTOC Backsheet'!$D$9:$M$186,'DTOC Performance (Quarterly)'!AE$10,0)</f>
        <v>39624</v>
      </c>
      <c r="AF21" s="73">
        <f>VLOOKUP($E21,'Population 18+ (2014)'!$D$11:$I$188,AF$10,0)</f>
        <v>4268720.53</v>
      </c>
      <c r="AG21" s="74">
        <f t="shared" si="8"/>
        <v>928.24066887320907</v>
      </c>
      <c r="AH21" s="72">
        <f>VLOOKUP($E21,'DTOC Backsheet'!$D$9:$M$186,'DTOC Performance (Quarterly)'!AH$10,0)</f>
        <v>44190</v>
      </c>
      <c r="AI21" s="73">
        <f>VLOOKUP($E21,'Population 18+ (2014)'!$D$11:$I$188,AI$10,0)</f>
        <v>4268720.53</v>
      </c>
      <c r="AJ21" s="74">
        <f t="shared" si="9"/>
        <v>1035.2048040961818</v>
      </c>
      <c r="AK21" s="72">
        <f>VLOOKUP($E21,'DTOC Backsheet'!$D$9:$M$186,'DTOC Performance (Quarterly)'!AK$10,0)</f>
        <v>48487</v>
      </c>
      <c r="AL21" s="73">
        <f>VLOOKUP($E21,'Population 18+ (2014)'!$D$11:$I$188,AL$10,0)</f>
        <v>4268720.53</v>
      </c>
      <c r="AM21" s="74">
        <f t="shared" si="10"/>
        <v>1135.867285272948</v>
      </c>
      <c r="AN21" s="72">
        <f>VLOOKUP($E21,'DTOC Backsheet'!$D$9:$M$186,'DTOC Performance (Quarterly)'!AN$10,0)</f>
        <v>49532</v>
      </c>
      <c r="AO21" s="73">
        <f>VLOOKUP($E21,'Population 18+ (2014)'!$D$11:$I$188,AO$10,0)</f>
        <v>4290609.1469999999</v>
      </c>
      <c r="AP21" s="74">
        <f t="shared" si="11"/>
        <v>1154.4281546743273</v>
      </c>
    </row>
    <row r="22" spans="1:46" ht="16.5" customHeight="1">
      <c r="B22" s="42"/>
      <c r="C22" s="43" t="s">
        <v>30</v>
      </c>
      <c r="D22" s="45"/>
      <c r="E22" s="56" t="s">
        <v>29</v>
      </c>
      <c r="F22" s="57" t="s">
        <v>30</v>
      </c>
      <c r="G22" s="72">
        <f>VLOOKUP($E22,'DTOC Backsheet'!$D$9:$M$186,'DTOC Performance (Quarterly)'!G$10,0)</f>
        <v>36269</v>
      </c>
      <c r="H22" s="73">
        <f>VLOOKUP($E22,'Population 18+ (2014)'!$D$11:$I$188,H$10,0)</f>
        <v>3701473.6109999996</v>
      </c>
      <c r="I22" s="74">
        <f t="shared" si="0"/>
        <v>979.85299401341604</v>
      </c>
      <c r="J22" s="72">
        <f>VLOOKUP($E22,'DTOC Backsheet'!$D$9:$M$186,'DTOC Performance (Quarterly)'!J$10,0)</f>
        <v>40097</v>
      </c>
      <c r="K22" s="73">
        <f>VLOOKUP($E22,'Population 18+ (2014)'!$D$11:$I$188,K$10,0)</f>
        <v>3701473.6109999996</v>
      </c>
      <c r="L22" s="74">
        <f t="shared" si="1"/>
        <v>1083.2712647427816</v>
      </c>
      <c r="M22" s="72">
        <f>VLOOKUP($E22,'DTOC Backsheet'!$D$9:$M$186,'DTOC Performance (Quarterly)'!M$10,0)</f>
        <v>45690</v>
      </c>
      <c r="N22" s="73">
        <f>VLOOKUP($E22,'Population 18+ (2014)'!$D$11:$I$188,N$10,0)</f>
        <v>3701473.6109999996</v>
      </c>
      <c r="O22" s="74">
        <f t="shared" si="2"/>
        <v>1234.3732470283983</v>
      </c>
      <c r="P22" s="72">
        <f>VLOOKUP($E22,'DTOC Backsheet'!$D$9:$M$186,'DTOC Performance (Quarterly)'!P$10,0)</f>
        <v>44767</v>
      </c>
      <c r="Q22" s="73">
        <f>VLOOKUP($E22,'Population 18+ (2014)'!$D$11:$I$188,Q$10,0)</f>
        <v>3729478.9319999996</v>
      </c>
      <c r="R22" s="74">
        <f t="shared" si="3"/>
        <v>1200.3553530195945</v>
      </c>
      <c r="S22" s="72">
        <f>VLOOKUP($E22,'DTOC Backsheet'!$D$196:$M$373,'DTOC Performance (Quarterly)'!S$10,0)</f>
        <v>43084.775999999998</v>
      </c>
      <c r="T22" s="73">
        <f>VLOOKUP($E22,'Population 18+ (2014)'!$D$11:$I$188,T$10,0)</f>
        <v>3729478.9319999996</v>
      </c>
      <c r="U22" s="74">
        <f t="shared" si="4"/>
        <v>1155.2492127069081</v>
      </c>
      <c r="V22" s="72">
        <f>VLOOKUP($E22,'DTOC Backsheet'!$D$196:$M$373,'DTOC Performance (Quarterly)'!V$10,0)</f>
        <v>42757.205000000002</v>
      </c>
      <c r="W22" s="73">
        <f>VLOOKUP($E22,'Population 18+ (2014)'!$D$11:$I$188,W$10,0)</f>
        <v>3729478.9319999996</v>
      </c>
      <c r="X22" s="74">
        <f t="shared" si="5"/>
        <v>1146.4659213685566</v>
      </c>
      <c r="Y22" s="72">
        <f>VLOOKUP($E22,'DTOC Backsheet'!$D$196:$M$373,'DTOC Performance (Quarterly)'!Y$10,0)</f>
        <v>43115.673000000003</v>
      </c>
      <c r="Z22" s="73">
        <f>VLOOKUP($E22,'Population 18+ (2014)'!$D$11:$I$188,Z$10,0)</f>
        <v>3729478.9319999996</v>
      </c>
      <c r="AA22" s="74">
        <f t="shared" si="6"/>
        <v>1156.0776662405881</v>
      </c>
      <c r="AB22" s="72">
        <f>VLOOKUP($E22,'DTOC Backsheet'!$D$196:$M$373,'DTOC Performance (Quarterly)'!AB$10,0)</f>
        <v>44499.667999999998</v>
      </c>
      <c r="AC22" s="73">
        <f>VLOOKUP($E22,'Population 18+ (2014)'!$D$11:$I$188,AC$10,0)</f>
        <v>3756635.6669999994</v>
      </c>
      <c r="AD22" s="74">
        <f t="shared" si="7"/>
        <v>1184.5617181060536</v>
      </c>
      <c r="AE22" s="72">
        <f>VLOOKUP($E22,'DTOC Backsheet'!$D$9:$M$186,'DTOC Performance (Quarterly)'!AE$10,0)</f>
        <v>47253</v>
      </c>
      <c r="AF22" s="73">
        <f>VLOOKUP($E22,'Population 18+ (2014)'!$D$11:$I$188,AF$10,0)</f>
        <v>3729478.9319999996</v>
      </c>
      <c r="AG22" s="74">
        <f t="shared" si="8"/>
        <v>1267.0134584902921</v>
      </c>
      <c r="AH22" s="72">
        <f>VLOOKUP($E22,'DTOC Backsheet'!$D$9:$M$186,'DTOC Performance (Quarterly)'!AH$10,0)</f>
        <v>53197</v>
      </c>
      <c r="AI22" s="73">
        <f>VLOOKUP($E22,'Population 18+ (2014)'!$D$11:$I$188,AI$10,0)</f>
        <v>3729478.9319999996</v>
      </c>
      <c r="AJ22" s="74">
        <f t="shared" si="9"/>
        <v>1426.392291522402</v>
      </c>
      <c r="AK22" s="72">
        <f>VLOOKUP($E22,'DTOC Backsheet'!$D$9:$M$186,'DTOC Performance (Quarterly)'!AK$10,0)</f>
        <v>51736</v>
      </c>
      <c r="AL22" s="73">
        <f>VLOOKUP($E22,'Population 18+ (2014)'!$D$11:$I$188,AL$10,0)</f>
        <v>3729478.9319999996</v>
      </c>
      <c r="AM22" s="74">
        <f t="shared" si="10"/>
        <v>1387.2179181946913</v>
      </c>
      <c r="AN22" s="72">
        <f>VLOOKUP($E22,'DTOC Backsheet'!$D$9:$M$186,'DTOC Performance (Quarterly)'!AN$10,0)</f>
        <v>49715</v>
      </c>
      <c r="AO22" s="73">
        <f>VLOOKUP($E22,'Population 18+ (2014)'!$D$11:$I$188,AO$10,0)</f>
        <v>3756635.6669999994</v>
      </c>
      <c r="AP22" s="74">
        <f t="shared" si="11"/>
        <v>1323.3915771156417</v>
      </c>
    </row>
    <row r="23" spans="1:46" ht="16.5" customHeight="1">
      <c r="B23" s="42"/>
      <c r="C23" s="43" t="s">
        <v>32</v>
      </c>
      <c r="D23" s="45"/>
      <c r="E23" s="56" t="s">
        <v>31</v>
      </c>
      <c r="F23" s="57" t="s">
        <v>32</v>
      </c>
      <c r="G23" s="72">
        <f>VLOOKUP($E23,'DTOC Backsheet'!$D$9:$M$186,'DTOC Performance (Quarterly)'!G$10,0)</f>
        <v>62830</v>
      </c>
      <c r="H23" s="73">
        <f>VLOOKUP($E23,'Population 18+ (2014)'!$D$11:$I$188,H$10,0)</f>
        <v>4490197.125</v>
      </c>
      <c r="I23" s="74">
        <f t="shared" si="0"/>
        <v>1399.2704162180853</v>
      </c>
      <c r="J23" s="72">
        <f>VLOOKUP($E23,'DTOC Backsheet'!$D$9:$M$186,'DTOC Performance (Quarterly)'!J$10,0)</f>
        <v>58671</v>
      </c>
      <c r="K23" s="73">
        <f>VLOOKUP($E23,'Population 18+ (2014)'!$D$11:$I$188,K$10,0)</f>
        <v>4490197.125</v>
      </c>
      <c r="L23" s="74">
        <f t="shared" si="1"/>
        <v>1306.6464203395078</v>
      </c>
      <c r="M23" s="72">
        <f>VLOOKUP($E23,'DTOC Backsheet'!$D$9:$M$186,'DTOC Performance (Quarterly)'!M$10,0)</f>
        <v>59214</v>
      </c>
      <c r="N23" s="73">
        <f>VLOOKUP($E23,'Population 18+ (2014)'!$D$11:$I$188,N$10,0)</f>
        <v>4490197.125</v>
      </c>
      <c r="O23" s="74">
        <f t="shared" si="2"/>
        <v>1318.7394306213228</v>
      </c>
      <c r="P23" s="72">
        <f>VLOOKUP($E23,'DTOC Backsheet'!$D$9:$M$186,'DTOC Performance (Quarterly)'!P$10,0)</f>
        <v>57009</v>
      </c>
      <c r="Q23" s="73">
        <f>VLOOKUP($E23,'Population 18+ (2014)'!$D$11:$I$188,Q$10,0)</f>
        <v>4520538.7079999996</v>
      </c>
      <c r="R23" s="74">
        <f t="shared" si="3"/>
        <v>1261.1107587489771</v>
      </c>
      <c r="S23" s="72">
        <f>VLOOKUP($E23,'DTOC Backsheet'!$D$196:$M$373,'DTOC Performance (Quarterly)'!S$10,0)</f>
        <v>51172.422466809723</v>
      </c>
      <c r="T23" s="73">
        <f>VLOOKUP($E23,'Population 18+ (2014)'!$D$11:$I$188,T$10,0)</f>
        <v>4520538.7079999996</v>
      </c>
      <c r="U23" s="74">
        <f t="shared" si="4"/>
        <v>1131.9983252493748</v>
      </c>
      <c r="V23" s="72">
        <f>VLOOKUP($E23,'DTOC Backsheet'!$D$196:$M$373,'DTOC Performance (Quarterly)'!V$10,0)</f>
        <v>49180.990857045668</v>
      </c>
      <c r="W23" s="73">
        <f>VLOOKUP($E23,'Population 18+ (2014)'!$D$11:$I$188,W$10,0)</f>
        <v>4520538.7079999996</v>
      </c>
      <c r="X23" s="74">
        <f t="shared" si="5"/>
        <v>1087.945354167857</v>
      </c>
      <c r="Y23" s="72">
        <f>VLOOKUP($E23,'DTOC Backsheet'!$D$196:$M$373,'DTOC Performance (Quarterly)'!Y$10,0)</f>
        <v>49000.923233036221</v>
      </c>
      <c r="Z23" s="73">
        <f>VLOOKUP($E23,'Population 18+ (2014)'!$D$11:$I$188,Z$10,0)</f>
        <v>4520538.7079999996</v>
      </c>
      <c r="AA23" s="74">
        <f t="shared" si="6"/>
        <v>1083.9620319215333</v>
      </c>
      <c r="AB23" s="72">
        <f>VLOOKUP($E23,'DTOC Backsheet'!$D$196:$M$373,'DTOC Performance (Quarterly)'!AB$10,0)</f>
        <v>46768.130879421748</v>
      </c>
      <c r="AC23" s="73">
        <f>VLOOKUP($E23,'Population 18+ (2014)'!$D$11:$I$188,AC$10,0)</f>
        <v>4547890.7829999989</v>
      </c>
      <c r="AD23" s="74">
        <f t="shared" si="7"/>
        <v>1028.3477134992086</v>
      </c>
      <c r="AE23" s="72">
        <f>VLOOKUP($E23,'DTOC Backsheet'!$D$9:$M$186,'DTOC Performance (Quarterly)'!AE$10,0)</f>
        <v>61222</v>
      </c>
      <c r="AF23" s="73">
        <f>VLOOKUP($E23,'Population 18+ (2014)'!$D$11:$I$188,AF$10,0)</f>
        <v>4520538.7079999996</v>
      </c>
      <c r="AG23" s="74">
        <f t="shared" si="8"/>
        <v>1354.307615852407</v>
      </c>
      <c r="AH23" s="72">
        <f>VLOOKUP($E23,'DTOC Backsheet'!$D$9:$M$186,'DTOC Performance (Quarterly)'!AH$10,0)</f>
        <v>72099</v>
      </c>
      <c r="AI23" s="73">
        <f>VLOOKUP($E23,'Population 18+ (2014)'!$D$11:$I$188,AI$10,0)</f>
        <v>4520538.7079999996</v>
      </c>
      <c r="AJ23" s="74">
        <f t="shared" si="9"/>
        <v>1594.920531758889</v>
      </c>
      <c r="AK23" s="72">
        <f>VLOOKUP($E23,'DTOC Backsheet'!$D$9:$M$186,'DTOC Performance (Quarterly)'!AK$10,0)</f>
        <v>73323</v>
      </c>
      <c r="AL23" s="73">
        <f>VLOOKUP($E23,'Population 18+ (2014)'!$D$11:$I$188,AL$10,0)</f>
        <v>4520538.7079999996</v>
      </c>
      <c r="AM23" s="74">
        <f t="shared" si="10"/>
        <v>1621.9969507227147</v>
      </c>
      <c r="AN23" s="72">
        <f>VLOOKUP($E23,'DTOC Backsheet'!$D$9:$M$186,'DTOC Performance (Quarterly)'!AN$10,0)</f>
        <v>75173</v>
      </c>
      <c r="AO23" s="73">
        <f>VLOOKUP($E23,'Population 18+ (2014)'!$D$11:$I$188,AO$10,0)</f>
        <v>4547890.7829999989</v>
      </c>
      <c r="AP23" s="74">
        <f t="shared" si="11"/>
        <v>1652.9200806887543</v>
      </c>
    </row>
    <row r="24" spans="1:46" ht="16.5" customHeight="1">
      <c r="B24" s="42"/>
      <c r="C24" s="43" t="s">
        <v>34</v>
      </c>
      <c r="D24" s="45"/>
      <c r="E24" s="56" t="s">
        <v>33</v>
      </c>
      <c r="F24" s="57" t="s">
        <v>34</v>
      </c>
      <c r="G24" s="72">
        <f>VLOOKUP($E24,'DTOC Backsheet'!$D$9:$M$186,'DTOC Performance (Quarterly)'!G$10,0)</f>
        <v>40741</v>
      </c>
      <c r="H24" s="73">
        <f>VLOOKUP($E24,'Population 18+ (2014)'!$D$11:$I$188,H$10,0)</f>
        <v>4775719.7420000006</v>
      </c>
      <c r="I24" s="74">
        <f t="shared" si="0"/>
        <v>853.08607290548991</v>
      </c>
      <c r="J24" s="72">
        <f>VLOOKUP($E24,'DTOC Backsheet'!$D$9:$M$186,'DTOC Performance (Quarterly)'!J$10,0)</f>
        <v>47586</v>
      </c>
      <c r="K24" s="73">
        <f>VLOOKUP($E24,'Population 18+ (2014)'!$D$11:$I$188,K$10,0)</f>
        <v>4775719.7420000006</v>
      </c>
      <c r="L24" s="74">
        <f t="shared" si="1"/>
        <v>996.41525405072639</v>
      </c>
      <c r="M24" s="72">
        <f>VLOOKUP($E24,'DTOC Backsheet'!$D$9:$M$186,'DTOC Performance (Quarterly)'!M$10,0)</f>
        <v>51352</v>
      </c>
      <c r="N24" s="73">
        <f>VLOOKUP($E24,'Population 18+ (2014)'!$D$11:$I$188,N$10,0)</f>
        <v>4775719.7420000006</v>
      </c>
      <c r="O24" s="74">
        <f t="shared" si="2"/>
        <v>1075.2724777458266</v>
      </c>
      <c r="P24" s="72">
        <f>VLOOKUP($E24,'DTOC Backsheet'!$D$9:$M$186,'DTOC Performance (Quarterly)'!P$10,0)</f>
        <v>54009</v>
      </c>
      <c r="Q24" s="73">
        <f>VLOOKUP($E24,'Population 18+ (2014)'!$D$11:$I$188,Q$10,0)</f>
        <v>4818942.9369999999</v>
      </c>
      <c r="R24" s="74">
        <f t="shared" si="3"/>
        <v>1120.7644644496024</v>
      </c>
      <c r="S24" s="72">
        <f>VLOOKUP($E24,'DTOC Backsheet'!$D$196:$M$373,'DTOC Performance (Quarterly)'!S$10,0)</f>
        <v>32333</v>
      </c>
      <c r="T24" s="73">
        <f>VLOOKUP($E24,'Population 18+ (2014)'!$D$11:$I$188,T$10,0)</f>
        <v>4818942.9369999999</v>
      </c>
      <c r="U24" s="74">
        <f t="shared" si="4"/>
        <v>670.9562744921958</v>
      </c>
      <c r="V24" s="72">
        <f>VLOOKUP($E24,'DTOC Backsheet'!$D$196:$M$373,'DTOC Performance (Quarterly)'!V$10,0)</f>
        <v>31510</v>
      </c>
      <c r="W24" s="73">
        <f>VLOOKUP($E24,'Population 18+ (2014)'!$D$11:$I$188,W$10,0)</f>
        <v>4818942.9369999999</v>
      </c>
      <c r="X24" s="74">
        <f t="shared" si="5"/>
        <v>653.87784026378893</v>
      </c>
      <c r="Y24" s="72">
        <f>VLOOKUP($E24,'DTOC Backsheet'!$D$196:$M$373,'DTOC Performance (Quarterly)'!Y$10,0)</f>
        <v>32277</v>
      </c>
      <c r="Z24" s="73">
        <f>VLOOKUP($E24,'Population 18+ (2014)'!$D$11:$I$188,Z$10,0)</f>
        <v>4818942.9369999999</v>
      </c>
      <c r="AA24" s="74">
        <f t="shared" si="6"/>
        <v>669.79419391286319</v>
      </c>
      <c r="AB24" s="72">
        <f>VLOOKUP($E24,'DTOC Backsheet'!$D$196:$M$373,'DTOC Performance (Quarterly)'!AB$10,0)</f>
        <v>31153</v>
      </c>
      <c r="AC24" s="73">
        <f>VLOOKUP($E24,'Population 18+ (2014)'!$D$11:$I$188,AC$10,0)</f>
        <v>4860948.7080000006</v>
      </c>
      <c r="AD24" s="74">
        <f t="shared" si="7"/>
        <v>640.88312531933013</v>
      </c>
      <c r="AE24" s="72">
        <f>VLOOKUP($E24,'DTOC Backsheet'!$D$9:$M$186,'DTOC Performance (Quarterly)'!AE$10,0)</f>
        <v>60529</v>
      </c>
      <c r="AF24" s="73">
        <f>VLOOKUP($E24,'Population 18+ (2014)'!$D$11:$I$188,AF$10,0)</f>
        <v>4818942.9369999999</v>
      </c>
      <c r="AG24" s="74">
        <f t="shared" si="8"/>
        <v>1256.0638461861911</v>
      </c>
      <c r="AH24" s="72">
        <f>VLOOKUP($E24,'DTOC Backsheet'!$D$9:$M$186,'DTOC Performance (Quarterly)'!AH$10,0)</f>
        <v>62714</v>
      </c>
      <c r="AI24" s="73">
        <f>VLOOKUP($E24,'Population 18+ (2014)'!$D$11:$I$188,AI$10,0)</f>
        <v>4818942.9369999999</v>
      </c>
      <c r="AJ24" s="74">
        <f t="shared" si="9"/>
        <v>1301.4057402190815</v>
      </c>
      <c r="AK24" s="72">
        <f>VLOOKUP($E24,'DTOC Backsheet'!$D$9:$M$186,'DTOC Performance (Quarterly)'!AK$10,0)</f>
        <v>64234</v>
      </c>
      <c r="AL24" s="73">
        <f>VLOOKUP($E24,'Population 18+ (2014)'!$D$11:$I$188,AL$10,0)</f>
        <v>4818942.9369999999</v>
      </c>
      <c r="AM24" s="74">
        <f t="shared" si="10"/>
        <v>1332.9479273723966</v>
      </c>
      <c r="AN24" s="72">
        <f>VLOOKUP($E24,'DTOC Backsheet'!$D$9:$M$186,'DTOC Performance (Quarterly)'!AN$10,0)</f>
        <v>60984</v>
      </c>
      <c r="AO24" s="73">
        <f>VLOOKUP($E24,'Population 18+ (2014)'!$D$11:$I$188,AO$10,0)</f>
        <v>4860948.7080000006</v>
      </c>
      <c r="AP24" s="74">
        <f t="shared" si="11"/>
        <v>1254.5699134745939</v>
      </c>
    </row>
    <row r="25" spans="1:46" ht="16.5" customHeight="1">
      <c r="B25" s="42"/>
      <c r="C25" s="43" t="s">
        <v>36</v>
      </c>
      <c r="D25" s="45"/>
      <c r="E25" s="56" t="s">
        <v>35</v>
      </c>
      <c r="F25" s="57" t="s">
        <v>36</v>
      </c>
      <c r="G25" s="72">
        <f>VLOOKUP($E25,'DTOC Backsheet'!$D$9:$M$186,'DTOC Performance (Quarterly)'!G$10,0)</f>
        <v>41983</v>
      </c>
      <c r="H25" s="73">
        <f>VLOOKUP($E25,'Population 18+ (2014)'!$D$11:$I$188,H$10,0)</f>
        <v>6746241.0499999998</v>
      </c>
      <c r="I25" s="74">
        <f t="shared" si="0"/>
        <v>622.31692714270866</v>
      </c>
      <c r="J25" s="72">
        <f>VLOOKUP($E25,'DTOC Backsheet'!$D$9:$M$186,'DTOC Performance (Quarterly)'!J$10,0)</f>
        <v>43863</v>
      </c>
      <c r="K25" s="73">
        <f>VLOOKUP($E25,'Population 18+ (2014)'!$D$11:$I$188,K$10,0)</f>
        <v>6746241.0499999998</v>
      </c>
      <c r="L25" s="74">
        <f t="shared" si="1"/>
        <v>650.18429781722671</v>
      </c>
      <c r="M25" s="72">
        <f>VLOOKUP($E25,'DTOC Backsheet'!$D$9:$M$186,'DTOC Performance (Quarterly)'!M$10,0)</f>
        <v>45321</v>
      </c>
      <c r="N25" s="73">
        <f>VLOOKUP($E25,'Population 18+ (2014)'!$D$11:$I$188,N$10,0)</f>
        <v>6746241.0499999998</v>
      </c>
      <c r="O25" s="74">
        <f t="shared" si="2"/>
        <v>671.79633315948593</v>
      </c>
      <c r="P25" s="72">
        <f>VLOOKUP($E25,'DTOC Backsheet'!$D$9:$M$186,'DTOC Performance (Quarterly)'!P$10,0)</f>
        <v>43814</v>
      </c>
      <c r="Q25" s="73">
        <f>VLOOKUP($E25,'Population 18+ (2014)'!$D$11:$I$188,Q$10,0)</f>
        <v>6850308.9450000003</v>
      </c>
      <c r="R25" s="74">
        <f t="shared" si="3"/>
        <v>639.59159144171997</v>
      </c>
      <c r="S25" s="72">
        <f>VLOOKUP($E25,'DTOC Backsheet'!$D$196:$M$373,'DTOC Performance (Quarterly)'!S$10,0)</f>
        <v>42576.950290344299</v>
      </c>
      <c r="T25" s="73">
        <f>VLOOKUP($E25,'Population 18+ (2014)'!$D$11:$I$188,T$10,0)</f>
        <v>6850308.9450000003</v>
      </c>
      <c r="U25" s="74">
        <f t="shared" si="4"/>
        <v>621.53328604866738</v>
      </c>
      <c r="V25" s="72">
        <f>VLOOKUP($E25,'DTOC Backsheet'!$D$196:$M$373,'DTOC Performance (Quarterly)'!V$10,0)</f>
        <v>42458.026728178767</v>
      </c>
      <c r="W25" s="73">
        <f>VLOOKUP($E25,'Population 18+ (2014)'!$D$11:$I$188,W$10,0)</f>
        <v>6850308.9450000003</v>
      </c>
      <c r="X25" s="74">
        <f t="shared" si="5"/>
        <v>619.79725394967227</v>
      </c>
      <c r="Y25" s="72">
        <f>VLOOKUP($E25,'DTOC Backsheet'!$D$196:$M$373,'DTOC Performance (Quarterly)'!Y$10,0)</f>
        <v>43374.872983243353</v>
      </c>
      <c r="Z25" s="73">
        <f>VLOOKUP($E25,'Population 18+ (2014)'!$D$11:$I$188,Z$10,0)</f>
        <v>6850308.9450000003</v>
      </c>
      <c r="AA25" s="74">
        <f t="shared" si="6"/>
        <v>633.18126717339396</v>
      </c>
      <c r="AB25" s="72">
        <f>VLOOKUP($E25,'DTOC Backsheet'!$D$196:$M$373,'DTOC Performance (Quarterly)'!AB$10,0)</f>
        <v>42493.585111669759</v>
      </c>
      <c r="AC25" s="73">
        <f>VLOOKUP($E25,'Population 18+ (2014)'!$D$11:$I$188,AC$10,0)</f>
        <v>6945451.4630000005</v>
      </c>
      <c r="AD25" s="74">
        <f t="shared" si="7"/>
        <v>611.81890533743922</v>
      </c>
      <c r="AE25" s="72">
        <f>VLOOKUP($E25,'DTOC Backsheet'!$D$9:$M$186,'DTOC Performance (Quarterly)'!AE$10,0)</f>
        <v>45840</v>
      </c>
      <c r="AF25" s="73">
        <f>VLOOKUP($E25,'Population 18+ (2014)'!$D$11:$I$188,AF$10,0)</f>
        <v>6850308.9450000003</v>
      </c>
      <c r="AG25" s="74">
        <f t="shared" si="8"/>
        <v>669.16689988789983</v>
      </c>
      <c r="AH25" s="72">
        <f>VLOOKUP($E25,'DTOC Backsheet'!$D$9:$M$186,'DTOC Performance (Quarterly)'!AH$10,0)</f>
        <v>49211</v>
      </c>
      <c r="AI25" s="73">
        <f>VLOOKUP($E25,'Population 18+ (2014)'!$D$11:$I$188,AI$10,0)</f>
        <v>6850308.9450000003</v>
      </c>
      <c r="AJ25" s="74">
        <f t="shared" si="9"/>
        <v>718.37635930155852</v>
      </c>
      <c r="AK25" s="72">
        <f>VLOOKUP($E25,'DTOC Backsheet'!$D$9:$M$186,'DTOC Performance (Quarterly)'!AK$10,0)</f>
        <v>48447</v>
      </c>
      <c r="AL25" s="73">
        <f>VLOOKUP($E25,'Population 18+ (2014)'!$D$11:$I$188,AL$10,0)</f>
        <v>6850308.9450000003</v>
      </c>
      <c r="AM25" s="74">
        <f t="shared" si="10"/>
        <v>707.22357763676007</v>
      </c>
      <c r="AN25" s="72">
        <f>VLOOKUP($E25,'DTOC Backsheet'!$D$9:$M$186,'DTOC Performance (Quarterly)'!AN$10,0)</f>
        <v>47768</v>
      </c>
      <c r="AO25" s="73">
        <f>VLOOKUP($E25,'Population 18+ (2014)'!$D$11:$I$188,AO$10,0)</f>
        <v>6945451.4630000005</v>
      </c>
      <c r="AP25" s="74">
        <f t="shared" si="11"/>
        <v>687.75946753743801</v>
      </c>
    </row>
    <row r="26" spans="1:46" ht="16.5" customHeight="1">
      <c r="B26" s="42"/>
      <c r="C26" s="43" t="s">
        <v>38</v>
      </c>
      <c r="D26" s="45"/>
      <c r="E26" s="56" t="s">
        <v>37</v>
      </c>
      <c r="F26" s="57" t="s">
        <v>38</v>
      </c>
      <c r="G26" s="72">
        <f>VLOOKUP($E26,'DTOC Backsheet'!$D$9:$M$186,'DTOC Performance (Quarterly)'!G$10,0)</f>
        <v>82923</v>
      </c>
      <c r="H26" s="73">
        <f>VLOOKUP($E26,'Population 18+ (2014)'!$D$11:$I$188,H$10,0)</f>
        <v>7032965.9640000006</v>
      </c>
      <c r="I26" s="74">
        <f t="shared" si="0"/>
        <v>1179.0615854599919</v>
      </c>
      <c r="J26" s="72">
        <f>VLOOKUP($E26,'DTOC Backsheet'!$D$9:$M$186,'DTOC Performance (Quarterly)'!J$10,0)</f>
        <v>88356</v>
      </c>
      <c r="K26" s="73">
        <f>VLOOKUP($E26,'Population 18+ (2014)'!$D$11:$I$188,K$10,0)</f>
        <v>7032965.9640000006</v>
      </c>
      <c r="L26" s="74">
        <f t="shared" si="1"/>
        <v>1256.3120659515819</v>
      </c>
      <c r="M26" s="72">
        <f>VLOOKUP($E26,'DTOC Backsheet'!$D$9:$M$186,'DTOC Performance (Quarterly)'!M$10,0)</f>
        <v>88433</v>
      </c>
      <c r="N26" s="73">
        <f>VLOOKUP($E26,'Population 18+ (2014)'!$D$11:$I$188,N$10,0)</f>
        <v>7032965.9640000006</v>
      </c>
      <c r="O26" s="74">
        <f t="shared" si="2"/>
        <v>1257.4069098679913</v>
      </c>
      <c r="P26" s="72">
        <f>VLOOKUP($E26,'DTOC Backsheet'!$D$9:$M$186,'DTOC Performance (Quarterly)'!P$10,0)</f>
        <v>92620</v>
      </c>
      <c r="Q26" s="73">
        <f>VLOOKUP($E26,'Population 18+ (2014)'!$D$11:$I$188,Q$10,0)</f>
        <v>7094021.0559999989</v>
      </c>
      <c r="R26" s="74">
        <f t="shared" si="3"/>
        <v>1305.6064997391518</v>
      </c>
      <c r="S26" s="72">
        <f>VLOOKUP($E26,'DTOC Backsheet'!$D$196:$M$373,'DTOC Performance (Quarterly)'!S$10,0)</f>
        <v>76094.31164370451</v>
      </c>
      <c r="T26" s="73">
        <f>VLOOKUP($E26,'Population 18+ (2014)'!$D$11:$I$188,T$10,0)</f>
        <v>7094021.0559999989</v>
      </c>
      <c r="U26" s="74">
        <f t="shared" si="4"/>
        <v>1072.6541554221251</v>
      </c>
      <c r="V26" s="72">
        <f>VLOOKUP($E26,'DTOC Backsheet'!$D$196:$M$373,'DTOC Performance (Quarterly)'!V$10,0)</f>
        <v>73587.187191259698</v>
      </c>
      <c r="W26" s="73">
        <f>VLOOKUP($E26,'Population 18+ (2014)'!$D$11:$I$188,W$10,0)</f>
        <v>7094021.0559999989</v>
      </c>
      <c r="X26" s="74">
        <f t="shared" si="5"/>
        <v>1037.3127822762938</v>
      </c>
      <c r="Y26" s="72">
        <f>VLOOKUP($E26,'DTOC Backsheet'!$D$196:$M$373,'DTOC Performance (Quarterly)'!Y$10,0)</f>
        <v>68666.29855716489</v>
      </c>
      <c r="Z26" s="73">
        <f>VLOOKUP($E26,'Population 18+ (2014)'!$D$11:$I$188,Z$10,0)</f>
        <v>7094021.0559999989</v>
      </c>
      <c r="AA26" s="74">
        <f t="shared" si="6"/>
        <v>967.94607762107125</v>
      </c>
      <c r="AB26" s="72">
        <f>VLOOKUP($E26,'DTOC Backsheet'!$D$196:$M$373,'DTOC Performance (Quarterly)'!AB$10,0)</f>
        <v>64166.115331739391</v>
      </c>
      <c r="AC26" s="73">
        <f>VLOOKUP($E26,'Population 18+ (2014)'!$D$11:$I$188,AC$10,0)</f>
        <v>7152992.8530000001</v>
      </c>
      <c r="AD26" s="74">
        <f t="shared" si="7"/>
        <v>897.05269738704976</v>
      </c>
      <c r="AE26" s="72">
        <f>VLOOKUP($E26,'DTOC Backsheet'!$D$9:$M$186,'DTOC Performance (Quarterly)'!AE$10,0)</f>
        <v>96942</v>
      </c>
      <c r="AF26" s="73">
        <f>VLOOKUP($E26,'Population 18+ (2014)'!$D$11:$I$188,AF$10,0)</f>
        <v>7094021.0559999989</v>
      </c>
      <c r="AG26" s="74">
        <f t="shared" si="8"/>
        <v>1366.531044026267</v>
      </c>
      <c r="AH26" s="72">
        <f>VLOOKUP($E26,'DTOC Backsheet'!$D$9:$M$186,'DTOC Performance (Quarterly)'!AH$10,0)</f>
        <v>105639</v>
      </c>
      <c r="AI26" s="73">
        <f>VLOOKUP($E26,'Population 18+ (2014)'!$D$11:$I$188,AI$10,0)</f>
        <v>7094021.0559999989</v>
      </c>
      <c r="AJ26" s="74">
        <f t="shared" si="9"/>
        <v>1489.1272406169753</v>
      </c>
      <c r="AK26" s="72">
        <f>VLOOKUP($E26,'DTOC Backsheet'!$D$9:$M$186,'DTOC Performance (Quarterly)'!AK$10,0)</f>
        <v>119009</v>
      </c>
      <c r="AL26" s="73">
        <f>VLOOKUP($E26,'Population 18+ (2014)'!$D$11:$I$188,AL$10,0)</f>
        <v>7094021.0559999989</v>
      </c>
      <c r="AM26" s="74">
        <f t="shared" si="10"/>
        <v>1677.5958100567559</v>
      </c>
      <c r="AN26" s="72">
        <f>VLOOKUP($E26,'DTOC Backsheet'!$D$9:$M$186,'DTOC Performance (Quarterly)'!AN$10,0)</f>
        <v>113433</v>
      </c>
      <c r="AO26" s="73">
        <f>VLOOKUP($E26,'Population 18+ (2014)'!$D$11:$I$188,AO$10,0)</f>
        <v>7152992.8530000001</v>
      </c>
      <c r="AP26" s="74">
        <f t="shared" si="11"/>
        <v>1585.8117340691269</v>
      </c>
    </row>
    <row r="27" spans="1:46" ht="16.5" customHeight="1">
      <c r="B27" s="42"/>
      <c r="C27" s="43" t="s">
        <v>40</v>
      </c>
      <c r="D27" s="45"/>
      <c r="E27" s="56" t="s">
        <v>39</v>
      </c>
      <c r="F27" s="57" t="s">
        <v>40</v>
      </c>
      <c r="G27" s="72">
        <f>VLOOKUP($E27,'DTOC Backsheet'!$D$9:$M$186,'DTOC Performance (Quarterly)'!G$10,0)</f>
        <v>54676</v>
      </c>
      <c r="H27" s="73">
        <f>VLOOKUP($E27,'Population 18+ (2014)'!$D$11:$I$188,H$10,0)</f>
        <v>4382819.0420000004</v>
      </c>
      <c r="I27" s="74">
        <f t="shared" si="0"/>
        <v>1247.5075853245778</v>
      </c>
      <c r="J27" s="72">
        <f>VLOOKUP($E27,'DTOC Backsheet'!$D$9:$M$186,'DTOC Performance (Quarterly)'!J$10,0)</f>
        <v>63179</v>
      </c>
      <c r="K27" s="73">
        <f>VLOOKUP($E27,'Population 18+ (2014)'!$D$11:$I$188,K$10,0)</f>
        <v>4382819.0420000004</v>
      </c>
      <c r="L27" s="74">
        <f t="shared" si="1"/>
        <v>1441.5151388766826</v>
      </c>
      <c r="M27" s="72">
        <f>VLOOKUP($E27,'DTOC Backsheet'!$D$9:$M$186,'DTOC Performance (Quarterly)'!M$10,0)</f>
        <v>68569</v>
      </c>
      <c r="N27" s="73">
        <f>VLOOKUP($E27,'Population 18+ (2014)'!$D$11:$I$188,N$10,0)</f>
        <v>4382819.0420000004</v>
      </c>
      <c r="O27" s="74">
        <f t="shared" si="2"/>
        <v>1564.4953474672798</v>
      </c>
      <c r="P27" s="72">
        <f>VLOOKUP($E27,'DTOC Backsheet'!$D$9:$M$186,'DTOC Performance (Quarterly)'!P$10,0)</f>
        <v>71476</v>
      </c>
      <c r="Q27" s="73">
        <f>VLOOKUP($E27,'Population 18+ (2014)'!$D$11:$I$188,Q$10,0)</f>
        <v>4418543.7359999996</v>
      </c>
      <c r="R27" s="74">
        <f t="shared" si="3"/>
        <v>1617.6370376884734</v>
      </c>
      <c r="S27" s="72">
        <f>VLOOKUP($E27,'DTOC Backsheet'!$D$196:$M$373,'DTOC Performance (Quarterly)'!S$10,0)</f>
        <v>58245</v>
      </c>
      <c r="T27" s="73">
        <f>VLOOKUP($E27,'Population 18+ (2014)'!$D$11:$I$188,T$10,0)</f>
        <v>4418543.7359999996</v>
      </c>
      <c r="U27" s="74">
        <f t="shared" si="4"/>
        <v>1318.1944885019466</v>
      </c>
      <c r="V27" s="72">
        <f>VLOOKUP($E27,'DTOC Backsheet'!$D$196:$M$373,'DTOC Performance (Quarterly)'!V$10,0)</f>
        <v>59968</v>
      </c>
      <c r="W27" s="73">
        <f>VLOOKUP($E27,'Population 18+ (2014)'!$D$11:$I$188,W$10,0)</f>
        <v>4418543.7359999996</v>
      </c>
      <c r="X27" s="74">
        <f t="shared" si="5"/>
        <v>1357.1892366123227</v>
      </c>
      <c r="Y27" s="72">
        <f>VLOOKUP($E27,'DTOC Backsheet'!$D$196:$M$373,'DTOC Performance (Quarterly)'!Y$10,0)</f>
        <v>58152</v>
      </c>
      <c r="Z27" s="73">
        <f>VLOOKUP($E27,'Population 18+ (2014)'!$D$11:$I$188,Z$10,0)</f>
        <v>4418543.7359999996</v>
      </c>
      <c r="AA27" s="74">
        <f t="shared" si="6"/>
        <v>1316.0897226434063</v>
      </c>
      <c r="AB27" s="72">
        <f>VLOOKUP($E27,'DTOC Backsheet'!$D$196:$M$373,'DTOC Performance (Quarterly)'!AB$10,0)</f>
        <v>55050</v>
      </c>
      <c r="AC27" s="73">
        <f>VLOOKUP($E27,'Population 18+ (2014)'!$D$11:$I$188,AC$10,0)</f>
        <v>4451357.557</v>
      </c>
      <c r="AD27" s="74">
        <f t="shared" si="7"/>
        <v>1236.7013724482974</v>
      </c>
      <c r="AE27" s="72">
        <f>VLOOKUP($E27,'DTOC Backsheet'!$D$9:$M$186,'DTOC Performance (Quarterly)'!AE$10,0)</f>
        <v>71709</v>
      </c>
      <c r="AF27" s="73">
        <f>VLOOKUP($E27,'Population 18+ (2014)'!$D$11:$I$188,AF$10,0)</f>
        <v>4418543.7359999996</v>
      </c>
      <c r="AG27" s="74">
        <f t="shared" si="8"/>
        <v>1622.9102682803004</v>
      </c>
      <c r="AH27" s="72">
        <f>VLOOKUP($E27,'DTOC Backsheet'!$D$9:$M$186,'DTOC Performance (Quarterly)'!AH$10,0)</f>
        <v>79652</v>
      </c>
      <c r="AI27" s="73">
        <f>VLOOKUP($E27,'Population 18+ (2014)'!$D$11:$I$188,AI$10,0)</f>
        <v>4418543.7359999996</v>
      </c>
      <c r="AJ27" s="74">
        <f t="shared" si="9"/>
        <v>1802.6753781124055</v>
      </c>
      <c r="AK27" s="72">
        <f>VLOOKUP($E27,'DTOC Backsheet'!$D$9:$M$186,'DTOC Performance (Quarterly)'!AK$10,0)</f>
        <v>78201</v>
      </c>
      <c r="AL27" s="73">
        <f>VLOOKUP($E27,'Population 18+ (2014)'!$D$11:$I$188,AL$10,0)</f>
        <v>4418543.7359999996</v>
      </c>
      <c r="AM27" s="74">
        <f t="shared" si="10"/>
        <v>1769.836504340986</v>
      </c>
      <c r="AN27" s="72">
        <f>VLOOKUP($E27,'DTOC Backsheet'!$D$9:$M$186,'DTOC Performance (Quarterly)'!AN$10,0)</f>
        <v>81072</v>
      </c>
      <c r="AO27" s="73">
        <f>VLOOKUP($E27,'Population 18+ (2014)'!$D$11:$I$188,AO$10,0)</f>
        <v>4451357.557</v>
      </c>
      <c r="AP27" s="74">
        <f t="shared" si="11"/>
        <v>1821.2870784219504</v>
      </c>
    </row>
    <row r="28" spans="1:46" ht="16.5" customHeight="1">
      <c r="B28" s="42" t="s">
        <v>16</v>
      </c>
      <c r="C28" s="43"/>
      <c r="D28" s="45" t="s">
        <v>42</v>
      </c>
      <c r="E28" s="56" t="s">
        <v>41</v>
      </c>
      <c r="F28" s="57" t="s">
        <v>42</v>
      </c>
      <c r="G28" s="72">
        <f>VLOOKUP($E28,'DTOC Backsheet'!$D$9:$M$186,'DTOC Performance (Quarterly)'!G$10,0)</f>
        <v>37667</v>
      </c>
      <c r="H28" s="73">
        <f>VLOOKUP($E28,'Population 18+ (2014)'!$D$11:$I$188,H$10,0)</f>
        <v>4245137.7810000004</v>
      </c>
      <c r="I28" s="74">
        <f t="shared" si="0"/>
        <v>887.29746696530128</v>
      </c>
      <c r="J28" s="72">
        <f>VLOOKUP($E28,'DTOC Backsheet'!$D$9:$M$186,'DTOC Performance (Quarterly)'!J$10,0)</f>
        <v>37441</v>
      </c>
      <c r="K28" s="73">
        <f>VLOOKUP($E28,'Population 18+ (2014)'!$D$11:$I$188,K$10,0)</f>
        <v>4245137.7810000004</v>
      </c>
      <c r="L28" s="74">
        <f t="shared" si="1"/>
        <v>881.97372927623223</v>
      </c>
      <c r="M28" s="72">
        <f>VLOOKUP($E28,'DTOC Backsheet'!$D$9:$M$186,'DTOC Performance (Quarterly)'!M$10,0)</f>
        <v>33997</v>
      </c>
      <c r="N28" s="73">
        <f>VLOOKUP($E28,'Population 18+ (2014)'!$D$11:$I$188,N$10,0)</f>
        <v>4245137.7810000004</v>
      </c>
      <c r="O28" s="74">
        <f t="shared" si="2"/>
        <v>800.84562042157177</v>
      </c>
      <c r="P28" s="72">
        <f>VLOOKUP($E28,'DTOC Backsheet'!$D$9:$M$186,'DTOC Performance (Quarterly)'!P$10,0)</f>
        <v>37381</v>
      </c>
      <c r="Q28" s="73">
        <f>VLOOKUP($E28,'Population 18+ (2014)'!$D$11:$I$188,Q$10,0)</f>
        <v>4268720.53</v>
      </c>
      <c r="R28" s="74">
        <f t="shared" si="3"/>
        <v>875.69565019052675</v>
      </c>
      <c r="S28" s="72">
        <f>VLOOKUP($E28,'DTOC Backsheet'!$D$196:$M$373,'DTOC Performance (Quarterly)'!S$10,0)</f>
        <v>32273.02</v>
      </c>
      <c r="T28" s="73">
        <f>VLOOKUP($E28,'Population 18+ (2014)'!$D$11:$I$188,T$10,0)</f>
        <v>4268720.53</v>
      </c>
      <c r="U28" s="74">
        <f t="shared" si="4"/>
        <v>756.03497050672456</v>
      </c>
      <c r="V28" s="72">
        <f>VLOOKUP($E28,'DTOC Backsheet'!$D$196:$M$373,'DTOC Performance (Quarterly)'!V$10,0)</f>
        <v>30626.62</v>
      </c>
      <c r="W28" s="73">
        <f>VLOOKUP($E28,'Population 18+ (2014)'!$D$11:$I$188,W$10,0)</f>
        <v>4268720.53</v>
      </c>
      <c r="X28" s="74">
        <f t="shared" si="5"/>
        <v>717.46603659715333</v>
      </c>
      <c r="Y28" s="72">
        <f>VLOOKUP($E28,'DTOC Backsheet'!$D$196:$M$373,'DTOC Performance (Quarterly)'!Y$10,0)</f>
        <v>29865.035</v>
      </c>
      <c r="Z28" s="73">
        <f>VLOOKUP($E28,'Population 18+ (2014)'!$D$11:$I$188,Z$10,0)</f>
        <v>4268720.53</v>
      </c>
      <c r="AA28" s="74">
        <f t="shared" si="6"/>
        <v>699.6249763860742</v>
      </c>
      <c r="AB28" s="72">
        <f>VLOOKUP($E28,'DTOC Backsheet'!$D$196:$M$373,'DTOC Performance (Quarterly)'!AB$10,0)</f>
        <v>28614.02</v>
      </c>
      <c r="AC28" s="73">
        <f>VLOOKUP($E28,'Population 18+ (2014)'!$D$11:$I$188,AC$10,0)</f>
        <v>4290609.1469999999</v>
      </c>
      <c r="AD28" s="74">
        <f t="shared" si="7"/>
        <v>666.89877869688894</v>
      </c>
      <c r="AE28" s="72">
        <f>VLOOKUP($E28,'DTOC Backsheet'!$D$9:$M$186,'DTOC Performance (Quarterly)'!AE$10,0)</f>
        <v>39624</v>
      </c>
      <c r="AF28" s="73">
        <f>VLOOKUP($E28,'Population 18+ (2014)'!$D$11:$I$188,AF$10,0)</f>
        <v>4268720.53</v>
      </c>
      <c r="AG28" s="74">
        <f t="shared" si="8"/>
        <v>928.24066887320907</v>
      </c>
      <c r="AH28" s="72">
        <f>VLOOKUP($E28,'DTOC Backsheet'!$D$9:$M$186,'DTOC Performance (Quarterly)'!AH$10,0)</f>
        <v>44190</v>
      </c>
      <c r="AI28" s="73">
        <f>VLOOKUP($E28,'Population 18+ (2014)'!$D$11:$I$188,AI$10,0)</f>
        <v>4268720.53</v>
      </c>
      <c r="AJ28" s="74">
        <f t="shared" si="9"/>
        <v>1035.2048040961818</v>
      </c>
      <c r="AK28" s="72">
        <f>VLOOKUP($E28,'DTOC Backsheet'!$D$9:$M$186,'DTOC Performance (Quarterly)'!AK$10,0)</f>
        <v>48487</v>
      </c>
      <c r="AL28" s="73">
        <f>VLOOKUP($E28,'Population 18+ (2014)'!$D$11:$I$188,AL$10,0)</f>
        <v>4268720.53</v>
      </c>
      <c r="AM28" s="74">
        <f t="shared" si="10"/>
        <v>1135.867285272948</v>
      </c>
      <c r="AN28" s="72">
        <f>VLOOKUP($E28,'DTOC Backsheet'!$D$9:$M$186,'DTOC Performance (Quarterly)'!AN$10,0)</f>
        <v>49532</v>
      </c>
      <c r="AO28" s="73">
        <f>VLOOKUP($E28,'Population 18+ (2014)'!$D$11:$I$188,AO$10,0)</f>
        <v>4290609.1469999999</v>
      </c>
      <c r="AP28" s="74">
        <f t="shared" si="11"/>
        <v>1154.4281546743273</v>
      </c>
    </row>
    <row r="29" spans="1:46" ht="16.5" customHeight="1">
      <c r="B29" s="42" t="s">
        <v>16</v>
      </c>
      <c r="C29" s="43"/>
      <c r="D29" s="45" t="s">
        <v>44</v>
      </c>
      <c r="E29" s="56" t="s">
        <v>43</v>
      </c>
      <c r="F29" s="57" t="s">
        <v>44</v>
      </c>
      <c r="G29" s="72">
        <f>VLOOKUP($E29,'DTOC Backsheet'!$D$9:$M$186,'DTOC Performance (Quarterly)'!G$10,0)</f>
        <v>14008</v>
      </c>
      <c r="H29" s="73">
        <f>VLOOKUP($E29,'Population 18+ (2014)'!$D$11:$I$188,H$10,0)</f>
        <v>2507797.2609999999</v>
      </c>
      <c r="I29" s="74">
        <f t="shared" si="0"/>
        <v>558.57784908873464</v>
      </c>
      <c r="J29" s="72">
        <f>VLOOKUP($E29,'DTOC Backsheet'!$D$9:$M$186,'DTOC Performance (Quarterly)'!J$10,0)</f>
        <v>16122</v>
      </c>
      <c r="K29" s="73">
        <f>VLOOKUP($E29,'Population 18+ (2014)'!$D$11:$I$188,K$10,0)</f>
        <v>2507797.2609999999</v>
      </c>
      <c r="L29" s="74">
        <f t="shared" si="1"/>
        <v>642.87493453801972</v>
      </c>
      <c r="M29" s="72">
        <f>VLOOKUP($E29,'DTOC Backsheet'!$D$9:$M$186,'DTOC Performance (Quarterly)'!M$10,0)</f>
        <v>20664</v>
      </c>
      <c r="N29" s="73">
        <f>VLOOKUP($E29,'Population 18+ (2014)'!$D$11:$I$188,N$10,0)</f>
        <v>2507797.2609999999</v>
      </c>
      <c r="O29" s="74">
        <f t="shared" si="2"/>
        <v>823.9900537956604</v>
      </c>
      <c r="P29" s="72">
        <f>VLOOKUP($E29,'DTOC Backsheet'!$D$9:$M$186,'DTOC Performance (Quarterly)'!P$10,0)</f>
        <v>23889</v>
      </c>
      <c r="Q29" s="73">
        <f>VLOOKUP($E29,'Population 18+ (2014)'!$D$11:$I$188,Q$10,0)</f>
        <v>2516293.4250000003</v>
      </c>
      <c r="R29" s="74">
        <f t="shared" si="3"/>
        <v>949.37258757889083</v>
      </c>
      <c r="S29" s="72">
        <f>VLOOKUP($E29,'DTOC Backsheet'!$D$196:$M$373,'DTOC Performance (Quarterly)'!S$10,0)</f>
        <v>20323</v>
      </c>
      <c r="T29" s="73">
        <f>VLOOKUP($E29,'Population 18+ (2014)'!$D$11:$I$188,T$10,0)</f>
        <v>2516293.4250000003</v>
      </c>
      <c r="U29" s="74">
        <f t="shared" si="4"/>
        <v>807.65620567482097</v>
      </c>
      <c r="V29" s="72">
        <f>VLOOKUP($E29,'DTOC Backsheet'!$D$196:$M$373,'DTOC Performance (Quarterly)'!V$10,0)</f>
        <v>18025</v>
      </c>
      <c r="W29" s="73">
        <f>VLOOKUP($E29,'Population 18+ (2014)'!$D$11:$I$188,W$10,0)</f>
        <v>2516293.4250000003</v>
      </c>
      <c r="X29" s="74">
        <f t="shared" si="5"/>
        <v>716.33140320270877</v>
      </c>
      <c r="Y29" s="72">
        <f>VLOOKUP($E29,'DTOC Backsheet'!$D$196:$M$373,'DTOC Performance (Quarterly)'!Y$10,0)</f>
        <v>16014</v>
      </c>
      <c r="Z29" s="73">
        <f>VLOOKUP($E29,'Population 18+ (2014)'!$D$11:$I$188,Z$10,0)</f>
        <v>2516293.4250000003</v>
      </c>
      <c r="AA29" s="74">
        <f t="shared" si="6"/>
        <v>636.41226579129966</v>
      </c>
      <c r="AB29" s="72">
        <f>VLOOKUP($E29,'DTOC Backsheet'!$D$196:$M$373,'DTOC Performance (Quarterly)'!AB$10,0)</f>
        <v>15159</v>
      </c>
      <c r="AC29" s="73">
        <f>VLOOKUP($E29,'Population 18+ (2014)'!$D$11:$I$188,AC$10,0)</f>
        <v>2523496.84</v>
      </c>
      <c r="AD29" s="74">
        <f t="shared" si="7"/>
        <v>600.71404725832747</v>
      </c>
      <c r="AE29" s="72">
        <f>VLOOKUP($E29,'DTOC Backsheet'!$D$9:$M$186,'DTOC Performance (Quarterly)'!AE$10,0)</f>
        <v>26072</v>
      </c>
      <c r="AF29" s="73">
        <f>VLOOKUP($E29,'Population 18+ (2014)'!$D$11:$I$188,AF$10,0)</f>
        <v>2516293.4250000003</v>
      </c>
      <c r="AG29" s="74">
        <f t="shared" si="8"/>
        <v>1036.1271758280734</v>
      </c>
      <c r="AH29" s="72">
        <f>VLOOKUP($E29,'DTOC Backsheet'!$D$9:$M$186,'DTOC Performance (Quarterly)'!AH$10,0)</f>
        <v>27816</v>
      </c>
      <c r="AI29" s="73">
        <f>VLOOKUP($E29,'Population 18+ (2014)'!$D$11:$I$188,AI$10,0)</f>
        <v>2516293.4250000003</v>
      </c>
      <c r="AJ29" s="74">
        <f t="shared" si="9"/>
        <v>1105.4354680436363</v>
      </c>
      <c r="AK29" s="72">
        <f>VLOOKUP($E29,'DTOC Backsheet'!$D$9:$M$186,'DTOC Performance (Quarterly)'!AK$10,0)</f>
        <v>30623</v>
      </c>
      <c r="AL29" s="73">
        <f>VLOOKUP($E29,'Population 18+ (2014)'!$D$11:$I$188,AL$10,0)</f>
        <v>2516293.4250000003</v>
      </c>
      <c r="AM29" s="74">
        <f t="shared" si="10"/>
        <v>1216.9884360763688</v>
      </c>
      <c r="AN29" s="72">
        <f>VLOOKUP($E29,'DTOC Backsheet'!$D$9:$M$186,'DTOC Performance (Quarterly)'!AN$10,0)</f>
        <v>28397</v>
      </c>
      <c r="AO29" s="73">
        <f>VLOOKUP($E29,'Population 18+ (2014)'!$D$11:$I$188,AO$10,0)</f>
        <v>2523496.84</v>
      </c>
      <c r="AP29" s="74">
        <f t="shared" si="11"/>
        <v>1125.3035688366465</v>
      </c>
    </row>
    <row r="30" spans="1:46" ht="16.5" customHeight="1">
      <c r="B30" s="42" t="s">
        <v>16</v>
      </c>
      <c r="C30" s="43"/>
      <c r="D30" s="45" t="s">
        <v>46</v>
      </c>
      <c r="E30" s="56" t="s">
        <v>45</v>
      </c>
      <c r="F30" s="57" t="s">
        <v>46</v>
      </c>
      <c r="G30" s="72">
        <f>VLOOKUP($E30,'DTOC Backsheet'!$D$9:$M$186,'DTOC Performance (Quarterly)'!G$10,0)</f>
        <v>11981</v>
      </c>
      <c r="H30" s="73">
        <f>VLOOKUP($E30,'Population 18+ (2014)'!$D$11:$I$188,H$10,0)</f>
        <v>1944762.7449999996</v>
      </c>
      <c r="I30" s="74">
        <f t="shared" si="0"/>
        <v>616.06486605130851</v>
      </c>
      <c r="J30" s="72">
        <f>VLOOKUP($E30,'DTOC Backsheet'!$D$9:$M$186,'DTOC Performance (Quarterly)'!J$10,0)</f>
        <v>12952</v>
      </c>
      <c r="K30" s="73">
        <f>VLOOKUP($E30,'Population 18+ (2014)'!$D$11:$I$188,K$10,0)</f>
        <v>1944762.7449999996</v>
      </c>
      <c r="L30" s="74">
        <f t="shared" si="1"/>
        <v>665.99383566451456</v>
      </c>
      <c r="M30" s="72">
        <f>VLOOKUP($E30,'DTOC Backsheet'!$D$9:$M$186,'DTOC Performance (Quarterly)'!M$10,0)</f>
        <v>17347</v>
      </c>
      <c r="N30" s="73">
        <f>VLOOKUP($E30,'Population 18+ (2014)'!$D$11:$I$188,N$10,0)</f>
        <v>1944762.7449999996</v>
      </c>
      <c r="O30" s="74">
        <f t="shared" si="2"/>
        <v>891.98541285302144</v>
      </c>
      <c r="P30" s="72">
        <f>VLOOKUP($E30,'DTOC Backsheet'!$D$9:$M$186,'DTOC Performance (Quarterly)'!P$10,0)</f>
        <v>19749</v>
      </c>
      <c r="Q30" s="73">
        <f>VLOOKUP($E30,'Population 18+ (2014)'!$D$11:$I$188,Q$10,0)</f>
        <v>1951808.9320000003</v>
      </c>
      <c r="R30" s="74">
        <f t="shared" si="3"/>
        <v>1011.8305985905796</v>
      </c>
      <c r="S30" s="72">
        <f>VLOOKUP($E30,'DTOC Backsheet'!$D$196:$M$373,'DTOC Performance (Quarterly)'!S$10,0)</f>
        <v>13866.5</v>
      </c>
      <c r="T30" s="73">
        <f>VLOOKUP($E30,'Population 18+ (2014)'!$D$11:$I$188,T$10,0)</f>
        <v>1951808.9320000003</v>
      </c>
      <c r="U30" s="74">
        <f t="shared" si="4"/>
        <v>710.44351589226153</v>
      </c>
      <c r="V30" s="72">
        <f>VLOOKUP($E30,'DTOC Backsheet'!$D$196:$M$373,'DTOC Performance (Quarterly)'!V$10,0)</f>
        <v>13958.55</v>
      </c>
      <c r="W30" s="73">
        <f>VLOOKUP($E30,'Population 18+ (2014)'!$D$11:$I$188,W$10,0)</f>
        <v>1951808.9320000003</v>
      </c>
      <c r="X30" s="74">
        <f t="shared" si="5"/>
        <v>715.15965375241944</v>
      </c>
      <c r="Y30" s="72">
        <f>VLOOKUP($E30,'DTOC Backsheet'!$D$196:$M$373,'DTOC Performance (Quarterly)'!Y$10,0)</f>
        <v>15223.7</v>
      </c>
      <c r="Z30" s="73">
        <f>VLOOKUP($E30,'Population 18+ (2014)'!$D$11:$I$188,Z$10,0)</f>
        <v>1951808.9320000003</v>
      </c>
      <c r="AA30" s="74">
        <f t="shared" si="6"/>
        <v>779.97901077337622</v>
      </c>
      <c r="AB30" s="72">
        <f>VLOOKUP($E30,'DTOC Backsheet'!$D$196:$M$373,'DTOC Performance (Quarterly)'!AB$10,0)</f>
        <v>15891.8</v>
      </c>
      <c r="AC30" s="73">
        <f>VLOOKUP($E30,'Population 18+ (2014)'!$D$11:$I$188,AC$10,0)</f>
        <v>1958377.2370000004</v>
      </c>
      <c r="AD30" s="74">
        <f t="shared" si="7"/>
        <v>811.47797777430947</v>
      </c>
      <c r="AE30" s="72">
        <f>VLOOKUP($E30,'DTOC Backsheet'!$D$9:$M$186,'DTOC Performance (Quarterly)'!AE$10,0)</f>
        <v>21075</v>
      </c>
      <c r="AF30" s="73">
        <f>VLOOKUP($E30,'Population 18+ (2014)'!$D$11:$I$188,AF$10,0)</f>
        <v>1951808.9320000003</v>
      </c>
      <c r="AG30" s="74">
        <f t="shared" si="8"/>
        <v>1079.7675763479904</v>
      </c>
      <c r="AH30" s="72">
        <f>VLOOKUP($E30,'DTOC Backsheet'!$D$9:$M$186,'DTOC Performance (Quarterly)'!AH$10,0)</f>
        <v>25269</v>
      </c>
      <c r="AI30" s="73">
        <f>VLOOKUP($E30,'Population 18+ (2014)'!$D$11:$I$188,AI$10,0)</f>
        <v>1951808.9320000003</v>
      </c>
      <c r="AJ30" s="74">
        <f t="shared" si="9"/>
        <v>1294.6451666304802</v>
      </c>
      <c r="AK30" s="72">
        <f>VLOOKUP($E30,'DTOC Backsheet'!$D$9:$M$186,'DTOC Performance (Quarterly)'!AK$10,0)</f>
        <v>23086</v>
      </c>
      <c r="AL30" s="73">
        <f>VLOOKUP($E30,'Population 18+ (2014)'!$D$11:$I$188,AL$10,0)</f>
        <v>1951808.9320000003</v>
      </c>
      <c r="AM30" s="74">
        <f t="shared" si="10"/>
        <v>1182.8002024944108</v>
      </c>
      <c r="AN30" s="72">
        <f>VLOOKUP($E30,'DTOC Backsheet'!$D$9:$M$186,'DTOC Performance (Quarterly)'!AN$10,0)</f>
        <v>23077</v>
      </c>
      <c r="AO30" s="73">
        <f>VLOOKUP($E30,'Population 18+ (2014)'!$D$11:$I$188,AO$10,0)</f>
        <v>1958377.2370000004</v>
      </c>
      <c r="AP30" s="74">
        <f t="shared" si="11"/>
        <v>1178.37358216802</v>
      </c>
    </row>
    <row r="31" spans="1:46" ht="16.5" customHeight="1">
      <c r="B31" s="42" t="s">
        <v>16</v>
      </c>
      <c r="C31" s="43"/>
      <c r="D31" s="45" t="s">
        <v>48</v>
      </c>
      <c r="E31" s="56" t="s">
        <v>47</v>
      </c>
      <c r="F31" s="57" t="s">
        <v>48</v>
      </c>
      <c r="G31" s="72">
        <f>VLOOKUP($E31,'DTOC Backsheet'!$D$9:$M$186,'DTOC Performance (Quarterly)'!G$10,0)</f>
        <v>23085</v>
      </c>
      <c r="H31" s="73">
        <f>VLOOKUP($E31,'Population 18+ (2014)'!$D$11:$I$188,H$10,0)</f>
        <v>2992815.0579999993</v>
      </c>
      <c r="I31" s="74">
        <f t="shared" si="0"/>
        <v>771.34736201932083</v>
      </c>
      <c r="J31" s="72">
        <f>VLOOKUP($E31,'DTOC Backsheet'!$D$9:$M$186,'DTOC Performance (Quarterly)'!J$10,0)</f>
        <v>30392</v>
      </c>
      <c r="K31" s="73">
        <f>VLOOKUP($E31,'Population 18+ (2014)'!$D$11:$I$188,K$10,0)</f>
        <v>2992815.0579999993</v>
      </c>
      <c r="L31" s="74">
        <f t="shared" si="1"/>
        <v>1015.498766579649</v>
      </c>
      <c r="M31" s="72">
        <f>VLOOKUP($E31,'DTOC Backsheet'!$D$9:$M$186,'DTOC Performance (Quarterly)'!M$10,0)</f>
        <v>35139</v>
      </c>
      <c r="N31" s="73">
        <f>VLOOKUP($E31,'Population 18+ (2014)'!$D$11:$I$188,N$10,0)</f>
        <v>2992815.0579999993</v>
      </c>
      <c r="O31" s="74">
        <f t="shared" si="2"/>
        <v>1174.111975481781</v>
      </c>
      <c r="P31" s="72">
        <f>VLOOKUP($E31,'DTOC Backsheet'!$D$9:$M$186,'DTOC Performance (Quarterly)'!P$10,0)</f>
        <v>32616</v>
      </c>
      <c r="Q31" s="73">
        <f>VLOOKUP($E31,'Population 18+ (2014)'!$D$11:$I$188,Q$10,0)</f>
        <v>3010252.503</v>
      </c>
      <c r="R31" s="74">
        <f t="shared" si="3"/>
        <v>1083.4971474152114</v>
      </c>
      <c r="S31" s="72">
        <f>VLOOKUP($E31,'DTOC Backsheet'!$D$196:$M$373,'DTOC Performance (Quarterly)'!S$10,0)</f>
        <v>27974.3</v>
      </c>
      <c r="T31" s="73">
        <f>VLOOKUP($E31,'Population 18+ (2014)'!$D$11:$I$188,T$10,0)</f>
        <v>3010252.503</v>
      </c>
      <c r="U31" s="74">
        <f t="shared" si="4"/>
        <v>929.30078032062022</v>
      </c>
      <c r="V31" s="72">
        <f>VLOOKUP($E31,'DTOC Backsheet'!$D$196:$M$373,'DTOC Performance (Quarterly)'!V$10,0)</f>
        <v>29080.125</v>
      </c>
      <c r="W31" s="73">
        <f>VLOOKUP($E31,'Population 18+ (2014)'!$D$11:$I$188,W$10,0)</f>
        <v>3010252.503</v>
      </c>
      <c r="X31" s="74">
        <f t="shared" si="5"/>
        <v>966.03607076213427</v>
      </c>
      <c r="Y31" s="72">
        <f>VLOOKUP($E31,'DTOC Backsheet'!$D$196:$M$373,'DTOC Performance (Quarterly)'!Y$10,0)</f>
        <v>30939.424999999999</v>
      </c>
      <c r="Z31" s="73">
        <f>VLOOKUP($E31,'Population 18+ (2014)'!$D$11:$I$188,Z$10,0)</f>
        <v>3010252.503</v>
      </c>
      <c r="AA31" s="74">
        <f t="shared" si="6"/>
        <v>1027.8016534880694</v>
      </c>
      <c r="AB31" s="72">
        <f>VLOOKUP($E31,'DTOC Backsheet'!$D$196:$M$373,'DTOC Performance (Quarterly)'!AB$10,0)</f>
        <v>29605.42</v>
      </c>
      <c r="AC31" s="73">
        <f>VLOOKUP($E31,'Population 18+ (2014)'!$D$11:$I$188,AC$10,0)</f>
        <v>3026508.2169999997</v>
      </c>
      <c r="AD31" s="74">
        <f t="shared" si="7"/>
        <v>978.20385332857666</v>
      </c>
      <c r="AE31" s="72">
        <f>VLOOKUP($E31,'DTOC Backsheet'!$D$9:$M$186,'DTOC Performance (Quarterly)'!AE$10,0)</f>
        <v>33927</v>
      </c>
      <c r="AF31" s="73">
        <f>VLOOKUP($E31,'Population 18+ (2014)'!$D$11:$I$188,AF$10,0)</f>
        <v>3010252.503</v>
      </c>
      <c r="AG31" s="74">
        <f t="shared" si="8"/>
        <v>1127.0483112691891</v>
      </c>
      <c r="AH31" s="72">
        <f>VLOOKUP($E31,'DTOC Backsheet'!$D$9:$M$186,'DTOC Performance (Quarterly)'!AH$10,0)</f>
        <v>42078</v>
      </c>
      <c r="AI31" s="73">
        <f>VLOOKUP($E31,'Population 18+ (2014)'!$D$11:$I$188,AI$10,0)</f>
        <v>3010252.503</v>
      </c>
      <c r="AJ31" s="74">
        <f t="shared" si="9"/>
        <v>1397.8229387091385</v>
      </c>
      <c r="AK31" s="72">
        <f>VLOOKUP($E31,'DTOC Backsheet'!$D$9:$M$186,'DTOC Performance (Quarterly)'!AK$10,0)</f>
        <v>36203</v>
      </c>
      <c r="AL31" s="73">
        <f>VLOOKUP($E31,'Population 18+ (2014)'!$D$11:$I$188,AL$10,0)</f>
        <v>3010252.503</v>
      </c>
      <c r="AM31" s="74">
        <f t="shared" si="10"/>
        <v>1202.656586579375</v>
      </c>
      <c r="AN31" s="72">
        <f>VLOOKUP($E31,'DTOC Backsheet'!$D$9:$M$186,'DTOC Performance (Quarterly)'!AN$10,0)</f>
        <v>36109</v>
      </c>
      <c r="AO31" s="73">
        <f>VLOOKUP($E31,'Population 18+ (2014)'!$D$11:$I$188,AO$10,0)</f>
        <v>3026508.2169999997</v>
      </c>
      <c r="AP31" s="74">
        <f t="shared" si="11"/>
        <v>1193.0910941253858</v>
      </c>
    </row>
    <row r="32" spans="1:46" ht="16.5" customHeight="1">
      <c r="B32" s="42" t="s">
        <v>18</v>
      </c>
      <c r="C32" s="43"/>
      <c r="D32" s="45" t="s">
        <v>50</v>
      </c>
      <c r="E32" s="56" t="s">
        <v>49</v>
      </c>
      <c r="F32" s="57" t="s">
        <v>50</v>
      </c>
      <c r="G32" s="72">
        <f>VLOOKUP($E32,'DTOC Backsheet'!$D$9:$M$186,'DTOC Performance (Quarterly)'!G$10,0)</f>
        <v>50963</v>
      </c>
      <c r="H32" s="73">
        <f>VLOOKUP($E32,'Population 18+ (2014)'!$D$11:$I$188,H$10,0)</f>
        <v>3216861.4760000003</v>
      </c>
      <c r="I32" s="74">
        <f t="shared" si="0"/>
        <v>1584.2460230326683</v>
      </c>
      <c r="J32" s="72">
        <f>VLOOKUP($E32,'DTOC Backsheet'!$D$9:$M$186,'DTOC Performance (Quarterly)'!J$10,0)</f>
        <v>42979</v>
      </c>
      <c r="K32" s="73">
        <f>VLOOKUP($E32,'Population 18+ (2014)'!$D$11:$I$188,K$10,0)</f>
        <v>3216861.4760000003</v>
      </c>
      <c r="L32" s="74">
        <f t="shared" si="1"/>
        <v>1336.0538002849335</v>
      </c>
      <c r="M32" s="72">
        <f>VLOOKUP($E32,'DTOC Backsheet'!$D$9:$M$186,'DTOC Performance (Quarterly)'!M$10,0)</f>
        <v>41080</v>
      </c>
      <c r="N32" s="73">
        <f>VLOOKUP($E32,'Population 18+ (2014)'!$D$11:$I$188,N$10,0)</f>
        <v>3216861.4760000003</v>
      </c>
      <c r="O32" s="74">
        <f t="shared" si="2"/>
        <v>1277.0211060216629</v>
      </c>
      <c r="P32" s="72">
        <f>VLOOKUP($E32,'DTOC Backsheet'!$D$9:$M$186,'DTOC Performance (Quarterly)'!P$10,0)</f>
        <v>40560</v>
      </c>
      <c r="Q32" s="73">
        <f>VLOOKUP($E32,'Population 18+ (2014)'!$D$11:$I$188,Q$10,0)</f>
        <v>3240905.2589999996</v>
      </c>
      <c r="R32" s="74">
        <f t="shared" si="3"/>
        <v>1251.5021809836869</v>
      </c>
      <c r="S32" s="72">
        <f>VLOOKUP($E32,'DTOC Backsheet'!$D$196:$M$373,'DTOC Performance (Quarterly)'!S$10,0)</f>
        <v>38985.422466809723</v>
      </c>
      <c r="T32" s="73">
        <f>VLOOKUP($E32,'Population 18+ (2014)'!$D$11:$I$188,T$10,0)</f>
        <v>3240905.2589999996</v>
      </c>
      <c r="U32" s="74">
        <f t="shared" si="4"/>
        <v>1202.9176835252169</v>
      </c>
      <c r="V32" s="72">
        <f>VLOOKUP($E32,'DTOC Backsheet'!$D$196:$M$373,'DTOC Performance (Quarterly)'!V$10,0)</f>
        <v>37522.990857045668</v>
      </c>
      <c r="W32" s="73">
        <f>VLOOKUP($E32,'Population 18+ (2014)'!$D$11:$I$188,W$10,0)</f>
        <v>3240905.2589999996</v>
      </c>
      <c r="X32" s="74">
        <f t="shared" si="5"/>
        <v>1157.7935131810552</v>
      </c>
      <c r="Y32" s="72">
        <f>VLOOKUP($E32,'DTOC Backsheet'!$D$196:$M$373,'DTOC Performance (Quarterly)'!Y$10,0)</f>
        <v>35156.923233036228</v>
      </c>
      <c r="Z32" s="73">
        <f>VLOOKUP($E32,'Population 18+ (2014)'!$D$11:$I$188,Z$10,0)</f>
        <v>3240905.2589999996</v>
      </c>
      <c r="AA32" s="74">
        <f t="shared" si="6"/>
        <v>1084.7871327125465</v>
      </c>
      <c r="AB32" s="72">
        <f>VLOOKUP($E32,'DTOC Backsheet'!$D$196:$M$373,'DTOC Performance (Quarterly)'!AB$10,0)</f>
        <v>34111.130879421748</v>
      </c>
      <c r="AC32" s="73">
        <f>VLOOKUP($E32,'Population 18+ (2014)'!$D$11:$I$188,AC$10,0)</f>
        <v>3262659.1340000001</v>
      </c>
      <c r="AD32" s="74">
        <f t="shared" si="7"/>
        <v>1045.5009082607326</v>
      </c>
      <c r="AE32" s="72">
        <f>VLOOKUP($E32,'DTOC Backsheet'!$D$9:$M$186,'DTOC Performance (Quarterly)'!AE$10,0)</f>
        <v>44077</v>
      </c>
      <c r="AF32" s="73">
        <f>VLOOKUP($E32,'Population 18+ (2014)'!$D$11:$I$188,AF$10,0)</f>
        <v>3240905.2589999996</v>
      </c>
      <c r="AG32" s="74">
        <f t="shared" si="8"/>
        <v>1360.021243373224</v>
      </c>
      <c r="AH32" s="72">
        <f>VLOOKUP($E32,'DTOC Backsheet'!$D$9:$M$186,'DTOC Performance (Quarterly)'!AH$10,0)</f>
        <v>48954</v>
      </c>
      <c r="AI32" s="73">
        <f>VLOOKUP($E32,'Population 18+ (2014)'!$D$11:$I$188,AI$10,0)</f>
        <v>3240905.2589999996</v>
      </c>
      <c r="AJ32" s="74">
        <f t="shared" si="9"/>
        <v>1510.5038897405179</v>
      </c>
      <c r="AK32" s="72">
        <f>VLOOKUP($E32,'DTOC Backsheet'!$D$9:$M$186,'DTOC Performance (Quarterly)'!AK$10,0)</f>
        <v>52654</v>
      </c>
      <c r="AL32" s="73">
        <f>VLOOKUP($E32,'Population 18+ (2014)'!$D$11:$I$188,AL$10,0)</f>
        <v>3240905.2589999996</v>
      </c>
      <c r="AM32" s="74">
        <f t="shared" si="10"/>
        <v>1624.6695226211798</v>
      </c>
      <c r="AN32" s="72">
        <f>VLOOKUP($E32,'DTOC Backsheet'!$D$9:$M$186,'DTOC Performance (Quarterly)'!AN$10,0)</f>
        <v>52858</v>
      </c>
      <c r="AO32" s="73">
        <f>VLOOKUP($E32,'Population 18+ (2014)'!$D$11:$I$188,AO$10,0)</f>
        <v>3262659.1340000001</v>
      </c>
      <c r="AP32" s="74">
        <f t="shared" si="11"/>
        <v>1620.0895597449808</v>
      </c>
      <c r="AT32" s="26"/>
    </row>
    <row r="33" spans="2:42" s="26" customFormat="1" ht="16.5" customHeight="1">
      <c r="B33" s="42" t="s">
        <v>18</v>
      </c>
      <c r="C33" s="43"/>
      <c r="D33" s="45" t="s">
        <v>52</v>
      </c>
      <c r="E33" s="56" t="s">
        <v>51</v>
      </c>
      <c r="F33" s="57" t="s">
        <v>52</v>
      </c>
      <c r="G33" s="72">
        <f>VLOOKUP($E33,'DTOC Backsheet'!$D$9:$M$186,'DTOC Performance (Quarterly)'!G$10,0)</f>
        <v>41041</v>
      </c>
      <c r="H33" s="73">
        <f>VLOOKUP($E33,'Population 18+ (2014)'!$D$11:$I$188,H$10,0)</f>
        <v>3581711.5059999996</v>
      </c>
      <c r="I33" s="74">
        <f t="shared" si="0"/>
        <v>1145.8488471572618</v>
      </c>
      <c r="J33" s="72">
        <f>VLOOKUP($E33,'DTOC Backsheet'!$D$9:$M$186,'DTOC Performance (Quarterly)'!J$10,0)</f>
        <v>44422</v>
      </c>
      <c r="K33" s="73">
        <f>VLOOKUP($E33,'Population 18+ (2014)'!$D$11:$I$188,K$10,0)</f>
        <v>3581711.5059999996</v>
      </c>
      <c r="L33" s="74">
        <f t="shared" si="1"/>
        <v>1240.245059536071</v>
      </c>
      <c r="M33" s="72">
        <f>VLOOKUP($E33,'DTOC Backsheet'!$D$9:$M$186,'DTOC Performance (Quarterly)'!M$10,0)</f>
        <v>47281</v>
      </c>
      <c r="N33" s="73">
        <f>VLOOKUP($E33,'Population 18+ (2014)'!$D$11:$I$188,N$10,0)</f>
        <v>3581711.5059999996</v>
      </c>
      <c r="O33" s="74">
        <f t="shared" si="2"/>
        <v>1320.0672338013817</v>
      </c>
      <c r="P33" s="72">
        <f>VLOOKUP($E33,'DTOC Backsheet'!$D$9:$M$186,'DTOC Performance (Quarterly)'!P$10,0)</f>
        <v>47239</v>
      </c>
      <c r="Q33" s="73">
        <f>VLOOKUP($E33,'Population 18+ (2014)'!$D$11:$I$188,Q$10,0)</f>
        <v>3617287.25</v>
      </c>
      <c r="R33" s="74">
        <f t="shared" si="3"/>
        <v>1305.9233822251745</v>
      </c>
      <c r="S33" s="72">
        <f>VLOOKUP($E33,'DTOC Backsheet'!$D$196:$M$373,'DTOC Performance (Quarterly)'!S$10,0)</f>
        <v>38624.475999999995</v>
      </c>
      <c r="T33" s="73">
        <f>VLOOKUP($E33,'Population 18+ (2014)'!$D$11:$I$188,T$10,0)</f>
        <v>3617287.25</v>
      </c>
      <c r="U33" s="74">
        <f t="shared" si="4"/>
        <v>1067.774642447873</v>
      </c>
      <c r="V33" s="72">
        <f>VLOOKUP($E33,'DTOC Backsheet'!$D$196:$M$373,'DTOC Performance (Quarterly)'!V$10,0)</f>
        <v>36874.080000000002</v>
      </c>
      <c r="W33" s="73">
        <f>VLOOKUP($E33,'Population 18+ (2014)'!$D$11:$I$188,W$10,0)</f>
        <v>3617287.25</v>
      </c>
      <c r="X33" s="74">
        <f t="shared" si="5"/>
        <v>1019.3848995542171</v>
      </c>
      <c r="Y33" s="72">
        <f>VLOOKUP($E33,'DTOC Backsheet'!$D$196:$M$373,'DTOC Performance (Quarterly)'!Y$10,0)</f>
        <v>36441.248</v>
      </c>
      <c r="Z33" s="73">
        <f>VLOOKUP($E33,'Population 18+ (2014)'!$D$11:$I$188,Z$10,0)</f>
        <v>3617287.25</v>
      </c>
      <c r="AA33" s="74">
        <f t="shared" si="6"/>
        <v>1007.4192476696452</v>
      </c>
      <c r="AB33" s="72">
        <f>VLOOKUP($E33,'DTOC Backsheet'!$D$196:$M$373,'DTOC Performance (Quarterly)'!AB$10,0)</f>
        <v>38082.248</v>
      </c>
      <c r="AC33" s="73">
        <f>VLOOKUP($E33,'Population 18+ (2014)'!$D$11:$I$188,AC$10,0)</f>
        <v>3652001.5920000002</v>
      </c>
      <c r="AD33" s="74">
        <f t="shared" si="7"/>
        <v>1042.7774205636217</v>
      </c>
      <c r="AE33" s="72">
        <f>VLOOKUP($E33,'DTOC Backsheet'!$D$9:$M$186,'DTOC Performance (Quarterly)'!AE$10,0)</f>
        <v>49762</v>
      </c>
      <c r="AF33" s="73">
        <f>VLOOKUP($E33,'Population 18+ (2014)'!$D$11:$I$188,AF$10,0)</f>
        <v>3617287.25</v>
      </c>
      <c r="AG33" s="74">
        <f t="shared" si="8"/>
        <v>1375.6717827703619</v>
      </c>
      <c r="AH33" s="72">
        <f>VLOOKUP($E33,'DTOC Backsheet'!$D$9:$M$186,'DTOC Performance (Quarterly)'!AH$10,0)</f>
        <v>55193</v>
      </c>
      <c r="AI33" s="73">
        <f>VLOOKUP($E33,'Population 18+ (2014)'!$D$11:$I$188,AI$10,0)</f>
        <v>3617287.25</v>
      </c>
      <c r="AJ33" s="74">
        <f t="shared" si="9"/>
        <v>1525.8119188626781</v>
      </c>
      <c r="AK33" s="72">
        <f>VLOOKUP($E33,'DTOC Backsheet'!$D$9:$M$186,'DTOC Performance (Quarterly)'!AK$10,0)</f>
        <v>56686</v>
      </c>
      <c r="AL33" s="73">
        <f>VLOOKUP($E33,'Population 18+ (2014)'!$D$11:$I$188,AL$10,0)</f>
        <v>3617287.25</v>
      </c>
      <c r="AM33" s="74">
        <f t="shared" si="10"/>
        <v>1567.085942649426</v>
      </c>
      <c r="AN33" s="72">
        <f>VLOOKUP($E33,'DTOC Backsheet'!$D$9:$M$186,'DTOC Performance (Quarterly)'!AN$10,0)</f>
        <v>57945</v>
      </c>
      <c r="AO33" s="73">
        <f>VLOOKUP($E33,'Population 18+ (2014)'!$D$11:$I$188,AO$10,0)</f>
        <v>3652001.5920000002</v>
      </c>
      <c r="AP33" s="74">
        <f t="shared" si="11"/>
        <v>1586.6641495155186</v>
      </c>
    </row>
    <row r="34" spans="2:42" s="26" customFormat="1" ht="16.5" customHeight="1">
      <c r="B34" s="42" t="s">
        <v>18</v>
      </c>
      <c r="C34" s="43"/>
      <c r="D34" s="45" t="s">
        <v>54</v>
      </c>
      <c r="E34" s="56" t="s">
        <v>53</v>
      </c>
      <c r="F34" s="57" t="s">
        <v>54</v>
      </c>
      <c r="G34" s="72">
        <f>VLOOKUP($E34,'DTOC Backsheet'!$D$9:$M$186,'DTOC Performance (Quarterly)'!G$10,0)</f>
        <v>28020</v>
      </c>
      <c r="H34" s="73">
        <f>VLOOKUP($E34,'Population 18+ (2014)'!$D$11:$I$188,H$10,0)</f>
        <v>3372601.8390000006</v>
      </c>
      <c r="I34" s="74">
        <f t="shared" si="0"/>
        <v>830.81256957115693</v>
      </c>
      <c r="J34" s="72">
        <f>VLOOKUP($E34,'DTOC Backsheet'!$D$9:$M$186,'DTOC Performance (Quarterly)'!J$10,0)</f>
        <v>32017</v>
      </c>
      <c r="K34" s="73">
        <f>VLOOKUP($E34,'Population 18+ (2014)'!$D$11:$I$188,K$10,0)</f>
        <v>3372601.8390000006</v>
      </c>
      <c r="L34" s="74">
        <f t="shared" si="1"/>
        <v>949.32641113346654</v>
      </c>
      <c r="M34" s="72">
        <f>VLOOKUP($E34,'DTOC Backsheet'!$D$9:$M$186,'DTOC Performance (Quarterly)'!M$10,0)</f>
        <v>35939</v>
      </c>
      <c r="N34" s="73">
        <f>VLOOKUP($E34,'Population 18+ (2014)'!$D$11:$I$188,N$10,0)</f>
        <v>3372601.8390000006</v>
      </c>
      <c r="O34" s="74">
        <f t="shared" si="2"/>
        <v>1065.616450314697</v>
      </c>
      <c r="P34" s="72">
        <f>VLOOKUP($E34,'DTOC Backsheet'!$D$9:$M$186,'DTOC Performance (Quarterly)'!P$10,0)</f>
        <v>38052</v>
      </c>
      <c r="Q34" s="73">
        <f>VLOOKUP($E34,'Population 18+ (2014)'!$D$11:$I$188,Q$10,0)</f>
        <v>3399603.5470000007</v>
      </c>
      <c r="R34" s="74">
        <f t="shared" si="3"/>
        <v>1119.3069860625133</v>
      </c>
      <c r="S34" s="72">
        <f>VLOOKUP($E34,'DTOC Backsheet'!$D$196:$M$373,'DTOC Performance (Quarterly)'!S$10,0)</f>
        <v>23846</v>
      </c>
      <c r="T34" s="73">
        <f>VLOOKUP($E34,'Population 18+ (2014)'!$D$11:$I$188,T$10,0)</f>
        <v>3399603.5470000007</v>
      </c>
      <c r="U34" s="74">
        <f t="shared" si="4"/>
        <v>701.43473114807864</v>
      </c>
      <c r="V34" s="72">
        <f>VLOOKUP($E34,'DTOC Backsheet'!$D$196:$M$373,'DTOC Performance (Quarterly)'!V$10,0)</f>
        <v>22652</v>
      </c>
      <c r="W34" s="73">
        <f>VLOOKUP($E34,'Population 18+ (2014)'!$D$11:$I$188,W$10,0)</f>
        <v>3399603.5470000007</v>
      </c>
      <c r="X34" s="74">
        <f t="shared" si="5"/>
        <v>666.3129887598036</v>
      </c>
      <c r="Y34" s="72">
        <f>VLOOKUP($E34,'DTOC Backsheet'!$D$196:$M$373,'DTOC Performance (Quarterly)'!Y$10,0)</f>
        <v>22907</v>
      </c>
      <c r="Z34" s="73">
        <f>VLOOKUP($E34,'Population 18+ (2014)'!$D$11:$I$188,Z$10,0)</f>
        <v>3399603.5470000007</v>
      </c>
      <c r="AA34" s="74">
        <f t="shared" si="6"/>
        <v>673.81386339046537</v>
      </c>
      <c r="AB34" s="72">
        <f>VLOOKUP($E34,'DTOC Backsheet'!$D$196:$M$373,'DTOC Performance (Quarterly)'!AB$10,0)</f>
        <v>21673</v>
      </c>
      <c r="AC34" s="73">
        <f>VLOOKUP($E34,'Population 18+ (2014)'!$D$11:$I$188,AC$10,0)</f>
        <v>3425896.24</v>
      </c>
      <c r="AD34" s="74">
        <f t="shared" si="7"/>
        <v>632.62277902497124</v>
      </c>
      <c r="AE34" s="72">
        <f>VLOOKUP($E34,'DTOC Backsheet'!$D$9:$M$186,'DTOC Performance (Quarterly)'!AE$10,0)</f>
        <v>44294</v>
      </c>
      <c r="AF34" s="73">
        <f>VLOOKUP($E34,'Population 18+ (2014)'!$D$11:$I$188,AF$10,0)</f>
        <v>3399603.5470000007</v>
      </c>
      <c r="AG34" s="74">
        <f t="shared" si="8"/>
        <v>1302.9166309432605</v>
      </c>
      <c r="AH34" s="72">
        <f>VLOOKUP($E34,'DTOC Backsheet'!$D$9:$M$186,'DTOC Performance (Quarterly)'!AH$10,0)</f>
        <v>45195</v>
      </c>
      <c r="AI34" s="73">
        <f>VLOOKUP($E34,'Population 18+ (2014)'!$D$11:$I$188,AI$10,0)</f>
        <v>3399603.5470000007</v>
      </c>
      <c r="AJ34" s="74">
        <f t="shared" si="9"/>
        <v>1329.4197213049322</v>
      </c>
      <c r="AK34" s="72">
        <f>VLOOKUP($E34,'DTOC Backsheet'!$D$9:$M$186,'DTOC Performance (Quarterly)'!AK$10,0)</f>
        <v>47628</v>
      </c>
      <c r="AL34" s="73">
        <f>VLOOKUP($E34,'Population 18+ (2014)'!$D$11:$I$188,AL$10,0)</f>
        <v>3399603.5470000007</v>
      </c>
      <c r="AM34" s="74">
        <f t="shared" si="10"/>
        <v>1400.9868898398342</v>
      </c>
      <c r="AN34" s="72">
        <f>VLOOKUP($E34,'DTOC Backsheet'!$D$9:$M$186,'DTOC Performance (Quarterly)'!AN$10,0)</f>
        <v>41790</v>
      </c>
      <c r="AO34" s="73">
        <f>VLOOKUP($E34,'Population 18+ (2014)'!$D$11:$I$188,AO$10,0)</f>
        <v>3425896.24</v>
      </c>
      <c r="AP34" s="74">
        <f t="shared" si="11"/>
        <v>1219.8267861142228</v>
      </c>
    </row>
    <row r="35" spans="2:42" s="26" customFormat="1" ht="16.5" customHeight="1">
      <c r="B35" s="42" t="s">
        <v>18</v>
      </c>
      <c r="C35" s="43"/>
      <c r="D35" s="45" t="s">
        <v>56</v>
      </c>
      <c r="E35" s="56" t="s">
        <v>55</v>
      </c>
      <c r="F35" s="57" t="s">
        <v>56</v>
      </c>
      <c r="G35" s="72">
        <f>VLOOKUP($E35,'DTOC Backsheet'!$D$9:$M$186,'DTOC Performance (Quarterly)'!G$10,0)</f>
        <v>36264</v>
      </c>
      <c r="H35" s="73">
        <f>VLOOKUP($E35,'Population 18+ (2014)'!$D$11:$I$188,H$10,0)</f>
        <v>2568454.3880000003</v>
      </c>
      <c r="I35" s="74">
        <f t="shared" si="0"/>
        <v>1411.8997078331608</v>
      </c>
      <c r="J35" s="72">
        <f>VLOOKUP($E35,'DTOC Backsheet'!$D$9:$M$186,'DTOC Performance (Quarterly)'!J$10,0)</f>
        <v>43695</v>
      </c>
      <c r="K35" s="73">
        <f>VLOOKUP($E35,'Population 18+ (2014)'!$D$11:$I$188,K$10,0)</f>
        <v>2568454.3880000003</v>
      </c>
      <c r="L35" s="74">
        <f t="shared" si="1"/>
        <v>1701.2176741057237</v>
      </c>
      <c r="M35" s="72">
        <f>VLOOKUP($E35,'DTOC Backsheet'!$D$9:$M$186,'DTOC Performance (Quarterly)'!M$10,0)</f>
        <v>45952</v>
      </c>
      <c r="N35" s="73">
        <f>VLOOKUP($E35,'Population 18+ (2014)'!$D$11:$I$188,N$10,0)</f>
        <v>2568454.3880000003</v>
      </c>
      <c r="O35" s="74">
        <f t="shared" si="2"/>
        <v>1789.0915335966633</v>
      </c>
      <c r="P35" s="72">
        <f>VLOOKUP($E35,'DTOC Backsheet'!$D$9:$M$186,'DTOC Performance (Quarterly)'!P$10,0)</f>
        <v>48043</v>
      </c>
      <c r="Q35" s="73">
        <f>VLOOKUP($E35,'Population 18+ (2014)'!$D$11:$I$188,Q$10,0)</f>
        <v>2588734.202</v>
      </c>
      <c r="R35" s="74">
        <f t="shared" si="3"/>
        <v>1855.8490849652705</v>
      </c>
      <c r="S35" s="72">
        <f>VLOOKUP($E35,'DTOC Backsheet'!$D$196:$M$373,'DTOC Performance (Quarterly)'!S$10,0)</f>
        <v>39423</v>
      </c>
      <c r="T35" s="73">
        <f>VLOOKUP($E35,'Population 18+ (2014)'!$D$11:$I$188,T$10,0)</f>
        <v>2588734.202</v>
      </c>
      <c r="U35" s="74">
        <f t="shared" si="4"/>
        <v>1522.8678158438454</v>
      </c>
      <c r="V35" s="72">
        <f>VLOOKUP($E35,'DTOC Backsheet'!$D$196:$M$373,'DTOC Performance (Quarterly)'!V$10,0)</f>
        <v>42262</v>
      </c>
      <c r="W35" s="73">
        <f>VLOOKUP($E35,'Population 18+ (2014)'!$D$11:$I$188,W$10,0)</f>
        <v>2588734.202</v>
      </c>
      <c r="X35" s="74">
        <f t="shared" si="5"/>
        <v>1632.5353127157393</v>
      </c>
      <c r="Y35" s="72">
        <f>VLOOKUP($E35,'DTOC Backsheet'!$D$196:$M$373,'DTOC Performance (Quarterly)'!Y$10,0)</f>
        <v>37777</v>
      </c>
      <c r="Z35" s="73">
        <f>VLOOKUP($E35,'Population 18+ (2014)'!$D$11:$I$188,Z$10,0)</f>
        <v>2588734.202</v>
      </c>
      <c r="AA35" s="74">
        <f t="shared" si="6"/>
        <v>1459.2846175870163</v>
      </c>
      <c r="AB35" s="72">
        <f>VLOOKUP($E35,'DTOC Backsheet'!$D$196:$M$373,'DTOC Performance (Quarterly)'!AB$10,0)</f>
        <v>33897</v>
      </c>
      <c r="AC35" s="73">
        <f>VLOOKUP($E35,'Population 18+ (2014)'!$D$11:$I$188,AC$10,0)</f>
        <v>2607927.67</v>
      </c>
      <c r="AD35" s="74">
        <f t="shared" si="7"/>
        <v>1299.767642712269</v>
      </c>
      <c r="AE35" s="72">
        <f>VLOOKUP($E35,'DTOC Backsheet'!$D$9:$M$186,'DTOC Performance (Quarterly)'!AE$10,0)</f>
        <v>48825</v>
      </c>
      <c r="AF35" s="73">
        <f>VLOOKUP($E35,'Population 18+ (2014)'!$D$11:$I$188,AF$10,0)</f>
        <v>2588734.202</v>
      </c>
      <c r="AG35" s="74">
        <f t="shared" si="8"/>
        <v>1886.0568984748941</v>
      </c>
      <c r="AH35" s="72">
        <f>VLOOKUP($E35,'DTOC Backsheet'!$D$9:$M$186,'DTOC Performance (Quarterly)'!AH$10,0)</f>
        <v>51823</v>
      </c>
      <c r="AI35" s="73">
        <f>VLOOKUP($E35,'Population 18+ (2014)'!$D$11:$I$188,AI$10,0)</f>
        <v>2588734.202</v>
      </c>
      <c r="AJ35" s="74">
        <f t="shared" si="9"/>
        <v>2001.8663932342945</v>
      </c>
      <c r="AK35" s="72">
        <f>VLOOKUP($E35,'DTOC Backsheet'!$D$9:$M$186,'DTOC Performance (Quarterly)'!AK$10,0)</f>
        <v>50034</v>
      </c>
      <c r="AL35" s="73">
        <f>VLOOKUP($E35,'Population 18+ (2014)'!$D$11:$I$188,AL$10,0)</f>
        <v>2588734.202</v>
      </c>
      <c r="AM35" s="74">
        <f t="shared" si="10"/>
        <v>1932.7592597704629</v>
      </c>
      <c r="AN35" s="72">
        <f>VLOOKUP($E35,'DTOC Backsheet'!$D$9:$M$186,'DTOC Performance (Quarterly)'!AN$10,0)</f>
        <v>53732</v>
      </c>
      <c r="AO35" s="73">
        <f>VLOOKUP($E35,'Population 18+ (2014)'!$D$11:$I$188,AO$10,0)</f>
        <v>2607927.67</v>
      </c>
      <c r="AP35" s="74">
        <f t="shared" si="11"/>
        <v>2060.3332146861267</v>
      </c>
    </row>
    <row r="36" spans="2:42" s="26" customFormat="1" ht="16.5" customHeight="1">
      <c r="B36" s="42" t="s">
        <v>22</v>
      </c>
      <c r="C36" s="43"/>
      <c r="D36" s="45" t="s">
        <v>58</v>
      </c>
      <c r="E36" s="56" t="s">
        <v>57</v>
      </c>
      <c r="F36" s="57" t="s">
        <v>58</v>
      </c>
      <c r="G36" s="72">
        <f>VLOOKUP($E36,'DTOC Backsheet'!$D$9:$M$186,'DTOC Performance (Quarterly)'!G$10,0)</f>
        <v>37037</v>
      </c>
      <c r="H36" s="73">
        <f>VLOOKUP($E36,'Population 18+ (2014)'!$D$11:$I$188,H$10,0)</f>
        <v>3659347.33</v>
      </c>
      <c r="I36" s="74">
        <f t="shared" si="0"/>
        <v>1012.1203772149172</v>
      </c>
      <c r="J36" s="72">
        <f>VLOOKUP($E36,'DTOC Backsheet'!$D$9:$M$186,'DTOC Performance (Quarterly)'!J$10,0)</f>
        <v>40282</v>
      </c>
      <c r="K36" s="73">
        <f>VLOOKUP($E36,'Population 18+ (2014)'!$D$11:$I$188,K$10,0)</f>
        <v>3659347.33</v>
      </c>
      <c r="L36" s="74">
        <f t="shared" si="1"/>
        <v>1100.7973927416176</v>
      </c>
      <c r="M36" s="72">
        <f>VLOOKUP($E36,'DTOC Backsheet'!$D$9:$M$186,'DTOC Performance (Quarterly)'!M$10,0)</f>
        <v>39933</v>
      </c>
      <c r="N36" s="73">
        <f>VLOOKUP($E36,'Population 18+ (2014)'!$D$11:$I$188,N$10,0)</f>
        <v>3659347.33</v>
      </c>
      <c r="O36" s="74">
        <f t="shared" si="2"/>
        <v>1091.2601728899017</v>
      </c>
      <c r="P36" s="72">
        <f>VLOOKUP($E36,'DTOC Backsheet'!$D$9:$M$186,'DTOC Performance (Quarterly)'!P$10,0)</f>
        <v>42841</v>
      </c>
      <c r="Q36" s="73">
        <f>VLOOKUP($E36,'Population 18+ (2014)'!$D$11:$I$188,Q$10,0)</f>
        <v>3693935.1029999997</v>
      </c>
      <c r="R36" s="74">
        <f t="shared" si="3"/>
        <v>1159.7659083183955</v>
      </c>
      <c r="S36" s="72">
        <f>VLOOKUP($E36,'DTOC Backsheet'!$D$196:$M$373,'DTOC Performance (Quarterly)'!S$10,0)</f>
        <v>36307.5304111</v>
      </c>
      <c r="T36" s="73">
        <f>VLOOKUP($E36,'Population 18+ (2014)'!$D$11:$I$188,T$10,0)</f>
        <v>3693935.1029999997</v>
      </c>
      <c r="U36" s="74">
        <f t="shared" si="4"/>
        <v>982.89573039908385</v>
      </c>
      <c r="V36" s="72">
        <f>VLOOKUP($E36,'DTOC Backsheet'!$D$196:$M$373,'DTOC Performance (Quarterly)'!V$10,0)</f>
        <v>38005.72968045</v>
      </c>
      <c r="W36" s="73">
        <f>VLOOKUP($E36,'Population 18+ (2014)'!$D$11:$I$188,W$10,0)</f>
        <v>3693935.1029999997</v>
      </c>
      <c r="X36" s="74">
        <f t="shared" si="5"/>
        <v>1028.8683645141452</v>
      </c>
      <c r="Y36" s="72">
        <f>VLOOKUP($E36,'DTOC Backsheet'!$D$196:$M$373,'DTOC Performance (Quarterly)'!Y$10,0)</f>
        <v>37717.164768150004</v>
      </c>
      <c r="Z36" s="73">
        <f>VLOOKUP($E36,'Population 18+ (2014)'!$D$11:$I$188,Z$10,0)</f>
        <v>3693935.1029999997</v>
      </c>
      <c r="AA36" s="74">
        <f t="shared" si="6"/>
        <v>1021.0565079369779</v>
      </c>
      <c r="AB36" s="72">
        <f>VLOOKUP($E36,'DTOC Backsheet'!$D$196:$M$373,'DTOC Performance (Quarterly)'!AB$10,0)</f>
        <v>36775.307501659998</v>
      </c>
      <c r="AC36" s="73">
        <f>VLOOKUP($E36,'Population 18+ (2014)'!$D$11:$I$188,AC$10,0)</f>
        <v>3727215.1170000001</v>
      </c>
      <c r="AD36" s="74">
        <f t="shared" si="7"/>
        <v>986.66984188613435</v>
      </c>
      <c r="AE36" s="72">
        <f>VLOOKUP($E36,'DTOC Backsheet'!$D$9:$M$186,'DTOC Performance (Quarterly)'!AE$10,0)</f>
        <v>42933</v>
      </c>
      <c r="AF36" s="73">
        <f>VLOOKUP($E36,'Population 18+ (2014)'!$D$11:$I$188,AF$10,0)</f>
        <v>3693935.1029999997</v>
      </c>
      <c r="AG36" s="74">
        <f t="shared" si="8"/>
        <v>1162.256477249216</v>
      </c>
      <c r="AH36" s="72">
        <f>VLOOKUP($E36,'DTOC Backsheet'!$D$9:$M$186,'DTOC Performance (Quarterly)'!AH$10,0)</f>
        <v>47371</v>
      </c>
      <c r="AI36" s="73">
        <f>VLOOKUP($E36,'Population 18+ (2014)'!$D$11:$I$188,AI$10,0)</f>
        <v>3693935.1029999997</v>
      </c>
      <c r="AJ36" s="74">
        <f t="shared" si="9"/>
        <v>1282.3993567598961</v>
      </c>
      <c r="AK36" s="72">
        <f>VLOOKUP($E36,'DTOC Backsheet'!$D$9:$M$186,'DTOC Performance (Quarterly)'!AK$10,0)</f>
        <v>54125</v>
      </c>
      <c r="AL36" s="73">
        <f>VLOOKUP($E36,'Population 18+ (2014)'!$D$11:$I$188,AL$10,0)</f>
        <v>3693935.1029999997</v>
      </c>
      <c r="AM36" s="74">
        <f t="shared" si="10"/>
        <v>1465.2396019638466</v>
      </c>
      <c r="AN36" s="72">
        <f>VLOOKUP($E36,'DTOC Backsheet'!$D$9:$M$186,'DTOC Performance (Quarterly)'!AN$10,0)</f>
        <v>51428</v>
      </c>
      <c r="AO36" s="73">
        <f>VLOOKUP($E36,'Population 18+ (2014)'!$D$11:$I$188,AO$10,0)</f>
        <v>3727215.1170000001</v>
      </c>
      <c r="AP36" s="74">
        <f t="shared" si="11"/>
        <v>1379.7969364696585</v>
      </c>
    </row>
    <row r="37" spans="2:42" s="26" customFormat="1" ht="16.5" customHeight="1">
      <c r="B37" s="42" t="s">
        <v>22</v>
      </c>
      <c r="C37" s="43"/>
      <c r="D37" s="45" t="s">
        <v>60</v>
      </c>
      <c r="E37" s="56" t="s">
        <v>59</v>
      </c>
      <c r="F37" s="57" t="s">
        <v>60</v>
      </c>
      <c r="G37" s="72">
        <f>VLOOKUP($E37,'DTOC Backsheet'!$D$9:$M$186,'DTOC Performance (Quarterly)'!G$10,0)</f>
        <v>33239</v>
      </c>
      <c r="H37" s="73">
        <f>VLOOKUP($E37,'Population 18+ (2014)'!$D$11:$I$188,H$10,0)</f>
        <v>2814982.5480000004</v>
      </c>
      <c r="I37" s="74">
        <f t="shared" si="0"/>
        <v>1180.7888480024778</v>
      </c>
      <c r="J37" s="72">
        <f>VLOOKUP($E37,'DTOC Backsheet'!$D$9:$M$186,'DTOC Performance (Quarterly)'!J$10,0)</f>
        <v>35372</v>
      </c>
      <c r="K37" s="73">
        <f>VLOOKUP($E37,'Population 18+ (2014)'!$D$11:$I$188,K$10,0)</f>
        <v>2814982.5480000004</v>
      </c>
      <c r="L37" s="74">
        <f t="shared" si="1"/>
        <v>1256.5619643052933</v>
      </c>
      <c r="M37" s="72">
        <f>VLOOKUP($E37,'DTOC Backsheet'!$D$9:$M$186,'DTOC Performance (Quarterly)'!M$10,0)</f>
        <v>34782</v>
      </c>
      <c r="N37" s="73">
        <f>VLOOKUP($E37,'Population 18+ (2014)'!$D$11:$I$188,N$10,0)</f>
        <v>2814982.5480000004</v>
      </c>
      <c r="O37" s="74">
        <f t="shared" si="2"/>
        <v>1235.6026869407076</v>
      </c>
      <c r="P37" s="72">
        <f>VLOOKUP($E37,'DTOC Backsheet'!$D$9:$M$186,'DTOC Performance (Quarterly)'!P$10,0)</f>
        <v>34990</v>
      </c>
      <c r="Q37" s="73">
        <f>VLOOKUP($E37,'Population 18+ (2014)'!$D$11:$I$188,Q$10,0)</f>
        <v>2838408.159</v>
      </c>
      <c r="R37" s="74">
        <f t="shared" si="3"/>
        <v>1232.7332096003886</v>
      </c>
      <c r="S37" s="72">
        <f>VLOOKUP($E37,'DTOC Backsheet'!$D$196:$M$373,'DTOC Performance (Quarterly)'!S$10,0)</f>
        <v>30281.78123260451</v>
      </c>
      <c r="T37" s="73">
        <f>VLOOKUP($E37,'Population 18+ (2014)'!$D$11:$I$188,T$10,0)</f>
        <v>2838408.159</v>
      </c>
      <c r="U37" s="74">
        <f t="shared" si="4"/>
        <v>1066.8578842893789</v>
      </c>
      <c r="V37" s="72">
        <f>VLOOKUP($E37,'DTOC Backsheet'!$D$196:$M$373,'DTOC Performance (Quarterly)'!V$10,0)</f>
        <v>29199.457510809701</v>
      </c>
      <c r="W37" s="73">
        <f>VLOOKUP($E37,'Population 18+ (2014)'!$D$11:$I$188,W$10,0)</f>
        <v>2838408.159</v>
      </c>
      <c r="X37" s="74">
        <f t="shared" si="5"/>
        <v>1028.7265211743531</v>
      </c>
      <c r="Y37" s="72">
        <f>VLOOKUP($E37,'DTOC Backsheet'!$D$196:$M$373,'DTOC Performance (Quarterly)'!Y$10,0)</f>
        <v>27683.133789014893</v>
      </c>
      <c r="Z37" s="73">
        <f>VLOOKUP($E37,'Population 18+ (2014)'!$D$11:$I$188,Z$10,0)</f>
        <v>2838408.159</v>
      </c>
      <c r="AA37" s="74">
        <f t="shared" si="6"/>
        <v>975.30489761444119</v>
      </c>
      <c r="AB37" s="72">
        <f>VLOOKUP($E37,'DTOC Backsheet'!$D$196:$M$373,'DTOC Performance (Quarterly)'!AB$10,0)</f>
        <v>26083.807830079393</v>
      </c>
      <c r="AC37" s="73">
        <f>VLOOKUP($E37,'Population 18+ (2014)'!$D$11:$I$188,AC$10,0)</f>
        <v>2859707.7630000003</v>
      </c>
      <c r="AD37" s="74">
        <f t="shared" si="7"/>
        <v>912.11445335644919</v>
      </c>
      <c r="AE37" s="72">
        <f>VLOOKUP($E37,'DTOC Backsheet'!$D$9:$M$186,'DTOC Performance (Quarterly)'!AE$10,0)</f>
        <v>34037</v>
      </c>
      <c r="AF37" s="73">
        <f>VLOOKUP($E37,'Population 18+ (2014)'!$D$11:$I$188,AF$10,0)</f>
        <v>2838408.159</v>
      </c>
      <c r="AG37" s="74">
        <f t="shared" si="8"/>
        <v>1199.1580524483688</v>
      </c>
      <c r="AH37" s="72">
        <f>VLOOKUP($E37,'DTOC Backsheet'!$D$9:$M$186,'DTOC Performance (Quarterly)'!AH$10,0)</f>
        <v>41510</v>
      </c>
      <c r="AI37" s="73">
        <f>VLOOKUP($E37,'Population 18+ (2014)'!$D$11:$I$188,AI$10,0)</f>
        <v>2838408.159</v>
      </c>
      <c r="AJ37" s="74">
        <f t="shared" si="9"/>
        <v>1462.4394264221814</v>
      </c>
      <c r="AK37" s="72">
        <f>VLOOKUP($E37,'DTOC Backsheet'!$D$9:$M$186,'DTOC Performance (Quarterly)'!AK$10,0)</f>
        <v>44030</v>
      </c>
      <c r="AL37" s="73">
        <f>VLOOKUP($E37,'Population 18+ (2014)'!$D$11:$I$188,AL$10,0)</f>
        <v>2838408.159</v>
      </c>
      <c r="AM37" s="74">
        <f t="shared" si="10"/>
        <v>1551.2215838441014</v>
      </c>
      <c r="AN37" s="72">
        <f>VLOOKUP($E37,'DTOC Backsheet'!$D$9:$M$186,'DTOC Performance (Quarterly)'!AN$10,0)</f>
        <v>46575</v>
      </c>
      <c r="AO37" s="73">
        <f>VLOOKUP($E37,'Population 18+ (2014)'!$D$11:$I$188,AO$10,0)</f>
        <v>2859707.7630000003</v>
      </c>
      <c r="AP37" s="74">
        <f t="shared" si="11"/>
        <v>1628.6629215266425</v>
      </c>
    </row>
    <row r="38" spans="2:42" s="26" customFormat="1" ht="16.5" customHeight="1">
      <c r="B38" s="75" t="s">
        <v>22</v>
      </c>
      <c r="C38" s="43"/>
      <c r="D38" s="76" t="s">
        <v>466</v>
      </c>
      <c r="E38" s="56" t="s">
        <v>469</v>
      </c>
      <c r="F38" s="57" t="s">
        <v>466</v>
      </c>
      <c r="G38" s="72">
        <f>VLOOKUP($E38,'DTOC Backsheet'!$D$9:$M$186,'DTOC Performance (Quarterly)'!G$10,0)</f>
        <v>18967</v>
      </c>
      <c r="H38" s="73">
        <f>VLOOKUP($E38,'Population 18+ (2014)'!$D$11:$I$188,H$10,0)</f>
        <v>2133086.2119999998</v>
      </c>
      <c r="I38" s="74">
        <f t="shared" si="0"/>
        <v>889.18112607442993</v>
      </c>
      <c r="J38" s="72">
        <f>VLOOKUP($E38,'DTOC Backsheet'!$D$9:$M$186,'DTOC Performance (Quarterly)'!J$10,0)</f>
        <v>16829</v>
      </c>
      <c r="K38" s="73">
        <f>VLOOKUP($E38,'Population 18+ (2014)'!$D$11:$I$188,K$10,0)</f>
        <v>2133086.2119999998</v>
      </c>
      <c r="L38" s="74">
        <f t="shared" si="1"/>
        <v>788.95076557740185</v>
      </c>
      <c r="M38" s="72">
        <f>VLOOKUP($E38,'DTOC Backsheet'!$D$9:$M$186,'DTOC Performance (Quarterly)'!M$10,0)</f>
        <v>21138</v>
      </c>
      <c r="N38" s="73">
        <f>VLOOKUP($E38,'Population 18+ (2014)'!$D$11:$I$188,N$10,0)</f>
        <v>2133086.2119999998</v>
      </c>
      <c r="O38" s="74">
        <f t="shared" si="2"/>
        <v>990.95854077931676</v>
      </c>
      <c r="P38" s="72">
        <f>VLOOKUP($E38,'DTOC Backsheet'!$D$9:$M$186,'DTOC Performance (Quarterly)'!P$10,0)</f>
        <v>26293</v>
      </c>
      <c r="Q38" s="73">
        <f>VLOOKUP($E38,'Population 18+ (2014)'!$D$11:$I$188,Q$10,0)</f>
        <v>2147144.6710000006</v>
      </c>
      <c r="R38" s="74">
        <f t="shared" si="3"/>
        <v>1224.5565170862208</v>
      </c>
      <c r="S38" s="72">
        <f>VLOOKUP($E38,'DTOC Backsheet'!$D$196:$M$373,'DTOC Performance (Quarterly)'!S$10,0)</f>
        <v>17189.68</v>
      </c>
      <c r="T38" s="73">
        <f>VLOOKUP($E38,'Population 18+ (2014)'!$D$11:$I$188,T$10,0)</f>
        <v>2147144.6710000006</v>
      </c>
      <c r="U38" s="74">
        <f t="shared" si="4"/>
        <v>800.58322255454561</v>
      </c>
      <c r="V38" s="72">
        <f>VLOOKUP($E38,'DTOC Backsheet'!$D$196:$M$373,'DTOC Performance (Quarterly)'!V$10,0)</f>
        <v>16692.191553854122</v>
      </c>
      <c r="W38" s="73">
        <f>VLOOKUP($E38,'Population 18+ (2014)'!$D$11:$I$188,W$10,0)</f>
        <v>2147144.6710000006</v>
      </c>
      <c r="X38" s="74">
        <f t="shared" si="5"/>
        <v>777.41345421684991</v>
      </c>
      <c r="Y38" s="72">
        <f>VLOOKUP($E38,'DTOC Backsheet'!$D$196:$M$373,'DTOC Performance (Quarterly)'!Y$10,0)</f>
        <v>15671.040428596045</v>
      </c>
      <c r="Z38" s="73">
        <f>VLOOKUP($E38,'Population 18+ (2014)'!$D$11:$I$188,Z$10,0)</f>
        <v>2147144.6710000006</v>
      </c>
      <c r="AA38" s="74">
        <f t="shared" si="6"/>
        <v>729.8548924184737</v>
      </c>
      <c r="AB38" s="72">
        <f>VLOOKUP($E38,'DTOC Backsheet'!$D$196:$M$373,'DTOC Performance (Quarterly)'!AB$10,0)</f>
        <v>15638.302476587267</v>
      </c>
      <c r="AC38" s="73">
        <f>VLOOKUP($E38,'Population 18+ (2014)'!$D$11:$I$188,AC$10,0)</f>
        <v>2160482.8489999999</v>
      </c>
      <c r="AD38" s="74">
        <f t="shared" si="7"/>
        <v>723.83367837544301</v>
      </c>
      <c r="AE38" s="72">
        <f>VLOOKUP($E38,'DTOC Backsheet'!$D$9:$M$186,'DTOC Performance (Quarterly)'!AE$10,0)</f>
        <v>27573</v>
      </c>
      <c r="AF38" s="73">
        <f>VLOOKUP($E38,'Population 18+ (2014)'!$D$11:$I$188,AF$10,0)</f>
        <v>2147144.6710000006</v>
      </c>
      <c r="AG38" s="74">
        <f t="shared" si="8"/>
        <v>1284.1705718487187</v>
      </c>
      <c r="AH38" s="72">
        <f>VLOOKUP($E38,'DTOC Backsheet'!$D$9:$M$186,'DTOC Performance (Quarterly)'!AH$10,0)</f>
        <v>31636</v>
      </c>
      <c r="AI38" s="73">
        <f>VLOOKUP($E38,'Population 18+ (2014)'!$D$11:$I$188,AI$10,0)</f>
        <v>2147144.6710000006</v>
      </c>
      <c r="AJ38" s="74">
        <f t="shared" si="9"/>
        <v>1473.3986222393671</v>
      </c>
      <c r="AK38" s="72">
        <f>VLOOKUP($E38,'DTOC Backsheet'!$D$9:$M$186,'DTOC Performance (Quarterly)'!AK$10,0)</f>
        <v>32482</v>
      </c>
      <c r="AL38" s="73">
        <f>VLOOKUP($E38,'Population 18+ (2014)'!$D$11:$I$188,AL$10,0)</f>
        <v>2147144.6710000006</v>
      </c>
      <c r="AM38" s="74">
        <f t="shared" si="10"/>
        <v>1512.7997865589557</v>
      </c>
      <c r="AN38" s="72">
        <f>VLOOKUP($E38,'DTOC Backsheet'!$D$9:$M$186,'DTOC Performance (Quarterly)'!AN$10,0)</f>
        <v>34523</v>
      </c>
      <c r="AO38" s="73">
        <f>VLOOKUP($E38,'Population 18+ (2014)'!$D$11:$I$188,AO$10,0)</f>
        <v>2160482.8489999999</v>
      </c>
      <c r="AP38" s="74">
        <f t="shared" si="11"/>
        <v>1597.9298338785377</v>
      </c>
    </row>
    <row r="39" spans="2:42" s="26" customFormat="1" ht="16.5" customHeight="1">
      <c r="B39" s="42" t="s">
        <v>22</v>
      </c>
      <c r="C39" s="23"/>
      <c r="D39" s="45" t="s">
        <v>467</v>
      </c>
      <c r="E39" s="56" t="s">
        <v>470</v>
      </c>
      <c r="F39" s="57" t="s">
        <v>467</v>
      </c>
      <c r="G39" s="72">
        <f>VLOOKUP($E39,'DTOC Backsheet'!$D$9:$M$186,'DTOC Performance (Quarterly)'!G$10,0)</f>
        <v>11043</v>
      </c>
      <c r="H39" s="73">
        <f>VLOOKUP($E39,'Population 18+ (2014)'!$D$11:$I$188,H$10,0)</f>
        <v>1163807.4150000003</v>
      </c>
      <c r="I39" s="74">
        <f t="shared" si="0"/>
        <v>948.86833144983848</v>
      </c>
      <c r="J39" s="72">
        <f>VLOOKUP($E39,'DTOC Backsheet'!$D$9:$M$186,'DTOC Performance (Quarterly)'!J$10,0)</f>
        <v>13723</v>
      </c>
      <c r="K39" s="73">
        <f>VLOOKUP($E39,'Population 18+ (2014)'!$D$11:$I$188,K$10,0)</f>
        <v>1163807.4150000003</v>
      </c>
      <c r="L39" s="74">
        <f t="shared" si="1"/>
        <v>1179.1469811180054</v>
      </c>
      <c r="M39" s="72">
        <f>VLOOKUP($E39,'DTOC Backsheet'!$D$9:$M$186,'DTOC Performance (Quarterly)'!M$10,0)</f>
        <v>13698</v>
      </c>
      <c r="N39" s="73">
        <f>VLOOKUP($E39,'Population 18+ (2014)'!$D$11:$I$188,N$10,0)</f>
        <v>1163807.4150000003</v>
      </c>
      <c r="O39" s="74">
        <f t="shared" si="2"/>
        <v>1176.9988593860262</v>
      </c>
      <c r="P39" s="72">
        <f>VLOOKUP($E39,'DTOC Backsheet'!$D$9:$M$186,'DTOC Performance (Quarterly)'!P$10,0)</f>
        <v>14458</v>
      </c>
      <c r="Q39" s="73">
        <f>VLOOKUP($E39,'Population 18+ (2014)'!$D$11:$I$188,Q$10,0)</f>
        <v>1166902.0319999999</v>
      </c>
      <c r="R39" s="74">
        <f t="shared" si="3"/>
        <v>1239.0071834239466</v>
      </c>
      <c r="S39" s="72">
        <f>VLOOKUP($E39,'DTOC Backsheet'!$D$196:$M$373,'DTOC Performance (Quarterly)'!S$10,0)</f>
        <v>11596</v>
      </c>
      <c r="T39" s="73">
        <f>VLOOKUP($E39,'Population 18+ (2014)'!$D$11:$I$188,T$10,0)</f>
        <v>1166902.0319999999</v>
      </c>
      <c r="U39" s="74">
        <f t="shared" si="4"/>
        <v>993.74237785199102</v>
      </c>
      <c r="V39" s="72">
        <f>VLOOKUP($E39,'DTOC Backsheet'!$D$196:$M$373,'DTOC Performance (Quarterly)'!V$10,0)</f>
        <v>13622</v>
      </c>
      <c r="W39" s="73">
        <f>VLOOKUP($E39,'Population 18+ (2014)'!$D$11:$I$188,W$10,0)</f>
        <v>1166902.0319999999</v>
      </c>
      <c r="X39" s="74">
        <f t="shared" si="5"/>
        <v>1167.3644938858074</v>
      </c>
      <c r="Y39" s="72">
        <f>VLOOKUP($E39,'DTOC Backsheet'!$D$196:$M$373,'DTOC Performance (Quarterly)'!Y$10,0)</f>
        <v>13243</v>
      </c>
      <c r="Z39" s="73">
        <f>VLOOKUP($E39,'Population 18+ (2014)'!$D$11:$I$188,Z$10,0)</f>
        <v>1166902.0319999999</v>
      </c>
      <c r="AA39" s="74">
        <f t="shared" si="6"/>
        <v>1134.88533200189</v>
      </c>
      <c r="AB39" s="72">
        <f>VLOOKUP($E39,'DTOC Backsheet'!$D$196:$M$373,'DTOC Performance (Quarterly)'!AB$10,0)</f>
        <v>12246</v>
      </c>
      <c r="AC39" s="73">
        <f>VLOOKUP($E39,'Population 18+ (2014)'!$D$11:$I$188,AC$10,0)</f>
        <v>1169822.9620000001</v>
      </c>
      <c r="AD39" s="74">
        <f t="shared" si="7"/>
        <v>1046.8250665095084</v>
      </c>
      <c r="AE39" s="72">
        <f>VLOOKUP($E39,'DTOC Backsheet'!$D$9:$M$186,'DTOC Performance (Quarterly)'!AE$10,0)</f>
        <v>13798</v>
      </c>
      <c r="AF39" s="73">
        <f>VLOOKUP($E39,'Population 18+ (2014)'!$D$11:$I$188,AF$10,0)</f>
        <v>1166902.0319999999</v>
      </c>
      <c r="AG39" s="74">
        <f t="shared" si="8"/>
        <v>1182.4471653675209</v>
      </c>
      <c r="AH39" s="72">
        <f>VLOOKUP($E39,'DTOC Backsheet'!$D$9:$M$186,'DTOC Performance (Quarterly)'!AH$10,0)</f>
        <v>14986</v>
      </c>
      <c r="AI39" s="73">
        <f>VLOOKUP($E39,'Population 18+ (2014)'!$D$11:$I$188,AI$10,0)</f>
        <v>1166902.0319999999</v>
      </c>
      <c r="AJ39" s="74">
        <f t="shared" si="9"/>
        <v>1284.2551978690874</v>
      </c>
      <c r="AK39" s="72">
        <f>VLOOKUP($E39,'DTOC Backsheet'!$D$9:$M$186,'DTOC Performance (Quarterly)'!AK$10,0)</f>
        <v>16683</v>
      </c>
      <c r="AL39" s="73">
        <f>VLOOKUP($E39,'Population 18+ (2014)'!$D$11:$I$188,AL$10,0)</f>
        <v>1166902.0319999999</v>
      </c>
      <c r="AM39" s="74">
        <f t="shared" si="10"/>
        <v>1429.683001871746</v>
      </c>
      <c r="AN39" s="72">
        <f>VLOOKUP($E39,'DTOC Backsheet'!$D$9:$M$186,'DTOC Performance (Quarterly)'!AN$10,0)</f>
        <v>16461</v>
      </c>
      <c r="AO39" s="73">
        <f>VLOOKUP($E39,'Population 18+ (2014)'!$D$11:$I$188,AO$10,0)</f>
        <v>1169822.9620000001</v>
      </c>
      <c r="AP39" s="74">
        <f t="shared" si="11"/>
        <v>1407.1359970449955</v>
      </c>
    </row>
    <row r="40" spans="2:42" s="26" customFormat="1" ht="16.5" customHeight="1">
      <c r="B40" s="42" t="s">
        <v>20</v>
      </c>
      <c r="C40" s="43"/>
      <c r="D40" s="45" t="s">
        <v>62</v>
      </c>
      <c r="E40" s="56" t="s">
        <v>61</v>
      </c>
      <c r="F40" s="57" t="s">
        <v>62</v>
      </c>
      <c r="G40" s="72">
        <f>VLOOKUP($E40,'DTOC Backsheet'!$D$9:$M$186,'DTOC Performance (Quarterly)'!G$10,0)</f>
        <v>27790</v>
      </c>
      <c r="H40" s="73">
        <f>VLOOKUP($E40,'Population 18+ (2014)'!$D$11:$I$188,H$10,0)</f>
        <v>2176401.3390000006</v>
      </c>
      <c r="I40" s="74">
        <f t="shared" si="0"/>
        <v>1276.8784645560261</v>
      </c>
      <c r="J40" s="72">
        <f>VLOOKUP($E40,'DTOC Backsheet'!$D$9:$M$186,'DTOC Performance (Quarterly)'!J$10,0)</f>
        <v>28730</v>
      </c>
      <c r="K40" s="73">
        <f>VLOOKUP($E40,'Population 18+ (2014)'!$D$11:$I$188,K$10,0)</f>
        <v>2176401.3390000006</v>
      </c>
      <c r="L40" s="74">
        <f t="shared" si="1"/>
        <v>1320.0690279487092</v>
      </c>
      <c r="M40" s="72">
        <f>VLOOKUP($E40,'DTOC Backsheet'!$D$9:$M$186,'DTOC Performance (Quarterly)'!M$10,0)</f>
        <v>33152</v>
      </c>
      <c r="N40" s="73">
        <f>VLOOKUP($E40,'Population 18+ (2014)'!$D$11:$I$188,N$10,0)</f>
        <v>2176401.3390000006</v>
      </c>
      <c r="O40" s="74">
        <f t="shared" si="2"/>
        <v>1523.2484655257783</v>
      </c>
      <c r="P40" s="72">
        <f>VLOOKUP($E40,'DTOC Backsheet'!$D$9:$M$186,'DTOC Performance (Quarterly)'!P$10,0)</f>
        <v>35540</v>
      </c>
      <c r="Q40" s="73">
        <f>VLOOKUP($E40,'Population 18+ (2014)'!$D$11:$I$188,Q$10,0)</f>
        <v>2192399.3460000004</v>
      </c>
      <c r="R40" s="74">
        <f t="shared" si="3"/>
        <v>1621.0550356549866</v>
      </c>
      <c r="S40" s="72">
        <f>VLOOKUP($E40,'DTOC Backsheet'!$D$196:$M$373,'DTOC Performance (Quarterly)'!S$10,0)</f>
        <v>25487</v>
      </c>
      <c r="T40" s="73">
        <f>VLOOKUP($E40,'Population 18+ (2014)'!$D$11:$I$188,T$10,0)</f>
        <v>2192399.3460000004</v>
      </c>
      <c r="U40" s="74">
        <f t="shared" si="4"/>
        <v>1162.5163110224717</v>
      </c>
      <c r="V40" s="72">
        <f>VLOOKUP($E40,'DTOC Backsheet'!$D$196:$M$373,'DTOC Performance (Quarterly)'!V$10,0)</f>
        <v>21407</v>
      </c>
      <c r="W40" s="73">
        <f>VLOOKUP($E40,'Population 18+ (2014)'!$D$11:$I$188,W$10,0)</f>
        <v>2192399.3460000004</v>
      </c>
      <c r="X40" s="74">
        <f t="shared" si="5"/>
        <v>976.41882803225383</v>
      </c>
      <c r="Y40" s="72">
        <f>VLOOKUP($E40,'DTOC Backsheet'!$D$196:$M$373,'DTOC Performance (Quarterly)'!Y$10,0)</f>
        <v>22590</v>
      </c>
      <c r="Z40" s="73">
        <f>VLOOKUP($E40,'Population 18+ (2014)'!$D$11:$I$188,Z$10,0)</f>
        <v>2192399.3460000004</v>
      </c>
      <c r="AA40" s="74">
        <f t="shared" si="6"/>
        <v>1030.3779756737802</v>
      </c>
      <c r="AB40" s="72">
        <f>VLOOKUP($E40,'DTOC Backsheet'!$D$196:$M$373,'DTOC Performance (Quarterly)'!AB$10,0)</f>
        <v>21409</v>
      </c>
      <c r="AC40" s="73">
        <f>VLOOKUP($E40,'Population 18+ (2014)'!$D$11:$I$188,AC$10,0)</f>
        <v>2207909.835</v>
      </c>
      <c r="AD40" s="74">
        <f t="shared" si="7"/>
        <v>969.6501034880348</v>
      </c>
      <c r="AE40" s="72">
        <f>VLOOKUP($E40,'DTOC Backsheet'!$D$9:$M$186,'DTOC Performance (Quarterly)'!AE$10,0)</f>
        <v>39800</v>
      </c>
      <c r="AF40" s="73">
        <f>VLOOKUP($E40,'Population 18+ (2014)'!$D$11:$I$188,AF$10,0)</f>
        <v>2192399.3460000004</v>
      </c>
      <c r="AG40" s="74">
        <f t="shared" si="8"/>
        <v>1815.3627017183023</v>
      </c>
      <c r="AH40" s="72">
        <f>VLOOKUP($E40,'DTOC Backsheet'!$D$9:$M$186,'DTOC Performance (Quarterly)'!AH$10,0)</f>
        <v>41177</v>
      </c>
      <c r="AI40" s="73">
        <f>VLOOKUP($E40,'Population 18+ (2014)'!$D$11:$I$188,AI$10,0)</f>
        <v>2192399.3460000004</v>
      </c>
      <c r="AJ40" s="74">
        <f t="shared" si="9"/>
        <v>1878.1706022275011</v>
      </c>
      <c r="AK40" s="72">
        <f>VLOOKUP($E40,'DTOC Backsheet'!$D$9:$M$186,'DTOC Performance (Quarterly)'!AK$10,0)</f>
        <v>45143</v>
      </c>
      <c r="AL40" s="73">
        <f>VLOOKUP($E40,'Population 18+ (2014)'!$D$11:$I$188,AL$10,0)</f>
        <v>2192399.3460000004</v>
      </c>
      <c r="AM40" s="74">
        <f t="shared" si="10"/>
        <v>2059.0683026047568</v>
      </c>
      <c r="AN40" s="72">
        <f>VLOOKUP($E40,'DTOC Backsheet'!$D$9:$M$186,'DTOC Performance (Quarterly)'!AN$10,0)</f>
        <v>39940</v>
      </c>
      <c r="AO40" s="73">
        <f>VLOOKUP($E40,'Population 18+ (2014)'!$D$11:$I$188,AO$10,0)</f>
        <v>2207909.835</v>
      </c>
      <c r="AP40" s="74">
        <f t="shared" si="11"/>
        <v>1808.9506811767069</v>
      </c>
    </row>
    <row r="41" spans="2:42" s="26" customFormat="1" ht="16.5" customHeight="1">
      <c r="B41" s="42" t="s">
        <v>20</v>
      </c>
      <c r="C41" s="43"/>
      <c r="D41" s="45" t="s">
        <v>64</v>
      </c>
      <c r="E41" s="56" t="s">
        <v>63</v>
      </c>
      <c r="F41" s="57" t="s">
        <v>64</v>
      </c>
      <c r="G41" s="72">
        <f>VLOOKUP($E41,'DTOC Backsheet'!$D$9:$M$186,'DTOC Performance (Quarterly)'!G$10,0)</f>
        <v>41983</v>
      </c>
      <c r="H41" s="73">
        <f>VLOOKUP($E41,'Population 18+ (2014)'!$D$11:$I$188,H$10,0)</f>
        <v>6746241.0499999998</v>
      </c>
      <c r="I41" s="74">
        <f t="shared" si="0"/>
        <v>622.31692714270866</v>
      </c>
      <c r="J41" s="72">
        <f>VLOOKUP($E41,'DTOC Backsheet'!$D$9:$M$186,'DTOC Performance (Quarterly)'!J$10,0)</f>
        <v>43863</v>
      </c>
      <c r="K41" s="73">
        <f>VLOOKUP($E41,'Population 18+ (2014)'!$D$11:$I$188,K$10,0)</f>
        <v>6746241.0499999998</v>
      </c>
      <c r="L41" s="74">
        <f t="shared" si="1"/>
        <v>650.18429781722671</v>
      </c>
      <c r="M41" s="72">
        <f>VLOOKUP($E41,'DTOC Backsheet'!$D$9:$M$186,'DTOC Performance (Quarterly)'!M$10,0)</f>
        <v>45321</v>
      </c>
      <c r="N41" s="73">
        <f>VLOOKUP($E41,'Population 18+ (2014)'!$D$11:$I$188,N$10,0)</f>
        <v>6746241.0499999998</v>
      </c>
      <c r="O41" s="74">
        <f t="shared" si="2"/>
        <v>671.79633315948593</v>
      </c>
      <c r="P41" s="72">
        <f>VLOOKUP($E41,'DTOC Backsheet'!$D$9:$M$186,'DTOC Performance (Quarterly)'!P$10,0)</f>
        <v>43814</v>
      </c>
      <c r="Q41" s="73">
        <f>VLOOKUP($E41,'Population 18+ (2014)'!$D$11:$I$188,Q$10,0)</f>
        <v>6850308.9450000003</v>
      </c>
      <c r="R41" s="74">
        <f t="shared" si="3"/>
        <v>639.59159144171997</v>
      </c>
      <c r="S41" s="72">
        <f>VLOOKUP($E41,'DTOC Backsheet'!$D$196:$M$373,'DTOC Performance (Quarterly)'!S$10,0)</f>
        <v>42576.950290344299</v>
      </c>
      <c r="T41" s="73">
        <f>VLOOKUP($E41,'Population 18+ (2014)'!$D$11:$I$188,T$10,0)</f>
        <v>6850308.9450000003</v>
      </c>
      <c r="U41" s="74">
        <f t="shared" si="4"/>
        <v>621.53328604866738</v>
      </c>
      <c r="V41" s="72">
        <f>VLOOKUP($E41,'DTOC Backsheet'!$D$196:$M$373,'DTOC Performance (Quarterly)'!V$10,0)</f>
        <v>42458.026728178767</v>
      </c>
      <c r="W41" s="73">
        <f>VLOOKUP($E41,'Population 18+ (2014)'!$D$11:$I$188,W$10,0)</f>
        <v>6850308.9450000003</v>
      </c>
      <c r="X41" s="74">
        <f t="shared" si="5"/>
        <v>619.79725394967227</v>
      </c>
      <c r="Y41" s="72">
        <f>VLOOKUP($E41,'DTOC Backsheet'!$D$196:$M$373,'DTOC Performance (Quarterly)'!Y$10,0)</f>
        <v>43374.872983243353</v>
      </c>
      <c r="Z41" s="73">
        <f>VLOOKUP($E41,'Population 18+ (2014)'!$D$11:$I$188,Z$10,0)</f>
        <v>6850308.9450000003</v>
      </c>
      <c r="AA41" s="74">
        <f t="shared" si="6"/>
        <v>633.18126717339396</v>
      </c>
      <c r="AB41" s="72">
        <f>VLOOKUP($E41,'DTOC Backsheet'!$D$196:$M$373,'DTOC Performance (Quarterly)'!AB$10,0)</f>
        <v>42493.585111669759</v>
      </c>
      <c r="AC41" s="73">
        <f>VLOOKUP($E41,'Population 18+ (2014)'!$D$11:$I$188,AC$10,0)</f>
        <v>6945451.4630000005</v>
      </c>
      <c r="AD41" s="74">
        <f t="shared" si="7"/>
        <v>611.81890533743922</v>
      </c>
      <c r="AE41" s="72">
        <f>VLOOKUP($E41,'DTOC Backsheet'!$D$9:$M$186,'DTOC Performance (Quarterly)'!AE$10,0)</f>
        <v>45840</v>
      </c>
      <c r="AF41" s="73">
        <f>VLOOKUP($E41,'Population 18+ (2014)'!$D$11:$I$188,AF$10,0)</f>
        <v>6850308.9450000003</v>
      </c>
      <c r="AG41" s="74">
        <f t="shared" si="8"/>
        <v>669.16689988789983</v>
      </c>
      <c r="AH41" s="72">
        <f>VLOOKUP($E41,'DTOC Backsheet'!$D$9:$M$186,'DTOC Performance (Quarterly)'!AH$10,0)</f>
        <v>49211</v>
      </c>
      <c r="AI41" s="73">
        <f>VLOOKUP($E41,'Population 18+ (2014)'!$D$11:$I$188,AI$10,0)</f>
        <v>6850308.9450000003</v>
      </c>
      <c r="AJ41" s="74">
        <f t="shared" si="9"/>
        <v>718.37635930155852</v>
      </c>
      <c r="AK41" s="72">
        <f>VLOOKUP($E41,'DTOC Backsheet'!$D$9:$M$186,'DTOC Performance (Quarterly)'!AK$10,0)</f>
        <v>48447</v>
      </c>
      <c r="AL41" s="73">
        <f>VLOOKUP($E41,'Population 18+ (2014)'!$D$11:$I$188,AL$10,0)</f>
        <v>6850308.9450000003</v>
      </c>
      <c r="AM41" s="74">
        <f t="shared" si="10"/>
        <v>707.22357763676007</v>
      </c>
      <c r="AN41" s="72">
        <f>VLOOKUP($E41,'DTOC Backsheet'!$D$9:$M$186,'DTOC Performance (Quarterly)'!AN$10,0)</f>
        <v>47768</v>
      </c>
      <c r="AO41" s="73">
        <f>VLOOKUP($E41,'Population 18+ (2014)'!$D$11:$I$188,AO$10,0)</f>
        <v>6945451.4630000005</v>
      </c>
      <c r="AP41" s="74">
        <f t="shared" si="11"/>
        <v>687.75946753743801</v>
      </c>
    </row>
    <row r="42" spans="2:42" s="26" customFormat="1" ht="16.5" customHeight="1">
      <c r="B42" s="42" t="s">
        <v>20</v>
      </c>
      <c r="C42" s="43" t="s">
        <v>36</v>
      </c>
      <c r="D42" s="45" t="s">
        <v>64</v>
      </c>
      <c r="E42" s="56" t="s">
        <v>65</v>
      </c>
      <c r="F42" s="57" t="s">
        <v>66</v>
      </c>
      <c r="G42" s="72">
        <f>VLOOKUP($E42,'DTOC Backsheet'!$D$9:$M$186,'DTOC Performance (Quarterly)'!G$10,0)</f>
        <v>676</v>
      </c>
      <c r="H42" s="73">
        <f>VLOOKUP($E42,'Population 18+ (2014)'!$D$11:$I$188,H$10,0)</f>
        <v>142332.861</v>
      </c>
      <c r="I42" s="74">
        <f t="shared" si="0"/>
        <v>474.94302808962715</v>
      </c>
      <c r="J42" s="72">
        <f>VLOOKUP($E42,'DTOC Backsheet'!$D$9:$M$186,'DTOC Performance (Quarterly)'!J$10,0)</f>
        <v>845</v>
      </c>
      <c r="K42" s="73">
        <f>VLOOKUP($E42,'Population 18+ (2014)'!$D$11:$I$188,K$10,0)</f>
        <v>142332.861</v>
      </c>
      <c r="L42" s="74">
        <f t="shared" si="1"/>
        <v>593.67878511203401</v>
      </c>
      <c r="M42" s="72">
        <f>VLOOKUP($E42,'DTOC Backsheet'!$D$9:$M$186,'DTOC Performance (Quarterly)'!M$10,0)</f>
        <v>914</v>
      </c>
      <c r="N42" s="73">
        <f>VLOOKUP($E42,'Population 18+ (2014)'!$D$11:$I$188,N$10,0)</f>
        <v>142332.861</v>
      </c>
      <c r="O42" s="74">
        <f t="shared" si="2"/>
        <v>642.15669774248408</v>
      </c>
      <c r="P42" s="72">
        <f>VLOOKUP($E42,'DTOC Backsheet'!$D$9:$M$186,'DTOC Performance (Quarterly)'!P$10,0)</f>
        <v>1077</v>
      </c>
      <c r="Q42" s="73">
        <f>VLOOKUP($E42,'Population 18+ (2014)'!$D$11:$I$188,Q$10,0)</f>
        <v>145248.72400000005</v>
      </c>
      <c r="R42" s="74">
        <f t="shared" si="3"/>
        <v>741.48672039280689</v>
      </c>
      <c r="S42" s="72">
        <f>VLOOKUP($E42,'DTOC Backsheet'!$D$196:$M$373,'DTOC Performance (Quarterly)'!S$10,0)</f>
        <v>1378</v>
      </c>
      <c r="T42" s="73">
        <f>VLOOKUP($E42,'Population 18+ (2014)'!$D$11:$I$188,T$10,0)</f>
        <v>145248.72400000005</v>
      </c>
      <c r="U42" s="74">
        <f t="shared" si="4"/>
        <v>948.71745654715664</v>
      </c>
      <c r="V42" s="72">
        <f>VLOOKUP($E42,'DTOC Backsheet'!$D$196:$M$373,'DTOC Performance (Quarterly)'!V$10,0)</f>
        <v>1722</v>
      </c>
      <c r="W42" s="73">
        <f>VLOOKUP($E42,'Population 18+ (2014)'!$D$11:$I$188,W$10,0)</f>
        <v>145248.72400000005</v>
      </c>
      <c r="X42" s="74">
        <f t="shared" si="5"/>
        <v>1185.5525835806995</v>
      </c>
      <c r="Y42" s="72">
        <f>VLOOKUP($E42,'DTOC Backsheet'!$D$196:$M$373,'DTOC Performance (Quarterly)'!Y$10,0)</f>
        <v>1863</v>
      </c>
      <c r="Z42" s="73">
        <f>VLOOKUP($E42,'Population 18+ (2014)'!$D$11:$I$188,Z$10,0)</f>
        <v>145248.72400000005</v>
      </c>
      <c r="AA42" s="74">
        <f t="shared" si="6"/>
        <v>1282.6274466961922</v>
      </c>
      <c r="AB42" s="72">
        <f>VLOOKUP($E42,'DTOC Backsheet'!$D$196:$M$373,'DTOC Performance (Quarterly)'!AB$10,0)</f>
        <v>2195</v>
      </c>
      <c r="AC42" s="73">
        <f>VLOOKUP($E42,'Population 18+ (2014)'!$D$11:$I$188,AC$10,0)</f>
        <v>147708.31600000005</v>
      </c>
      <c r="AD42" s="74">
        <f t="shared" si="7"/>
        <v>1486.036845752137</v>
      </c>
      <c r="AE42" s="72">
        <f>VLOOKUP($E42,'DTOC Backsheet'!$D$9:$M$186,'DTOC Performance (Quarterly)'!AE$10,0)</f>
        <v>786</v>
      </c>
      <c r="AF42" s="73">
        <f>VLOOKUP($E42,'Population 18+ (2014)'!$D$11:$I$188,AF$10,0)</f>
        <v>145248.72400000005</v>
      </c>
      <c r="AG42" s="74">
        <f t="shared" si="8"/>
        <v>541.14072630338546</v>
      </c>
      <c r="AH42" s="72">
        <f>VLOOKUP($E42,'DTOC Backsheet'!$D$9:$M$186,'DTOC Performance (Quarterly)'!AH$10,0)</f>
        <v>965</v>
      </c>
      <c r="AI42" s="73">
        <f>VLOOKUP($E42,'Population 18+ (2014)'!$D$11:$I$188,AI$10,0)</f>
        <v>145248.72400000005</v>
      </c>
      <c r="AJ42" s="74">
        <f t="shared" si="9"/>
        <v>664.37760926560679</v>
      </c>
      <c r="AK42" s="72">
        <f>VLOOKUP($E42,'DTOC Backsheet'!$D$9:$M$186,'DTOC Performance (Quarterly)'!AK$10,0)</f>
        <v>925</v>
      </c>
      <c r="AL42" s="73">
        <f>VLOOKUP($E42,'Population 18+ (2014)'!$D$11:$I$188,AL$10,0)</f>
        <v>145248.72400000005</v>
      </c>
      <c r="AM42" s="74">
        <f t="shared" si="10"/>
        <v>636.83864100589255</v>
      </c>
      <c r="AN42" s="72">
        <f>VLOOKUP($E42,'DTOC Backsheet'!$D$9:$M$186,'DTOC Performance (Quarterly)'!AN$10,0)</f>
        <v>868</v>
      </c>
      <c r="AO42" s="73">
        <f>VLOOKUP($E42,'Population 18+ (2014)'!$D$11:$I$188,AO$10,0)</f>
        <v>147708.31600000005</v>
      </c>
      <c r="AP42" s="74">
        <f t="shared" si="11"/>
        <v>587.64463877578817</v>
      </c>
    </row>
    <row r="43" spans="2:42" s="26" customFormat="1" ht="16.5" customHeight="1">
      <c r="B43" s="42" t="s">
        <v>20</v>
      </c>
      <c r="C43" s="43" t="s">
        <v>36</v>
      </c>
      <c r="D43" s="45" t="s">
        <v>64</v>
      </c>
      <c r="E43" s="56" t="s">
        <v>67</v>
      </c>
      <c r="F43" s="57" t="s">
        <v>68</v>
      </c>
      <c r="G43" s="72">
        <f>VLOOKUP($E43,'DTOC Backsheet'!$D$9:$M$186,'DTOC Performance (Quarterly)'!G$10,0)</f>
        <v>1813</v>
      </c>
      <c r="H43" s="73">
        <f>VLOOKUP($E43,'Population 18+ (2014)'!$D$11:$I$188,H$10,0)</f>
        <v>292420.44399999996</v>
      </c>
      <c r="I43" s="74">
        <f t="shared" si="0"/>
        <v>619.99769072233551</v>
      </c>
      <c r="J43" s="72">
        <f>VLOOKUP($E43,'DTOC Backsheet'!$D$9:$M$186,'DTOC Performance (Quarterly)'!J$10,0)</f>
        <v>1787</v>
      </c>
      <c r="K43" s="73">
        <f>VLOOKUP($E43,'Population 18+ (2014)'!$D$11:$I$188,K$10,0)</f>
        <v>292420.44399999996</v>
      </c>
      <c r="L43" s="74">
        <f t="shared" si="1"/>
        <v>611.10638351947796</v>
      </c>
      <c r="M43" s="72">
        <f>VLOOKUP($E43,'DTOC Backsheet'!$D$9:$M$186,'DTOC Performance (Quarterly)'!M$10,0)</f>
        <v>2060</v>
      </c>
      <c r="N43" s="73">
        <f>VLOOKUP($E43,'Population 18+ (2014)'!$D$11:$I$188,N$10,0)</f>
        <v>292420.44399999996</v>
      </c>
      <c r="O43" s="74">
        <f t="shared" si="2"/>
        <v>704.46510914948215</v>
      </c>
      <c r="P43" s="72">
        <f>VLOOKUP($E43,'DTOC Backsheet'!$D$9:$M$186,'DTOC Performance (Quarterly)'!P$10,0)</f>
        <v>2066</v>
      </c>
      <c r="Q43" s="73">
        <f>VLOOKUP($E43,'Population 18+ (2014)'!$D$11:$I$188,Q$10,0)</f>
        <v>297186.81900000002</v>
      </c>
      <c r="R43" s="74">
        <f t="shared" si="3"/>
        <v>695.18560983015868</v>
      </c>
      <c r="S43" s="72">
        <f>VLOOKUP($E43,'DTOC Backsheet'!$D$196:$M$373,'DTOC Performance (Quarterly)'!S$10,0)</f>
        <v>1776.74</v>
      </c>
      <c r="T43" s="73">
        <f>VLOOKUP($E43,'Population 18+ (2014)'!$D$11:$I$188,T$10,0)</f>
        <v>297186.81900000002</v>
      </c>
      <c r="U43" s="74">
        <f t="shared" si="4"/>
        <v>597.85289468036603</v>
      </c>
      <c r="V43" s="72">
        <f>VLOOKUP($E43,'DTOC Backsheet'!$D$196:$M$373,'DTOC Performance (Quarterly)'!V$10,0)</f>
        <v>1751.26</v>
      </c>
      <c r="W43" s="73">
        <f>VLOOKUP($E43,'Population 18+ (2014)'!$D$11:$I$188,W$10,0)</f>
        <v>297186.81900000002</v>
      </c>
      <c r="X43" s="74">
        <f t="shared" si="5"/>
        <v>589.27916315157972</v>
      </c>
      <c r="Y43" s="72">
        <f>VLOOKUP($E43,'DTOC Backsheet'!$D$196:$M$373,'DTOC Performance (Quarterly)'!Y$10,0)</f>
        <v>2018.8</v>
      </c>
      <c r="Z43" s="73">
        <f>VLOOKUP($E43,'Population 18+ (2014)'!$D$11:$I$188,Z$10,0)</f>
        <v>297186.81900000002</v>
      </c>
      <c r="AA43" s="74">
        <f t="shared" si="6"/>
        <v>679.30334420383565</v>
      </c>
      <c r="AB43" s="72">
        <f>VLOOKUP($E43,'DTOC Backsheet'!$D$196:$M$373,'DTOC Performance (Quarterly)'!AB$10,0)</f>
        <v>2016.84</v>
      </c>
      <c r="AC43" s="73">
        <f>VLOOKUP($E43,'Population 18+ (2014)'!$D$11:$I$188,AC$10,0)</f>
        <v>301731.36800000002</v>
      </c>
      <c r="AD43" s="74">
        <f t="shared" si="7"/>
        <v>668.42238291910041</v>
      </c>
      <c r="AE43" s="72">
        <f>VLOOKUP($E43,'DTOC Backsheet'!$D$9:$M$186,'DTOC Performance (Quarterly)'!AE$10,0)</f>
        <v>2531</v>
      </c>
      <c r="AF43" s="73">
        <f>VLOOKUP($E43,'Population 18+ (2014)'!$D$11:$I$188,AF$10,0)</f>
        <v>297186.81900000002</v>
      </c>
      <c r="AG43" s="74">
        <f t="shared" si="8"/>
        <v>851.6528453437229</v>
      </c>
      <c r="AH43" s="72">
        <f>VLOOKUP($E43,'DTOC Backsheet'!$D$9:$M$186,'DTOC Performance (Quarterly)'!AH$10,0)</f>
        <v>2375</v>
      </c>
      <c r="AI43" s="73">
        <f>VLOOKUP($E43,'Population 18+ (2014)'!$D$11:$I$188,AI$10,0)</f>
        <v>297186.81900000002</v>
      </c>
      <c r="AJ43" s="74">
        <f t="shared" si="9"/>
        <v>799.16061149401116</v>
      </c>
      <c r="AK43" s="72">
        <f>VLOOKUP($E43,'DTOC Backsheet'!$D$9:$M$186,'DTOC Performance (Quarterly)'!AK$10,0)</f>
        <v>2102</v>
      </c>
      <c r="AL43" s="73">
        <f>VLOOKUP($E43,'Population 18+ (2014)'!$D$11:$I$188,AL$10,0)</f>
        <v>297186.81900000002</v>
      </c>
      <c r="AM43" s="74">
        <f t="shared" si="10"/>
        <v>707.29920225701528</v>
      </c>
      <c r="AN43" s="72">
        <f>VLOOKUP($E43,'DTOC Backsheet'!$D$9:$M$186,'DTOC Performance (Quarterly)'!AN$10,0)</f>
        <v>3202</v>
      </c>
      <c r="AO43" s="73">
        <f>VLOOKUP($E43,'Population 18+ (2014)'!$D$11:$I$188,AO$10,0)</f>
        <v>301731.36800000002</v>
      </c>
      <c r="AP43" s="74">
        <f t="shared" si="11"/>
        <v>1061.2088564819021</v>
      </c>
    </row>
    <row r="44" spans="2:42" s="26" customFormat="1" ht="16.5" customHeight="1">
      <c r="B44" s="42" t="s">
        <v>16</v>
      </c>
      <c r="C44" s="43" t="s">
        <v>28</v>
      </c>
      <c r="D44" s="45" t="s">
        <v>42</v>
      </c>
      <c r="E44" s="56" t="s">
        <v>69</v>
      </c>
      <c r="F44" s="57" t="s">
        <v>70</v>
      </c>
      <c r="G44" s="72">
        <f>VLOOKUP($E44,'DTOC Backsheet'!$D$9:$M$186,'DTOC Performance (Quarterly)'!G$10,0)</f>
        <v>239</v>
      </c>
      <c r="H44" s="73">
        <f>VLOOKUP($E44,'Population 18+ (2014)'!$D$11:$I$188,H$10,0)</f>
        <v>189705.06899999999</v>
      </c>
      <c r="I44" s="74">
        <f t="shared" si="0"/>
        <v>125.98503627754936</v>
      </c>
      <c r="J44" s="72">
        <f>VLOOKUP($E44,'DTOC Backsheet'!$D$9:$M$186,'DTOC Performance (Quarterly)'!J$10,0)</f>
        <v>436</v>
      </c>
      <c r="K44" s="73">
        <f>VLOOKUP($E44,'Population 18+ (2014)'!$D$11:$I$188,K$10,0)</f>
        <v>189705.06899999999</v>
      </c>
      <c r="L44" s="74">
        <f t="shared" si="1"/>
        <v>229.83044274900215</v>
      </c>
      <c r="M44" s="72">
        <f>VLOOKUP($E44,'DTOC Backsheet'!$D$9:$M$186,'DTOC Performance (Quarterly)'!M$10,0)</f>
        <v>401</v>
      </c>
      <c r="N44" s="73">
        <f>VLOOKUP($E44,'Population 18+ (2014)'!$D$11:$I$188,N$10,0)</f>
        <v>189705.06899999999</v>
      </c>
      <c r="O44" s="74">
        <f t="shared" si="2"/>
        <v>211.38075124392171</v>
      </c>
      <c r="P44" s="72">
        <f>VLOOKUP($E44,'DTOC Backsheet'!$D$9:$M$186,'DTOC Performance (Quarterly)'!P$10,0)</f>
        <v>492</v>
      </c>
      <c r="Q44" s="73">
        <f>VLOOKUP($E44,'Population 18+ (2014)'!$D$11:$I$188,Q$10,0)</f>
        <v>191169.14699999991</v>
      </c>
      <c r="R44" s="74">
        <f t="shared" si="3"/>
        <v>257.36370524266675</v>
      </c>
      <c r="S44" s="72">
        <f>VLOOKUP($E44,'DTOC Backsheet'!$D$196:$M$373,'DTOC Performance (Quarterly)'!S$10,0)</f>
        <v>278</v>
      </c>
      <c r="T44" s="73">
        <f>VLOOKUP($E44,'Population 18+ (2014)'!$D$11:$I$188,T$10,0)</f>
        <v>191169.14699999991</v>
      </c>
      <c r="U44" s="74">
        <f t="shared" si="4"/>
        <v>145.4209554013442</v>
      </c>
      <c r="V44" s="72">
        <f>VLOOKUP($E44,'DTOC Backsheet'!$D$196:$M$373,'DTOC Performance (Quarterly)'!V$10,0)</f>
        <v>279</v>
      </c>
      <c r="W44" s="73">
        <f>VLOOKUP($E44,'Population 18+ (2014)'!$D$11:$I$188,W$10,0)</f>
        <v>191169.14699999991</v>
      </c>
      <c r="X44" s="74">
        <f t="shared" si="5"/>
        <v>145.94405236321953</v>
      </c>
      <c r="Y44" s="72">
        <f>VLOOKUP($E44,'DTOC Backsheet'!$D$196:$M$373,'DTOC Performance (Quarterly)'!Y$10,0)</f>
        <v>278</v>
      </c>
      <c r="Z44" s="73">
        <f>VLOOKUP($E44,'Population 18+ (2014)'!$D$11:$I$188,Z$10,0)</f>
        <v>191169.14699999991</v>
      </c>
      <c r="AA44" s="74">
        <f t="shared" si="6"/>
        <v>145.4209554013442</v>
      </c>
      <c r="AB44" s="72">
        <f>VLOOKUP($E44,'DTOC Backsheet'!$D$196:$M$373,'DTOC Performance (Quarterly)'!AB$10,0)</f>
        <v>278</v>
      </c>
      <c r="AC44" s="73">
        <f>VLOOKUP($E44,'Population 18+ (2014)'!$D$11:$I$188,AC$10,0)</f>
        <v>192523.44500000001</v>
      </c>
      <c r="AD44" s="74">
        <f t="shared" si="7"/>
        <v>144.3979978646237</v>
      </c>
      <c r="AE44" s="72">
        <f>VLOOKUP($E44,'DTOC Backsheet'!$D$9:$M$186,'DTOC Performance (Quarterly)'!AE$10,0)</f>
        <v>834</v>
      </c>
      <c r="AF44" s="73">
        <f>VLOOKUP($E44,'Population 18+ (2014)'!$D$11:$I$188,AF$10,0)</f>
        <v>191169.14699999991</v>
      </c>
      <c r="AG44" s="74">
        <f t="shared" si="8"/>
        <v>436.26286620403255</v>
      </c>
      <c r="AH44" s="72">
        <f>VLOOKUP($E44,'DTOC Backsheet'!$D$9:$M$186,'DTOC Performance (Quarterly)'!AH$10,0)</f>
        <v>346</v>
      </c>
      <c r="AI44" s="73">
        <f>VLOOKUP($E44,'Population 18+ (2014)'!$D$11:$I$188,AI$10,0)</f>
        <v>191169.14699999991</v>
      </c>
      <c r="AJ44" s="74">
        <f t="shared" si="9"/>
        <v>180.99154880886724</v>
      </c>
      <c r="AK44" s="72">
        <f>VLOOKUP($E44,'DTOC Backsheet'!$D$9:$M$186,'DTOC Performance (Quarterly)'!AK$10,0)</f>
        <v>713</v>
      </c>
      <c r="AL44" s="73">
        <f>VLOOKUP($E44,'Population 18+ (2014)'!$D$11:$I$188,AL$10,0)</f>
        <v>191169.14699999991</v>
      </c>
      <c r="AM44" s="74">
        <f t="shared" si="10"/>
        <v>372.96813381711661</v>
      </c>
      <c r="AN44" s="72">
        <f>VLOOKUP($E44,'DTOC Backsheet'!$D$9:$M$186,'DTOC Performance (Quarterly)'!AN$10,0)</f>
        <v>536</v>
      </c>
      <c r="AO44" s="73">
        <f>VLOOKUP($E44,'Population 18+ (2014)'!$D$11:$I$188,AO$10,0)</f>
        <v>192523.44500000001</v>
      </c>
      <c r="AP44" s="74">
        <f t="shared" si="11"/>
        <v>278.40765055913062</v>
      </c>
    </row>
    <row r="45" spans="2:42" s="26" customFormat="1" ht="16.5" customHeight="1">
      <c r="B45" s="42" t="s">
        <v>22</v>
      </c>
      <c r="C45" s="43" t="s">
        <v>40</v>
      </c>
      <c r="D45" s="45" t="s">
        <v>60</v>
      </c>
      <c r="E45" s="56" t="s">
        <v>71</v>
      </c>
      <c r="F45" s="57" t="s">
        <v>72</v>
      </c>
      <c r="G45" s="72">
        <f>VLOOKUP($E45,'DTOC Backsheet'!$D$9:$M$186,'DTOC Performance (Quarterly)'!G$10,0)</f>
        <v>1124</v>
      </c>
      <c r="H45" s="73">
        <f>VLOOKUP($E45,'Population 18+ (2014)'!$D$11:$I$188,H$10,0)</f>
        <v>148888.21699999998</v>
      </c>
      <c r="I45" s="74">
        <f t="shared" si="0"/>
        <v>754.92877989129261</v>
      </c>
      <c r="J45" s="72">
        <f>VLOOKUP($E45,'DTOC Backsheet'!$D$9:$M$186,'DTOC Performance (Quarterly)'!J$10,0)</f>
        <v>1528</v>
      </c>
      <c r="K45" s="73">
        <f>VLOOKUP($E45,'Population 18+ (2014)'!$D$11:$I$188,K$10,0)</f>
        <v>148888.21699999998</v>
      </c>
      <c r="L45" s="74">
        <f t="shared" si="1"/>
        <v>1026.2732879660989</v>
      </c>
      <c r="M45" s="72">
        <f>VLOOKUP($E45,'DTOC Backsheet'!$D$9:$M$186,'DTOC Performance (Quarterly)'!M$10,0)</f>
        <v>773</v>
      </c>
      <c r="N45" s="73">
        <f>VLOOKUP($E45,'Population 18+ (2014)'!$D$11:$I$188,N$10,0)</f>
        <v>148888.21699999998</v>
      </c>
      <c r="O45" s="74">
        <f t="shared" si="2"/>
        <v>519.18144738075557</v>
      </c>
      <c r="P45" s="72">
        <f>VLOOKUP($E45,'DTOC Backsheet'!$D$9:$M$186,'DTOC Performance (Quarterly)'!P$10,0)</f>
        <v>801</v>
      </c>
      <c r="Q45" s="73">
        <f>VLOOKUP($E45,'Population 18+ (2014)'!$D$11:$I$188,Q$10,0)</f>
        <v>149867.63999999998</v>
      </c>
      <c r="R45" s="74">
        <f t="shared" si="3"/>
        <v>534.47161775550751</v>
      </c>
      <c r="S45" s="72">
        <f>VLOOKUP($E45,'DTOC Backsheet'!$D$196:$M$373,'DTOC Performance (Quarterly)'!S$10,0)</f>
        <v>1017</v>
      </c>
      <c r="T45" s="73">
        <f>VLOOKUP($E45,'Population 18+ (2014)'!$D$11:$I$188,T$10,0)</f>
        <v>149867.63999999998</v>
      </c>
      <c r="U45" s="74">
        <f t="shared" si="4"/>
        <v>678.5987955772174</v>
      </c>
      <c r="V45" s="72">
        <f>VLOOKUP($E45,'DTOC Backsheet'!$D$196:$M$373,'DTOC Performance (Quarterly)'!V$10,0)</f>
        <v>956</v>
      </c>
      <c r="W45" s="73">
        <f>VLOOKUP($E45,'Population 18+ (2014)'!$D$11:$I$188,W$10,0)</f>
        <v>149867.63999999998</v>
      </c>
      <c r="X45" s="74">
        <f t="shared" si="5"/>
        <v>637.89621295164193</v>
      </c>
      <c r="Y45" s="72">
        <f>VLOOKUP($E45,'DTOC Backsheet'!$D$196:$M$373,'DTOC Performance (Quarterly)'!Y$10,0)</f>
        <v>812</v>
      </c>
      <c r="Z45" s="73">
        <f>VLOOKUP($E45,'Population 18+ (2014)'!$D$11:$I$188,Z$10,0)</f>
        <v>149867.63999999998</v>
      </c>
      <c r="AA45" s="74">
        <f t="shared" si="6"/>
        <v>541.81142773716863</v>
      </c>
      <c r="AB45" s="72">
        <f>VLOOKUP($E45,'DTOC Backsheet'!$D$196:$M$373,'DTOC Performance (Quarterly)'!AB$10,0)</f>
        <v>979</v>
      </c>
      <c r="AC45" s="73">
        <f>VLOOKUP($E45,'Population 18+ (2014)'!$D$11:$I$188,AC$10,0)</f>
        <v>150665.13699999996</v>
      </c>
      <c r="AD45" s="74">
        <f t="shared" si="7"/>
        <v>649.78535810842573</v>
      </c>
      <c r="AE45" s="72">
        <f>VLOOKUP($E45,'DTOC Backsheet'!$D$9:$M$186,'DTOC Performance (Quarterly)'!AE$10,0)</f>
        <v>675</v>
      </c>
      <c r="AF45" s="73">
        <f>VLOOKUP($E45,'Population 18+ (2014)'!$D$11:$I$188,AF$10,0)</f>
        <v>149867.63999999998</v>
      </c>
      <c r="AG45" s="74">
        <f t="shared" si="8"/>
        <v>450.39743069284339</v>
      </c>
      <c r="AH45" s="72">
        <f>VLOOKUP($E45,'DTOC Backsheet'!$D$9:$M$186,'DTOC Performance (Quarterly)'!AH$10,0)</f>
        <v>1475</v>
      </c>
      <c r="AI45" s="73">
        <f>VLOOKUP($E45,'Population 18+ (2014)'!$D$11:$I$188,AI$10,0)</f>
        <v>149867.63999999998</v>
      </c>
      <c r="AJ45" s="74">
        <f t="shared" si="9"/>
        <v>984.2017929954726</v>
      </c>
      <c r="AK45" s="72">
        <f>VLOOKUP($E45,'DTOC Backsheet'!$D$9:$M$186,'DTOC Performance (Quarterly)'!AK$10,0)</f>
        <v>968</v>
      </c>
      <c r="AL45" s="73">
        <f>VLOOKUP($E45,'Population 18+ (2014)'!$D$11:$I$188,AL$10,0)</f>
        <v>149867.63999999998</v>
      </c>
      <c r="AM45" s="74">
        <f t="shared" si="10"/>
        <v>645.90327838618134</v>
      </c>
      <c r="AN45" s="72">
        <f>VLOOKUP($E45,'DTOC Backsheet'!$D$9:$M$186,'DTOC Performance (Quarterly)'!AN$10,0)</f>
        <v>1526</v>
      </c>
      <c r="AO45" s="73">
        <f>VLOOKUP($E45,'Population 18+ (2014)'!$D$11:$I$188,AO$10,0)</f>
        <v>150665.13699999996</v>
      </c>
      <c r="AP45" s="74">
        <f t="shared" si="11"/>
        <v>1012.8421414437771</v>
      </c>
    </row>
    <row r="46" spans="2:42" s="26" customFormat="1" ht="16.5" customHeight="1">
      <c r="B46" s="42" t="s">
        <v>18</v>
      </c>
      <c r="C46" s="43" t="s">
        <v>34</v>
      </c>
      <c r="D46" s="45" t="s">
        <v>52</v>
      </c>
      <c r="E46" s="56" t="s">
        <v>73</v>
      </c>
      <c r="F46" s="57" t="s">
        <v>74</v>
      </c>
      <c r="G46" s="72">
        <f>VLOOKUP($E46,'DTOC Backsheet'!$D$9:$M$186,'DTOC Performance (Quarterly)'!G$10,0)</f>
        <v>722</v>
      </c>
      <c r="H46" s="73">
        <f>VLOOKUP($E46,'Population 18+ (2014)'!$D$11:$I$188,H$10,0)</f>
        <v>128398.78199999999</v>
      </c>
      <c r="I46" s="74">
        <f t="shared" si="0"/>
        <v>562.3106300182817</v>
      </c>
      <c r="J46" s="72">
        <f>VLOOKUP($E46,'DTOC Backsheet'!$D$9:$M$186,'DTOC Performance (Quarterly)'!J$10,0)</f>
        <v>864</v>
      </c>
      <c r="K46" s="73">
        <f>VLOOKUP($E46,'Population 18+ (2014)'!$D$11:$I$188,K$10,0)</f>
        <v>128398.78199999999</v>
      </c>
      <c r="L46" s="74">
        <f t="shared" si="1"/>
        <v>672.90357941245895</v>
      </c>
      <c r="M46" s="72">
        <f>VLOOKUP($E46,'DTOC Backsheet'!$D$9:$M$186,'DTOC Performance (Quarterly)'!M$10,0)</f>
        <v>1067</v>
      </c>
      <c r="N46" s="73">
        <f>VLOOKUP($E46,'Population 18+ (2014)'!$D$11:$I$188,N$10,0)</f>
        <v>128398.78199999999</v>
      </c>
      <c r="O46" s="74">
        <f t="shared" si="2"/>
        <v>831.00476763089546</v>
      </c>
      <c r="P46" s="72">
        <f>VLOOKUP($E46,'DTOC Backsheet'!$D$9:$M$186,'DTOC Performance (Quarterly)'!P$10,0)</f>
        <v>1095</v>
      </c>
      <c r="Q46" s="73">
        <f>VLOOKUP($E46,'Population 18+ (2014)'!$D$11:$I$188,Q$10,0)</f>
        <v>130162.64299999998</v>
      </c>
      <c r="R46" s="74">
        <f t="shared" si="3"/>
        <v>841.25519792956277</v>
      </c>
      <c r="S46" s="72">
        <f>VLOOKUP($E46,'DTOC Backsheet'!$D$196:$M$373,'DTOC Performance (Quarterly)'!S$10,0)</f>
        <v>717</v>
      </c>
      <c r="T46" s="73">
        <f>VLOOKUP($E46,'Population 18+ (2014)'!$D$11:$I$188,T$10,0)</f>
        <v>130162.64299999998</v>
      </c>
      <c r="U46" s="74">
        <f t="shared" si="4"/>
        <v>550.84929398675479</v>
      </c>
      <c r="V46" s="72">
        <f>VLOOKUP($E46,'DTOC Backsheet'!$D$196:$M$373,'DTOC Performance (Quarterly)'!V$10,0)</f>
        <v>858</v>
      </c>
      <c r="W46" s="73">
        <f>VLOOKUP($E46,'Population 18+ (2014)'!$D$11:$I$188,W$10,0)</f>
        <v>130162.64299999998</v>
      </c>
      <c r="X46" s="74">
        <f t="shared" si="5"/>
        <v>659.17530577494506</v>
      </c>
      <c r="Y46" s="72">
        <f>VLOOKUP($E46,'DTOC Backsheet'!$D$196:$M$373,'DTOC Performance (Quarterly)'!Y$10,0)</f>
        <v>1060</v>
      </c>
      <c r="Z46" s="73">
        <f>VLOOKUP($E46,'Population 18+ (2014)'!$D$11:$I$188,Z$10,0)</f>
        <v>130162.64299999998</v>
      </c>
      <c r="AA46" s="74">
        <f t="shared" si="6"/>
        <v>814.36576237930285</v>
      </c>
      <c r="AB46" s="72">
        <f>VLOOKUP($E46,'DTOC Backsheet'!$D$196:$M$373,'DTOC Performance (Quarterly)'!AB$10,0)</f>
        <v>1087</v>
      </c>
      <c r="AC46" s="73">
        <f>VLOOKUP($E46,'Population 18+ (2014)'!$D$11:$I$188,AC$10,0)</f>
        <v>131814.266</v>
      </c>
      <c r="AD46" s="74">
        <f t="shared" si="7"/>
        <v>824.64518673570581</v>
      </c>
      <c r="AE46" s="72">
        <f>VLOOKUP($E46,'DTOC Backsheet'!$D$9:$M$186,'DTOC Performance (Quarterly)'!AE$10,0)</f>
        <v>1210</v>
      </c>
      <c r="AF46" s="73">
        <f>VLOOKUP($E46,'Population 18+ (2014)'!$D$11:$I$188,AF$10,0)</f>
        <v>130162.64299999998</v>
      </c>
      <c r="AG46" s="74">
        <f t="shared" si="8"/>
        <v>929.60620045184555</v>
      </c>
      <c r="AH46" s="72">
        <f>VLOOKUP($E46,'DTOC Backsheet'!$D$9:$M$186,'DTOC Performance (Quarterly)'!AH$10,0)</f>
        <v>1353</v>
      </c>
      <c r="AI46" s="73">
        <f>VLOOKUP($E46,'Population 18+ (2014)'!$D$11:$I$188,AI$10,0)</f>
        <v>130162.64299999998</v>
      </c>
      <c r="AJ46" s="74">
        <f t="shared" si="9"/>
        <v>1039.4687514143366</v>
      </c>
      <c r="AK46" s="72">
        <f>VLOOKUP($E46,'DTOC Backsheet'!$D$9:$M$186,'DTOC Performance (Quarterly)'!AK$10,0)</f>
        <v>1165</v>
      </c>
      <c r="AL46" s="73">
        <f>VLOOKUP($E46,'Population 18+ (2014)'!$D$11:$I$188,AL$10,0)</f>
        <v>130162.64299999998</v>
      </c>
      <c r="AM46" s="74">
        <f t="shared" si="10"/>
        <v>895.03406903008283</v>
      </c>
      <c r="AN46" s="72">
        <f>VLOOKUP($E46,'DTOC Backsheet'!$D$9:$M$186,'DTOC Performance (Quarterly)'!AN$10,0)</f>
        <v>936</v>
      </c>
      <c r="AO46" s="73">
        <f>VLOOKUP($E46,'Population 18+ (2014)'!$D$11:$I$188,AO$10,0)</f>
        <v>131814.266</v>
      </c>
      <c r="AP46" s="74">
        <f t="shared" si="11"/>
        <v>710.09005959946694</v>
      </c>
    </row>
    <row r="47" spans="2:42" s="26" customFormat="1" ht="16.5" customHeight="1">
      <c r="B47" s="42" t="s">
        <v>20</v>
      </c>
      <c r="C47" s="43" t="s">
        <v>36</v>
      </c>
      <c r="D47" s="45" t="s">
        <v>64</v>
      </c>
      <c r="E47" s="56" t="s">
        <v>75</v>
      </c>
      <c r="F47" s="57" t="s">
        <v>76</v>
      </c>
      <c r="G47" s="72">
        <f>VLOOKUP($E47,'DTOC Backsheet'!$D$9:$M$186,'DTOC Performance (Quarterly)'!G$10,0)</f>
        <v>1841</v>
      </c>
      <c r="H47" s="73">
        <f>VLOOKUP($E47,'Population 18+ (2014)'!$D$11:$I$188,H$10,0)</f>
        <v>186107.55199999997</v>
      </c>
      <c r="I47" s="74">
        <f t="shared" si="0"/>
        <v>989.21294714574526</v>
      </c>
      <c r="J47" s="72">
        <f>VLOOKUP($E47,'DTOC Backsheet'!$D$9:$M$186,'DTOC Performance (Quarterly)'!J$10,0)</f>
        <v>1671</v>
      </c>
      <c r="K47" s="73">
        <f>VLOOKUP($E47,'Population 18+ (2014)'!$D$11:$I$188,K$10,0)</f>
        <v>186107.55199999997</v>
      </c>
      <c r="L47" s="74">
        <f t="shared" si="1"/>
        <v>897.86791671946776</v>
      </c>
      <c r="M47" s="72">
        <f>VLOOKUP($E47,'DTOC Backsheet'!$D$9:$M$186,'DTOC Performance (Quarterly)'!M$10,0)</f>
        <v>1528</v>
      </c>
      <c r="N47" s="73">
        <f>VLOOKUP($E47,'Population 18+ (2014)'!$D$11:$I$188,N$10,0)</f>
        <v>186107.55199999997</v>
      </c>
      <c r="O47" s="74">
        <f t="shared" si="2"/>
        <v>821.03062641971678</v>
      </c>
      <c r="P47" s="72">
        <f>VLOOKUP($E47,'DTOC Backsheet'!$D$9:$M$186,'DTOC Performance (Quarterly)'!P$10,0)</f>
        <v>1958</v>
      </c>
      <c r="Q47" s="73">
        <f>VLOOKUP($E47,'Population 18+ (2014)'!$D$11:$I$188,Q$10,0)</f>
        <v>188029.73499999993</v>
      </c>
      <c r="R47" s="74">
        <f t="shared" si="3"/>
        <v>1041.324660697948</v>
      </c>
      <c r="S47" s="72">
        <f>VLOOKUP($E47,'DTOC Backsheet'!$D$196:$M$373,'DTOC Performance (Quarterly)'!S$10,0)</f>
        <v>1712</v>
      </c>
      <c r="T47" s="73">
        <f>VLOOKUP($E47,'Population 18+ (2014)'!$D$11:$I$188,T$10,0)</f>
        <v>188029.73499999993</v>
      </c>
      <c r="U47" s="74">
        <f t="shared" si="4"/>
        <v>910.49428963988112</v>
      </c>
      <c r="V47" s="72">
        <f>VLOOKUP($E47,'DTOC Backsheet'!$D$196:$M$373,'DTOC Performance (Quarterly)'!V$10,0)</f>
        <v>1554</v>
      </c>
      <c r="W47" s="73">
        <f>VLOOKUP($E47,'Population 18+ (2014)'!$D$11:$I$188,W$10,0)</f>
        <v>188029.73499999993</v>
      </c>
      <c r="X47" s="74">
        <f t="shared" si="5"/>
        <v>826.46502692778915</v>
      </c>
      <c r="Y47" s="72">
        <f>VLOOKUP($E47,'DTOC Backsheet'!$D$196:$M$373,'DTOC Performance (Quarterly)'!Y$10,0)</f>
        <v>1421</v>
      </c>
      <c r="Z47" s="73">
        <f>VLOOKUP($E47,'Population 18+ (2014)'!$D$11:$I$188,Z$10,0)</f>
        <v>188029.73499999993</v>
      </c>
      <c r="AA47" s="74">
        <f t="shared" si="6"/>
        <v>755.73153363216761</v>
      </c>
      <c r="AB47" s="72">
        <f>VLOOKUP($E47,'DTOC Backsheet'!$D$196:$M$373,'DTOC Performance (Quarterly)'!AB$10,0)</f>
        <v>1821</v>
      </c>
      <c r="AC47" s="73">
        <f>VLOOKUP($E47,'Population 18+ (2014)'!$D$11:$I$188,AC$10,0)</f>
        <v>189861.92599999998</v>
      </c>
      <c r="AD47" s="74">
        <f t="shared" si="7"/>
        <v>959.11804876560677</v>
      </c>
      <c r="AE47" s="72">
        <f>VLOOKUP($E47,'DTOC Backsheet'!$D$9:$M$186,'DTOC Performance (Quarterly)'!AE$10,0)</f>
        <v>2406</v>
      </c>
      <c r="AF47" s="73">
        <f>VLOOKUP($E47,'Population 18+ (2014)'!$D$11:$I$188,AF$10,0)</f>
        <v>188029.73499999993</v>
      </c>
      <c r="AG47" s="74">
        <f t="shared" si="8"/>
        <v>1279.5848486410944</v>
      </c>
      <c r="AH47" s="72">
        <f>VLOOKUP($E47,'DTOC Backsheet'!$D$9:$M$186,'DTOC Performance (Quarterly)'!AH$10,0)</f>
        <v>1489</v>
      </c>
      <c r="AI47" s="73">
        <f>VLOOKUP($E47,'Population 18+ (2014)'!$D$11:$I$188,AI$10,0)</f>
        <v>188029.73499999993</v>
      </c>
      <c r="AJ47" s="74">
        <f t="shared" si="9"/>
        <v>791.89602644496665</v>
      </c>
      <c r="AK47" s="72">
        <f>VLOOKUP($E47,'DTOC Backsheet'!$D$9:$M$186,'DTOC Performance (Quarterly)'!AK$10,0)</f>
        <v>1002</v>
      </c>
      <c r="AL47" s="73">
        <f>VLOOKUP($E47,'Population 18+ (2014)'!$D$11:$I$188,AL$10,0)</f>
        <v>188029.73499999993</v>
      </c>
      <c r="AM47" s="74">
        <f t="shared" si="10"/>
        <v>532.8944382121266</v>
      </c>
      <c r="AN47" s="72">
        <f>VLOOKUP($E47,'DTOC Backsheet'!$D$9:$M$186,'DTOC Performance (Quarterly)'!AN$10,0)</f>
        <v>1411</v>
      </c>
      <c r="AO47" s="73">
        <f>VLOOKUP($E47,'Population 18+ (2014)'!$D$11:$I$188,AO$10,0)</f>
        <v>189861.92599999998</v>
      </c>
      <c r="AP47" s="74">
        <f t="shared" si="11"/>
        <v>743.1716456937238</v>
      </c>
    </row>
    <row r="48" spans="2:42" s="26" customFormat="1" ht="16.5" customHeight="1">
      <c r="B48" s="42" t="s">
        <v>18</v>
      </c>
      <c r="C48" s="43" t="s">
        <v>32</v>
      </c>
      <c r="D48" s="45" t="s">
        <v>50</v>
      </c>
      <c r="E48" s="56" t="s">
        <v>77</v>
      </c>
      <c r="F48" s="57" t="s">
        <v>78</v>
      </c>
      <c r="G48" s="72">
        <f>VLOOKUP($E48,'DTOC Backsheet'!$D$9:$M$186,'DTOC Performance (Quarterly)'!G$10,0)</f>
        <v>17790</v>
      </c>
      <c r="H48" s="73">
        <f>VLOOKUP($E48,'Population 18+ (2014)'!$D$11:$I$188,H$10,0)</f>
        <v>828957.01099999982</v>
      </c>
      <c r="I48" s="74">
        <f t="shared" si="0"/>
        <v>2146.0702743245156</v>
      </c>
      <c r="J48" s="72">
        <f>VLOOKUP($E48,'DTOC Backsheet'!$D$9:$M$186,'DTOC Performance (Quarterly)'!J$10,0)</f>
        <v>13525</v>
      </c>
      <c r="K48" s="73">
        <f>VLOOKUP($E48,'Population 18+ (2014)'!$D$11:$I$188,K$10,0)</f>
        <v>828957.01099999982</v>
      </c>
      <c r="L48" s="74">
        <f t="shared" si="1"/>
        <v>1631.5683226666144</v>
      </c>
      <c r="M48" s="72">
        <f>VLOOKUP($E48,'DTOC Backsheet'!$D$9:$M$186,'DTOC Performance (Quarterly)'!M$10,0)</f>
        <v>10726</v>
      </c>
      <c r="N48" s="73">
        <f>VLOOKUP($E48,'Population 18+ (2014)'!$D$11:$I$188,N$10,0)</f>
        <v>828957.01099999982</v>
      </c>
      <c r="O48" s="74">
        <f t="shared" si="2"/>
        <v>1293.915107498862</v>
      </c>
      <c r="P48" s="72">
        <f>VLOOKUP($E48,'DTOC Backsheet'!$D$9:$M$186,'DTOC Performance (Quarterly)'!P$10,0)</f>
        <v>12513</v>
      </c>
      <c r="Q48" s="73">
        <f>VLOOKUP($E48,'Population 18+ (2014)'!$D$11:$I$188,Q$10,0)</f>
        <v>837047.55599999952</v>
      </c>
      <c r="R48" s="74">
        <f t="shared" si="3"/>
        <v>1494.8971429766659</v>
      </c>
      <c r="S48" s="72">
        <f>VLOOKUP($E48,'DTOC Backsheet'!$D$196:$M$373,'DTOC Performance (Quarterly)'!S$10,0)</f>
        <v>11800</v>
      </c>
      <c r="T48" s="73">
        <f>VLOOKUP($E48,'Population 18+ (2014)'!$D$11:$I$188,T$10,0)</f>
        <v>837047.55599999952</v>
      </c>
      <c r="U48" s="74">
        <f t="shared" si="4"/>
        <v>1409.7167975005718</v>
      </c>
      <c r="V48" s="72">
        <f>VLOOKUP($E48,'DTOC Backsheet'!$D$196:$M$373,'DTOC Performance (Quarterly)'!V$10,0)</f>
        <v>11600</v>
      </c>
      <c r="W48" s="73">
        <f>VLOOKUP($E48,'Population 18+ (2014)'!$D$11:$I$188,W$10,0)</f>
        <v>837047.55599999952</v>
      </c>
      <c r="X48" s="74">
        <f t="shared" si="5"/>
        <v>1385.8232924581894</v>
      </c>
      <c r="Y48" s="72">
        <f>VLOOKUP($E48,'DTOC Backsheet'!$D$196:$M$373,'DTOC Performance (Quarterly)'!Y$10,0)</f>
        <v>11200</v>
      </c>
      <c r="Z48" s="73">
        <f>VLOOKUP($E48,'Population 18+ (2014)'!$D$11:$I$188,Z$10,0)</f>
        <v>837047.55599999952</v>
      </c>
      <c r="AA48" s="74">
        <f t="shared" si="6"/>
        <v>1338.0362823734242</v>
      </c>
      <c r="AB48" s="72">
        <f>VLOOKUP($E48,'DTOC Backsheet'!$D$196:$M$373,'DTOC Performance (Quarterly)'!AB$10,0)</f>
        <v>11067</v>
      </c>
      <c r="AC48" s="73">
        <f>VLOOKUP($E48,'Population 18+ (2014)'!$D$11:$I$188,AC$10,0)</f>
        <v>844249.10200000007</v>
      </c>
      <c r="AD48" s="74">
        <f t="shared" si="7"/>
        <v>1310.8690283214537</v>
      </c>
      <c r="AE48" s="72">
        <f>VLOOKUP($E48,'DTOC Backsheet'!$D$9:$M$186,'DTOC Performance (Quarterly)'!AE$10,0)</f>
        <v>12336</v>
      </c>
      <c r="AF48" s="73">
        <f>VLOOKUP($E48,'Population 18+ (2014)'!$D$11:$I$188,AF$10,0)</f>
        <v>837047.55599999952</v>
      </c>
      <c r="AG48" s="74">
        <f t="shared" si="8"/>
        <v>1473.7513910141572</v>
      </c>
      <c r="AH48" s="72">
        <f>VLOOKUP($E48,'DTOC Backsheet'!$D$9:$M$186,'DTOC Performance (Quarterly)'!AH$10,0)</f>
        <v>14218</v>
      </c>
      <c r="AI48" s="73">
        <f>VLOOKUP($E48,'Population 18+ (2014)'!$D$11:$I$188,AI$10,0)</f>
        <v>837047.55599999952</v>
      </c>
      <c r="AJ48" s="74">
        <f t="shared" si="9"/>
        <v>1698.5892734629772</v>
      </c>
      <c r="AK48" s="72">
        <f>VLOOKUP($E48,'DTOC Backsheet'!$D$9:$M$186,'DTOC Performance (Quarterly)'!AK$10,0)</f>
        <v>15625</v>
      </c>
      <c r="AL48" s="73">
        <f>VLOOKUP($E48,'Population 18+ (2014)'!$D$11:$I$188,AL$10,0)</f>
        <v>837047.55599999952</v>
      </c>
      <c r="AM48" s="74">
        <f t="shared" si="10"/>
        <v>1866.6800814361388</v>
      </c>
      <c r="AN48" s="72">
        <f>VLOOKUP($E48,'DTOC Backsheet'!$D$9:$M$186,'DTOC Performance (Quarterly)'!AN$10,0)</f>
        <v>16200</v>
      </c>
      <c r="AO48" s="73">
        <f>VLOOKUP($E48,'Population 18+ (2014)'!$D$11:$I$188,AO$10,0)</f>
        <v>844249.10200000007</v>
      </c>
      <c r="AP48" s="74">
        <f t="shared" si="11"/>
        <v>1918.8649370929386</v>
      </c>
    </row>
    <row r="49" spans="1:46" ht="16.5" customHeight="1">
      <c r="A49" s="26"/>
      <c r="B49" s="42" t="s">
        <v>16</v>
      </c>
      <c r="C49" s="43" t="s">
        <v>26</v>
      </c>
      <c r="D49" s="45" t="s">
        <v>467</v>
      </c>
      <c r="E49" s="56" t="s">
        <v>79</v>
      </c>
      <c r="F49" s="57" t="s">
        <v>80</v>
      </c>
      <c r="G49" s="72">
        <f>VLOOKUP($E49,'DTOC Backsheet'!$D$9:$M$186,'DTOC Performance (Quarterly)'!G$10,0)</f>
        <v>1030</v>
      </c>
      <c r="H49" s="73">
        <f>VLOOKUP($E49,'Population 18+ (2014)'!$D$11:$I$188,H$10,0)</f>
        <v>108565.24699999996</v>
      </c>
      <c r="I49" s="74">
        <f t="shared" si="0"/>
        <v>948.73822743663118</v>
      </c>
      <c r="J49" s="72">
        <f>VLOOKUP($E49,'DTOC Backsheet'!$D$9:$M$186,'DTOC Performance (Quarterly)'!J$10,0)</f>
        <v>1079</v>
      </c>
      <c r="K49" s="73">
        <f>VLOOKUP($E49,'Population 18+ (2014)'!$D$11:$I$188,K$10,0)</f>
        <v>108565.24699999996</v>
      </c>
      <c r="L49" s="74">
        <f t="shared" si="1"/>
        <v>993.87237612050967</v>
      </c>
      <c r="M49" s="72">
        <f>VLOOKUP($E49,'DTOC Backsheet'!$D$9:$M$186,'DTOC Performance (Quarterly)'!M$10,0)</f>
        <v>1150</v>
      </c>
      <c r="N49" s="73">
        <f>VLOOKUP($E49,'Population 18+ (2014)'!$D$11:$I$188,N$10,0)</f>
        <v>108565.24699999996</v>
      </c>
      <c r="O49" s="74">
        <f t="shared" si="2"/>
        <v>1059.2708364583746</v>
      </c>
      <c r="P49" s="72">
        <f>VLOOKUP($E49,'DTOC Backsheet'!$D$9:$M$186,'DTOC Performance (Quarterly)'!P$10,0)</f>
        <v>1181</v>
      </c>
      <c r="Q49" s="73">
        <f>VLOOKUP($E49,'Population 18+ (2014)'!$D$11:$I$188,Q$10,0)</f>
        <v>108563.04199999997</v>
      </c>
      <c r="R49" s="74">
        <f t="shared" si="3"/>
        <v>1087.8471883645268</v>
      </c>
      <c r="S49" s="72">
        <f>VLOOKUP($E49,'DTOC Backsheet'!$D$196:$M$373,'DTOC Performance (Quarterly)'!S$10,0)</f>
        <v>999</v>
      </c>
      <c r="T49" s="73">
        <f>VLOOKUP($E49,'Population 18+ (2014)'!$D$11:$I$188,T$10,0)</f>
        <v>108563.04199999997</v>
      </c>
      <c r="U49" s="74">
        <f t="shared" si="4"/>
        <v>920.20265975966322</v>
      </c>
      <c r="V49" s="72">
        <f>VLOOKUP($E49,'DTOC Backsheet'!$D$196:$M$373,'DTOC Performance (Quarterly)'!V$10,0)</f>
        <v>1047</v>
      </c>
      <c r="W49" s="73">
        <f>VLOOKUP($E49,'Population 18+ (2014)'!$D$11:$I$188,W$10,0)</f>
        <v>108563.04199999997</v>
      </c>
      <c r="X49" s="74">
        <f t="shared" si="5"/>
        <v>964.41660136973701</v>
      </c>
      <c r="Y49" s="72">
        <f>VLOOKUP($E49,'DTOC Backsheet'!$D$196:$M$373,'DTOC Performance (Quarterly)'!Y$10,0)</f>
        <v>1116</v>
      </c>
      <c r="Z49" s="73">
        <f>VLOOKUP($E49,'Population 18+ (2014)'!$D$11:$I$188,Z$10,0)</f>
        <v>108563.04199999997</v>
      </c>
      <c r="AA49" s="74">
        <f t="shared" si="6"/>
        <v>1027.9741424342183</v>
      </c>
      <c r="AB49" s="72">
        <f>VLOOKUP($E49,'DTOC Backsheet'!$D$196:$M$373,'DTOC Performance (Quarterly)'!AB$10,0)</f>
        <v>1203</v>
      </c>
      <c r="AC49" s="73">
        <f>VLOOKUP($E49,'Population 18+ (2014)'!$D$11:$I$188,AC$10,0)</f>
        <v>108562.291</v>
      </c>
      <c r="AD49" s="74">
        <f t="shared" si="7"/>
        <v>1108.1195771743614</v>
      </c>
      <c r="AE49" s="72">
        <f>VLOOKUP($E49,'DTOC Backsheet'!$D$9:$M$186,'DTOC Performance (Quarterly)'!AE$10,0)</f>
        <v>1021</v>
      </c>
      <c r="AF49" s="73">
        <f>VLOOKUP($E49,'Population 18+ (2014)'!$D$11:$I$188,AF$10,0)</f>
        <v>108563.04199999997</v>
      </c>
      <c r="AG49" s="74">
        <f t="shared" si="8"/>
        <v>940.46738299761375</v>
      </c>
      <c r="AH49" s="72">
        <f>VLOOKUP($E49,'DTOC Backsheet'!$D$9:$M$186,'DTOC Performance (Quarterly)'!AH$10,0)</f>
        <v>1229</v>
      </c>
      <c r="AI49" s="73">
        <f>VLOOKUP($E49,'Population 18+ (2014)'!$D$11:$I$188,AI$10,0)</f>
        <v>108563.04199999997</v>
      </c>
      <c r="AJ49" s="74">
        <f t="shared" si="9"/>
        <v>1132.0611299746008</v>
      </c>
      <c r="AK49" s="72">
        <f>VLOOKUP($E49,'DTOC Backsheet'!$D$9:$M$186,'DTOC Performance (Quarterly)'!AK$10,0)</f>
        <v>1158</v>
      </c>
      <c r="AL49" s="73">
        <f>VLOOKUP($E49,'Population 18+ (2014)'!$D$11:$I$188,AL$10,0)</f>
        <v>108563.04199999997</v>
      </c>
      <c r="AM49" s="74">
        <f t="shared" si="10"/>
        <v>1066.661341343033</v>
      </c>
      <c r="AN49" s="72">
        <f>VLOOKUP($E49,'DTOC Backsheet'!$D$9:$M$186,'DTOC Performance (Quarterly)'!AN$10,0)</f>
        <v>1350</v>
      </c>
      <c r="AO49" s="73">
        <f>VLOOKUP($E49,'Population 18+ (2014)'!$D$11:$I$188,AO$10,0)</f>
        <v>108562.291</v>
      </c>
      <c r="AP49" s="74">
        <f t="shared" si="11"/>
        <v>1243.5257100460417</v>
      </c>
      <c r="AT49" s="26"/>
    </row>
    <row r="50" spans="1:46" ht="16.5" customHeight="1">
      <c r="A50" s="26"/>
      <c r="B50" s="42" t="s">
        <v>16</v>
      </c>
      <c r="C50" s="43" t="s">
        <v>26</v>
      </c>
      <c r="D50" s="45" t="s">
        <v>467</v>
      </c>
      <c r="E50" s="56" t="s">
        <v>81</v>
      </c>
      <c r="F50" s="57" t="s">
        <v>82</v>
      </c>
      <c r="G50" s="72">
        <f>VLOOKUP($E50,'DTOC Backsheet'!$D$9:$M$186,'DTOC Performance (Quarterly)'!G$10,0)</f>
        <v>674</v>
      </c>
      <c r="H50" s="73">
        <f>VLOOKUP($E50,'Population 18+ (2014)'!$D$11:$I$188,H$10,0)</f>
        <v>111499.57699999999</v>
      </c>
      <c r="I50" s="74">
        <f t="shared" si="0"/>
        <v>604.4865981868254</v>
      </c>
      <c r="J50" s="72">
        <f>VLOOKUP($E50,'DTOC Backsheet'!$D$9:$M$186,'DTOC Performance (Quarterly)'!J$10,0)</f>
        <v>908</v>
      </c>
      <c r="K50" s="73">
        <f>VLOOKUP($E50,'Population 18+ (2014)'!$D$11:$I$188,K$10,0)</f>
        <v>111499.57699999999</v>
      </c>
      <c r="L50" s="74">
        <f t="shared" ref="L50" si="12">(J50/K50)*100000</f>
        <v>814.35286521311207</v>
      </c>
      <c r="M50" s="72">
        <f>VLOOKUP($E50,'DTOC Backsheet'!$D$9:$M$186,'DTOC Performance (Quarterly)'!M$10,0)</f>
        <v>1339</v>
      </c>
      <c r="N50" s="73">
        <f>VLOOKUP($E50,'Population 18+ (2014)'!$D$11:$I$188,N$10,0)</f>
        <v>111499.57699999999</v>
      </c>
      <c r="O50" s="74">
        <f t="shared" ref="O50" si="13">(M50/N50)*100000</f>
        <v>1200.9014168726399</v>
      </c>
      <c r="P50" s="72">
        <f>VLOOKUP($E50,'DTOC Backsheet'!$D$9:$M$186,'DTOC Performance (Quarterly)'!P$10,0)</f>
        <v>1488</v>
      </c>
      <c r="Q50" s="73">
        <f>VLOOKUP($E50,'Population 18+ (2014)'!$D$11:$I$188,Q$10,0)</f>
        <v>111239.89699999998</v>
      </c>
      <c r="R50" s="74">
        <f t="shared" ref="R50" si="14">(P50/Q50)*100000</f>
        <v>1337.6495665040038</v>
      </c>
      <c r="S50" s="72">
        <f>VLOOKUP($E50,'DTOC Backsheet'!$D$196:$M$373,'DTOC Performance (Quarterly)'!S$10,0)</f>
        <v>1483</v>
      </c>
      <c r="T50" s="73">
        <f>VLOOKUP($E50,'Population 18+ (2014)'!$D$11:$I$188,T$10,0)</f>
        <v>111239.89699999998</v>
      </c>
      <c r="U50" s="74">
        <f t="shared" ref="U50" si="15">(S50/T50)*100000</f>
        <v>1333.1547762939767</v>
      </c>
      <c r="V50" s="72">
        <f>VLOOKUP($E50,'DTOC Backsheet'!$D$196:$M$373,'DTOC Performance (Quarterly)'!V$10,0)</f>
        <v>1312</v>
      </c>
      <c r="W50" s="73">
        <f>VLOOKUP($E50,'Population 18+ (2014)'!$D$11:$I$188,W$10,0)</f>
        <v>111239.89699999998</v>
      </c>
      <c r="X50" s="74">
        <f t="shared" ref="X50" si="16">(V50/W50)*100000</f>
        <v>1179.432951111057</v>
      </c>
      <c r="Y50" s="72">
        <f>VLOOKUP($E50,'DTOC Backsheet'!$D$196:$M$373,'DTOC Performance (Quarterly)'!Y$10,0)</f>
        <v>890</v>
      </c>
      <c r="Z50" s="73">
        <f>VLOOKUP($E50,'Population 18+ (2014)'!$D$11:$I$188,Z$10,0)</f>
        <v>111239.89699999998</v>
      </c>
      <c r="AA50" s="74">
        <f t="shared" ref="AA50" si="17">(Y50/Z50)*100000</f>
        <v>800.07265738478714</v>
      </c>
      <c r="AB50" s="72">
        <f>VLOOKUP($E50,'DTOC Backsheet'!$D$196:$M$373,'DTOC Performance (Quarterly)'!AB$10,0)</f>
        <v>661</v>
      </c>
      <c r="AC50" s="73">
        <f>VLOOKUP($E50,'Population 18+ (2014)'!$D$11:$I$188,AC$10,0)</f>
        <v>111031.90299999996</v>
      </c>
      <c r="AD50" s="74">
        <f t="shared" ref="AD50" si="18">(AB50/AC50)*100000</f>
        <v>595.32439068436054</v>
      </c>
      <c r="AE50" s="72">
        <f>VLOOKUP($E50,'DTOC Backsheet'!$D$9:$M$186,'DTOC Performance (Quarterly)'!AE$10,0)</f>
        <v>1412</v>
      </c>
      <c r="AF50" s="73">
        <f>VLOOKUP($E50,'Population 18+ (2014)'!$D$11:$I$188,AF$10,0)</f>
        <v>111239.89699999998</v>
      </c>
      <c r="AG50" s="74">
        <f t="shared" ref="AG50" si="19">(AE50/AF50)*100000</f>
        <v>1269.3287553115949</v>
      </c>
      <c r="AH50" s="72">
        <f>VLOOKUP($E50,'DTOC Backsheet'!$D$9:$M$186,'DTOC Performance (Quarterly)'!AH$10,0)</f>
        <v>1198</v>
      </c>
      <c r="AI50" s="73">
        <f>VLOOKUP($E50,'Population 18+ (2014)'!$D$11:$I$188,AI$10,0)</f>
        <v>111239.89699999998</v>
      </c>
      <c r="AJ50" s="74">
        <f t="shared" ref="AJ50" si="20">(AH50/AI50)*100000</f>
        <v>1076.9517343224438</v>
      </c>
      <c r="AK50" s="72">
        <f>VLOOKUP($E50,'DTOC Backsheet'!$D$9:$M$186,'DTOC Performance (Quarterly)'!AK$10,0)</f>
        <v>1343</v>
      </c>
      <c r="AL50" s="73">
        <f>VLOOKUP($E50,'Population 18+ (2014)'!$D$11:$I$188,AL$10,0)</f>
        <v>111239.89699999998</v>
      </c>
      <c r="AM50" s="74">
        <f t="shared" ref="AM50" si="21">(AK50/AL50)*100000</f>
        <v>1207.3006504132238</v>
      </c>
      <c r="AN50" s="72">
        <f>VLOOKUP($E50,'DTOC Backsheet'!$D$9:$M$186,'DTOC Performance (Quarterly)'!AN$10,0)</f>
        <v>1580</v>
      </c>
      <c r="AO50" s="73">
        <f>VLOOKUP($E50,'Population 18+ (2014)'!$D$11:$I$188,AO$10,0)</f>
        <v>111031.90299999996</v>
      </c>
      <c r="AP50" s="74">
        <f t="shared" ref="AP50" si="22">(AN50/AO50)*100000</f>
        <v>1423.0144285647348</v>
      </c>
      <c r="AT50" s="26"/>
    </row>
    <row r="51" spans="1:46" ht="16.5" customHeight="1">
      <c r="A51" s="26"/>
      <c r="B51" s="42" t="s">
        <v>16</v>
      </c>
      <c r="C51" s="43" t="s">
        <v>26</v>
      </c>
      <c r="D51" s="45" t="s">
        <v>466</v>
      </c>
      <c r="E51" s="56" t="s">
        <v>83</v>
      </c>
      <c r="F51" s="57" t="s">
        <v>84</v>
      </c>
      <c r="G51" s="72">
        <f>VLOOKUP($E51,'DTOC Backsheet'!$D$9:$M$186,'DTOC Performance (Quarterly)'!G$10,0)</f>
        <v>1134</v>
      </c>
      <c r="H51" s="73">
        <f>VLOOKUP($E51,'Population 18+ (2014)'!$D$11:$I$188,H$10,0)</f>
        <v>215618.79699999993</v>
      </c>
      <c r="I51" s="74">
        <f t="shared" si="0"/>
        <v>525.92817313603712</v>
      </c>
      <c r="J51" s="72">
        <f>VLOOKUP($E51,'DTOC Backsheet'!$D$9:$M$186,'DTOC Performance (Quarterly)'!J$10,0)</f>
        <v>1141</v>
      </c>
      <c r="K51" s="73">
        <f>VLOOKUP($E51,'Population 18+ (2014)'!$D$11:$I$188,K$10,0)</f>
        <v>215618.79699999993</v>
      </c>
      <c r="L51" s="74">
        <f t="shared" si="1"/>
        <v>529.17464334058047</v>
      </c>
      <c r="M51" s="72">
        <f>VLOOKUP($E51,'DTOC Backsheet'!$D$9:$M$186,'DTOC Performance (Quarterly)'!M$10,0)</f>
        <v>2394</v>
      </c>
      <c r="N51" s="73">
        <f>VLOOKUP($E51,'Population 18+ (2014)'!$D$11:$I$188,N$10,0)</f>
        <v>215618.79699999993</v>
      </c>
      <c r="O51" s="74">
        <f t="shared" si="2"/>
        <v>1110.292809953856</v>
      </c>
      <c r="P51" s="72">
        <f>VLOOKUP($E51,'DTOC Backsheet'!$D$9:$M$186,'DTOC Performance (Quarterly)'!P$10,0)</f>
        <v>3456</v>
      </c>
      <c r="Q51" s="73">
        <f>VLOOKUP($E51,'Population 18+ (2014)'!$D$11:$I$188,Q$10,0)</f>
        <v>216626.82900000003</v>
      </c>
      <c r="R51" s="74">
        <f t="shared" si="3"/>
        <v>1595.3702576701614</v>
      </c>
      <c r="S51" s="72">
        <f>VLOOKUP($E51,'DTOC Backsheet'!$D$196:$M$373,'DTOC Performance (Quarterly)'!S$10,0)</f>
        <v>923</v>
      </c>
      <c r="T51" s="73">
        <f>VLOOKUP($E51,'Population 18+ (2014)'!$D$11:$I$188,T$10,0)</f>
        <v>216626.82900000003</v>
      </c>
      <c r="U51" s="74">
        <f t="shared" si="4"/>
        <v>426.0783413858677</v>
      </c>
      <c r="V51" s="72">
        <f>VLOOKUP($E51,'DTOC Backsheet'!$D$196:$M$373,'DTOC Performance (Quarterly)'!V$10,0)</f>
        <v>923</v>
      </c>
      <c r="W51" s="73">
        <f>VLOOKUP($E51,'Population 18+ (2014)'!$D$11:$I$188,W$10,0)</f>
        <v>216626.82900000003</v>
      </c>
      <c r="X51" s="74">
        <f t="shared" si="5"/>
        <v>426.0783413858677</v>
      </c>
      <c r="Y51" s="72">
        <f>VLOOKUP($E51,'DTOC Backsheet'!$D$196:$M$373,'DTOC Performance (Quarterly)'!Y$10,0)</f>
        <v>923</v>
      </c>
      <c r="Z51" s="73">
        <f>VLOOKUP($E51,'Population 18+ (2014)'!$D$11:$I$188,Z$10,0)</f>
        <v>216626.82900000003</v>
      </c>
      <c r="AA51" s="74">
        <f t="shared" si="6"/>
        <v>426.0783413858677</v>
      </c>
      <c r="AB51" s="72">
        <f>VLOOKUP($E51,'DTOC Backsheet'!$D$196:$M$373,'DTOC Performance (Quarterly)'!AB$10,0)</f>
        <v>923</v>
      </c>
      <c r="AC51" s="73">
        <f>VLOOKUP($E51,'Population 18+ (2014)'!$D$11:$I$188,AC$10,0)</f>
        <v>217619.89000000004</v>
      </c>
      <c r="AD51" s="74">
        <f t="shared" si="7"/>
        <v>424.13402561686797</v>
      </c>
      <c r="AE51" s="72">
        <f>VLOOKUP($E51,'DTOC Backsheet'!$D$9:$M$186,'DTOC Performance (Quarterly)'!AE$10,0)</f>
        <v>2835</v>
      </c>
      <c r="AF51" s="73">
        <f>VLOOKUP($E51,'Population 18+ (2014)'!$D$11:$I$188,AF$10,0)</f>
        <v>216626.82900000003</v>
      </c>
      <c r="AG51" s="74">
        <f t="shared" si="8"/>
        <v>1308.7021644950541</v>
      </c>
      <c r="AH51" s="72">
        <f>VLOOKUP($E51,'DTOC Backsheet'!$D$9:$M$186,'DTOC Performance (Quarterly)'!AH$10,0)</f>
        <v>2998</v>
      </c>
      <c r="AI51" s="73">
        <f>VLOOKUP($E51,'Population 18+ (2014)'!$D$11:$I$188,AI$10,0)</f>
        <v>216626.82900000003</v>
      </c>
      <c r="AJ51" s="74">
        <f t="shared" si="9"/>
        <v>1383.9467686617893</v>
      </c>
      <c r="AK51" s="72">
        <f>VLOOKUP($E51,'DTOC Backsheet'!$D$9:$M$186,'DTOC Performance (Quarterly)'!AK$10,0)</f>
        <v>2958</v>
      </c>
      <c r="AL51" s="73">
        <f>VLOOKUP($E51,'Population 18+ (2014)'!$D$11:$I$188,AL$10,0)</f>
        <v>216626.82900000003</v>
      </c>
      <c r="AM51" s="74">
        <f t="shared" si="10"/>
        <v>1365.4818351239401</v>
      </c>
      <c r="AN51" s="72">
        <f>VLOOKUP($E51,'DTOC Backsheet'!$D$9:$M$186,'DTOC Performance (Quarterly)'!AN$10,0)</f>
        <v>2203</v>
      </c>
      <c r="AO51" s="73">
        <f>VLOOKUP($E51,'Population 18+ (2014)'!$D$11:$I$188,AO$10,0)</f>
        <v>217619.89000000004</v>
      </c>
      <c r="AP51" s="74">
        <f t="shared" si="11"/>
        <v>1012.315556266479</v>
      </c>
      <c r="AT51" s="26"/>
    </row>
    <row r="52" spans="1:46" ht="16.5" customHeight="1">
      <c r="A52" s="26"/>
      <c r="B52" s="42" t="s">
        <v>22</v>
      </c>
      <c r="C52" s="43" t="s">
        <v>40</v>
      </c>
      <c r="D52" s="45" t="s">
        <v>62</v>
      </c>
      <c r="E52" s="56" t="s">
        <v>85</v>
      </c>
      <c r="F52" s="57" t="s">
        <v>86</v>
      </c>
      <c r="G52" s="72">
        <f>VLOOKUP($E52,'DTOC Backsheet'!$D$9:$M$186,'DTOC Performance (Quarterly)'!G$10,0)</f>
        <v>3115</v>
      </c>
      <c r="H52" s="73">
        <f>VLOOKUP($E52,'Population 18+ (2014)'!$D$11:$I$188,H$10,0)</f>
        <v>281118.04100000008</v>
      </c>
      <c r="I52" s="74">
        <f t="shared" si="0"/>
        <v>1108.075450767672</v>
      </c>
      <c r="J52" s="72">
        <f>VLOOKUP($E52,'DTOC Backsheet'!$D$9:$M$186,'DTOC Performance (Quarterly)'!J$10,0)</f>
        <v>2978</v>
      </c>
      <c r="K52" s="73">
        <f>VLOOKUP($E52,'Population 18+ (2014)'!$D$11:$I$188,K$10,0)</f>
        <v>281118.04100000008</v>
      </c>
      <c r="L52" s="74">
        <f t="shared" si="1"/>
        <v>1059.3414742812606</v>
      </c>
      <c r="M52" s="72">
        <f>VLOOKUP($E52,'DTOC Backsheet'!$D$9:$M$186,'DTOC Performance (Quarterly)'!M$10,0)</f>
        <v>3922</v>
      </c>
      <c r="N52" s="73">
        <f>VLOOKUP($E52,'Population 18+ (2014)'!$D$11:$I$188,N$10,0)</f>
        <v>281118.04100000008</v>
      </c>
      <c r="O52" s="74">
        <f t="shared" si="2"/>
        <v>1395.1434728445618</v>
      </c>
      <c r="P52" s="72">
        <f>VLOOKUP($E52,'DTOC Backsheet'!$D$9:$M$186,'DTOC Performance (Quarterly)'!P$10,0)</f>
        <v>4243</v>
      </c>
      <c r="Q52" s="73">
        <f>VLOOKUP($E52,'Population 18+ (2014)'!$D$11:$I$188,Q$10,0)</f>
        <v>284196.36499999993</v>
      </c>
      <c r="R52" s="74">
        <f t="shared" si="3"/>
        <v>1492.9817979902737</v>
      </c>
      <c r="S52" s="72">
        <f>VLOOKUP($E52,'DTOC Backsheet'!$D$196:$M$373,'DTOC Performance (Quarterly)'!S$10,0)</f>
        <v>3022</v>
      </c>
      <c r="T52" s="73">
        <f>VLOOKUP($E52,'Population 18+ (2014)'!$D$11:$I$188,T$10,0)</f>
        <v>284196.36499999993</v>
      </c>
      <c r="U52" s="74">
        <f t="shared" si="4"/>
        <v>1063.34927964332</v>
      </c>
      <c r="V52" s="72">
        <f>VLOOKUP($E52,'DTOC Backsheet'!$D$196:$M$373,'DTOC Performance (Quarterly)'!V$10,0)</f>
        <v>2889</v>
      </c>
      <c r="W52" s="73">
        <f>VLOOKUP($E52,'Population 18+ (2014)'!$D$11:$I$188,W$10,0)</f>
        <v>284196.36499999993</v>
      </c>
      <c r="X52" s="74">
        <f t="shared" si="5"/>
        <v>1016.5506515187134</v>
      </c>
      <c r="Y52" s="72">
        <f>VLOOKUP($E52,'DTOC Backsheet'!$D$196:$M$373,'DTOC Performance (Quarterly)'!Y$10,0)</f>
        <v>3804</v>
      </c>
      <c r="Z52" s="73">
        <f>VLOOKUP($E52,'Population 18+ (2014)'!$D$11:$I$188,Z$10,0)</f>
        <v>284196.36499999993</v>
      </c>
      <c r="AA52" s="74">
        <f t="shared" si="6"/>
        <v>1338.5111382406319</v>
      </c>
      <c r="AB52" s="72">
        <f>VLOOKUP($E52,'DTOC Backsheet'!$D$196:$M$373,'DTOC Performance (Quarterly)'!AB$10,0)</f>
        <v>4031</v>
      </c>
      <c r="AC52" s="73">
        <f>VLOOKUP($E52,'Population 18+ (2014)'!$D$11:$I$188,AC$10,0)</f>
        <v>286926.83400000003</v>
      </c>
      <c r="AD52" s="74">
        <f t="shared" si="7"/>
        <v>1404.8877700996065</v>
      </c>
      <c r="AE52" s="72">
        <f>VLOOKUP($E52,'DTOC Backsheet'!$D$9:$M$186,'DTOC Performance (Quarterly)'!AE$10,0)</f>
        <v>4290</v>
      </c>
      <c r="AF52" s="73">
        <f>VLOOKUP($E52,'Population 18+ (2014)'!$D$11:$I$188,AF$10,0)</f>
        <v>284196.36499999993</v>
      </c>
      <c r="AG52" s="74">
        <f t="shared" si="8"/>
        <v>1509.5196590568642</v>
      </c>
      <c r="AH52" s="72">
        <f>VLOOKUP($E52,'DTOC Backsheet'!$D$9:$M$186,'DTOC Performance (Quarterly)'!AH$10,0)</f>
        <v>3704</v>
      </c>
      <c r="AI52" s="73">
        <f>VLOOKUP($E52,'Population 18+ (2014)'!$D$11:$I$188,AI$10,0)</f>
        <v>284196.36499999993</v>
      </c>
      <c r="AJ52" s="74">
        <f t="shared" si="9"/>
        <v>1303.3241998010778</v>
      </c>
      <c r="AK52" s="72">
        <f>VLOOKUP($E52,'DTOC Backsheet'!$D$9:$M$186,'DTOC Performance (Quarterly)'!AK$10,0)</f>
        <v>4989</v>
      </c>
      <c r="AL52" s="73">
        <f>VLOOKUP($E52,'Population 18+ (2014)'!$D$11:$I$188,AL$10,0)</f>
        <v>284196.36499999993</v>
      </c>
      <c r="AM52" s="74">
        <f t="shared" si="10"/>
        <v>1755.4763587493462</v>
      </c>
      <c r="AN52" s="72">
        <f>VLOOKUP($E52,'DTOC Backsheet'!$D$9:$M$186,'DTOC Performance (Quarterly)'!AN$10,0)</f>
        <v>3957</v>
      </c>
      <c r="AO52" s="73">
        <f>VLOOKUP($E52,'Population 18+ (2014)'!$D$11:$I$188,AO$10,0)</f>
        <v>286926.83400000003</v>
      </c>
      <c r="AP52" s="74">
        <f t="shared" si="11"/>
        <v>1379.0972230920722</v>
      </c>
      <c r="AT52" s="26"/>
    </row>
    <row r="53" spans="1:46" ht="16.5" customHeight="1">
      <c r="A53" s="26"/>
      <c r="B53" s="42" t="s">
        <v>22</v>
      </c>
      <c r="C53" s="43" t="s">
        <v>38</v>
      </c>
      <c r="D53" s="45" t="s">
        <v>60</v>
      </c>
      <c r="E53" s="56" t="s">
        <v>87</v>
      </c>
      <c r="F53" s="57" t="s">
        <v>88</v>
      </c>
      <c r="G53" s="72">
        <f>VLOOKUP($E53,'DTOC Backsheet'!$D$9:$M$186,'DTOC Performance (Quarterly)'!G$10,0)</f>
        <v>1030</v>
      </c>
      <c r="H53" s="73">
        <f>VLOOKUP($E53,'Population 18+ (2014)'!$D$11:$I$188,H$10,0)</f>
        <v>91176.369000000006</v>
      </c>
      <c r="I53" s="74">
        <f t="shared" si="0"/>
        <v>1129.6786780355333</v>
      </c>
      <c r="J53" s="72">
        <f>VLOOKUP($E53,'DTOC Backsheet'!$D$9:$M$186,'DTOC Performance (Quarterly)'!J$10,0)</f>
        <v>1057</v>
      </c>
      <c r="K53" s="73">
        <f>VLOOKUP($E53,'Population 18+ (2014)'!$D$11:$I$188,K$10,0)</f>
        <v>91176.369000000006</v>
      </c>
      <c r="L53" s="74">
        <f t="shared" si="1"/>
        <v>1159.2916142558825</v>
      </c>
      <c r="M53" s="72">
        <f>VLOOKUP($E53,'DTOC Backsheet'!$D$9:$M$186,'DTOC Performance (Quarterly)'!M$10,0)</f>
        <v>944</v>
      </c>
      <c r="N53" s="73">
        <f>VLOOKUP($E53,'Population 18+ (2014)'!$D$11:$I$188,N$10,0)</f>
        <v>91176.369000000006</v>
      </c>
      <c r="O53" s="74">
        <f t="shared" si="2"/>
        <v>1035.3559922966442</v>
      </c>
      <c r="P53" s="72">
        <f>VLOOKUP($E53,'DTOC Backsheet'!$D$9:$M$186,'DTOC Performance (Quarterly)'!P$10,0)</f>
        <v>809</v>
      </c>
      <c r="Q53" s="73">
        <f>VLOOKUP($E53,'Population 18+ (2014)'!$D$11:$I$188,Q$10,0)</f>
        <v>92212.545000000056</v>
      </c>
      <c r="R53" s="74">
        <f t="shared" si="3"/>
        <v>877.32097622942683</v>
      </c>
      <c r="S53" s="72">
        <f>VLOOKUP($E53,'DTOC Backsheet'!$D$196:$M$373,'DTOC Performance (Quarterly)'!S$10,0)</f>
        <v>980</v>
      </c>
      <c r="T53" s="73">
        <f>VLOOKUP($E53,'Population 18+ (2014)'!$D$11:$I$188,T$10,0)</f>
        <v>92212.545000000056</v>
      </c>
      <c r="U53" s="74">
        <f t="shared" si="4"/>
        <v>1062.7621220084527</v>
      </c>
      <c r="V53" s="72">
        <f>VLOOKUP($E53,'DTOC Backsheet'!$D$196:$M$373,'DTOC Performance (Quarterly)'!V$10,0)</f>
        <v>900</v>
      </c>
      <c r="W53" s="73">
        <f>VLOOKUP($E53,'Population 18+ (2014)'!$D$11:$I$188,W$10,0)</f>
        <v>92212.545000000056</v>
      </c>
      <c r="X53" s="74">
        <f t="shared" si="5"/>
        <v>976.00603041592592</v>
      </c>
      <c r="Y53" s="72">
        <f>VLOOKUP($E53,'DTOC Backsheet'!$D$196:$M$373,'DTOC Performance (Quarterly)'!Y$10,0)</f>
        <v>850</v>
      </c>
      <c r="Z53" s="73">
        <f>VLOOKUP($E53,'Population 18+ (2014)'!$D$11:$I$188,Z$10,0)</f>
        <v>92212.545000000056</v>
      </c>
      <c r="AA53" s="74">
        <f t="shared" si="6"/>
        <v>921.78347317059684</v>
      </c>
      <c r="AB53" s="72">
        <f>VLOOKUP($E53,'DTOC Backsheet'!$D$196:$M$373,'DTOC Performance (Quarterly)'!AB$10,0)</f>
        <v>800</v>
      </c>
      <c r="AC53" s="73">
        <f>VLOOKUP($E53,'Population 18+ (2014)'!$D$11:$I$188,AC$10,0)</f>
        <v>93124.111000000004</v>
      </c>
      <c r="AD53" s="74">
        <f t="shared" si="7"/>
        <v>859.06860361866961</v>
      </c>
      <c r="AE53" s="72">
        <f>VLOOKUP($E53,'DTOC Backsheet'!$D$9:$M$186,'DTOC Performance (Quarterly)'!AE$10,0)</f>
        <v>906</v>
      </c>
      <c r="AF53" s="73">
        <f>VLOOKUP($E53,'Population 18+ (2014)'!$D$11:$I$188,AF$10,0)</f>
        <v>92212.545000000056</v>
      </c>
      <c r="AG53" s="74">
        <f t="shared" si="8"/>
        <v>982.51273728536557</v>
      </c>
      <c r="AH53" s="72">
        <f>VLOOKUP($E53,'DTOC Backsheet'!$D$9:$M$186,'DTOC Performance (Quarterly)'!AH$10,0)</f>
        <v>1434</v>
      </c>
      <c r="AI53" s="73">
        <f>VLOOKUP($E53,'Population 18+ (2014)'!$D$11:$I$188,AI$10,0)</f>
        <v>92212.545000000056</v>
      </c>
      <c r="AJ53" s="74">
        <f t="shared" si="9"/>
        <v>1555.1029417960422</v>
      </c>
      <c r="AK53" s="72">
        <f>VLOOKUP($E53,'DTOC Backsheet'!$D$9:$M$186,'DTOC Performance (Quarterly)'!AK$10,0)</f>
        <v>1459</v>
      </c>
      <c r="AL53" s="73">
        <f>VLOOKUP($E53,'Population 18+ (2014)'!$D$11:$I$188,AL$10,0)</f>
        <v>92212.545000000056</v>
      </c>
      <c r="AM53" s="74">
        <f t="shared" si="10"/>
        <v>1582.2142204187066</v>
      </c>
      <c r="AN53" s="72">
        <f>VLOOKUP($E53,'DTOC Backsheet'!$D$9:$M$186,'DTOC Performance (Quarterly)'!AN$10,0)</f>
        <v>1450</v>
      </c>
      <c r="AO53" s="73">
        <f>VLOOKUP($E53,'Population 18+ (2014)'!$D$11:$I$188,AO$10,0)</f>
        <v>93124.111000000004</v>
      </c>
      <c r="AP53" s="74">
        <f t="shared" si="11"/>
        <v>1557.0618440588389</v>
      </c>
      <c r="AT53" s="26"/>
    </row>
    <row r="54" spans="1:46" ht="16.5" customHeight="1">
      <c r="A54" s="26"/>
      <c r="B54" s="42" t="s">
        <v>16</v>
      </c>
      <c r="C54" s="43" t="s">
        <v>28</v>
      </c>
      <c r="D54" s="45" t="s">
        <v>42</v>
      </c>
      <c r="E54" s="56" t="s">
        <v>89</v>
      </c>
      <c r="F54" s="57" t="s">
        <v>90</v>
      </c>
      <c r="G54" s="72">
        <f>VLOOKUP($E54,'DTOC Backsheet'!$D$9:$M$186,'DTOC Performance (Quarterly)'!G$10,0)</f>
        <v>1291</v>
      </c>
      <c r="H54" s="73">
        <f>VLOOKUP($E54,'Population 18+ (2014)'!$D$11:$I$188,H$10,0)</f>
        <v>391783.7950000001</v>
      </c>
      <c r="I54" s="74">
        <f t="shared" si="0"/>
        <v>329.51847842507107</v>
      </c>
      <c r="J54" s="72">
        <f>VLOOKUP($E54,'DTOC Backsheet'!$D$9:$M$186,'DTOC Performance (Quarterly)'!J$10,0)</f>
        <v>1165</v>
      </c>
      <c r="K54" s="73">
        <f>VLOOKUP($E54,'Population 18+ (2014)'!$D$11:$I$188,K$10,0)</f>
        <v>391783.7950000001</v>
      </c>
      <c r="L54" s="74">
        <f t="shared" si="1"/>
        <v>297.35788331929342</v>
      </c>
      <c r="M54" s="72">
        <f>VLOOKUP($E54,'DTOC Backsheet'!$D$9:$M$186,'DTOC Performance (Quarterly)'!M$10,0)</f>
        <v>1247</v>
      </c>
      <c r="N54" s="73">
        <f>VLOOKUP($E54,'Population 18+ (2014)'!$D$11:$I$188,N$10,0)</f>
        <v>391783.7950000001</v>
      </c>
      <c r="O54" s="74">
        <f t="shared" si="2"/>
        <v>318.28779441987888</v>
      </c>
      <c r="P54" s="72">
        <f>VLOOKUP($E54,'DTOC Backsheet'!$D$9:$M$186,'DTOC Performance (Quarterly)'!P$10,0)</f>
        <v>1204</v>
      </c>
      <c r="Q54" s="73">
        <f>VLOOKUP($E54,'Population 18+ (2014)'!$D$11:$I$188,Q$10,0)</f>
        <v>394214.85999999987</v>
      </c>
      <c r="R54" s="74">
        <f t="shared" si="3"/>
        <v>305.41720319726164</v>
      </c>
      <c r="S54" s="72">
        <f>VLOOKUP($E54,'DTOC Backsheet'!$D$196:$M$373,'DTOC Performance (Quarterly)'!S$10,0)</f>
        <v>1341</v>
      </c>
      <c r="T54" s="73">
        <f>VLOOKUP($E54,'Population 18+ (2014)'!$D$11:$I$188,T$10,0)</f>
        <v>394214.85999999987</v>
      </c>
      <c r="U54" s="74">
        <f t="shared" si="4"/>
        <v>340.16982515575398</v>
      </c>
      <c r="V54" s="72">
        <f>VLOOKUP($E54,'DTOC Backsheet'!$D$196:$M$373,'DTOC Performance (Quarterly)'!V$10,0)</f>
        <v>1341</v>
      </c>
      <c r="W54" s="73">
        <f>VLOOKUP($E54,'Population 18+ (2014)'!$D$11:$I$188,W$10,0)</f>
        <v>394214.85999999987</v>
      </c>
      <c r="X54" s="74">
        <f t="shared" si="5"/>
        <v>340.16982515575398</v>
      </c>
      <c r="Y54" s="72">
        <f>VLOOKUP($E54,'DTOC Backsheet'!$D$196:$M$373,'DTOC Performance (Quarterly)'!Y$10,0)</f>
        <v>1341</v>
      </c>
      <c r="Z54" s="73">
        <f>VLOOKUP($E54,'Population 18+ (2014)'!$D$11:$I$188,Z$10,0)</f>
        <v>394214.85999999987</v>
      </c>
      <c r="AA54" s="74">
        <f t="shared" si="6"/>
        <v>340.16982515575398</v>
      </c>
      <c r="AB54" s="72">
        <f>VLOOKUP($E54,'DTOC Backsheet'!$D$196:$M$373,'DTOC Performance (Quarterly)'!AB$10,0)</f>
        <v>1349</v>
      </c>
      <c r="AC54" s="73">
        <f>VLOOKUP($E54,'Population 18+ (2014)'!$D$11:$I$188,AC$10,0)</f>
        <v>396727.69699999987</v>
      </c>
      <c r="AD54" s="74">
        <f t="shared" si="7"/>
        <v>340.03171701924316</v>
      </c>
      <c r="AE54" s="72">
        <f>VLOOKUP($E54,'DTOC Backsheet'!$D$9:$M$186,'DTOC Performance (Quarterly)'!AE$10,0)</f>
        <v>1191</v>
      </c>
      <c r="AF54" s="73">
        <f>VLOOKUP($E54,'Population 18+ (2014)'!$D$11:$I$188,AF$10,0)</f>
        <v>394214.85999999987</v>
      </c>
      <c r="AG54" s="74">
        <f t="shared" si="8"/>
        <v>302.11950914280612</v>
      </c>
      <c r="AH54" s="72">
        <f>VLOOKUP($E54,'DTOC Backsheet'!$D$9:$M$186,'DTOC Performance (Quarterly)'!AH$10,0)</f>
        <v>1470</v>
      </c>
      <c r="AI54" s="73">
        <f>VLOOKUP($E54,'Population 18+ (2014)'!$D$11:$I$188,AI$10,0)</f>
        <v>394214.85999999987</v>
      </c>
      <c r="AJ54" s="74">
        <f t="shared" si="9"/>
        <v>372.8930969268892</v>
      </c>
      <c r="AK54" s="72">
        <f>VLOOKUP($E54,'DTOC Backsheet'!$D$9:$M$186,'DTOC Performance (Quarterly)'!AK$10,0)</f>
        <v>1617</v>
      </c>
      <c r="AL54" s="73">
        <f>VLOOKUP($E54,'Population 18+ (2014)'!$D$11:$I$188,AL$10,0)</f>
        <v>394214.85999999987</v>
      </c>
      <c r="AM54" s="74">
        <f t="shared" si="10"/>
        <v>410.1824066195781</v>
      </c>
      <c r="AN54" s="72">
        <f>VLOOKUP($E54,'DTOC Backsheet'!$D$9:$M$186,'DTOC Performance (Quarterly)'!AN$10,0)</f>
        <v>1290</v>
      </c>
      <c r="AO54" s="73">
        <f>VLOOKUP($E54,'Population 18+ (2014)'!$D$11:$I$188,AO$10,0)</f>
        <v>396727.69699999987</v>
      </c>
      <c r="AP54" s="74">
        <f t="shared" si="11"/>
        <v>325.16005556324956</v>
      </c>
      <c r="AT54" s="26"/>
    </row>
    <row r="55" spans="1:46" ht="16.5" customHeight="1">
      <c r="A55" s="26"/>
      <c r="B55" s="42" t="s">
        <v>20</v>
      </c>
      <c r="C55" s="43" t="s">
        <v>36</v>
      </c>
      <c r="D55" s="45" t="s">
        <v>64</v>
      </c>
      <c r="E55" s="56" t="s">
        <v>91</v>
      </c>
      <c r="F55" s="57" t="s">
        <v>92</v>
      </c>
      <c r="G55" s="72">
        <f>VLOOKUP($E55,'DTOC Backsheet'!$D$9:$M$186,'DTOC Performance (Quarterly)'!G$10,0)</f>
        <v>2579</v>
      </c>
      <c r="H55" s="73">
        <f>VLOOKUP($E55,'Population 18+ (2014)'!$D$11:$I$188,H$10,0)</f>
        <v>251408.55900000001</v>
      </c>
      <c r="I55" s="74">
        <f t="shared" si="0"/>
        <v>1025.8202864127627</v>
      </c>
      <c r="J55" s="72">
        <f>VLOOKUP($E55,'DTOC Backsheet'!$D$9:$M$186,'DTOC Performance (Quarterly)'!J$10,0)</f>
        <v>2286</v>
      </c>
      <c r="K55" s="73">
        <f>VLOOKUP($E55,'Population 18+ (2014)'!$D$11:$I$188,K$10,0)</f>
        <v>251408.55900000001</v>
      </c>
      <c r="L55" s="74">
        <f t="shared" si="1"/>
        <v>909.27691924760597</v>
      </c>
      <c r="M55" s="72">
        <f>VLOOKUP($E55,'DTOC Backsheet'!$D$9:$M$186,'DTOC Performance (Quarterly)'!M$10,0)</f>
        <v>2610</v>
      </c>
      <c r="N55" s="73">
        <f>VLOOKUP($E55,'Population 18+ (2014)'!$D$11:$I$188,N$10,0)</f>
        <v>251408.55900000001</v>
      </c>
      <c r="O55" s="74">
        <f t="shared" si="2"/>
        <v>1038.1508133141958</v>
      </c>
      <c r="P55" s="72">
        <f>VLOOKUP($E55,'DTOC Backsheet'!$D$9:$M$186,'DTOC Performance (Quarterly)'!P$10,0)</f>
        <v>2350</v>
      </c>
      <c r="Q55" s="73">
        <f>VLOOKUP($E55,'Population 18+ (2014)'!$D$11:$I$188,Q$10,0)</f>
        <v>254893.39100000003</v>
      </c>
      <c r="R55" s="74">
        <f t="shared" si="3"/>
        <v>921.95407294808979</v>
      </c>
      <c r="S55" s="72">
        <f>VLOOKUP($E55,'DTOC Backsheet'!$D$196:$M$373,'DTOC Performance (Quarterly)'!S$10,0)</f>
        <v>2610</v>
      </c>
      <c r="T55" s="73">
        <f>VLOOKUP($E55,'Population 18+ (2014)'!$D$11:$I$188,T$10,0)</f>
        <v>254893.39100000003</v>
      </c>
      <c r="U55" s="74">
        <f t="shared" si="4"/>
        <v>1023.957502295538</v>
      </c>
      <c r="V55" s="72">
        <f>VLOOKUP($E55,'DTOC Backsheet'!$D$196:$M$373,'DTOC Performance (Quarterly)'!V$10,0)</f>
        <v>2610</v>
      </c>
      <c r="W55" s="73">
        <f>VLOOKUP($E55,'Population 18+ (2014)'!$D$11:$I$188,W$10,0)</f>
        <v>254893.39100000003</v>
      </c>
      <c r="X55" s="74">
        <f t="shared" si="5"/>
        <v>1023.957502295538</v>
      </c>
      <c r="Y55" s="72">
        <f>VLOOKUP($E55,'DTOC Backsheet'!$D$196:$M$373,'DTOC Performance (Quarterly)'!Y$10,0)</f>
        <v>2610</v>
      </c>
      <c r="Z55" s="73">
        <f>VLOOKUP($E55,'Population 18+ (2014)'!$D$11:$I$188,Z$10,0)</f>
        <v>254893.39100000003</v>
      </c>
      <c r="AA55" s="74">
        <f t="shared" si="6"/>
        <v>1023.957502295538</v>
      </c>
      <c r="AB55" s="72">
        <f>VLOOKUP($E55,'DTOC Backsheet'!$D$196:$M$373,'DTOC Performance (Quarterly)'!AB$10,0)</f>
        <v>2610</v>
      </c>
      <c r="AC55" s="73">
        <f>VLOOKUP($E55,'Population 18+ (2014)'!$D$11:$I$188,AC$10,0)</f>
        <v>257912.86399999991</v>
      </c>
      <c r="AD55" s="74">
        <f t="shared" si="7"/>
        <v>1011.9696860099234</v>
      </c>
      <c r="AE55" s="72">
        <f>VLOOKUP($E55,'DTOC Backsheet'!$D$9:$M$186,'DTOC Performance (Quarterly)'!AE$10,0)</f>
        <v>2643</v>
      </c>
      <c r="AF55" s="73">
        <f>VLOOKUP($E55,'Population 18+ (2014)'!$D$11:$I$188,AF$10,0)</f>
        <v>254893.39100000003</v>
      </c>
      <c r="AG55" s="74">
        <f t="shared" si="8"/>
        <v>1036.904091405022</v>
      </c>
      <c r="AH55" s="72">
        <f>VLOOKUP($E55,'DTOC Backsheet'!$D$9:$M$186,'DTOC Performance (Quarterly)'!AH$10,0)</f>
        <v>2427</v>
      </c>
      <c r="AI55" s="73">
        <f>VLOOKUP($E55,'Population 18+ (2014)'!$D$11:$I$188,AI$10,0)</f>
        <v>254893.39100000003</v>
      </c>
      <c r="AJ55" s="74">
        <f t="shared" si="9"/>
        <v>952.16278087021863</v>
      </c>
      <c r="AK55" s="72">
        <f>VLOOKUP($E55,'DTOC Backsheet'!$D$9:$M$186,'DTOC Performance (Quarterly)'!AK$10,0)</f>
        <v>2449</v>
      </c>
      <c r="AL55" s="73">
        <f>VLOOKUP($E55,'Population 18+ (2014)'!$D$11:$I$188,AL$10,0)</f>
        <v>254893.39100000003</v>
      </c>
      <c r="AM55" s="74">
        <f t="shared" si="10"/>
        <v>960.79384027654135</v>
      </c>
      <c r="AN55" s="72">
        <f>VLOOKUP($E55,'DTOC Backsheet'!$D$9:$M$186,'DTOC Performance (Quarterly)'!AN$10,0)</f>
        <v>2119</v>
      </c>
      <c r="AO55" s="73">
        <f>VLOOKUP($E55,'Population 18+ (2014)'!$D$11:$I$188,AO$10,0)</f>
        <v>257912.86399999991</v>
      </c>
      <c r="AP55" s="74">
        <f t="shared" si="11"/>
        <v>821.59531212836305</v>
      </c>
      <c r="AT55" s="26"/>
    </row>
    <row r="56" spans="1:46" ht="16.5" customHeight="1">
      <c r="A56" s="26"/>
      <c r="B56" s="42" t="s">
        <v>22</v>
      </c>
      <c r="C56" s="43" t="s">
        <v>38</v>
      </c>
      <c r="D56" s="45" t="s">
        <v>58</v>
      </c>
      <c r="E56" s="56" t="s">
        <v>93</v>
      </c>
      <c r="F56" s="57" t="s">
        <v>94</v>
      </c>
      <c r="G56" s="72">
        <f>VLOOKUP($E56,'DTOC Backsheet'!$D$9:$M$186,'DTOC Performance (Quarterly)'!G$10,0)</f>
        <v>2717</v>
      </c>
      <c r="H56" s="73">
        <f>VLOOKUP($E56,'Population 18+ (2014)'!$D$11:$I$188,H$10,0)</f>
        <v>233156.93499999991</v>
      </c>
      <c r="I56" s="74">
        <f t="shared" si="0"/>
        <v>1165.3095371149914</v>
      </c>
      <c r="J56" s="72">
        <f>VLOOKUP($E56,'DTOC Backsheet'!$D$9:$M$186,'DTOC Performance (Quarterly)'!J$10,0)</f>
        <v>2764</v>
      </c>
      <c r="K56" s="73">
        <f>VLOOKUP($E56,'Population 18+ (2014)'!$D$11:$I$188,K$10,0)</f>
        <v>233156.93499999991</v>
      </c>
      <c r="L56" s="74">
        <f t="shared" si="1"/>
        <v>1185.4676336348309</v>
      </c>
      <c r="M56" s="72">
        <f>VLOOKUP($E56,'DTOC Backsheet'!$D$9:$M$186,'DTOC Performance (Quarterly)'!M$10,0)</f>
        <v>1661</v>
      </c>
      <c r="N56" s="73">
        <f>VLOOKUP($E56,'Population 18+ (2014)'!$D$11:$I$188,N$10,0)</f>
        <v>233156.93499999991</v>
      </c>
      <c r="O56" s="74">
        <f t="shared" si="2"/>
        <v>712.39570892454935</v>
      </c>
      <c r="P56" s="72">
        <f>VLOOKUP($E56,'DTOC Backsheet'!$D$9:$M$186,'DTOC Performance (Quarterly)'!P$10,0)</f>
        <v>2521</v>
      </c>
      <c r="Q56" s="73">
        <f>VLOOKUP($E56,'Population 18+ (2014)'!$D$11:$I$188,Q$10,0)</f>
        <v>235416.23899999991</v>
      </c>
      <c r="R56" s="74">
        <f t="shared" si="3"/>
        <v>1070.8692020179631</v>
      </c>
      <c r="S56" s="72">
        <f>VLOOKUP($E56,'DTOC Backsheet'!$D$196:$M$373,'DTOC Performance (Quarterly)'!S$10,0)</f>
        <v>1989.75</v>
      </c>
      <c r="T56" s="73">
        <f>VLOOKUP($E56,'Population 18+ (2014)'!$D$11:$I$188,T$10,0)</f>
        <v>235416.23899999991</v>
      </c>
      <c r="U56" s="74">
        <f t="shared" si="4"/>
        <v>845.20507525396351</v>
      </c>
      <c r="V56" s="72">
        <f>VLOOKUP($E56,'DTOC Backsheet'!$D$196:$M$373,'DTOC Performance (Quarterly)'!V$10,0)</f>
        <v>1705.5</v>
      </c>
      <c r="W56" s="73">
        <f>VLOOKUP($E56,'Population 18+ (2014)'!$D$11:$I$188,W$10,0)</f>
        <v>235416.23899999991</v>
      </c>
      <c r="X56" s="74">
        <f t="shared" si="5"/>
        <v>724.46149307482585</v>
      </c>
      <c r="Y56" s="72">
        <f>VLOOKUP($E56,'DTOC Backsheet'!$D$196:$M$373,'DTOC Performance (Quarterly)'!Y$10,0)</f>
        <v>1421.25</v>
      </c>
      <c r="Z56" s="73">
        <f>VLOOKUP($E56,'Population 18+ (2014)'!$D$11:$I$188,Z$10,0)</f>
        <v>235416.23899999991</v>
      </c>
      <c r="AA56" s="74">
        <f t="shared" si="6"/>
        <v>603.71791089568831</v>
      </c>
      <c r="AB56" s="72">
        <f>VLOOKUP($E56,'DTOC Backsheet'!$D$196:$M$373,'DTOC Performance (Quarterly)'!AB$10,0)</f>
        <v>1137</v>
      </c>
      <c r="AC56" s="73">
        <f>VLOOKUP($E56,'Population 18+ (2014)'!$D$11:$I$188,AC$10,0)</f>
        <v>237431.14899999998</v>
      </c>
      <c r="AD56" s="74">
        <f t="shared" si="7"/>
        <v>478.87566765723733</v>
      </c>
      <c r="AE56" s="72">
        <f>VLOOKUP($E56,'DTOC Backsheet'!$D$9:$M$186,'DTOC Performance (Quarterly)'!AE$10,0)</f>
        <v>2759</v>
      </c>
      <c r="AF56" s="73">
        <f>VLOOKUP($E56,'Population 18+ (2014)'!$D$11:$I$188,AF$10,0)</f>
        <v>235416.23899999991</v>
      </c>
      <c r="AG56" s="74">
        <f t="shared" si="8"/>
        <v>1171.9667308082348</v>
      </c>
      <c r="AH56" s="72">
        <f>VLOOKUP($E56,'DTOC Backsheet'!$D$9:$M$186,'DTOC Performance (Quarterly)'!AH$10,0)</f>
        <v>3388</v>
      </c>
      <c r="AI56" s="73">
        <f>VLOOKUP($E56,'Population 18+ (2014)'!$D$11:$I$188,AI$10,0)</f>
        <v>235416.23899999991</v>
      </c>
      <c r="AJ56" s="74">
        <f t="shared" si="9"/>
        <v>1439.1530568968105</v>
      </c>
      <c r="AK56" s="72">
        <f>VLOOKUP($E56,'DTOC Backsheet'!$D$9:$M$186,'DTOC Performance (Quarterly)'!AK$10,0)</f>
        <v>4375</v>
      </c>
      <c r="AL56" s="73">
        <f>VLOOKUP($E56,'Population 18+ (2014)'!$D$11:$I$188,AL$10,0)</f>
        <v>235416.23899999991</v>
      </c>
      <c r="AM56" s="74">
        <f t="shared" si="10"/>
        <v>1858.4104557035259</v>
      </c>
      <c r="AN56" s="72">
        <f>VLOOKUP($E56,'DTOC Backsheet'!$D$9:$M$186,'DTOC Performance (Quarterly)'!AN$10,0)</f>
        <v>4194</v>
      </c>
      <c r="AO56" s="73">
        <f>VLOOKUP($E56,'Population 18+ (2014)'!$D$11:$I$188,AO$10,0)</f>
        <v>237431.14899999998</v>
      </c>
      <c r="AP56" s="74">
        <f t="shared" si="11"/>
        <v>1766.4068163187806</v>
      </c>
      <c r="AT56" s="26"/>
    </row>
    <row r="57" spans="1:46" ht="16.5" customHeight="1">
      <c r="A57" s="26"/>
      <c r="B57" s="42" t="s">
        <v>22</v>
      </c>
      <c r="C57" s="43" t="s">
        <v>40</v>
      </c>
      <c r="D57" s="45" t="s">
        <v>56</v>
      </c>
      <c r="E57" s="56" t="s">
        <v>95</v>
      </c>
      <c r="F57" s="57" t="s">
        <v>96</v>
      </c>
      <c r="G57" s="72">
        <f>VLOOKUP($E57,'DTOC Backsheet'!$D$9:$M$186,'DTOC Performance (Quarterly)'!G$10,0)</f>
        <v>6232</v>
      </c>
      <c r="H57" s="73">
        <f>VLOOKUP($E57,'Population 18+ (2014)'!$D$11:$I$188,H$10,0)</f>
        <v>355537.5830000001</v>
      </c>
      <c r="I57" s="74">
        <f t="shared" si="0"/>
        <v>1752.8386021570041</v>
      </c>
      <c r="J57" s="72">
        <f>VLOOKUP($E57,'DTOC Backsheet'!$D$9:$M$186,'DTOC Performance (Quarterly)'!J$10,0)</f>
        <v>7231</v>
      </c>
      <c r="K57" s="73">
        <f>VLOOKUP($E57,'Population 18+ (2014)'!$D$11:$I$188,K$10,0)</f>
        <v>355537.5830000001</v>
      </c>
      <c r="L57" s="74">
        <f t="shared" si="1"/>
        <v>2033.8215552306319</v>
      </c>
      <c r="M57" s="72">
        <f>VLOOKUP($E57,'DTOC Backsheet'!$D$9:$M$186,'DTOC Performance (Quarterly)'!M$10,0)</f>
        <v>7012</v>
      </c>
      <c r="N57" s="73">
        <f>VLOOKUP($E57,'Population 18+ (2014)'!$D$11:$I$188,N$10,0)</f>
        <v>355537.5830000001</v>
      </c>
      <c r="O57" s="74">
        <f t="shared" si="2"/>
        <v>1972.2246916439206</v>
      </c>
      <c r="P57" s="72">
        <f>VLOOKUP($E57,'DTOC Backsheet'!$D$9:$M$186,'DTOC Performance (Quarterly)'!P$10,0)</f>
        <v>5506</v>
      </c>
      <c r="Q57" s="73">
        <f>VLOOKUP($E57,'Population 18+ (2014)'!$D$11:$I$188,Q$10,0)</f>
        <v>359707.38400000002</v>
      </c>
      <c r="R57" s="74">
        <f t="shared" si="3"/>
        <v>1530.6886221718485</v>
      </c>
      <c r="S57" s="72">
        <f>VLOOKUP($E57,'DTOC Backsheet'!$D$196:$M$373,'DTOC Performance (Quarterly)'!S$10,0)</f>
        <v>5609</v>
      </c>
      <c r="T57" s="73">
        <f>VLOOKUP($E57,'Population 18+ (2014)'!$D$11:$I$188,T$10,0)</f>
        <v>359707.38400000002</v>
      </c>
      <c r="U57" s="74">
        <f t="shared" si="4"/>
        <v>1559.3230079480379</v>
      </c>
      <c r="V57" s="72">
        <f>VLOOKUP($E57,'DTOC Backsheet'!$D$196:$M$373,'DTOC Performance (Quarterly)'!V$10,0)</f>
        <v>6146</v>
      </c>
      <c r="W57" s="73">
        <f>VLOOKUP($E57,'Population 18+ (2014)'!$D$11:$I$188,W$10,0)</f>
        <v>359707.38400000002</v>
      </c>
      <c r="X57" s="74">
        <f t="shared" si="5"/>
        <v>1708.611019227784</v>
      </c>
      <c r="Y57" s="72">
        <f>VLOOKUP($E57,'DTOC Backsheet'!$D$196:$M$373,'DTOC Performance (Quarterly)'!Y$10,0)</f>
        <v>5469</v>
      </c>
      <c r="Z57" s="73">
        <f>VLOOKUP($E57,'Population 18+ (2014)'!$D$11:$I$188,Z$10,0)</f>
        <v>359707.38400000002</v>
      </c>
      <c r="AA57" s="74">
        <f t="shared" si="6"/>
        <v>1520.402483592052</v>
      </c>
      <c r="AB57" s="72">
        <f>VLOOKUP($E57,'DTOC Backsheet'!$D$196:$M$373,'DTOC Performance (Quarterly)'!AB$10,0)</f>
        <v>4338</v>
      </c>
      <c r="AC57" s="73">
        <f>VLOOKUP($E57,'Population 18+ (2014)'!$D$11:$I$188,AC$10,0)</f>
        <v>363313.37700000009</v>
      </c>
      <c r="AD57" s="74">
        <f t="shared" si="7"/>
        <v>1194.0105359786955</v>
      </c>
      <c r="AE57" s="72">
        <f>VLOOKUP($E57,'DTOC Backsheet'!$D$9:$M$186,'DTOC Performance (Quarterly)'!AE$10,0)</f>
        <v>5904</v>
      </c>
      <c r="AF57" s="73">
        <f>VLOOKUP($E57,'Population 18+ (2014)'!$D$11:$I$188,AF$10,0)</f>
        <v>359707.38400000002</v>
      </c>
      <c r="AG57" s="74">
        <f t="shared" si="8"/>
        <v>1641.3341128410086</v>
      </c>
      <c r="AH57" s="72">
        <f>VLOOKUP($E57,'DTOC Backsheet'!$D$9:$M$186,'DTOC Performance (Quarterly)'!AH$10,0)</f>
        <v>4876</v>
      </c>
      <c r="AI57" s="73">
        <f>VLOOKUP($E57,'Population 18+ (2014)'!$D$11:$I$188,AI$10,0)</f>
        <v>359707.38400000002</v>
      </c>
      <c r="AJ57" s="74">
        <f t="shared" si="9"/>
        <v>1355.5462625699115</v>
      </c>
      <c r="AK57" s="72">
        <f>VLOOKUP($E57,'DTOC Backsheet'!$D$9:$M$186,'DTOC Performance (Quarterly)'!AK$10,0)</f>
        <v>4476</v>
      </c>
      <c r="AL57" s="73">
        <f>VLOOKUP($E57,'Population 18+ (2014)'!$D$11:$I$188,AL$10,0)</f>
        <v>359707.38400000002</v>
      </c>
      <c r="AM57" s="74">
        <f t="shared" si="10"/>
        <v>1244.3447644099515</v>
      </c>
      <c r="AN57" s="72">
        <f>VLOOKUP($E57,'DTOC Backsheet'!$D$9:$M$186,'DTOC Performance (Quarterly)'!AN$10,0)</f>
        <v>4788</v>
      </c>
      <c r="AO57" s="73">
        <f>VLOOKUP($E57,'Population 18+ (2014)'!$D$11:$I$188,AO$10,0)</f>
        <v>363313.37700000009</v>
      </c>
      <c r="AP57" s="74">
        <f t="shared" si="11"/>
        <v>1317.8705500843694</v>
      </c>
      <c r="AT57" s="26"/>
    </row>
    <row r="58" spans="1:46" ht="16.5" customHeight="1">
      <c r="A58" s="26"/>
      <c r="B58" s="42" t="s">
        <v>20</v>
      </c>
      <c r="C58" s="43" t="s">
        <v>36</v>
      </c>
      <c r="D58" s="45" t="s">
        <v>64</v>
      </c>
      <c r="E58" s="56" t="s">
        <v>97</v>
      </c>
      <c r="F58" s="57" t="s">
        <v>98</v>
      </c>
      <c r="G58" s="72">
        <f>VLOOKUP($E58,'DTOC Backsheet'!$D$9:$M$186,'DTOC Performance (Quarterly)'!G$10,0)</f>
        <v>1090</v>
      </c>
      <c r="H58" s="73">
        <f>VLOOKUP($E58,'Population 18+ (2014)'!$D$11:$I$188,H$10,0)</f>
        <v>252667.712</v>
      </c>
      <c r="I58" s="74">
        <f t="shared" si="0"/>
        <v>431.39663211103124</v>
      </c>
      <c r="J58" s="72">
        <f>VLOOKUP($E58,'DTOC Backsheet'!$D$9:$M$186,'DTOC Performance (Quarterly)'!J$10,0)</f>
        <v>957</v>
      </c>
      <c r="K58" s="73">
        <f>VLOOKUP($E58,'Population 18+ (2014)'!$D$11:$I$188,K$10,0)</f>
        <v>252667.712</v>
      </c>
      <c r="L58" s="74">
        <f t="shared" si="1"/>
        <v>378.75832745895133</v>
      </c>
      <c r="M58" s="72">
        <f>VLOOKUP($E58,'DTOC Backsheet'!$D$9:$M$186,'DTOC Performance (Quarterly)'!M$10,0)</f>
        <v>839</v>
      </c>
      <c r="N58" s="73">
        <f>VLOOKUP($E58,'Population 18+ (2014)'!$D$11:$I$188,N$10,0)</f>
        <v>252667.712</v>
      </c>
      <c r="O58" s="74">
        <f t="shared" si="2"/>
        <v>332.05667370748188</v>
      </c>
      <c r="P58" s="72">
        <f>VLOOKUP($E58,'DTOC Backsheet'!$D$9:$M$186,'DTOC Performance (Quarterly)'!P$10,0)</f>
        <v>1071</v>
      </c>
      <c r="Q58" s="73">
        <f>VLOOKUP($E58,'Population 18+ (2014)'!$D$11:$I$188,Q$10,0)</f>
        <v>255395.77900000004</v>
      </c>
      <c r="R58" s="74">
        <f t="shared" si="3"/>
        <v>419.34913889081929</v>
      </c>
      <c r="S58" s="72">
        <f>VLOOKUP($E58,'DTOC Backsheet'!$D$196:$M$373,'DTOC Performance (Quarterly)'!S$10,0)</f>
        <v>1017.45</v>
      </c>
      <c r="T58" s="73">
        <f>VLOOKUP($E58,'Population 18+ (2014)'!$D$11:$I$188,T$10,0)</f>
        <v>255395.77900000004</v>
      </c>
      <c r="U58" s="74">
        <f t="shared" si="4"/>
        <v>398.38168194627838</v>
      </c>
      <c r="V58" s="72">
        <f>VLOOKUP($E58,'DTOC Backsheet'!$D$196:$M$373,'DTOC Performance (Quarterly)'!V$10,0)</f>
        <v>966.57749999999999</v>
      </c>
      <c r="W58" s="73">
        <f>VLOOKUP($E58,'Population 18+ (2014)'!$D$11:$I$188,W$10,0)</f>
        <v>255395.77900000004</v>
      </c>
      <c r="X58" s="74">
        <f t="shared" si="5"/>
        <v>378.46259784896438</v>
      </c>
      <c r="Y58" s="72">
        <f>VLOOKUP($E58,'DTOC Backsheet'!$D$196:$M$373,'DTOC Performance (Quarterly)'!Y$10,0)</f>
        <v>918.24800000000005</v>
      </c>
      <c r="Z58" s="73">
        <f>VLOOKUP($E58,'Population 18+ (2014)'!$D$11:$I$188,Z$10,0)</f>
        <v>255395.77900000004</v>
      </c>
      <c r="AA58" s="74">
        <f t="shared" si="6"/>
        <v>359.53922323829789</v>
      </c>
      <c r="AB58" s="72">
        <f>VLOOKUP($E58,'DTOC Backsheet'!$D$196:$M$373,'DTOC Performance (Quarterly)'!AB$10,0)</f>
        <v>872.33600000000001</v>
      </c>
      <c r="AC58" s="73">
        <f>VLOOKUP($E58,'Population 18+ (2014)'!$D$11:$I$188,AC$10,0)</f>
        <v>258189.554</v>
      </c>
      <c r="AD58" s="74">
        <f t="shared" si="7"/>
        <v>337.86649633392994</v>
      </c>
      <c r="AE58" s="72">
        <f>VLOOKUP($E58,'DTOC Backsheet'!$D$9:$M$186,'DTOC Performance (Quarterly)'!AE$10,0)</f>
        <v>1356</v>
      </c>
      <c r="AF58" s="73">
        <f>VLOOKUP($E58,'Population 18+ (2014)'!$D$11:$I$188,AF$10,0)</f>
        <v>255395.77900000004</v>
      </c>
      <c r="AG58" s="74">
        <f t="shared" si="8"/>
        <v>530.94064643879642</v>
      </c>
      <c r="AH58" s="72">
        <f>VLOOKUP($E58,'DTOC Backsheet'!$D$9:$M$186,'DTOC Performance (Quarterly)'!AH$10,0)</f>
        <v>1460</v>
      </c>
      <c r="AI58" s="73">
        <f>VLOOKUP($E58,'Population 18+ (2014)'!$D$11:$I$188,AI$10,0)</f>
        <v>255395.77900000004</v>
      </c>
      <c r="AJ58" s="74">
        <f t="shared" si="9"/>
        <v>571.66175796507571</v>
      </c>
      <c r="AK58" s="72">
        <f>VLOOKUP($E58,'DTOC Backsheet'!$D$9:$M$186,'DTOC Performance (Quarterly)'!AK$10,0)</f>
        <v>2385</v>
      </c>
      <c r="AL58" s="73">
        <f>VLOOKUP($E58,'Population 18+ (2014)'!$D$11:$I$188,AL$10,0)</f>
        <v>255395.77900000004</v>
      </c>
      <c r="AM58" s="74">
        <f t="shared" si="10"/>
        <v>933.84472105938755</v>
      </c>
      <c r="AN58" s="72">
        <f>VLOOKUP($E58,'DTOC Backsheet'!$D$9:$M$186,'DTOC Performance (Quarterly)'!AN$10,0)</f>
        <v>1234</v>
      </c>
      <c r="AO58" s="73">
        <f>VLOOKUP($E58,'Population 18+ (2014)'!$D$11:$I$188,AO$10,0)</f>
        <v>258189.554</v>
      </c>
      <c r="AP58" s="74">
        <f t="shared" si="11"/>
        <v>477.94342601482629</v>
      </c>
      <c r="AT58" s="26"/>
    </row>
    <row r="59" spans="1:46" ht="16.5" customHeight="1">
      <c r="A59" s="26"/>
      <c r="B59" s="42" t="s">
        <v>22</v>
      </c>
      <c r="C59" s="43" t="s">
        <v>38</v>
      </c>
      <c r="D59" s="45" t="s">
        <v>60</v>
      </c>
      <c r="E59" s="56" t="s">
        <v>99</v>
      </c>
      <c r="F59" s="57" t="s">
        <v>100</v>
      </c>
      <c r="G59" s="72">
        <f>VLOOKUP($E59,'DTOC Backsheet'!$D$9:$M$186,'DTOC Performance (Quarterly)'!G$10,0)</f>
        <v>2693</v>
      </c>
      <c r="H59" s="73">
        <f>VLOOKUP($E59,'Population 18+ (2014)'!$D$11:$I$188,H$10,0)</f>
        <v>406541.61300000001</v>
      </c>
      <c r="I59" s="74">
        <f t="shared" si="0"/>
        <v>662.41681389698238</v>
      </c>
      <c r="J59" s="72">
        <f>VLOOKUP($E59,'DTOC Backsheet'!$D$9:$M$186,'DTOC Performance (Quarterly)'!J$10,0)</f>
        <v>3306</v>
      </c>
      <c r="K59" s="73">
        <f>VLOOKUP($E59,'Population 18+ (2014)'!$D$11:$I$188,K$10,0)</f>
        <v>406541.61300000001</v>
      </c>
      <c r="L59" s="74">
        <f t="shared" si="1"/>
        <v>813.20088627680047</v>
      </c>
      <c r="M59" s="72">
        <f>VLOOKUP($E59,'DTOC Backsheet'!$D$9:$M$186,'DTOC Performance (Quarterly)'!M$10,0)</f>
        <v>3553</v>
      </c>
      <c r="N59" s="73">
        <f>VLOOKUP($E59,'Population 18+ (2014)'!$D$11:$I$188,N$10,0)</f>
        <v>406541.61300000001</v>
      </c>
      <c r="O59" s="74">
        <f t="shared" si="2"/>
        <v>873.95727433196362</v>
      </c>
      <c r="P59" s="72">
        <f>VLOOKUP($E59,'DTOC Backsheet'!$D$9:$M$186,'DTOC Performance (Quarterly)'!P$10,0)</f>
        <v>3780</v>
      </c>
      <c r="Q59" s="73">
        <f>VLOOKUP($E59,'Population 18+ (2014)'!$D$11:$I$188,Q$10,0)</f>
        <v>410064.29400000011</v>
      </c>
      <c r="R59" s="74">
        <f t="shared" si="3"/>
        <v>921.80666673699693</v>
      </c>
      <c r="S59" s="72">
        <f>VLOOKUP($E59,'DTOC Backsheet'!$D$196:$M$373,'DTOC Performance (Quarterly)'!S$10,0)</f>
        <v>2328</v>
      </c>
      <c r="T59" s="73">
        <f>VLOOKUP($E59,'Population 18+ (2014)'!$D$11:$I$188,T$10,0)</f>
        <v>410064.29400000011</v>
      </c>
      <c r="U59" s="74">
        <f t="shared" si="4"/>
        <v>567.71585189516622</v>
      </c>
      <c r="V59" s="72">
        <f>VLOOKUP($E59,'DTOC Backsheet'!$D$196:$M$373,'DTOC Performance (Quarterly)'!V$10,0)</f>
        <v>2856</v>
      </c>
      <c r="W59" s="73">
        <f>VLOOKUP($E59,'Population 18+ (2014)'!$D$11:$I$188,W$10,0)</f>
        <v>410064.29400000011</v>
      </c>
      <c r="X59" s="74">
        <f t="shared" si="5"/>
        <v>696.47614820128649</v>
      </c>
      <c r="Y59" s="72">
        <f>VLOOKUP($E59,'DTOC Backsheet'!$D$196:$M$373,'DTOC Performance (Quarterly)'!Y$10,0)</f>
        <v>3071</v>
      </c>
      <c r="Z59" s="73">
        <f>VLOOKUP($E59,'Population 18+ (2014)'!$D$11:$I$188,Z$10,0)</f>
        <v>410064.29400000011</v>
      </c>
      <c r="AA59" s="74">
        <f t="shared" si="6"/>
        <v>748.90695067442255</v>
      </c>
      <c r="AB59" s="72">
        <f>VLOOKUP($E59,'DTOC Backsheet'!$D$196:$M$373,'DTOC Performance (Quarterly)'!AB$10,0)</f>
        <v>3786</v>
      </c>
      <c r="AC59" s="73">
        <f>VLOOKUP($E59,'Population 18+ (2014)'!$D$11:$I$188,AC$10,0)</f>
        <v>413632.24999999994</v>
      </c>
      <c r="AD59" s="74">
        <f t="shared" si="7"/>
        <v>915.30580606323622</v>
      </c>
      <c r="AE59" s="72">
        <f>VLOOKUP($E59,'DTOC Backsheet'!$D$9:$M$186,'DTOC Performance (Quarterly)'!AE$10,0)</f>
        <v>3457</v>
      </c>
      <c r="AF59" s="73">
        <f>VLOOKUP($E59,'Population 18+ (2014)'!$D$11:$I$188,AF$10,0)</f>
        <v>410064.29400000011</v>
      </c>
      <c r="AG59" s="74">
        <f t="shared" si="8"/>
        <v>843.03853092851796</v>
      </c>
      <c r="AH59" s="72">
        <f>VLOOKUP($E59,'DTOC Backsheet'!$D$9:$M$186,'DTOC Performance (Quarterly)'!AH$10,0)</f>
        <v>2940</v>
      </c>
      <c r="AI59" s="73">
        <f>VLOOKUP($E59,'Population 18+ (2014)'!$D$11:$I$188,AI$10,0)</f>
        <v>410064.29400000011</v>
      </c>
      <c r="AJ59" s="74">
        <f t="shared" si="9"/>
        <v>716.96074079544201</v>
      </c>
      <c r="AK59" s="72">
        <f>VLOOKUP($E59,'DTOC Backsheet'!$D$9:$M$186,'DTOC Performance (Quarterly)'!AK$10,0)</f>
        <v>3697</v>
      </c>
      <c r="AL59" s="73">
        <f>VLOOKUP($E59,'Population 18+ (2014)'!$D$11:$I$188,AL$10,0)</f>
        <v>410064.29400000011</v>
      </c>
      <c r="AM59" s="74">
        <f t="shared" si="10"/>
        <v>901.56593834039086</v>
      </c>
      <c r="AN59" s="72">
        <f>VLOOKUP($E59,'DTOC Backsheet'!$D$9:$M$186,'DTOC Performance (Quarterly)'!AN$10,0)</f>
        <v>3848</v>
      </c>
      <c r="AO59" s="73">
        <f>VLOOKUP($E59,'Population 18+ (2014)'!$D$11:$I$188,AO$10,0)</f>
        <v>413632.24999999994</v>
      </c>
      <c r="AP59" s="74">
        <f t="shared" si="11"/>
        <v>930.29496612026753</v>
      </c>
      <c r="AT59" s="26"/>
    </row>
    <row r="60" spans="1:46" ht="16.5" customHeight="1">
      <c r="A60" s="26"/>
      <c r="B60" s="42" t="s">
        <v>16</v>
      </c>
      <c r="C60" s="43" t="s">
        <v>26</v>
      </c>
      <c r="D60" s="45" t="s">
        <v>466</v>
      </c>
      <c r="E60" s="56" t="s">
        <v>101</v>
      </c>
      <c r="F60" s="57" t="s">
        <v>102</v>
      </c>
      <c r="G60" s="72">
        <f>VLOOKUP($E60,'DTOC Backsheet'!$D$9:$M$186,'DTOC Performance (Quarterly)'!G$10,0)</f>
        <v>1099</v>
      </c>
      <c r="H60" s="73">
        <f>VLOOKUP($E60,'Population 18+ (2014)'!$D$11:$I$188,H$10,0)</f>
        <v>145603.79599999994</v>
      </c>
      <c r="I60" s="74">
        <f t="shared" si="0"/>
        <v>754.78801390590149</v>
      </c>
      <c r="J60" s="72">
        <f>VLOOKUP($E60,'DTOC Backsheet'!$D$9:$M$186,'DTOC Performance (Quarterly)'!J$10,0)</f>
        <v>1679</v>
      </c>
      <c r="K60" s="73">
        <f>VLOOKUP($E60,'Population 18+ (2014)'!$D$11:$I$188,K$10,0)</f>
        <v>145603.79599999994</v>
      </c>
      <c r="L60" s="74">
        <f t="shared" si="1"/>
        <v>1153.129276931764</v>
      </c>
      <c r="M60" s="72">
        <f>VLOOKUP($E60,'DTOC Backsheet'!$D$9:$M$186,'DTOC Performance (Quarterly)'!M$10,0)</f>
        <v>1821</v>
      </c>
      <c r="N60" s="73">
        <f>VLOOKUP($E60,'Population 18+ (2014)'!$D$11:$I$188,N$10,0)</f>
        <v>145603.79599999994</v>
      </c>
      <c r="O60" s="74">
        <f t="shared" si="2"/>
        <v>1250.6542068449924</v>
      </c>
      <c r="P60" s="72">
        <f>VLOOKUP($E60,'DTOC Backsheet'!$D$9:$M$186,'DTOC Performance (Quarterly)'!P$10,0)</f>
        <v>1081</v>
      </c>
      <c r="Q60" s="73">
        <f>VLOOKUP($E60,'Population 18+ (2014)'!$D$11:$I$188,Q$10,0)</f>
        <v>146375.50700000001</v>
      </c>
      <c r="R60" s="74">
        <f t="shared" si="3"/>
        <v>738.51153253392317</v>
      </c>
      <c r="S60" s="72">
        <f>VLOOKUP($E60,'DTOC Backsheet'!$D$196:$M$373,'DTOC Performance (Quarterly)'!S$10,0)</f>
        <v>1065</v>
      </c>
      <c r="T60" s="73">
        <f>VLOOKUP($E60,'Population 18+ (2014)'!$D$11:$I$188,T$10,0)</f>
        <v>146375.50700000001</v>
      </c>
      <c r="U60" s="74">
        <f t="shared" si="4"/>
        <v>727.58074204313425</v>
      </c>
      <c r="V60" s="72">
        <f>VLOOKUP($E60,'DTOC Backsheet'!$D$196:$M$373,'DTOC Performance (Quarterly)'!V$10,0)</f>
        <v>1065</v>
      </c>
      <c r="W60" s="73">
        <f>VLOOKUP($E60,'Population 18+ (2014)'!$D$11:$I$188,W$10,0)</f>
        <v>146375.50700000001</v>
      </c>
      <c r="X60" s="74">
        <f t="shared" si="5"/>
        <v>727.58074204313425</v>
      </c>
      <c r="Y60" s="72">
        <f>VLOOKUP($E60,'DTOC Backsheet'!$D$196:$M$373,'DTOC Performance (Quarterly)'!Y$10,0)</f>
        <v>1065</v>
      </c>
      <c r="Z60" s="73">
        <f>VLOOKUP($E60,'Population 18+ (2014)'!$D$11:$I$188,Z$10,0)</f>
        <v>146375.50700000001</v>
      </c>
      <c r="AA60" s="74">
        <f t="shared" si="6"/>
        <v>727.58074204313425</v>
      </c>
      <c r="AB60" s="72">
        <f>VLOOKUP($E60,'DTOC Backsheet'!$D$196:$M$373,'DTOC Performance (Quarterly)'!AB$10,0)</f>
        <v>1064</v>
      </c>
      <c r="AC60" s="73">
        <f>VLOOKUP($E60,'Population 18+ (2014)'!$D$11:$I$188,AC$10,0)</f>
        <v>147109.18900000001</v>
      </c>
      <c r="AD60" s="74">
        <f t="shared" si="7"/>
        <v>723.27228994512359</v>
      </c>
      <c r="AE60" s="72">
        <f>VLOOKUP($E60,'DTOC Backsheet'!$D$9:$M$186,'DTOC Performance (Quarterly)'!AE$10,0)</f>
        <v>1046</v>
      </c>
      <c r="AF60" s="73">
        <f>VLOOKUP($E60,'Population 18+ (2014)'!$D$11:$I$188,AF$10,0)</f>
        <v>146375.50700000001</v>
      </c>
      <c r="AG60" s="74">
        <f t="shared" si="8"/>
        <v>714.60042833532248</v>
      </c>
      <c r="AH60" s="72">
        <f>VLOOKUP($E60,'DTOC Backsheet'!$D$9:$M$186,'DTOC Performance (Quarterly)'!AH$10,0)</f>
        <v>1136</v>
      </c>
      <c r="AI60" s="73">
        <f>VLOOKUP($E60,'Population 18+ (2014)'!$D$11:$I$188,AI$10,0)</f>
        <v>146375.50700000001</v>
      </c>
      <c r="AJ60" s="74">
        <f t="shared" si="9"/>
        <v>776.08612484600985</v>
      </c>
      <c r="AK60" s="72">
        <f>VLOOKUP($E60,'DTOC Backsheet'!$D$9:$M$186,'DTOC Performance (Quarterly)'!AK$10,0)</f>
        <v>1495</v>
      </c>
      <c r="AL60" s="73">
        <f>VLOOKUP($E60,'Population 18+ (2014)'!$D$11:$I$188,AL$10,0)</f>
        <v>146375.50700000001</v>
      </c>
      <c r="AM60" s="74">
        <f t="shared" si="10"/>
        <v>1021.3457364830851</v>
      </c>
      <c r="AN60" s="72">
        <f>VLOOKUP($E60,'DTOC Backsheet'!$D$9:$M$186,'DTOC Performance (Quarterly)'!AN$10,0)</f>
        <v>2303</v>
      </c>
      <c r="AO60" s="73">
        <f>VLOOKUP($E60,'Population 18+ (2014)'!$D$11:$I$188,AO$10,0)</f>
        <v>147109.18900000001</v>
      </c>
      <c r="AP60" s="74">
        <f t="shared" si="11"/>
        <v>1565.5038381049058</v>
      </c>
      <c r="AT60" s="26"/>
    </row>
    <row r="61" spans="1:46" ht="16.5" customHeight="1">
      <c r="A61" s="26"/>
      <c r="B61" s="42" t="s">
        <v>16</v>
      </c>
      <c r="C61" s="43" t="s">
        <v>28</v>
      </c>
      <c r="D61" s="45" t="s">
        <v>42</v>
      </c>
      <c r="E61" s="56" t="s">
        <v>103</v>
      </c>
      <c r="F61" s="57" t="s">
        <v>104</v>
      </c>
      <c r="G61" s="72">
        <f>VLOOKUP($E61,'DTOC Backsheet'!$D$9:$M$186,'DTOC Performance (Quarterly)'!G$10,0)</f>
        <v>2173</v>
      </c>
      <c r="H61" s="73">
        <f>VLOOKUP($E61,'Population 18+ (2014)'!$D$11:$I$188,H$10,0)</f>
        <v>162634.21000000005</v>
      </c>
      <c r="I61" s="74">
        <f t="shared" si="0"/>
        <v>1336.1272514558893</v>
      </c>
      <c r="J61" s="72">
        <f>VLOOKUP($E61,'DTOC Backsheet'!$D$9:$M$186,'DTOC Performance (Quarterly)'!J$10,0)</f>
        <v>1956</v>
      </c>
      <c r="K61" s="73">
        <f>VLOOKUP($E61,'Population 18+ (2014)'!$D$11:$I$188,K$10,0)</f>
        <v>162634.21000000005</v>
      </c>
      <c r="L61" s="74">
        <f t="shared" si="1"/>
        <v>1202.6989893454761</v>
      </c>
      <c r="M61" s="72">
        <f>VLOOKUP($E61,'DTOC Backsheet'!$D$9:$M$186,'DTOC Performance (Quarterly)'!M$10,0)</f>
        <v>1678</v>
      </c>
      <c r="N61" s="73">
        <f>VLOOKUP($E61,'Population 18+ (2014)'!$D$11:$I$188,N$10,0)</f>
        <v>162634.21000000005</v>
      </c>
      <c r="O61" s="74">
        <f t="shared" si="2"/>
        <v>1031.7632434160068</v>
      </c>
      <c r="P61" s="72">
        <f>VLOOKUP($E61,'DTOC Backsheet'!$D$9:$M$186,'DTOC Performance (Quarterly)'!P$10,0)</f>
        <v>1228</v>
      </c>
      <c r="Q61" s="73">
        <f>VLOOKUP($E61,'Population 18+ (2014)'!$D$11:$I$188,Q$10,0)</f>
        <v>163614.50500000003</v>
      </c>
      <c r="R61" s="74">
        <f t="shared" si="3"/>
        <v>750.54470262278994</v>
      </c>
      <c r="S61" s="72">
        <f>VLOOKUP($E61,'DTOC Backsheet'!$D$196:$M$373,'DTOC Performance (Quarterly)'!S$10,0)</f>
        <v>1330</v>
      </c>
      <c r="T61" s="73">
        <f>VLOOKUP($E61,'Population 18+ (2014)'!$D$11:$I$188,T$10,0)</f>
        <v>163614.50500000003</v>
      </c>
      <c r="U61" s="74">
        <f t="shared" si="4"/>
        <v>812.88636358982944</v>
      </c>
      <c r="V61" s="72">
        <f>VLOOKUP($E61,'DTOC Backsheet'!$D$196:$M$373,'DTOC Performance (Quarterly)'!V$10,0)</f>
        <v>1247</v>
      </c>
      <c r="W61" s="73">
        <f>VLOOKUP($E61,'Population 18+ (2014)'!$D$11:$I$188,W$10,0)</f>
        <v>163614.50500000003</v>
      </c>
      <c r="X61" s="74">
        <f t="shared" si="5"/>
        <v>762.15736495978751</v>
      </c>
      <c r="Y61" s="72">
        <f>VLOOKUP($E61,'DTOC Backsheet'!$D$196:$M$373,'DTOC Performance (Quarterly)'!Y$10,0)</f>
        <v>1164</v>
      </c>
      <c r="Z61" s="73">
        <f>VLOOKUP($E61,'Population 18+ (2014)'!$D$11:$I$188,Z$10,0)</f>
        <v>163614.50500000003</v>
      </c>
      <c r="AA61" s="74">
        <f t="shared" si="6"/>
        <v>711.42836632974547</v>
      </c>
      <c r="AB61" s="72">
        <f>VLOOKUP($E61,'DTOC Backsheet'!$D$196:$M$373,'DTOC Performance (Quarterly)'!AB$10,0)</f>
        <v>1083</v>
      </c>
      <c r="AC61" s="73">
        <f>VLOOKUP($E61,'Population 18+ (2014)'!$D$11:$I$188,AC$10,0)</f>
        <v>164593.05900000007</v>
      </c>
      <c r="AD61" s="74">
        <f t="shared" si="7"/>
        <v>657.98643428821595</v>
      </c>
      <c r="AE61" s="72">
        <f>VLOOKUP($E61,'DTOC Backsheet'!$D$9:$M$186,'DTOC Performance (Quarterly)'!AE$10,0)</f>
        <v>1116</v>
      </c>
      <c r="AF61" s="73">
        <f>VLOOKUP($E61,'Population 18+ (2014)'!$D$11:$I$188,AF$10,0)</f>
        <v>163614.50500000003</v>
      </c>
      <c r="AG61" s="74">
        <f t="shared" si="8"/>
        <v>682.09111410996218</v>
      </c>
      <c r="AH61" s="72">
        <f>VLOOKUP($E61,'DTOC Backsheet'!$D$9:$M$186,'DTOC Performance (Quarterly)'!AH$10,0)</f>
        <v>1550</v>
      </c>
      <c r="AI61" s="73">
        <f>VLOOKUP($E61,'Population 18+ (2014)'!$D$11:$I$188,AI$10,0)</f>
        <v>163614.50500000003</v>
      </c>
      <c r="AJ61" s="74">
        <f t="shared" si="9"/>
        <v>947.34876959716962</v>
      </c>
      <c r="AK61" s="72">
        <f>VLOOKUP($E61,'DTOC Backsheet'!$D$9:$M$186,'DTOC Performance (Quarterly)'!AK$10,0)</f>
        <v>1138</v>
      </c>
      <c r="AL61" s="73">
        <f>VLOOKUP($E61,'Population 18+ (2014)'!$D$11:$I$188,AL$10,0)</f>
        <v>163614.50500000003</v>
      </c>
      <c r="AM61" s="74">
        <f t="shared" si="10"/>
        <v>695.53735471069626</v>
      </c>
      <c r="AN61" s="72">
        <f>VLOOKUP($E61,'DTOC Backsheet'!$D$9:$M$186,'DTOC Performance (Quarterly)'!AN$10,0)</f>
        <v>663</v>
      </c>
      <c r="AO61" s="73">
        <f>VLOOKUP($E61,'Population 18+ (2014)'!$D$11:$I$188,AO$10,0)</f>
        <v>164593.05900000007</v>
      </c>
      <c r="AP61" s="74">
        <f t="shared" si="11"/>
        <v>402.81163982741202</v>
      </c>
      <c r="AT61" s="26"/>
    </row>
    <row r="62" spans="1:46" ht="16.5" customHeight="1">
      <c r="A62" s="26"/>
      <c r="B62" s="42" t="s">
        <v>18</v>
      </c>
      <c r="C62" s="43" t="s">
        <v>34</v>
      </c>
      <c r="D62" s="45" t="s">
        <v>54</v>
      </c>
      <c r="E62" s="56" t="s">
        <v>105</v>
      </c>
      <c r="F62" s="57" t="s">
        <v>106</v>
      </c>
      <c r="G62" s="72">
        <f>VLOOKUP($E62,'DTOC Backsheet'!$D$9:$M$186,'DTOC Performance (Quarterly)'!G$10,0)</f>
        <v>7952</v>
      </c>
      <c r="H62" s="73">
        <f>VLOOKUP($E62,'Population 18+ (2014)'!$D$11:$I$188,H$10,0)</f>
        <v>513929.17300000001</v>
      </c>
      <c r="I62" s="74">
        <f t="shared" si="0"/>
        <v>1547.294922679939</v>
      </c>
      <c r="J62" s="72">
        <f>VLOOKUP($E62,'DTOC Backsheet'!$D$9:$M$186,'DTOC Performance (Quarterly)'!J$10,0)</f>
        <v>7729</v>
      </c>
      <c r="K62" s="73">
        <f>VLOOKUP($E62,'Population 18+ (2014)'!$D$11:$I$188,K$10,0)</f>
        <v>513929.17300000001</v>
      </c>
      <c r="L62" s="74">
        <f t="shared" si="1"/>
        <v>1503.9037295514649</v>
      </c>
      <c r="M62" s="72">
        <f>VLOOKUP($E62,'DTOC Backsheet'!$D$9:$M$186,'DTOC Performance (Quarterly)'!M$10,0)</f>
        <v>5676</v>
      </c>
      <c r="N62" s="73">
        <f>VLOOKUP($E62,'Population 18+ (2014)'!$D$11:$I$188,N$10,0)</f>
        <v>513929.17300000001</v>
      </c>
      <c r="O62" s="74">
        <f t="shared" si="2"/>
        <v>1104.4323416915661</v>
      </c>
      <c r="P62" s="72">
        <f>VLOOKUP($E62,'DTOC Backsheet'!$D$9:$M$186,'DTOC Performance (Quarterly)'!P$10,0)</f>
        <v>8009</v>
      </c>
      <c r="Q62" s="73">
        <f>VLOOKUP($E62,'Population 18+ (2014)'!$D$11:$I$188,Q$10,0)</f>
        <v>519102.67300000001</v>
      </c>
      <c r="R62" s="74">
        <f t="shared" si="3"/>
        <v>1542.8547022719722</v>
      </c>
      <c r="S62" s="72">
        <f>VLOOKUP($E62,'DTOC Backsheet'!$D$196:$M$373,'DTOC Performance (Quarterly)'!S$10,0)</f>
        <v>3407</v>
      </c>
      <c r="T62" s="73">
        <f>VLOOKUP($E62,'Population 18+ (2014)'!$D$11:$I$188,T$10,0)</f>
        <v>519102.67300000001</v>
      </c>
      <c r="U62" s="74">
        <f t="shared" si="4"/>
        <v>656.32488083913211</v>
      </c>
      <c r="V62" s="72">
        <f>VLOOKUP($E62,'DTOC Backsheet'!$D$196:$M$373,'DTOC Performance (Quarterly)'!V$10,0)</f>
        <v>2494</v>
      </c>
      <c r="W62" s="73">
        <f>VLOOKUP($E62,'Population 18+ (2014)'!$D$11:$I$188,W$10,0)</f>
        <v>519102.67300000001</v>
      </c>
      <c r="X62" s="74">
        <f t="shared" si="5"/>
        <v>480.44445342318625</v>
      </c>
      <c r="Y62" s="72">
        <f>VLOOKUP($E62,'DTOC Backsheet'!$D$196:$M$373,'DTOC Performance (Quarterly)'!Y$10,0)</f>
        <v>2452</v>
      </c>
      <c r="Z62" s="73">
        <f>VLOOKUP($E62,'Population 18+ (2014)'!$D$11:$I$188,Z$10,0)</f>
        <v>519102.67300000001</v>
      </c>
      <c r="AA62" s="74">
        <f t="shared" si="6"/>
        <v>472.35356848181743</v>
      </c>
      <c r="AB62" s="72">
        <f>VLOOKUP($E62,'DTOC Backsheet'!$D$196:$M$373,'DTOC Performance (Quarterly)'!AB$10,0)</f>
        <v>2533</v>
      </c>
      <c r="AC62" s="73">
        <f>VLOOKUP($E62,'Population 18+ (2014)'!$D$11:$I$188,AC$10,0)</f>
        <v>524010.31799999997</v>
      </c>
      <c r="AD62" s="74">
        <f t="shared" si="7"/>
        <v>483.38742826052527</v>
      </c>
      <c r="AE62" s="72">
        <f>VLOOKUP($E62,'DTOC Backsheet'!$D$9:$M$186,'DTOC Performance (Quarterly)'!AE$10,0)</f>
        <v>8921</v>
      </c>
      <c r="AF62" s="73">
        <f>VLOOKUP($E62,'Population 18+ (2014)'!$D$11:$I$188,AF$10,0)</f>
        <v>519102.67300000001</v>
      </c>
      <c r="AG62" s="74">
        <f t="shared" si="8"/>
        <v>1718.5424895702665</v>
      </c>
      <c r="AH62" s="72">
        <f>VLOOKUP($E62,'DTOC Backsheet'!$D$9:$M$186,'DTOC Performance (Quarterly)'!AH$10,0)</f>
        <v>8864</v>
      </c>
      <c r="AI62" s="73">
        <f>VLOOKUP($E62,'Population 18+ (2014)'!$D$11:$I$188,AI$10,0)</f>
        <v>519102.67300000001</v>
      </c>
      <c r="AJ62" s="74">
        <f t="shared" si="9"/>
        <v>1707.5620028641231</v>
      </c>
      <c r="AK62" s="72">
        <f>VLOOKUP($E62,'DTOC Backsheet'!$D$9:$M$186,'DTOC Performance (Quarterly)'!AK$10,0)</f>
        <v>9830</v>
      </c>
      <c r="AL62" s="73">
        <f>VLOOKUP($E62,'Population 18+ (2014)'!$D$11:$I$188,AL$10,0)</f>
        <v>519102.67300000001</v>
      </c>
      <c r="AM62" s="74">
        <f t="shared" si="10"/>
        <v>1893.6523565156058</v>
      </c>
      <c r="AN62" s="72">
        <f>VLOOKUP($E62,'DTOC Backsheet'!$D$9:$M$186,'DTOC Performance (Quarterly)'!AN$10,0)</f>
        <v>8117</v>
      </c>
      <c r="AO62" s="73">
        <f>VLOOKUP($E62,'Population 18+ (2014)'!$D$11:$I$188,AO$10,0)</f>
        <v>524010.31799999997</v>
      </c>
      <c r="AP62" s="74">
        <f t="shared" si="11"/>
        <v>1549.0153001147585</v>
      </c>
      <c r="AT62" s="26"/>
    </row>
    <row r="63" spans="1:46" ht="16.5" customHeight="1">
      <c r="A63" s="26"/>
      <c r="B63" s="42" t="s">
        <v>20</v>
      </c>
      <c r="C63" s="43" t="s">
        <v>36</v>
      </c>
      <c r="D63" s="45" t="s">
        <v>64</v>
      </c>
      <c r="E63" s="56" t="s">
        <v>107</v>
      </c>
      <c r="F63" s="57" t="s">
        <v>108</v>
      </c>
      <c r="G63" s="72">
        <f>VLOOKUP($E63,'DTOC Backsheet'!$D$9:$M$186,'DTOC Performance (Quarterly)'!G$10,0)</f>
        <v>686</v>
      </c>
      <c r="H63" s="73">
        <f>VLOOKUP($E63,'Population 18+ (2014)'!$D$11:$I$188,H$10,0)</f>
        <v>197218.93899999984</v>
      </c>
      <c r="I63" s="74">
        <f t="shared" si="0"/>
        <v>347.83677646699061</v>
      </c>
      <c r="J63" s="72">
        <f>VLOOKUP($E63,'DTOC Backsheet'!$D$9:$M$186,'DTOC Performance (Quarterly)'!J$10,0)</f>
        <v>1030</v>
      </c>
      <c r="K63" s="73">
        <f>VLOOKUP($E63,'Population 18+ (2014)'!$D$11:$I$188,K$10,0)</f>
        <v>197218.93899999984</v>
      </c>
      <c r="L63" s="74">
        <f t="shared" si="1"/>
        <v>522.26221539504422</v>
      </c>
      <c r="M63" s="72">
        <f>VLOOKUP($E63,'DTOC Backsheet'!$D$9:$M$186,'DTOC Performance (Quarterly)'!M$10,0)</f>
        <v>1010</v>
      </c>
      <c r="N63" s="73">
        <f>VLOOKUP($E63,'Population 18+ (2014)'!$D$11:$I$188,N$10,0)</f>
        <v>197218.93899999984</v>
      </c>
      <c r="O63" s="74">
        <f t="shared" si="2"/>
        <v>512.1212015038783</v>
      </c>
      <c r="P63" s="72">
        <f>VLOOKUP($E63,'DTOC Backsheet'!$D$9:$M$186,'DTOC Performance (Quarterly)'!P$10,0)</f>
        <v>581</v>
      </c>
      <c r="Q63" s="73">
        <f>VLOOKUP($E63,'Population 18+ (2014)'!$D$11:$I$188,Q$10,0)</f>
        <v>201830.21499999997</v>
      </c>
      <c r="R63" s="74">
        <f t="shared" si="3"/>
        <v>287.86571921354789</v>
      </c>
      <c r="S63" s="72">
        <f>VLOOKUP($E63,'DTOC Backsheet'!$D$196:$M$373,'DTOC Performance (Quarterly)'!S$10,0)</f>
        <v>851</v>
      </c>
      <c r="T63" s="73">
        <f>VLOOKUP($E63,'Population 18+ (2014)'!$D$11:$I$188,T$10,0)</f>
        <v>201830.21499999997</v>
      </c>
      <c r="U63" s="74">
        <f t="shared" si="4"/>
        <v>421.6415267654549</v>
      </c>
      <c r="V63" s="72">
        <f>VLOOKUP($E63,'DTOC Backsheet'!$D$196:$M$373,'DTOC Performance (Quarterly)'!V$10,0)</f>
        <v>851</v>
      </c>
      <c r="W63" s="73">
        <f>VLOOKUP($E63,'Population 18+ (2014)'!$D$11:$I$188,W$10,0)</f>
        <v>201830.21499999997</v>
      </c>
      <c r="X63" s="74">
        <f t="shared" si="5"/>
        <v>421.6415267654549</v>
      </c>
      <c r="Y63" s="72">
        <f>VLOOKUP($E63,'DTOC Backsheet'!$D$196:$M$373,'DTOC Performance (Quarterly)'!Y$10,0)</f>
        <v>851</v>
      </c>
      <c r="Z63" s="73">
        <f>VLOOKUP($E63,'Population 18+ (2014)'!$D$11:$I$188,Z$10,0)</f>
        <v>201830.21499999997</v>
      </c>
      <c r="AA63" s="74">
        <f t="shared" si="6"/>
        <v>421.6415267654549</v>
      </c>
      <c r="AB63" s="72">
        <f>VLOOKUP($E63,'DTOC Backsheet'!$D$196:$M$373,'DTOC Performance (Quarterly)'!AB$10,0)</f>
        <v>851</v>
      </c>
      <c r="AC63" s="73">
        <f>VLOOKUP($E63,'Population 18+ (2014)'!$D$11:$I$188,AC$10,0)</f>
        <v>205635.25599999982</v>
      </c>
      <c r="AD63" s="74">
        <f t="shared" si="7"/>
        <v>413.83954121174662</v>
      </c>
      <c r="AE63" s="72">
        <f>VLOOKUP($E63,'DTOC Backsheet'!$D$9:$M$186,'DTOC Performance (Quarterly)'!AE$10,0)</f>
        <v>927</v>
      </c>
      <c r="AF63" s="73">
        <f>VLOOKUP($E63,'Population 18+ (2014)'!$D$11:$I$188,AF$10,0)</f>
        <v>201830.21499999997</v>
      </c>
      <c r="AG63" s="74">
        <f t="shared" si="8"/>
        <v>459.29693926154721</v>
      </c>
      <c r="AH63" s="72">
        <f>VLOOKUP($E63,'DTOC Backsheet'!$D$9:$M$186,'DTOC Performance (Quarterly)'!AH$10,0)</f>
        <v>1045</v>
      </c>
      <c r="AI63" s="73">
        <f>VLOOKUP($E63,'Population 18+ (2014)'!$D$11:$I$188,AI$10,0)</f>
        <v>201830.21499999997</v>
      </c>
      <c r="AJ63" s="74">
        <f t="shared" si="9"/>
        <v>517.76192182126954</v>
      </c>
      <c r="AK63" s="72">
        <f>VLOOKUP($E63,'DTOC Backsheet'!$D$9:$M$186,'DTOC Performance (Quarterly)'!AK$10,0)</f>
        <v>1140</v>
      </c>
      <c r="AL63" s="73">
        <f>VLOOKUP($E63,'Population 18+ (2014)'!$D$11:$I$188,AL$10,0)</f>
        <v>201830.21499999997</v>
      </c>
      <c r="AM63" s="74">
        <f t="shared" si="10"/>
        <v>564.83118744138494</v>
      </c>
      <c r="AN63" s="72">
        <f>VLOOKUP($E63,'DTOC Backsheet'!$D$9:$M$186,'DTOC Performance (Quarterly)'!AN$10,0)</f>
        <v>1300</v>
      </c>
      <c r="AO63" s="73">
        <f>VLOOKUP($E63,'Population 18+ (2014)'!$D$11:$I$188,AO$10,0)</f>
        <v>205635.25599999982</v>
      </c>
      <c r="AP63" s="74">
        <f t="shared" si="11"/>
        <v>632.18731324943678</v>
      </c>
      <c r="AT63" s="26"/>
    </row>
    <row r="64" spans="1:46" ht="16.5" customHeight="1">
      <c r="A64" s="26"/>
      <c r="B64" s="42" t="s">
        <v>18</v>
      </c>
      <c r="C64" s="43" t="s">
        <v>34</v>
      </c>
      <c r="D64" s="45" t="s">
        <v>52</v>
      </c>
      <c r="E64" s="56" t="s">
        <v>109</v>
      </c>
      <c r="F64" s="57" t="s">
        <v>110</v>
      </c>
      <c r="G64" s="72">
        <f>VLOOKUP($E64,'DTOC Backsheet'!$D$9:$M$186,'DTOC Performance (Quarterly)'!G$10,0)</f>
        <v>825</v>
      </c>
      <c r="H64" s="73">
        <f>VLOOKUP($E64,'Population 18+ (2014)'!$D$11:$I$188,H$10,0)</f>
        <v>213870.25899999996</v>
      </c>
      <c r="I64" s="74">
        <f t="shared" si="0"/>
        <v>385.74788465562204</v>
      </c>
      <c r="J64" s="72">
        <f>VLOOKUP($E64,'DTOC Backsheet'!$D$9:$M$186,'DTOC Performance (Quarterly)'!J$10,0)</f>
        <v>958</v>
      </c>
      <c r="K64" s="73">
        <f>VLOOKUP($E64,'Population 18+ (2014)'!$D$11:$I$188,K$10,0)</f>
        <v>213870.25899999996</v>
      </c>
      <c r="L64" s="74">
        <f t="shared" si="1"/>
        <v>447.93511939404351</v>
      </c>
      <c r="M64" s="72">
        <f>VLOOKUP($E64,'DTOC Backsheet'!$D$9:$M$186,'DTOC Performance (Quarterly)'!M$10,0)</f>
        <v>937</v>
      </c>
      <c r="N64" s="73">
        <f>VLOOKUP($E64,'Population 18+ (2014)'!$D$11:$I$188,N$10,0)</f>
        <v>213870.25899999996</v>
      </c>
      <c r="O64" s="74">
        <f t="shared" si="2"/>
        <v>438.11608233008229</v>
      </c>
      <c r="P64" s="72">
        <f>VLOOKUP($E64,'DTOC Backsheet'!$D$9:$M$186,'DTOC Performance (Quarterly)'!P$10,0)</f>
        <v>1299</v>
      </c>
      <c r="Q64" s="73">
        <f>VLOOKUP($E64,'Population 18+ (2014)'!$D$11:$I$188,Q$10,0)</f>
        <v>217109.26700000002</v>
      </c>
      <c r="R64" s="74">
        <f t="shared" si="3"/>
        <v>598.31623861546177</v>
      </c>
      <c r="S64" s="72">
        <f>VLOOKUP($E64,'DTOC Backsheet'!$D$196:$M$373,'DTOC Performance (Quarterly)'!S$10,0)</f>
        <v>809</v>
      </c>
      <c r="T64" s="73">
        <f>VLOOKUP($E64,'Population 18+ (2014)'!$D$11:$I$188,T$10,0)</f>
        <v>217109.26700000002</v>
      </c>
      <c r="U64" s="74">
        <f t="shared" si="4"/>
        <v>372.6234311315693</v>
      </c>
      <c r="V64" s="72">
        <f>VLOOKUP($E64,'DTOC Backsheet'!$D$196:$M$373,'DTOC Performance (Quarterly)'!V$10,0)</f>
        <v>939</v>
      </c>
      <c r="W64" s="73">
        <f>VLOOKUP($E64,'Population 18+ (2014)'!$D$11:$I$188,W$10,0)</f>
        <v>217109.26700000002</v>
      </c>
      <c r="X64" s="74">
        <f t="shared" si="5"/>
        <v>432.50111474974483</v>
      </c>
      <c r="Y64" s="72">
        <f>VLOOKUP($E64,'DTOC Backsheet'!$D$196:$M$373,'DTOC Performance (Quarterly)'!Y$10,0)</f>
        <v>949</v>
      </c>
      <c r="Z64" s="73">
        <f>VLOOKUP($E64,'Population 18+ (2014)'!$D$11:$I$188,Z$10,0)</f>
        <v>217109.26700000002</v>
      </c>
      <c r="AA64" s="74">
        <f t="shared" si="6"/>
        <v>437.10709041268143</v>
      </c>
      <c r="AB64" s="72">
        <f>VLOOKUP($E64,'DTOC Backsheet'!$D$196:$M$373,'DTOC Performance (Quarterly)'!AB$10,0)</f>
        <v>932</v>
      </c>
      <c r="AC64" s="73">
        <f>VLOOKUP($E64,'Population 18+ (2014)'!$D$11:$I$188,AC$10,0)</f>
        <v>220233.58100000001</v>
      </c>
      <c r="AD64" s="74">
        <f t="shared" si="7"/>
        <v>423.18705247770549</v>
      </c>
      <c r="AE64" s="72">
        <f>VLOOKUP($E64,'DTOC Backsheet'!$D$9:$M$186,'DTOC Performance (Quarterly)'!AE$10,0)</f>
        <v>893</v>
      </c>
      <c r="AF64" s="73">
        <f>VLOOKUP($E64,'Population 18+ (2014)'!$D$11:$I$188,AF$10,0)</f>
        <v>217109.26700000002</v>
      </c>
      <c r="AG64" s="74">
        <f t="shared" si="8"/>
        <v>411.31362670023657</v>
      </c>
      <c r="AH64" s="72">
        <f>VLOOKUP($E64,'DTOC Backsheet'!$D$9:$M$186,'DTOC Performance (Quarterly)'!AH$10,0)</f>
        <v>1148</v>
      </c>
      <c r="AI64" s="73">
        <f>VLOOKUP($E64,'Population 18+ (2014)'!$D$11:$I$188,AI$10,0)</f>
        <v>217109.26700000002</v>
      </c>
      <c r="AJ64" s="74">
        <f t="shared" si="9"/>
        <v>528.76600610511935</v>
      </c>
      <c r="AK64" s="72">
        <f>VLOOKUP($E64,'DTOC Backsheet'!$D$9:$M$186,'DTOC Performance (Quarterly)'!AK$10,0)</f>
        <v>1516</v>
      </c>
      <c r="AL64" s="73">
        <f>VLOOKUP($E64,'Population 18+ (2014)'!$D$11:$I$188,AL$10,0)</f>
        <v>217109.26700000002</v>
      </c>
      <c r="AM64" s="74">
        <f t="shared" si="10"/>
        <v>698.26591050118543</v>
      </c>
      <c r="AN64" s="72">
        <f>VLOOKUP($E64,'DTOC Backsheet'!$D$9:$M$186,'DTOC Performance (Quarterly)'!AN$10,0)</f>
        <v>1362</v>
      </c>
      <c r="AO64" s="73">
        <f>VLOOKUP($E64,'Population 18+ (2014)'!$D$11:$I$188,AO$10,0)</f>
        <v>220233.58100000001</v>
      </c>
      <c r="AP64" s="74">
        <f t="shared" si="11"/>
        <v>618.43429771956528</v>
      </c>
      <c r="AT64" s="26"/>
    </row>
    <row r="65" spans="1:46" ht="16.5" customHeight="1">
      <c r="A65" s="26"/>
      <c r="B65" s="42" t="s">
        <v>16</v>
      </c>
      <c r="C65" s="43" t="s">
        <v>26</v>
      </c>
      <c r="D65" s="45" t="s">
        <v>46</v>
      </c>
      <c r="E65" s="56" t="s">
        <v>111</v>
      </c>
      <c r="F65" s="57" t="s">
        <v>112</v>
      </c>
      <c r="G65" s="72">
        <f>VLOOKUP($E65,'DTOC Backsheet'!$D$9:$M$186,'DTOC Performance (Quarterly)'!G$10,0)</f>
        <v>3023</v>
      </c>
      <c r="H65" s="73">
        <f>VLOOKUP($E65,'Population 18+ (2014)'!$D$11:$I$188,H$10,0)</f>
        <v>300465.3110000001</v>
      </c>
      <c r="I65" s="74">
        <f t="shared" si="0"/>
        <v>1006.106159123307</v>
      </c>
      <c r="J65" s="72">
        <f>VLOOKUP($E65,'DTOC Backsheet'!$D$9:$M$186,'DTOC Performance (Quarterly)'!J$10,0)</f>
        <v>2705</v>
      </c>
      <c r="K65" s="73">
        <f>VLOOKUP($E65,'Population 18+ (2014)'!$D$11:$I$188,K$10,0)</f>
        <v>300465.3110000001</v>
      </c>
      <c r="L65" s="74">
        <f t="shared" si="1"/>
        <v>900.27031439912173</v>
      </c>
      <c r="M65" s="72">
        <f>VLOOKUP($E65,'DTOC Backsheet'!$D$9:$M$186,'DTOC Performance (Quarterly)'!M$10,0)</f>
        <v>4875</v>
      </c>
      <c r="N65" s="73">
        <f>VLOOKUP($E65,'Population 18+ (2014)'!$D$11:$I$188,N$10,0)</f>
        <v>300465.3110000001</v>
      </c>
      <c r="O65" s="74">
        <f t="shared" si="2"/>
        <v>1622.4834686490642</v>
      </c>
      <c r="P65" s="72">
        <f>VLOOKUP($E65,'DTOC Backsheet'!$D$9:$M$186,'DTOC Performance (Quarterly)'!P$10,0)</f>
        <v>5152</v>
      </c>
      <c r="Q65" s="73">
        <f>VLOOKUP($E65,'Population 18+ (2014)'!$D$11:$I$188,Q$10,0)</f>
        <v>301877.99099999998</v>
      </c>
      <c r="R65" s="74">
        <f t="shared" si="3"/>
        <v>1706.6497570536701</v>
      </c>
      <c r="S65" s="72">
        <f>VLOOKUP($E65,'DTOC Backsheet'!$D$196:$M$373,'DTOC Performance (Quarterly)'!S$10,0)</f>
        <v>3039</v>
      </c>
      <c r="T65" s="73">
        <f>VLOOKUP($E65,'Population 18+ (2014)'!$D$11:$I$188,T$10,0)</f>
        <v>301877.99099999998</v>
      </c>
      <c r="U65" s="74">
        <f t="shared" si="4"/>
        <v>1006.6981000943524</v>
      </c>
      <c r="V65" s="72">
        <f>VLOOKUP($E65,'DTOC Backsheet'!$D$196:$M$373,'DTOC Performance (Quarterly)'!V$10,0)</f>
        <v>2730</v>
      </c>
      <c r="W65" s="73">
        <f>VLOOKUP($E65,'Population 18+ (2014)'!$D$11:$I$188,W$10,0)</f>
        <v>301877.99099999998</v>
      </c>
      <c r="X65" s="74">
        <f t="shared" si="5"/>
        <v>904.33886583006984</v>
      </c>
      <c r="Y65" s="72">
        <f>VLOOKUP($E65,'DTOC Backsheet'!$D$196:$M$373,'DTOC Performance (Quarterly)'!Y$10,0)</f>
        <v>3475</v>
      </c>
      <c r="Z65" s="73">
        <f>VLOOKUP($E65,'Population 18+ (2014)'!$D$11:$I$188,Z$10,0)</f>
        <v>301877.99099999998</v>
      </c>
      <c r="AA65" s="74">
        <f t="shared" si="6"/>
        <v>1151.127310900913</v>
      </c>
      <c r="AB65" s="72">
        <f>VLOOKUP($E65,'DTOC Backsheet'!$D$196:$M$373,'DTOC Performance (Quarterly)'!AB$10,0)</f>
        <v>3497</v>
      </c>
      <c r="AC65" s="73">
        <f>VLOOKUP($E65,'Population 18+ (2014)'!$D$11:$I$188,AC$10,0)</f>
        <v>303216.27600000025</v>
      </c>
      <c r="AD65" s="74">
        <f t="shared" si="7"/>
        <v>1153.3022059805251</v>
      </c>
      <c r="AE65" s="72">
        <f>VLOOKUP($E65,'DTOC Backsheet'!$D$9:$M$186,'DTOC Performance (Quarterly)'!AE$10,0)</f>
        <v>5280</v>
      </c>
      <c r="AF65" s="73">
        <f>VLOOKUP($E65,'Population 18+ (2014)'!$D$11:$I$188,AF$10,0)</f>
        <v>301877.99099999998</v>
      </c>
      <c r="AG65" s="74">
        <f t="shared" si="8"/>
        <v>1749.0509932537614</v>
      </c>
      <c r="AH65" s="72">
        <f>VLOOKUP($E65,'DTOC Backsheet'!$D$9:$M$186,'DTOC Performance (Quarterly)'!AH$10,0)</f>
        <v>5919</v>
      </c>
      <c r="AI65" s="73">
        <f>VLOOKUP($E65,'Population 18+ (2014)'!$D$11:$I$188,AI$10,0)</f>
        <v>301877.99099999998</v>
      </c>
      <c r="AJ65" s="74">
        <f t="shared" si="9"/>
        <v>1960.7259145964042</v>
      </c>
      <c r="AK65" s="72">
        <f>VLOOKUP($E65,'DTOC Backsheet'!$D$9:$M$186,'DTOC Performance (Quarterly)'!AK$10,0)</f>
        <v>5070</v>
      </c>
      <c r="AL65" s="73">
        <f>VLOOKUP($E65,'Population 18+ (2014)'!$D$11:$I$188,AL$10,0)</f>
        <v>301877.99099999998</v>
      </c>
      <c r="AM65" s="74">
        <f t="shared" si="10"/>
        <v>1679.4864651129869</v>
      </c>
      <c r="AN65" s="72">
        <f>VLOOKUP($E65,'DTOC Backsheet'!$D$9:$M$186,'DTOC Performance (Quarterly)'!AN$10,0)</f>
        <v>5327</v>
      </c>
      <c r="AO65" s="73">
        <f>VLOOKUP($E65,'Population 18+ (2014)'!$D$11:$I$188,AO$10,0)</f>
        <v>303216.27600000025</v>
      </c>
      <c r="AP65" s="74">
        <f t="shared" si="11"/>
        <v>1756.8318133423668</v>
      </c>
      <c r="AT65" s="26"/>
    </row>
    <row r="66" spans="1:46" ht="16.5" customHeight="1">
      <c r="A66" s="26"/>
      <c r="B66" s="42" t="s">
        <v>16</v>
      </c>
      <c r="C66" s="43" t="s">
        <v>26</v>
      </c>
      <c r="D66" s="45" t="s">
        <v>46</v>
      </c>
      <c r="E66" s="56" t="s">
        <v>113</v>
      </c>
      <c r="F66" s="57" t="s">
        <v>114</v>
      </c>
      <c r="G66" s="72">
        <f>VLOOKUP($E66,'DTOC Backsheet'!$D$9:$M$186,'DTOC Performance (Quarterly)'!G$10,0)</f>
        <v>1857</v>
      </c>
      <c r="H66" s="73">
        <f>VLOOKUP($E66,'Population 18+ (2014)'!$D$11:$I$188,H$10,0)</f>
        <v>266965.33</v>
      </c>
      <c r="I66" s="74">
        <f t="shared" si="0"/>
        <v>695.59594124075954</v>
      </c>
      <c r="J66" s="72">
        <f>VLOOKUP($E66,'DTOC Backsheet'!$D$9:$M$186,'DTOC Performance (Quarterly)'!J$10,0)</f>
        <v>2227</v>
      </c>
      <c r="K66" s="73">
        <f>VLOOKUP($E66,'Population 18+ (2014)'!$D$11:$I$188,K$10,0)</f>
        <v>266965.33</v>
      </c>
      <c r="L66" s="74">
        <f t="shared" si="1"/>
        <v>834.19071682454046</v>
      </c>
      <c r="M66" s="72">
        <f>VLOOKUP($E66,'DTOC Backsheet'!$D$9:$M$186,'DTOC Performance (Quarterly)'!M$10,0)</f>
        <v>2347</v>
      </c>
      <c r="N66" s="73">
        <f>VLOOKUP($E66,'Population 18+ (2014)'!$D$11:$I$188,N$10,0)</f>
        <v>266965.33</v>
      </c>
      <c r="O66" s="74">
        <f t="shared" si="2"/>
        <v>879.14037377063164</v>
      </c>
      <c r="P66" s="72">
        <f>VLOOKUP($E66,'DTOC Backsheet'!$D$9:$M$186,'DTOC Performance (Quarterly)'!P$10,0)</f>
        <v>2392</v>
      </c>
      <c r="Q66" s="73">
        <f>VLOOKUP($E66,'Population 18+ (2014)'!$D$11:$I$188,Q$10,0)</f>
        <v>267865.55300000007</v>
      </c>
      <c r="R66" s="74">
        <f t="shared" si="3"/>
        <v>892.98529550008959</v>
      </c>
      <c r="S66" s="72">
        <f>VLOOKUP($E66,'DTOC Backsheet'!$D$196:$M$373,'DTOC Performance (Quarterly)'!S$10,0)</f>
        <v>1857</v>
      </c>
      <c r="T66" s="73">
        <f>VLOOKUP($E66,'Population 18+ (2014)'!$D$11:$I$188,T$10,0)</f>
        <v>267865.55300000007</v>
      </c>
      <c r="U66" s="74">
        <f t="shared" si="4"/>
        <v>693.25823317042909</v>
      </c>
      <c r="V66" s="72">
        <f>VLOOKUP($E66,'DTOC Backsheet'!$D$196:$M$373,'DTOC Performance (Quarterly)'!V$10,0)</f>
        <v>2227</v>
      </c>
      <c r="W66" s="73">
        <f>VLOOKUP($E66,'Population 18+ (2014)'!$D$11:$I$188,W$10,0)</f>
        <v>267865.55300000007</v>
      </c>
      <c r="X66" s="74">
        <f t="shared" si="5"/>
        <v>831.38722954795139</v>
      </c>
      <c r="Y66" s="72">
        <f>VLOOKUP($E66,'DTOC Backsheet'!$D$196:$M$373,'DTOC Performance (Quarterly)'!Y$10,0)</f>
        <v>2302</v>
      </c>
      <c r="Z66" s="73">
        <f>VLOOKUP($E66,'Population 18+ (2014)'!$D$11:$I$188,Z$10,0)</f>
        <v>267865.55300000007</v>
      </c>
      <c r="AA66" s="74">
        <f t="shared" si="6"/>
        <v>859.386350435287</v>
      </c>
      <c r="AB66" s="72">
        <f>VLOOKUP($E66,'DTOC Backsheet'!$D$196:$M$373,'DTOC Performance (Quarterly)'!AB$10,0)</f>
        <v>2573</v>
      </c>
      <c r="AC66" s="73">
        <f>VLOOKUP($E66,'Population 18+ (2014)'!$D$11:$I$188,AC$10,0)</f>
        <v>268583.34700000001</v>
      </c>
      <c r="AD66" s="74">
        <f t="shared" si="7"/>
        <v>957.98940207562464</v>
      </c>
      <c r="AE66" s="72">
        <f>VLOOKUP($E66,'DTOC Backsheet'!$D$9:$M$186,'DTOC Performance (Quarterly)'!AE$10,0)</f>
        <v>2702</v>
      </c>
      <c r="AF66" s="73">
        <f>VLOOKUP($E66,'Population 18+ (2014)'!$D$11:$I$188,AF$10,0)</f>
        <v>267865.55300000007</v>
      </c>
      <c r="AG66" s="74">
        <f t="shared" si="8"/>
        <v>1008.7149951677435</v>
      </c>
      <c r="AH66" s="72">
        <f>VLOOKUP($E66,'DTOC Backsheet'!$D$9:$M$186,'DTOC Performance (Quarterly)'!AH$10,0)</f>
        <v>3679</v>
      </c>
      <c r="AI66" s="73">
        <f>VLOOKUP($E66,'Population 18+ (2014)'!$D$11:$I$188,AI$10,0)</f>
        <v>267865.55300000007</v>
      </c>
      <c r="AJ66" s="74">
        <f t="shared" si="9"/>
        <v>1373.4502099267684</v>
      </c>
      <c r="AK66" s="72">
        <f>VLOOKUP($E66,'DTOC Backsheet'!$D$9:$M$186,'DTOC Performance (Quarterly)'!AK$10,0)</f>
        <v>3979</v>
      </c>
      <c r="AL66" s="73">
        <f>VLOOKUP($E66,'Population 18+ (2014)'!$D$11:$I$188,AL$10,0)</f>
        <v>267865.55300000007</v>
      </c>
      <c r="AM66" s="74">
        <f t="shared" si="10"/>
        <v>1485.4466934761108</v>
      </c>
      <c r="AN66" s="72">
        <f>VLOOKUP($E66,'DTOC Backsheet'!$D$9:$M$186,'DTOC Performance (Quarterly)'!AN$10,0)</f>
        <v>3150</v>
      </c>
      <c r="AO66" s="73">
        <f>VLOOKUP($E66,'Population 18+ (2014)'!$D$11:$I$188,AO$10,0)</f>
        <v>268583.34700000001</v>
      </c>
      <c r="AP66" s="74">
        <f t="shared" si="11"/>
        <v>1172.8202940296219</v>
      </c>
      <c r="AT66" s="26"/>
    </row>
    <row r="67" spans="1:46" ht="16.5" customHeight="1">
      <c r="A67" s="26"/>
      <c r="B67" s="42" t="s">
        <v>20</v>
      </c>
      <c r="C67" s="43" t="s">
        <v>36</v>
      </c>
      <c r="D67" s="45" t="s">
        <v>64</v>
      </c>
      <c r="E67" s="56" t="s">
        <v>115</v>
      </c>
      <c r="F67" s="57" t="s">
        <v>116</v>
      </c>
      <c r="G67" s="72">
        <f>VLOOKUP($E67,'DTOC Backsheet'!$D$9:$M$186,'DTOC Performance (Quarterly)'!G$10,0)</f>
        <v>15</v>
      </c>
      <c r="H67" s="73">
        <f>VLOOKUP($E67,'Population 18+ (2014)'!$D$11:$I$188,H$10,0)</f>
        <v>7389.994999999999</v>
      </c>
      <c r="I67" s="74">
        <f t="shared" si="0"/>
        <v>202.97713327275596</v>
      </c>
      <c r="J67" s="72">
        <f>VLOOKUP($E67,'DTOC Backsheet'!$D$9:$M$186,'DTOC Performance (Quarterly)'!J$10,0)</f>
        <v>116</v>
      </c>
      <c r="K67" s="73">
        <f>VLOOKUP($E67,'Population 18+ (2014)'!$D$11:$I$188,K$10,0)</f>
        <v>7389.994999999999</v>
      </c>
      <c r="L67" s="74">
        <f t="shared" si="1"/>
        <v>1569.689830642646</v>
      </c>
      <c r="M67" s="72">
        <f>VLOOKUP($E67,'DTOC Backsheet'!$D$9:$M$186,'DTOC Performance (Quarterly)'!M$10,0)</f>
        <v>73</v>
      </c>
      <c r="N67" s="73">
        <f>VLOOKUP($E67,'Population 18+ (2014)'!$D$11:$I$188,N$10,0)</f>
        <v>7389.994999999999</v>
      </c>
      <c r="O67" s="74">
        <f t="shared" si="2"/>
        <v>987.82204859407898</v>
      </c>
      <c r="P67" s="72">
        <f>VLOOKUP($E67,'DTOC Backsheet'!$D$9:$M$186,'DTOC Performance (Quarterly)'!P$10,0)</f>
        <v>24</v>
      </c>
      <c r="Q67" s="73">
        <f>VLOOKUP($E67,'Population 18+ (2014)'!$D$11:$I$188,Q$10,0)</f>
        <v>7559.2779999999984</v>
      </c>
      <c r="R67" s="74">
        <f t="shared" si="3"/>
        <v>317.49063865623151</v>
      </c>
      <c r="S67" s="72">
        <f>VLOOKUP($E67,'DTOC Backsheet'!$D$196:$M$373,'DTOC Performance (Quarterly)'!S$10,0)</f>
        <v>50</v>
      </c>
      <c r="T67" s="73">
        <f>VLOOKUP($E67,'Population 18+ (2014)'!$D$11:$I$188,T$10,0)</f>
        <v>7559.2779999999984</v>
      </c>
      <c r="U67" s="74">
        <f t="shared" si="4"/>
        <v>661.43883053381569</v>
      </c>
      <c r="V67" s="72">
        <f>VLOOKUP($E67,'DTOC Backsheet'!$D$196:$M$373,'DTOC Performance (Quarterly)'!V$10,0)</f>
        <v>50</v>
      </c>
      <c r="W67" s="73">
        <f>VLOOKUP($E67,'Population 18+ (2014)'!$D$11:$I$188,W$10,0)</f>
        <v>7559.2779999999984</v>
      </c>
      <c r="X67" s="74">
        <f t="shared" si="5"/>
        <v>661.43883053381569</v>
      </c>
      <c r="Y67" s="72">
        <f>VLOOKUP($E67,'DTOC Backsheet'!$D$196:$M$373,'DTOC Performance (Quarterly)'!Y$10,0)</f>
        <v>50</v>
      </c>
      <c r="Z67" s="73">
        <f>VLOOKUP($E67,'Population 18+ (2014)'!$D$11:$I$188,Z$10,0)</f>
        <v>7559.2779999999984</v>
      </c>
      <c r="AA67" s="74">
        <f t="shared" si="6"/>
        <v>661.43883053381569</v>
      </c>
      <c r="AB67" s="72">
        <f>VLOOKUP($E67,'DTOC Backsheet'!$D$196:$M$373,'DTOC Performance (Quarterly)'!AB$10,0)</f>
        <v>50</v>
      </c>
      <c r="AC67" s="73">
        <f>VLOOKUP($E67,'Population 18+ (2014)'!$D$11:$I$188,AC$10,0)</f>
        <v>7696.5720000000019</v>
      </c>
      <c r="AD67" s="74">
        <f t="shared" si="7"/>
        <v>649.6398656440814</v>
      </c>
      <c r="AE67" s="72">
        <f>VLOOKUP($E67,'DTOC Backsheet'!$D$9:$M$186,'DTOC Performance (Quarterly)'!AE$10,0)</f>
        <v>316</v>
      </c>
      <c r="AF67" s="73">
        <f>VLOOKUP($E67,'Population 18+ (2014)'!$D$11:$I$188,AF$10,0)</f>
        <v>7559.2779999999984</v>
      </c>
      <c r="AG67" s="74">
        <f t="shared" si="8"/>
        <v>4180.2934089737146</v>
      </c>
      <c r="AH67" s="72">
        <f>VLOOKUP($E67,'DTOC Backsheet'!$D$9:$M$186,'DTOC Performance (Quarterly)'!AH$10,0)</f>
        <v>186</v>
      </c>
      <c r="AI67" s="73">
        <f>VLOOKUP($E67,'Population 18+ (2014)'!$D$11:$I$188,AI$10,0)</f>
        <v>7559.2779999999984</v>
      </c>
      <c r="AJ67" s="74">
        <f t="shared" si="9"/>
        <v>2460.552449585794</v>
      </c>
      <c r="AK67" s="72">
        <f>VLOOKUP($E67,'DTOC Backsheet'!$D$9:$M$186,'DTOC Performance (Quarterly)'!AK$10,0)</f>
        <v>121</v>
      </c>
      <c r="AL67" s="73">
        <f>VLOOKUP($E67,'Population 18+ (2014)'!$D$11:$I$188,AL$10,0)</f>
        <v>7559.2779999999984</v>
      </c>
      <c r="AM67" s="74">
        <f t="shared" si="10"/>
        <v>1600.6819698918339</v>
      </c>
      <c r="AN67" s="72">
        <f>VLOOKUP($E67,'DTOC Backsheet'!$D$9:$M$186,'DTOC Performance (Quarterly)'!AN$10,0)</f>
        <v>172</v>
      </c>
      <c r="AO67" s="73">
        <f>VLOOKUP($E67,'Population 18+ (2014)'!$D$11:$I$188,AO$10,0)</f>
        <v>7696.5720000000019</v>
      </c>
      <c r="AP67" s="74">
        <f t="shared" si="11"/>
        <v>2234.7611378156398</v>
      </c>
      <c r="AT67" s="26"/>
    </row>
    <row r="68" spans="1:46" ht="16.5" customHeight="1">
      <c r="A68" s="26"/>
      <c r="B68" s="42" t="s">
        <v>22</v>
      </c>
      <c r="C68" s="43" t="s">
        <v>40</v>
      </c>
      <c r="D68" s="45" t="s">
        <v>56</v>
      </c>
      <c r="E68" s="56" t="s">
        <v>117</v>
      </c>
      <c r="F68" s="57" t="s">
        <v>118</v>
      </c>
      <c r="G68" s="72">
        <f>VLOOKUP($E68,'DTOC Backsheet'!$D$9:$M$186,'DTOC Performance (Quarterly)'!G$10,0)</f>
        <v>7669</v>
      </c>
      <c r="H68" s="73">
        <f>VLOOKUP($E68,'Population 18+ (2014)'!$D$11:$I$188,H$10,0)</f>
        <v>446159.15699999989</v>
      </c>
      <c r="I68" s="74">
        <f t="shared" si="0"/>
        <v>1718.8933320492181</v>
      </c>
      <c r="J68" s="72">
        <f>VLOOKUP($E68,'DTOC Backsheet'!$D$9:$M$186,'DTOC Performance (Quarterly)'!J$10,0)</f>
        <v>9362</v>
      </c>
      <c r="K68" s="73">
        <f>VLOOKUP($E68,'Population 18+ (2014)'!$D$11:$I$188,K$10,0)</f>
        <v>446159.15699999989</v>
      </c>
      <c r="L68" s="74">
        <f t="shared" si="1"/>
        <v>2098.3543323307836</v>
      </c>
      <c r="M68" s="72">
        <f>VLOOKUP($E68,'DTOC Backsheet'!$D$9:$M$186,'DTOC Performance (Quarterly)'!M$10,0)</f>
        <v>11415</v>
      </c>
      <c r="N68" s="73">
        <f>VLOOKUP($E68,'Population 18+ (2014)'!$D$11:$I$188,N$10,0)</f>
        <v>446159.15699999989</v>
      </c>
      <c r="O68" s="74">
        <f t="shared" si="2"/>
        <v>2558.5040272971473</v>
      </c>
      <c r="P68" s="72">
        <f>VLOOKUP($E68,'DTOC Backsheet'!$D$9:$M$186,'DTOC Performance (Quarterly)'!P$10,0)</f>
        <v>11340</v>
      </c>
      <c r="Q68" s="73">
        <f>VLOOKUP($E68,'Population 18+ (2014)'!$D$11:$I$188,Q$10,0)</f>
        <v>449885.63299999997</v>
      </c>
      <c r="R68" s="74">
        <f t="shared" si="3"/>
        <v>2520.6406180123563</v>
      </c>
      <c r="S68" s="72">
        <f>VLOOKUP($E68,'DTOC Backsheet'!$D$196:$M$373,'DTOC Performance (Quarterly)'!S$10,0)</f>
        <v>7669</v>
      </c>
      <c r="T68" s="73">
        <f>VLOOKUP($E68,'Population 18+ (2014)'!$D$11:$I$188,T$10,0)</f>
        <v>449885.63299999997</v>
      </c>
      <c r="U68" s="74">
        <f t="shared" si="4"/>
        <v>1704.655458512942</v>
      </c>
      <c r="V68" s="72">
        <f>VLOOKUP($E68,'DTOC Backsheet'!$D$196:$M$373,'DTOC Performance (Quarterly)'!V$10,0)</f>
        <v>9362</v>
      </c>
      <c r="W68" s="73">
        <f>VLOOKUP($E68,'Population 18+ (2014)'!$D$11:$I$188,W$10,0)</f>
        <v>449885.63299999997</v>
      </c>
      <c r="X68" s="74">
        <f t="shared" si="5"/>
        <v>2080.9733215019119</v>
      </c>
      <c r="Y68" s="72">
        <f>VLOOKUP($E68,'DTOC Backsheet'!$D$196:$M$373,'DTOC Performance (Quarterly)'!Y$10,0)</f>
        <v>10073</v>
      </c>
      <c r="Z68" s="73">
        <f>VLOOKUP($E68,'Population 18+ (2014)'!$D$11:$I$188,Z$10,0)</f>
        <v>449885.63299999997</v>
      </c>
      <c r="AA68" s="74">
        <f t="shared" si="6"/>
        <v>2239.0134872344324</v>
      </c>
      <c r="AB68" s="72">
        <f>VLOOKUP($E68,'DTOC Backsheet'!$D$196:$M$373,'DTOC Performance (Quarterly)'!AB$10,0)</f>
        <v>8289</v>
      </c>
      <c r="AC68" s="73">
        <f>VLOOKUP($E68,'Population 18+ (2014)'!$D$11:$I$188,AC$10,0)</f>
        <v>453414.87000000005</v>
      </c>
      <c r="AD68" s="74">
        <f t="shared" si="7"/>
        <v>1828.1270748795687</v>
      </c>
      <c r="AE68" s="72">
        <f>VLOOKUP($E68,'DTOC Backsheet'!$D$9:$M$186,'DTOC Performance (Quarterly)'!AE$10,0)</f>
        <v>10088</v>
      </c>
      <c r="AF68" s="73">
        <f>VLOOKUP($E68,'Population 18+ (2014)'!$D$11:$I$188,AF$10,0)</f>
        <v>449885.63299999997</v>
      </c>
      <c r="AG68" s="74">
        <f t="shared" si="8"/>
        <v>2242.3476679460891</v>
      </c>
      <c r="AH68" s="72">
        <f>VLOOKUP($E68,'DTOC Backsheet'!$D$9:$M$186,'DTOC Performance (Quarterly)'!AH$10,0)</f>
        <v>12316</v>
      </c>
      <c r="AI68" s="73">
        <f>VLOOKUP($E68,'Population 18+ (2014)'!$D$11:$I$188,AI$10,0)</f>
        <v>449885.63299999997</v>
      </c>
      <c r="AJ68" s="74">
        <f t="shared" si="9"/>
        <v>2737.5846429841426</v>
      </c>
      <c r="AK68" s="72">
        <f>VLOOKUP($E68,'DTOC Backsheet'!$D$9:$M$186,'DTOC Performance (Quarterly)'!AK$10,0)</f>
        <v>12162</v>
      </c>
      <c r="AL68" s="73">
        <f>VLOOKUP($E68,'Population 18+ (2014)'!$D$11:$I$188,AL$10,0)</f>
        <v>449885.63299999997</v>
      </c>
      <c r="AM68" s="74">
        <f t="shared" si="10"/>
        <v>2703.3537210111353</v>
      </c>
      <c r="AN68" s="72">
        <f>VLOOKUP($E68,'DTOC Backsheet'!$D$9:$M$186,'DTOC Performance (Quarterly)'!AN$10,0)</f>
        <v>15350</v>
      </c>
      <c r="AO68" s="73">
        <f>VLOOKUP($E68,'Population 18+ (2014)'!$D$11:$I$188,AO$10,0)</f>
        <v>453414.87000000005</v>
      </c>
      <c r="AP68" s="74">
        <f t="shared" si="11"/>
        <v>3385.4205090362384</v>
      </c>
      <c r="AT68" s="26"/>
    </row>
    <row r="69" spans="1:46" ht="16.5" customHeight="1">
      <c r="A69" s="26"/>
      <c r="B69" s="42" t="s">
        <v>16</v>
      </c>
      <c r="C69" s="43" t="s">
        <v>24</v>
      </c>
      <c r="D69" s="45" t="s">
        <v>44</v>
      </c>
      <c r="E69" s="56" t="s">
        <v>119</v>
      </c>
      <c r="F69" s="57" t="s">
        <v>120</v>
      </c>
      <c r="G69" s="72">
        <f>VLOOKUP($E69,'DTOC Backsheet'!$D$9:$M$186,'DTOC Performance (Quarterly)'!G$10,0)</f>
        <v>1828</v>
      </c>
      <c r="H69" s="73">
        <f>VLOOKUP($E69,'Population 18+ (2014)'!$D$11:$I$188,H$10,0)</f>
        <v>419669.57300000009</v>
      </c>
      <c r="I69" s="74">
        <f t="shared" si="0"/>
        <v>435.5807801200778</v>
      </c>
      <c r="J69" s="72">
        <f>VLOOKUP($E69,'DTOC Backsheet'!$D$9:$M$186,'DTOC Performance (Quarterly)'!J$10,0)</f>
        <v>1664</v>
      </c>
      <c r="K69" s="73">
        <f>VLOOKUP($E69,'Population 18+ (2014)'!$D$11:$I$188,K$10,0)</f>
        <v>419669.57300000009</v>
      </c>
      <c r="L69" s="74">
        <f t="shared" si="1"/>
        <v>396.50241691455665</v>
      </c>
      <c r="M69" s="72">
        <f>VLOOKUP($E69,'DTOC Backsheet'!$D$9:$M$186,'DTOC Performance (Quarterly)'!M$10,0)</f>
        <v>1515</v>
      </c>
      <c r="N69" s="73">
        <f>VLOOKUP($E69,'Population 18+ (2014)'!$D$11:$I$188,N$10,0)</f>
        <v>419669.57300000009</v>
      </c>
      <c r="O69" s="74">
        <f t="shared" si="2"/>
        <v>360.99829424612579</v>
      </c>
      <c r="P69" s="72">
        <f>VLOOKUP($E69,'DTOC Backsheet'!$D$9:$M$186,'DTOC Performance (Quarterly)'!P$10,0)</f>
        <v>1797</v>
      </c>
      <c r="Q69" s="73">
        <f>VLOOKUP($E69,'Population 18+ (2014)'!$D$11:$I$188,Q$10,0)</f>
        <v>421871.60000000003</v>
      </c>
      <c r="R69" s="74">
        <f t="shared" si="3"/>
        <v>425.95898846947745</v>
      </c>
      <c r="S69" s="72">
        <f>VLOOKUP($E69,'DTOC Backsheet'!$D$196:$M$373,'DTOC Performance (Quarterly)'!S$10,0)</f>
        <v>1799</v>
      </c>
      <c r="T69" s="73">
        <f>VLOOKUP($E69,'Population 18+ (2014)'!$D$11:$I$188,T$10,0)</f>
        <v>421871.60000000003</v>
      </c>
      <c r="U69" s="74">
        <f t="shared" si="4"/>
        <v>426.4330663642682</v>
      </c>
      <c r="V69" s="72">
        <f>VLOOKUP($E69,'DTOC Backsheet'!$D$196:$M$373,'DTOC Performance (Quarterly)'!V$10,0)</f>
        <v>1635</v>
      </c>
      <c r="W69" s="73">
        <f>VLOOKUP($E69,'Population 18+ (2014)'!$D$11:$I$188,W$10,0)</f>
        <v>421871.60000000003</v>
      </c>
      <c r="X69" s="74">
        <f t="shared" si="5"/>
        <v>387.55867899142771</v>
      </c>
      <c r="Y69" s="72">
        <f>VLOOKUP($E69,'DTOC Backsheet'!$D$196:$M$373,'DTOC Performance (Quarterly)'!Y$10,0)</f>
        <v>1486</v>
      </c>
      <c r="Z69" s="73">
        <f>VLOOKUP($E69,'Population 18+ (2014)'!$D$11:$I$188,Z$10,0)</f>
        <v>421871.60000000003</v>
      </c>
      <c r="AA69" s="74">
        <f t="shared" si="6"/>
        <v>352.23987582951781</v>
      </c>
      <c r="AB69" s="72">
        <f>VLOOKUP($E69,'DTOC Backsheet'!$D$196:$M$373,'DTOC Performance (Quarterly)'!AB$10,0)</f>
        <v>1768</v>
      </c>
      <c r="AC69" s="73">
        <f>VLOOKUP($E69,'Population 18+ (2014)'!$D$11:$I$188,AC$10,0)</f>
        <v>423746.63199999998</v>
      </c>
      <c r="AD69" s="74">
        <f t="shared" si="7"/>
        <v>417.23045482518432</v>
      </c>
      <c r="AE69" s="72">
        <f>VLOOKUP($E69,'DTOC Backsheet'!$D$9:$M$186,'DTOC Performance (Quarterly)'!AE$10,0)</f>
        <v>1554</v>
      </c>
      <c r="AF69" s="73">
        <f>VLOOKUP($E69,'Population 18+ (2014)'!$D$11:$I$188,AF$10,0)</f>
        <v>421871.60000000003</v>
      </c>
      <c r="AG69" s="74">
        <f t="shared" si="8"/>
        <v>368.35852425240284</v>
      </c>
      <c r="AH69" s="72">
        <f>VLOOKUP($E69,'DTOC Backsheet'!$D$9:$M$186,'DTOC Performance (Quarterly)'!AH$10,0)</f>
        <v>1201</v>
      </c>
      <c r="AI69" s="73">
        <f>VLOOKUP($E69,'Population 18+ (2014)'!$D$11:$I$188,AI$10,0)</f>
        <v>421871.60000000003</v>
      </c>
      <c r="AJ69" s="74">
        <f t="shared" si="9"/>
        <v>284.68377582183768</v>
      </c>
      <c r="AK69" s="72">
        <f>VLOOKUP($E69,'DTOC Backsheet'!$D$9:$M$186,'DTOC Performance (Quarterly)'!AK$10,0)</f>
        <v>1327</v>
      </c>
      <c r="AL69" s="73">
        <f>VLOOKUP($E69,'Population 18+ (2014)'!$D$11:$I$188,AL$10,0)</f>
        <v>421871.60000000003</v>
      </c>
      <c r="AM69" s="74">
        <f t="shared" si="10"/>
        <v>314.55068319365415</v>
      </c>
      <c r="AN69" s="72">
        <f>VLOOKUP($E69,'DTOC Backsheet'!$D$9:$M$186,'DTOC Performance (Quarterly)'!AN$10,0)</f>
        <v>1318</v>
      </c>
      <c r="AO69" s="73">
        <f>VLOOKUP($E69,'Population 18+ (2014)'!$D$11:$I$188,AO$10,0)</f>
        <v>423746.63199999998</v>
      </c>
      <c r="AP69" s="74">
        <f t="shared" si="11"/>
        <v>311.03492050881954</v>
      </c>
      <c r="AT69" s="26"/>
    </row>
    <row r="70" spans="1:46" ht="16.5" customHeight="1">
      <c r="A70" s="26"/>
      <c r="B70" s="42" t="s">
        <v>18</v>
      </c>
      <c r="C70" s="43" t="s">
        <v>32</v>
      </c>
      <c r="D70" s="45" t="s">
        <v>50</v>
      </c>
      <c r="E70" s="56" t="s">
        <v>121</v>
      </c>
      <c r="F70" s="57" t="s">
        <v>122</v>
      </c>
      <c r="G70" s="72">
        <f>VLOOKUP($E70,'DTOC Backsheet'!$D$9:$M$186,'DTOC Performance (Quarterly)'!G$10,0)</f>
        <v>6705</v>
      </c>
      <c r="H70" s="73">
        <f>VLOOKUP($E70,'Population 18+ (2014)'!$D$11:$I$188,H$10,0)</f>
        <v>269346.46299999999</v>
      </c>
      <c r="I70" s="74">
        <f t="shared" si="0"/>
        <v>2489.3588448570049</v>
      </c>
      <c r="J70" s="72">
        <f>VLOOKUP($E70,'DTOC Backsheet'!$D$9:$M$186,'DTOC Performance (Quarterly)'!J$10,0)</f>
        <v>4148</v>
      </c>
      <c r="K70" s="73">
        <f>VLOOKUP($E70,'Population 18+ (2014)'!$D$11:$I$188,K$10,0)</f>
        <v>269346.46299999999</v>
      </c>
      <c r="L70" s="74">
        <f t="shared" si="1"/>
        <v>1540.023935640098</v>
      </c>
      <c r="M70" s="72">
        <f>VLOOKUP($E70,'DTOC Backsheet'!$D$9:$M$186,'DTOC Performance (Quarterly)'!M$10,0)</f>
        <v>4561</v>
      </c>
      <c r="N70" s="73">
        <f>VLOOKUP($E70,'Population 18+ (2014)'!$D$11:$I$188,N$10,0)</f>
        <v>269346.46299999999</v>
      </c>
      <c r="O70" s="74">
        <f t="shared" si="2"/>
        <v>1693.3580449504548</v>
      </c>
      <c r="P70" s="72">
        <f>VLOOKUP($E70,'DTOC Backsheet'!$D$9:$M$186,'DTOC Performance (Quarterly)'!P$10,0)</f>
        <v>5677</v>
      </c>
      <c r="Q70" s="73">
        <f>VLOOKUP($E70,'Population 18+ (2014)'!$D$11:$I$188,Q$10,0)</f>
        <v>273812.82900000009</v>
      </c>
      <c r="R70" s="74">
        <f t="shared" si="3"/>
        <v>2073.3141031898103</v>
      </c>
      <c r="S70" s="72">
        <f>VLOOKUP($E70,'DTOC Backsheet'!$D$196:$M$373,'DTOC Performance (Quarterly)'!S$10,0)</f>
        <v>4800</v>
      </c>
      <c r="T70" s="73">
        <f>VLOOKUP($E70,'Population 18+ (2014)'!$D$11:$I$188,T$10,0)</f>
        <v>273812.82900000009</v>
      </c>
      <c r="U70" s="74">
        <f t="shared" si="4"/>
        <v>1753.0223172998217</v>
      </c>
      <c r="V70" s="72">
        <f>VLOOKUP($E70,'DTOC Backsheet'!$D$196:$M$373,'DTOC Performance (Quarterly)'!V$10,0)</f>
        <v>4450</v>
      </c>
      <c r="W70" s="73">
        <f>VLOOKUP($E70,'Population 18+ (2014)'!$D$11:$I$188,W$10,0)</f>
        <v>273812.82900000009</v>
      </c>
      <c r="X70" s="74">
        <f t="shared" si="5"/>
        <v>1625.1977733300432</v>
      </c>
      <c r="Y70" s="72">
        <f>VLOOKUP($E70,'DTOC Backsheet'!$D$196:$M$373,'DTOC Performance (Quarterly)'!Y$10,0)</f>
        <v>4100</v>
      </c>
      <c r="Z70" s="73">
        <f>VLOOKUP($E70,'Population 18+ (2014)'!$D$11:$I$188,Z$10,0)</f>
        <v>273812.82900000009</v>
      </c>
      <c r="AA70" s="74">
        <f t="shared" si="6"/>
        <v>1497.3732293602643</v>
      </c>
      <c r="AB70" s="72">
        <f>VLOOKUP($E70,'DTOC Backsheet'!$D$196:$M$373,'DTOC Performance (Quarterly)'!AB$10,0)</f>
        <v>3750</v>
      </c>
      <c r="AC70" s="73">
        <f>VLOOKUP($E70,'Population 18+ (2014)'!$D$11:$I$188,AC$10,0)</f>
        <v>277742.65599999996</v>
      </c>
      <c r="AD70" s="74">
        <f t="shared" si="7"/>
        <v>1350.1707134247324</v>
      </c>
      <c r="AE70" s="72">
        <f>VLOOKUP($E70,'DTOC Backsheet'!$D$9:$M$186,'DTOC Performance (Quarterly)'!AE$10,0)</f>
        <v>5081</v>
      </c>
      <c r="AF70" s="73">
        <f>VLOOKUP($E70,'Population 18+ (2014)'!$D$11:$I$188,AF$10,0)</f>
        <v>273812.82900000009</v>
      </c>
      <c r="AG70" s="74">
        <f t="shared" si="8"/>
        <v>1855.6471654584157</v>
      </c>
      <c r="AH70" s="72">
        <f>VLOOKUP($E70,'DTOC Backsheet'!$D$9:$M$186,'DTOC Performance (Quarterly)'!AH$10,0)</f>
        <v>6236</v>
      </c>
      <c r="AI70" s="73">
        <f>VLOOKUP($E70,'Population 18+ (2014)'!$D$11:$I$188,AI$10,0)</f>
        <v>273812.82900000009</v>
      </c>
      <c r="AJ70" s="74">
        <f t="shared" si="9"/>
        <v>2277.4681605586852</v>
      </c>
      <c r="AK70" s="72">
        <f>VLOOKUP($E70,'DTOC Backsheet'!$D$9:$M$186,'DTOC Performance (Quarterly)'!AK$10,0)</f>
        <v>6050</v>
      </c>
      <c r="AL70" s="73">
        <f>VLOOKUP($E70,'Population 18+ (2014)'!$D$11:$I$188,AL$10,0)</f>
        <v>273812.82900000009</v>
      </c>
      <c r="AM70" s="74">
        <f t="shared" si="10"/>
        <v>2209.538545763317</v>
      </c>
      <c r="AN70" s="72">
        <f>VLOOKUP($E70,'DTOC Backsheet'!$D$9:$M$186,'DTOC Performance (Quarterly)'!AN$10,0)</f>
        <v>5889</v>
      </c>
      <c r="AO70" s="73">
        <f>VLOOKUP($E70,'Population 18+ (2014)'!$D$11:$I$188,AO$10,0)</f>
        <v>277742.65599999996</v>
      </c>
      <c r="AP70" s="74">
        <f t="shared" si="11"/>
        <v>2120.3080883621997</v>
      </c>
      <c r="AT70" s="26"/>
    </row>
    <row r="71" spans="1:46" ht="16.5" customHeight="1">
      <c r="A71" s="26"/>
      <c r="B71" s="42" t="s">
        <v>20</v>
      </c>
      <c r="C71" s="43" t="s">
        <v>36</v>
      </c>
      <c r="D71" s="45" t="s">
        <v>64</v>
      </c>
      <c r="E71" s="56" t="s">
        <v>123</v>
      </c>
      <c r="F71" s="57" t="s">
        <v>124</v>
      </c>
      <c r="G71" s="72">
        <f>VLOOKUP($E71,'DTOC Backsheet'!$D$9:$M$186,'DTOC Performance (Quarterly)'!G$10,0)</f>
        <v>1418</v>
      </c>
      <c r="H71" s="73">
        <f>VLOOKUP($E71,'Population 18+ (2014)'!$D$11:$I$188,H$10,0)</f>
        <v>287551.44400000008</v>
      </c>
      <c r="I71" s="74">
        <f t="shared" si="0"/>
        <v>493.12915291776437</v>
      </c>
      <c r="J71" s="72">
        <f>VLOOKUP($E71,'DTOC Backsheet'!$D$9:$M$186,'DTOC Performance (Quarterly)'!J$10,0)</f>
        <v>1255</v>
      </c>
      <c r="K71" s="73">
        <f>VLOOKUP($E71,'Population 18+ (2014)'!$D$11:$I$188,K$10,0)</f>
        <v>287551.44400000008</v>
      </c>
      <c r="L71" s="74">
        <f t="shared" si="1"/>
        <v>436.44364380239375</v>
      </c>
      <c r="M71" s="72">
        <f>VLOOKUP($E71,'DTOC Backsheet'!$D$9:$M$186,'DTOC Performance (Quarterly)'!M$10,0)</f>
        <v>1632</v>
      </c>
      <c r="N71" s="73">
        <f>VLOOKUP($E71,'Population 18+ (2014)'!$D$11:$I$188,N$10,0)</f>
        <v>287551.44400000008</v>
      </c>
      <c r="O71" s="74">
        <f t="shared" si="2"/>
        <v>567.55061887291356</v>
      </c>
      <c r="P71" s="72">
        <f>VLOOKUP($E71,'DTOC Backsheet'!$D$9:$M$186,'DTOC Performance (Quarterly)'!P$10,0)</f>
        <v>1463</v>
      </c>
      <c r="Q71" s="73">
        <f>VLOOKUP($E71,'Population 18+ (2014)'!$D$11:$I$188,Q$10,0)</f>
        <v>290948.88000000006</v>
      </c>
      <c r="R71" s="74">
        <f t="shared" si="3"/>
        <v>502.83747440443818</v>
      </c>
      <c r="S71" s="72">
        <f>VLOOKUP($E71,'DTOC Backsheet'!$D$196:$M$373,'DTOC Performance (Quarterly)'!S$10,0)</f>
        <v>1389</v>
      </c>
      <c r="T71" s="73">
        <f>VLOOKUP($E71,'Population 18+ (2014)'!$D$11:$I$188,T$10,0)</f>
        <v>290948.88000000006</v>
      </c>
      <c r="U71" s="74">
        <f t="shared" si="4"/>
        <v>477.40345314269632</v>
      </c>
      <c r="V71" s="72">
        <f>VLOOKUP($E71,'DTOC Backsheet'!$D$196:$M$373,'DTOC Performance (Quarterly)'!V$10,0)</f>
        <v>1389</v>
      </c>
      <c r="W71" s="73">
        <f>VLOOKUP($E71,'Population 18+ (2014)'!$D$11:$I$188,W$10,0)</f>
        <v>290948.88000000006</v>
      </c>
      <c r="X71" s="74">
        <f t="shared" si="5"/>
        <v>477.40345314269632</v>
      </c>
      <c r="Y71" s="72">
        <f>VLOOKUP($E71,'DTOC Backsheet'!$D$196:$M$373,'DTOC Performance (Quarterly)'!Y$10,0)</f>
        <v>1389</v>
      </c>
      <c r="Z71" s="73">
        <f>VLOOKUP($E71,'Population 18+ (2014)'!$D$11:$I$188,Z$10,0)</f>
        <v>290948.88000000006</v>
      </c>
      <c r="AA71" s="74">
        <f t="shared" si="6"/>
        <v>477.40345314269632</v>
      </c>
      <c r="AB71" s="72">
        <f>VLOOKUP($E71,'DTOC Backsheet'!$D$196:$M$373,'DTOC Performance (Quarterly)'!AB$10,0)</f>
        <v>1389</v>
      </c>
      <c r="AC71" s="73">
        <f>VLOOKUP($E71,'Population 18+ (2014)'!$D$11:$I$188,AC$10,0)</f>
        <v>294398.85499999998</v>
      </c>
      <c r="AD71" s="74">
        <f t="shared" si="7"/>
        <v>471.80890020784904</v>
      </c>
      <c r="AE71" s="72">
        <f>VLOOKUP($E71,'DTOC Backsheet'!$D$9:$M$186,'DTOC Performance (Quarterly)'!AE$10,0)</f>
        <v>1361</v>
      </c>
      <c r="AF71" s="73">
        <f>VLOOKUP($E71,'Population 18+ (2014)'!$D$11:$I$188,AF$10,0)</f>
        <v>290948.88000000006</v>
      </c>
      <c r="AG71" s="74">
        <f t="shared" si="8"/>
        <v>467.77976942203719</v>
      </c>
      <c r="AH71" s="72">
        <f>VLOOKUP($E71,'DTOC Backsheet'!$D$9:$M$186,'DTOC Performance (Quarterly)'!AH$10,0)</f>
        <v>2957</v>
      </c>
      <c r="AI71" s="73">
        <f>VLOOKUP($E71,'Population 18+ (2014)'!$D$11:$I$188,AI$10,0)</f>
        <v>290948.88000000006</v>
      </c>
      <c r="AJ71" s="74">
        <f t="shared" si="9"/>
        <v>1016.3297414996061</v>
      </c>
      <c r="AK71" s="72">
        <f>VLOOKUP($E71,'DTOC Backsheet'!$D$9:$M$186,'DTOC Performance (Quarterly)'!AK$10,0)</f>
        <v>2427</v>
      </c>
      <c r="AL71" s="73">
        <f>VLOOKUP($E71,'Population 18+ (2014)'!$D$11:$I$188,AL$10,0)</f>
        <v>290948.88000000006</v>
      </c>
      <c r="AM71" s="74">
        <f t="shared" si="10"/>
        <v>834.16715678713024</v>
      </c>
      <c r="AN71" s="72">
        <f>VLOOKUP($E71,'DTOC Backsheet'!$D$9:$M$186,'DTOC Performance (Quarterly)'!AN$10,0)</f>
        <v>2574</v>
      </c>
      <c r="AO71" s="73">
        <f>VLOOKUP($E71,'Population 18+ (2014)'!$D$11:$I$188,AO$10,0)</f>
        <v>294398.85499999998</v>
      </c>
      <c r="AP71" s="74">
        <f t="shared" si="11"/>
        <v>874.32405265299019</v>
      </c>
      <c r="AT71" s="26"/>
    </row>
    <row r="72" spans="1:46" ht="16.5" customHeight="1">
      <c r="A72" s="26"/>
      <c r="B72" s="42" t="s">
        <v>16</v>
      </c>
      <c r="C72" s="43" t="s">
        <v>26</v>
      </c>
      <c r="D72" s="45" t="s">
        <v>44</v>
      </c>
      <c r="E72" s="56" t="s">
        <v>125</v>
      </c>
      <c r="F72" s="57" t="s">
        <v>126</v>
      </c>
      <c r="G72" s="72">
        <f>VLOOKUP($E72,'DTOC Backsheet'!$D$9:$M$186,'DTOC Performance (Quarterly)'!G$10,0)</f>
        <v>4209</v>
      </c>
      <c r="H72" s="73">
        <f>VLOOKUP($E72,'Population 18+ (2014)'!$D$11:$I$188,H$10,0)</f>
        <v>404603.39099999995</v>
      </c>
      <c r="I72" s="74">
        <f t="shared" si="0"/>
        <v>1040.2779842248035</v>
      </c>
      <c r="J72" s="72">
        <f>VLOOKUP($E72,'DTOC Backsheet'!$D$9:$M$186,'DTOC Performance (Quarterly)'!J$10,0)</f>
        <v>6348</v>
      </c>
      <c r="K72" s="73">
        <f>VLOOKUP($E72,'Population 18+ (2014)'!$D$11:$I$188,K$10,0)</f>
        <v>404603.39099999995</v>
      </c>
      <c r="L72" s="74">
        <f t="shared" si="1"/>
        <v>1568.9438450603595</v>
      </c>
      <c r="M72" s="72">
        <f>VLOOKUP($E72,'DTOC Backsheet'!$D$9:$M$186,'DTOC Performance (Quarterly)'!M$10,0)</f>
        <v>9948</v>
      </c>
      <c r="N72" s="73">
        <f>VLOOKUP($E72,'Population 18+ (2014)'!$D$11:$I$188,N$10,0)</f>
        <v>404603.39099999995</v>
      </c>
      <c r="O72" s="74">
        <f t="shared" si="2"/>
        <v>2458.7040596503557</v>
      </c>
      <c r="P72" s="72">
        <f>VLOOKUP($E72,'DTOC Backsheet'!$D$9:$M$186,'DTOC Performance (Quarterly)'!P$10,0)</f>
        <v>11074</v>
      </c>
      <c r="Q72" s="73">
        <f>VLOOKUP($E72,'Population 18+ (2014)'!$D$11:$I$188,Q$10,0)</f>
        <v>404626.54900000006</v>
      </c>
      <c r="R72" s="74">
        <f t="shared" si="3"/>
        <v>2736.8446354715097</v>
      </c>
      <c r="S72" s="72">
        <f>VLOOKUP($E72,'DTOC Backsheet'!$D$196:$M$373,'DTOC Performance (Quarterly)'!S$10,0)</f>
        <v>9506</v>
      </c>
      <c r="T72" s="73">
        <f>VLOOKUP($E72,'Population 18+ (2014)'!$D$11:$I$188,T$10,0)</f>
        <v>404626.54900000006</v>
      </c>
      <c r="U72" s="74">
        <f t="shared" si="4"/>
        <v>2349.3268109799683</v>
      </c>
      <c r="V72" s="72">
        <f>VLOOKUP($E72,'DTOC Backsheet'!$D$196:$M$373,'DTOC Performance (Quarterly)'!V$10,0)</f>
        <v>8017</v>
      </c>
      <c r="W72" s="73">
        <f>VLOOKUP($E72,'Population 18+ (2014)'!$D$11:$I$188,W$10,0)</f>
        <v>404626.54900000006</v>
      </c>
      <c r="X72" s="74">
        <f t="shared" si="5"/>
        <v>1981.3331625948249</v>
      </c>
      <c r="Y72" s="72">
        <f>VLOOKUP($E72,'DTOC Backsheet'!$D$196:$M$373,'DTOC Performance (Quarterly)'!Y$10,0)</f>
        <v>6160</v>
      </c>
      <c r="Z72" s="73">
        <f>VLOOKUP($E72,'Population 18+ (2014)'!$D$11:$I$188,Z$10,0)</f>
        <v>404626.54900000006</v>
      </c>
      <c r="AA72" s="74">
        <f t="shared" si="6"/>
        <v>1522.391453359626</v>
      </c>
      <c r="AB72" s="72">
        <f>VLOOKUP($E72,'DTOC Backsheet'!$D$196:$M$373,'DTOC Performance (Quarterly)'!AB$10,0)</f>
        <v>5274</v>
      </c>
      <c r="AC72" s="73">
        <f>VLOOKUP($E72,'Population 18+ (2014)'!$D$11:$I$188,AC$10,0)</f>
        <v>404603.24799999996</v>
      </c>
      <c r="AD72" s="74">
        <f t="shared" si="7"/>
        <v>1303.499175073355</v>
      </c>
      <c r="AE72" s="72">
        <f>VLOOKUP($E72,'DTOC Backsheet'!$D$9:$M$186,'DTOC Performance (Quarterly)'!AE$10,0)</f>
        <v>13271</v>
      </c>
      <c r="AF72" s="73">
        <f>VLOOKUP($E72,'Population 18+ (2014)'!$D$11:$I$188,AF$10,0)</f>
        <v>404626.54900000006</v>
      </c>
      <c r="AG72" s="74">
        <f t="shared" si="8"/>
        <v>3279.8144444051291</v>
      </c>
      <c r="AH72" s="72">
        <f>VLOOKUP($E72,'DTOC Backsheet'!$D$9:$M$186,'DTOC Performance (Quarterly)'!AH$10,0)</f>
        <v>15404</v>
      </c>
      <c r="AI72" s="73">
        <f>VLOOKUP($E72,'Population 18+ (2014)'!$D$11:$I$188,AI$10,0)</f>
        <v>404626.54900000006</v>
      </c>
      <c r="AJ72" s="74">
        <f t="shared" si="9"/>
        <v>3806.9671992778699</v>
      </c>
      <c r="AK72" s="72">
        <f>VLOOKUP($E72,'DTOC Backsheet'!$D$9:$M$186,'DTOC Performance (Quarterly)'!AK$10,0)</f>
        <v>16466</v>
      </c>
      <c r="AL72" s="73">
        <f>VLOOKUP($E72,'Population 18+ (2014)'!$D$11:$I$188,AL$10,0)</f>
        <v>404626.54900000006</v>
      </c>
      <c r="AM72" s="74">
        <f t="shared" si="10"/>
        <v>4069.431440100585</v>
      </c>
      <c r="AN72" s="72">
        <f>VLOOKUP($E72,'DTOC Backsheet'!$D$9:$M$186,'DTOC Performance (Quarterly)'!AN$10,0)</f>
        <v>15990</v>
      </c>
      <c r="AO72" s="73">
        <f>VLOOKUP($E72,'Population 18+ (2014)'!$D$11:$I$188,AO$10,0)</f>
        <v>404603.24799999996</v>
      </c>
      <c r="AP72" s="74">
        <f t="shared" si="11"/>
        <v>3952.0196832428792</v>
      </c>
      <c r="AT72" s="26"/>
    </row>
    <row r="73" spans="1:46" ht="16.5" customHeight="1">
      <c r="A73" s="26"/>
      <c r="B73" s="42" t="s">
        <v>16</v>
      </c>
      <c r="C73" s="43" t="s">
        <v>24</v>
      </c>
      <c r="D73" s="45" t="s">
        <v>44</v>
      </c>
      <c r="E73" s="56" t="s">
        <v>127</v>
      </c>
      <c r="F73" s="57" t="s">
        <v>128</v>
      </c>
      <c r="G73" s="72">
        <f>VLOOKUP($E73,'DTOC Backsheet'!$D$9:$M$186,'DTOC Performance (Quarterly)'!G$10,0)</f>
        <v>382</v>
      </c>
      <c r="H73" s="73">
        <f>VLOOKUP($E73,'Population 18+ (2014)'!$D$11:$I$188,H$10,0)</f>
        <v>82807.782999999967</v>
      </c>
      <c r="I73" s="74">
        <f t="shared" si="0"/>
        <v>461.30929504537056</v>
      </c>
      <c r="J73" s="72">
        <f>VLOOKUP($E73,'DTOC Backsheet'!$D$9:$M$186,'DTOC Performance (Quarterly)'!J$10,0)</f>
        <v>294</v>
      </c>
      <c r="K73" s="73">
        <f>VLOOKUP($E73,'Population 18+ (2014)'!$D$11:$I$188,K$10,0)</f>
        <v>82807.782999999967</v>
      </c>
      <c r="L73" s="74">
        <f t="shared" si="1"/>
        <v>355.03909095114898</v>
      </c>
      <c r="M73" s="72">
        <f>VLOOKUP($E73,'DTOC Backsheet'!$D$9:$M$186,'DTOC Performance (Quarterly)'!M$10,0)</f>
        <v>642</v>
      </c>
      <c r="N73" s="73">
        <f>VLOOKUP($E73,'Population 18+ (2014)'!$D$11:$I$188,N$10,0)</f>
        <v>82807.782999999967</v>
      </c>
      <c r="O73" s="74">
        <f t="shared" si="2"/>
        <v>775.28944350557026</v>
      </c>
      <c r="P73" s="72">
        <f>VLOOKUP($E73,'DTOC Backsheet'!$D$9:$M$186,'DTOC Performance (Quarterly)'!P$10,0)</f>
        <v>499</v>
      </c>
      <c r="Q73" s="73">
        <f>VLOOKUP($E73,'Population 18+ (2014)'!$D$11:$I$188,Q$10,0)</f>
        <v>83005.735000000015</v>
      </c>
      <c r="R73" s="74">
        <f t="shared" si="3"/>
        <v>601.16328106726598</v>
      </c>
      <c r="S73" s="72">
        <f>VLOOKUP($E73,'DTOC Backsheet'!$D$196:$M$373,'DTOC Performance (Quarterly)'!S$10,0)</f>
        <v>585</v>
      </c>
      <c r="T73" s="73">
        <f>VLOOKUP($E73,'Population 18+ (2014)'!$D$11:$I$188,T$10,0)</f>
        <v>83005.735000000015</v>
      </c>
      <c r="U73" s="74">
        <f t="shared" si="4"/>
        <v>704.77058000871853</v>
      </c>
      <c r="V73" s="72">
        <f>VLOOKUP($E73,'DTOC Backsheet'!$D$196:$M$373,'DTOC Performance (Quarterly)'!V$10,0)</f>
        <v>570</v>
      </c>
      <c r="W73" s="73">
        <f>VLOOKUP($E73,'Population 18+ (2014)'!$D$11:$I$188,W$10,0)</f>
        <v>83005.735000000015</v>
      </c>
      <c r="X73" s="74">
        <f t="shared" si="5"/>
        <v>686.69953949567446</v>
      </c>
      <c r="Y73" s="72">
        <f>VLOOKUP($E73,'DTOC Backsheet'!$D$196:$M$373,'DTOC Performance (Quarterly)'!Y$10,0)</f>
        <v>555</v>
      </c>
      <c r="Z73" s="73">
        <f>VLOOKUP($E73,'Population 18+ (2014)'!$D$11:$I$188,Z$10,0)</f>
        <v>83005.735000000015</v>
      </c>
      <c r="AA73" s="74">
        <f t="shared" si="6"/>
        <v>668.62849898263039</v>
      </c>
      <c r="AB73" s="72">
        <f>VLOOKUP($E73,'DTOC Backsheet'!$D$196:$M$373,'DTOC Performance (Quarterly)'!AB$10,0)</f>
        <v>540</v>
      </c>
      <c r="AC73" s="73">
        <f>VLOOKUP($E73,'Population 18+ (2014)'!$D$11:$I$188,AC$10,0)</f>
        <v>83173.949999999983</v>
      </c>
      <c r="AD73" s="74">
        <f t="shared" si="7"/>
        <v>649.24173975144879</v>
      </c>
      <c r="AE73" s="72">
        <f>VLOOKUP($E73,'DTOC Backsheet'!$D$9:$M$186,'DTOC Performance (Quarterly)'!AE$10,0)</f>
        <v>520</v>
      </c>
      <c r="AF73" s="73">
        <f>VLOOKUP($E73,'Population 18+ (2014)'!$D$11:$I$188,AF$10,0)</f>
        <v>83005.735000000015</v>
      </c>
      <c r="AG73" s="74">
        <f t="shared" si="8"/>
        <v>626.46273778552757</v>
      </c>
      <c r="AH73" s="72">
        <f>VLOOKUP($E73,'DTOC Backsheet'!$D$9:$M$186,'DTOC Performance (Quarterly)'!AH$10,0)</f>
        <v>543</v>
      </c>
      <c r="AI73" s="73">
        <f>VLOOKUP($E73,'Population 18+ (2014)'!$D$11:$I$188,AI$10,0)</f>
        <v>83005.735000000015</v>
      </c>
      <c r="AJ73" s="74">
        <f t="shared" si="9"/>
        <v>654.17166657219514</v>
      </c>
      <c r="AK73" s="72">
        <f>VLOOKUP($E73,'DTOC Backsheet'!$D$9:$M$186,'DTOC Performance (Quarterly)'!AK$10,0)</f>
        <v>604</v>
      </c>
      <c r="AL73" s="73">
        <f>VLOOKUP($E73,'Population 18+ (2014)'!$D$11:$I$188,AL$10,0)</f>
        <v>83005.735000000015</v>
      </c>
      <c r="AM73" s="74">
        <f t="shared" si="10"/>
        <v>727.66056465857434</v>
      </c>
      <c r="AN73" s="72">
        <f>VLOOKUP($E73,'DTOC Backsheet'!$D$9:$M$186,'DTOC Performance (Quarterly)'!AN$10,0)</f>
        <v>370</v>
      </c>
      <c r="AO73" s="73">
        <f>VLOOKUP($E73,'Population 18+ (2014)'!$D$11:$I$188,AO$10,0)</f>
        <v>83173.949999999983</v>
      </c>
      <c r="AP73" s="74">
        <f t="shared" si="11"/>
        <v>444.85082168154827</v>
      </c>
      <c r="AT73" s="26"/>
    </row>
    <row r="74" spans="1:46" ht="16.5" customHeight="1">
      <c r="A74" s="26"/>
      <c r="B74" s="42" t="s">
        <v>18</v>
      </c>
      <c r="C74" s="43" t="s">
        <v>30</v>
      </c>
      <c r="D74" s="45" t="s">
        <v>48</v>
      </c>
      <c r="E74" s="56" t="s">
        <v>129</v>
      </c>
      <c r="F74" s="57" t="s">
        <v>130</v>
      </c>
      <c r="G74" s="72">
        <f>VLOOKUP($E74,'DTOC Backsheet'!$D$9:$M$186,'DTOC Performance (Quarterly)'!G$10,0)</f>
        <v>1322</v>
      </c>
      <c r="H74" s="73">
        <f>VLOOKUP($E74,'Population 18+ (2014)'!$D$11:$I$188,H$10,0)</f>
        <v>196024.94899999996</v>
      </c>
      <c r="I74" s="74">
        <f t="shared" si="0"/>
        <v>674.40395048897585</v>
      </c>
      <c r="J74" s="72">
        <f>VLOOKUP($E74,'DTOC Backsheet'!$D$9:$M$186,'DTOC Performance (Quarterly)'!J$10,0)</f>
        <v>1559</v>
      </c>
      <c r="K74" s="73">
        <f>VLOOKUP($E74,'Population 18+ (2014)'!$D$11:$I$188,K$10,0)</f>
        <v>196024.94899999996</v>
      </c>
      <c r="L74" s="74">
        <f t="shared" si="1"/>
        <v>795.30692799721135</v>
      </c>
      <c r="M74" s="72">
        <f>VLOOKUP($E74,'DTOC Backsheet'!$D$9:$M$186,'DTOC Performance (Quarterly)'!M$10,0)</f>
        <v>2642</v>
      </c>
      <c r="N74" s="73">
        <f>VLOOKUP($E74,'Population 18+ (2014)'!$D$11:$I$188,N$10,0)</f>
        <v>196024.94899999996</v>
      </c>
      <c r="O74" s="74">
        <f t="shared" si="2"/>
        <v>1347.7876226867431</v>
      </c>
      <c r="P74" s="72">
        <f>VLOOKUP($E74,'DTOC Backsheet'!$D$9:$M$186,'DTOC Performance (Quarterly)'!P$10,0)</f>
        <v>1299</v>
      </c>
      <c r="Q74" s="73">
        <f>VLOOKUP($E74,'Population 18+ (2014)'!$D$11:$I$188,Q$10,0)</f>
        <v>197624.147</v>
      </c>
      <c r="R74" s="74">
        <f t="shared" si="3"/>
        <v>657.30833995705996</v>
      </c>
      <c r="S74" s="72">
        <f>VLOOKUP($E74,'DTOC Backsheet'!$D$196:$M$373,'DTOC Performance (Quarterly)'!S$10,0)</f>
        <v>1747</v>
      </c>
      <c r="T74" s="73">
        <f>VLOOKUP($E74,'Population 18+ (2014)'!$D$11:$I$188,T$10,0)</f>
        <v>197624.147</v>
      </c>
      <c r="U74" s="74">
        <f t="shared" si="4"/>
        <v>884.00128553116542</v>
      </c>
      <c r="V74" s="72">
        <f>VLOOKUP($E74,'DTOC Backsheet'!$D$196:$M$373,'DTOC Performance (Quarterly)'!V$10,0)</f>
        <v>1747</v>
      </c>
      <c r="W74" s="73">
        <f>VLOOKUP($E74,'Population 18+ (2014)'!$D$11:$I$188,W$10,0)</f>
        <v>197624.147</v>
      </c>
      <c r="X74" s="74">
        <f t="shared" si="5"/>
        <v>884.00128553116542</v>
      </c>
      <c r="Y74" s="72">
        <f>VLOOKUP($E74,'DTOC Backsheet'!$D$196:$M$373,'DTOC Performance (Quarterly)'!Y$10,0)</f>
        <v>1747</v>
      </c>
      <c r="Z74" s="73">
        <f>VLOOKUP($E74,'Population 18+ (2014)'!$D$11:$I$188,Z$10,0)</f>
        <v>197624.147</v>
      </c>
      <c r="AA74" s="74">
        <f t="shared" si="6"/>
        <v>884.00128553116542</v>
      </c>
      <c r="AB74" s="72">
        <f>VLOOKUP($E74,'DTOC Backsheet'!$D$196:$M$373,'DTOC Performance (Quarterly)'!AB$10,0)</f>
        <v>1760</v>
      </c>
      <c r="AC74" s="73">
        <f>VLOOKUP($E74,'Population 18+ (2014)'!$D$11:$I$188,AC$10,0)</f>
        <v>199083.55499999999</v>
      </c>
      <c r="AD74" s="74">
        <f t="shared" si="7"/>
        <v>884.05092022794156</v>
      </c>
      <c r="AE74" s="72">
        <f>VLOOKUP($E74,'DTOC Backsheet'!$D$9:$M$186,'DTOC Performance (Quarterly)'!AE$10,0)</f>
        <v>1564</v>
      </c>
      <c r="AF74" s="73">
        <f>VLOOKUP($E74,'Population 18+ (2014)'!$D$11:$I$188,AF$10,0)</f>
        <v>197624.147</v>
      </c>
      <c r="AG74" s="74">
        <f t="shared" si="8"/>
        <v>791.40126535245713</v>
      </c>
      <c r="AH74" s="72">
        <f>VLOOKUP($E74,'DTOC Backsheet'!$D$9:$M$186,'DTOC Performance (Quarterly)'!AH$10,0)</f>
        <v>1682</v>
      </c>
      <c r="AI74" s="73">
        <f>VLOOKUP($E74,'Population 18+ (2014)'!$D$11:$I$188,AI$10,0)</f>
        <v>197624.147</v>
      </c>
      <c r="AJ74" s="74">
        <f t="shared" si="9"/>
        <v>851.1105679813511</v>
      </c>
      <c r="AK74" s="72">
        <f>VLOOKUP($E74,'DTOC Backsheet'!$D$9:$M$186,'DTOC Performance (Quarterly)'!AK$10,0)</f>
        <v>1270</v>
      </c>
      <c r="AL74" s="73">
        <f>VLOOKUP($E74,'Population 18+ (2014)'!$D$11:$I$188,AL$10,0)</f>
        <v>197624.147</v>
      </c>
      <c r="AM74" s="74">
        <f t="shared" si="10"/>
        <v>642.63401981945049</v>
      </c>
      <c r="AN74" s="72">
        <f>VLOOKUP($E74,'DTOC Backsheet'!$D$9:$M$186,'DTOC Performance (Quarterly)'!AN$10,0)</f>
        <v>1049</v>
      </c>
      <c r="AO74" s="73">
        <f>VLOOKUP($E74,'Population 18+ (2014)'!$D$11:$I$188,AO$10,0)</f>
        <v>199083.55499999999</v>
      </c>
      <c r="AP74" s="74">
        <f t="shared" si="11"/>
        <v>526.91444052222198</v>
      </c>
      <c r="AT74" s="26"/>
    </row>
    <row r="75" spans="1:46" ht="16.5" customHeight="1">
      <c r="A75" s="26"/>
      <c r="B75" s="42" t="s">
        <v>18</v>
      </c>
      <c r="C75" s="43" t="s">
        <v>30</v>
      </c>
      <c r="D75" s="45" t="s">
        <v>48</v>
      </c>
      <c r="E75" s="56" t="s">
        <v>131</v>
      </c>
      <c r="F75" s="57" t="s">
        <v>132</v>
      </c>
      <c r="G75" s="72">
        <f>VLOOKUP($E75,'DTOC Backsheet'!$D$9:$M$186,'DTOC Performance (Quarterly)'!G$10,0)</f>
        <v>4035</v>
      </c>
      <c r="H75" s="73">
        <f>VLOOKUP($E75,'Population 18+ (2014)'!$D$11:$I$188,H$10,0)</f>
        <v>628899.37499999988</v>
      </c>
      <c r="I75" s="74">
        <f t="shared" si="0"/>
        <v>641.59707584381056</v>
      </c>
      <c r="J75" s="72">
        <f>VLOOKUP($E75,'DTOC Backsheet'!$D$9:$M$186,'DTOC Performance (Quarterly)'!J$10,0)</f>
        <v>3753</v>
      </c>
      <c r="K75" s="73">
        <f>VLOOKUP($E75,'Population 18+ (2014)'!$D$11:$I$188,K$10,0)</f>
        <v>628899.37499999988</v>
      </c>
      <c r="L75" s="74">
        <f t="shared" si="1"/>
        <v>596.75683411197554</v>
      </c>
      <c r="M75" s="72">
        <f>VLOOKUP($E75,'DTOC Backsheet'!$D$9:$M$186,'DTOC Performance (Quarterly)'!M$10,0)</f>
        <v>4121</v>
      </c>
      <c r="N75" s="73">
        <f>VLOOKUP($E75,'Population 18+ (2014)'!$D$11:$I$188,N$10,0)</f>
        <v>628899.37499999988</v>
      </c>
      <c r="O75" s="74">
        <f t="shared" si="2"/>
        <v>655.27175949252626</v>
      </c>
      <c r="P75" s="72">
        <f>VLOOKUP($E75,'DTOC Backsheet'!$D$9:$M$186,'DTOC Performance (Quarterly)'!P$10,0)</f>
        <v>5250</v>
      </c>
      <c r="Q75" s="73">
        <f>VLOOKUP($E75,'Population 18+ (2014)'!$D$11:$I$188,Q$10,0)</f>
        <v>632403.88800000004</v>
      </c>
      <c r="R75" s="74">
        <f t="shared" si="3"/>
        <v>830.16567412374923</v>
      </c>
      <c r="S75" s="72">
        <f>VLOOKUP($E75,'DTOC Backsheet'!$D$196:$M$373,'DTOC Performance (Quarterly)'!S$10,0)</f>
        <v>4493</v>
      </c>
      <c r="T75" s="73">
        <f>VLOOKUP($E75,'Population 18+ (2014)'!$D$11:$I$188,T$10,0)</f>
        <v>632403.88800000004</v>
      </c>
      <c r="U75" s="74">
        <f t="shared" si="4"/>
        <v>710.46369025485808</v>
      </c>
      <c r="V75" s="72">
        <f>VLOOKUP($E75,'DTOC Backsheet'!$D$196:$M$373,'DTOC Performance (Quarterly)'!V$10,0)</f>
        <v>4493</v>
      </c>
      <c r="W75" s="73">
        <f>VLOOKUP($E75,'Population 18+ (2014)'!$D$11:$I$188,W$10,0)</f>
        <v>632403.88800000004</v>
      </c>
      <c r="X75" s="74">
        <f t="shared" si="5"/>
        <v>710.46369025485808</v>
      </c>
      <c r="Y75" s="72">
        <f>VLOOKUP($E75,'DTOC Backsheet'!$D$196:$M$373,'DTOC Performance (Quarterly)'!Y$10,0)</f>
        <v>4493</v>
      </c>
      <c r="Z75" s="73">
        <f>VLOOKUP($E75,'Population 18+ (2014)'!$D$11:$I$188,Z$10,0)</f>
        <v>632403.88800000004</v>
      </c>
      <c r="AA75" s="74">
        <f t="shared" si="6"/>
        <v>710.46369025485808</v>
      </c>
      <c r="AB75" s="72">
        <f>VLOOKUP($E75,'DTOC Backsheet'!$D$196:$M$373,'DTOC Performance (Quarterly)'!AB$10,0)</f>
        <v>4520</v>
      </c>
      <c r="AC75" s="73">
        <f>VLOOKUP($E75,'Population 18+ (2014)'!$D$11:$I$188,AC$10,0)</f>
        <v>635881.554</v>
      </c>
      <c r="AD75" s="74">
        <f t="shared" si="7"/>
        <v>710.82420484869101</v>
      </c>
      <c r="AE75" s="72">
        <f>VLOOKUP($E75,'DTOC Backsheet'!$D$9:$M$186,'DTOC Performance (Quarterly)'!AE$10,0)</f>
        <v>5220</v>
      </c>
      <c r="AF75" s="73">
        <f>VLOOKUP($E75,'Population 18+ (2014)'!$D$11:$I$188,AF$10,0)</f>
        <v>632403.88800000004</v>
      </c>
      <c r="AG75" s="74">
        <f t="shared" si="8"/>
        <v>825.42187027161344</v>
      </c>
      <c r="AH75" s="72">
        <f>VLOOKUP($E75,'DTOC Backsheet'!$D$9:$M$186,'DTOC Performance (Quarterly)'!AH$10,0)</f>
        <v>5346</v>
      </c>
      <c r="AI75" s="73">
        <f>VLOOKUP($E75,'Population 18+ (2014)'!$D$11:$I$188,AI$10,0)</f>
        <v>632403.88800000004</v>
      </c>
      <c r="AJ75" s="74">
        <f t="shared" si="9"/>
        <v>845.34584645058339</v>
      </c>
      <c r="AK75" s="72">
        <f>VLOOKUP($E75,'DTOC Backsheet'!$D$9:$M$186,'DTOC Performance (Quarterly)'!AK$10,0)</f>
        <v>6216</v>
      </c>
      <c r="AL75" s="73">
        <f>VLOOKUP($E75,'Population 18+ (2014)'!$D$11:$I$188,AL$10,0)</f>
        <v>632403.88800000004</v>
      </c>
      <c r="AM75" s="74">
        <f t="shared" si="10"/>
        <v>982.91615816251897</v>
      </c>
      <c r="AN75" s="72">
        <f>VLOOKUP($E75,'DTOC Backsheet'!$D$9:$M$186,'DTOC Performance (Quarterly)'!AN$10,0)</f>
        <v>5632</v>
      </c>
      <c r="AO75" s="73">
        <f>VLOOKUP($E75,'Population 18+ (2014)'!$D$11:$I$188,AO$10,0)</f>
        <v>635881.554</v>
      </c>
      <c r="AP75" s="74">
        <f t="shared" si="11"/>
        <v>885.69954020084697</v>
      </c>
      <c r="AT75" s="26"/>
    </row>
    <row r="76" spans="1:46" ht="16.5" customHeight="1">
      <c r="A76" s="26"/>
      <c r="B76" s="42" t="s">
        <v>22</v>
      </c>
      <c r="C76" s="43" t="s">
        <v>40</v>
      </c>
      <c r="D76" s="45" t="s">
        <v>56</v>
      </c>
      <c r="E76" s="56" t="s">
        <v>133</v>
      </c>
      <c r="F76" s="57" t="s">
        <v>134</v>
      </c>
      <c r="G76" s="72">
        <f>VLOOKUP($E76,'DTOC Backsheet'!$D$9:$M$186,'DTOC Performance (Quarterly)'!G$10,0)</f>
        <v>10528</v>
      </c>
      <c r="H76" s="73">
        <f>VLOOKUP($E76,'Population 18+ (2014)'!$D$11:$I$188,H$10,0)</f>
        <v>627286.51700000011</v>
      </c>
      <c r="I76" s="74">
        <f t="shared" si="0"/>
        <v>1678.3399156019161</v>
      </c>
      <c r="J76" s="72">
        <f>VLOOKUP($E76,'DTOC Backsheet'!$D$9:$M$186,'DTOC Performance (Quarterly)'!J$10,0)</f>
        <v>12273</v>
      </c>
      <c r="K76" s="73">
        <f>VLOOKUP($E76,'Population 18+ (2014)'!$D$11:$I$188,K$10,0)</f>
        <v>627286.51700000011</v>
      </c>
      <c r="L76" s="74">
        <f t="shared" si="1"/>
        <v>1956.5222059443686</v>
      </c>
      <c r="M76" s="72">
        <f>VLOOKUP($E76,'DTOC Backsheet'!$D$9:$M$186,'DTOC Performance (Quarterly)'!M$10,0)</f>
        <v>10749</v>
      </c>
      <c r="N76" s="73">
        <f>VLOOKUP($E76,'Population 18+ (2014)'!$D$11:$I$188,N$10,0)</f>
        <v>627286.51700000011</v>
      </c>
      <c r="O76" s="74">
        <f t="shared" si="2"/>
        <v>1713.5710251524501</v>
      </c>
      <c r="P76" s="72">
        <f>VLOOKUP($E76,'DTOC Backsheet'!$D$9:$M$186,'DTOC Performance (Quarterly)'!P$10,0)</f>
        <v>12931</v>
      </c>
      <c r="Q76" s="73">
        <f>VLOOKUP($E76,'Population 18+ (2014)'!$D$11:$I$188,Q$10,0)</f>
        <v>631250.37300000002</v>
      </c>
      <c r="R76" s="74">
        <f t="shared" si="3"/>
        <v>2048.4740370996979</v>
      </c>
      <c r="S76" s="72">
        <f>VLOOKUP($E76,'DTOC Backsheet'!$D$196:$M$373,'DTOC Performance (Quarterly)'!S$10,0)</f>
        <v>10500</v>
      </c>
      <c r="T76" s="73">
        <f>VLOOKUP($E76,'Population 18+ (2014)'!$D$11:$I$188,T$10,0)</f>
        <v>631250.37300000002</v>
      </c>
      <c r="U76" s="74">
        <f t="shared" si="4"/>
        <v>1663.3653537658979</v>
      </c>
      <c r="V76" s="72">
        <f>VLOOKUP($E76,'DTOC Backsheet'!$D$196:$M$373,'DTOC Performance (Quarterly)'!V$10,0)</f>
        <v>10900</v>
      </c>
      <c r="W76" s="73">
        <f>VLOOKUP($E76,'Population 18+ (2014)'!$D$11:$I$188,W$10,0)</f>
        <v>631250.37300000002</v>
      </c>
      <c r="X76" s="74">
        <f t="shared" si="5"/>
        <v>1726.7316529569796</v>
      </c>
      <c r="Y76" s="72">
        <f>VLOOKUP($E76,'DTOC Backsheet'!$D$196:$M$373,'DTOC Performance (Quarterly)'!Y$10,0)</f>
        <v>11000</v>
      </c>
      <c r="Z76" s="73">
        <f>VLOOKUP($E76,'Population 18+ (2014)'!$D$11:$I$188,Z$10,0)</f>
        <v>631250.37300000002</v>
      </c>
      <c r="AA76" s="74">
        <f t="shared" si="6"/>
        <v>1742.5732277547502</v>
      </c>
      <c r="AB76" s="72">
        <f>VLOOKUP($E76,'DTOC Backsheet'!$D$196:$M$373,'DTOC Performance (Quarterly)'!AB$10,0)</f>
        <v>11100</v>
      </c>
      <c r="AC76" s="73">
        <f>VLOOKUP($E76,'Population 18+ (2014)'!$D$11:$I$188,AC$10,0)</f>
        <v>635114.70199999993</v>
      </c>
      <c r="AD76" s="74">
        <f t="shared" si="7"/>
        <v>1747.715800790894</v>
      </c>
      <c r="AE76" s="72">
        <f>VLOOKUP($E76,'DTOC Backsheet'!$D$9:$M$186,'DTOC Performance (Quarterly)'!AE$10,0)</f>
        <v>14607</v>
      </c>
      <c r="AF76" s="73">
        <f>VLOOKUP($E76,'Population 18+ (2014)'!$D$11:$I$188,AF$10,0)</f>
        <v>631250.37300000002</v>
      </c>
      <c r="AG76" s="74">
        <f t="shared" si="8"/>
        <v>2313.9788307103304</v>
      </c>
      <c r="AH76" s="72">
        <f>VLOOKUP($E76,'DTOC Backsheet'!$D$9:$M$186,'DTOC Performance (Quarterly)'!AH$10,0)</f>
        <v>14742</v>
      </c>
      <c r="AI76" s="73">
        <f>VLOOKUP($E76,'Population 18+ (2014)'!$D$11:$I$188,AI$10,0)</f>
        <v>631250.37300000002</v>
      </c>
      <c r="AJ76" s="74">
        <f t="shared" si="9"/>
        <v>2335.3649566873205</v>
      </c>
      <c r="AK76" s="72">
        <f>VLOOKUP($E76,'DTOC Backsheet'!$D$9:$M$186,'DTOC Performance (Quarterly)'!AK$10,0)</f>
        <v>13668</v>
      </c>
      <c r="AL76" s="73">
        <f>VLOOKUP($E76,'Population 18+ (2014)'!$D$11:$I$188,AL$10,0)</f>
        <v>631250.37300000002</v>
      </c>
      <c r="AM76" s="74">
        <f t="shared" si="10"/>
        <v>2165.2264433592659</v>
      </c>
      <c r="AN76" s="72">
        <f>VLOOKUP($E76,'DTOC Backsheet'!$D$9:$M$186,'DTOC Performance (Quarterly)'!AN$10,0)</f>
        <v>14259</v>
      </c>
      <c r="AO76" s="73">
        <f>VLOOKUP($E76,'Population 18+ (2014)'!$D$11:$I$188,AO$10,0)</f>
        <v>635114.70199999993</v>
      </c>
      <c r="AP76" s="74">
        <f t="shared" si="11"/>
        <v>2245.1062705835461</v>
      </c>
      <c r="AT76" s="26"/>
    </row>
    <row r="77" spans="1:46" ht="16.5" customHeight="1">
      <c r="A77" s="26"/>
      <c r="B77" s="42" t="s">
        <v>16</v>
      </c>
      <c r="C77" s="43" t="s">
        <v>28</v>
      </c>
      <c r="D77" s="45" t="s">
        <v>42</v>
      </c>
      <c r="E77" s="56" t="s">
        <v>135</v>
      </c>
      <c r="F77" s="57" t="s">
        <v>136</v>
      </c>
      <c r="G77" s="72">
        <f>VLOOKUP($E77,'DTOC Backsheet'!$D$9:$M$186,'DTOC Performance (Quarterly)'!G$10,0)</f>
        <v>1360</v>
      </c>
      <c r="H77" s="73">
        <f>VLOOKUP($E77,'Population 18+ (2014)'!$D$11:$I$188,H$10,0)</f>
        <v>239478.72999999995</v>
      </c>
      <c r="I77" s="74">
        <f t="shared" si="0"/>
        <v>567.90012206929612</v>
      </c>
      <c r="J77" s="72">
        <f>VLOOKUP($E77,'DTOC Backsheet'!$D$9:$M$186,'DTOC Performance (Quarterly)'!J$10,0)</f>
        <v>1295</v>
      </c>
      <c r="K77" s="73">
        <f>VLOOKUP($E77,'Population 18+ (2014)'!$D$11:$I$188,K$10,0)</f>
        <v>239478.72999999995</v>
      </c>
      <c r="L77" s="74">
        <f t="shared" si="1"/>
        <v>540.75783682333724</v>
      </c>
      <c r="M77" s="72">
        <f>VLOOKUP($E77,'DTOC Backsheet'!$D$9:$M$186,'DTOC Performance (Quarterly)'!M$10,0)</f>
        <v>1524</v>
      </c>
      <c r="N77" s="73">
        <f>VLOOKUP($E77,'Population 18+ (2014)'!$D$11:$I$188,N$10,0)</f>
        <v>239478.72999999995</v>
      </c>
      <c r="O77" s="74">
        <f t="shared" si="2"/>
        <v>636.38219561294659</v>
      </c>
      <c r="P77" s="72">
        <f>VLOOKUP($E77,'DTOC Backsheet'!$D$9:$M$186,'DTOC Performance (Quarterly)'!P$10,0)</f>
        <v>1109</v>
      </c>
      <c r="Q77" s="73">
        <f>VLOOKUP($E77,'Population 18+ (2014)'!$D$11:$I$188,Q$10,0)</f>
        <v>240015.48600000009</v>
      </c>
      <c r="R77" s="74">
        <f t="shared" si="3"/>
        <v>462.05351932999838</v>
      </c>
      <c r="S77" s="72">
        <f>VLOOKUP($E77,'DTOC Backsheet'!$D$196:$M$373,'DTOC Performance (Quarterly)'!S$10,0)</f>
        <v>1322</v>
      </c>
      <c r="T77" s="73">
        <f>VLOOKUP($E77,'Population 18+ (2014)'!$D$11:$I$188,T$10,0)</f>
        <v>240015.48600000009</v>
      </c>
      <c r="U77" s="74">
        <f t="shared" si="4"/>
        <v>550.79779310573304</v>
      </c>
      <c r="V77" s="72">
        <f>VLOOKUP($E77,'DTOC Backsheet'!$D$196:$M$373,'DTOC Performance (Quarterly)'!V$10,0)</f>
        <v>1322</v>
      </c>
      <c r="W77" s="73">
        <f>VLOOKUP($E77,'Population 18+ (2014)'!$D$11:$I$188,W$10,0)</f>
        <v>240015.48600000009</v>
      </c>
      <c r="X77" s="74">
        <f t="shared" si="5"/>
        <v>550.79779310573304</v>
      </c>
      <c r="Y77" s="72">
        <f>VLOOKUP($E77,'DTOC Backsheet'!$D$196:$M$373,'DTOC Performance (Quarterly)'!Y$10,0)</f>
        <v>1322</v>
      </c>
      <c r="Z77" s="73">
        <f>VLOOKUP($E77,'Population 18+ (2014)'!$D$11:$I$188,Z$10,0)</f>
        <v>240015.48600000009</v>
      </c>
      <c r="AA77" s="74">
        <f t="shared" si="6"/>
        <v>550.79779310573304</v>
      </c>
      <c r="AB77" s="72">
        <f>VLOOKUP($E77,'DTOC Backsheet'!$D$196:$M$373,'DTOC Performance (Quarterly)'!AB$10,0)</f>
        <v>1322</v>
      </c>
      <c r="AC77" s="73">
        <f>VLOOKUP($E77,'Population 18+ (2014)'!$D$11:$I$188,AC$10,0)</f>
        <v>240440.61799999996</v>
      </c>
      <c r="AD77" s="74">
        <f t="shared" si="7"/>
        <v>549.82390704053182</v>
      </c>
      <c r="AE77" s="72">
        <f>VLOOKUP($E77,'DTOC Backsheet'!$D$9:$M$186,'DTOC Performance (Quarterly)'!AE$10,0)</f>
        <v>1163</v>
      </c>
      <c r="AF77" s="73">
        <f>VLOOKUP($E77,'Population 18+ (2014)'!$D$11:$I$188,AF$10,0)</f>
        <v>240015.48600000009</v>
      </c>
      <c r="AG77" s="74">
        <f t="shared" si="8"/>
        <v>484.55206761117057</v>
      </c>
      <c r="AH77" s="72">
        <f>VLOOKUP($E77,'DTOC Backsheet'!$D$9:$M$186,'DTOC Performance (Quarterly)'!AH$10,0)</f>
        <v>1841</v>
      </c>
      <c r="AI77" s="73">
        <f>VLOOKUP($E77,'Population 18+ (2014)'!$D$11:$I$188,AI$10,0)</f>
        <v>240015.48600000009</v>
      </c>
      <c r="AJ77" s="74">
        <f t="shared" si="9"/>
        <v>767.03384047477641</v>
      </c>
      <c r="AK77" s="72">
        <f>VLOOKUP($E77,'DTOC Backsheet'!$D$9:$M$186,'DTOC Performance (Quarterly)'!AK$10,0)</f>
        <v>2341</v>
      </c>
      <c r="AL77" s="73">
        <f>VLOOKUP($E77,'Population 18+ (2014)'!$D$11:$I$188,AL$10,0)</f>
        <v>240015.48600000009</v>
      </c>
      <c r="AM77" s="74">
        <f t="shared" si="10"/>
        <v>975.353731967111</v>
      </c>
      <c r="AN77" s="72">
        <f>VLOOKUP($E77,'DTOC Backsheet'!$D$9:$M$186,'DTOC Performance (Quarterly)'!AN$10,0)</f>
        <v>1811</v>
      </c>
      <c r="AO77" s="73">
        <f>VLOOKUP($E77,'Population 18+ (2014)'!$D$11:$I$188,AO$10,0)</f>
        <v>240440.61799999996</v>
      </c>
      <c r="AP77" s="74">
        <f t="shared" si="11"/>
        <v>753.20052621059244</v>
      </c>
      <c r="AT77" s="26"/>
    </row>
    <row r="78" spans="1:46" ht="16.5" customHeight="1">
      <c r="A78" s="26"/>
      <c r="B78" s="42" t="s">
        <v>22</v>
      </c>
      <c r="C78" s="43" t="s">
        <v>40</v>
      </c>
      <c r="D78" s="45" t="s">
        <v>62</v>
      </c>
      <c r="E78" s="56" t="s">
        <v>137</v>
      </c>
      <c r="F78" s="57" t="s">
        <v>138</v>
      </c>
      <c r="G78" s="72">
        <f>VLOOKUP($E78,'DTOC Backsheet'!$D$9:$M$186,'DTOC Performance (Quarterly)'!G$10,0)</f>
        <v>5903</v>
      </c>
      <c r="H78" s="73">
        <f>VLOOKUP($E78,'Population 18+ (2014)'!$D$11:$I$188,H$10,0)</f>
        <v>342395.90900000004</v>
      </c>
      <c r="I78" s="74">
        <f t="shared" si="0"/>
        <v>1724.0276080518236</v>
      </c>
      <c r="J78" s="72">
        <f>VLOOKUP($E78,'DTOC Backsheet'!$D$9:$M$186,'DTOC Performance (Quarterly)'!J$10,0)</f>
        <v>5372</v>
      </c>
      <c r="K78" s="73">
        <f>VLOOKUP($E78,'Population 18+ (2014)'!$D$11:$I$188,K$10,0)</f>
        <v>342395.90900000004</v>
      </c>
      <c r="L78" s="74">
        <f t="shared" si="1"/>
        <v>1568.9439794095201</v>
      </c>
      <c r="M78" s="72">
        <f>VLOOKUP($E78,'DTOC Backsheet'!$D$9:$M$186,'DTOC Performance (Quarterly)'!M$10,0)</f>
        <v>7688</v>
      </c>
      <c r="N78" s="73">
        <f>VLOOKUP($E78,'Population 18+ (2014)'!$D$11:$I$188,N$10,0)</f>
        <v>342395.90900000004</v>
      </c>
      <c r="O78" s="74">
        <f t="shared" si="2"/>
        <v>2245.3539303239745</v>
      </c>
      <c r="P78" s="72">
        <f>VLOOKUP($E78,'DTOC Backsheet'!$D$9:$M$186,'DTOC Performance (Quarterly)'!P$10,0)</f>
        <v>8413</v>
      </c>
      <c r="Q78" s="73">
        <f>VLOOKUP($E78,'Population 18+ (2014)'!$D$11:$I$188,Q$10,0)</f>
        <v>344031.68500000006</v>
      </c>
      <c r="R78" s="74">
        <f t="shared" si="3"/>
        <v>2445.4142937444844</v>
      </c>
      <c r="S78" s="72">
        <f>VLOOKUP($E78,'DTOC Backsheet'!$D$196:$M$373,'DTOC Performance (Quarterly)'!S$10,0)</f>
        <v>5626</v>
      </c>
      <c r="T78" s="73">
        <f>VLOOKUP($E78,'Population 18+ (2014)'!$D$11:$I$188,T$10,0)</f>
        <v>344031.68500000006</v>
      </c>
      <c r="U78" s="74">
        <f t="shared" si="4"/>
        <v>1635.3144914544714</v>
      </c>
      <c r="V78" s="72">
        <f>VLOOKUP($E78,'DTOC Backsheet'!$D$196:$M$373,'DTOC Performance (Quarterly)'!V$10,0)</f>
        <v>5095</v>
      </c>
      <c r="W78" s="73">
        <f>VLOOKUP($E78,'Population 18+ (2014)'!$D$11:$I$188,W$10,0)</f>
        <v>344031.68500000006</v>
      </c>
      <c r="X78" s="74">
        <f t="shared" si="5"/>
        <v>1480.9682427942644</v>
      </c>
      <c r="Y78" s="72">
        <f>VLOOKUP($E78,'DTOC Backsheet'!$D$196:$M$373,'DTOC Performance (Quarterly)'!Y$10,0)</f>
        <v>7304</v>
      </c>
      <c r="Z78" s="73">
        <f>VLOOKUP($E78,'Population 18+ (2014)'!$D$11:$I$188,Z$10,0)</f>
        <v>344031.68500000006</v>
      </c>
      <c r="AA78" s="74">
        <f t="shared" si="6"/>
        <v>2123.0602640567827</v>
      </c>
      <c r="AB78" s="72">
        <f>VLOOKUP($E78,'DTOC Backsheet'!$D$196:$M$373,'DTOC Performance (Quarterly)'!AB$10,0)</f>
        <v>7824</v>
      </c>
      <c r="AC78" s="73">
        <f>VLOOKUP($E78,'Population 18+ (2014)'!$D$11:$I$188,AC$10,0)</f>
        <v>345765.19399999996</v>
      </c>
      <c r="AD78" s="74">
        <f t="shared" si="7"/>
        <v>2262.8072853394265</v>
      </c>
      <c r="AE78" s="72">
        <f>VLOOKUP($E78,'DTOC Backsheet'!$D$9:$M$186,'DTOC Performance (Quarterly)'!AE$10,0)</f>
        <v>6993</v>
      </c>
      <c r="AF78" s="73">
        <f>VLOOKUP($E78,'Population 18+ (2014)'!$D$11:$I$188,AF$10,0)</f>
        <v>344031.68500000006</v>
      </c>
      <c r="AG78" s="74">
        <f t="shared" si="8"/>
        <v>2032.6616137115391</v>
      </c>
      <c r="AH78" s="72">
        <f>VLOOKUP($E78,'DTOC Backsheet'!$D$9:$M$186,'DTOC Performance (Quarterly)'!AH$10,0)</f>
        <v>7169</v>
      </c>
      <c r="AI78" s="73">
        <f>VLOOKUP($E78,'Population 18+ (2014)'!$D$11:$I$188,AI$10,0)</f>
        <v>344031.68500000006</v>
      </c>
      <c r="AJ78" s="74">
        <f t="shared" si="9"/>
        <v>2083.8196923635101</v>
      </c>
      <c r="AK78" s="72">
        <f>VLOOKUP($E78,'DTOC Backsheet'!$D$9:$M$186,'DTOC Performance (Quarterly)'!AK$10,0)</f>
        <v>6350</v>
      </c>
      <c r="AL78" s="73">
        <f>VLOOKUP($E78,'Population 18+ (2014)'!$D$11:$I$188,AL$10,0)</f>
        <v>344031.68500000006</v>
      </c>
      <c r="AM78" s="74">
        <f t="shared" si="10"/>
        <v>1845.7602240909871</v>
      </c>
      <c r="AN78" s="72">
        <f>VLOOKUP($E78,'DTOC Backsheet'!$D$9:$M$186,'DTOC Performance (Quarterly)'!AN$10,0)</f>
        <v>6019</v>
      </c>
      <c r="AO78" s="73">
        <f>VLOOKUP($E78,'Population 18+ (2014)'!$D$11:$I$188,AO$10,0)</f>
        <v>345765.19399999996</v>
      </c>
      <c r="AP78" s="74">
        <f t="shared" si="11"/>
        <v>1740.7767191280684</v>
      </c>
      <c r="AT78" s="26"/>
    </row>
    <row r="79" spans="1:46" ht="16.5" customHeight="1">
      <c r="A79" s="26"/>
      <c r="B79" s="42" t="s">
        <v>18</v>
      </c>
      <c r="C79" s="43" t="s">
        <v>32</v>
      </c>
      <c r="D79" s="45" t="s">
        <v>50</v>
      </c>
      <c r="E79" s="56" t="s">
        <v>139</v>
      </c>
      <c r="F79" s="57" t="s">
        <v>140</v>
      </c>
      <c r="G79" s="72">
        <f>VLOOKUP($E79,'DTOC Backsheet'!$D$9:$M$186,'DTOC Performance (Quarterly)'!G$10,0)</f>
        <v>2081</v>
      </c>
      <c r="H79" s="73">
        <f>VLOOKUP($E79,'Population 18+ (2014)'!$D$11:$I$188,H$10,0)</f>
        <v>248431.97199999995</v>
      </c>
      <c r="I79" s="74">
        <f t="shared" si="0"/>
        <v>837.65385881974987</v>
      </c>
      <c r="J79" s="72">
        <f>VLOOKUP($E79,'DTOC Backsheet'!$D$9:$M$186,'DTOC Performance (Quarterly)'!J$10,0)</f>
        <v>2645</v>
      </c>
      <c r="K79" s="73">
        <f>VLOOKUP($E79,'Population 18+ (2014)'!$D$11:$I$188,K$10,0)</f>
        <v>248431.97199999995</v>
      </c>
      <c r="L79" s="74">
        <f t="shared" si="1"/>
        <v>1064.6777782692159</v>
      </c>
      <c r="M79" s="72">
        <f>VLOOKUP($E79,'DTOC Backsheet'!$D$9:$M$186,'DTOC Performance (Quarterly)'!M$10,0)</f>
        <v>2780</v>
      </c>
      <c r="N79" s="73">
        <f>VLOOKUP($E79,'Population 18+ (2014)'!$D$11:$I$188,N$10,0)</f>
        <v>248431.97199999995</v>
      </c>
      <c r="O79" s="74">
        <f t="shared" si="2"/>
        <v>1119.0186100523326</v>
      </c>
      <c r="P79" s="72">
        <f>VLOOKUP($E79,'DTOC Backsheet'!$D$9:$M$186,'DTOC Performance (Quarterly)'!P$10,0)</f>
        <v>2188</v>
      </c>
      <c r="Q79" s="73">
        <f>VLOOKUP($E79,'Population 18+ (2014)'!$D$11:$I$188,Q$10,0)</f>
        <v>249057.38800000012</v>
      </c>
      <c r="R79" s="74">
        <f t="shared" si="3"/>
        <v>878.51238526600093</v>
      </c>
      <c r="S79" s="72">
        <f>VLOOKUP($E79,'DTOC Backsheet'!$D$196:$M$373,'DTOC Performance (Quarterly)'!S$10,0)</f>
        <v>1872</v>
      </c>
      <c r="T79" s="73">
        <f>VLOOKUP($E79,'Population 18+ (2014)'!$D$11:$I$188,T$10,0)</f>
        <v>249057.38800000012</v>
      </c>
      <c r="U79" s="74">
        <f t="shared" si="4"/>
        <v>751.63399690034453</v>
      </c>
      <c r="V79" s="72">
        <f>VLOOKUP($E79,'DTOC Backsheet'!$D$196:$M$373,'DTOC Performance (Quarterly)'!V$10,0)</f>
        <v>2380</v>
      </c>
      <c r="W79" s="73">
        <f>VLOOKUP($E79,'Population 18+ (2014)'!$D$11:$I$188,W$10,0)</f>
        <v>249057.38800000012</v>
      </c>
      <c r="X79" s="74">
        <f t="shared" si="5"/>
        <v>955.60305161475435</v>
      </c>
      <c r="Y79" s="72">
        <f>VLOOKUP($E79,'DTOC Backsheet'!$D$196:$M$373,'DTOC Performance (Quarterly)'!Y$10,0)</f>
        <v>2502</v>
      </c>
      <c r="Z79" s="73">
        <f>VLOOKUP($E79,'Population 18+ (2014)'!$D$11:$I$188,Z$10,0)</f>
        <v>249057.38800000012</v>
      </c>
      <c r="AA79" s="74">
        <f t="shared" si="6"/>
        <v>1004.5877458571913</v>
      </c>
      <c r="AB79" s="72">
        <f>VLOOKUP($E79,'DTOC Backsheet'!$D$196:$M$373,'DTOC Performance (Quarterly)'!AB$10,0)</f>
        <v>2847</v>
      </c>
      <c r="AC79" s="73">
        <f>VLOOKUP($E79,'Population 18+ (2014)'!$D$11:$I$188,AC$10,0)</f>
        <v>249567.35800000001</v>
      </c>
      <c r="AD79" s="74">
        <f t="shared" si="7"/>
        <v>1140.7741873037739</v>
      </c>
      <c r="AE79" s="72">
        <f>VLOOKUP($E79,'DTOC Backsheet'!$D$9:$M$186,'DTOC Performance (Quarterly)'!AE$10,0)</f>
        <v>3116</v>
      </c>
      <c r="AF79" s="73">
        <f>VLOOKUP($E79,'Population 18+ (2014)'!$D$11:$I$188,AF$10,0)</f>
        <v>249057.38800000012</v>
      </c>
      <c r="AG79" s="74">
        <f t="shared" si="8"/>
        <v>1251.1172726183086</v>
      </c>
      <c r="AH79" s="72">
        <f>VLOOKUP($E79,'DTOC Backsheet'!$D$9:$M$186,'DTOC Performance (Quarterly)'!AH$10,0)</f>
        <v>3844</v>
      </c>
      <c r="AI79" s="73">
        <f>VLOOKUP($E79,'Population 18+ (2014)'!$D$11:$I$188,AI$10,0)</f>
        <v>249057.38800000012</v>
      </c>
      <c r="AJ79" s="74">
        <f t="shared" si="9"/>
        <v>1543.4193825239981</v>
      </c>
      <c r="AK79" s="72">
        <f>VLOOKUP($E79,'DTOC Backsheet'!$D$9:$M$186,'DTOC Performance (Quarterly)'!AK$10,0)</f>
        <v>3098</v>
      </c>
      <c r="AL79" s="73">
        <f>VLOOKUP($E79,'Population 18+ (2014)'!$D$11:$I$188,AL$10,0)</f>
        <v>249057.38800000012</v>
      </c>
      <c r="AM79" s="74">
        <f t="shared" si="10"/>
        <v>1243.890022648113</v>
      </c>
      <c r="AN79" s="72">
        <f>VLOOKUP($E79,'DTOC Backsheet'!$D$9:$M$186,'DTOC Performance (Quarterly)'!AN$10,0)</f>
        <v>3680</v>
      </c>
      <c r="AO79" s="73">
        <f>VLOOKUP($E79,'Population 18+ (2014)'!$D$11:$I$188,AO$10,0)</f>
        <v>249567.35800000001</v>
      </c>
      <c r="AP79" s="74">
        <f t="shared" si="11"/>
        <v>1474.5518121805014</v>
      </c>
      <c r="AT79" s="26"/>
    </row>
    <row r="80" spans="1:46" ht="16.5" customHeight="1">
      <c r="A80" s="26"/>
      <c r="B80" s="42" t="s">
        <v>20</v>
      </c>
      <c r="C80" s="43" t="s">
        <v>36</v>
      </c>
      <c r="D80" s="45" t="s">
        <v>64</v>
      </c>
      <c r="E80" s="56" t="s">
        <v>141</v>
      </c>
      <c r="F80" s="57" t="s">
        <v>142</v>
      </c>
      <c r="G80" s="72">
        <f>VLOOKUP($E80,'DTOC Backsheet'!$D$9:$M$186,'DTOC Performance (Quarterly)'!G$10,0)</f>
        <v>2731</v>
      </c>
      <c r="H80" s="73">
        <f>VLOOKUP($E80,'Population 18+ (2014)'!$D$11:$I$188,H$10,0)</f>
        <v>264930.69200000004</v>
      </c>
      <c r="I80" s="74">
        <f t="shared" ref="I80:I143" si="23">(G80/H80)*100000</f>
        <v>1030.8356421006895</v>
      </c>
      <c r="J80" s="72">
        <f>VLOOKUP($E80,'DTOC Backsheet'!$D$9:$M$186,'DTOC Performance (Quarterly)'!J$10,0)</f>
        <v>2708</v>
      </c>
      <c r="K80" s="73">
        <f>VLOOKUP($E80,'Population 18+ (2014)'!$D$11:$I$188,K$10,0)</f>
        <v>264930.69200000004</v>
      </c>
      <c r="L80" s="74">
        <f t="shared" ref="L80:L143" si="24">(J80/K80)*100000</f>
        <v>1022.1541262572928</v>
      </c>
      <c r="M80" s="72">
        <f>VLOOKUP($E80,'DTOC Backsheet'!$D$9:$M$186,'DTOC Performance (Quarterly)'!M$10,0)</f>
        <v>2535</v>
      </c>
      <c r="N80" s="73">
        <f>VLOOKUP($E80,'Population 18+ (2014)'!$D$11:$I$188,N$10,0)</f>
        <v>264930.69200000004</v>
      </c>
      <c r="O80" s="74">
        <f t="shared" ref="O80:O143" si="25">(M80/N80)*100000</f>
        <v>956.85402882652784</v>
      </c>
      <c r="P80" s="72">
        <f>VLOOKUP($E80,'DTOC Backsheet'!$D$9:$M$186,'DTOC Performance (Quarterly)'!P$10,0)</f>
        <v>2775</v>
      </c>
      <c r="Q80" s="73">
        <f>VLOOKUP($E80,'Population 18+ (2014)'!$D$11:$I$188,Q$10,0)</f>
        <v>267238.83499999985</v>
      </c>
      <c r="R80" s="74">
        <f t="shared" ref="R80:R143" si="26">(P80/Q80)*100000</f>
        <v>1038.3969829834057</v>
      </c>
      <c r="S80" s="72">
        <f>VLOOKUP($E80,'DTOC Backsheet'!$D$196:$M$373,'DTOC Performance (Quarterly)'!S$10,0)</f>
        <v>2663</v>
      </c>
      <c r="T80" s="73">
        <f>VLOOKUP($E80,'Population 18+ (2014)'!$D$11:$I$188,T$10,0)</f>
        <v>267238.83499999985</v>
      </c>
      <c r="U80" s="74">
        <f t="shared" ref="U80:U143" si="27">(S80/T80)*100000</f>
        <v>996.4869065530844</v>
      </c>
      <c r="V80" s="72">
        <f>VLOOKUP($E80,'DTOC Backsheet'!$D$196:$M$373,'DTOC Performance (Quarterly)'!V$10,0)</f>
        <v>2640</v>
      </c>
      <c r="W80" s="73">
        <f>VLOOKUP($E80,'Population 18+ (2014)'!$D$11:$I$188,W$10,0)</f>
        <v>267238.83499999985</v>
      </c>
      <c r="X80" s="74">
        <f t="shared" ref="X80:X143" si="28">(V80/W80)*100000</f>
        <v>987.88037300042913</v>
      </c>
      <c r="Y80" s="72">
        <f>VLOOKUP($E80,'DTOC Backsheet'!$D$196:$M$373,'DTOC Performance (Quarterly)'!Y$10,0)</f>
        <v>2472</v>
      </c>
      <c r="Z80" s="73">
        <f>VLOOKUP($E80,'Population 18+ (2014)'!$D$11:$I$188,Z$10,0)</f>
        <v>267238.83499999985</v>
      </c>
      <c r="AA80" s="74">
        <f t="shared" ref="AA80:AA143" si="29">(Y80/Z80)*100000</f>
        <v>925.01525835494738</v>
      </c>
      <c r="AB80" s="72">
        <f>VLOOKUP($E80,'DTOC Backsheet'!$D$196:$M$373,'DTOC Performance (Quarterly)'!AB$10,0)</f>
        <v>2743</v>
      </c>
      <c r="AC80" s="73">
        <f>VLOOKUP($E80,'Population 18+ (2014)'!$D$11:$I$188,AC$10,0)</f>
        <v>269373.98899999994</v>
      </c>
      <c r="AD80" s="74">
        <f t="shared" ref="AD80:AD143" si="30">(AB80/AC80)*100000</f>
        <v>1018.286884410358</v>
      </c>
      <c r="AE80" s="72">
        <f>VLOOKUP($E80,'DTOC Backsheet'!$D$9:$M$186,'DTOC Performance (Quarterly)'!AE$10,0)</f>
        <v>2285</v>
      </c>
      <c r="AF80" s="73">
        <f>VLOOKUP($E80,'Population 18+ (2014)'!$D$11:$I$188,AF$10,0)</f>
        <v>267238.83499999985</v>
      </c>
      <c r="AG80" s="74">
        <f t="shared" ref="AG80:AG143" si="31">(AE80/AF80)*100000</f>
        <v>855.04039860075034</v>
      </c>
      <c r="AH80" s="72">
        <f>VLOOKUP($E80,'DTOC Backsheet'!$D$9:$M$186,'DTOC Performance (Quarterly)'!AH$10,0)</f>
        <v>2788</v>
      </c>
      <c r="AI80" s="73">
        <f>VLOOKUP($E80,'Population 18+ (2014)'!$D$11:$I$188,AI$10,0)</f>
        <v>267238.83499999985</v>
      </c>
      <c r="AJ80" s="74">
        <f t="shared" ref="AJ80:AJ143" si="32">(AH80/AI80)*100000</f>
        <v>1043.2615454262109</v>
      </c>
      <c r="AK80" s="72">
        <f>VLOOKUP($E80,'DTOC Backsheet'!$D$9:$M$186,'DTOC Performance (Quarterly)'!AK$10,0)</f>
        <v>3361</v>
      </c>
      <c r="AL80" s="73">
        <f>VLOOKUP($E80,'Population 18+ (2014)'!$D$11:$I$188,AL$10,0)</f>
        <v>267238.83499999985</v>
      </c>
      <c r="AM80" s="74">
        <f t="shared" ref="AM80:AM143" si="33">(AK80/AL80)*100000</f>
        <v>1257.6764900206222</v>
      </c>
      <c r="AN80" s="72">
        <f>VLOOKUP($E80,'DTOC Backsheet'!$D$9:$M$186,'DTOC Performance (Quarterly)'!AN$10,0)</f>
        <v>4256</v>
      </c>
      <c r="AO80" s="73">
        <f>VLOOKUP($E80,'Population 18+ (2014)'!$D$11:$I$188,AO$10,0)</f>
        <v>269373.98899999994</v>
      </c>
      <c r="AP80" s="74">
        <f t="shared" ref="AP80:AP143" si="34">(AN80/AO80)*100000</f>
        <v>1579.9595260847552</v>
      </c>
      <c r="AT80" s="26"/>
    </row>
    <row r="81" spans="1:46" ht="16.5" customHeight="1">
      <c r="A81" s="26"/>
      <c r="B81" s="42" t="s">
        <v>16</v>
      </c>
      <c r="C81" s="43" t="s">
        <v>28</v>
      </c>
      <c r="D81" s="45" t="s">
        <v>42</v>
      </c>
      <c r="E81" s="56" t="s">
        <v>143</v>
      </c>
      <c r="F81" s="57" t="s">
        <v>144</v>
      </c>
      <c r="G81" s="72">
        <f>VLOOKUP($E81,'DTOC Backsheet'!$D$9:$M$186,'DTOC Performance (Quarterly)'!G$10,0)</f>
        <v>1304</v>
      </c>
      <c r="H81" s="73">
        <f>VLOOKUP($E81,'Population 18+ (2014)'!$D$11:$I$188,H$10,0)</f>
        <v>275143.908</v>
      </c>
      <c r="I81" s="74">
        <f t="shared" si="23"/>
        <v>473.93380775852029</v>
      </c>
      <c r="J81" s="72">
        <f>VLOOKUP($E81,'DTOC Backsheet'!$D$9:$M$186,'DTOC Performance (Quarterly)'!J$10,0)</f>
        <v>1025</v>
      </c>
      <c r="K81" s="73">
        <f>VLOOKUP($E81,'Population 18+ (2014)'!$D$11:$I$188,K$10,0)</f>
        <v>275143.908</v>
      </c>
      <c r="L81" s="74">
        <f t="shared" si="24"/>
        <v>372.53232588380627</v>
      </c>
      <c r="M81" s="72">
        <f>VLOOKUP($E81,'DTOC Backsheet'!$D$9:$M$186,'DTOC Performance (Quarterly)'!M$10,0)</f>
        <v>1357</v>
      </c>
      <c r="N81" s="73">
        <f>VLOOKUP($E81,'Population 18+ (2014)'!$D$11:$I$188,N$10,0)</f>
        <v>275143.908</v>
      </c>
      <c r="O81" s="74">
        <f t="shared" si="25"/>
        <v>493.19645485300003</v>
      </c>
      <c r="P81" s="72">
        <f>VLOOKUP($E81,'DTOC Backsheet'!$D$9:$M$186,'DTOC Performance (Quarterly)'!P$10,0)</f>
        <v>1935</v>
      </c>
      <c r="Q81" s="73">
        <f>VLOOKUP($E81,'Population 18+ (2014)'!$D$11:$I$188,Q$10,0)</f>
        <v>276394.00199999992</v>
      </c>
      <c r="R81" s="74">
        <f t="shared" si="26"/>
        <v>700.08755110394929</v>
      </c>
      <c r="S81" s="72">
        <f>VLOOKUP($E81,'DTOC Backsheet'!$D$196:$M$373,'DTOC Performance (Quarterly)'!S$10,0)</f>
        <v>1376</v>
      </c>
      <c r="T81" s="73">
        <f>VLOOKUP($E81,'Population 18+ (2014)'!$D$11:$I$188,T$10,0)</f>
        <v>276394.00199999992</v>
      </c>
      <c r="U81" s="74">
        <f t="shared" si="27"/>
        <v>497.84003634058621</v>
      </c>
      <c r="V81" s="72">
        <f>VLOOKUP($E81,'DTOC Backsheet'!$D$196:$M$373,'DTOC Performance (Quarterly)'!V$10,0)</f>
        <v>1376</v>
      </c>
      <c r="W81" s="73">
        <f>VLOOKUP($E81,'Population 18+ (2014)'!$D$11:$I$188,W$10,0)</f>
        <v>276394.00199999992</v>
      </c>
      <c r="X81" s="74">
        <f t="shared" si="28"/>
        <v>497.84003634058621</v>
      </c>
      <c r="Y81" s="72">
        <f>VLOOKUP($E81,'DTOC Backsheet'!$D$196:$M$373,'DTOC Performance (Quarterly)'!Y$10,0)</f>
        <v>1376</v>
      </c>
      <c r="Z81" s="73">
        <f>VLOOKUP($E81,'Population 18+ (2014)'!$D$11:$I$188,Z$10,0)</f>
        <v>276394.00199999992</v>
      </c>
      <c r="AA81" s="74">
        <f t="shared" si="29"/>
        <v>497.84003634058621</v>
      </c>
      <c r="AB81" s="72">
        <f>VLOOKUP($E81,'DTOC Backsheet'!$D$196:$M$373,'DTOC Performance (Quarterly)'!AB$10,0)</f>
        <v>1376</v>
      </c>
      <c r="AC81" s="73">
        <f>VLOOKUP($E81,'Population 18+ (2014)'!$D$11:$I$188,AC$10,0)</f>
        <v>277591.01700000005</v>
      </c>
      <c r="AD81" s="74">
        <f t="shared" si="30"/>
        <v>495.69327382088869</v>
      </c>
      <c r="AE81" s="72">
        <f>VLOOKUP($E81,'DTOC Backsheet'!$D$9:$M$186,'DTOC Performance (Quarterly)'!AE$10,0)</f>
        <v>1705</v>
      </c>
      <c r="AF81" s="73">
        <f>VLOOKUP($E81,'Population 18+ (2014)'!$D$11:$I$188,AF$10,0)</f>
        <v>276394.00199999992</v>
      </c>
      <c r="AG81" s="74">
        <f t="shared" si="31"/>
        <v>616.87301014585717</v>
      </c>
      <c r="AH81" s="72">
        <f>VLOOKUP($E81,'DTOC Backsheet'!$D$9:$M$186,'DTOC Performance (Quarterly)'!AH$10,0)</f>
        <v>2308</v>
      </c>
      <c r="AI81" s="73">
        <f>VLOOKUP($E81,'Population 18+ (2014)'!$D$11:$I$188,AI$10,0)</f>
        <v>276394.00199999992</v>
      </c>
      <c r="AJ81" s="74">
        <f t="shared" si="32"/>
        <v>835.03982839685523</v>
      </c>
      <c r="AK81" s="72">
        <f>VLOOKUP($E81,'DTOC Backsheet'!$D$9:$M$186,'DTOC Performance (Quarterly)'!AK$10,0)</f>
        <v>2219</v>
      </c>
      <c r="AL81" s="73">
        <f>VLOOKUP($E81,'Population 18+ (2014)'!$D$11:$I$188,AL$10,0)</f>
        <v>276394.00199999992</v>
      </c>
      <c r="AM81" s="74">
        <f t="shared" si="33"/>
        <v>802.83941906959342</v>
      </c>
      <c r="AN81" s="72">
        <f>VLOOKUP($E81,'DTOC Backsheet'!$D$9:$M$186,'DTOC Performance (Quarterly)'!AN$10,0)</f>
        <v>2786</v>
      </c>
      <c r="AO81" s="73">
        <f>VLOOKUP($E81,'Population 18+ (2014)'!$D$11:$I$188,AO$10,0)</f>
        <v>277591.01700000005</v>
      </c>
      <c r="AP81" s="74">
        <f t="shared" si="34"/>
        <v>1003.6347826053749</v>
      </c>
      <c r="AT81" s="26"/>
    </row>
    <row r="82" spans="1:46" ht="16.5" customHeight="1">
      <c r="A82" s="26"/>
      <c r="B82" s="42" t="s">
        <v>22</v>
      </c>
      <c r="C82" s="43" t="s">
        <v>38</v>
      </c>
      <c r="D82" s="45" t="s">
        <v>58</v>
      </c>
      <c r="E82" s="56" t="s">
        <v>145</v>
      </c>
      <c r="F82" s="57" t="s">
        <v>146</v>
      </c>
      <c r="G82" s="72">
        <f>VLOOKUP($E82,'DTOC Backsheet'!$D$9:$M$186,'DTOC Performance (Quarterly)'!G$10,0)</f>
        <v>6052</v>
      </c>
      <c r="H82" s="73">
        <f>VLOOKUP($E82,'Population 18+ (2014)'!$D$11:$I$188,H$10,0)</f>
        <v>438005.11200000002</v>
      </c>
      <c r="I82" s="74">
        <f t="shared" si="23"/>
        <v>1381.719033452742</v>
      </c>
      <c r="J82" s="72">
        <f>VLOOKUP($E82,'DTOC Backsheet'!$D$9:$M$186,'DTOC Performance (Quarterly)'!J$10,0)</f>
        <v>6843</v>
      </c>
      <c r="K82" s="73">
        <f>VLOOKUP($E82,'Population 18+ (2014)'!$D$11:$I$188,K$10,0)</f>
        <v>438005.11200000002</v>
      </c>
      <c r="L82" s="74">
        <f t="shared" si="24"/>
        <v>1562.3105330332307</v>
      </c>
      <c r="M82" s="72">
        <f>VLOOKUP($E82,'DTOC Backsheet'!$D$9:$M$186,'DTOC Performance (Quarterly)'!M$10,0)</f>
        <v>7497</v>
      </c>
      <c r="N82" s="73">
        <f>VLOOKUP($E82,'Population 18+ (2014)'!$D$11:$I$188,N$10,0)</f>
        <v>438005.11200000002</v>
      </c>
      <c r="O82" s="74">
        <f t="shared" si="25"/>
        <v>1711.6238588557844</v>
      </c>
      <c r="P82" s="72">
        <f>VLOOKUP($E82,'DTOC Backsheet'!$D$9:$M$186,'DTOC Performance (Quarterly)'!P$10,0)</f>
        <v>9335</v>
      </c>
      <c r="Q82" s="73">
        <f>VLOOKUP($E82,'Population 18+ (2014)'!$D$11:$I$188,Q$10,0)</f>
        <v>441931.64</v>
      </c>
      <c r="R82" s="74">
        <f t="shared" si="26"/>
        <v>2112.3176426109703</v>
      </c>
      <c r="S82" s="72">
        <f>VLOOKUP($E82,'DTOC Backsheet'!$D$196:$M$373,'DTOC Performance (Quarterly)'!S$10,0)</f>
        <v>5840</v>
      </c>
      <c r="T82" s="73">
        <f>VLOOKUP($E82,'Population 18+ (2014)'!$D$11:$I$188,T$10,0)</f>
        <v>441931.64</v>
      </c>
      <c r="U82" s="74">
        <f t="shared" si="27"/>
        <v>1321.4713479215925</v>
      </c>
      <c r="V82" s="72">
        <f>VLOOKUP($E82,'DTOC Backsheet'!$D$196:$M$373,'DTOC Performance (Quarterly)'!V$10,0)</f>
        <v>6603</v>
      </c>
      <c r="W82" s="73">
        <f>VLOOKUP($E82,'Population 18+ (2014)'!$D$11:$I$188,W$10,0)</f>
        <v>441931.64</v>
      </c>
      <c r="X82" s="74">
        <f t="shared" si="28"/>
        <v>1494.1224846449102</v>
      </c>
      <c r="Y82" s="72">
        <f>VLOOKUP($E82,'DTOC Backsheet'!$D$196:$M$373,'DTOC Performance (Quarterly)'!Y$10,0)</f>
        <v>7235</v>
      </c>
      <c r="Z82" s="73">
        <f>VLOOKUP($E82,'Population 18+ (2014)'!$D$11:$I$188,Z$10,0)</f>
        <v>441931.64</v>
      </c>
      <c r="AA82" s="74">
        <f t="shared" si="29"/>
        <v>1637.1310277761511</v>
      </c>
      <c r="AB82" s="72">
        <f>VLOOKUP($E82,'DTOC Backsheet'!$D$196:$M$373,'DTOC Performance (Quarterly)'!AB$10,0)</f>
        <v>7235</v>
      </c>
      <c r="AC82" s="73">
        <f>VLOOKUP($E82,'Population 18+ (2014)'!$D$11:$I$188,AC$10,0)</f>
        <v>445666.21100000001</v>
      </c>
      <c r="AD82" s="74">
        <f t="shared" si="30"/>
        <v>1623.4122806317034</v>
      </c>
      <c r="AE82" s="72">
        <f>VLOOKUP($E82,'DTOC Backsheet'!$D$9:$M$186,'DTOC Performance (Quarterly)'!AE$10,0)</f>
        <v>7716</v>
      </c>
      <c r="AF82" s="73">
        <f>VLOOKUP($E82,'Population 18+ (2014)'!$D$11:$I$188,AF$10,0)</f>
        <v>441931.64</v>
      </c>
      <c r="AG82" s="74">
        <f t="shared" si="31"/>
        <v>1745.9713905073643</v>
      </c>
      <c r="AH82" s="72">
        <f>VLOOKUP($E82,'DTOC Backsheet'!$D$9:$M$186,'DTOC Performance (Quarterly)'!AH$10,0)</f>
        <v>10023</v>
      </c>
      <c r="AI82" s="73">
        <f>VLOOKUP($E82,'Population 18+ (2014)'!$D$11:$I$188,AI$10,0)</f>
        <v>441931.64</v>
      </c>
      <c r="AJ82" s="74">
        <f t="shared" si="32"/>
        <v>2267.9978288044731</v>
      </c>
      <c r="AK82" s="72">
        <f>VLOOKUP($E82,'DTOC Backsheet'!$D$9:$M$186,'DTOC Performance (Quarterly)'!AK$10,0)</f>
        <v>10531</v>
      </c>
      <c r="AL82" s="73">
        <f>VLOOKUP($E82,'Population 18+ (2014)'!$D$11:$I$188,AL$10,0)</f>
        <v>441931.64</v>
      </c>
      <c r="AM82" s="74">
        <f t="shared" si="33"/>
        <v>2382.9477337264198</v>
      </c>
      <c r="AN82" s="72">
        <f>VLOOKUP($E82,'DTOC Backsheet'!$D$9:$M$186,'DTOC Performance (Quarterly)'!AN$10,0)</f>
        <v>9358</v>
      </c>
      <c r="AO82" s="73">
        <f>VLOOKUP($E82,'Population 18+ (2014)'!$D$11:$I$188,AO$10,0)</f>
        <v>445666.21100000001</v>
      </c>
      <c r="AP82" s="74">
        <f t="shared" si="34"/>
        <v>2099.7777639463002</v>
      </c>
      <c r="AT82" s="26"/>
    </row>
    <row r="83" spans="1:46" ht="16.5" customHeight="1">
      <c r="A83" s="26"/>
      <c r="B83" s="42" t="s">
        <v>20</v>
      </c>
      <c r="C83" s="43" t="s">
        <v>36</v>
      </c>
      <c r="D83" s="45" t="s">
        <v>64</v>
      </c>
      <c r="E83" s="56" t="s">
        <v>147</v>
      </c>
      <c r="F83" s="57" t="s">
        <v>148</v>
      </c>
      <c r="G83" s="72">
        <f>VLOOKUP($E83,'DTOC Backsheet'!$D$9:$M$186,'DTOC Performance (Quarterly)'!G$10,0)</f>
        <v>1267</v>
      </c>
      <c r="H83" s="73">
        <f>VLOOKUP($E83,'Population 18+ (2014)'!$D$11:$I$188,H$10,0)</f>
        <v>246562.56699999998</v>
      </c>
      <c r="I83" s="74">
        <f t="shared" si="23"/>
        <v>513.86551308901653</v>
      </c>
      <c r="J83" s="72">
        <f>VLOOKUP($E83,'DTOC Backsheet'!$D$9:$M$186,'DTOC Performance (Quarterly)'!J$10,0)</f>
        <v>1651</v>
      </c>
      <c r="K83" s="73">
        <f>VLOOKUP($E83,'Population 18+ (2014)'!$D$11:$I$188,K$10,0)</f>
        <v>246562.56699999998</v>
      </c>
      <c r="L83" s="74">
        <f t="shared" si="24"/>
        <v>669.60691563533248</v>
      </c>
      <c r="M83" s="72">
        <f>VLOOKUP($E83,'DTOC Backsheet'!$D$9:$M$186,'DTOC Performance (Quarterly)'!M$10,0)</f>
        <v>1610</v>
      </c>
      <c r="N83" s="73">
        <f>VLOOKUP($E83,'Population 18+ (2014)'!$D$11:$I$188,N$10,0)</f>
        <v>246562.56699999998</v>
      </c>
      <c r="O83" s="74">
        <f t="shared" si="25"/>
        <v>652.97827630096026</v>
      </c>
      <c r="P83" s="72">
        <f>VLOOKUP($E83,'DTOC Backsheet'!$D$9:$M$186,'DTOC Performance (Quarterly)'!P$10,0)</f>
        <v>1291</v>
      </c>
      <c r="Q83" s="73">
        <f>VLOOKUP($E83,'Population 18+ (2014)'!$D$11:$I$188,Q$10,0)</f>
        <v>250093.45299999998</v>
      </c>
      <c r="R83" s="74">
        <f t="shared" si="26"/>
        <v>516.20703561560254</v>
      </c>
      <c r="S83" s="72">
        <f>VLOOKUP($E83,'DTOC Backsheet'!$D$196:$M$373,'DTOC Performance (Quarterly)'!S$10,0)</f>
        <v>1379</v>
      </c>
      <c r="T83" s="73">
        <f>VLOOKUP($E83,'Population 18+ (2014)'!$D$11:$I$188,T$10,0)</f>
        <v>250093.45299999998</v>
      </c>
      <c r="U83" s="74">
        <f t="shared" si="27"/>
        <v>551.39388235005106</v>
      </c>
      <c r="V83" s="72">
        <f>VLOOKUP($E83,'DTOC Backsheet'!$D$196:$M$373,'DTOC Performance (Quarterly)'!V$10,0)</f>
        <v>1380</v>
      </c>
      <c r="W83" s="73">
        <f>VLOOKUP($E83,'Population 18+ (2014)'!$D$11:$I$188,W$10,0)</f>
        <v>250093.45299999998</v>
      </c>
      <c r="X83" s="74">
        <f t="shared" si="28"/>
        <v>551.79373288112424</v>
      </c>
      <c r="Y83" s="72">
        <f>VLOOKUP($E83,'DTOC Backsheet'!$D$196:$M$373,'DTOC Performance (Quarterly)'!Y$10,0)</f>
        <v>1380</v>
      </c>
      <c r="Z83" s="73">
        <f>VLOOKUP($E83,'Population 18+ (2014)'!$D$11:$I$188,Z$10,0)</f>
        <v>250093.45299999998</v>
      </c>
      <c r="AA83" s="74">
        <f t="shared" si="29"/>
        <v>551.79373288112424</v>
      </c>
      <c r="AB83" s="72">
        <f>VLOOKUP($E83,'DTOC Backsheet'!$D$196:$M$373,'DTOC Performance (Quarterly)'!AB$10,0)</f>
        <v>1380</v>
      </c>
      <c r="AC83" s="73">
        <f>VLOOKUP($E83,'Population 18+ (2014)'!$D$11:$I$188,AC$10,0)</f>
        <v>253560.23300000004</v>
      </c>
      <c r="AD83" s="74">
        <f t="shared" si="30"/>
        <v>544.24938156607539</v>
      </c>
      <c r="AE83" s="72">
        <f>VLOOKUP($E83,'DTOC Backsheet'!$D$9:$M$186,'DTOC Performance (Quarterly)'!AE$10,0)</f>
        <v>1670</v>
      </c>
      <c r="AF83" s="73">
        <f>VLOOKUP($E83,'Population 18+ (2014)'!$D$11:$I$188,AF$10,0)</f>
        <v>250093.45299999998</v>
      </c>
      <c r="AG83" s="74">
        <f t="shared" si="31"/>
        <v>667.75038689237499</v>
      </c>
      <c r="AH83" s="72">
        <f>VLOOKUP($E83,'DTOC Backsheet'!$D$9:$M$186,'DTOC Performance (Quarterly)'!AH$10,0)</f>
        <v>1998</v>
      </c>
      <c r="AI83" s="73">
        <f>VLOOKUP($E83,'Population 18+ (2014)'!$D$11:$I$188,AI$10,0)</f>
        <v>250093.45299999998</v>
      </c>
      <c r="AJ83" s="74">
        <f t="shared" si="32"/>
        <v>798.90136108441038</v>
      </c>
      <c r="AK83" s="72">
        <f>VLOOKUP($E83,'DTOC Backsheet'!$D$9:$M$186,'DTOC Performance (Quarterly)'!AK$10,0)</f>
        <v>1940</v>
      </c>
      <c r="AL83" s="73">
        <f>VLOOKUP($E83,'Population 18+ (2014)'!$D$11:$I$188,AL$10,0)</f>
        <v>250093.45299999998</v>
      </c>
      <c r="AM83" s="74">
        <f t="shared" si="33"/>
        <v>775.71003028216023</v>
      </c>
      <c r="AN83" s="72">
        <f>VLOOKUP($E83,'DTOC Backsheet'!$D$9:$M$186,'DTOC Performance (Quarterly)'!AN$10,0)</f>
        <v>2165</v>
      </c>
      <c r="AO83" s="73">
        <f>VLOOKUP($E83,'Population 18+ (2014)'!$D$11:$I$188,AO$10,0)</f>
        <v>253560.23300000004</v>
      </c>
      <c r="AP83" s="74">
        <f t="shared" si="34"/>
        <v>853.84051528300961</v>
      </c>
      <c r="AT83" s="26"/>
    </row>
    <row r="84" spans="1:46" ht="16.5" customHeight="1">
      <c r="A84" s="26"/>
      <c r="B84" s="42" t="s">
        <v>18</v>
      </c>
      <c r="C84" s="43" t="s">
        <v>34</v>
      </c>
      <c r="D84" s="45" t="s">
        <v>54</v>
      </c>
      <c r="E84" s="56" t="s">
        <v>149</v>
      </c>
      <c r="F84" s="57" t="s">
        <v>150</v>
      </c>
      <c r="G84" s="72">
        <f>VLOOKUP($E84,'DTOC Backsheet'!$D$9:$M$186,'DTOC Performance (Quarterly)'!G$10,0)</f>
        <v>8161</v>
      </c>
      <c r="H84" s="73">
        <f>VLOOKUP($E84,'Population 18+ (2014)'!$D$11:$I$188,H$10,0)</f>
        <v>1140820.699</v>
      </c>
      <c r="I84" s="74">
        <f t="shared" si="23"/>
        <v>715.36219558021889</v>
      </c>
      <c r="J84" s="72">
        <f>VLOOKUP($E84,'DTOC Backsheet'!$D$9:$M$186,'DTOC Performance (Quarterly)'!J$10,0)</f>
        <v>9663</v>
      </c>
      <c r="K84" s="73">
        <f>VLOOKUP($E84,'Population 18+ (2014)'!$D$11:$I$188,K$10,0)</f>
        <v>1140820.699</v>
      </c>
      <c r="L84" s="74">
        <f t="shared" si="24"/>
        <v>847.02179829575471</v>
      </c>
      <c r="M84" s="72">
        <f>VLOOKUP($E84,'DTOC Backsheet'!$D$9:$M$186,'DTOC Performance (Quarterly)'!M$10,0)</f>
        <v>10147</v>
      </c>
      <c r="N84" s="73">
        <f>VLOOKUP($E84,'Population 18+ (2014)'!$D$11:$I$188,N$10,0)</f>
        <v>1140820.699</v>
      </c>
      <c r="O84" s="74">
        <f t="shared" si="25"/>
        <v>889.44739597506191</v>
      </c>
      <c r="P84" s="72">
        <f>VLOOKUP($E84,'DTOC Backsheet'!$D$9:$M$186,'DTOC Performance (Quarterly)'!P$10,0)</f>
        <v>9884</v>
      </c>
      <c r="Q84" s="73">
        <f>VLOOKUP($E84,'Population 18+ (2014)'!$D$11:$I$188,Q$10,0)</f>
        <v>1150274.2130000002</v>
      </c>
      <c r="R84" s="74">
        <f t="shared" si="26"/>
        <v>859.27337049674418</v>
      </c>
      <c r="S84" s="72">
        <f>VLOOKUP($E84,'DTOC Backsheet'!$D$196:$M$373,'DTOC Performance (Quarterly)'!S$10,0)</f>
        <v>9600</v>
      </c>
      <c r="T84" s="73">
        <f>VLOOKUP($E84,'Population 18+ (2014)'!$D$11:$I$188,T$10,0)</f>
        <v>1150274.2130000002</v>
      </c>
      <c r="U84" s="74">
        <f t="shared" si="27"/>
        <v>834.58360550068221</v>
      </c>
      <c r="V84" s="72">
        <f>VLOOKUP($E84,'DTOC Backsheet'!$D$196:$M$373,'DTOC Performance (Quarterly)'!V$10,0)</f>
        <v>9400</v>
      </c>
      <c r="W84" s="73">
        <f>VLOOKUP($E84,'Population 18+ (2014)'!$D$11:$I$188,W$10,0)</f>
        <v>1150274.2130000002</v>
      </c>
      <c r="X84" s="74">
        <f t="shared" si="28"/>
        <v>817.19644705275152</v>
      </c>
      <c r="Y84" s="72">
        <f>VLOOKUP($E84,'DTOC Backsheet'!$D$196:$M$373,'DTOC Performance (Quarterly)'!Y$10,0)</f>
        <v>9190</v>
      </c>
      <c r="Z84" s="73">
        <f>VLOOKUP($E84,'Population 18+ (2014)'!$D$11:$I$188,Z$10,0)</f>
        <v>1150274.2130000002</v>
      </c>
      <c r="AA84" s="74">
        <f t="shared" si="29"/>
        <v>798.93993068242412</v>
      </c>
      <c r="AB84" s="72">
        <f>VLOOKUP($E84,'DTOC Backsheet'!$D$196:$M$373,'DTOC Performance (Quarterly)'!AB$10,0)</f>
        <v>9090</v>
      </c>
      <c r="AC84" s="73">
        <f>VLOOKUP($E84,'Population 18+ (2014)'!$D$11:$I$188,AC$10,0)</f>
        <v>1159460.1920000003</v>
      </c>
      <c r="AD84" s="74">
        <f t="shared" si="30"/>
        <v>783.98551866798357</v>
      </c>
      <c r="AE84" s="72">
        <f>VLOOKUP($E84,'DTOC Backsheet'!$D$9:$M$186,'DTOC Performance (Quarterly)'!AE$10,0)</f>
        <v>13050</v>
      </c>
      <c r="AF84" s="73">
        <f>VLOOKUP($E84,'Population 18+ (2014)'!$D$11:$I$188,AF$10,0)</f>
        <v>1150274.2130000002</v>
      </c>
      <c r="AG84" s="74">
        <f t="shared" si="31"/>
        <v>1134.51208872749</v>
      </c>
      <c r="AH84" s="72">
        <f>VLOOKUP($E84,'DTOC Backsheet'!$D$9:$M$186,'DTOC Performance (Quarterly)'!AH$10,0)</f>
        <v>14503</v>
      </c>
      <c r="AI84" s="73">
        <f>VLOOKUP($E84,'Population 18+ (2014)'!$D$11:$I$188,AI$10,0)</f>
        <v>1150274.2130000002</v>
      </c>
      <c r="AJ84" s="74">
        <f t="shared" si="32"/>
        <v>1260.8297948517079</v>
      </c>
      <c r="AK84" s="72">
        <f>VLOOKUP($E84,'DTOC Backsheet'!$D$9:$M$186,'DTOC Performance (Quarterly)'!AK$10,0)</f>
        <v>16242</v>
      </c>
      <c r="AL84" s="73">
        <f>VLOOKUP($E84,'Population 18+ (2014)'!$D$11:$I$188,AL$10,0)</f>
        <v>1150274.2130000002</v>
      </c>
      <c r="AM84" s="74">
        <f t="shared" si="33"/>
        <v>1412.011137556467</v>
      </c>
      <c r="AN84" s="72">
        <f>VLOOKUP($E84,'DTOC Backsheet'!$D$9:$M$186,'DTOC Performance (Quarterly)'!AN$10,0)</f>
        <v>13451</v>
      </c>
      <c r="AO84" s="73">
        <f>VLOOKUP($E84,'Population 18+ (2014)'!$D$11:$I$188,AO$10,0)</f>
        <v>1159460.1920000003</v>
      </c>
      <c r="AP84" s="74">
        <f t="shared" si="34"/>
        <v>1160.1088241587508</v>
      </c>
      <c r="AT84" s="26"/>
    </row>
    <row r="85" spans="1:46" ht="16.5" customHeight="1">
      <c r="A85" s="26"/>
      <c r="B85" s="42" t="s">
        <v>16</v>
      </c>
      <c r="C85" s="43" t="s">
        <v>24</v>
      </c>
      <c r="D85" s="45" t="s">
        <v>44</v>
      </c>
      <c r="E85" s="56" t="s">
        <v>151</v>
      </c>
      <c r="F85" s="57" t="s">
        <v>152</v>
      </c>
      <c r="G85" s="72">
        <f>VLOOKUP($E85,'DTOC Backsheet'!$D$9:$M$186,'DTOC Performance (Quarterly)'!G$10,0)</f>
        <v>1063</v>
      </c>
      <c r="H85" s="73">
        <f>VLOOKUP($E85,'Population 18+ (2014)'!$D$11:$I$188,H$10,0)</f>
        <v>160800.00800000009</v>
      </c>
      <c r="I85" s="74">
        <f t="shared" si="23"/>
        <v>661.06961885225746</v>
      </c>
      <c r="J85" s="72">
        <f>VLOOKUP($E85,'DTOC Backsheet'!$D$9:$M$186,'DTOC Performance (Quarterly)'!J$10,0)</f>
        <v>615</v>
      </c>
      <c r="K85" s="73">
        <f>VLOOKUP($E85,'Population 18+ (2014)'!$D$11:$I$188,K$10,0)</f>
        <v>160800.00800000009</v>
      </c>
      <c r="L85" s="74">
        <f t="shared" si="24"/>
        <v>382.46266753917052</v>
      </c>
      <c r="M85" s="72">
        <f>VLOOKUP($E85,'DTOC Backsheet'!$D$9:$M$186,'DTOC Performance (Quarterly)'!M$10,0)</f>
        <v>914</v>
      </c>
      <c r="N85" s="73">
        <f>VLOOKUP($E85,'Population 18+ (2014)'!$D$11:$I$188,N$10,0)</f>
        <v>160800.00800000009</v>
      </c>
      <c r="O85" s="74">
        <f t="shared" si="25"/>
        <v>568.40793192000308</v>
      </c>
      <c r="P85" s="72">
        <f>VLOOKUP($E85,'DTOC Backsheet'!$D$9:$M$186,'DTOC Performance (Quarterly)'!P$10,0)</f>
        <v>1554</v>
      </c>
      <c r="Q85" s="73">
        <f>VLOOKUP($E85,'Population 18+ (2014)'!$D$11:$I$188,Q$10,0)</f>
        <v>161280.73900000003</v>
      </c>
      <c r="R85" s="74">
        <f t="shared" si="26"/>
        <v>963.53725164912578</v>
      </c>
      <c r="S85" s="72">
        <f>VLOOKUP($E85,'DTOC Backsheet'!$D$196:$M$373,'DTOC Performance (Quarterly)'!S$10,0)</f>
        <v>1554</v>
      </c>
      <c r="T85" s="73">
        <f>VLOOKUP($E85,'Population 18+ (2014)'!$D$11:$I$188,T$10,0)</f>
        <v>161280.73900000003</v>
      </c>
      <c r="U85" s="74">
        <f t="shared" si="27"/>
        <v>963.53725164912578</v>
      </c>
      <c r="V85" s="72">
        <f>VLOOKUP($E85,'DTOC Backsheet'!$D$196:$M$373,'DTOC Performance (Quarterly)'!V$10,0)</f>
        <v>864</v>
      </c>
      <c r="W85" s="73">
        <f>VLOOKUP($E85,'Population 18+ (2014)'!$D$11:$I$188,W$10,0)</f>
        <v>161280.73900000003</v>
      </c>
      <c r="X85" s="74">
        <f t="shared" si="28"/>
        <v>535.71183103271858</v>
      </c>
      <c r="Y85" s="72">
        <f>VLOOKUP($E85,'DTOC Backsheet'!$D$196:$M$373,'DTOC Performance (Quarterly)'!Y$10,0)</f>
        <v>864</v>
      </c>
      <c r="Z85" s="73">
        <f>VLOOKUP($E85,'Population 18+ (2014)'!$D$11:$I$188,Z$10,0)</f>
        <v>161280.73900000003</v>
      </c>
      <c r="AA85" s="74">
        <f t="shared" si="29"/>
        <v>535.71183103271858</v>
      </c>
      <c r="AB85" s="72">
        <f>VLOOKUP($E85,'DTOC Backsheet'!$D$196:$M$373,'DTOC Performance (Quarterly)'!AB$10,0)</f>
        <v>864</v>
      </c>
      <c r="AC85" s="73">
        <f>VLOOKUP($E85,'Population 18+ (2014)'!$D$11:$I$188,AC$10,0)</f>
        <v>161700.63400000011</v>
      </c>
      <c r="AD85" s="74">
        <f t="shared" si="30"/>
        <v>534.3207250504654</v>
      </c>
      <c r="AE85" s="72">
        <f>VLOOKUP($E85,'DTOC Backsheet'!$D$9:$M$186,'DTOC Performance (Quarterly)'!AE$10,0)</f>
        <v>1427</v>
      </c>
      <c r="AF85" s="73">
        <f>VLOOKUP($E85,'Population 18+ (2014)'!$D$11:$I$188,AF$10,0)</f>
        <v>161280.73900000003</v>
      </c>
      <c r="AG85" s="74">
        <f t="shared" si="31"/>
        <v>884.79257278204784</v>
      </c>
      <c r="AH85" s="72">
        <f>VLOOKUP($E85,'DTOC Backsheet'!$D$9:$M$186,'DTOC Performance (Quarterly)'!AH$10,0)</f>
        <v>1625</v>
      </c>
      <c r="AI85" s="73">
        <f>VLOOKUP($E85,'Population 18+ (2014)'!$D$11:$I$188,AI$10,0)</f>
        <v>161280.73900000003</v>
      </c>
      <c r="AJ85" s="74">
        <f t="shared" si="32"/>
        <v>1007.5598673937127</v>
      </c>
      <c r="AK85" s="72">
        <f>VLOOKUP($E85,'DTOC Backsheet'!$D$9:$M$186,'DTOC Performance (Quarterly)'!AK$10,0)</f>
        <v>1842</v>
      </c>
      <c r="AL85" s="73">
        <f>VLOOKUP($E85,'Population 18+ (2014)'!$D$11:$I$188,AL$10,0)</f>
        <v>161280.73900000003</v>
      </c>
      <c r="AM85" s="74">
        <f t="shared" si="33"/>
        <v>1142.1078619933653</v>
      </c>
      <c r="AN85" s="72">
        <f>VLOOKUP($E85,'DTOC Backsheet'!$D$9:$M$186,'DTOC Performance (Quarterly)'!AN$10,0)</f>
        <v>1487</v>
      </c>
      <c r="AO85" s="73">
        <f>VLOOKUP($E85,'Population 18+ (2014)'!$D$11:$I$188,AO$10,0)</f>
        <v>161700.63400000011</v>
      </c>
      <c r="AP85" s="74">
        <f t="shared" si="34"/>
        <v>919.60059971069688</v>
      </c>
      <c r="AT85" s="26"/>
    </row>
    <row r="86" spans="1:46" ht="16.5" customHeight="1">
      <c r="A86" s="26"/>
      <c r="B86" s="42" t="s">
        <v>22</v>
      </c>
      <c r="C86" s="43" t="s">
        <v>40</v>
      </c>
      <c r="D86" s="45" t="s">
        <v>60</v>
      </c>
      <c r="E86" s="56" t="s">
        <v>153</v>
      </c>
      <c r="F86" s="57" t="s">
        <v>154</v>
      </c>
      <c r="G86" s="72">
        <f>VLOOKUP($E86,'DTOC Backsheet'!$D$9:$M$186,'DTOC Performance (Quarterly)'!G$10,0)</f>
        <v>2420</v>
      </c>
      <c r="H86" s="73">
        <f>VLOOKUP($E86,'Population 18+ (2014)'!$D$11:$I$188,H$10,0)</f>
        <v>491640.201</v>
      </c>
      <c r="I86" s="74">
        <f t="shared" si="23"/>
        <v>492.22988581440273</v>
      </c>
      <c r="J86" s="72">
        <f>VLOOKUP($E86,'DTOC Backsheet'!$D$9:$M$186,'DTOC Performance (Quarterly)'!J$10,0)</f>
        <v>3209</v>
      </c>
      <c r="K86" s="73">
        <f>VLOOKUP($E86,'Population 18+ (2014)'!$D$11:$I$188,K$10,0)</f>
        <v>491640.201</v>
      </c>
      <c r="L86" s="74">
        <f t="shared" si="24"/>
        <v>652.71310065223895</v>
      </c>
      <c r="M86" s="72">
        <f>VLOOKUP($E86,'DTOC Backsheet'!$D$9:$M$186,'DTOC Performance (Quarterly)'!M$10,0)</f>
        <v>3360</v>
      </c>
      <c r="N86" s="73">
        <f>VLOOKUP($E86,'Population 18+ (2014)'!$D$11:$I$188,N$10,0)</f>
        <v>491640.201</v>
      </c>
      <c r="O86" s="74">
        <f t="shared" si="25"/>
        <v>683.42661832082365</v>
      </c>
      <c r="P86" s="72">
        <f>VLOOKUP($E86,'DTOC Backsheet'!$D$9:$M$186,'DTOC Performance (Quarterly)'!P$10,0)</f>
        <v>3564</v>
      </c>
      <c r="Q86" s="73">
        <f>VLOOKUP($E86,'Population 18+ (2014)'!$D$11:$I$188,Q$10,0)</f>
        <v>495560.29500000004</v>
      </c>
      <c r="R86" s="74">
        <f t="shared" si="26"/>
        <v>719.18594688866256</v>
      </c>
      <c r="S86" s="72">
        <f>VLOOKUP($E86,'DTOC Backsheet'!$D$196:$M$373,'DTOC Performance (Quarterly)'!S$10,0)</f>
        <v>3407</v>
      </c>
      <c r="T86" s="73">
        <f>VLOOKUP($E86,'Population 18+ (2014)'!$D$11:$I$188,T$10,0)</f>
        <v>495560.29500000004</v>
      </c>
      <c r="U86" s="74">
        <f t="shared" si="27"/>
        <v>687.50463553582313</v>
      </c>
      <c r="V86" s="72">
        <f>VLOOKUP($E86,'DTOC Backsheet'!$D$196:$M$373,'DTOC Performance (Quarterly)'!V$10,0)</f>
        <v>3356</v>
      </c>
      <c r="W86" s="73">
        <f>VLOOKUP($E86,'Population 18+ (2014)'!$D$11:$I$188,W$10,0)</f>
        <v>495560.29500000004</v>
      </c>
      <c r="X86" s="74">
        <f t="shared" si="28"/>
        <v>677.21325414095168</v>
      </c>
      <c r="Y86" s="72">
        <f>VLOOKUP($E86,'DTOC Backsheet'!$D$196:$M$373,'DTOC Performance (Quarterly)'!Y$10,0)</f>
        <v>3305</v>
      </c>
      <c r="Z86" s="73">
        <f>VLOOKUP($E86,'Population 18+ (2014)'!$D$11:$I$188,Z$10,0)</f>
        <v>495560.29500000004</v>
      </c>
      <c r="AA86" s="74">
        <f t="shared" si="29"/>
        <v>666.92187274608023</v>
      </c>
      <c r="AB86" s="72">
        <f>VLOOKUP($E86,'DTOC Backsheet'!$D$196:$M$373,'DTOC Performance (Quarterly)'!AB$10,0)</f>
        <v>3269</v>
      </c>
      <c r="AC86" s="73">
        <f>VLOOKUP($E86,'Population 18+ (2014)'!$D$11:$I$188,AC$10,0)</f>
        <v>499546.36899999995</v>
      </c>
      <c r="AD86" s="74">
        <f t="shared" si="30"/>
        <v>654.39370654298568</v>
      </c>
      <c r="AE86" s="72">
        <f>VLOOKUP($E86,'DTOC Backsheet'!$D$9:$M$186,'DTOC Performance (Quarterly)'!AE$10,0)</f>
        <v>4062</v>
      </c>
      <c r="AF86" s="73">
        <f>VLOOKUP($E86,'Population 18+ (2014)'!$D$11:$I$188,AF$10,0)</f>
        <v>495560.29500000004</v>
      </c>
      <c r="AG86" s="74">
        <f t="shared" si="31"/>
        <v>819.67825933270137</v>
      </c>
      <c r="AH86" s="72">
        <f>VLOOKUP($E86,'DTOC Backsheet'!$D$9:$M$186,'DTOC Performance (Quarterly)'!AH$10,0)</f>
        <v>5886</v>
      </c>
      <c r="AI86" s="73">
        <f>VLOOKUP($E86,'Population 18+ (2014)'!$D$11:$I$188,AI$10,0)</f>
        <v>495560.29500000004</v>
      </c>
      <c r="AJ86" s="74">
        <f t="shared" si="32"/>
        <v>1187.7464880433972</v>
      </c>
      <c r="AK86" s="72">
        <f>VLOOKUP($E86,'DTOC Backsheet'!$D$9:$M$186,'DTOC Performance (Quarterly)'!AK$10,0)</f>
        <v>7811</v>
      </c>
      <c r="AL86" s="73">
        <f>VLOOKUP($E86,'Population 18+ (2014)'!$D$11:$I$188,AL$10,0)</f>
        <v>495560.29500000004</v>
      </c>
      <c r="AM86" s="74">
        <f t="shared" si="33"/>
        <v>1576.1956877517798</v>
      </c>
      <c r="AN86" s="72">
        <f>VLOOKUP($E86,'DTOC Backsheet'!$D$9:$M$186,'DTOC Performance (Quarterly)'!AN$10,0)</f>
        <v>6598</v>
      </c>
      <c r="AO86" s="73">
        <f>VLOOKUP($E86,'Population 18+ (2014)'!$D$11:$I$188,AO$10,0)</f>
        <v>499546.36899999995</v>
      </c>
      <c r="AP86" s="74">
        <f t="shared" si="34"/>
        <v>1320.798310116433</v>
      </c>
      <c r="AT86" s="26"/>
    </row>
    <row r="87" spans="1:46" ht="16.5" customHeight="1">
      <c r="A87" s="26"/>
      <c r="B87" s="42" t="s">
        <v>20</v>
      </c>
      <c r="C87" s="43" t="s">
        <v>36</v>
      </c>
      <c r="D87" s="45" t="s">
        <v>64</v>
      </c>
      <c r="E87" s="56" t="s">
        <v>155</v>
      </c>
      <c r="F87" s="57" t="s">
        <v>156</v>
      </c>
      <c r="G87" s="72">
        <f>VLOOKUP($E87,'DTOC Backsheet'!$D$9:$M$186,'DTOC Performance (Quarterly)'!G$10,0)</f>
        <v>574</v>
      </c>
      <c r="H87" s="73">
        <f>VLOOKUP($E87,'Population 18+ (2014)'!$D$11:$I$188,H$10,0)</f>
        <v>208184.54700000002</v>
      </c>
      <c r="I87" s="74">
        <f t="shared" si="23"/>
        <v>275.71690995873956</v>
      </c>
      <c r="J87" s="72">
        <f>VLOOKUP($E87,'DTOC Backsheet'!$D$9:$M$186,'DTOC Performance (Quarterly)'!J$10,0)</f>
        <v>524</v>
      </c>
      <c r="K87" s="73">
        <f>VLOOKUP($E87,'Population 18+ (2014)'!$D$11:$I$188,K$10,0)</f>
        <v>208184.54700000002</v>
      </c>
      <c r="L87" s="74">
        <f t="shared" si="24"/>
        <v>251.69975752330933</v>
      </c>
      <c r="M87" s="72">
        <f>VLOOKUP($E87,'DTOC Backsheet'!$D$9:$M$186,'DTOC Performance (Quarterly)'!M$10,0)</f>
        <v>812</v>
      </c>
      <c r="N87" s="73">
        <f>VLOOKUP($E87,'Population 18+ (2014)'!$D$11:$I$188,N$10,0)</f>
        <v>208184.54700000002</v>
      </c>
      <c r="O87" s="74">
        <f t="shared" si="25"/>
        <v>390.03855555138773</v>
      </c>
      <c r="P87" s="72">
        <f>VLOOKUP($E87,'DTOC Backsheet'!$D$9:$M$186,'DTOC Performance (Quarterly)'!P$10,0)</f>
        <v>899</v>
      </c>
      <c r="Q87" s="73">
        <f>VLOOKUP($E87,'Population 18+ (2014)'!$D$11:$I$188,Q$10,0)</f>
        <v>211741.65400000004</v>
      </c>
      <c r="R87" s="74">
        <f t="shared" si="26"/>
        <v>424.57399525177976</v>
      </c>
      <c r="S87" s="72">
        <f>VLOOKUP($E87,'DTOC Backsheet'!$D$196:$M$373,'DTOC Performance (Quarterly)'!S$10,0)</f>
        <v>751</v>
      </c>
      <c r="T87" s="73">
        <f>VLOOKUP($E87,'Population 18+ (2014)'!$D$11:$I$188,T$10,0)</f>
        <v>211741.65400000004</v>
      </c>
      <c r="U87" s="74">
        <f t="shared" si="27"/>
        <v>354.67749770198731</v>
      </c>
      <c r="V87" s="72">
        <f>VLOOKUP($E87,'DTOC Backsheet'!$D$196:$M$373,'DTOC Performance (Quarterly)'!V$10,0)</f>
        <v>751</v>
      </c>
      <c r="W87" s="73">
        <f>VLOOKUP($E87,'Population 18+ (2014)'!$D$11:$I$188,W$10,0)</f>
        <v>211741.65400000004</v>
      </c>
      <c r="X87" s="74">
        <f t="shared" si="28"/>
        <v>354.67749770198731</v>
      </c>
      <c r="Y87" s="72">
        <f>VLOOKUP($E87,'DTOC Backsheet'!$D$196:$M$373,'DTOC Performance (Quarterly)'!Y$10,0)</f>
        <v>751</v>
      </c>
      <c r="Z87" s="73">
        <f>VLOOKUP($E87,'Population 18+ (2014)'!$D$11:$I$188,Z$10,0)</f>
        <v>211741.65400000004</v>
      </c>
      <c r="AA87" s="74">
        <f t="shared" si="29"/>
        <v>354.67749770198731</v>
      </c>
      <c r="AB87" s="72">
        <f>VLOOKUP($E87,'DTOC Backsheet'!$D$196:$M$373,'DTOC Performance (Quarterly)'!AB$10,0)</f>
        <v>751</v>
      </c>
      <c r="AC87" s="73">
        <f>VLOOKUP($E87,'Population 18+ (2014)'!$D$11:$I$188,AC$10,0)</f>
        <v>215116.71099999998</v>
      </c>
      <c r="AD87" s="74">
        <f t="shared" si="30"/>
        <v>349.1128125327279</v>
      </c>
      <c r="AE87" s="72">
        <f>VLOOKUP($E87,'DTOC Backsheet'!$D$9:$M$186,'DTOC Performance (Quarterly)'!AE$10,0)</f>
        <v>823</v>
      </c>
      <c r="AF87" s="73">
        <f>VLOOKUP($E87,'Population 18+ (2014)'!$D$11:$I$188,AF$10,0)</f>
        <v>211741.65400000004</v>
      </c>
      <c r="AG87" s="74">
        <f t="shared" si="31"/>
        <v>388.68119921269715</v>
      </c>
      <c r="AH87" s="72">
        <f>VLOOKUP($E87,'DTOC Backsheet'!$D$9:$M$186,'DTOC Performance (Quarterly)'!AH$10,0)</f>
        <v>1536</v>
      </c>
      <c r="AI87" s="73">
        <f>VLOOKUP($E87,'Population 18+ (2014)'!$D$11:$I$188,AI$10,0)</f>
        <v>211741.65400000004</v>
      </c>
      <c r="AJ87" s="74">
        <f t="shared" si="32"/>
        <v>725.41229889514307</v>
      </c>
      <c r="AK87" s="72">
        <f>VLOOKUP($E87,'DTOC Backsheet'!$D$9:$M$186,'DTOC Performance (Quarterly)'!AK$10,0)</f>
        <v>1978</v>
      </c>
      <c r="AL87" s="73">
        <f>VLOOKUP($E87,'Population 18+ (2014)'!$D$11:$I$188,AL$10,0)</f>
        <v>211741.65400000004</v>
      </c>
      <c r="AM87" s="74">
        <f t="shared" si="33"/>
        <v>934.157244280334</v>
      </c>
      <c r="AN87" s="72">
        <f>VLOOKUP($E87,'DTOC Backsheet'!$D$9:$M$186,'DTOC Performance (Quarterly)'!AN$10,0)</f>
        <v>751</v>
      </c>
      <c r="AO87" s="73">
        <f>VLOOKUP($E87,'Population 18+ (2014)'!$D$11:$I$188,AO$10,0)</f>
        <v>215116.71099999998</v>
      </c>
      <c r="AP87" s="74">
        <f t="shared" si="34"/>
        <v>349.1128125327279</v>
      </c>
      <c r="AT87" s="26"/>
    </row>
    <row r="88" spans="1:46" ht="16.5" customHeight="1">
      <c r="A88" s="26"/>
      <c r="B88" s="42" t="s">
        <v>20</v>
      </c>
      <c r="C88" s="43" t="s">
        <v>36</v>
      </c>
      <c r="D88" s="45" t="s">
        <v>64</v>
      </c>
      <c r="E88" s="56" t="s">
        <v>157</v>
      </c>
      <c r="F88" s="57" t="s">
        <v>158</v>
      </c>
      <c r="G88" s="72">
        <f>VLOOKUP($E88,'DTOC Backsheet'!$D$9:$M$186,'DTOC Performance (Quarterly)'!G$10,0)</f>
        <v>2029</v>
      </c>
      <c r="H88" s="73">
        <f>VLOOKUP($E88,'Population 18+ (2014)'!$D$11:$I$188,H$10,0)</f>
        <v>207688.90100000001</v>
      </c>
      <c r="I88" s="74">
        <f t="shared" si="23"/>
        <v>976.94195030672336</v>
      </c>
      <c r="J88" s="72">
        <f>VLOOKUP($E88,'DTOC Backsheet'!$D$9:$M$186,'DTOC Performance (Quarterly)'!J$10,0)</f>
        <v>2065</v>
      </c>
      <c r="K88" s="73">
        <f>VLOOKUP($E88,'Population 18+ (2014)'!$D$11:$I$188,K$10,0)</f>
        <v>207688.90100000001</v>
      </c>
      <c r="L88" s="74">
        <f t="shared" si="24"/>
        <v>994.27556795632518</v>
      </c>
      <c r="M88" s="72">
        <f>VLOOKUP($E88,'DTOC Backsheet'!$D$9:$M$186,'DTOC Performance (Quarterly)'!M$10,0)</f>
        <v>1772</v>
      </c>
      <c r="N88" s="73">
        <f>VLOOKUP($E88,'Population 18+ (2014)'!$D$11:$I$188,N$10,0)</f>
        <v>207688.90100000001</v>
      </c>
      <c r="O88" s="74">
        <f t="shared" si="25"/>
        <v>853.19917986373275</v>
      </c>
      <c r="P88" s="72">
        <f>VLOOKUP($E88,'DTOC Backsheet'!$D$9:$M$186,'DTOC Performance (Quarterly)'!P$10,0)</f>
        <v>2342</v>
      </c>
      <c r="Q88" s="73">
        <f>VLOOKUP($E88,'Population 18+ (2014)'!$D$11:$I$188,Q$10,0)</f>
        <v>211703.85300000006</v>
      </c>
      <c r="R88" s="74">
        <f t="shared" si="26"/>
        <v>1106.262340912614</v>
      </c>
      <c r="S88" s="72">
        <f>VLOOKUP($E88,'DTOC Backsheet'!$D$196:$M$373,'DTOC Performance (Quarterly)'!S$10,0)</f>
        <v>2020</v>
      </c>
      <c r="T88" s="73">
        <f>VLOOKUP($E88,'Population 18+ (2014)'!$D$11:$I$188,T$10,0)</f>
        <v>211703.85300000006</v>
      </c>
      <c r="U88" s="74">
        <f t="shared" si="27"/>
        <v>954.16307798611467</v>
      </c>
      <c r="V88" s="72">
        <f>VLOOKUP($E88,'DTOC Backsheet'!$D$196:$M$373,'DTOC Performance (Quarterly)'!V$10,0)</f>
        <v>1980</v>
      </c>
      <c r="W88" s="73">
        <f>VLOOKUP($E88,'Population 18+ (2014)'!$D$11:$I$188,W$10,0)</f>
        <v>211703.85300000006</v>
      </c>
      <c r="X88" s="74">
        <f t="shared" si="28"/>
        <v>935.26875961015185</v>
      </c>
      <c r="Y88" s="72">
        <f>VLOOKUP($E88,'DTOC Backsheet'!$D$196:$M$373,'DTOC Performance (Quarterly)'!Y$10,0)</f>
        <v>1940</v>
      </c>
      <c r="Z88" s="73">
        <f>VLOOKUP($E88,'Population 18+ (2014)'!$D$11:$I$188,Z$10,0)</f>
        <v>211703.85300000006</v>
      </c>
      <c r="AA88" s="74">
        <f t="shared" si="29"/>
        <v>916.37444123418925</v>
      </c>
      <c r="AB88" s="72">
        <f>VLOOKUP($E88,'DTOC Backsheet'!$D$196:$M$373,'DTOC Performance (Quarterly)'!AB$10,0)</f>
        <v>1900</v>
      </c>
      <c r="AC88" s="73">
        <f>VLOOKUP($E88,'Population 18+ (2014)'!$D$11:$I$188,AC$10,0)</f>
        <v>215360.60399999993</v>
      </c>
      <c r="AD88" s="74">
        <f t="shared" si="30"/>
        <v>882.24121065336567</v>
      </c>
      <c r="AE88" s="72">
        <f>VLOOKUP($E88,'DTOC Backsheet'!$D$9:$M$186,'DTOC Performance (Quarterly)'!AE$10,0)</f>
        <v>1571</v>
      </c>
      <c r="AF88" s="73">
        <f>VLOOKUP($E88,'Population 18+ (2014)'!$D$11:$I$188,AF$10,0)</f>
        <v>211703.85300000006</v>
      </c>
      <c r="AG88" s="74">
        <f t="shared" si="31"/>
        <v>742.07435421593368</v>
      </c>
      <c r="AH88" s="72">
        <f>VLOOKUP($E88,'DTOC Backsheet'!$D$9:$M$186,'DTOC Performance (Quarterly)'!AH$10,0)</f>
        <v>1605</v>
      </c>
      <c r="AI88" s="73">
        <f>VLOOKUP($E88,'Population 18+ (2014)'!$D$11:$I$188,AI$10,0)</f>
        <v>211703.85300000006</v>
      </c>
      <c r="AJ88" s="74">
        <f t="shared" si="32"/>
        <v>758.13452483550191</v>
      </c>
      <c r="AK88" s="72">
        <f>VLOOKUP($E88,'DTOC Backsheet'!$D$9:$M$186,'DTOC Performance (Quarterly)'!AK$10,0)</f>
        <v>1389</v>
      </c>
      <c r="AL88" s="73">
        <f>VLOOKUP($E88,'Population 18+ (2014)'!$D$11:$I$188,AL$10,0)</f>
        <v>211703.85300000006</v>
      </c>
      <c r="AM88" s="74">
        <f t="shared" si="33"/>
        <v>656.10520560530358</v>
      </c>
      <c r="AN88" s="72">
        <f>VLOOKUP($E88,'DTOC Backsheet'!$D$9:$M$186,'DTOC Performance (Quarterly)'!AN$10,0)</f>
        <v>1820</v>
      </c>
      <c r="AO88" s="73">
        <f>VLOOKUP($E88,'Population 18+ (2014)'!$D$11:$I$188,AO$10,0)</f>
        <v>215360.60399999993</v>
      </c>
      <c r="AP88" s="74">
        <f t="shared" si="34"/>
        <v>845.09421231006615</v>
      </c>
      <c r="AT88" s="26"/>
    </row>
    <row r="89" spans="1:46" ht="16.5" customHeight="1">
      <c r="A89" s="26"/>
      <c r="B89" s="42" t="s">
        <v>16</v>
      </c>
      <c r="C89" s="43" t="s">
        <v>26</v>
      </c>
      <c r="D89" s="45" t="s">
        <v>46</v>
      </c>
      <c r="E89" s="56" t="s">
        <v>159</v>
      </c>
      <c r="F89" s="57" t="s">
        <v>160</v>
      </c>
      <c r="G89" s="72">
        <f>VLOOKUP($E89,'DTOC Backsheet'!$D$9:$M$186,'DTOC Performance (Quarterly)'!G$10,0)</f>
        <v>551</v>
      </c>
      <c r="H89" s="73">
        <f>VLOOKUP($E89,'Population 18+ (2014)'!$D$11:$I$188,H$10,0)</f>
        <v>98325.304999999993</v>
      </c>
      <c r="I89" s="74">
        <f t="shared" si="23"/>
        <v>560.3847351401555</v>
      </c>
      <c r="J89" s="72">
        <f>VLOOKUP($E89,'DTOC Backsheet'!$D$9:$M$186,'DTOC Performance (Quarterly)'!J$10,0)</f>
        <v>532</v>
      </c>
      <c r="K89" s="73">
        <f>VLOOKUP($E89,'Population 18+ (2014)'!$D$11:$I$188,K$10,0)</f>
        <v>98325.304999999993</v>
      </c>
      <c r="L89" s="74">
        <f t="shared" si="24"/>
        <v>541.06112358359837</v>
      </c>
      <c r="M89" s="72">
        <f>VLOOKUP($E89,'DTOC Backsheet'!$D$9:$M$186,'DTOC Performance (Quarterly)'!M$10,0)</f>
        <v>883</v>
      </c>
      <c r="N89" s="73">
        <f>VLOOKUP($E89,'Population 18+ (2014)'!$D$11:$I$188,N$10,0)</f>
        <v>98325.304999999993</v>
      </c>
      <c r="O89" s="74">
        <f t="shared" si="25"/>
        <v>898.03942128631081</v>
      </c>
      <c r="P89" s="72">
        <f>VLOOKUP($E89,'DTOC Backsheet'!$D$9:$M$186,'DTOC Performance (Quarterly)'!P$10,0)</f>
        <v>760</v>
      </c>
      <c r="Q89" s="73">
        <f>VLOOKUP($E89,'Population 18+ (2014)'!$D$11:$I$188,Q$10,0)</f>
        <v>98608.686999999991</v>
      </c>
      <c r="R89" s="74">
        <f t="shared" si="26"/>
        <v>770.72317168161874</v>
      </c>
      <c r="S89" s="72">
        <f>VLOOKUP($E89,'DTOC Backsheet'!$D$196:$M$373,'DTOC Performance (Quarterly)'!S$10,0)</f>
        <v>630</v>
      </c>
      <c r="T89" s="73">
        <f>VLOOKUP($E89,'Population 18+ (2014)'!$D$11:$I$188,T$10,0)</f>
        <v>98608.686999999991</v>
      </c>
      <c r="U89" s="74">
        <f t="shared" si="27"/>
        <v>638.88894494660508</v>
      </c>
      <c r="V89" s="72">
        <f>VLOOKUP($E89,'DTOC Backsheet'!$D$196:$M$373,'DTOC Performance (Quarterly)'!V$10,0)</f>
        <v>618</v>
      </c>
      <c r="W89" s="73">
        <f>VLOOKUP($E89,'Population 18+ (2014)'!$D$11:$I$188,W$10,0)</f>
        <v>98608.686999999991</v>
      </c>
      <c r="X89" s="74">
        <f t="shared" si="28"/>
        <v>626.71963170952688</v>
      </c>
      <c r="Y89" s="72">
        <f>VLOOKUP($E89,'DTOC Backsheet'!$D$196:$M$373,'DTOC Performance (Quarterly)'!Y$10,0)</f>
        <v>749</v>
      </c>
      <c r="Z89" s="73">
        <f>VLOOKUP($E89,'Population 18+ (2014)'!$D$11:$I$188,Z$10,0)</f>
        <v>98608.686999999991</v>
      </c>
      <c r="AA89" s="74">
        <f t="shared" si="29"/>
        <v>759.56796788096369</v>
      </c>
      <c r="AB89" s="72">
        <f>VLOOKUP($E89,'DTOC Backsheet'!$D$196:$M$373,'DTOC Performance (Quarterly)'!AB$10,0)</f>
        <v>832</v>
      </c>
      <c r="AC89" s="73">
        <f>VLOOKUP($E89,'Population 18+ (2014)'!$D$11:$I$188,AC$10,0)</f>
        <v>98874.046000000046</v>
      </c>
      <c r="AD89" s="74">
        <f t="shared" si="30"/>
        <v>841.47461711033827</v>
      </c>
      <c r="AE89" s="72">
        <f>VLOOKUP($E89,'DTOC Backsheet'!$D$9:$M$186,'DTOC Performance (Quarterly)'!AE$10,0)</f>
        <v>679</v>
      </c>
      <c r="AF89" s="73">
        <f>VLOOKUP($E89,'Population 18+ (2014)'!$D$11:$I$188,AF$10,0)</f>
        <v>98608.686999999991</v>
      </c>
      <c r="AG89" s="74">
        <f t="shared" si="31"/>
        <v>688.58030733134092</v>
      </c>
      <c r="AH89" s="72">
        <f>VLOOKUP($E89,'DTOC Backsheet'!$D$9:$M$186,'DTOC Performance (Quarterly)'!AH$10,0)</f>
        <v>1274</v>
      </c>
      <c r="AI89" s="73">
        <f>VLOOKUP($E89,'Population 18+ (2014)'!$D$11:$I$188,AI$10,0)</f>
        <v>98608.686999999991</v>
      </c>
      <c r="AJ89" s="74">
        <f t="shared" si="32"/>
        <v>1291.9754220031346</v>
      </c>
      <c r="AK89" s="72">
        <f>VLOOKUP($E89,'DTOC Backsheet'!$D$9:$M$186,'DTOC Performance (Quarterly)'!AK$10,0)</f>
        <v>1784</v>
      </c>
      <c r="AL89" s="73">
        <f>VLOOKUP($E89,'Population 18+ (2014)'!$D$11:$I$188,AL$10,0)</f>
        <v>98608.686999999991</v>
      </c>
      <c r="AM89" s="74">
        <f t="shared" si="33"/>
        <v>1809.1712345789576</v>
      </c>
      <c r="AN89" s="72">
        <f>VLOOKUP($E89,'DTOC Backsheet'!$D$9:$M$186,'DTOC Performance (Quarterly)'!AN$10,0)</f>
        <v>1717</v>
      </c>
      <c r="AO89" s="73">
        <f>VLOOKUP($E89,'Population 18+ (2014)'!$D$11:$I$188,AO$10,0)</f>
        <v>98874.046000000046</v>
      </c>
      <c r="AP89" s="74">
        <f t="shared" si="34"/>
        <v>1736.5527855510225</v>
      </c>
      <c r="AT89" s="26"/>
    </row>
    <row r="90" spans="1:46" ht="16.5" customHeight="1">
      <c r="A90" s="26"/>
      <c r="B90" s="42" t="s">
        <v>20</v>
      </c>
      <c r="C90" s="43" t="s">
        <v>36</v>
      </c>
      <c r="D90" s="45" t="s">
        <v>64</v>
      </c>
      <c r="E90" s="56" t="s">
        <v>161</v>
      </c>
      <c r="F90" s="57" t="s">
        <v>162</v>
      </c>
      <c r="G90" s="72">
        <f>VLOOKUP($E90,'DTOC Backsheet'!$D$9:$M$186,'DTOC Performance (Quarterly)'!G$10,0)</f>
        <v>1005</v>
      </c>
      <c r="H90" s="73">
        <f>VLOOKUP($E90,'Population 18+ (2014)'!$D$11:$I$188,H$10,0)</f>
        <v>146302.20099999994</v>
      </c>
      <c r="I90" s="74">
        <f t="shared" si="23"/>
        <v>686.93429977857977</v>
      </c>
      <c r="J90" s="72">
        <f>VLOOKUP($E90,'DTOC Backsheet'!$D$9:$M$186,'DTOC Performance (Quarterly)'!J$10,0)</f>
        <v>1263</v>
      </c>
      <c r="K90" s="73">
        <f>VLOOKUP($E90,'Population 18+ (2014)'!$D$11:$I$188,K$10,0)</f>
        <v>146302.20099999994</v>
      </c>
      <c r="L90" s="74">
        <f t="shared" si="24"/>
        <v>863.28161255755845</v>
      </c>
      <c r="M90" s="72">
        <f>VLOOKUP($E90,'DTOC Backsheet'!$D$9:$M$186,'DTOC Performance (Quarterly)'!M$10,0)</f>
        <v>1356</v>
      </c>
      <c r="N90" s="73">
        <f>VLOOKUP($E90,'Population 18+ (2014)'!$D$11:$I$188,N$10,0)</f>
        <v>146302.20099999994</v>
      </c>
      <c r="O90" s="74">
        <f t="shared" si="25"/>
        <v>926.84866716393458</v>
      </c>
      <c r="P90" s="72">
        <f>VLOOKUP($E90,'DTOC Backsheet'!$D$9:$M$186,'DTOC Performance (Quarterly)'!P$10,0)</f>
        <v>1381</v>
      </c>
      <c r="Q90" s="73">
        <f>VLOOKUP($E90,'Population 18+ (2014)'!$D$11:$I$188,Q$10,0)</f>
        <v>147440.79500000001</v>
      </c>
      <c r="R90" s="74">
        <f t="shared" si="26"/>
        <v>936.64714708029067</v>
      </c>
      <c r="S90" s="72">
        <f>VLOOKUP($E90,'DTOC Backsheet'!$D$196:$M$373,'DTOC Performance (Quarterly)'!S$10,0)</f>
        <v>975</v>
      </c>
      <c r="T90" s="73">
        <f>VLOOKUP($E90,'Population 18+ (2014)'!$D$11:$I$188,T$10,0)</f>
        <v>147440.79500000001</v>
      </c>
      <c r="U90" s="74">
        <f t="shared" si="27"/>
        <v>661.28238117544049</v>
      </c>
      <c r="V90" s="72">
        <f>VLOOKUP($E90,'DTOC Backsheet'!$D$196:$M$373,'DTOC Performance (Quarterly)'!V$10,0)</f>
        <v>1226</v>
      </c>
      <c r="W90" s="73">
        <f>VLOOKUP($E90,'Population 18+ (2014)'!$D$11:$I$188,W$10,0)</f>
        <v>147440.79500000001</v>
      </c>
      <c r="X90" s="74">
        <f t="shared" si="28"/>
        <v>831.52020443188735</v>
      </c>
      <c r="Y90" s="72">
        <f>VLOOKUP($E90,'DTOC Backsheet'!$D$196:$M$373,'DTOC Performance (Quarterly)'!Y$10,0)</f>
        <v>1316</v>
      </c>
      <c r="Z90" s="73">
        <f>VLOOKUP($E90,'Population 18+ (2014)'!$D$11:$I$188,Z$10,0)</f>
        <v>147440.79500000001</v>
      </c>
      <c r="AA90" s="74">
        <f t="shared" si="29"/>
        <v>892.56165500192787</v>
      </c>
      <c r="AB90" s="72">
        <f>VLOOKUP($E90,'DTOC Backsheet'!$D$196:$M$373,'DTOC Performance (Quarterly)'!AB$10,0)</f>
        <v>1316</v>
      </c>
      <c r="AC90" s="73">
        <f>VLOOKUP($E90,'Population 18+ (2014)'!$D$11:$I$188,AC$10,0)</f>
        <v>148589.92299999995</v>
      </c>
      <c r="AD90" s="74">
        <f t="shared" si="30"/>
        <v>885.65898240622971</v>
      </c>
      <c r="AE90" s="72">
        <f>VLOOKUP($E90,'DTOC Backsheet'!$D$9:$M$186,'DTOC Performance (Quarterly)'!AE$10,0)</f>
        <v>1536</v>
      </c>
      <c r="AF90" s="73">
        <f>VLOOKUP($E90,'Population 18+ (2014)'!$D$11:$I$188,AF$10,0)</f>
        <v>147440.79500000001</v>
      </c>
      <c r="AG90" s="74">
        <f t="shared" si="31"/>
        <v>1041.774089728694</v>
      </c>
      <c r="AH90" s="72">
        <f>VLOOKUP($E90,'DTOC Backsheet'!$D$9:$M$186,'DTOC Performance (Quarterly)'!AH$10,0)</f>
        <v>1159</v>
      </c>
      <c r="AI90" s="73">
        <f>VLOOKUP($E90,'Population 18+ (2014)'!$D$11:$I$188,AI$10,0)</f>
        <v>147440.79500000001</v>
      </c>
      <c r="AJ90" s="74">
        <f t="shared" si="32"/>
        <v>786.07823567419041</v>
      </c>
      <c r="AK90" s="72">
        <f>VLOOKUP($E90,'DTOC Backsheet'!$D$9:$M$186,'DTOC Performance (Quarterly)'!AK$10,0)</f>
        <v>1479</v>
      </c>
      <c r="AL90" s="73">
        <f>VLOOKUP($E90,'Population 18+ (2014)'!$D$11:$I$188,AL$10,0)</f>
        <v>147440.79500000001</v>
      </c>
      <c r="AM90" s="74">
        <f t="shared" si="33"/>
        <v>1003.1145043676684</v>
      </c>
      <c r="AN90" s="72">
        <f>VLOOKUP($E90,'DTOC Backsheet'!$D$9:$M$186,'DTOC Performance (Quarterly)'!AN$10,0)</f>
        <v>1524</v>
      </c>
      <c r="AO90" s="73">
        <f>VLOOKUP($E90,'Population 18+ (2014)'!$D$11:$I$188,AO$10,0)</f>
        <v>148589.92299999995</v>
      </c>
      <c r="AP90" s="74">
        <f t="shared" si="34"/>
        <v>1025.6415571330504</v>
      </c>
      <c r="AT90" s="26"/>
    </row>
    <row r="91" spans="1:46" ht="16.5" customHeight="1">
      <c r="A91" s="26"/>
      <c r="B91" s="42" t="s">
        <v>22</v>
      </c>
      <c r="C91" s="43" t="s">
        <v>38</v>
      </c>
      <c r="D91" s="45" t="s">
        <v>62</v>
      </c>
      <c r="E91" s="56" t="s">
        <v>163</v>
      </c>
      <c r="F91" s="57" t="s">
        <v>164</v>
      </c>
      <c r="G91" s="72">
        <f>VLOOKUP($E91,'DTOC Backsheet'!$D$9:$M$186,'DTOC Performance (Quarterly)'!G$10,0)</f>
        <v>15010</v>
      </c>
      <c r="H91" s="73">
        <f>VLOOKUP($E91,'Population 18+ (2014)'!$D$11:$I$188,H$10,0)</f>
        <v>1072029.5009999999</v>
      </c>
      <c r="I91" s="74">
        <f t="shared" si="23"/>
        <v>1400.1480356649254</v>
      </c>
      <c r="J91" s="72">
        <f>VLOOKUP($E91,'DTOC Backsheet'!$D$9:$M$186,'DTOC Performance (Quarterly)'!J$10,0)</f>
        <v>16157</v>
      </c>
      <c r="K91" s="73">
        <f>VLOOKUP($E91,'Population 18+ (2014)'!$D$11:$I$188,K$10,0)</f>
        <v>1072029.5009999999</v>
      </c>
      <c r="L91" s="74">
        <f t="shared" si="24"/>
        <v>1507.1413599092739</v>
      </c>
      <c r="M91" s="72">
        <f>VLOOKUP($E91,'DTOC Backsheet'!$D$9:$M$186,'DTOC Performance (Quarterly)'!M$10,0)</f>
        <v>17599</v>
      </c>
      <c r="N91" s="73">
        <f>VLOOKUP($E91,'Population 18+ (2014)'!$D$11:$I$188,N$10,0)</f>
        <v>1072029.5009999999</v>
      </c>
      <c r="O91" s="74">
        <f t="shared" si="25"/>
        <v>1641.6525835887423</v>
      </c>
      <c r="P91" s="72">
        <f>VLOOKUP($E91,'DTOC Backsheet'!$D$9:$M$186,'DTOC Performance (Quarterly)'!P$10,0)</f>
        <v>17798</v>
      </c>
      <c r="Q91" s="73">
        <f>VLOOKUP($E91,'Population 18+ (2014)'!$D$11:$I$188,Q$10,0)</f>
        <v>1079471.4180000001</v>
      </c>
      <c r="R91" s="74">
        <f t="shared" si="26"/>
        <v>1648.7699167593892</v>
      </c>
      <c r="S91" s="72">
        <f>VLOOKUP($E91,'DTOC Backsheet'!$D$196:$M$373,'DTOC Performance (Quarterly)'!S$10,0)</f>
        <v>11945</v>
      </c>
      <c r="T91" s="73">
        <f>VLOOKUP($E91,'Population 18+ (2014)'!$D$11:$I$188,T$10,0)</f>
        <v>1079471.4180000001</v>
      </c>
      <c r="U91" s="74">
        <f t="shared" si="27"/>
        <v>1106.5600997691261</v>
      </c>
      <c r="V91" s="72">
        <f>VLOOKUP($E91,'DTOC Backsheet'!$D$196:$M$373,'DTOC Performance (Quarterly)'!V$10,0)</f>
        <v>8161</v>
      </c>
      <c r="W91" s="73">
        <f>VLOOKUP($E91,'Population 18+ (2014)'!$D$11:$I$188,W$10,0)</f>
        <v>1079471.4180000001</v>
      </c>
      <c r="X91" s="74">
        <f t="shared" si="28"/>
        <v>756.01816443832877</v>
      </c>
      <c r="Y91" s="72">
        <f>VLOOKUP($E91,'DTOC Backsheet'!$D$196:$M$373,'DTOC Performance (Quarterly)'!Y$10,0)</f>
        <v>6732</v>
      </c>
      <c r="Z91" s="73">
        <f>VLOOKUP($E91,'Population 18+ (2014)'!$D$11:$I$188,Z$10,0)</f>
        <v>1079471.4180000001</v>
      </c>
      <c r="AA91" s="74">
        <f t="shared" si="29"/>
        <v>623.63855936758114</v>
      </c>
      <c r="AB91" s="72">
        <f>VLOOKUP($E91,'DTOC Backsheet'!$D$196:$M$373,'DTOC Performance (Quarterly)'!AB$10,0)</f>
        <v>5981</v>
      </c>
      <c r="AC91" s="73">
        <f>VLOOKUP($E91,'Population 18+ (2014)'!$D$11:$I$188,AC$10,0)</f>
        <v>1087142.3420000002</v>
      </c>
      <c r="AD91" s="74">
        <f t="shared" si="30"/>
        <v>550.15794794606563</v>
      </c>
      <c r="AE91" s="72">
        <f>VLOOKUP($E91,'DTOC Backsheet'!$D$9:$M$186,'DTOC Performance (Quarterly)'!AE$10,0)</f>
        <v>21112</v>
      </c>
      <c r="AF91" s="73">
        <f>VLOOKUP($E91,'Population 18+ (2014)'!$D$11:$I$188,AF$10,0)</f>
        <v>1079471.4180000001</v>
      </c>
      <c r="AG91" s="74">
        <f t="shared" si="31"/>
        <v>1955.7720239703467</v>
      </c>
      <c r="AH91" s="72">
        <f>VLOOKUP($E91,'DTOC Backsheet'!$D$9:$M$186,'DTOC Performance (Quarterly)'!AH$10,0)</f>
        <v>21742</v>
      </c>
      <c r="AI91" s="73">
        <f>VLOOKUP($E91,'Population 18+ (2014)'!$D$11:$I$188,AI$10,0)</f>
        <v>1079471.4180000001</v>
      </c>
      <c r="AJ91" s="74">
        <f t="shared" si="32"/>
        <v>2014.1339212373662</v>
      </c>
      <c r="AK91" s="72">
        <f>VLOOKUP($E91,'DTOC Backsheet'!$D$9:$M$186,'DTOC Performance (Quarterly)'!AK$10,0)</f>
        <v>24534</v>
      </c>
      <c r="AL91" s="73">
        <f>VLOOKUP($E91,'Population 18+ (2014)'!$D$11:$I$188,AL$10,0)</f>
        <v>1079471.4180000001</v>
      </c>
      <c r="AM91" s="74">
        <f t="shared" si="33"/>
        <v>2272.7790278556499</v>
      </c>
      <c r="AN91" s="72">
        <f>VLOOKUP($E91,'DTOC Backsheet'!$D$9:$M$186,'DTOC Performance (Quarterly)'!AN$10,0)</f>
        <v>21839</v>
      </c>
      <c r="AO91" s="73">
        <f>VLOOKUP($E91,'Population 18+ (2014)'!$D$11:$I$188,AO$10,0)</f>
        <v>1087142.3420000002</v>
      </c>
      <c r="AP91" s="74">
        <f t="shared" si="34"/>
        <v>2008.8445786982322</v>
      </c>
      <c r="AT91" s="26"/>
    </row>
    <row r="92" spans="1:46" ht="16.5" customHeight="1">
      <c r="A92" s="26"/>
      <c r="B92" s="42" t="s">
        <v>20</v>
      </c>
      <c r="C92" s="43" t="s">
        <v>36</v>
      </c>
      <c r="D92" s="45" t="s">
        <v>64</v>
      </c>
      <c r="E92" s="56" t="s">
        <v>165</v>
      </c>
      <c r="F92" s="57" t="s">
        <v>166</v>
      </c>
      <c r="G92" s="72">
        <f>VLOOKUP($E92,'DTOC Backsheet'!$D$9:$M$186,'DTOC Performance (Quarterly)'!G$10,0)</f>
        <v>1743</v>
      </c>
      <c r="H92" s="73">
        <f>VLOOKUP($E92,'Population 18+ (2014)'!$D$11:$I$188,H$10,0)</f>
        <v>212275.04100000003</v>
      </c>
      <c r="I92" s="74">
        <f t="shared" si="23"/>
        <v>821.10454050035946</v>
      </c>
      <c r="J92" s="72">
        <f>VLOOKUP($E92,'DTOC Backsheet'!$D$9:$M$186,'DTOC Performance (Quarterly)'!J$10,0)</f>
        <v>1511</v>
      </c>
      <c r="K92" s="73">
        <f>VLOOKUP($E92,'Population 18+ (2014)'!$D$11:$I$188,K$10,0)</f>
        <v>212275.04100000003</v>
      </c>
      <c r="L92" s="74">
        <f t="shared" si="24"/>
        <v>711.81236987724799</v>
      </c>
      <c r="M92" s="72">
        <f>VLOOKUP($E92,'DTOC Backsheet'!$D$9:$M$186,'DTOC Performance (Quarterly)'!M$10,0)</f>
        <v>2109</v>
      </c>
      <c r="N92" s="73">
        <f>VLOOKUP($E92,'Population 18+ (2014)'!$D$11:$I$188,N$10,0)</f>
        <v>212275.04100000003</v>
      </c>
      <c r="O92" s="74">
        <f t="shared" si="25"/>
        <v>993.52236139716479</v>
      </c>
      <c r="P92" s="72">
        <f>VLOOKUP($E92,'DTOC Backsheet'!$D$9:$M$186,'DTOC Performance (Quarterly)'!P$10,0)</f>
        <v>1698</v>
      </c>
      <c r="Q92" s="73">
        <f>VLOOKUP($E92,'Population 18+ (2014)'!$D$11:$I$188,Q$10,0)</f>
        <v>215908.47800000003</v>
      </c>
      <c r="R92" s="74">
        <f t="shared" si="26"/>
        <v>786.44433777167364</v>
      </c>
      <c r="S92" s="72">
        <f>VLOOKUP($E92,'DTOC Backsheet'!$D$196:$M$373,'DTOC Performance (Quarterly)'!S$10,0)</f>
        <v>1687.9602903442953</v>
      </c>
      <c r="T92" s="73">
        <f>VLOOKUP($E92,'Population 18+ (2014)'!$D$11:$I$188,T$10,0)</f>
        <v>215908.47800000003</v>
      </c>
      <c r="U92" s="74">
        <f t="shared" si="27"/>
        <v>781.79435378368748</v>
      </c>
      <c r="V92" s="72">
        <f>VLOOKUP($E92,'DTOC Backsheet'!$D$196:$M$373,'DTOC Performance (Quarterly)'!V$10,0)</f>
        <v>1451.989228178772</v>
      </c>
      <c r="W92" s="73">
        <f>VLOOKUP($E92,'Population 18+ (2014)'!$D$11:$I$188,W$10,0)</f>
        <v>215908.47800000003</v>
      </c>
      <c r="X92" s="74">
        <f t="shared" si="28"/>
        <v>672.5021831605759</v>
      </c>
      <c r="Y92" s="72">
        <f>VLOOKUP($E92,'DTOC Backsheet'!$D$196:$M$373,'DTOC Performance (Quarterly)'!Y$10,0)</f>
        <v>2060.2249832433531</v>
      </c>
      <c r="Z92" s="73">
        <f>VLOOKUP($E92,'Population 18+ (2014)'!$D$11:$I$188,Z$10,0)</f>
        <v>215908.47800000003</v>
      </c>
      <c r="AA92" s="74">
        <f t="shared" si="29"/>
        <v>954.21217468049258</v>
      </c>
      <c r="AB92" s="72">
        <f>VLOOKUP($E92,'DTOC Backsheet'!$D$196:$M$373,'DTOC Performance (Quarterly)'!AB$10,0)</f>
        <v>1637.4091116697612</v>
      </c>
      <c r="AC92" s="73">
        <f>VLOOKUP($E92,'Population 18+ (2014)'!$D$11:$I$188,AC$10,0)</f>
        <v>219158.64900000003</v>
      </c>
      <c r="AD92" s="74">
        <f t="shared" si="30"/>
        <v>747.13415105500167</v>
      </c>
      <c r="AE92" s="72">
        <f>VLOOKUP($E92,'DTOC Backsheet'!$D$9:$M$186,'DTOC Performance (Quarterly)'!AE$10,0)</f>
        <v>2184</v>
      </c>
      <c r="AF92" s="73">
        <f>VLOOKUP($E92,'Population 18+ (2014)'!$D$11:$I$188,AF$10,0)</f>
        <v>215908.47800000003</v>
      </c>
      <c r="AG92" s="74">
        <f t="shared" si="31"/>
        <v>1011.5397136003153</v>
      </c>
      <c r="AH92" s="72">
        <f>VLOOKUP($E92,'DTOC Backsheet'!$D$9:$M$186,'DTOC Performance (Quarterly)'!AH$10,0)</f>
        <v>1689</v>
      </c>
      <c r="AI92" s="73">
        <f>VLOOKUP($E92,'Population 18+ (2014)'!$D$11:$I$188,AI$10,0)</f>
        <v>215908.47800000003</v>
      </c>
      <c r="AJ92" s="74">
        <f t="shared" si="32"/>
        <v>782.2759048859582</v>
      </c>
      <c r="AK92" s="72">
        <f>VLOOKUP($E92,'DTOC Backsheet'!$D$9:$M$186,'DTOC Performance (Quarterly)'!AK$10,0)</f>
        <v>1310</v>
      </c>
      <c r="AL92" s="73">
        <f>VLOOKUP($E92,'Population 18+ (2014)'!$D$11:$I$188,AL$10,0)</f>
        <v>215908.47800000003</v>
      </c>
      <c r="AM92" s="74">
        <f t="shared" si="33"/>
        <v>606.73856447637957</v>
      </c>
      <c r="AN92" s="72">
        <f>VLOOKUP($E92,'DTOC Backsheet'!$D$9:$M$186,'DTOC Performance (Quarterly)'!AN$10,0)</f>
        <v>1735</v>
      </c>
      <c r="AO92" s="73">
        <f>VLOOKUP($E92,'Population 18+ (2014)'!$D$11:$I$188,AO$10,0)</f>
        <v>219158.64900000003</v>
      </c>
      <c r="AP92" s="74">
        <f t="shared" si="34"/>
        <v>791.66394204227811</v>
      </c>
      <c r="AT92" s="26"/>
    </row>
    <row r="93" spans="1:46" ht="16.5" customHeight="1">
      <c r="A93" s="26"/>
      <c r="B93" s="42" t="s">
        <v>20</v>
      </c>
      <c r="C93" s="43" t="s">
        <v>36</v>
      </c>
      <c r="D93" s="45" t="s">
        <v>64</v>
      </c>
      <c r="E93" s="56" t="s">
        <v>167</v>
      </c>
      <c r="F93" s="57" t="s">
        <v>168</v>
      </c>
      <c r="G93" s="72">
        <f>VLOOKUP($E93,'DTOC Backsheet'!$D$9:$M$186,'DTOC Performance (Quarterly)'!G$10,0)</f>
        <v>826</v>
      </c>
      <c r="H93" s="73">
        <f>VLOOKUP($E93,'Population 18+ (2014)'!$D$11:$I$188,H$10,0)</f>
        <v>191784.01199999999</v>
      </c>
      <c r="I93" s="74">
        <f t="shared" si="23"/>
        <v>430.6928358553684</v>
      </c>
      <c r="J93" s="72">
        <f>VLOOKUP($E93,'DTOC Backsheet'!$D$9:$M$186,'DTOC Performance (Quarterly)'!J$10,0)</f>
        <v>1829</v>
      </c>
      <c r="K93" s="73">
        <f>VLOOKUP($E93,'Population 18+ (2014)'!$D$11:$I$188,K$10,0)</f>
        <v>191784.01199999999</v>
      </c>
      <c r="L93" s="74">
        <f t="shared" si="24"/>
        <v>953.67699367974444</v>
      </c>
      <c r="M93" s="72">
        <f>VLOOKUP($E93,'DTOC Backsheet'!$D$9:$M$186,'DTOC Performance (Quarterly)'!M$10,0)</f>
        <v>1619</v>
      </c>
      <c r="N93" s="73">
        <f>VLOOKUP($E93,'Population 18+ (2014)'!$D$11:$I$188,N$10,0)</f>
        <v>191784.01199999999</v>
      </c>
      <c r="O93" s="74">
        <f t="shared" si="25"/>
        <v>844.17881507244738</v>
      </c>
      <c r="P93" s="72">
        <f>VLOOKUP($E93,'DTOC Backsheet'!$D$9:$M$186,'DTOC Performance (Quarterly)'!P$10,0)</f>
        <v>1434</v>
      </c>
      <c r="Q93" s="73">
        <f>VLOOKUP($E93,'Population 18+ (2014)'!$D$11:$I$188,Q$10,0)</f>
        <v>193901.76400000008</v>
      </c>
      <c r="R93" s="74">
        <f t="shared" si="26"/>
        <v>739.54974437468218</v>
      </c>
      <c r="S93" s="72">
        <f>VLOOKUP($E93,'DTOC Backsheet'!$D$196:$M$373,'DTOC Performance (Quarterly)'!S$10,0)</f>
        <v>1619</v>
      </c>
      <c r="T93" s="73">
        <f>VLOOKUP($E93,'Population 18+ (2014)'!$D$11:$I$188,T$10,0)</f>
        <v>193901.76400000008</v>
      </c>
      <c r="U93" s="74">
        <f t="shared" si="27"/>
        <v>834.95888154993747</v>
      </c>
      <c r="V93" s="72">
        <f>VLOOKUP($E93,'DTOC Backsheet'!$D$196:$M$373,'DTOC Performance (Quarterly)'!V$10,0)</f>
        <v>1619</v>
      </c>
      <c r="W93" s="73">
        <f>VLOOKUP($E93,'Population 18+ (2014)'!$D$11:$I$188,W$10,0)</f>
        <v>193901.76400000008</v>
      </c>
      <c r="X93" s="74">
        <f t="shared" si="28"/>
        <v>834.95888154993747</v>
      </c>
      <c r="Y93" s="72">
        <f>VLOOKUP($E93,'DTOC Backsheet'!$D$196:$M$373,'DTOC Performance (Quarterly)'!Y$10,0)</f>
        <v>1619</v>
      </c>
      <c r="Z93" s="73">
        <f>VLOOKUP($E93,'Population 18+ (2014)'!$D$11:$I$188,Z$10,0)</f>
        <v>193901.76400000008</v>
      </c>
      <c r="AA93" s="74">
        <f t="shared" si="29"/>
        <v>834.95888154993747</v>
      </c>
      <c r="AB93" s="72">
        <f>VLOOKUP($E93,'DTOC Backsheet'!$D$196:$M$373,'DTOC Performance (Quarterly)'!AB$10,0)</f>
        <v>1619</v>
      </c>
      <c r="AC93" s="73">
        <f>VLOOKUP($E93,'Population 18+ (2014)'!$D$11:$I$188,AC$10,0)</f>
        <v>195783.78599999999</v>
      </c>
      <c r="AD93" s="74">
        <f t="shared" si="30"/>
        <v>826.93262454328067</v>
      </c>
      <c r="AE93" s="72">
        <f>VLOOKUP($E93,'DTOC Backsheet'!$D$9:$M$186,'DTOC Performance (Quarterly)'!AE$10,0)</f>
        <v>1292</v>
      </c>
      <c r="AF93" s="73">
        <f>VLOOKUP($E93,'Population 18+ (2014)'!$D$11:$I$188,AF$10,0)</f>
        <v>193901.76400000008</v>
      </c>
      <c r="AG93" s="74">
        <f t="shared" si="31"/>
        <v>666.31678502935097</v>
      </c>
      <c r="AH93" s="72">
        <f>VLOOKUP($E93,'DTOC Backsheet'!$D$9:$M$186,'DTOC Performance (Quarterly)'!AH$10,0)</f>
        <v>1088</v>
      </c>
      <c r="AI93" s="73">
        <f>VLOOKUP($E93,'Population 18+ (2014)'!$D$11:$I$188,AI$10,0)</f>
        <v>193901.76400000008</v>
      </c>
      <c r="AJ93" s="74">
        <f t="shared" si="32"/>
        <v>561.10887160366394</v>
      </c>
      <c r="AK93" s="72">
        <f>VLOOKUP($E93,'DTOC Backsheet'!$D$9:$M$186,'DTOC Performance (Quarterly)'!AK$10,0)</f>
        <v>1372</v>
      </c>
      <c r="AL93" s="73">
        <f>VLOOKUP($E93,'Population 18+ (2014)'!$D$11:$I$188,AL$10,0)</f>
        <v>193901.76400000008</v>
      </c>
      <c r="AM93" s="74">
        <f t="shared" si="33"/>
        <v>707.57479029432625</v>
      </c>
      <c r="AN93" s="72">
        <f>VLOOKUP($E93,'DTOC Backsheet'!$D$9:$M$186,'DTOC Performance (Quarterly)'!AN$10,0)</f>
        <v>1471</v>
      </c>
      <c r="AO93" s="73">
        <f>VLOOKUP($E93,'Population 18+ (2014)'!$D$11:$I$188,AO$10,0)</f>
        <v>195783.78599999999</v>
      </c>
      <c r="AP93" s="74">
        <f t="shared" si="34"/>
        <v>751.33903069991709</v>
      </c>
      <c r="AT93" s="26"/>
    </row>
    <row r="94" spans="1:46" ht="16.5" customHeight="1">
      <c r="A94" s="26"/>
      <c r="B94" s="42" t="s">
        <v>16</v>
      </c>
      <c r="C94" s="43" t="s">
        <v>24</v>
      </c>
      <c r="D94" s="45" t="s">
        <v>44</v>
      </c>
      <c r="E94" s="56" t="s">
        <v>169</v>
      </c>
      <c r="F94" s="57" t="s">
        <v>170</v>
      </c>
      <c r="G94" s="72">
        <f>VLOOKUP($E94,'DTOC Backsheet'!$D$9:$M$186,'DTOC Performance (Quarterly)'!G$10,0)</f>
        <v>378</v>
      </c>
      <c r="H94" s="73">
        <f>VLOOKUP($E94,'Population 18+ (2014)'!$D$11:$I$188,H$10,0)</f>
        <v>72841.755000000005</v>
      </c>
      <c r="I94" s="74">
        <f t="shared" si="23"/>
        <v>518.93313114160958</v>
      </c>
      <c r="J94" s="72">
        <f>VLOOKUP($E94,'DTOC Backsheet'!$D$9:$M$186,'DTOC Performance (Quarterly)'!J$10,0)</f>
        <v>591</v>
      </c>
      <c r="K94" s="73">
        <f>VLOOKUP($E94,'Population 18+ (2014)'!$D$11:$I$188,K$10,0)</f>
        <v>72841.755000000005</v>
      </c>
      <c r="L94" s="74">
        <f t="shared" si="24"/>
        <v>811.34783202299275</v>
      </c>
      <c r="M94" s="72">
        <f>VLOOKUP($E94,'DTOC Backsheet'!$D$9:$M$186,'DTOC Performance (Quarterly)'!M$10,0)</f>
        <v>622</v>
      </c>
      <c r="N94" s="73">
        <f>VLOOKUP($E94,'Population 18+ (2014)'!$D$11:$I$188,N$10,0)</f>
        <v>72841.755000000005</v>
      </c>
      <c r="O94" s="74">
        <f t="shared" si="25"/>
        <v>853.90584013248986</v>
      </c>
      <c r="P94" s="72">
        <f>VLOOKUP($E94,'DTOC Backsheet'!$D$9:$M$186,'DTOC Performance (Quarterly)'!P$10,0)</f>
        <v>724</v>
      </c>
      <c r="Q94" s="73">
        <f>VLOOKUP($E94,'Population 18+ (2014)'!$D$11:$I$188,Q$10,0)</f>
        <v>73025.797999999966</v>
      </c>
      <c r="R94" s="74">
        <f t="shared" si="26"/>
        <v>991.43045311192668</v>
      </c>
      <c r="S94" s="72">
        <f>VLOOKUP($E94,'DTOC Backsheet'!$D$196:$M$373,'DTOC Performance (Quarterly)'!S$10,0)</f>
        <v>250</v>
      </c>
      <c r="T94" s="73">
        <f>VLOOKUP($E94,'Population 18+ (2014)'!$D$11:$I$188,T$10,0)</f>
        <v>73025.797999999966</v>
      </c>
      <c r="U94" s="74">
        <f t="shared" si="27"/>
        <v>342.34476972096917</v>
      </c>
      <c r="V94" s="72">
        <f>VLOOKUP($E94,'DTOC Backsheet'!$D$196:$M$373,'DTOC Performance (Quarterly)'!V$10,0)</f>
        <v>250</v>
      </c>
      <c r="W94" s="73">
        <f>VLOOKUP($E94,'Population 18+ (2014)'!$D$11:$I$188,W$10,0)</f>
        <v>73025.797999999966</v>
      </c>
      <c r="X94" s="74">
        <f t="shared" si="28"/>
        <v>342.34476972096917</v>
      </c>
      <c r="Y94" s="72">
        <f>VLOOKUP($E94,'DTOC Backsheet'!$D$196:$M$373,'DTOC Performance (Quarterly)'!Y$10,0)</f>
        <v>250</v>
      </c>
      <c r="Z94" s="73">
        <f>VLOOKUP($E94,'Population 18+ (2014)'!$D$11:$I$188,Z$10,0)</f>
        <v>73025.797999999966</v>
      </c>
      <c r="AA94" s="74">
        <f t="shared" si="29"/>
        <v>342.34476972096917</v>
      </c>
      <c r="AB94" s="72">
        <f>VLOOKUP($E94,'DTOC Backsheet'!$D$196:$M$373,'DTOC Performance (Quarterly)'!AB$10,0)</f>
        <v>250</v>
      </c>
      <c r="AC94" s="73">
        <f>VLOOKUP($E94,'Population 18+ (2014)'!$D$11:$I$188,AC$10,0)</f>
        <v>73250.406999999963</v>
      </c>
      <c r="AD94" s="74">
        <f t="shared" si="30"/>
        <v>341.29503198528323</v>
      </c>
      <c r="AE94" s="72">
        <f>VLOOKUP($E94,'DTOC Backsheet'!$D$9:$M$186,'DTOC Performance (Quarterly)'!AE$10,0)</f>
        <v>858</v>
      </c>
      <c r="AF94" s="73">
        <f>VLOOKUP($E94,'Population 18+ (2014)'!$D$11:$I$188,AF$10,0)</f>
        <v>73025.797999999966</v>
      </c>
      <c r="AG94" s="74">
        <f t="shared" si="31"/>
        <v>1174.9272496823662</v>
      </c>
      <c r="AH94" s="72">
        <f>VLOOKUP($E94,'DTOC Backsheet'!$D$9:$M$186,'DTOC Performance (Quarterly)'!AH$10,0)</f>
        <v>1382</v>
      </c>
      <c r="AI94" s="73">
        <f>VLOOKUP($E94,'Population 18+ (2014)'!$D$11:$I$188,AI$10,0)</f>
        <v>73025.797999999966</v>
      </c>
      <c r="AJ94" s="74">
        <f t="shared" si="32"/>
        <v>1892.4818870175175</v>
      </c>
      <c r="AK94" s="72">
        <f>VLOOKUP($E94,'DTOC Backsheet'!$D$9:$M$186,'DTOC Performance (Quarterly)'!AK$10,0)</f>
        <v>2080</v>
      </c>
      <c r="AL94" s="73">
        <f>VLOOKUP($E94,'Population 18+ (2014)'!$D$11:$I$188,AL$10,0)</f>
        <v>73025.797999999966</v>
      </c>
      <c r="AM94" s="74">
        <f t="shared" si="33"/>
        <v>2848.3084840784636</v>
      </c>
      <c r="AN94" s="72">
        <f>VLOOKUP($E94,'DTOC Backsheet'!$D$9:$M$186,'DTOC Performance (Quarterly)'!AN$10,0)</f>
        <v>1138</v>
      </c>
      <c r="AO94" s="73">
        <f>VLOOKUP($E94,'Population 18+ (2014)'!$D$11:$I$188,AO$10,0)</f>
        <v>73250.406999999963</v>
      </c>
      <c r="AP94" s="74">
        <f t="shared" si="34"/>
        <v>1553.5749855970091</v>
      </c>
      <c r="AT94" s="26"/>
    </row>
    <row r="95" spans="1:46" ht="16.5" customHeight="1">
      <c r="A95" s="26"/>
      <c r="B95" s="42" t="s">
        <v>20</v>
      </c>
      <c r="C95" s="43" t="s">
        <v>36</v>
      </c>
      <c r="D95" s="45" t="s">
        <v>64</v>
      </c>
      <c r="E95" s="56" t="s">
        <v>171</v>
      </c>
      <c r="F95" s="57" t="s">
        <v>172</v>
      </c>
      <c r="G95" s="72">
        <f>VLOOKUP($E95,'DTOC Backsheet'!$D$9:$M$186,'DTOC Performance (Quarterly)'!G$10,0)</f>
        <v>698</v>
      </c>
      <c r="H95" s="73">
        <f>VLOOKUP($E95,'Population 18+ (2014)'!$D$11:$I$188,H$10,0)</f>
        <v>194544.20999999993</v>
      </c>
      <c r="I95" s="74">
        <f t="shared" si="23"/>
        <v>358.78734196201481</v>
      </c>
      <c r="J95" s="72">
        <f>VLOOKUP($E95,'DTOC Backsheet'!$D$9:$M$186,'DTOC Performance (Quarterly)'!J$10,0)</f>
        <v>607</v>
      </c>
      <c r="K95" s="73">
        <f>VLOOKUP($E95,'Population 18+ (2014)'!$D$11:$I$188,K$10,0)</f>
        <v>194544.20999999993</v>
      </c>
      <c r="L95" s="74">
        <f t="shared" si="24"/>
        <v>312.01134179218195</v>
      </c>
      <c r="M95" s="72">
        <f>VLOOKUP($E95,'DTOC Backsheet'!$D$9:$M$186,'DTOC Performance (Quarterly)'!M$10,0)</f>
        <v>774</v>
      </c>
      <c r="N95" s="73">
        <f>VLOOKUP($E95,'Population 18+ (2014)'!$D$11:$I$188,N$10,0)</f>
        <v>194544.20999999993</v>
      </c>
      <c r="O95" s="74">
        <f t="shared" si="25"/>
        <v>397.85301243352359</v>
      </c>
      <c r="P95" s="72">
        <f>VLOOKUP($E95,'DTOC Backsheet'!$D$9:$M$186,'DTOC Performance (Quarterly)'!P$10,0)</f>
        <v>848</v>
      </c>
      <c r="Q95" s="73">
        <f>VLOOKUP($E95,'Population 18+ (2014)'!$D$11:$I$188,Q$10,0)</f>
        <v>196417.65599999999</v>
      </c>
      <c r="R95" s="74">
        <f t="shared" si="26"/>
        <v>431.73308208097137</v>
      </c>
      <c r="S95" s="72">
        <f>VLOOKUP($E95,'DTOC Backsheet'!$D$196:$M$373,'DTOC Performance (Quarterly)'!S$10,0)</f>
        <v>1312</v>
      </c>
      <c r="T95" s="73">
        <f>VLOOKUP($E95,'Population 18+ (2014)'!$D$11:$I$188,T$10,0)</f>
        <v>196417.65599999999</v>
      </c>
      <c r="U95" s="74">
        <f t="shared" si="27"/>
        <v>667.96439114414443</v>
      </c>
      <c r="V95" s="72">
        <f>VLOOKUP($E95,'DTOC Backsheet'!$D$196:$M$373,'DTOC Performance (Quarterly)'!V$10,0)</f>
        <v>1141</v>
      </c>
      <c r="W95" s="73">
        <f>VLOOKUP($E95,'Population 18+ (2014)'!$D$11:$I$188,W$10,0)</f>
        <v>196417.65599999999</v>
      </c>
      <c r="X95" s="74">
        <f t="shared" si="28"/>
        <v>580.90500784715618</v>
      </c>
      <c r="Y95" s="72">
        <f>VLOOKUP($E95,'DTOC Backsheet'!$D$196:$M$373,'DTOC Performance (Quarterly)'!Y$10,0)</f>
        <v>1454</v>
      </c>
      <c r="Z95" s="73">
        <f>VLOOKUP($E95,'Population 18+ (2014)'!$D$11:$I$188,Z$10,0)</f>
        <v>196417.65599999999</v>
      </c>
      <c r="AA95" s="74">
        <f t="shared" si="29"/>
        <v>740.2593176246844</v>
      </c>
      <c r="AB95" s="72">
        <f>VLOOKUP($E95,'DTOC Backsheet'!$D$196:$M$373,'DTOC Performance (Quarterly)'!AB$10,0)</f>
        <v>1593</v>
      </c>
      <c r="AC95" s="73">
        <f>VLOOKUP($E95,'Population 18+ (2014)'!$D$11:$I$188,AC$10,0)</f>
        <v>198408.05200000005</v>
      </c>
      <c r="AD95" s="74">
        <f t="shared" si="30"/>
        <v>802.8908020325706</v>
      </c>
      <c r="AE95" s="72">
        <f>VLOOKUP($E95,'DTOC Backsheet'!$D$9:$M$186,'DTOC Performance (Quarterly)'!AE$10,0)</f>
        <v>621</v>
      </c>
      <c r="AF95" s="73">
        <f>VLOOKUP($E95,'Population 18+ (2014)'!$D$11:$I$188,AF$10,0)</f>
        <v>196417.65599999999</v>
      </c>
      <c r="AG95" s="74">
        <f t="shared" si="31"/>
        <v>316.16302355222081</v>
      </c>
      <c r="AH95" s="72">
        <f>VLOOKUP($E95,'DTOC Backsheet'!$D$9:$M$186,'DTOC Performance (Quarterly)'!AH$10,0)</f>
        <v>1456</v>
      </c>
      <c r="AI95" s="73">
        <f>VLOOKUP($E95,'Population 18+ (2014)'!$D$11:$I$188,AI$10,0)</f>
        <v>196417.65599999999</v>
      </c>
      <c r="AJ95" s="74">
        <f t="shared" si="32"/>
        <v>741.27755602581874</v>
      </c>
      <c r="AK95" s="72">
        <f>VLOOKUP($E95,'DTOC Backsheet'!$D$9:$M$186,'DTOC Performance (Quarterly)'!AK$10,0)</f>
        <v>1476</v>
      </c>
      <c r="AL95" s="73">
        <f>VLOOKUP($E95,'Population 18+ (2014)'!$D$11:$I$188,AL$10,0)</f>
        <v>196417.65599999999</v>
      </c>
      <c r="AM95" s="74">
        <f t="shared" si="33"/>
        <v>751.45994003716248</v>
      </c>
      <c r="AN95" s="72">
        <f>VLOOKUP($E95,'DTOC Backsheet'!$D$9:$M$186,'DTOC Performance (Quarterly)'!AN$10,0)</f>
        <v>1145</v>
      </c>
      <c r="AO95" s="73">
        <f>VLOOKUP($E95,'Population 18+ (2014)'!$D$11:$I$188,AO$10,0)</f>
        <v>198408.05200000005</v>
      </c>
      <c r="AP95" s="74">
        <f t="shared" si="34"/>
        <v>577.09351432975097</v>
      </c>
      <c r="AT95" s="26"/>
    </row>
    <row r="96" spans="1:46" ht="16.5" customHeight="1">
      <c r="A96" s="26"/>
      <c r="B96" s="42" t="s">
        <v>18</v>
      </c>
      <c r="C96" s="43" t="s">
        <v>32</v>
      </c>
      <c r="D96" s="45" t="s">
        <v>50</v>
      </c>
      <c r="E96" s="56" t="s">
        <v>173</v>
      </c>
      <c r="F96" s="57" t="s">
        <v>174</v>
      </c>
      <c r="G96" s="72">
        <f>VLOOKUP($E96,'DTOC Backsheet'!$D$9:$M$186,'DTOC Performance (Quarterly)'!G$10,0)</f>
        <v>932</v>
      </c>
      <c r="H96" s="73">
        <f>VLOOKUP($E96,'Population 18+ (2014)'!$D$11:$I$188,H$10,0)</f>
        <v>152076.59100000004</v>
      </c>
      <c r="I96" s="74">
        <f t="shared" si="23"/>
        <v>612.84908733915518</v>
      </c>
      <c r="J96" s="72">
        <f>VLOOKUP($E96,'DTOC Backsheet'!$D$9:$M$186,'DTOC Performance (Quarterly)'!J$10,0)</f>
        <v>928</v>
      </c>
      <c r="K96" s="73">
        <f>VLOOKUP($E96,'Population 18+ (2014)'!$D$11:$I$188,K$10,0)</f>
        <v>152076.59100000004</v>
      </c>
      <c r="L96" s="74">
        <f t="shared" si="24"/>
        <v>610.21883374542483</v>
      </c>
      <c r="M96" s="72">
        <f>VLOOKUP($E96,'DTOC Backsheet'!$D$9:$M$186,'DTOC Performance (Quarterly)'!M$10,0)</f>
        <v>1139</v>
      </c>
      <c r="N96" s="73">
        <f>VLOOKUP($E96,'Population 18+ (2014)'!$D$11:$I$188,N$10,0)</f>
        <v>152076.59100000004</v>
      </c>
      <c r="O96" s="74">
        <f t="shared" si="25"/>
        <v>748.96471081469713</v>
      </c>
      <c r="P96" s="72">
        <f>VLOOKUP($E96,'DTOC Backsheet'!$D$9:$M$186,'DTOC Performance (Quarterly)'!P$10,0)</f>
        <v>1226</v>
      </c>
      <c r="Q96" s="73">
        <f>VLOOKUP($E96,'Population 18+ (2014)'!$D$11:$I$188,Q$10,0)</f>
        <v>153190.59600000008</v>
      </c>
      <c r="R96" s="74">
        <f t="shared" si="26"/>
        <v>800.31022269800383</v>
      </c>
      <c r="S96" s="72">
        <f>VLOOKUP($E96,'DTOC Backsheet'!$D$196:$M$373,'DTOC Performance (Quarterly)'!S$10,0)</f>
        <v>932</v>
      </c>
      <c r="T96" s="73">
        <f>VLOOKUP($E96,'Population 18+ (2014)'!$D$11:$I$188,T$10,0)</f>
        <v>153190.59600000008</v>
      </c>
      <c r="U96" s="74">
        <f t="shared" si="27"/>
        <v>608.39243683078269</v>
      </c>
      <c r="V96" s="72">
        <f>VLOOKUP($E96,'DTOC Backsheet'!$D$196:$M$373,'DTOC Performance (Quarterly)'!V$10,0)</f>
        <v>928</v>
      </c>
      <c r="W96" s="73">
        <f>VLOOKUP($E96,'Population 18+ (2014)'!$D$11:$I$188,W$10,0)</f>
        <v>153190.59600000008</v>
      </c>
      <c r="X96" s="74">
        <f t="shared" si="28"/>
        <v>605.78131049245314</v>
      </c>
      <c r="Y96" s="72">
        <f>VLOOKUP($E96,'DTOC Backsheet'!$D$196:$M$373,'DTOC Performance (Quarterly)'!Y$10,0)</f>
        <v>1139</v>
      </c>
      <c r="Z96" s="73">
        <f>VLOOKUP($E96,'Population 18+ (2014)'!$D$11:$I$188,Z$10,0)</f>
        <v>153190.59600000008</v>
      </c>
      <c r="AA96" s="74">
        <f t="shared" si="29"/>
        <v>743.51822483933631</v>
      </c>
      <c r="AB96" s="72">
        <f>VLOOKUP($E96,'DTOC Backsheet'!$D$196:$M$373,'DTOC Performance (Quarterly)'!AB$10,0)</f>
        <v>790</v>
      </c>
      <c r="AC96" s="73">
        <f>VLOOKUP($E96,'Population 18+ (2014)'!$D$11:$I$188,AC$10,0)</f>
        <v>154110.46799999999</v>
      </c>
      <c r="AD96" s="74">
        <f t="shared" si="30"/>
        <v>512.61929851514049</v>
      </c>
      <c r="AE96" s="72">
        <f>VLOOKUP($E96,'DTOC Backsheet'!$D$9:$M$186,'DTOC Performance (Quarterly)'!AE$10,0)</f>
        <v>1714</v>
      </c>
      <c r="AF96" s="73">
        <f>VLOOKUP($E96,'Population 18+ (2014)'!$D$11:$I$188,AF$10,0)</f>
        <v>153190.59600000008</v>
      </c>
      <c r="AG96" s="74">
        <f t="shared" si="31"/>
        <v>1118.8676359742076</v>
      </c>
      <c r="AH96" s="72">
        <f>VLOOKUP($E96,'DTOC Backsheet'!$D$9:$M$186,'DTOC Performance (Quarterly)'!AH$10,0)</f>
        <v>1602</v>
      </c>
      <c r="AI96" s="73">
        <f>VLOOKUP($E96,'Population 18+ (2014)'!$D$11:$I$188,AI$10,0)</f>
        <v>153190.59600000008</v>
      </c>
      <c r="AJ96" s="74">
        <f t="shared" si="32"/>
        <v>1045.7560985009807</v>
      </c>
      <c r="AK96" s="72">
        <f>VLOOKUP($E96,'DTOC Backsheet'!$D$9:$M$186,'DTOC Performance (Quarterly)'!AK$10,0)</f>
        <v>2227</v>
      </c>
      <c r="AL96" s="73">
        <f>VLOOKUP($E96,'Population 18+ (2014)'!$D$11:$I$188,AL$10,0)</f>
        <v>153190.59600000008</v>
      </c>
      <c r="AM96" s="74">
        <f t="shared" si="33"/>
        <v>1453.7445888649711</v>
      </c>
      <c r="AN96" s="72">
        <f>VLOOKUP($E96,'DTOC Backsheet'!$D$9:$M$186,'DTOC Performance (Quarterly)'!AN$10,0)</f>
        <v>2182</v>
      </c>
      <c r="AO96" s="73">
        <f>VLOOKUP($E96,'Population 18+ (2014)'!$D$11:$I$188,AO$10,0)</f>
        <v>154110.46799999999</v>
      </c>
      <c r="AP96" s="74">
        <f t="shared" si="34"/>
        <v>1415.8674802025778</v>
      </c>
      <c r="AT96" s="26"/>
    </row>
    <row r="97" spans="1:46" ht="16.5" customHeight="1">
      <c r="A97" s="26"/>
      <c r="B97" s="42" t="s">
        <v>18</v>
      </c>
      <c r="C97" s="43" t="s">
        <v>34</v>
      </c>
      <c r="D97" s="45" t="s">
        <v>52</v>
      </c>
      <c r="E97" s="56" t="s">
        <v>175</v>
      </c>
      <c r="F97" s="57" t="s">
        <v>176</v>
      </c>
      <c r="G97" s="72">
        <f>VLOOKUP($E97,'DTOC Backsheet'!$D$9:$M$186,'DTOC Performance (Quarterly)'!G$10,0)</f>
        <v>10663</v>
      </c>
      <c r="H97" s="73">
        <f>VLOOKUP($E97,'Population 18+ (2014)'!$D$11:$I$188,H$10,0)</f>
        <v>901672.92299999995</v>
      </c>
      <c r="I97" s="74">
        <f t="shared" si="23"/>
        <v>1182.5795948848738</v>
      </c>
      <c r="J97" s="72">
        <f>VLOOKUP($E97,'DTOC Backsheet'!$D$9:$M$186,'DTOC Performance (Quarterly)'!J$10,0)</f>
        <v>13092</v>
      </c>
      <c r="K97" s="73">
        <f>VLOOKUP($E97,'Population 18+ (2014)'!$D$11:$I$188,K$10,0)</f>
        <v>901672.92299999995</v>
      </c>
      <c r="L97" s="74">
        <f t="shared" si="24"/>
        <v>1451.9677441838851</v>
      </c>
      <c r="M97" s="72">
        <f>VLOOKUP($E97,'DTOC Backsheet'!$D$9:$M$186,'DTOC Performance (Quarterly)'!M$10,0)</f>
        <v>12330</v>
      </c>
      <c r="N97" s="73">
        <f>VLOOKUP($E97,'Population 18+ (2014)'!$D$11:$I$188,N$10,0)</f>
        <v>901672.92299999995</v>
      </c>
      <c r="O97" s="74">
        <f t="shared" si="25"/>
        <v>1367.4581642061798</v>
      </c>
      <c r="P97" s="72">
        <f>VLOOKUP($E97,'DTOC Backsheet'!$D$9:$M$186,'DTOC Performance (Quarterly)'!P$10,0)</f>
        <v>12659</v>
      </c>
      <c r="Q97" s="73">
        <f>VLOOKUP($E97,'Population 18+ (2014)'!$D$11:$I$188,Q$10,0)</f>
        <v>910464.06900000002</v>
      </c>
      <c r="R97" s="74">
        <f t="shared" si="26"/>
        <v>1390.3898496405134</v>
      </c>
      <c r="S97" s="72">
        <f>VLOOKUP($E97,'DTOC Backsheet'!$D$196:$M$373,'DTOC Performance (Quarterly)'!S$10,0)</f>
        <v>6461</v>
      </c>
      <c r="T97" s="73">
        <f>VLOOKUP($E97,'Population 18+ (2014)'!$D$11:$I$188,T$10,0)</f>
        <v>910464.06900000002</v>
      </c>
      <c r="U97" s="74">
        <f t="shared" si="27"/>
        <v>709.6381087390281</v>
      </c>
      <c r="V97" s="72">
        <f>VLOOKUP($E97,'DTOC Backsheet'!$D$196:$M$373,'DTOC Performance (Quarterly)'!V$10,0)</f>
        <v>6461</v>
      </c>
      <c r="W97" s="73">
        <f>VLOOKUP($E97,'Population 18+ (2014)'!$D$11:$I$188,W$10,0)</f>
        <v>910464.06900000002</v>
      </c>
      <c r="X97" s="74">
        <f t="shared" si="28"/>
        <v>709.6381087390281</v>
      </c>
      <c r="Y97" s="72">
        <f>VLOOKUP($E97,'DTOC Backsheet'!$D$196:$M$373,'DTOC Performance (Quarterly)'!Y$10,0)</f>
        <v>6461</v>
      </c>
      <c r="Z97" s="73">
        <f>VLOOKUP($E97,'Population 18+ (2014)'!$D$11:$I$188,Z$10,0)</f>
        <v>910464.06900000002</v>
      </c>
      <c r="AA97" s="74">
        <f t="shared" si="29"/>
        <v>709.6381087390281</v>
      </c>
      <c r="AB97" s="72">
        <f>VLOOKUP($E97,'DTOC Backsheet'!$D$196:$M$373,'DTOC Performance (Quarterly)'!AB$10,0)</f>
        <v>6461</v>
      </c>
      <c r="AC97" s="73">
        <f>VLOOKUP($E97,'Population 18+ (2014)'!$D$11:$I$188,AC$10,0)</f>
        <v>919230.83499999996</v>
      </c>
      <c r="AD97" s="74">
        <f t="shared" si="30"/>
        <v>702.87024259798693</v>
      </c>
      <c r="AE97" s="72">
        <f>VLOOKUP($E97,'DTOC Backsheet'!$D$9:$M$186,'DTOC Performance (Quarterly)'!AE$10,0)</f>
        <v>13406</v>
      </c>
      <c r="AF97" s="73">
        <f>VLOOKUP($E97,'Population 18+ (2014)'!$D$11:$I$188,AF$10,0)</f>
        <v>910464.06900000002</v>
      </c>
      <c r="AG97" s="74">
        <f t="shared" si="31"/>
        <v>1472.4359210269943</v>
      </c>
      <c r="AH97" s="72">
        <f>VLOOKUP($E97,'DTOC Backsheet'!$D$9:$M$186,'DTOC Performance (Quarterly)'!AH$10,0)</f>
        <v>14141</v>
      </c>
      <c r="AI97" s="73">
        <f>VLOOKUP($E97,'Population 18+ (2014)'!$D$11:$I$188,AI$10,0)</f>
        <v>910464.06900000002</v>
      </c>
      <c r="AJ97" s="74">
        <f t="shared" si="32"/>
        <v>1553.1639832345761</v>
      </c>
      <c r="AK97" s="72">
        <f>VLOOKUP($E97,'DTOC Backsheet'!$D$9:$M$186,'DTOC Performance (Quarterly)'!AK$10,0)</f>
        <v>13061</v>
      </c>
      <c r="AL97" s="73">
        <f>VLOOKUP($E97,'Population 18+ (2014)'!$D$11:$I$188,AL$10,0)</f>
        <v>910464.06900000002</v>
      </c>
      <c r="AM97" s="74">
        <f t="shared" si="33"/>
        <v>1434.5431571336396</v>
      </c>
      <c r="AN97" s="72">
        <f>VLOOKUP($E97,'DTOC Backsheet'!$D$9:$M$186,'DTOC Performance (Quarterly)'!AN$10,0)</f>
        <v>16374</v>
      </c>
      <c r="AO97" s="73">
        <f>VLOOKUP($E97,'Population 18+ (2014)'!$D$11:$I$188,AO$10,0)</f>
        <v>919230.83499999996</v>
      </c>
      <c r="AP97" s="74">
        <f t="shared" si="34"/>
        <v>1781.2718390805505</v>
      </c>
      <c r="AT97" s="26"/>
    </row>
    <row r="98" spans="1:46" ht="16.5" customHeight="1">
      <c r="A98" s="26"/>
      <c r="B98" s="42" t="s">
        <v>20</v>
      </c>
      <c r="C98" s="43" t="s">
        <v>36</v>
      </c>
      <c r="D98" s="45" t="s">
        <v>64</v>
      </c>
      <c r="E98" s="56" t="s">
        <v>177</v>
      </c>
      <c r="F98" s="57" t="s">
        <v>178</v>
      </c>
      <c r="G98" s="72">
        <f>VLOOKUP($E98,'DTOC Backsheet'!$D$9:$M$186,'DTOC Performance (Quarterly)'!G$10,0)</f>
        <v>538</v>
      </c>
      <c r="H98" s="73">
        <f>VLOOKUP($E98,'Population 18+ (2014)'!$D$11:$I$188,H$10,0)</f>
        <v>228086.99099999989</v>
      </c>
      <c r="I98" s="74">
        <f t="shared" si="23"/>
        <v>235.87491668913299</v>
      </c>
      <c r="J98" s="72">
        <f>VLOOKUP($E98,'DTOC Backsheet'!$D$9:$M$186,'DTOC Performance (Quarterly)'!J$10,0)</f>
        <v>1002</v>
      </c>
      <c r="K98" s="73">
        <f>VLOOKUP($E98,'Population 18+ (2014)'!$D$11:$I$188,K$10,0)</f>
        <v>228086.99099999989</v>
      </c>
      <c r="L98" s="74">
        <f t="shared" si="24"/>
        <v>439.30607160318073</v>
      </c>
      <c r="M98" s="72">
        <f>VLOOKUP($E98,'DTOC Backsheet'!$D$9:$M$186,'DTOC Performance (Quarterly)'!M$10,0)</f>
        <v>1369</v>
      </c>
      <c r="N98" s="73">
        <f>VLOOKUP($E98,'Population 18+ (2014)'!$D$11:$I$188,N$10,0)</f>
        <v>228086.99099999989</v>
      </c>
      <c r="O98" s="74">
        <f t="shared" si="25"/>
        <v>600.20959283907632</v>
      </c>
      <c r="P98" s="72">
        <f>VLOOKUP($E98,'DTOC Backsheet'!$D$9:$M$186,'DTOC Performance (Quarterly)'!P$10,0)</f>
        <v>1287</v>
      </c>
      <c r="Q98" s="73">
        <f>VLOOKUP($E98,'Population 18+ (2014)'!$D$11:$I$188,Q$10,0)</f>
        <v>232190.78100000002</v>
      </c>
      <c r="R98" s="74">
        <f t="shared" si="26"/>
        <v>554.28557260419393</v>
      </c>
      <c r="S98" s="72">
        <f>VLOOKUP($E98,'DTOC Backsheet'!$D$196:$M$373,'DTOC Performance (Quarterly)'!S$10,0)</f>
        <v>674</v>
      </c>
      <c r="T98" s="73">
        <f>VLOOKUP($E98,'Population 18+ (2014)'!$D$11:$I$188,T$10,0)</f>
        <v>232190.78100000002</v>
      </c>
      <c r="U98" s="74">
        <f t="shared" si="27"/>
        <v>290.27853608020723</v>
      </c>
      <c r="V98" s="72">
        <f>VLOOKUP($E98,'DTOC Backsheet'!$D$196:$M$373,'DTOC Performance (Quarterly)'!V$10,0)</f>
        <v>924</v>
      </c>
      <c r="W98" s="73">
        <f>VLOOKUP($E98,'Population 18+ (2014)'!$D$11:$I$188,W$10,0)</f>
        <v>232190.78100000002</v>
      </c>
      <c r="X98" s="74">
        <f t="shared" si="28"/>
        <v>397.94861622865199</v>
      </c>
      <c r="Y98" s="72">
        <f>VLOOKUP($E98,'DTOC Backsheet'!$D$196:$M$373,'DTOC Performance (Quarterly)'!Y$10,0)</f>
        <v>1350</v>
      </c>
      <c r="Z98" s="73">
        <f>VLOOKUP($E98,'Population 18+ (2014)'!$D$11:$I$188,Z$10,0)</f>
        <v>232190.78100000002</v>
      </c>
      <c r="AA98" s="74">
        <f t="shared" si="29"/>
        <v>581.41843280160197</v>
      </c>
      <c r="AB98" s="72">
        <f>VLOOKUP($E98,'DTOC Backsheet'!$D$196:$M$373,'DTOC Performance (Quarterly)'!AB$10,0)</f>
        <v>1169</v>
      </c>
      <c r="AC98" s="73">
        <f>VLOOKUP($E98,'Population 18+ (2014)'!$D$11:$I$188,AC$10,0)</f>
        <v>235787.709</v>
      </c>
      <c r="AD98" s="74">
        <f t="shared" si="30"/>
        <v>495.78496052989772</v>
      </c>
      <c r="AE98" s="72">
        <f>VLOOKUP($E98,'DTOC Backsheet'!$D$9:$M$186,'DTOC Performance (Quarterly)'!AE$10,0)</f>
        <v>1452</v>
      </c>
      <c r="AF98" s="73">
        <f>VLOOKUP($E98,'Population 18+ (2014)'!$D$11:$I$188,AF$10,0)</f>
        <v>232190.78100000002</v>
      </c>
      <c r="AG98" s="74">
        <f t="shared" si="31"/>
        <v>625.34782550216744</v>
      </c>
      <c r="AH98" s="72">
        <f>VLOOKUP($E98,'DTOC Backsheet'!$D$9:$M$186,'DTOC Performance (Quarterly)'!AH$10,0)</f>
        <v>2418</v>
      </c>
      <c r="AI98" s="73">
        <f>VLOOKUP($E98,'Population 18+ (2014)'!$D$11:$I$188,AI$10,0)</f>
        <v>232190.78100000002</v>
      </c>
      <c r="AJ98" s="74">
        <f t="shared" si="32"/>
        <v>1041.3850151957583</v>
      </c>
      <c r="AK98" s="72">
        <f>VLOOKUP($E98,'DTOC Backsheet'!$D$9:$M$186,'DTOC Performance (Quarterly)'!AK$10,0)</f>
        <v>2122</v>
      </c>
      <c r="AL98" s="73">
        <f>VLOOKUP($E98,'Population 18+ (2014)'!$D$11:$I$188,AL$10,0)</f>
        <v>232190.78100000002</v>
      </c>
      <c r="AM98" s="74">
        <f t="shared" si="33"/>
        <v>913.90364029999955</v>
      </c>
      <c r="AN98" s="72">
        <f>VLOOKUP($E98,'DTOC Backsheet'!$D$9:$M$186,'DTOC Performance (Quarterly)'!AN$10,0)</f>
        <v>2377</v>
      </c>
      <c r="AO98" s="73">
        <f>VLOOKUP($E98,'Population 18+ (2014)'!$D$11:$I$188,AO$10,0)</f>
        <v>235787.709</v>
      </c>
      <c r="AP98" s="74">
        <f t="shared" si="34"/>
        <v>1008.1102234213573</v>
      </c>
      <c r="AT98" s="26"/>
    </row>
    <row r="99" spans="1:46" ht="16.5" customHeight="1">
      <c r="A99" s="26"/>
      <c r="B99" s="42" t="s">
        <v>20</v>
      </c>
      <c r="C99" s="43" t="s">
        <v>36</v>
      </c>
      <c r="D99" s="45" t="s">
        <v>64</v>
      </c>
      <c r="E99" s="56" t="s">
        <v>179</v>
      </c>
      <c r="F99" s="57" t="s">
        <v>180</v>
      </c>
      <c r="G99" s="72">
        <f>VLOOKUP($E99,'DTOC Backsheet'!$D$9:$M$186,'DTOC Performance (Quarterly)'!G$10,0)</f>
        <v>1500</v>
      </c>
      <c r="H99" s="73">
        <f>VLOOKUP($E99,'Population 18+ (2014)'!$D$11:$I$188,H$10,0)</f>
        <v>208213.82799999998</v>
      </c>
      <c r="I99" s="74">
        <f t="shared" si="23"/>
        <v>720.41324748133457</v>
      </c>
      <c r="J99" s="72">
        <f>VLOOKUP($E99,'DTOC Backsheet'!$D$9:$M$186,'DTOC Performance (Quarterly)'!J$10,0)</f>
        <v>2256</v>
      </c>
      <c r="K99" s="73">
        <f>VLOOKUP($E99,'Population 18+ (2014)'!$D$11:$I$188,K$10,0)</f>
        <v>208213.82799999998</v>
      </c>
      <c r="L99" s="74">
        <f t="shared" si="24"/>
        <v>1083.5015242119271</v>
      </c>
      <c r="M99" s="72">
        <f>VLOOKUP($E99,'DTOC Backsheet'!$D$9:$M$186,'DTOC Performance (Quarterly)'!M$10,0)</f>
        <v>1677</v>
      </c>
      <c r="N99" s="73">
        <f>VLOOKUP($E99,'Population 18+ (2014)'!$D$11:$I$188,N$10,0)</f>
        <v>208213.82799999998</v>
      </c>
      <c r="O99" s="74">
        <f t="shared" si="25"/>
        <v>805.42201068413192</v>
      </c>
      <c r="P99" s="72">
        <f>VLOOKUP($E99,'DTOC Backsheet'!$D$9:$M$186,'DTOC Performance (Quarterly)'!P$10,0)</f>
        <v>1469</v>
      </c>
      <c r="Q99" s="73">
        <f>VLOOKUP($E99,'Population 18+ (2014)'!$D$11:$I$188,Q$10,0)</f>
        <v>211527.03499999995</v>
      </c>
      <c r="R99" s="74">
        <f t="shared" si="26"/>
        <v>694.47387658981768</v>
      </c>
      <c r="S99" s="72">
        <f>VLOOKUP($E99,'DTOC Backsheet'!$D$196:$M$373,'DTOC Performance (Quarterly)'!S$10,0)</f>
        <v>1425</v>
      </c>
      <c r="T99" s="73">
        <f>VLOOKUP($E99,'Population 18+ (2014)'!$D$11:$I$188,T$10,0)</f>
        <v>211527.03499999995</v>
      </c>
      <c r="U99" s="74">
        <f t="shared" si="27"/>
        <v>673.6727529887612</v>
      </c>
      <c r="V99" s="72">
        <f>VLOOKUP($E99,'DTOC Backsheet'!$D$196:$M$373,'DTOC Performance (Quarterly)'!V$10,0)</f>
        <v>2143</v>
      </c>
      <c r="W99" s="73">
        <f>VLOOKUP($E99,'Population 18+ (2014)'!$D$11:$I$188,W$10,0)</f>
        <v>211527.03499999995</v>
      </c>
      <c r="X99" s="74">
        <f t="shared" si="28"/>
        <v>1013.1092699332739</v>
      </c>
      <c r="Y99" s="72">
        <f>VLOOKUP($E99,'DTOC Backsheet'!$D$196:$M$373,'DTOC Performance (Quarterly)'!Y$10,0)</f>
        <v>1593</v>
      </c>
      <c r="Z99" s="73">
        <f>VLOOKUP($E99,'Population 18+ (2014)'!$D$11:$I$188,Z$10,0)</f>
        <v>211527.03499999995</v>
      </c>
      <c r="AA99" s="74">
        <f t="shared" si="29"/>
        <v>753.09522492006772</v>
      </c>
      <c r="AB99" s="72">
        <f>VLOOKUP($E99,'DTOC Backsheet'!$D$196:$M$373,'DTOC Performance (Quarterly)'!AB$10,0)</f>
        <v>1182</v>
      </c>
      <c r="AC99" s="73">
        <f>VLOOKUP($E99,'Population 18+ (2014)'!$D$11:$I$188,AC$10,0)</f>
        <v>214532.55899999998</v>
      </c>
      <c r="AD99" s="74">
        <f t="shared" si="30"/>
        <v>550.9653199074553</v>
      </c>
      <c r="AE99" s="72">
        <f>VLOOKUP($E99,'DTOC Backsheet'!$D$9:$M$186,'DTOC Performance (Quarterly)'!AE$10,0)</f>
        <v>1160</v>
      </c>
      <c r="AF99" s="73">
        <f>VLOOKUP($E99,'Population 18+ (2014)'!$D$11:$I$188,AF$10,0)</f>
        <v>211527.03499999995</v>
      </c>
      <c r="AG99" s="74">
        <f t="shared" si="31"/>
        <v>548.39325857330732</v>
      </c>
      <c r="AH99" s="72">
        <f>VLOOKUP($E99,'DTOC Backsheet'!$D$9:$M$186,'DTOC Performance (Quarterly)'!AH$10,0)</f>
        <v>1312</v>
      </c>
      <c r="AI99" s="73">
        <f>VLOOKUP($E99,'Population 18+ (2014)'!$D$11:$I$188,AI$10,0)</f>
        <v>211527.03499999995</v>
      </c>
      <c r="AJ99" s="74">
        <f t="shared" si="32"/>
        <v>620.25168555877519</v>
      </c>
      <c r="AK99" s="72">
        <f>VLOOKUP($E99,'DTOC Backsheet'!$D$9:$M$186,'DTOC Performance (Quarterly)'!AK$10,0)</f>
        <v>1183</v>
      </c>
      <c r="AL99" s="73">
        <f>VLOOKUP($E99,'Population 18+ (2014)'!$D$11:$I$188,AL$10,0)</f>
        <v>211527.03499999995</v>
      </c>
      <c r="AM99" s="74">
        <f t="shared" si="33"/>
        <v>559.26657318295054</v>
      </c>
      <c r="AN99" s="72">
        <f>VLOOKUP($E99,'DTOC Backsheet'!$D$9:$M$186,'DTOC Performance (Quarterly)'!AN$10,0)</f>
        <v>1388</v>
      </c>
      <c r="AO99" s="73">
        <f>VLOOKUP($E99,'Population 18+ (2014)'!$D$11:$I$188,AO$10,0)</f>
        <v>214532.55899999998</v>
      </c>
      <c r="AP99" s="74">
        <f t="shared" si="34"/>
        <v>646.98804063582725</v>
      </c>
      <c r="AT99" s="26"/>
    </row>
    <row r="100" spans="1:46" ht="16.5" customHeight="1">
      <c r="A100" s="26"/>
      <c r="B100" s="42" t="s">
        <v>22</v>
      </c>
      <c r="C100" s="43" t="s">
        <v>38</v>
      </c>
      <c r="D100" s="45" t="s">
        <v>62</v>
      </c>
      <c r="E100" s="56" t="s">
        <v>181</v>
      </c>
      <c r="F100" s="57" t="s">
        <v>182</v>
      </c>
      <c r="G100" s="72">
        <f>VLOOKUP($E100,'DTOC Backsheet'!$D$9:$M$186,'DTOC Performance (Quarterly)'!G$10,0)</f>
        <v>672</v>
      </c>
      <c r="H100" s="73">
        <f>VLOOKUP($E100,'Population 18+ (2014)'!$D$11:$I$188,H$10,0)</f>
        <v>114122.78299999998</v>
      </c>
      <c r="I100" s="74">
        <f t="shared" si="23"/>
        <v>588.83947826614087</v>
      </c>
      <c r="J100" s="72">
        <f>VLOOKUP($E100,'DTOC Backsheet'!$D$9:$M$186,'DTOC Performance (Quarterly)'!J$10,0)</f>
        <v>1029</v>
      </c>
      <c r="K100" s="73">
        <f>VLOOKUP($E100,'Population 18+ (2014)'!$D$11:$I$188,K$10,0)</f>
        <v>114122.78299999998</v>
      </c>
      <c r="L100" s="74">
        <f t="shared" si="24"/>
        <v>901.66045109502818</v>
      </c>
      <c r="M100" s="72">
        <f>VLOOKUP($E100,'DTOC Backsheet'!$D$9:$M$186,'DTOC Performance (Quarterly)'!M$10,0)</f>
        <v>708</v>
      </c>
      <c r="N100" s="73">
        <f>VLOOKUP($E100,'Population 18+ (2014)'!$D$11:$I$188,N$10,0)</f>
        <v>114122.78299999998</v>
      </c>
      <c r="O100" s="74">
        <f t="shared" si="25"/>
        <v>620.38445031611275</v>
      </c>
      <c r="P100" s="72">
        <f>VLOOKUP($E100,'DTOC Backsheet'!$D$9:$M$186,'DTOC Performance (Quarterly)'!P$10,0)</f>
        <v>1324</v>
      </c>
      <c r="Q100" s="73">
        <f>VLOOKUP($E100,'Population 18+ (2014)'!$D$11:$I$188,Q$10,0)</f>
        <v>114639.087</v>
      </c>
      <c r="R100" s="74">
        <f t="shared" si="26"/>
        <v>1154.9289467038411</v>
      </c>
      <c r="S100" s="72">
        <f>VLOOKUP($E100,'DTOC Backsheet'!$D$196:$M$373,'DTOC Performance (Quarterly)'!S$10,0)</f>
        <v>1139</v>
      </c>
      <c r="T100" s="73">
        <f>VLOOKUP($E100,'Population 18+ (2014)'!$D$11:$I$188,T$10,0)</f>
        <v>114639.087</v>
      </c>
      <c r="U100" s="74">
        <f t="shared" si="27"/>
        <v>993.55292318404463</v>
      </c>
      <c r="V100" s="72">
        <f>VLOOKUP($E100,'DTOC Backsheet'!$D$196:$M$373,'DTOC Performance (Quarterly)'!V$10,0)</f>
        <v>967</v>
      </c>
      <c r="W100" s="73">
        <f>VLOOKUP($E100,'Population 18+ (2014)'!$D$11:$I$188,W$10,0)</f>
        <v>114639.087</v>
      </c>
      <c r="X100" s="74">
        <f t="shared" si="28"/>
        <v>843.51683645212563</v>
      </c>
      <c r="Y100" s="72">
        <f>VLOOKUP($E100,'DTOC Backsheet'!$D$196:$M$373,'DTOC Performance (Quarterly)'!Y$10,0)</f>
        <v>858</v>
      </c>
      <c r="Z100" s="73">
        <f>VLOOKUP($E100,'Population 18+ (2014)'!$D$11:$I$188,Z$10,0)</f>
        <v>114639.087</v>
      </c>
      <c r="AA100" s="74">
        <f t="shared" si="29"/>
        <v>748.43582799992123</v>
      </c>
      <c r="AB100" s="72">
        <f>VLOOKUP($E100,'DTOC Backsheet'!$D$196:$M$373,'DTOC Performance (Quarterly)'!AB$10,0)</f>
        <v>917</v>
      </c>
      <c r="AC100" s="73">
        <f>VLOOKUP($E100,'Population 18+ (2014)'!$D$11:$I$188,AC$10,0)</f>
        <v>115237.97000000002</v>
      </c>
      <c r="AD100" s="74">
        <f t="shared" si="30"/>
        <v>795.7446664497819</v>
      </c>
      <c r="AE100" s="72">
        <f>VLOOKUP($E100,'DTOC Backsheet'!$D$9:$M$186,'DTOC Performance (Quarterly)'!AE$10,0)</f>
        <v>1211</v>
      </c>
      <c r="AF100" s="73">
        <f>VLOOKUP($E100,'Population 18+ (2014)'!$D$11:$I$188,AF$10,0)</f>
        <v>114639.087</v>
      </c>
      <c r="AG100" s="74">
        <f t="shared" si="31"/>
        <v>1056.3587269322898</v>
      </c>
      <c r="AH100" s="72">
        <f>VLOOKUP($E100,'DTOC Backsheet'!$D$9:$M$186,'DTOC Performance (Quarterly)'!AH$10,0)</f>
        <v>903</v>
      </c>
      <c r="AI100" s="73">
        <f>VLOOKUP($E100,'Population 18+ (2014)'!$D$11:$I$188,AI$10,0)</f>
        <v>114639.087</v>
      </c>
      <c r="AJ100" s="74">
        <f t="shared" si="32"/>
        <v>787.68945534257432</v>
      </c>
      <c r="AK100" s="72">
        <f>VLOOKUP($E100,'DTOC Backsheet'!$D$9:$M$186,'DTOC Performance (Quarterly)'!AK$10,0)</f>
        <v>1690</v>
      </c>
      <c r="AL100" s="73">
        <f>VLOOKUP($E100,'Population 18+ (2014)'!$D$11:$I$188,AL$10,0)</f>
        <v>114639.087</v>
      </c>
      <c r="AM100" s="74">
        <f t="shared" si="33"/>
        <v>1474.1917824240873</v>
      </c>
      <c r="AN100" s="72">
        <f>VLOOKUP($E100,'DTOC Backsheet'!$D$9:$M$186,'DTOC Performance (Quarterly)'!AN$10,0)</f>
        <v>1372</v>
      </c>
      <c r="AO100" s="73">
        <f>VLOOKUP($E100,'Population 18+ (2014)'!$D$11:$I$188,AO$10,0)</f>
        <v>115237.97000000002</v>
      </c>
      <c r="AP100" s="74">
        <f t="shared" si="34"/>
        <v>1190.579806291277</v>
      </c>
      <c r="AT100" s="26"/>
    </row>
    <row r="101" spans="1:46" ht="16.5" customHeight="1">
      <c r="A101" s="26"/>
      <c r="B101" s="42" t="s">
        <v>20</v>
      </c>
      <c r="C101" s="43" t="s">
        <v>36</v>
      </c>
      <c r="D101" s="45" t="s">
        <v>64</v>
      </c>
      <c r="E101" s="56" t="s">
        <v>183</v>
      </c>
      <c r="F101" s="57" t="s">
        <v>184</v>
      </c>
      <c r="G101" s="72">
        <f>VLOOKUP($E101,'DTOC Backsheet'!$D$9:$M$186,'DTOC Performance (Quarterly)'!G$10,0)</f>
        <v>1083</v>
      </c>
      <c r="H101" s="73">
        <f>VLOOKUP($E101,'Population 18+ (2014)'!$D$11:$I$188,H$10,0)</f>
        <v>187418.02800000011</v>
      </c>
      <c r="I101" s="74">
        <f t="shared" si="23"/>
        <v>577.8526279232857</v>
      </c>
      <c r="J101" s="72">
        <f>VLOOKUP($E101,'DTOC Backsheet'!$D$9:$M$186,'DTOC Performance (Quarterly)'!J$10,0)</f>
        <v>1189</v>
      </c>
      <c r="K101" s="73">
        <f>VLOOKUP($E101,'Population 18+ (2014)'!$D$11:$I$188,K$10,0)</f>
        <v>187418.02800000011</v>
      </c>
      <c r="L101" s="74">
        <f t="shared" si="24"/>
        <v>634.41068753535239</v>
      </c>
      <c r="M101" s="72">
        <f>VLOOKUP($E101,'DTOC Backsheet'!$D$9:$M$186,'DTOC Performance (Quarterly)'!M$10,0)</f>
        <v>1610</v>
      </c>
      <c r="N101" s="73">
        <f>VLOOKUP($E101,'Population 18+ (2014)'!$D$11:$I$188,N$10,0)</f>
        <v>187418.02800000011</v>
      </c>
      <c r="O101" s="74">
        <f t="shared" si="25"/>
        <v>859.04222618327776</v>
      </c>
      <c r="P101" s="72">
        <f>VLOOKUP($E101,'DTOC Backsheet'!$D$9:$M$186,'DTOC Performance (Quarterly)'!P$10,0)</f>
        <v>1036</v>
      </c>
      <c r="Q101" s="73">
        <f>VLOOKUP($E101,'Population 18+ (2014)'!$D$11:$I$188,Q$10,0)</f>
        <v>191550.45800000001</v>
      </c>
      <c r="R101" s="74">
        <f t="shared" si="26"/>
        <v>540.84965957116106</v>
      </c>
      <c r="S101" s="72">
        <f>VLOOKUP($E101,'DTOC Backsheet'!$D$196:$M$373,'DTOC Performance (Quarterly)'!S$10,0)</f>
        <v>1196</v>
      </c>
      <c r="T101" s="73">
        <f>VLOOKUP($E101,'Population 18+ (2014)'!$D$11:$I$188,T$10,0)</f>
        <v>191550.45800000001</v>
      </c>
      <c r="U101" s="74">
        <f t="shared" si="27"/>
        <v>624.37856452423625</v>
      </c>
      <c r="V101" s="72">
        <f>VLOOKUP($E101,'DTOC Backsheet'!$D$196:$M$373,'DTOC Performance (Quarterly)'!V$10,0)</f>
        <v>1306</v>
      </c>
      <c r="W101" s="73">
        <f>VLOOKUP($E101,'Population 18+ (2014)'!$D$11:$I$188,W$10,0)</f>
        <v>191550.45800000001</v>
      </c>
      <c r="X101" s="74">
        <f t="shared" si="28"/>
        <v>681.80468667947525</v>
      </c>
      <c r="Y101" s="72">
        <f>VLOOKUP($E101,'DTOC Backsheet'!$D$196:$M$373,'DTOC Performance (Quarterly)'!Y$10,0)</f>
        <v>1313</v>
      </c>
      <c r="Z101" s="73">
        <f>VLOOKUP($E101,'Population 18+ (2014)'!$D$11:$I$188,Z$10,0)</f>
        <v>191550.45800000001</v>
      </c>
      <c r="AA101" s="74">
        <f t="shared" si="29"/>
        <v>685.45907627117231</v>
      </c>
      <c r="AB101" s="72">
        <f>VLOOKUP($E101,'DTOC Backsheet'!$D$196:$M$373,'DTOC Performance (Quarterly)'!AB$10,0)</f>
        <v>1338</v>
      </c>
      <c r="AC101" s="73">
        <f>VLOOKUP($E101,'Population 18+ (2014)'!$D$11:$I$188,AC$10,0)</f>
        <v>195090.56700000004</v>
      </c>
      <c r="AD101" s="74">
        <f t="shared" si="30"/>
        <v>685.83531258074606</v>
      </c>
      <c r="AE101" s="72">
        <f>VLOOKUP($E101,'DTOC Backsheet'!$D$9:$M$186,'DTOC Performance (Quarterly)'!AE$10,0)</f>
        <v>1189</v>
      </c>
      <c r="AF101" s="73">
        <f>VLOOKUP($E101,'Population 18+ (2014)'!$D$11:$I$188,AF$10,0)</f>
        <v>191550.45800000001</v>
      </c>
      <c r="AG101" s="74">
        <f t="shared" si="31"/>
        <v>620.72417493253909</v>
      </c>
      <c r="AH101" s="72">
        <f>VLOOKUP($E101,'DTOC Backsheet'!$D$9:$M$186,'DTOC Performance (Quarterly)'!AH$10,0)</f>
        <v>1321</v>
      </c>
      <c r="AI101" s="73">
        <f>VLOOKUP($E101,'Population 18+ (2014)'!$D$11:$I$188,AI$10,0)</f>
        <v>191550.45800000001</v>
      </c>
      <c r="AJ101" s="74">
        <f t="shared" si="32"/>
        <v>689.63552151882607</v>
      </c>
      <c r="AK101" s="72">
        <f>VLOOKUP($E101,'DTOC Backsheet'!$D$9:$M$186,'DTOC Performance (Quarterly)'!AK$10,0)</f>
        <v>1807</v>
      </c>
      <c r="AL101" s="73">
        <f>VLOOKUP($E101,'Population 18+ (2014)'!$D$11:$I$188,AL$10,0)</f>
        <v>191550.45800000001</v>
      </c>
      <c r="AM101" s="74">
        <f t="shared" si="33"/>
        <v>943.35457031379156</v>
      </c>
      <c r="AN101" s="72">
        <f>VLOOKUP($E101,'DTOC Backsheet'!$D$9:$M$186,'DTOC Performance (Quarterly)'!AN$10,0)</f>
        <v>1488</v>
      </c>
      <c r="AO101" s="73">
        <f>VLOOKUP($E101,'Population 18+ (2014)'!$D$11:$I$188,AO$10,0)</f>
        <v>195090.56700000004</v>
      </c>
      <c r="AP101" s="74">
        <f t="shared" si="34"/>
        <v>762.72267946199554</v>
      </c>
      <c r="AT101" s="26"/>
    </row>
    <row r="102" spans="1:46" ht="16.5" customHeight="1">
      <c r="A102" s="26"/>
      <c r="B102" s="42" t="s">
        <v>20</v>
      </c>
      <c r="C102" s="43" t="s">
        <v>36</v>
      </c>
      <c r="D102" s="45" t="s">
        <v>64</v>
      </c>
      <c r="E102" s="56" t="s">
        <v>185</v>
      </c>
      <c r="F102" s="57" t="s">
        <v>186</v>
      </c>
      <c r="G102" s="72">
        <f>VLOOKUP($E102,'DTOC Backsheet'!$D$9:$M$186,'DTOC Performance (Quarterly)'!G$10,0)</f>
        <v>1872</v>
      </c>
      <c r="H102" s="73">
        <f>VLOOKUP($E102,'Population 18+ (2014)'!$D$11:$I$188,H$10,0)</f>
        <v>129322.25200000001</v>
      </c>
      <c r="I102" s="74">
        <f t="shared" si="23"/>
        <v>1447.546706811137</v>
      </c>
      <c r="J102" s="72">
        <f>VLOOKUP($E102,'DTOC Backsheet'!$D$9:$M$186,'DTOC Performance (Quarterly)'!J$10,0)</f>
        <v>1089</v>
      </c>
      <c r="K102" s="73">
        <f>VLOOKUP($E102,'Population 18+ (2014)'!$D$11:$I$188,K$10,0)</f>
        <v>129322.25200000001</v>
      </c>
      <c r="L102" s="74">
        <f t="shared" si="24"/>
        <v>842.08245925070958</v>
      </c>
      <c r="M102" s="72">
        <f>VLOOKUP($E102,'DTOC Backsheet'!$D$9:$M$186,'DTOC Performance (Quarterly)'!M$10,0)</f>
        <v>868</v>
      </c>
      <c r="N102" s="73">
        <f>VLOOKUP($E102,'Population 18+ (2014)'!$D$11:$I$188,N$10,0)</f>
        <v>129322.25200000001</v>
      </c>
      <c r="O102" s="74">
        <f t="shared" si="25"/>
        <v>671.19152858550592</v>
      </c>
      <c r="P102" s="72">
        <f>VLOOKUP($E102,'DTOC Backsheet'!$D$9:$M$186,'DTOC Performance (Quarterly)'!P$10,0)</f>
        <v>1194</v>
      </c>
      <c r="Q102" s="73">
        <f>VLOOKUP($E102,'Population 18+ (2014)'!$D$11:$I$188,Q$10,0)</f>
        <v>129683.67700000004</v>
      </c>
      <c r="R102" s="74">
        <f t="shared" si="26"/>
        <v>920.7018397542812</v>
      </c>
      <c r="S102" s="72">
        <f>VLOOKUP($E102,'DTOC Backsheet'!$D$196:$M$373,'DTOC Performance (Quarterly)'!S$10,0)</f>
        <v>1816</v>
      </c>
      <c r="T102" s="73">
        <f>VLOOKUP($E102,'Population 18+ (2014)'!$D$11:$I$188,T$10,0)</f>
        <v>129683.67700000004</v>
      </c>
      <c r="U102" s="74">
        <f t="shared" si="27"/>
        <v>1400.3304363431948</v>
      </c>
      <c r="V102" s="72">
        <f>VLOOKUP($E102,'DTOC Backsheet'!$D$196:$M$373,'DTOC Performance (Quarterly)'!V$10,0)</f>
        <v>1057</v>
      </c>
      <c r="W102" s="73">
        <f>VLOOKUP($E102,'Population 18+ (2014)'!$D$11:$I$188,W$10,0)</f>
        <v>129683.67700000004</v>
      </c>
      <c r="X102" s="74">
        <f t="shared" si="28"/>
        <v>815.06017137376489</v>
      </c>
      <c r="Y102" s="72">
        <f>VLOOKUP($E102,'DTOC Backsheet'!$D$196:$M$373,'DTOC Performance (Quarterly)'!Y$10,0)</f>
        <v>842</v>
      </c>
      <c r="Z102" s="73">
        <f>VLOOKUP($E102,'Population 18+ (2014)'!$D$11:$I$188,Z$10,0)</f>
        <v>129683.67700000004</v>
      </c>
      <c r="AA102" s="74">
        <f t="shared" si="29"/>
        <v>649.27215165251653</v>
      </c>
      <c r="AB102" s="72">
        <f>VLOOKUP($E102,'DTOC Backsheet'!$D$196:$M$373,'DTOC Performance (Quarterly)'!AB$10,0)</f>
        <v>842</v>
      </c>
      <c r="AC102" s="73">
        <f>VLOOKUP($E102,'Population 18+ (2014)'!$D$11:$I$188,AC$10,0)</f>
        <v>130094.28799999999</v>
      </c>
      <c r="AD102" s="74">
        <f t="shared" si="30"/>
        <v>647.22288191469261</v>
      </c>
      <c r="AE102" s="72">
        <f>VLOOKUP($E102,'DTOC Backsheet'!$D$9:$M$186,'DTOC Performance (Quarterly)'!AE$10,0)</f>
        <v>1056</v>
      </c>
      <c r="AF102" s="73">
        <f>VLOOKUP($E102,'Population 18+ (2014)'!$D$11:$I$188,AF$10,0)</f>
        <v>129683.67700000004</v>
      </c>
      <c r="AG102" s="74">
        <f t="shared" si="31"/>
        <v>814.28906430529389</v>
      </c>
      <c r="AH102" s="72">
        <f>VLOOKUP($E102,'DTOC Backsheet'!$D$9:$M$186,'DTOC Performance (Quarterly)'!AH$10,0)</f>
        <v>785</v>
      </c>
      <c r="AI102" s="73">
        <f>VLOOKUP($E102,'Population 18+ (2014)'!$D$11:$I$188,AI$10,0)</f>
        <v>129683.67700000004</v>
      </c>
      <c r="AJ102" s="74">
        <f t="shared" si="32"/>
        <v>605.31904874967404</v>
      </c>
      <c r="AK102" s="72">
        <f>VLOOKUP($E102,'DTOC Backsheet'!$D$9:$M$186,'DTOC Performance (Quarterly)'!AK$10,0)</f>
        <v>554</v>
      </c>
      <c r="AL102" s="73">
        <f>VLOOKUP($E102,'Population 18+ (2014)'!$D$11:$I$188,AL$10,0)</f>
        <v>129683.67700000004</v>
      </c>
      <c r="AM102" s="74">
        <f t="shared" si="33"/>
        <v>427.19331593289098</v>
      </c>
      <c r="AN102" s="72">
        <f>VLOOKUP($E102,'DTOC Backsheet'!$D$9:$M$186,'DTOC Performance (Quarterly)'!AN$10,0)</f>
        <v>769</v>
      </c>
      <c r="AO102" s="73">
        <f>VLOOKUP($E102,'Population 18+ (2014)'!$D$11:$I$188,AO$10,0)</f>
        <v>130094.28799999999</v>
      </c>
      <c r="AP102" s="74">
        <f t="shared" si="34"/>
        <v>591.10973419524771</v>
      </c>
      <c r="AT102" s="26"/>
    </row>
    <row r="103" spans="1:46" ht="16.5" customHeight="1">
      <c r="A103" s="26"/>
      <c r="B103" s="42" t="s">
        <v>22</v>
      </c>
      <c r="C103" s="43" t="s">
        <v>38</v>
      </c>
      <c r="D103" s="45" t="s">
        <v>58</v>
      </c>
      <c r="E103" s="56" t="s">
        <v>187</v>
      </c>
      <c r="F103" s="57" t="s">
        <v>188</v>
      </c>
      <c r="G103" s="72">
        <f>VLOOKUP($E103,'DTOC Backsheet'!$D$9:$M$186,'DTOC Performance (Quarterly)'!G$10,0)</f>
        <v>11026</v>
      </c>
      <c r="H103" s="73">
        <f>VLOOKUP($E103,'Population 18+ (2014)'!$D$11:$I$188,H$10,0)</f>
        <v>1194208.675</v>
      </c>
      <c r="I103" s="74">
        <f t="shared" si="23"/>
        <v>923.2892233009444</v>
      </c>
      <c r="J103" s="72">
        <f>VLOOKUP($E103,'DTOC Backsheet'!$D$9:$M$186,'DTOC Performance (Quarterly)'!J$10,0)</f>
        <v>12753</v>
      </c>
      <c r="K103" s="73">
        <f>VLOOKUP($E103,'Population 18+ (2014)'!$D$11:$I$188,K$10,0)</f>
        <v>1194208.675</v>
      </c>
      <c r="L103" s="74">
        <f t="shared" si="24"/>
        <v>1067.9038150514189</v>
      </c>
      <c r="M103" s="72">
        <f>VLOOKUP($E103,'DTOC Backsheet'!$D$9:$M$186,'DTOC Performance (Quarterly)'!M$10,0)</f>
        <v>12303</v>
      </c>
      <c r="N103" s="73">
        <f>VLOOKUP($E103,'Population 18+ (2014)'!$D$11:$I$188,N$10,0)</f>
        <v>1194208.675</v>
      </c>
      <c r="O103" s="74">
        <f t="shared" si="25"/>
        <v>1030.2219584864429</v>
      </c>
      <c r="P103" s="72">
        <f>VLOOKUP($E103,'DTOC Backsheet'!$D$9:$M$186,'DTOC Performance (Quarterly)'!P$10,0)</f>
        <v>14852</v>
      </c>
      <c r="Q103" s="73">
        <f>VLOOKUP($E103,'Population 18+ (2014)'!$D$11:$I$188,Q$10,0)</f>
        <v>1206598.48</v>
      </c>
      <c r="R103" s="74">
        <f t="shared" si="26"/>
        <v>1230.8982852356983</v>
      </c>
      <c r="S103" s="72">
        <f>VLOOKUP($E103,'DTOC Backsheet'!$D$196:$M$373,'DTOC Performance (Quarterly)'!S$10,0)</f>
        <v>12528</v>
      </c>
      <c r="T103" s="73">
        <f>VLOOKUP($E103,'Population 18+ (2014)'!$D$11:$I$188,T$10,0)</f>
        <v>1206598.48</v>
      </c>
      <c r="U103" s="74">
        <f t="shared" si="27"/>
        <v>1038.2907162289812</v>
      </c>
      <c r="V103" s="72">
        <f>VLOOKUP($E103,'DTOC Backsheet'!$D$196:$M$373,'DTOC Performance (Quarterly)'!V$10,0)</f>
        <v>12528</v>
      </c>
      <c r="W103" s="73">
        <f>VLOOKUP($E103,'Population 18+ (2014)'!$D$11:$I$188,W$10,0)</f>
        <v>1206598.48</v>
      </c>
      <c r="X103" s="74">
        <f t="shared" si="28"/>
        <v>1038.2907162289812</v>
      </c>
      <c r="Y103" s="72">
        <f>VLOOKUP($E103,'DTOC Backsheet'!$D$196:$M$373,'DTOC Performance (Quarterly)'!Y$10,0)</f>
        <v>12528</v>
      </c>
      <c r="Z103" s="73">
        <f>VLOOKUP($E103,'Population 18+ (2014)'!$D$11:$I$188,Z$10,0)</f>
        <v>1206598.48</v>
      </c>
      <c r="AA103" s="74">
        <f t="shared" si="29"/>
        <v>1038.2907162289812</v>
      </c>
      <c r="AB103" s="72">
        <f>VLOOKUP($E103,'DTOC Backsheet'!$D$196:$M$373,'DTOC Performance (Quarterly)'!AB$10,0)</f>
        <v>12528</v>
      </c>
      <c r="AC103" s="73">
        <f>VLOOKUP($E103,'Population 18+ (2014)'!$D$11:$I$188,AC$10,0)</f>
        <v>1218316.0640000002</v>
      </c>
      <c r="AD103" s="74">
        <f t="shared" si="30"/>
        <v>1028.3045894402651</v>
      </c>
      <c r="AE103" s="72">
        <f>VLOOKUP($E103,'DTOC Backsheet'!$D$9:$M$186,'DTOC Performance (Quarterly)'!AE$10,0)</f>
        <v>15739</v>
      </c>
      <c r="AF103" s="73">
        <f>VLOOKUP($E103,'Population 18+ (2014)'!$D$11:$I$188,AF$10,0)</f>
        <v>1206598.48</v>
      </c>
      <c r="AG103" s="74">
        <f t="shared" si="31"/>
        <v>1304.4107265906716</v>
      </c>
      <c r="AH103" s="72">
        <f>VLOOKUP($E103,'DTOC Backsheet'!$D$9:$M$186,'DTOC Performance (Quarterly)'!AH$10,0)</f>
        <v>14862</v>
      </c>
      <c r="AI103" s="73">
        <f>VLOOKUP($E103,'Population 18+ (2014)'!$D$11:$I$188,AI$10,0)</f>
        <v>1206598.48</v>
      </c>
      <c r="AJ103" s="74">
        <f t="shared" si="32"/>
        <v>1231.7270613501851</v>
      </c>
      <c r="AK103" s="72">
        <f>VLOOKUP($E103,'DTOC Backsheet'!$D$9:$M$186,'DTOC Performance (Quarterly)'!AK$10,0)</f>
        <v>16508</v>
      </c>
      <c r="AL103" s="73">
        <f>VLOOKUP($E103,'Population 18+ (2014)'!$D$11:$I$188,AL$10,0)</f>
        <v>1206598.48</v>
      </c>
      <c r="AM103" s="74">
        <f t="shared" si="33"/>
        <v>1368.1436097947014</v>
      </c>
      <c r="AN103" s="72">
        <f>VLOOKUP($E103,'DTOC Backsheet'!$D$9:$M$186,'DTOC Performance (Quarterly)'!AN$10,0)</f>
        <v>15591</v>
      </c>
      <c r="AO103" s="73">
        <f>VLOOKUP($E103,'Population 18+ (2014)'!$D$11:$I$188,AO$10,0)</f>
        <v>1218316.0640000002</v>
      </c>
      <c r="AP103" s="74">
        <f t="shared" si="34"/>
        <v>1279.7171818297552</v>
      </c>
      <c r="AT103" s="26"/>
    </row>
    <row r="104" spans="1:46" ht="16.5" customHeight="1">
      <c r="A104" s="26"/>
      <c r="B104" s="42" t="s">
        <v>16</v>
      </c>
      <c r="C104" s="43" t="s">
        <v>28</v>
      </c>
      <c r="D104" s="45" t="s">
        <v>42</v>
      </c>
      <c r="E104" s="56" t="s">
        <v>189</v>
      </c>
      <c r="F104" s="57" t="s">
        <v>190</v>
      </c>
      <c r="G104" s="72">
        <f>VLOOKUP($E104,'DTOC Backsheet'!$D$9:$M$186,'DTOC Performance (Quarterly)'!G$10,0)</f>
        <v>1506</v>
      </c>
      <c r="H104" s="73">
        <f>VLOOKUP($E104,'Population 18+ (2014)'!$D$11:$I$188,H$10,0)</f>
        <v>202980.19600000005</v>
      </c>
      <c r="I104" s="74">
        <f t="shared" si="23"/>
        <v>741.94430278311461</v>
      </c>
      <c r="J104" s="72">
        <f>VLOOKUP($E104,'DTOC Backsheet'!$D$9:$M$186,'DTOC Performance (Quarterly)'!J$10,0)</f>
        <v>759</v>
      </c>
      <c r="K104" s="73">
        <f>VLOOKUP($E104,'Population 18+ (2014)'!$D$11:$I$188,K$10,0)</f>
        <v>202980.19600000005</v>
      </c>
      <c r="L104" s="74">
        <f t="shared" si="24"/>
        <v>373.92810478909962</v>
      </c>
      <c r="M104" s="72">
        <f>VLOOKUP($E104,'DTOC Backsheet'!$D$9:$M$186,'DTOC Performance (Quarterly)'!M$10,0)</f>
        <v>749</v>
      </c>
      <c r="N104" s="73">
        <f>VLOOKUP($E104,'Population 18+ (2014)'!$D$11:$I$188,N$10,0)</f>
        <v>202980.19600000005</v>
      </c>
      <c r="O104" s="74">
        <f t="shared" si="25"/>
        <v>369.00151579319578</v>
      </c>
      <c r="P104" s="72">
        <f>VLOOKUP($E104,'DTOC Backsheet'!$D$9:$M$186,'DTOC Performance (Quarterly)'!P$10,0)</f>
        <v>1249</v>
      </c>
      <c r="Q104" s="73">
        <f>VLOOKUP($E104,'Population 18+ (2014)'!$D$11:$I$188,Q$10,0)</f>
        <v>203385.43899999995</v>
      </c>
      <c r="R104" s="74">
        <f t="shared" si="26"/>
        <v>614.10492616435545</v>
      </c>
      <c r="S104" s="72">
        <f>VLOOKUP($E104,'DTOC Backsheet'!$D$196:$M$373,'DTOC Performance (Quarterly)'!S$10,0)</f>
        <v>1005</v>
      </c>
      <c r="T104" s="73">
        <f>VLOOKUP($E104,'Population 18+ (2014)'!$D$11:$I$188,T$10,0)</f>
        <v>203385.43899999995</v>
      </c>
      <c r="U104" s="74">
        <f t="shared" si="27"/>
        <v>494.13566917147898</v>
      </c>
      <c r="V104" s="72">
        <f>VLOOKUP($E104,'DTOC Backsheet'!$D$196:$M$373,'DTOC Performance (Quarterly)'!V$10,0)</f>
        <v>1005</v>
      </c>
      <c r="W104" s="73">
        <f>VLOOKUP($E104,'Population 18+ (2014)'!$D$11:$I$188,W$10,0)</f>
        <v>203385.43899999995</v>
      </c>
      <c r="X104" s="74">
        <f t="shared" si="28"/>
        <v>494.13566917147898</v>
      </c>
      <c r="Y104" s="72">
        <f>VLOOKUP($E104,'DTOC Backsheet'!$D$196:$M$373,'DTOC Performance (Quarterly)'!Y$10,0)</f>
        <v>1005</v>
      </c>
      <c r="Z104" s="73">
        <f>VLOOKUP($E104,'Population 18+ (2014)'!$D$11:$I$188,Z$10,0)</f>
        <v>203385.43899999995</v>
      </c>
      <c r="AA104" s="74">
        <f t="shared" si="29"/>
        <v>494.13566917147898</v>
      </c>
      <c r="AB104" s="72">
        <f>VLOOKUP($E104,'DTOC Backsheet'!$D$196:$M$373,'DTOC Performance (Quarterly)'!AB$10,0)</f>
        <v>1005</v>
      </c>
      <c r="AC104" s="73">
        <f>VLOOKUP($E104,'Population 18+ (2014)'!$D$11:$I$188,AC$10,0)</f>
        <v>203621.31200000001</v>
      </c>
      <c r="AD104" s="74">
        <f t="shared" si="30"/>
        <v>493.56326709062756</v>
      </c>
      <c r="AE104" s="72">
        <f>VLOOKUP($E104,'DTOC Backsheet'!$D$9:$M$186,'DTOC Performance (Quarterly)'!AE$10,0)</f>
        <v>1349</v>
      </c>
      <c r="AF104" s="73">
        <f>VLOOKUP($E104,'Population 18+ (2014)'!$D$11:$I$188,AF$10,0)</f>
        <v>203385.43899999995</v>
      </c>
      <c r="AG104" s="74">
        <f t="shared" si="31"/>
        <v>663.2726544401246</v>
      </c>
      <c r="AH104" s="72">
        <f>VLOOKUP($E104,'DTOC Backsheet'!$D$9:$M$186,'DTOC Performance (Quarterly)'!AH$10,0)</f>
        <v>1358</v>
      </c>
      <c r="AI104" s="73">
        <f>VLOOKUP($E104,'Population 18+ (2014)'!$D$11:$I$188,AI$10,0)</f>
        <v>203385.43899999995</v>
      </c>
      <c r="AJ104" s="74">
        <f t="shared" si="32"/>
        <v>667.69774998494381</v>
      </c>
      <c r="AK104" s="72">
        <f>VLOOKUP($E104,'DTOC Backsheet'!$D$9:$M$186,'DTOC Performance (Quarterly)'!AK$10,0)</f>
        <v>1965</v>
      </c>
      <c r="AL104" s="73">
        <f>VLOOKUP($E104,'Population 18+ (2014)'!$D$11:$I$188,AL$10,0)</f>
        <v>203385.43899999995</v>
      </c>
      <c r="AM104" s="74">
        <f t="shared" si="33"/>
        <v>966.145860618862</v>
      </c>
      <c r="AN104" s="72">
        <f>VLOOKUP($E104,'DTOC Backsheet'!$D$9:$M$186,'DTOC Performance (Quarterly)'!AN$10,0)</f>
        <v>2115</v>
      </c>
      <c r="AO104" s="73">
        <f>VLOOKUP($E104,'Population 18+ (2014)'!$D$11:$I$188,AO$10,0)</f>
        <v>203621.31200000001</v>
      </c>
      <c r="AP104" s="74">
        <f t="shared" si="34"/>
        <v>1038.6928456683354</v>
      </c>
      <c r="AT104" s="26"/>
    </row>
    <row r="105" spans="1:46" ht="16.5" customHeight="1">
      <c r="A105" s="26"/>
      <c r="B105" s="42" t="s">
        <v>20</v>
      </c>
      <c r="C105" s="43" t="s">
        <v>36</v>
      </c>
      <c r="D105" s="45" t="s">
        <v>64</v>
      </c>
      <c r="E105" s="56" t="s">
        <v>191</v>
      </c>
      <c r="F105" s="57" t="s">
        <v>192</v>
      </c>
      <c r="G105" s="72">
        <f>VLOOKUP($E105,'DTOC Backsheet'!$D$9:$M$186,'DTOC Performance (Quarterly)'!G$10,0)</f>
        <v>1440</v>
      </c>
      <c r="H105" s="73">
        <f>VLOOKUP($E105,'Population 18+ (2014)'!$D$11:$I$188,H$10,0)</f>
        <v>135951.45799999996</v>
      </c>
      <c r="I105" s="74">
        <f t="shared" si="23"/>
        <v>1059.2015864956745</v>
      </c>
      <c r="J105" s="72">
        <f>VLOOKUP($E105,'DTOC Backsheet'!$D$9:$M$186,'DTOC Performance (Quarterly)'!J$10,0)</f>
        <v>1220</v>
      </c>
      <c r="K105" s="73">
        <f>VLOOKUP($E105,'Population 18+ (2014)'!$D$11:$I$188,K$10,0)</f>
        <v>135951.45799999996</v>
      </c>
      <c r="L105" s="74">
        <f t="shared" si="24"/>
        <v>897.37912189216865</v>
      </c>
      <c r="M105" s="72">
        <f>VLOOKUP($E105,'DTOC Backsheet'!$D$9:$M$186,'DTOC Performance (Quarterly)'!M$10,0)</f>
        <v>1255</v>
      </c>
      <c r="N105" s="73">
        <f>VLOOKUP($E105,'Population 18+ (2014)'!$D$11:$I$188,N$10,0)</f>
        <v>135951.45799999996</v>
      </c>
      <c r="O105" s="74">
        <f t="shared" si="25"/>
        <v>923.12360489727189</v>
      </c>
      <c r="P105" s="72">
        <f>VLOOKUP($E105,'DTOC Backsheet'!$D$9:$M$186,'DTOC Performance (Quarterly)'!P$10,0)</f>
        <v>730</v>
      </c>
      <c r="Q105" s="73">
        <f>VLOOKUP($E105,'Population 18+ (2014)'!$D$11:$I$188,Q$10,0)</f>
        <v>138259.39000000001</v>
      </c>
      <c r="R105" s="74">
        <f t="shared" si="26"/>
        <v>527.99307157365581</v>
      </c>
      <c r="S105" s="72">
        <f>VLOOKUP($E105,'DTOC Backsheet'!$D$196:$M$373,'DTOC Performance (Quarterly)'!S$10,0)</f>
        <v>1192</v>
      </c>
      <c r="T105" s="73">
        <f>VLOOKUP($E105,'Population 18+ (2014)'!$D$11:$I$188,T$10,0)</f>
        <v>138259.39000000001</v>
      </c>
      <c r="U105" s="74">
        <f t="shared" si="27"/>
        <v>862.14759084355853</v>
      </c>
      <c r="V105" s="72">
        <f>VLOOKUP($E105,'DTOC Backsheet'!$D$196:$M$373,'DTOC Performance (Quarterly)'!V$10,0)</f>
        <v>1132</v>
      </c>
      <c r="W105" s="73">
        <f>VLOOKUP($E105,'Population 18+ (2014)'!$D$11:$I$188,W$10,0)</f>
        <v>138259.39000000001</v>
      </c>
      <c r="X105" s="74">
        <f t="shared" si="28"/>
        <v>818.7509000292855</v>
      </c>
      <c r="Y105" s="72">
        <f>VLOOKUP($E105,'DTOC Backsheet'!$D$196:$M$373,'DTOC Performance (Quarterly)'!Y$10,0)</f>
        <v>1075</v>
      </c>
      <c r="Z105" s="73">
        <f>VLOOKUP($E105,'Population 18+ (2014)'!$D$11:$I$188,Z$10,0)</f>
        <v>138259.39000000001</v>
      </c>
      <c r="AA105" s="74">
        <f t="shared" si="29"/>
        <v>777.5240437557261</v>
      </c>
      <c r="AB105" s="72">
        <f>VLOOKUP($E105,'DTOC Backsheet'!$D$196:$M$373,'DTOC Performance (Quarterly)'!AB$10,0)</f>
        <v>1021</v>
      </c>
      <c r="AC105" s="73">
        <f>VLOOKUP($E105,'Population 18+ (2014)'!$D$11:$I$188,AC$10,0)</f>
        <v>140417.94000000006</v>
      </c>
      <c r="AD105" s="74">
        <f t="shared" si="30"/>
        <v>727.11506806039142</v>
      </c>
      <c r="AE105" s="72">
        <f>VLOOKUP($E105,'DTOC Backsheet'!$D$9:$M$186,'DTOC Performance (Quarterly)'!AE$10,0)</f>
        <v>1142</v>
      </c>
      <c r="AF105" s="73">
        <f>VLOOKUP($E105,'Population 18+ (2014)'!$D$11:$I$188,AF$10,0)</f>
        <v>138259.39000000001</v>
      </c>
      <c r="AG105" s="74">
        <f t="shared" si="31"/>
        <v>825.98368183166428</v>
      </c>
      <c r="AH105" s="72">
        <f>VLOOKUP($E105,'DTOC Backsheet'!$D$9:$M$186,'DTOC Performance (Quarterly)'!AH$10,0)</f>
        <v>1321</v>
      </c>
      <c r="AI105" s="73">
        <f>VLOOKUP($E105,'Population 18+ (2014)'!$D$11:$I$188,AI$10,0)</f>
        <v>138259.39000000001</v>
      </c>
      <c r="AJ105" s="74">
        <f t="shared" si="32"/>
        <v>955.45047609424569</v>
      </c>
      <c r="AK105" s="72">
        <f>VLOOKUP($E105,'DTOC Backsheet'!$D$9:$M$186,'DTOC Performance (Quarterly)'!AK$10,0)</f>
        <v>1436</v>
      </c>
      <c r="AL105" s="73">
        <f>VLOOKUP($E105,'Population 18+ (2014)'!$D$11:$I$188,AL$10,0)</f>
        <v>138259.39000000001</v>
      </c>
      <c r="AM105" s="74">
        <f t="shared" si="33"/>
        <v>1038.6274668216024</v>
      </c>
      <c r="AN105" s="72">
        <f>VLOOKUP($E105,'DTOC Backsheet'!$D$9:$M$186,'DTOC Performance (Quarterly)'!AN$10,0)</f>
        <v>1098</v>
      </c>
      <c r="AO105" s="73">
        <f>VLOOKUP($E105,'Population 18+ (2014)'!$D$11:$I$188,AO$10,0)</f>
        <v>140417.94000000006</v>
      </c>
      <c r="AP105" s="74">
        <f t="shared" si="34"/>
        <v>781.95136604339837</v>
      </c>
      <c r="AT105" s="26"/>
    </row>
    <row r="106" spans="1:46" ht="16.5" customHeight="1">
      <c r="A106" s="26"/>
      <c r="B106" s="42" t="s">
        <v>16</v>
      </c>
      <c r="C106" s="43" t="s">
        <v>28</v>
      </c>
      <c r="D106" s="45" t="s">
        <v>42</v>
      </c>
      <c r="E106" s="56" t="s">
        <v>193</v>
      </c>
      <c r="F106" s="57" t="s">
        <v>194</v>
      </c>
      <c r="G106" s="72">
        <f>VLOOKUP($E106,'DTOC Backsheet'!$D$9:$M$186,'DTOC Performance (Quarterly)'!G$10,0)</f>
        <v>3036</v>
      </c>
      <c r="H106" s="73">
        <f>VLOOKUP($E106,'Population 18+ (2014)'!$D$11:$I$188,H$10,0)</f>
        <v>335425.57999999984</v>
      </c>
      <c r="I106" s="74">
        <f t="shared" si="23"/>
        <v>905.11880459445035</v>
      </c>
      <c r="J106" s="72">
        <f>VLOOKUP($E106,'DTOC Backsheet'!$D$9:$M$186,'DTOC Performance (Quarterly)'!J$10,0)</f>
        <v>3678</v>
      </c>
      <c r="K106" s="73">
        <f>VLOOKUP($E106,'Population 18+ (2014)'!$D$11:$I$188,K$10,0)</f>
        <v>335425.57999999984</v>
      </c>
      <c r="L106" s="74">
        <f t="shared" si="24"/>
        <v>1096.5174450916957</v>
      </c>
      <c r="M106" s="72">
        <f>VLOOKUP($E106,'DTOC Backsheet'!$D$9:$M$186,'DTOC Performance (Quarterly)'!M$10,0)</f>
        <v>2112</v>
      </c>
      <c r="N106" s="73">
        <f>VLOOKUP($E106,'Population 18+ (2014)'!$D$11:$I$188,N$10,0)</f>
        <v>335425.57999999984</v>
      </c>
      <c r="O106" s="74">
        <f t="shared" si="25"/>
        <v>629.64786406570454</v>
      </c>
      <c r="P106" s="72">
        <f>VLOOKUP($E106,'DTOC Backsheet'!$D$9:$M$186,'DTOC Performance (Quarterly)'!P$10,0)</f>
        <v>2361</v>
      </c>
      <c r="Q106" s="73">
        <f>VLOOKUP($E106,'Population 18+ (2014)'!$D$11:$I$188,Q$10,0)</f>
        <v>338039.98399999988</v>
      </c>
      <c r="R106" s="74">
        <f t="shared" si="26"/>
        <v>698.43808772633258</v>
      </c>
      <c r="S106" s="72">
        <f>VLOOKUP($E106,'DTOC Backsheet'!$D$196:$M$373,'DTOC Performance (Quarterly)'!S$10,0)</f>
        <v>1599</v>
      </c>
      <c r="T106" s="73">
        <f>VLOOKUP($E106,'Population 18+ (2014)'!$D$11:$I$188,T$10,0)</f>
        <v>338039.98399999988</v>
      </c>
      <c r="U106" s="74">
        <f t="shared" si="27"/>
        <v>473.02096665582633</v>
      </c>
      <c r="V106" s="72">
        <f>VLOOKUP($E106,'DTOC Backsheet'!$D$196:$M$373,'DTOC Performance (Quarterly)'!V$10,0)</f>
        <v>1573</v>
      </c>
      <c r="W106" s="73">
        <f>VLOOKUP($E106,'Population 18+ (2014)'!$D$11:$I$188,W$10,0)</f>
        <v>338039.98399999988</v>
      </c>
      <c r="X106" s="74">
        <f t="shared" si="28"/>
        <v>465.32956882402425</v>
      </c>
      <c r="Y106" s="72">
        <f>VLOOKUP($E106,'DTOC Backsheet'!$D$196:$M$373,'DTOC Performance (Quarterly)'!Y$10,0)</f>
        <v>1641</v>
      </c>
      <c r="Z106" s="73">
        <f>VLOOKUP($E106,'Population 18+ (2014)'!$D$11:$I$188,Z$10,0)</f>
        <v>338039.98399999988</v>
      </c>
      <c r="AA106" s="74">
        <f t="shared" si="29"/>
        <v>485.44553238412192</v>
      </c>
      <c r="AB106" s="72">
        <f>VLOOKUP($E106,'DTOC Backsheet'!$D$196:$M$373,'DTOC Performance (Quarterly)'!AB$10,0)</f>
        <v>1768</v>
      </c>
      <c r="AC106" s="73">
        <f>VLOOKUP($E106,'Population 18+ (2014)'!$D$11:$I$188,AC$10,0)</f>
        <v>340516.03300000011</v>
      </c>
      <c r="AD106" s="74">
        <f t="shared" si="30"/>
        <v>519.21196908810441</v>
      </c>
      <c r="AE106" s="72">
        <f>VLOOKUP($E106,'DTOC Backsheet'!$D$9:$M$186,'DTOC Performance (Quarterly)'!AE$10,0)</f>
        <v>1908</v>
      </c>
      <c r="AF106" s="73">
        <f>VLOOKUP($E106,'Population 18+ (2014)'!$D$11:$I$188,AF$10,0)</f>
        <v>338039.98399999988</v>
      </c>
      <c r="AG106" s="74">
        <f t="shared" si="31"/>
        <v>564.43027165685839</v>
      </c>
      <c r="AH106" s="72">
        <f>VLOOKUP($E106,'DTOC Backsheet'!$D$9:$M$186,'DTOC Performance (Quarterly)'!AH$10,0)</f>
        <v>1829</v>
      </c>
      <c r="AI106" s="73">
        <f>VLOOKUP($E106,'Population 18+ (2014)'!$D$11:$I$188,AI$10,0)</f>
        <v>338039.98399999988</v>
      </c>
      <c r="AJ106" s="74">
        <f t="shared" si="32"/>
        <v>541.06025516792135</v>
      </c>
      <c r="AK106" s="72">
        <f>VLOOKUP($E106,'DTOC Backsheet'!$D$9:$M$186,'DTOC Performance (Quarterly)'!AK$10,0)</f>
        <v>2028</v>
      </c>
      <c r="AL106" s="73">
        <f>VLOOKUP($E106,'Population 18+ (2014)'!$D$11:$I$188,AL$10,0)</f>
        <v>338039.98399999988</v>
      </c>
      <c r="AM106" s="74">
        <f t="shared" si="33"/>
        <v>599.92903088056016</v>
      </c>
      <c r="AN106" s="72">
        <f>VLOOKUP($E106,'DTOC Backsheet'!$D$9:$M$186,'DTOC Performance (Quarterly)'!AN$10,0)</f>
        <v>2334</v>
      </c>
      <c r="AO106" s="73">
        <f>VLOOKUP($E106,'Population 18+ (2014)'!$D$11:$I$188,AO$10,0)</f>
        <v>340516.03300000011</v>
      </c>
      <c r="AP106" s="74">
        <f t="shared" si="34"/>
        <v>685.43028045906988</v>
      </c>
      <c r="AT106" s="26"/>
    </row>
    <row r="107" spans="1:46" ht="16.5" customHeight="1">
      <c r="A107" s="26"/>
      <c r="B107" s="42" t="s">
        <v>16</v>
      </c>
      <c r="C107" s="43" t="s">
        <v>26</v>
      </c>
      <c r="D107" s="45" t="s">
        <v>46</v>
      </c>
      <c r="E107" s="56" t="s">
        <v>195</v>
      </c>
      <c r="F107" s="57" t="s">
        <v>196</v>
      </c>
      <c r="G107" s="72">
        <f>VLOOKUP($E107,'DTOC Backsheet'!$D$9:$M$186,'DTOC Performance (Quarterly)'!G$10,0)</f>
        <v>407</v>
      </c>
      <c r="H107" s="73">
        <f>VLOOKUP($E107,'Population 18+ (2014)'!$D$11:$I$188,H$10,0)</f>
        <v>114372.20899999999</v>
      </c>
      <c r="I107" s="74">
        <f t="shared" si="23"/>
        <v>355.85567819189367</v>
      </c>
      <c r="J107" s="72">
        <f>VLOOKUP($E107,'DTOC Backsheet'!$D$9:$M$186,'DTOC Performance (Quarterly)'!J$10,0)</f>
        <v>600</v>
      </c>
      <c r="K107" s="73">
        <f>VLOOKUP($E107,'Population 18+ (2014)'!$D$11:$I$188,K$10,0)</f>
        <v>114372.20899999999</v>
      </c>
      <c r="L107" s="74">
        <f t="shared" si="24"/>
        <v>524.60296539345507</v>
      </c>
      <c r="M107" s="72">
        <f>VLOOKUP($E107,'DTOC Backsheet'!$D$9:$M$186,'DTOC Performance (Quarterly)'!M$10,0)</f>
        <v>826</v>
      </c>
      <c r="N107" s="73">
        <f>VLOOKUP($E107,'Population 18+ (2014)'!$D$11:$I$188,N$10,0)</f>
        <v>114372.20899999999</v>
      </c>
      <c r="O107" s="74">
        <f t="shared" si="25"/>
        <v>722.20341569165646</v>
      </c>
      <c r="P107" s="72">
        <f>VLOOKUP($E107,'DTOC Backsheet'!$D$9:$M$186,'DTOC Performance (Quarterly)'!P$10,0)</f>
        <v>683</v>
      </c>
      <c r="Q107" s="73">
        <f>VLOOKUP($E107,'Population 18+ (2014)'!$D$11:$I$188,Q$10,0)</f>
        <v>114527.68300000003</v>
      </c>
      <c r="R107" s="74">
        <f t="shared" si="26"/>
        <v>596.36236594431045</v>
      </c>
      <c r="S107" s="72">
        <f>VLOOKUP($E107,'DTOC Backsheet'!$D$196:$M$373,'DTOC Performance (Quarterly)'!S$10,0)</f>
        <v>526</v>
      </c>
      <c r="T107" s="73">
        <f>VLOOKUP($E107,'Population 18+ (2014)'!$D$11:$I$188,T$10,0)</f>
        <v>114527.68300000003</v>
      </c>
      <c r="U107" s="74">
        <f t="shared" si="27"/>
        <v>459.27760539781445</v>
      </c>
      <c r="V107" s="72">
        <f>VLOOKUP($E107,'DTOC Backsheet'!$D$196:$M$373,'DTOC Performance (Quarterly)'!V$10,0)</f>
        <v>467</v>
      </c>
      <c r="W107" s="73">
        <f>VLOOKUP($E107,'Population 18+ (2014)'!$D$11:$I$188,W$10,0)</f>
        <v>114527.68300000003</v>
      </c>
      <c r="X107" s="74">
        <f t="shared" si="28"/>
        <v>407.76167627524592</v>
      </c>
      <c r="Y107" s="72">
        <f>VLOOKUP($E107,'DTOC Backsheet'!$D$196:$M$373,'DTOC Performance (Quarterly)'!Y$10,0)</f>
        <v>671</v>
      </c>
      <c r="Z107" s="73">
        <f>VLOOKUP($E107,'Population 18+ (2014)'!$D$11:$I$188,Z$10,0)</f>
        <v>114527.68300000003</v>
      </c>
      <c r="AA107" s="74">
        <f t="shared" si="29"/>
        <v>585.88454985158467</v>
      </c>
      <c r="AB107" s="72">
        <f>VLOOKUP($E107,'DTOC Backsheet'!$D$196:$M$373,'DTOC Performance (Quarterly)'!AB$10,0)</f>
        <v>663</v>
      </c>
      <c r="AC107" s="73">
        <f>VLOOKUP($E107,'Population 18+ (2014)'!$D$11:$I$188,AC$10,0)</f>
        <v>114686.00699999995</v>
      </c>
      <c r="AD107" s="74">
        <f t="shared" si="30"/>
        <v>578.10016875031693</v>
      </c>
      <c r="AE107" s="72">
        <f>VLOOKUP($E107,'DTOC Backsheet'!$D$9:$M$186,'DTOC Performance (Quarterly)'!AE$10,0)</f>
        <v>986</v>
      </c>
      <c r="AF107" s="73">
        <f>VLOOKUP($E107,'Population 18+ (2014)'!$D$11:$I$188,AF$10,0)</f>
        <v>114527.68300000003</v>
      </c>
      <c r="AG107" s="74">
        <f t="shared" si="31"/>
        <v>860.92722228563696</v>
      </c>
      <c r="AH107" s="72">
        <f>VLOOKUP($E107,'DTOC Backsheet'!$D$9:$M$186,'DTOC Performance (Quarterly)'!AH$10,0)</f>
        <v>900</v>
      </c>
      <c r="AI107" s="73">
        <f>VLOOKUP($E107,'Population 18+ (2014)'!$D$11:$I$188,AI$10,0)</f>
        <v>114527.68300000003</v>
      </c>
      <c r="AJ107" s="74">
        <f t="shared" si="32"/>
        <v>785.8362069544354</v>
      </c>
      <c r="AK107" s="72">
        <f>VLOOKUP($E107,'DTOC Backsheet'!$D$9:$M$186,'DTOC Performance (Quarterly)'!AK$10,0)</f>
        <v>1081</v>
      </c>
      <c r="AL107" s="73">
        <f>VLOOKUP($E107,'Population 18+ (2014)'!$D$11:$I$188,AL$10,0)</f>
        <v>114527.68300000003</v>
      </c>
      <c r="AM107" s="74">
        <f t="shared" si="33"/>
        <v>943.87659968638297</v>
      </c>
      <c r="AN107" s="72">
        <f>VLOOKUP($E107,'DTOC Backsheet'!$D$9:$M$186,'DTOC Performance (Quarterly)'!AN$10,0)</f>
        <v>1059</v>
      </c>
      <c r="AO107" s="73">
        <f>VLOOKUP($E107,'Population 18+ (2014)'!$D$11:$I$188,AO$10,0)</f>
        <v>114686.00699999995</v>
      </c>
      <c r="AP107" s="74">
        <f t="shared" si="34"/>
        <v>923.39076727991801</v>
      </c>
      <c r="AT107" s="26"/>
    </row>
    <row r="108" spans="1:46" ht="16.5" customHeight="1">
      <c r="A108" s="26"/>
      <c r="B108" s="42" t="s">
        <v>20</v>
      </c>
      <c r="C108" s="43" t="s">
        <v>36</v>
      </c>
      <c r="D108" s="45" t="s">
        <v>64</v>
      </c>
      <c r="E108" s="56" t="s">
        <v>197</v>
      </c>
      <c r="F108" s="57" t="s">
        <v>198</v>
      </c>
      <c r="G108" s="72">
        <f>VLOOKUP($E108,'DTOC Backsheet'!$D$9:$M$186,'DTOC Performance (Quarterly)'!G$10,0)</f>
        <v>1366</v>
      </c>
      <c r="H108" s="73">
        <f>VLOOKUP($E108,'Population 18+ (2014)'!$D$11:$I$188,H$10,0)</f>
        <v>260886.77300000004</v>
      </c>
      <c r="I108" s="74">
        <f t="shared" si="23"/>
        <v>523.59879509874565</v>
      </c>
      <c r="J108" s="72">
        <f>VLOOKUP($E108,'DTOC Backsheet'!$D$9:$M$186,'DTOC Performance (Quarterly)'!J$10,0)</f>
        <v>1466</v>
      </c>
      <c r="K108" s="73">
        <f>VLOOKUP($E108,'Population 18+ (2014)'!$D$11:$I$188,K$10,0)</f>
        <v>260886.77300000004</v>
      </c>
      <c r="L108" s="74">
        <f t="shared" si="24"/>
        <v>561.9296000108061</v>
      </c>
      <c r="M108" s="72">
        <f>VLOOKUP($E108,'DTOC Backsheet'!$D$9:$M$186,'DTOC Performance (Quarterly)'!M$10,0)</f>
        <v>1668</v>
      </c>
      <c r="N108" s="73">
        <f>VLOOKUP($E108,'Population 18+ (2014)'!$D$11:$I$188,N$10,0)</f>
        <v>260886.77300000004</v>
      </c>
      <c r="O108" s="74">
        <f t="shared" si="25"/>
        <v>639.35782593316821</v>
      </c>
      <c r="P108" s="72">
        <f>VLOOKUP($E108,'DTOC Backsheet'!$D$9:$M$186,'DTOC Performance (Quarterly)'!P$10,0)</f>
        <v>1984</v>
      </c>
      <c r="Q108" s="73">
        <f>VLOOKUP($E108,'Population 18+ (2014)'!$D$11:$I$188,Q$10,0)</f>
        <v>264791.42300000007</v>
      </c>
      <c r="R108" s="74">
        <f t="shared" si="26"/>
        <v>749.2689821754534</v>
      </c>
      <c r="S108" s="72">
        <f>VLOOKUP($E108,'DTOC Backsheet'!$D$196:$M$373,'DTOC Performance (Quarterly)'!S$10,0)</f>
        <v>1366</v>
      </c>
      <c r="T108" s="73">
        <f>VLOOKUP($E108,'Population 18+ (2014)'!$D$11:$I$188,T$10,0)</f>
        <v>264791.42300000007</v>
      </c>
      <c r="U108" s="74">
        <f t="shared" si="27"/>
        <v>515.87773671959144</v>
      </c>
      <c r="V108" s="72">
        <f>VLOOKUP($E108,'DTOC Backsheet'!$D$196:$M$373,'DTOC Performance (Quarterly)'!V$10,0)</f>
        <v>1466</v>
      </c>
      <c r="W108" s="73">
        <f>VLOOKUP($E108,'Population 18+ (2014)'!$D$11:$I$188,W$10,0)</f>
        <v>264791.42300000007</v>
      </c>
      <c r="X108" s="74">
        <f t="shared" si="28"/>
        <v>553.64331041795094</v>
      </c>
      <c r="Y108" s="72">
        <f>VLOOKUP($E108,'DTOC Backsheet'!$D$196:$M$373,'DTOC Performance (Quarterly)'!Y$10,0)</f>
        <v>1668</v>
      </c>
      <c r="Z108" s="73">
        <f>VLOOKUP($E108,'Population 18+ (2014)'!$D$11:$I$188,Z$10,0)</f>
        <v>264791.42300000007</v>
      </c>
      <c r="AA108" s="74">
        <f t="shared" si="29"/>
        <v>629.92976928863732</v>
      </c>
      <c r="AB108" s="72">
        <f>VLOOKUP($E108,'DTOC Backsheet'!$D$196:$M$373,'DTOC Performance (Quarterly)'!AB$10,0)</f>
        <v>1700</v>
      </c>
      <c r="AC108" s="73">
        <f>VLOOKUP($E108,'Population 18+ (2014)'!$D$11:$I$188,AC$10,0)</f>
        <v>268113.07400000008</v>
      </c>
      <c r="AD108" s="74">
        <f t="shared" si="30"/>
        <v>634.06083658568605</v>
      </c>
      <c r="AE108" s="72">
        <f>VLOOKUP($E108,'DTOC Backsheet'!$D$9:$M$186,'DTOC Performance (Quarterly)'!AE$10,0)</f>
        <v>1760</v>
      </c>
      <c r="AF108" s="73">
        <f>VLOOKUP($E108,'Population 18+ (2014)'!$D$11:$I$188,AF$10,0)</f>
        <v>264791.42300000007</v>
      </c>
      <c r="AG108" s="74">
        <f t="shared" si="31"/>
        <v>664.67409709112803</v>
      </c>
      <c r="AH108" s="72">
        <f>VLOOKUP($E108,'DTOC Backsheet'!$D$9:$M$186,'DTOC Performance (Quarterly)'!AH$10,0)</f>
        <v>1993</v>
      </c>
      <c r="AI108" s="73">
        <f>VLOOKUP($E108,'Population 18+ (2014)'!$D$11:$I$188,AI$10,0)</f>
        <v>264791.42300000007</v>
      </c>
      <c r="AJ108" s="74">
        <f t="shared" si="32"/>
        <v>752.66788380830576</v>
      </c>
      <c r="AK108" s="72">
        <f>VLOOKUP($E108,'DTOC Backsheet'!$D$9:$M$186,'DTOC Performance (Quarterly)'!AK$10,0)</f>
        <v>1726</v>
      </c>
      <c r="AL108" s="73">
        <f>VLOOKUP($E108,'Population 18+ (2014)'!$D$11:$I$188,AL$10,0)</f>
        <v>264791.42300000007</v>
      </c>
      <c r="AM108" s="74">
        <f t="shared" si="33"/>
        <v>651.83380203368586</v>
      </c>
      <c r="AN108" s="72">
        <f>VLOOKUP($E108,'DTOC Backsheet'!$D$9:$M$186,'DTOC Performance (Quarterly)'!AN$10,0)</f>
        <v>1386</v>
      </c>
      <c r="AO108" s="73">
        <f>VLOOKUP($E108,'Population 18+ (2014)'!$D$11:$I$188,AO$10,0)</f>
        <v>268113.07400000008</v>
      </c>
      <c r="AP108" s="74">
        <f t="shared" si="34"/>
        <v>516.9460702986828</v>
      </c>
      <c r="AT108" s="26"/>
    </row>
    <row r="109" spans="1:46" ht="16.5" customHeight="1">
      <c r="A109" s="26"/>
      <c r="B109" s="42" t="s">
        <v>16</v>
      </c>
      <c r="C109" s="43" t="s">
        <v>26</v>
      </c>
      <c r="D109" s="45" t="s">
        <v>467</v>
      </c>
      <c r="E109" s="56" t="s">
        <v>199</v>
      </c>
      <c r="F109" s="57" t="s">
        <v>200</v>
      </c>
      <c r="G109" s="72">
        <f>VLOOKUP($E109,'DTOC Backsheet'!$D$9:$M$186,'DTOC Performance (Quarterly)'!G$10,0)</f>
        <v>9339</v>
      </c>
      <c r="H109" s="73">
        <f>VLOOKUP($E109,'Population 18+ (2014)'!$D$11:$I$188,H$10,0)</f>
        <v>943742.59100000025</v>
      </c>
      <c r="I109" s="74">
        <f t="shared" si="23"/>
        <v>989.57068262695338</v>
      </c>
      <c r="J109" s="72">
        <f>VLOOKUP($E109,'DTOC Backsheet'!$D$9:$M$186,'DTOC Performance (Quarterly)'!J$10,0)</f>
        <v>11736</v>
      </c>
      <c r="K109" s="73">
        <f>VLOOKUP($E109,'Population 18+ (2014)'!$D$11:$I$188,K$10,0)</f>
        <v>943742.59100000025</v>
      </c>
      <c r="L109" s="74">
        <f t="shared" si="24"/>
        <v>1243.559431556904</v>
      </c>
      <c r="M109" s="72">
        <f>VLOOKUP($E109,'DTOC Backsheet'!$D$9:$M$186,'DTOC Performance (Quarterly)'!M$10,0)</f>
        <v>11209</v>
      </c>
      <c r="N109" s="73">
        <f>VLOOKUP($E109,'Population 18+ (2014)'!$D$11:$I$188,N$10,0)</f>
        <v>943742.59100000025</v>
      </c>
      <c r="O109" s="74">
        <f t="shared" si="25"/>
        <v>1187.7179335652127</v>
      </c>
      <c r="P109" s="72">
        <f>VLOOKUP($E109,'DTOC Backsheet'!$D$9:$M$186,'DTOC Performance (Quarterly)'!P$10,0)</f>
        <v>11789</v>
      </c>
      <c r="Q109" s="73">
        <f>VLOOKUP($E109,'Population 18+ (2014)'!$D$11:$I$188,Q$10,0)</f>
        <v>947099.09299999999</v>
      </c>
      <c r="R109" s="74">
        <f t="shared" si="26"/>
        <v>1244.7483148418557</v>
      </c>
      <c r="S109" s="72">
        <f>VLOOKUP($E109,'DTOC Backsheet'!$D$196:$M$373,'DTOC Performance (Quarterly)'!S$10,0)</f>
        <v>9114</v>
      </c>
      <c r="T109" s="73">
        <f>VLOOKUP($E109,'Population 18+ (2014)'!$D$11:$I$188,T$10,0)</f>
        <v>947099.09299999999</v>
      </c>
      <c r="U109" s="74">
        <f t="shared" si="27"/>
        <v>962.30690825928173</v>
      </c>
      <c r="V109" s="72">
        <f>VLOOKUP($E109,'DTOC Backsheet'!$D$196:$M$373,'DTOC Performance (Quarterly)'!V$10,0)</f>
        <v>11263</v>
      </c>
      <c r="W109" s="73">
        <f>VLOOKUP($E109,'Population 18+ (2014)'!$D$11:$I$188,W$10,0)</f>
        <v>947099.09299999999</v>
      </c>
      <c r="X109" s="74">
        <f t="shared" si="28"/>
        <v>1189.2103036783292</v>
      </c>
      <c r="Y109" s="72">
        <f>VLOOKUP($E109,'DTOC Backsheet'!$D$196:$M$373,'DTOC Performance (Quarterly)'!Y$10,0)</f>
        <v>11237</v>
      </c>
      <c r="Z109" s="73">
        <f>VLOOKUP($E109,'Population 18+ (2014)'!$D$11:$I$188,Z$10,0)</f>
        <v>947099.09299999999</v>
      </c>
      <c r="AA109" s="74">
        <f t="shared" si="29"/>
        <v>1186.4650787919188</v>
      </c>
      <c r="AB109" s="72">
        <f>VLOOKUP($E109,'DTOC Backsheet'!$D$196:$M$373,'DTOC Performance (Quarterly)'!AB$10,0)</f>
        <v>10382</v>
      </c>
      <c r="AC109" s="73">
        <f>VLOOKUP($E109,'Population 18+ (2014)'!$D$11:$I$188,AC$10,0)</f>
        <v>950228.76800000004</v>
      </c>
      <c r="AD109" s="74">
        <f t="shared" si="30"/>
        <v>1092.5790030385608</v>
      </c>
      <c r="AE109" s="72">
        <f>VLOOKUP($E109,'DTOC Backsheet'!$D$9:$M$186,'DTOC Performance (Quarterly)'!AE$10,0)</f>
        <v>11365</v>
      </c>
      <c r="AF109" s="73">
        <f>VLOOKUP($E109,'Population 18+ (2014)'!$D$11:$I$188,AF$10,0)</f>
        <v>947099.09299999999</v>
      </c>
      <c r="AG109" s="74">
        <f t="shared" si="31"/>
        <v>1199.9800320788609</v>
      </c>
      <c r="AH109" s="72">
        <f>VLOOKUP($E109,'DTOC Backsheet'!$D$9:$M$186,'DTOC Performance (Quarterly)'!AH$10,0)</f>
        <v>12559</v>
      </c>
      <c r="AI109" s="73">
        <f>VLOOKUP($E109,'Population 18+ (2014)'!$D$11:$I$188,AI$10,0)</f>
        <v>947099.09299999999</v>
      </c>
      <c r="AJ109" s="74">
        <f t="shared" si="32"/>
        <v>1326.0492057086153</v>
      </c>
      <c r="AK109" s="72">
        <f>VLOOKUP($E109,'DTOC Backsheet'!$D$9:$M$186,'DTOC Performance (Quarterly)'!AK$10,0)</f>
        <v>14182</v>
      </c>
      <c r="AL109" s="73">
        <f>VLOOKUP($E109,'Population 18+ (2014)'!$D$11:$I$188,AL$10,0)</f>
        <v>947099.09299999999</v>
      </c>
      <c r="AM109" s="74">
        <f t="shared" si="33"/>
        <v>1497.414589964136</v>
      </c>
      <c r="AN109" s="72">
        <f>VLOOKUP($E109,'DTOC Backsheet'!$D$9:$M$186,'DTOC Performance (Quarterly)'!AN$10,0)</f>
        <v>13531</v>
      </c>
      <c r="AO109" s="73">
        <f>VLOOKUP($E109,'Population 18+ (2014)'!$D$11:$I$188,AO$10,0)</f>
        <v>950228.76800000004</v>
      </c>
      <c r="AP109" s="74">
        <f t="shared" si="34"/>
        <v>1423.9728848116708</v>
      </c>
      <c r="AT109" s="26"/>
    </row>
    <row r="110" spans="1:46" ht="16.5" customHeight="1">
      <c r="A110" s="26"/>
      <c r="B110" s="42" t="s">
        <v>16</v>
      </c>
      <c r="C110" s="43" t="s">
        <v>28</v>
      </c>
      <c r="D110" s="45" t="s">
        <v>42</v>
      </c>
      <c r="E110" s="56" t="s">
        <v>201</v>
      </c>
      <c r="F110" s="57" t="s">
        <v>202</v>
      </c>
      <c r="G110" s="72">
        <f>VLOOKUP($E110,'DTOC Backsheet'!$D$9:$M$186,'DTOC Performance (Quarterly)'!G$10,0)</f>
        <v>9720</v>
      </c>
      <c r="H110" s="73">
        <f>VLOOKUP($E110,'Population 18+ (2014)'!$D$11:$I$188,H$10,0)</f>
        <v>611251.90700000012</v>
      </c>
      <c r="I110" s="74">
        <f t="shared" si="23"/>
        <v>1590.1790879811517</v>
      </c>
      <c r="J110" s="72">
        <f>VLOOKUP($E110,'DTOC Backsheet'!$D$9:$M$186,'DTOC Performance (Quarterly)'!J$10,0)</f>
        <v>9948</v>
      </c>
      <c r="K110" s="73">
        <f>VLOOKUP($E110,'Population 18+ (2014)'!$D$11:$I$188,K$10,0)</f>
        <v>611251.90700000012</v>
      </c>
      <c r="L110" s="74">
        <f t="shared" si="24"/>
        <v>1627.4795851066353</v>
      </c>
      <c r="M110" s="72">
        <f>VLOOKUP($E110,'DTOC Backsheet'!$D$9:$M$186,'DTOC Performance (Quarterly)'!M$10,0)</f>
        <v>8553</v>
      </c>
      <c r="N110" s="73">
        <f>VLOOKUP($E110,'Population 18+ (2014)'!$D$11:$I$188,N$10,0)</f>
        <v>611251.90700000012</v>
      </c>
      <c r="O110" s="74">
        <f t="shared" si="25"/>
        <v>1399.2594382204518</v>
      </c>
      <c r="P110" s="72">
        <f>VLOOKUP($E110,'DTOC Backsheet'!$D$9:$M$186,'DTOC Performance (Quarterly)'!P$10,0)</f>
        <v>6769</v>
      </c>
      <c r="Q110" s="73">
        <f>VLOOKUP($E110,'Population 18+ (2014)'!$D$11:$I$188,Q$10,0)</f>
        <v>615507.00199999986</v>
      </c>
      <c r="R110" s="74">
        <f t="shared" si="26"/>
        <v>1099.7437848806148</v>
      </c>
      <c r="S110" s="72">
        <f>VLOOKUP($E110,'DTOC Backsheet'!$D$196:$M$373,'DTOC Performance (Quarterly)'!S$10,0)</f>
        <v>6353</v>
      </c>
      <c r="T110" s="73">
        <f>VLOOKUP($E110,'Population 18+ (2014)'!$D$11:$I$188,T$10,0)</f>
        <v>615507.00199999986</v>
      </c>
      <c r="U110" s="74">
        <f t="shared" si="27"/>
        <v>1032.1572263770936</v>
      </c>
      <c r="V110" s="72">
        <f>VLOOKUP($E110,'DTOC Backsheet'!$D$196:$M$373,'DTOC Performance (Quarterly)'!V$10,0)</f>
        <v>5503</v>
      </c>
      <c r="W110" s="73">
        <f>VLOOKUP($E110,'Population 18+ (2014)'!$D$11:$I$188,W$10,0)</f>
        <v>615507.00199999986</v>
      </c>
      <c r="X110" s="74">
        <f t="shared" si="28"/>
        <v>894.05969097326386</v>
      </c>
      <c r="Y110" s="72">
        <f>VLOOKUP($E110,'DTOC Backsheet'!$D$196:$M$373,'DTOC Performance (Quarterly)'!Y$10,0)</f>
        <v>4753</v>
      </c>
      <c r="Z110" s="73">
        <f>VLOOKUP($E110,'Population 18+ (2014)'!$D$11:$I$188,Z$10,0)</f>
        <v>615507.00199999986</v>
      </c>
      <c r="AA110" s="74">
        <f t="shared" si="29"/>
        <v>772.20892444047308</v>
      </c>
      <c r="AB110" s="72">
        <f>VLOOKUP($E110,'DTOC Backsheet'!$D$196:$M$373,'DTOC Performance (Quarterly)'!AB$10,0)</f>
        <v>4053</v>
      </c>
      <c r="AC110" s="73">
        <f>VLOOKUP($E110,'Population 18+ (2014)'!$D$11:$I$188,AC$10,0)</f>
        <v>619291.75800000003</v>
      </c>
      <c r="AD110" s="74">
        <f t="shared" si="30"/>
        <v>654.4572808605019</v>
      </c>
      <c r="AE110" s="72">
        <f>VLOOKUP($E110,'DTOC Backsheet'!$D$9:$M$186,'DTOC Performance (Quarterly)'!AE$10,0)</f>
        <v>6610</v>
      </c>
      <c r="AF110" s="73">
        <f>VLOOKUP($E110,'Population 18+ (2014)'!$D$11:$I$188,AF$10,0)</f>
        <v>615507.00199999986</v>
      </c>
      <c r="AG110" s="74">
        <f t="shared" si="31"/>
        <v>1073.9114223756633</v>
      </c>
      <c r="AH110" s="72">
        <f>VLOOKUP($E110,'DTOC Backsheet'!$D$9:$M$186,'DTOC Performance (Quarterly)'!AH$10,0)</f>
        <v>8056</v>
      </c>
      <c r="AI110" s="73">
        <f>VLOOKUP($E110,'Population 18+ (2014)'!$D$11:$I$188,AI$10,0)</f>
        <v>615507.00199999986</v>
      </c>
      <c r="AJ110" s="74">
        <f t="shared" si="32"/>
        <v>1308.8397002508839</v>
      </c>
      <c r="AK110" s="72">
        <f>VLOOKUP($E110,'DTOC Backsheet'!$D$9:$M$186,'DTOC Performance (Quarterly)'!AK$10,0)</f>
        <v>7213</v>
      </c>
      <c r="AL110" s="73">
        <f>VLOOKUP($E110,'Population 18+ (2014)'!$D$11:$I$188,AL$10,0)</f>
        <v>615507.00199999986</v>
      </c>
      <c r="AM110" s="74">
        <f t="shared" si="33"/>
        <v>1171.879438668027</v>
      </c>
      <c r="AN110" s="72">
        <f>VLOOKUP($E110,'DTOC Backsheet'!$D$9:$M$186,'DTOC Performance (Quarterly)'!AN$10,0)</f>
        <v>7553</v>
      </c>
      <c r="AO110" s="73">
        <f>VLOOKUP($E110,'Population 18+ (2014)'!$D$11:$I$188,AO$10,0)</f>
        <v>619291.75800000003</v>
      </c>
      <c r="AP110" s="74">
        <f t="shared" si="34"/>
        <v>1219.6190087193118</v>
      </c>
      <c r="AT110" s="26"/>
    </row>
    <row r="111" spans="1:46" ht="16.5" customHeight="1">
      <c r="A111" s="26"/>
      <c r="B111" s="42" t="s">
        <v>18</v>
      </c>
      <c r="C111" s="43" t="s">
        <v>30</v>
      </c>
      <c r="D111" s="45" t="s">
        <v>52</v>
      </c>
      <c r="E111" s="56" t="s">
        <v>203</v>
      </c>
      <c r="F111" s="57" t="s">
        <v>204</v>
      </c>
      <c r="G111" s="72">
        <f>VLOOKUP($E111,'DTOC Backsheet'!$D$9:$M$186,'DTOC Performance (Quarterly)'!G$10,0)</f>
        <v>1395</v>
      </c>
      <c r="H111" s="73">
        <f>VLOOKUP($E111,'Population 18+ (2014)'!$D$11:$I$188,H$10,0)</f>
        <v>260952.07199999996</v>
      </c>
      <c r="I111" s="74">
        <f t="shared" si="23"/>
        <v>534.58092488340162</v>
      </c>
      <c r="J111" s="72">
        <f>VLOOKUP($E111,'DTOC Backsheet'!$D$9:$M$186,'DTOC Performance (Quarterly)'!J$10,0)</f>
        <v>939</v>
      </c>
      <c r="K111" s="73">
        <f>VLOOKUP($E111,'Population 18+ (2014)'!$D$11:$I$188,K$10,0)</f>
        <v>260952.07199999996</v>
      </c>
      <c r="L111" s="74">
        <f t="shared" si="24"/>
        <v>359.83619244839724</v>
      </c>
      <c r="M111" s="72">
        <f>VLOOKUP($E111,'DTOC Backsheet'!$D$9:$M$186,'DTOC Performance (Quarterly)'!M$10,0)</f>
        <v>1923</v>
      </c>
      <c r="N111" s="73">
        <f>VLOOKUP($E111,'Population 18+ (2014)'!$D$11:$I$188,N$10,0)</f>
        <v>260952.07199999996</v>
      </c>
      <c r="O111" s="74">
        <f t="shared" si="25"/>
        <v>736.91693086077521</v>
      </c>
      <c r="P111" s="72">
        <f>VLOOKUP($E111,'DTOC Backsheet'!$D$9:$M$186,'DTOC Performance (Quarterly)'!P$10,0)</f>
        <v>935</v>
      </c>
      <c r="Q111" s="73">
        <f>VLOOKUP($E111,'Population 18+ (2014)'!$D$11:$I$188,Q$10,0)</f>
        <v>263866.06800000009</v>
      </c>
      <c r="R111" s="74">
        <f t="shared" si="26"/>
        <v>354.34643305481768</v>
      </c>
      <c r="S111" s="72">
        <f>VLOOKUP($E111,'DTOC Backsheet'!$D$196:$M$373,'DTOC Performance (Quarterly)'!S$10,0)</f>
        <v>1823</v>
      </c>
      <c r="T111" s="73">
        <f>VLOOKUP($E111,'Population 18+ (2014)'!$D$11:$I$188,T$10,0)</f>
        <v>263866.06800000009</v>
      </c>
      <c r="U111" s="74">
        <f t="shared" si="27"/>
        <v>690.88079942131833</v>
      </c>
      <c r="V111" s="72">
        <f>VLOOKUP($E111,'DTOC Backsheet'!$D$196:$M$373,'DTOC Performance (Quarterly)'!V$10,0)</f>
        <v>1773</v>
      </c>
      <c r="W111" s="73">
        <f>VLOOKUP($E111,'Population 18+ (2014)'!$D$11:$I$188,W$10,0)</f>
        <v>263866.06800000009</v>
      </c>
      <c r="X111" s="74">
        <f t="shared" si="28"/>
        <v>671.93179230608746</v>
      </c>
      <c r="Y111" s="72">
        <f>VLOOKUP($E111,'DTOC Backsheet'!$D$196:$M$373,'DTOC Performance (Quarterly)'!Y$10,0)</f>
        <v>1723</v>
      </c>
      <c r="Z111" s="73">
        <f>VLOOKUP($E111,'Population 18+ (2014)'!$D$11:$I$188,Z$10,0)</f>
        <v>263866.06800000009</v>
      </c>
      <c r="AA111" s="74">
        <f t="shared" si="29"/>
        <v>652.98278519085659</v>
      </c>
      <c r="AB111" s="72">
        <f>VLOOKUP($E111,'DTOC Backsheet'!$D$196:$M$373,'DTOC Performance (Quarterly)'!AB$10,0)</f>
        <v>1673</v>
      </c>
      <c r="AC111" s="73">
        <f>VLOOKUP($E111,'Population 18+ (2014)'!$D$11:$I$188,AC$10,0)</f>
        <v>266423.79999999993</v>
      </c>
      <c r="AD111" s="74">
        <f t="shared" si="30"/>
        <v>627.946902641581</v>
      </c>
      <c r="AE111" s="72">
        <f>VLOOKUP($E111,'DTOC Backsheet'!$D$9:$M$186,'DTOC Performance (Quarterly)'!AE$10,0)</f>
        <v>971</v>
      </c>
      <c r="AF111" s="73">
        <f>VLOOKUP($E111,'Population 18+ (2014)'!$D$11:$I$188,AF$10,0)</f>
        <v>263866.06800000009</v>
      </c>
      <c r="AG111" s="74">
        <f t="shared" si="31"/>
        <v>367.98971817778391</v>
      </c>
      <c r="AH111" s="72">
        <f>VLOOKUP($E111,'DTOC Backsheet'!$D$9:$M$186,'DTOC Performance (Quarterly)'!AH$10,0)</f>
        <v>1726</v>
      </c>
      <c r="AI111" s="73">
        <f>VLOOKUP($E111,'Population 18+ (2014)'!$D$11:$I$188,AI$10,0)</f>
        <v>263866.06800000009</v>
      </c>
      <c r="AJ111" s="74">
        <f t="shared" si="32"/>
        <v>654.11972561777031</v>
      </c>
      <c r="AK111" s="72">
        <f>VLOOKUP($E111,'DTOC Backsheet'!$D$9:$M$186,'DTOC Performance (Quarterly)'!AK$10,0)</f>
        <v>3002</v>
      </c>
      <c r="AL111" s="73">
        <f>VLOOKUP($E111,'Population 18+ (2014)'!$D$11:$I$188,AL$10,0)</f>
        <v>263866.06800000009</v>
      </c>
      <c r="AM111" s="74">
        <f t="shared" si="33"/>
        <v>1137.6983871984628</v>
      </c>
      <c r="AN111" s="72">
        <f>VLOOKUP($E111,'DTOC Backsheet'!$D$9:$M$186,'DTOC Performance (Quarterly)'!AN$10,0)</f>
        <v>3159</v>
      </c>
      <c r="AO111" s="73">
        <f>VLOOKUP($E111,'Population 18+ (2014)'!$D$11:$I$188,AO$10,0)</f>
        <v>266423.79999999993</v>
      </c>
      <c r="AP111" s="74">
        <f t="shared" si="34"/>
        <v>1185.7048807201163</v>
      </c>
      <c r="AT111" s="26"/>
    </row>
    <row r="112" spans="1:46" ht="16.5" customHeight="1">
      <c r="A112" s="26"/>
      <c r="B112" s="42" t="s">
        <v>18</v>
      </c>
      <c r="C112" s="43" t="s">
        <v>30</v>
      </c>
      <c r="D112" s="45" t="s">
        <v>52</v>
      </c>
      <c r="E112" s="56" t="s">
        <v>205</v>
      </c>
      <c r="F112" s="57" t="s">
        <v>206</v>
      </c>
      <c r="G112" s="72">
        <f>VLOOKUP($E112,'DTOC Backsheet'!$D$9:$M$186,'DTOC Performance (Quarterly)'!G$10,0)</f>
        <v>3826</v>
      </c>
      <c r="H112" s="73">
        <f>VLOOKUP($E112,'Population 18+ (2014)'!$D$11:$I$188,H$10,0)</f>
        <v>537296.54300000006</v>
      </c>
      <c r="I112" s="74">
        <f t="shared" si="23"/>
        <v>712.08349464478124</v>
      </c>
      <c r="J112" s="72">
        <f>VLOOKUP($E112,'DTOC Backsheet'!$D$9:$M$186,'DTOC Performance (Quarterly)'!J$10,0)</f>
        <v>3751</v>
      </c>
      <c r="K112" s="73">
        <f>VLOOKUP($E112,'Population 18+ (2014)'!$D$11:$I$188,K$10,0)</f>
        <v>537296.54300000006</v>
      </c>
      <c r="L112" s="74">
        <f t="shared" si="24"/>
        <v>698.12472253334408</v>
      </c>
      <c r="M112" s="72">
        <f>VLOOKUP($E112,'DTOC Backsheet'!$D$9:$M$186,'DTOC Performance (Quarterly)'!M$10,0)</f>
        <v>3466</v>
      </c>
      <c r="N112" s="73">
        <f>VLOOKUP($E112,'Population 18+ (2014)'!$D$11:$I$188,N$10,0)</f>
        <v>537296.54300000006</v>
      </c>
      <c r="O112" s="74">
        <f t="shared" si="25"/>
        <v>645.0813885098828</v>
      </c>
      <c r="P112" s="72">
        <f>VLOOKUP($E112,'DTOC Backsheet'!$D$9:$M$186,'DTOC Performance (Quarterly)'!P$10,0)</f>
        <v>5083</v>
      </c>
      <c r="Q112" s="73">
        <f>VLOOKUP($E112,'Population 18+ (2014)'!$D$11:$I$188,Q$10,0)</f>
        <v>541730.66600000008</v>
      </c>
      <c r="R112" s="74">
        <f t="shared" si="26"/>
        <v>938.28913868427742</v>
      </c>
      <c r="S112" s="72">
        <f>VLOOKUP($E112,'DTOC Backsheet'!$D$196:$M$373,'DTOC Performance (Quarterly)'!S$10,0)</f>
        <v>3846</v>
      </c>
      <c r="T112" s="73">
        <f>VLOOKUP($E112,'Population 18+ (2014)'!$D$11:$I$188,T$10,0)</f>
        <v>541730.66600000008</v>
      </c>
      <c r="U112" s="74">
        <f t="shared" si="27"/>
        <v>709.94688714926826</v>
      </c>
      <c r="V112" s="72">
        <f>VLOOKUP($E112,'DTOC Backsheet'!$D$196:$M$373,'DTOC Performance (Quarterly)'!V$10,0)</f>
        <v>3769</v>
      </c>
      <c r="W112" s="73">
        <f>VLOOKUP($E112,'Population 18+ (2014)'!$D$11:$I$188,W$10,0)</f>
        <v>541730.66600000008</v>
      </c>
      <c r="X112" s="74">
        <f t="shared" si="28"/>
        <v>695.73318192033071</v>
      </c>
      <c r="Y112" s="72">
        <f>VLOOKUP($E112,'DTOC Backsheet'!$D$196:$M$373,'DTOC Performance (Quarterly)'!Y$10,0)</f>
        <v>3489</v>
      </c>
      <c r="Z112" s="73">
        <f>VLOOKUP($E112,'Population 18+ (2014)'!$D$11:$I$188,Z$10,0)</f>
        <v>541730.66600000008</v>
      </c>
      <c r="AA112" s="74">
        <f t="shared" si="29"/>
        <v>644.04698108783066</v>
      </c>
      <c r="AB112" s="72">
        <f>VLOOKUP($E112,'DTOC Backsheet'!$D$196:$M$373,'DTOC Performance (Quarterly)'!AB$10,0)</f>
        <v>5115</v>
      </c>
      <c r="AC112" s="73">
        <f>VLOOKUP($E112,'Population 18+ (2014)'!$D$11:$I$188,AC$10,0)</f>
        <v>546185.83600000001</v>
      </c>
      <c r="AD112" s="74">
        <f t="shared" si="30"/>
        <v>936.49444252523597</v>
      </c>
      <c r="AE112" s="72">
        <f>VLOOKUP($E112,'DTOC Backsheet'!$D$9:$M$186,'DTOC Performance (Quarterly)'!AE$10,0)</f>
        <v>4665</v>
      </c>
      <c r="AF112" s="73">
        <f>VLOOKUP($E112,'Population 18+ (2014)'!$D$11:$I$188,AF$10,0)</f>
        <v>541730.66600000008</v>
      </c>
      <c r="AG112" s="74">
        <f t="shared" si="31"/>
        <v>861.12902458433086</v>
      </c>
      <c r="AH112" s="72">
        <f>VLOOKUP($E112,'DTOC Backsheet'!$D$9:$M$186,'DTOC Performance (Quarterly)'!AH$10,0)</f>
        <v>5805</v>
      </c>
      <c r="AI112" s="73">
        <f>VLOOKUP($E112,'Population 18+ (2014)'!$D$11:$I$188,AI$10,0)</f>
        <v>541730.66600000008</v>
      </c>
      <c r="AJ112" s="74">
        <f t="shared" si="32"/>
        <v>1071.5656994023668</v>
      </c>
      <c r="AK112" s="72">
        <f>VLOOKUP($E112,'DTOC Backsheet'!$D$9:$M$186,'DTOC Performance (Quarterly)'!AK$10,0)</f>
        <v>6211</v>
      </c>
      <c r="AL112" s="73">
        <f>VLOOKUP($E112,'Population 18+ (2014)'!$D$11:$I$188,AL$10,0)</f>
        <v>541730.66600000008</v>
      </c>
      <c r="AM112" s="74">
        <f t="shared" si="33"/>
        <v>1146.5106906094918</v>
      </c>
      <c r="AN112" s="72">
        <f>VLOOKUP($E112,'DTOC Backsheet'!$D$9:$M$186,'DTOC Performance (Quarterly)'!AN$10,0)</f>
        <v>6179</v>
      </c>
      <c r="AO112" s="73">
        <f>VLOOKUP($E112,'Population 18+ (2014)'!$D$11:$I$188,AO$10,0)</f>
        <v>546185.83600000001</v>
      </c>
      <c r="AP112" s="74">
        <f t="shared" si="34"/>
        <v>1131.2999335998893</v>
      </c>
      <c r="AT112" s="26"/>
    </row>
    <row r="113" spans="1:46" ht="16.5" customHeight="1">
      <c r="A113" s="26"/>
      <c r="B113" s="42" t="s">
        <v>20</v>
      </c>
      <c r="C113" s="43" t="s">
        <v>36</v>
      </c>
      <c r="D113" s="45" t="s">
        <v>64</v>
      </c>
      <c r="E113" s="56" t="s">
        <v>207</v>
      </c>
      <c r="F113" s="57" t="s">
        <v>208</v>
      </c>
      <c r="G113" s="72">
        <f>VLOOKUP($E113,'DTOC Backsheet'!$D$9:$M$186,'DTOC Performance (Quarterly)'!G$10,0)</f>
        <v>755</v>
      </c>
      <c r="H113" s="73">
        <f>VLOOKUP($E113,'Population 18+ (2014)'!$D$11:$I$188,H$10,0)</f>
        <v>229222.81200000001</v>
      </c>
      <c r="I113" s="74">
        <f t="shared" si="23"/>
        <v>329.37384958003219</v>
      </c>
      <c r="J113" s="72">
        <f>VLOOKUP($E113,'DTOC Backsheet'!$D$9:$M$186,'DTOC Performance (Quarterly)'!J$10,0)</f>
        <v>1289</v>
      </c>
      <c r="K113" s="73">
        <f>VLOOKUP($E113,'Population 18+ (2014)'!$D$11:$I$188,K$10,0)</f>
        <v>229222.81200000001</v>
      </c>
      <c r="L113" s="74">
        <f t="shared" si="24"/>
        <v>562.3349564353133</v>
      </c>
      <c r="M113" s="72">
        <f>VLOOKUP($E113,'DTOC Backsheet'!$D$9:$M$186,'DTOC Performance (Quarterly)'!M$10,0)</f>
        <v>1340</v>
      </c>
      <c r="N113" s="73">
        <f>VLOOKUP($E113,'Population 18+ (2014)'!$D$11:$I$188,N$10,0)</f>
        <v>229222.81200000001</v>
      </c>
      <c r="O113" s="74">
        <f t="shared" si="25"/>
        <v>584.58405091025588</v>
      </c>
      <c r="P113" s="72">
        <f>VLOOKUP($E113,'DTOC Backsheet'!$D$9:$M$186,'DTOC Performance (Quarterly)'!P$10,0)</f>
        <v>1521</v>
      </c>
      <c r="Q113" s="73">
        <f>VLOOKUP($E113,'Population 18+ (2014)'!$D$11:$I$188,Q$10,0)</f>
        <v>232706.26800000001</v>
      </c>
      <c r="R113" s="74">
        <f t="shared" si="26"/>
        <v>653.61367919836175</v>
      </c>
      <c r="S113" s="72">
        <f>VLOOKUP($E113,'DTOC Backsheet'!$D$196:$M$373,'DTOC Performance (Quarterly)'!S$10,0)</f>
        <v>1240</v>
      </c>
      <c r="T113" s="73">
        <f>VLOOKUP($E113,'Population 18+ (2014)'!$D$11:$I$188,T$10,0)</f>
        <v>232706.26800000001</v>
      </c>
      <c r="U113" s="74">
        <f t="shared" si="27"/>
        <v>532.86059316631724</v>
      </c>
      <c r="V113" s="72">
        <f>VLOOKUP($E113,'DTOC Backsheet'!$D$196:$M$373,'DTOC Performance (Quarterly)'!V$10,0)</f>
        <v>1289</v>
      </c>
      <c r="W113" s="73">
        <f>VLOOKUP($E113,'Population 18+ (2014)'!$D$11:$I$188,W$10,0)</f>
        <v>232706.26800000001</v>
      </c>
      <c r="X113" s="74">
        <f t="shared" si="28"/>
        <v>553.91718112208298</v>
      </c>
      <c r="Y113" s="72">
        <f>VLOOKUP($E113,'DTOC Backsheet'!$D$196:$M$373,'DTOC Performance (Quarterly)'!Y$10,0)</f>
        <v>1320</v>
      </c>
      <c r="Z113" s="73">
        <f>VLOOKUP($E113,'Population 18+ (2014)'!$D$11:$I$188,Z$10,0)</f>
        <v>232706.26800000001</v>
      </c>
      <c r="AA113" s="74">
        <f t="shared" si="29"/>
        <v>567.23869595124097</v>
      </c>
      <c r="AB113" s="72">
        <f>VLOOKUP($E113,'DTOC Backsheet'!$D$196:$M$373,'DTOC Performance (Quarterly)'!AB$10,0)</f>
        <v>1310</v>
      </c>
      <c r="AC113" s="73">
        <f>VLOOKUP($E113,'Population 18+ (2014)'!$D$11:$I$188,AC$10,0)</f>
        <v>236040.04899999994</v>
      </c>
      <c r="AD113" s="74">
        <f t="shared" si="30"/>
        <v>554.99056433427552</v>
      </c>
      <c r="AE113" s="72">
        <f>VLOOKUP($E113,'DTOC Backsheet'!$D$9:$M$186,'DTOC Performance (Quarterly)'!AE$10,0)</f>
        <v>1810</v>
      </c>
      <c r="AF113" s="73">
        <f>VLOOKUP($E113,'Population 18+ (2014)'!$D$11:$I$188,AF$10,0)</f>
        <v>232706.26800000001</v>
      </c>
      <c r="AG113" s="74">
        <f t="shared" si="31"/>
        <v>777.80457550889855</v>
      </c>
      <c r="AH113" s="72">
        <f>VLOOKUP($E113,'DTOC Backsheet'!$D$9:$M$186,'DTOC Performance (Quarterly)'!AH$10,0)</f>
        <v>1703</v>
      </c>
      <c r="AI113" s="73">
        <f>VLOOKUP($E113,'Population 18+ (2014)'!$D$11:$I$188,AI$10,0)</f>
        <v>232706.26800000001</v>
      </c>
      <c r="AJ113" s="74">
        <f t="shared" si="32"/>
        <v>731.82386303406315</v>
      </c>
      <c r="AK113" s="72">
        <f>VLOOKUP($E113,'DTOC Backsheet'!$D$9:$M$186,'DTOC Performance (Quarterly)'!AK$10,0)</f>
        <v>1454</v>
      </c>
      <c r="AL113" s="73">
        <f>VLOOKUP($E113,'Population 18+ (2014)'!$D$11:$I$188,AL$10,0)</f>
        <v>232706.26800000001</v>
      </c>
      <c r="AM113" s="74">
        <f t="shared" si="33"/>
        <v>624.82201811598816</v>
      </c>
      <c r="AN113" s="72">
        <f>VLOOKUP($E113,'DTOC Backsheet'!$D$9:$M$186,'DTOC Performance (Quarterly)'!AN$10,0)</f>
        <v>1181</v>
      </c>
      <c r="AO113" s="73">
        <f>VLOOKUP($E113,'Population 18+ (2014)'!$D$11:$I$188,AO$10,0)</f>
        <v>236040.04899999994</v>
      </c>
      <c r="AP113" s="74">
        <f t="shared" si="34"/>
        <v>500.33882173952617</v>
      </c>
      <c r="AT113" s="26"/>
    </row>
    <row r="114" spans="1:46" ht="16.5" customHeight="1">
      <c r="A114" s="26"/>
      <c r="B114" s="42" t="s">
        <v>18</v>
      </c>
      <c r="C114" s="43" t="s">
        <v>30</v>
      </c>
      <c r="D114" s="45" t="s">
        <v>52</v>
      </c>
      <c r="E114" s="56" t="s">
        <v>209</v>
      </c>
      <c r="F114" s="57" t="s">
        <v>210</v>
      </c>
      <c r="G114" s="72">
        <f>VLOOKUP($E114,'DTOC Backsheet'!$D$9:$M$186,'DTOC Performance (Quarterly)'!G$10,0)</f>
        <v>6910</v>
      </c>
      <c r="H114" s="73">
        <f>VLOOKUP($E114,'Population 18+ (2014)'!$D$11:$I$188,H$10,0)</f>
        <v>594359.82900000003</v>
      </c>
      <c r="I114" s="74">
        <f t="shared" si="23"/>
        <v>1162.5953947166911</v>
      </c>
      <c r="J114" s="72">
        <f>VLOOKUP($E114,'DTOC Backsheet'!$D$9:$M$186,'DTOC Performance (Quarterly)'!J$10,0)</f>
        <v>8094</v>
      </c>
      <c r="K114" s="73">
        <f>VLOOKUP($E114,'Population 18+ (2014)'!$D$11:$I$188,K$10,0)</f>
        <v>594359.82900000003</v>
      </c>
      <c r="L114" s="74">
        <f t="shared" si="24"/>
        <v>1361.8013205263237</v>
      </c>
      <c r="M114" s="72">
        <f>VLOOKUP($E114,'DTOC Backsheet'!$D$9:$M$186,'DTOC Performance (Quarterly)'!M$10,0)</f>
        <v>9386</v>
      </c>
      <c r="N114" s="73">
        <f>VLOOKUP($E114,'Population 18+ (2014)'!$D$11:$I$188,N$10,0)</f>
        <v>594359.82900000003</v>
      </c>
      <c r="O114" s="74">
        <f t="shared" si="25"/>
        <v>1579.1780571361596</v>
      </c>
      <c r="P114" s="72">
        <f>VLOOKUP($E114,'DTOC Backsheet'!$D$9:$M$186,'DTOC Performance (Quarterly)'!P$10,0)</f>
        <v>9052</v>
      </c>
      <c r="Q114" s="73">
        <f>VLOOKUP($E114,'Population 18+ (2014)'!$D$11:$I$188,Q$10,0)</f>
        <v>598594.83400000003</v>
      </c>
      <c r="R114" s="74">
        <f t="shared" si="26"/>
        <v>1512.2081725149001</v>
      </c>
      <c r="S114" s="72">
        <f>VLOOKUP($E114,'DTOC Backsheet'!$D$196:$M$373,'DTOC Performance (Quarterly)'!S$10,0)</f>
        <v>9127</v>
      </c>
      <c r="T114" s="73">
        <f>VLOOKUP($E114,'Population 18+ (2014)'!$D$11:$I$188,T$10,0)</f>
        <v>598594.83400000003</v>
      </c>
      <c r="U114" s="74">
        <f t="shared" si="27"/>
        <v>1524.7375155262364</v>
      </c>
      <c r="V114" s="72">
        <f>VLOOKUP($E114,'DTOC Backsheet'!$D$196:$M$373,'DTOC Performance (Quarterly)'!V$10,0)</f>
        <v>7575</v>
      </c>
      <c r="W114" s="73">
        <f>VLOOKUP($E114,'Population 18+ (2014)'!$D$11:$I$188,W$10,0)</f>
        <v>598594.83400000003</v>
      </c>
      <c r="X114" s="74">
        <f t="shared" si="28"/>
        <v>1265.4636441449809</v>
      </c>
      <c r="Y114" s="72">
        <f>VLOOKUP($E114,'DTOC Backsheet'!$D$196:$M$373,'DTOC Performance (Quarterly)'!Y$10,0)</f>
        <v>7425</v>
      </c>
      <c r="Z114" s="73">
        <f>VLOOKUP($E114,'Population 18+ (2014)'!$D$11:$I$188,Z$10,0)</f>
        <v>598594.83400000003</v>
      </c>
      <c r="AA114" s="74">
        <f t="shared" si="29"/>
        <v>1240.404958122308</v>
      </c>
      <c r="AB114" s="72">
        <f>VLOOKUP($E114,'DTOC Backsheet'!$D$196:$M$373,'DTOC Performance (Quarterly)'!AB$10,0)</f>
        <v>7425</v>
      </c>
      <c r="AC114" s="73">
        <f>VLOOKUP($E114,'Population 18+ (2014)'!$D$11:$I$188,AC$10,0)</f>
        <v>602877.38699999987</v>
      </c>
      <c r="AD114" s="74">
        <f t="shared" si="30"/>
        <v>1231.5937137645537</v>
      </c>
      <c r="AE114" s="72">
        <f>VLOOKUP($E114,'DTOC Backsheet'!$D$9:$M$186,'DTOC Performance (Quarterly)'!AE$10,0)</f>
        <v>9218</v>
      </c>
      <c r="AF114" s="73">
        <f>VLOOKUP($E114,'Population 18+ (2014)'!$D$11:$I$188,AF$10,0)</f>
        <v>598594.83400000003</v>
      </c>
      <c r="AG114" s="74">
        <f t="shared" si="31"/>
        <v>1539.939785046658</v>
      </c>
      <c r="AH114" s="72">
        <f>VLOOKUP($E114,'DTOC Backsheet'!$D$9:$M$186,'DTOC Performance (Quarterly)'!AH$10,0)</f>
        <v>8777</v>
      </c>
      <c r="AI114" s="73">
        <f>VLOOKUP($E114,'Population 18+ (2014)'!$D$11:$I$188,AI$10,0)</f>
        <v>598594.83400000003</v>
      </c>
      <c r="AJ114" s="74">
        <f t="shared" si="32"/>
        <v>1466.2672481399998</v>
      </c>
      <c r="AK114" s="72">
        <f>VLOOKUP($E114,'DTOC Backsheet'!$D$9:$M$186,'DTOC Performance (Quarterly)'!AK$10,0)</f>
        <v>9503</v>
      </c>
      <c r="AL114" s="73">
        <f>VLOOKUP($E114,'Population 18+ (2014)'!$D$11:$I$188,AL$10,0)</f>
        <v>598594.83400000003</v>
      </c>
      <c r="AM114" s="74">
        <f t="shared" si="33"/>
        <v>1587.5512884897364</v>
      </c>
      <c r="AN114" s="72">
        <f>VLOOKUP($E114,'DTOC Backsheet'!$D$9:$M$186,'DTOC Performance (Quarterly)'!AN$10,0)</f>
        <v>8341</v>
      </c>
      <c r="AO114" s="73">
        <f>VLOOKUP($E114,'Population 18+ (2014)'!$D$11:$I$188,AO$10,0)</f>
        <v>602877.38699999987</v>
      </c>
      <c r="AP114" s="74">
        <f t="shared" si="34"/>
        <v>1383.5317395973257</v>
      </c>
      <c r="AT114" s="26"/>
    </row>
    <row r="115" spans="1:46" ht="16.5" customHeight="1">
      <c r="A115" s="26"/>
      <c r="B115" s="42" t="s">
        <v>16</v>
      </c>
      <c r="C115" s="43" t="s">
        <v>26</v>
      </c>
      <c r="D115" s="45" t="s">
        <v>46</v>
      </c>
      <c r="E115" s="56" t="s">
        <v>211</v>
      </c>
      <c r="F115" s="57" t="s">
        <v>212</v>
      </c>
      <c r="G115" s="72">
        <f>VLOOKUP($E115,'DTOC Backsheet'!$D$9:$M$186,'DTOC Performance (Quarterly)'!G$10,0)</f>
        <v>2489</v>
      </c>
      <c r="H115" s="73">
        <f>VLOOKUP($E115,'Population 18+ (2014)'!$D$11:$I$188,H$10,0)</f>
        <v>386116.80399999989</v>
      </c>
      <c r="I115" s="74">
        <f t="shared" si="23"/>
        <v>644.62358908368071</v>
      </c>
      <c r="J115" s="72">
        <f>VLOOKUP($E115,'DTOC Backsheet'!$D$9:$M$186,'DTOC Performance (Quarterly)'!J$10,0)</f>
        <v>2839</v>
      </c>
      <c r="K115" s="73">
        <f>VLOOKUP($E115,'Population 18+ (2014)'!$D$11:$I$188,K$10,0)</f>
        <v>386116.80399999989</v>
      </c>
      <c r="L115" s="74">
        <f t="shared" si="24"/>
        <v>735.26973459564863</v>
      </c>
      <c r="M115" s="72">
        <f>VLOOKUP($E115,'DTOC Backsheet'!$D$9:$M$186,'DTOC Performance (Quarterly)'!M$10,0)</f>
        <v>4015</v>
      </c>
      <c r="N115" s="73">
        <f>VLOOKUP($E115,'Population 18+ (2014)'!$D$11:$I$188,N$10,0)</f>
        <v>386116.80399999989</v>
      </c>
      <c r="O115" s="74">
        <f t="shared" si="25"/>
        <v>1039.8407835158609</v>
      </c>
      <c r="P115" s="72">
        <f>VLOOKUP($E115,'DTOC Backsheet'!$D$9:$M$186,'DTOC Performance (Quarterly)'!P$10,0)</f>
        <v>5652</v>
      </c>
      <c r="Q115" s="73">
        <f>VLOOKUP($E115,'Population 18+ (2014)'!$D$11:$I$188,Q$10,0)</f>
        <v>388177.84200000012</v>
      </c>
      <c r="R115" s="74">
        <f t="shared" si="26"/>
        <v>1456.0336496486573</v>
      </c>
      <c r="S115" s="72">
        <f>VLOOKUP($E115,'DTOC Backsheet'!$D$196:$M$373,'DTOC Performance (Quarterly)'!S$10,0)</f>
        <v>2779</v>
      </c>
      <c r="T115" s="73">
        <f>VLOOKUP($E115,'Population 18+ (2014)'!$D$11:$I$188,T$10,0)</f>
        <v>388177.84200000012</v>
      </c>
      <c r="U115" s="74">
        <f t="shared" si="27"/>
        <v>715.90897246525446</v>
      </c>
      <c r="V115" s="72">
        <f>VLOOKUP($E115,'DTOC Backsheet'!$D$196:$M$373,'DTOC Performance (Quarterly)'!V$10,0)</f>
        <v>2757</v>
      </c>
      <c r="W115" s="73">
        <f>VLOOKUP($E115,'Population 18+ (2014)'!$D$11:$I$188,W$10,0)</f>
        <v>388177.84200000012</v>
      </c>
      <c r="X115" s="74">
        <f t="shared" si="28"/>
        <v>710.24146710568789</v>
      </c>
      <c r="Y115" s="72">
        <f>VLOOKUP($E115,'DTOC Backsheet'!$D$196:$M$373,'DTOC Performance (Quarterly)'!Y$10,0)</f>
        <v>3075</v>
      </c>
      <c r="Z115" s="73">
        <f>VLOOKUP($E115,'Population 18+ (2014)'!$D$11:$I$188,Z$10,0)</f>
        <v>388177.84200000012</v>
      </c>
      <c r="AA115" s="74">
        <f t="shared" si="29"/>
        <v>792.16268093942335</v>
      </c>
      <c r="AB115" s="72">
        <f>VLOOKUP($E115,'DTOC Backsheet'!$D$196:$M$373,'DTOC Performance (Quarterly)'!AB$10,0)</f>
        <v>3005</v>
      </c>
      <c r="AC115" s="73">
        <f>VLOOKUP($E115,'Population 18+ (2014)'!$D$11:$I$188,AC$10,0)</f>
        <v>389994.85300000006</v>
      </c>
      <c r="AD115" s="74">
        <f t="shared" si="30"/>
        <v>770.52298944058111</v>
      </c>
      <c r="AE115" s="72">
        <f>VLOOKUP($E115,'DTOC Backsheet'!$D$9:$M$186,'DTOC Performance (Quarterly)'!AE$10,0)</f>
        <v>5697</v>
      </c>
      <c r="AF115" s="73">
        <f>VLOOKUP($E115,'Population 18+ (2014)'!$D$11:$I$188,AF$10,0)</f>
        <v>388177.84200000012</v>
      </c>
      <c r="AG115" s="74">
        <f t="shared" si="31"/>
        <v>1467.6262742477707</v>
      </c>
      <c r="AH115" s="72">
        <f>VLOOKUP($E115,'DTOC Backsheet'!$D$9:$M$186,'DTOC Performance (Quarterly)'!AH$10,0)</f>
        <v>5390</v>
      </c>
      <c r="AI115" s="73">
        <f>VLOOKUP($E115,'Population 18+ (2014)'!$D$11:$I$188,AI$10,0)</f>
        <v>388177.84200000012</v>
      </c>
      <c r="AJ115" s="74">
        <f t="shared" si="32"/>
        <v>1388.5388130938186</v>
      </c>
      <c r="AK115" s="72">
        <f>VLOOKUP($E115,'DTOC Backsheet'!$D$9:$M$186,'DTOC Performance (Quarterly)'!AK$10,0)</f>
        <v>4459</v>
      </c>
      <c r="AL115" s="73">
        <f>VLOOKUP($E115,'Population 18+ (2014)'!$D$11:$I$188,AL$10,0)</f>
        <v>388177.84200000012</v>
      </c>
      <c r="AM115" s="74">
        <f t="shared" si="33"/>
        <v>1148.700290832159</v>
      </c>
      <c r="AN115" s="72">
        <f>VLOOKUP($E115,'DTOC Backsheet'!$D$9:$M$186,'DTOC Performance (Quarterly)'!AN$10,0)</f>
        <v>4172</v>
      </c>
      <c r="AO115" s="73">
        <f>VLOOKUP($E115,'Population 18+ (2014)'!$D$11:$I$188,AO$10,0)</f>
        <v>389994.85300000006</v>
      </c>
      <c r="AP115" s="74">
        <f t="shared" si="34"/>
        <v>1069.7577078023642</v>
      </c>
      <c r="AT115" s="26"/>
    </row>
    <row r="116" spans="1:46" ht="16.5" customHeight="1">
      <c r="A116" s="26"/>
      <c r="B116" s="42" t="s">
        <v>18</v>
      </c>
      <c r="C116" s="43" t="s">
        <v>34</v>
      </c>
      <c r="D116" s="45" t="s">
        <v>52</v>
      </c>
      <c r="E116" s="56" t="s">
        <v>213</v>
      </c>
      <c r="F116" s="57" t="s">
        <v>214</v>
      </c>
      <c r="G116" s="72">
        <f>VLOOKUP($E116,'DTOC Backsheet'!$D$9:$M$186,'DTOC Performance (Quarterly)'!G$10,0)</f>
        <v>511</v>
      </c>
      <c r="H116" s="73">
        <f>VLOOKUP($E116,'Population 18+ (2014)'!$D$11:$I$188,H$10,0)</f>
        <v>159175.93899999998</v>
      </c>
      <c r="I116" s="74">
        <f t="shared" si="23"/>
        <v>321.02841874864015</v>
      </c>
      <c r="J116" s="72">
        <f>VLOOKUP($E116,'DTOC Backsheet'!$D$9:$M$186,'DTOC Performance (Quarterly)'!J$10,0)</f>
        <v>655</v>
      </c>
      <c r="K116" s="73">
        <f>VLOOKUP($E116,'Population 18+ (2014)'!$D$11:$I$188,K$10,0)</f>
        <v>159175.93899999998</v>
      </c>
      <c r="L116" s="74">
        <f t="shared" si="24"/>
        <v>411.49435279913757</v>
      </c>
      <c r="M116" s="72">
        <f>VLOOKUP($E116,'DTOC Backsheet'!$D$9:$M$186,'DTOC Performance (Quarterly)'!M$10,0)</f>
        <v>1079</v>
      </c>
      <c r="N116" s="73">
        <f>VLOOKUP($E116,'Population 18+ (2014)'!$D$11:$I$188,N$10,0)</f>
        <v>159175.93899999998</v>
      </c>
      <c r="O116" s="74">
        <f t="shared" si="25"/>
        <v>677.86626972560225</v>
      </c>
      <c r="P116" s="72">
        <f>VLOOKUP($E116,'DTOC Backsheet'!$D$9:$M$186,'DTOC Performance (Quarterly)'!P$10,0)</f>
        <v>904</v>
      </c>
      <c r="Q116" s="73">
        <f>VLOOKUP($E116,'Population 18+ (2014)'!$D$11:$I$188,Q$10,0)</f>
        <v>161603.41100000002</v>
      </c>
      <c r="R116" s="74">
        <f t="shared" si="26"/>
        <v>559.39413308547057</v>
      </c>
      <c r="S116" s="72">
        <f>VLOOKUP($E116,'DTOC Backsheet'!$D$196:$M$373,'DTOC Performance (Quarterly)'!S$10,0)</f>
        <v>500</v>
      </c>
      <c r="T116" s="73">
        <f>VLOOKUP($E116,'Population 18+ (2014)'!$D$11:$I$188,T$10,0)</f>
        <v>161603.41100000002</v>
      </c>
      <c r="U116" s="74">
        <f t="shared" si="27"/>
        <v>309.39940989240625</v>
      </c>
      <c r="V116" s="72">
        <f>VLOOKUP($E116,'DTOC Backsheet'!$D$196:$M$373,'DTOC Performance (Quarterly)'!V$10,0)</f>
        <v>600</v>
      </c>
      <c r="W116" s="73">
        <f>VLOOKUP($E116,'Population 18+ (2014)'!$D$11:$I$188,W$10,0)</f>
        <v>161603.41100000002</v>
      </c>
      <c r="X116" s="74">
        <f t="shared" si="28"/>
        <v>371.2792918708875</v>
      </c>
      <c r="Y116" s="72">
        <f>VLOOKUP($E116,'DTOC Backsheet'!$D$196:$M$373,'DTOC Performance (Quarterly)'!Y$10,0)</f>
        <v>900</v>
      </c>
      <c r="Z116" s="73">
        <f>VLOOKUP($E116,'Population 18+ (2014)'!$D$11:$I$188,Z$10,0)</f>
        <v>161603.41100000002</v>
      </c>
      <c r="AA116" s="74">
        <f t="shared" si="29"/>
        <v>556.91893780633131</v>
      </c>
      <c r="AB116" s="72">
        <f>VLOOKUP($E116,'DTOC Backsheet'!$D$196:$M$373,'DTOC Performance (Quarterly)'!AB$10,0)</f>
        <v>1000</v>
      </c>
      <c r="AC116" s="73">
        <f>VLOOKUP($E116,'Population 18+ (2014)'!$D$11:$I$188,AC$10,0)</f>
        <v>163773.78600000011</v>
      </c>
      <c r="AD116" s="74">
        <f t="shared" si="30"/>
        <v>610.59832859942514</v>
      </c>
      <c r="AE116" s="72">
        <f>VLOOKUP($E116,'DTOC Backsheet'!$D$9:$M$186,'DTOC Performance (Quarterly)'!AE$10,0)</f>
        <v>726</v>
      </c>
      <c r="AF116" s="73">
        <f>VLOOKUP($E116,'Population 18+ (2014)'!$D$11:$I$188,AF$10,0)</f>
        <v>161603.41100000002</v>
      </c>
      <c r="AG116" s="74">
        <f t="shared" si="31"/>
        <v>449.24794316377393</v>
      </c>
      <c r="AH116" s="72">
        <f>VLOOKUP($E116,'DTOC Backsheet'!$D$9:$M$186,'DTOC Performance (Quarterly)'!AH$10,0)</f>
        <v>877</v>
      </c>
      <c r="AI116" s="73">
        <f>VLOOKUP($E116,'Population 18+ (2014)'!$D$11:$I$188,AI$10,0)</f>
        <v>161603.41100000002</v>
      </c>
      <c r="AJ116" s="74">
        <f t="shared" si="32"/>
        <v>542.68656495128062</v>
      </c>
      <c r="AK116" s="72">
        <f>VLOOKUP($E116,'DTOC Backsheet'!$D$9:$M$186,'DTOC Performance (Quarterly)'!AK$10,0)</f>
        <v>864</v>
      </c>
      <c r="AL116" s="73">
        <f>VLOOKUP($E116,'Population 18+ (2014)'!$D$11:$I$188,AL$10,0)</f>
        <v>161603.41100000002</v>
      </c>
      <c r="AM116" s="74">
        <f t="shared" si="33"/>
        <v>534.642180294078</v>
      </c>
      <c r="AN116" s="72">
        <f>VLOOKUP($E116,'DTOC Backsheet'!$D$9:$M$186,'DTOC Performance (Quarterly)'!AN$10,0)</f>
        <v>522</v>
      </c>
      <c r="AO116" s="73">
        <f>VLOOKUP($E116,'Population 18+ (2014)'!$D$11:$I$188,AO$10,0)</f>
        <v>163773.78600000011</v>
      </c>
      <c r="AP116" s="74">
        <f t="shared" si="34"/>
        <v>318.73232752889993</v>
      </c>
      <c r="AT116" s="26"/>
    </row>
    <row r="117" spans="1:46" ht="16.5" customHeight="1">
      <c r="A117" s="26"/>
      <c r="B117" s="42" t="s">
        <v>16</v>
      </c>
      <c r="C117" s="43" t="s">
        <v>26</v>
      </c>
      <c r="D117" s="45" t="s">
        <v>466</v>
      </c>
      <c r="E117" s="56" t="s">
        <v>215</v>
      </c>
      <c r="F117" s="57" t="s">
        <v>216</v>
      </c>
      <c r="G117" s="72">
        <f>VLOOKUP($E117,'DTOC Backsheet'!$D$9:$M$186,'DTOC Performance (Quarterly)'!G$10,0)</f>
        <v>3829</v>
      </c>
      <c r="H117" s="73">
        <f>VLOOKUP($E117,'Population 18+ (2014)'!$D$11:$I$188,H$10,0)</f>
        <v>412120.51300000004</v>
      </c>
      <c r="I117" s="74">
        <f t="shared" si="23"/>
        <v>929.09716435299106</v>
      </c>
      <c r="J117" s="72">
        <f>VLOOKUP($E117,'DTOC Backsheet'!$D$9:$M$186,'DTOC Performance (Quarterly)'!J$10,0)</f>
        <v>3741</v>
      </c>
      <c r="K117" s="73">
        <f>VLOOKUP($E117,'Population 18+ (2014)'!$D$11:$I$188,K$10,0)</f>
        <v>412120.51300000004</v>
      </c>
      <c r="L117" s="74">
        <f t="shared" si="24"/>
        <v>907.74418695339239</v>
      </c>
      <c r="M117" s="72">
        <f>VLOOKUP($E117,'DTOC Backsheet'!$D$9:$M$186,'DTOC Performance (Quarterly)'!M$10,0)</f>
        <v>4278</v>
      </c>
      <c r="N117" s="73">
        <f>VLOOKUP($E117,'Population 18+ (2014)'!$D$11:$I$188,N$10,0)</f>
        <v>412120.51300000004</v>
      </c>
      <c r="O117" s="74">
        <f t="shared" si="25"/>
        <v>1038.045878585034</v>
      </c>
      <c r="P117" s="72">
        <f>VLOOKUP($E117,'DTOC Backsheet'!$D$9:$M$186,'DTOC Performance (Quarterly)'!P$10,0)</f>
        <v>6188</v>
      </c>
      <c r="Q117" s="73">
        <f>VLOOKUP($E117,'Population 18+ (2014)'!$D$11:$I$188,Q$10,0)</f>
        <v>417088.77100000007</v>
      </c>
      <c r="R117" s="74">
        <f t="shared" si="26"/>
        <v>1483.6170211832432</v>
      </c>
      <c r="S117" s="72">
        <f>VLOOKUP($E117,'DTOC Backsheet'!$D$196:$M$373,'DTOC Performance (Quarterly)'!S$10,0)</f>
        <v>2719</v>
      </c>
      <c r="T117" s="73">
        <f>VLOOKUP($E117,'Population 18+ (2014)'!$D$11:$I$188,T$10,0)</f>
        <v>417088.77100000007</v>
      </c>
      <c r="U117" s="74">
        <f t="shared" si="27"/>
        <v>651.89959285669659</v>
      </c>
      <c r="V117" s="72">
        <f>VLOOKUP($E117,'DTOC Backsheet'!$D$196:$M$373,'DTOC Performance (Quarterly)'!V$10,0)</f>
        <v>2838</v>
      </c>
      <c r="W117" s="73">
        <f>VLOOKUP($E117,'Population 18+ (2014)'!$D$11:$I$188,W$10,0)</f>
        <v>417088.77100000007</v>
      </c>
      <c r="X117" s="74">
        <f t="shared" si="28"/>
        <v>680.43068941791273</v>
      </c>
      <c r="Y117" s="72">
        <f>VLOOKUP($E117,'DTOC Backsheet'!$D$196:$M$373,'DTOC Performance (Quarterly)'!Y$10,0)</f>
        <v>2069</v>
      </c>
      <c r="Z117" s="73">
        <f>VLOOKUP($E117,'Population 18+ (2014)'!$D$11:$I$188,Z$10,0)</f>
        <v>417088.77100000007</v>
      </c>
      <c r="AA117" s="74">
        <f t="shared" si="29"/>
        <v>496.05746878282645</v>
      </c>
      <c r="AB117" s="72">
        <f>VLOOKUP($E117,'DTOC Backsheet'!$D$196:$M$373,'DTOC Performance (Quarterly)'!AB$10,0)</f>
        <v>2410</v>
      </c>
      <c r="AC117" s="73">
        <f>VLOOKUP($E117,'Population 18+ (2014)'!$D$11:$I$188,AC$10,0)</f>
        <v>421373.58599999995</v>
      </c>
      <c r="AD117" s="74">
        <f t="shared" si="30"/>
        <v>571.93902989448429</v>
      </c>
      <c r="AE117" s="72">
        <f>VLOOKUP($E117,'DTOC Backsheet'!$D$9:$M$186,'DTOC Performance (Quarterly)'!AE$10,0)</f>
        <v>6371</v>
      </c>
      <c r="AF117" s="73">
        <f>VLOOKUP($E117,'Population 18+ (2014)'!$D$11:$I$188,AF$10,0)</f>
        <v>417088.77100000007</v>
      </c>
      <c r="AG117" s="74">
        <f t="shared" si="31"/>
        <v>1527.4925730378866</v>
      </c>
      <c r="AH117" s="72">
        <f>VLOOKUP($E117,'DTOC Backsheet'!$D$9:$M$186,'DTOC Performance (Quarterly)'!AH$10,0)</f>
        <v>7239</v>
      </c>
      <c r="AI117" s="73">
        <f>VLOOKUP($E117,'Population 18+ (2014)'!$D$11:$I$188,AI$10,0)</f>
        <v>417088.77100000007</v>
      </c>
      <c r="AJ117" s="74">
        <f t="shared" si="32"/>
        <v>1735.6017479549932</v>
      </c>
      <c r="AK117" s="72">
        <f>VLOOKUP($E117,'DTOC Backsheet'!$D$9:$M$186,'DTOC Performance (Quarterly)'!AK$10,0)</f>
        <v>5896</v>
      </c>
      <c r="AL117" s="73">
        <f>VLOOKUP($E117,'Population 18+ (2014)'!$D$11:$I$188,AL$10,0)</f>
        <v>417088.77100000007</v>
      </c>
      <c r="AM117" s="74">
        <f t="shared" si="33"/>
        <v>1413.6079439069815</v>
      </c>
      <c r="AN117" s="72">
        <f>VLOOKUP($E117,'DTOC Backsheet'!$D$9:$M$186,'DTOC Performance (Quarterly)'!AN$10,0)</f>
        <v>7081</v>
      </c>
      <c r="AO117" s="73">
        <f>VLOOKUP($E117,'Population 18+ (2014)'!$D$11:$I$188,AO$10,0)</f>
        <v>421373.58599999995</v>
      </c>
      <c r="AP117" s="74">
        <f t="shared" si="34"/>
        <v>1680.4565438518021</v>
      </c>
      <c r="AT117" s="26"/>
    </row>
    <row r="118" spans="1:46" ht="16.5" customHeight="1">
      <c r="A118" s="26"/>
      <c r="B118" s="42" t="s">
        <v>22</v>
      </c>
      <c r="C118" s="43" t="s">
        <v>38</v>
      </c>
      <c r="D118" s="45" t="s">
        <v>58</v>
      </c>
      <c r="E118" s="56" t="s">
        <v>217</v>
      </c>
      <c r="F118" s="57" t="s">
        <v>218</v>
      </c>
      <c r="G118" s="72">
        <f>VLOOKUP($E118,'DTOC Backsheet'!$D$9:$M$186,'DTOC Performance (Quarterly)'!G$10,0)</f>
        <v>2225</v>
      </c>
      <c r="H118" s="73">
        <f>VLOOKUP($E118,'Population 18+ (2014)'!$D$11:$I$188,H$10,0)</f>
        <v>213940.97499999998</v>
      </c>
      <c r="I118" s="74">
        <f t="shared" si="23"/>
        <v>1040.006478422378</v>
      </c>
      <c r="J118" s="72">
        <f>VLOOKUP($E118,'DTOC Backsheet'!$D$9:$M$186,'DTOC Performance (Quarterly)'!J$10,0)</f>
        <v>2661</v>
      </c>
      <c r="K118" s="73">
        <f>VLOOKUP($E118,'Population 18+ (2014)'!$D$11:$I$188,K$10,0)</f>
        <v>213940.97499999998</v>
      </c>
      <c r="L118" s="74">
        <f t="shared" si="24"/>
        <v>1243.8010063289655</v>
      </c>
      <c r="M118" s="72">
        <f>VLOOKUP($E118,'DTOC Backsheet'!$D$9:$M$186,'DTOC Performance (Quarterly)'!M$10,0)</f>
        <v>2226</v>
      </c>
      <c r="N118" s="73">
        <f>VLOOKUP($E118,'Population 18+ (2014)'!$D$11:$I$188,N$10,0)</f>
        <v>213940.97499999998</v>
      </c>
      <c r="O118" s="74">
        <f t="shared" si="25"/>
        <v>1040.4738970643657</v>
      </c>
      <c r="P118" s="72">
        <f>VLOOKUP($E118,'DTOC Backsheet'!$D$9:$M$186,'DTOC Performance (Quarterly)'!P$10,0)</f>
        <v>2182</v>
      </c>
      <c r="Q118" s="73">
        <f>VLOOKUP($E118,'Population 18+ (2014)'!$D$11:$I$188,Q$10,0)</f>
        <v>216248.33899999998</v>
      </c>
      <c r="R118" s="74">
        <f t="shared" si="26"/>
        <v>1009.025091286366</v>
      </c>
      <c r="S118" s="72">
        <f>VLOOKUP($E118,'DTOC Backsheet'!$D$196:$M$373,'DTOC Performance (Quarterly)'!S$10,0)</f>
        <v>2300</v>
      </c>
      <c r="T118" s="73">
        <f>VLOOKUP($E118,'Population 18+ (2014)'!$D$11:$I$188,T$10,0)</f>
        <v>216248.33899999998</v>
      </c>
      <c r="U118" s="74">
        <f t="shared" si="27"/>
        <v>1063.5919843990109</v>
      </c>
      <c r="V118" s="72">
        <f>VLOOKUP($E118,'DTOC Backsheet'!$D$196:$M$373,'DTOC Performance (Quarterly)'!V$10,0)</f>
        <v>2500</v>
      </c>
      <c r="W118" s="73">
        <f>VLOOKUP($E118,'Population 18+ (2014)'!$D$11:$I$188,W$10,0)</f>
        <v>216248.33899999998</v>
      </c>
      <c r="X118" s="74">
        <f t="shared" si="28"/>
        <v>1156.0782439119685</v>
      </c>
      <c r="Y118" s="72">
        <f>VLOOKUP($E118,'DTOC Backsheet'!$D$196:$M$373,'DTOC Performance (Quarterly)'!Y$10,0)</f>
        <v>2200</v>
      </c>
      <c r="Z118" s="73">
        <f>VLOOKUP($E118,'Population 18+ (2014)'!$D$11:$I$188,Z$10,0)</f>
        <v>216248.33899999998</v>
      </c>
      <c r="AA118" s="74">
        <f t="shared" si="29"/>
        <v>1017.3488546425322</v>
      </c>
      <c r="AB118" s="72">
        <f>VLOOKUP($E118,'DTOC Backsheet'!$D$196:$M$373,'DTOC Performance (Quarterly)'!AB$10,0)</f>
        <v>2400</v>
      </c>
      <c r="AC118" s="73">
        <f>VLOOKUP($E118,'Population 18+ (2014)'!$D$11:$I$188,AC$10,0)</f>
        <v>218510.11799999996</v>
      </c>
      <c r="AD118" s="74">
        <f t="shared" si="30"/>
        <v>1098.3473085671944</v>
      </c>
      <c r="AE118" s="72">
        <f>VLOOKUP($E118,'DTOC Backsheet'!$D$9:$M$186,'DTOC Performance (Quarterly)'!AE$10,0)</f>
        <v>1562</v>
      </c>
      <c r="AF118" s="73">
        <f>VLOOKUP($E118,'Population 18+ (2014)'!$D$11:$I$188,AF$10,0)</f>
        <v>216248.33899999998</v>
      </c>
      <c r="AG118" s="74">
        <f t="shared" si="31"/>
        <v>722.3176867961979</v>
      </c>
      <c r="AH118" s="72">
        <f>VLOOKUP($E118,'DTOC Backsheet'!$D$9:$M$186,'DTOC Performance (Quarterly)'!AH$10,0)</f>
        <v>2749</v>
      </c>
      <c r="AI118" s="73">
        <f>VLOOKUP($E118,'Population 18+ (2014)'!$D$11:$I$188,AI$10,0)</f>
        <v>216248.33899999998</v>
      </c>
      <c r="AJ118" s="74">
        <f t="shared" si="32"/>
        <v>1271.2236370056005</v>
      </c>
      <c r="AK118" s="72">
        <f>VLOOKUP($E118,'DTOC Backsheet'!$D$9:$M$186,'DTOC Performance (Quarterly)'!AK$10,0)</f>
        <v>3403</v>
      </c>
      <c r="AL118" s="73">
        <f>VLOOKUP($E118,'Population 18+ (2014)'!$D$11:$I$188,AL$10,0)</f>
        <v>216248.33899999998</v>
      </c>
      <c r="AM118" s="74">
        <f t="shared" si="33"/>
        <v>1573.6537056129714</v>
      </c>
      <c r="AN118" s="72">
        <f>VLOOKUP($E118,'DTOC Backsheet'!$D$9:$M$186,'DTOC Performance (Quarterly)'!AN$10,0)</f>
        <v>2452</v>
      </c>
      <c r="AO118" s="73">
        <f>VLOOKUP($E118,'Population 18+ (2014)'!$D$11:$I$188,AO$10,0)</f>
        <v>218510.11799999996</v>
      </c>
      <c r="AP118" s="74">
        <f t="shared" si="34"/>
        <v>1122.1448335861503</v>
      </c>
      <c r="AT118" s="26"/>
    </row>
    <row r="119" spans="1:46" ht="16.5" customHeight="1">
      <c r="A119" s="26"/>
      <c r="B119" s="42" t="s">
        <v>20</v>
      </c>
      <c r="C119" s="43" t="s">
        <v>36</v>
      </c>
      <c r="D119" s="45" t="s">
        <v>64</v>
      </c>
      <c r="E119" s="56" t="s">
        <v>219</v>
      </c>
      <c r="F119" s="57" t="s">
        <v>220</v>
      </c>
      <c r="G119" s="72">
        <f>VLOOKUP($E119,'DTOC Backsheet'!$D$9:$M$186,'DTOC Performance (Quarterly)'!G$10,0)</f>
        <v>1009</v>
      </c>
      <c r="H119" s="73">
        <f>VLOOKUP($E119,'Population 18+ (2014)'!$D$11:$I$188,H$10,0)</f>
        <v>159987.84399999998</v>
      </c>
      <c r="I119" s="74">
        <f t="shared" si="23"/>
        <v>630.67291537474557</v>
      </c>
      <c r="J119" s="72">
        <f>VLOOKUP($E119,'DTOC Backsheet'!$D$9:$M$186,'DTOC Performance (Quarterly)'!J$10,0)</f>
        <v>925</v>
      </c>
      <c r="K119" s="73">
        <f>VLOOKUP($E119,'Population 18+ (2014)'!$D$11:$I$188,K$10,0)</f>
        <v>159987.84399999998</v>
      </c>
      <c r="L119" s="74">
        <f t="shared" si="24"/>
        <v>578.1689263841821</v>
      </c>
      <c r="M119" s="72">
        <f>VLOOKUP($E119,'DTOC Backsheet'!$D$9:$M$186,'DTOC Performance (Quarterly)'!M$10,0)</f>
        <v>1484</v>
      </c>
      <c r="N119" s="73">
        <f>VLOOKUP($E119,'Population 18+ (2014)'!$D$11:$I$188,N$10,0)</f>
        <v>159987.84399999998</v>
      </c>
      <c r="O119" s="74">
        <f t="shared" si="25"/>
        <v>927.57047216662295</v>
      </c>
      <c r="P119" s="72">
        <f>VLOOKUP($E119,'DTOC Backsheet'!$D$9:$M$186,'DTOC Performance (Quarterly)'!P$10,0)</f>
        <v>944</v>
      </c>
      <c r="Q119" s="73">
        <f>VLOOKUP($E119,'Population 18+ (2014)'!$D$11:$I$188,Q$10,0)</f>
        <v>161736.728</v>
      </c>
      <c r="R119" s="74">
        <f t="shared" si="26"/>
        <v>583.6645835941481</v>
      </c>
      <c r="S119" s="72">
        <f>VLOOKUP($E119,'DTOC Backsheet'!$D$196:$M$373,'DTOC Performance (Quarterly)'!S$10,0)</f>
        <v>1052</v>
      </c>
      <c r="T119" s="73">
        <f>VLOOKUP($E119,'Population 18+ (2014)'!$D$11:$I$188,T$10,0)</f>
        <v>161736.728</v>
      </c>
      <c r="U119" s="74">
        <f t="shared" si="27"/>
        <v>650.43976900534301</v>
      </c>
      <c r="V119" s="72">
        <f>VLOOKUP($E119,'DTOC Backsheet'!$D$196:$M$373,'DTOC Performance (Quarterly)'!V$10,0)</f>
        <v>946</v>
      </c>
      <c r="W119" s="73">
        <f>VLOOKUP($E119,'Population 18+ (2014)'!$D$11:$I$188,W$10,0)</f>
        <v>161736.728</v>
      </c>
      <c r="X119" s="74">
        <f t="shared" si="28"/>
        <v>584.9011611017628</v>
      </c>
      <c r="Y119" s="72">
        <f>VLOOKUP($E119,'DTOC Backsheet'!$D$196:$M$373,'DTOC Performance (Quarterly)'!Y$10,0)</f>
        <v>1472</v>
      </c>
      <c r="Z119" s="73">
        <f>VLOOKUP($E119,'Population 18+ (2014)'!$D$11:$I$188,Z$10,0)</f>
        <v>161736.728</v>
      </c>
      <c r="AA119" s="74">
        <f t="shared" si="29"/>
        <v>910.12104560443436</v>
      </c>
      <c r="AB119" s="72">
        <f>VLOOKUP($E119,'DTOC Backsheet'!$D$196:$M$373,'DTOC Performance (Quarterly)'!AB$10,0)</f>
        <v>1068</v>
      </c>
      <c r="AC119" s="73">
        <f>VLOOKUP($E119,'Population 18+ (2014)'!$D$11:$I$188,AC$10,0)</f>
        <v>163293.64400000009</v>
      </c>
      <c r="AD119" s="74">
        <f t="shared" si="30"/>
        <v>654.03647921532047</v>
      </c>
      <c r="AE119" s="72">
        <f>VLOOKUP($E119,'DTOC Backsheet'!$D$9:$M$186,'DTOC Performance (Quarterly)'!AE$10,0)</f>
        <v>904</v>
      </c>
      <c r="AF119" s="73">
        <f>VLOOKUP($E119,'Population 18+ (2014)'!$D$11:$I$188,AF$10,0)</f>
        <v>161736.728</v>
      </c>
      <c r="AG119" s="74">
        <f t="shared" si="31"/>
        <v>558.93303344185369</v>
      </c>
      <c r="AH119" s="72">
        <f>VLOOKUP($E119,'DTOC Backsheet'!$D$9:$M$186,'DTOC Performance (Quarterly)'!AH$10,0)</f>
        <v>1174</v>
      </c>
      <c r="AI119" s="73">
        <f>VLOOKUP($E119,'Population 18+ (2014)'!$D$11:$I$188,AI$10,0)</f>
        <v>161736.728</v>
      </c>
      <c r="AJ119" s="74">
        <f t="shared" si="32"/>
        <v>725.87099696984092</v>
      </c>
      <c r="AK119" s="72">
        <f>VLOOKUP($E119,'DTOC Backsheet'!$D$9:$M$186,'DTOC Performance (Quarterly)'!AK$10,0)</f>
        <v>1248</v>
      </c>
      <c r="AL119" s="73">
        <f>VLOOKUP($E119,'Population 18+ (2014)'!$D$11:$I$188,AL$10,0)</f>
        <v>161736.728</v>
      </c>
      <c r="AM119" s="74">
        <f t="shared" si="33"/>
        <v>771.62436475158563</v>
      </c>
      <c r="AN119" s="72">
        <f>VLOOKUP($E119,'DTOC Backsheet'!$D$9:$M$186,'DTOC Performance (Quarterly)'!AN$10,0)</f>
        <v>827</v>
      </c>
      <c r="AO119" s="73">
        <f>VLOOKUP($E119,'Population 18+ (2014)'!$D$11:$I$188,AO$10,0)</f>
        <v>163293.64400000009</v>
      </c>
      <c r="AP119" s="74">
        <f t="shared" si="34"/>
        <v>506.44959579688208</v>
      </c>
      <c r="AT119" s="26"/>
    </row>
    <row r="120" spans="1:46" ht="16.5" customHeight="1">
      <c r="A120" s="26"/>
      <c r="B120" s="42" t="s">
        <v>16</v>
      </c>
      <c r="C120" s="43" t="s">
        <v>24</v>
      </c>
      <c r="D120" s="45" t="s">
        <v>44</v>
      </c>
      <c r="E120" s="56" t="s">
        <v>221</v>
      </c>
      <c r="F120" s="57" t="s">
        <v>222</v>
      </c>
      <c r="G120" s="72">
        <f>VLOOKUP($E120,'DTOC Backsheet'!$D$9:$M$186,'DTOC Performance (Quarterly)'!G$10,0)</f>
        <v>616</v>
      </c>
      <c r="H120" s="73">
        <f>VLOOKUP($E120,'Population 18+ (2014)'!$D$11:$I$188,H$10,0)</f>
        <v>107968.81799999996</v>
      </c>
      <c r="I120" s="74">
        <f t="shared" si="23"/>
        <v>570.53509653129686</v>
      </c>
      <c r="J120" s="72">
        <f>VLOOKUP($E120,'DTOC Backsheet'!$D$9:$M$186,'DTOC Performance (Quarterly)'!J$10,0)</f>
        <v>905</v>
      </c>
      <c r="K120" s="73">
        <f>VLOOKUP($E120,'Population 18+ (2014)'!$D$11:$I$188,K$10,0)</f>
        <v>107968.81799999996</v>
      </c>
      <c r="L120" s="74">
        <f t="shared" si="24"/>
        <v>838.20497136497352</v>
      </c>
      <c r="M120" s="72">
        <f>VLOOKUP($E120,'DTOC Backsheet'!$D$9:$M$186,'DTOC Performance (Quarterly)'!M$10,0)</f>
        <v>1147</v>
      </c>
      <c r="N120" s="73">
        <f>VLOOKUP($E120,'Population 18+ (2014)'!$D$11:$I$188,N$10,0)</f>
        <v>107968.81799999996</v>
      </c>
      <c r="O120" s="74">
        <f t="shared" si="25"/>
        <v>1062.3437592879829</v>
      </c>
      <c r="P120" s="72">
        <f>VLOOKUP($E120,'DTOC Backsheet'!$D$9:$M$186,'DTOC Performance (Quarterly)'!P$10,0)</f>
        <v>1356</v>
      </c>
      <c r="Q120" s="73">
        <f>VLOOKUP($E120,'Population 18+ (2014)'!$D$11:$I$188,Q$10,0)</f>
        <v>108394.08300000003</v>
      </c>
      <c r="R120" s="74">
        <f t="shared" si="26"/>
        <v>1250.9907943960368</v>
      </c>
      <c r="S120" s="72">
        <f>VLOOKUP($E120,'DTOC Backsheet'!$D$196:$M$373,'DTOC Performance (Quarterly)'!S$10,0)</f>
        <v>1122</v>
      </c>
      <c r="T120" s="73">
        <f>VLOOKUP($E120,'Population 18+ (2014)'!$D$11:$I$188,T$10,0)</f>
        <v>108394.08300000003</v>
      </c>
      <c r="U120" s="74">
        <f t="shared" si="27"/>
        <v>1035.1118520002606</v>
      </c>
      <c r="V120" s="72">
        <f>VLOOKUP($E120,'DTOC Backsheet'!$D$196:$M$373,'DTOC Performance (Quarterly)'!V$10,0)</f>
        <v>1134</v>
      </c>
      <c r="W120" s="73">
        <f>VLOOKUP($E120,'Population 18+ (2014)'!$D$11:$I$188,W$10,0)</f>
        <v>108394.08300000003</v>
      </c>
      <c r="X120" s="74">
        <f t="shared" si="28"/>
        <v>1046.1825669949158</v>
      </c>
      <c r="Y120" s="72">
        <f>VLOOKUP($E120,'DTOC Backsheet'!$D$196:$M$373,'DTOC Performance (Quarterly)'!Y$10,0)</f>
        <v>1134</v>
      </c>
      <c r="Z120" s="73">
        <f>VLOOKUP($E120,'Population 18+ (2014)'!$D$11:$I$188,Z$10,0)</f>
        <v>108394.08300000003</v>
      </c>
      <c r="AA120" s="74">
        <f t="shared" si="29"/>
        <v>1046.1825669949158</v>
      </c>
      <c r="AB120" s="72">
        <f>VLOOKUP($E120,'DTOC Backsheet'!$D$196:$M$373,'DTOC Performance (Quarterly)'!AB$10,0)</f>
        <v>1110</v>
      </c>
      <c r="AC120" s="73">
        <f>VLOOKUP($E120,'Population 18+ (2014)'!$D$11:$I$188,AC$10,0)</f>
        <v>108683.32800000001</v>
      </c>
      <c r="AD120" s="74">
        <f t="shared" si="30"/>
        <v>1021.3157992364753</v>
      </c>
      <c r="AE120" s="72">
        <f>VLOOKUP($E120,'DTOC Backsheet'!$D$9:$M$186,'DTOC Performance (Quarterly)'!AE$10,0)</f>
        <v>1262</v>
      </c>
      <c r="AF120" s="73">
        <f>VLOOKUP($E120,'Population 18+ (2014)'!$D$11:$I$188,AF$10,0)</f>
        <v>108394.08300000003</v>
      </c>
      <c r="AG120" s="74">
        <f t="shared" si="31"/>
        <v>1164.2701936045714</v>
      </c>
      <c r="AH120" s="72">
        <f>VLOOKUP($E120,'DTOC Backsheet'!$D$9:$M$186,'DTOC Performance (Quarterly)'!AH$10,0)</f>
        <v>1179</v>
      </c>
      <c r="AI120" s="73">
        <f>VLOOKUP($E120,'Population 18+ (2014)'!$D$11:$I$188,AI$10,0)</f>
        <v>108394.08300000003</v>
      </c>
      <c r="AJ120" s="74">
        <f t="shared" si="32"/>
        <v>1087.6977482248728</v>
      </c>
      <c r="AK120" s="72">
        <f>VLOOKUP($E120,'DTOC Backsheet'!$D$9:$M$186,'DTOC Performance (Quarterly)'!AK$10,0)</f>
        <v>1021</v>
      </c>
      <c r="AL120" s="73">
        <f>VLOOKUP($E120,'Population 18+ (2014)'!$D$11:$I$188,AL$10,0)</f>
        <v>108394.08300000003</v>
      </c>
      <c r="AM120" s="74">
        <f t="shared" si="33"/>
        <v>941.93333412857953</v>
      </c>
      <c r="AN120" s="72">
        <f>VLOOKUP($E120,'DTOC Backsheet'!$D$9:$M$186,'DTOC Performance (Quarterly)'!AN$10,0)</f>
        <v>1256</v>
      </c>
      <c r="AO120" s="73">
        <f>VLOOKUP($E120,'Population 18+ (2014)'!$D$11:$I$188,AO$10,0)</f>
        <v>108683.32800000001</v>
      </c>
      <c r="AP120" s="74">
        <f t="shared" si="34"/>
        <v>1155.6510304873989</v>
      </c>
      <c r="AT120" s="26"/>
    </row>
    <row r="121" spans="1:46" ht="16.5" customHeight="1">
      <c r="A121" s="26"/>
      <c r="B121" s="42" t="s">
        <v>18</v>
      </c>
      <c r="C121" s="43" t="s">
        <v>38</v>
      </c>
      <c r="D121" s="45" t="s">
        <v>52</v>
      </c>
      <c r="E121" s="56" t="s">
        <v>223</v>
      </c>
      <c r="F121" s="57" t="s">
        <v>224</v>
      </c>
      <c r="G121" s="72">
        <f>VLOOKUP($E121,'DTOC Backsheet'!$D$9:$M$186,'DTOC Performance (Quarterly)'!G$10,0)</f>
        <v>3269</v>
      </c>
      <c r="H121" s="73">
        <f>VLOOKUP($E121,'Population 18+ (2014)'!$D$11:$I$188,H$10,0)</f>
        <v>196599.40100000004</v>
      </c>
      <c r="I121" s="74">
        <f t="shared" si="23"/>
        <v>1662.7721058010748</v>
      </c>
      <c r="J121" s="72">
        <f>VLOOKUP($E121,'DTOC Backsheet'!$D$9:$M$186,'DTOC Performance (Quarterly)'!J$10,0)</f>
        <v>3456</v>
      </c>
      <c r="K121" s="73">
        <f>VLOOKUP($E121,'Population 18+ (2014)'!$D$11:$I$188,K$10,0)</f>
        <v>196599.40100000004</v>
      </c>
      <c r="L121" s="74">
        <f t="shared" si="24"/>
        <v>1757.8893844137394</v>
      </c>
      <c r="M121" s="72">
        <f>VLOOKUP($E121,'DTOC Backsheet'!$D$9:$M$186,'DTOC Performance (Quarterly)'!M$10,0)</f>
        <v>3183</v>
      </c>
      <c r="N121" s="73">
        <f>VLOOKUP($E121,'Population 18+ (2014)'!$D$11:$I$188,N$10,0)</f>
        <v>196599.40100000004</v>
      </c>
      <c r="O121" s="74">
        <f t="shared" si="25"/>
        <v>1619.0283306102237</v>
      </c>
      <c r="P121" s="72">
        <f>VLOOKUP($E121,'DTOC Backsheet'!$D$9:$M$186,'DTOC Performance (Quarterly)'!P$10,0)</f>
        <v>2682</v>
      </c>
      <c r="Q121" s="73">
        <f>VLOOKUP($E121,'Population 18+ (2014)'!$D$11:$I$188,Q$10,0)</f>
        <v>199087.98200000002</v>
      </c>
      <c r="R121" s="74">
        <f t="shared" si="26"/>
        <v>1347.1430937503799</v>
      </c>
      <c r="S121" s="72">
        <f>VLOOKUP($E121,'DTOC Backsheet'!$D$196:$M$373,'DTOC Performance (Quarterly)'!S$10,0)</f>
        <v>2840</v>
      </c>
      <c r="T121" s="73">
        <f>VLOOKUP($E121,'Population 18+ (2014)'!$D$11:$I$188,T$10,0)</f>
        <v>199087.98200000002</v>
      </c>
      <c r="U121" s="74">
        <f t="shared" si="27"/>
        <v>1426.5049911450706</v>
      </c>
      <c r="V121" s="72">
        <f>VLOOKUP($E121,'DTOC Backsheet'!$D$196:$M$373,'DTOC Performance (Quarterly)'!V$10,0)</f>
        <v>2681</v>
      </c>
      <c r="W121" s="73">
        <f>VLOOKUP($E121,'Population 18+ (2014)'!$D$11:$I$188,W$10,0)</f>
        <v>199087.98200000002</v>
      </c>
      <c r="X121" s="74">
        <f t="shared" si="28"/>
        <v>1346.6408032605402</v>
      </c>
      <c r="Y121" s="72">
        <f>VLOOKUP($E121,'DTOC Backsheet'!$D$196:$M$373,'DTOC Performance (Quarterly)'!Y$10,0)</f>
        <v>1051</v>
      </c>
      <c r="Z121" s="73">
        <f>VLOOKUP($E121,'Population 18+ (2014)'!$D$11:$I$188,Z$10,0)</f>
        <v>199087.98200000002</v>
      </c>
      <c r="AA121" s="74">
        <f t="shared" si="29"/>
        <v>527.90730482164406</v>
      </c>
      <c r="AB121" s="72">
        <f>VLOOKUP($E121,'DTOC Backsheet'!$D$196:$M$373,'DTOC Performance (Quarterly)'!AB$10,0)</f>
        <v>1051</v>
      </c>
      <c r="AC121" s="73">
        <f>VLOOKUP($E121,'Population 18+ (2014)'!$D$11:$I$188,AC$10,0)</f>
        <v>201590.02500000008</v>
      </c>
      <c r="AD121" s="74">
        <f t="shared" si="30"/>
        <v>521.35516129828318</v>
      </c>
      <c r="AE121" s="72">
        <f>VLOOKUP($E121,'DTOC Backsheet'!$D$9:$M$186,'DTOC Performance (Quarterly)'!AE$10,0)</f>
        <v>3056</v>
      </c>
      <c r="AF121" s="73">
        <f>VLOOKUP($E121,'Population 18+ (2014)'!$D$11:$I$188,AF$10,0)</f>
        <v>199087.98200000002</v>
      </c>
      <c r="AG121" s="74">
        <f t="shared" si="31"/>
        <v>1534.9997369504704</v>
      </c>
      <c r="AH121" s="72">
        <f>VLOOKUP($E121,'DTOC Backsheet'!$D$9:$M$186,'DTOC Performance (Quarterly)'!AH$10,0)</f>
        <v>3410</v>
      </c>
      <c r="AI121" s="73">
        <f>VLOOKUP($E121,'Population 18+ (2014)'!$D$11:$I$188,AI$10,0)</f>
        <v>199087.98200000002</v>
      </c>
      <c r="AJ121" s="74">
        <f t="shared" si="32"/>
        <v>1712.8105703537642</v>
      </c>
      <c r="AK121" s="72">
        <f>VLOOKUP($E121,'DTOC Backsheet'!$D$9:$M$186,'DTOC Performance (Quarterly)'!AK$10,0)</f>
        <v>3878</v>
      </c>
      <c r="AL121" s="73">
        <f>VLOOKUP($E121,'Population 18+ (2014)'!$D$11:$I$188,AL$10,0)</f>
        <v>199087.98200000002</v>
      </c>
      <c r="AM121" s="74">
        <f t="shared" si="33"/>
        <v>1947.882519598797</v>
      </c>
      <c r="AN121" s="72">
        <f>VLOOKUP($E121,'DTOC Backsheet'!$D$9:$M$186,'DTOC Performance (Quarterly)'!AN$10,0)</f>
        <v>2830</v>
      </c>
      <c r="AO121" s="73">
        <f>VLOOKUP($E121,'Population 18+ (2014)'!$D$11:$I$188,AO$10,0)</f>
        <v>201590.02500000008</v>
      </c>
      <c r="AP121" s="74">
        <f t="shared" si="34"/>
        <v>1403.8393020686408</v>
      </c>
      <c r="AT121" s="26"/>
    </row>
    <row r="122" spans="1:46" ht="16.5" customHeight="1">
      <c r="A122" s="26"/>
      <c r="B122" s="42" t="s">
        <v>16</v>
      </c>
      <c r="C122" s="43" t="s">
        <v>24</v>
      </c>
      <c r="D122" s="45" t="s">
        <v>44</v>
      </c>
      <c r="E122" s="56" t="s">
        <v>225</v>
      </c>
      <c r="F122" s="57" t="s">
        <v>226</v>
      </c>
      <c r="G122" s="72">
        <f>VLOOKUP($E122,'DTOC Backsheet'!$D$9:$M$186,'DTOC Performance (Quarterly)'!G$10,0)</f>
        <v>1209</v>
      </c>
      <c r="H122" s="73">
        <f>VLOOKUP($E122,'Population 18+ (2014)'!$D$11:$I$188,H$10,0)</f>
        <v>236380.41599999994</v>
      </c>
      <c r="I122" s="74">
        <f t="shared" si="23"/>
        <v>511.46369079915672</v>
      </c>
      <c r="J122" s="72">
        <f>VLOOKUP($E122,'DTOC Backsheet'!$D$9:$M$186,'DTOC Performance (Quarterly)'!J$10,0)</f>
        <v>1460</v>
      </c>
      <c r="K122" s="73">
        <f>VLOOKUP($E122,'Population 18+ (2014)'!$D$11:$I$188,K$10,0)</f>
        <v>236380.41599999994</v>
      </c>
      <c r="L122" s="74">
        <f t="shared" si="24"/>
        <v>617.6484603529932</v>
      </c>
      <c r="M122" s="72">
        <f>VLOOKUP($E122,'DTOC Backsheet'!$D$9:$M$186,'DTOC Performance (Quarterly)'!M$10,0)</f>
        <v>1576</v>
      </c>
      <c r="N122" s="73">
        <f>VLOOKUP($E122,'Population 18+ (2014)'!$D$11:$I$188,N$10,0)</f>
        <v>236380.41599999994</v>
      </c>
      <c r="O122" s="74">
        <f t="shared" si="25"/>
        <v>666.72189966871042</v>
      </c>
      <c r="P122" s="72">
        <f>VLOOKUP($E122,'DTOC Backsheet'!$D$9:$M$186,'DTOC Performance (Quarterly)'!P$10,0)</f>
        <v>1451</v>
      </c>
      <c r="Q122" s="73">
        <f>VLOOKUP($E122,'Population 18+ (2014)'!$D$11:$I$188,Q$10,0)</f>
        <v>238217.85600000015</v>
      </c>
      <c r="R122" s="74">
        <f t="shared" si="26"/>
        <v>609.10631317242621</v>
      </c>
      <c r="S122" s="72">
        <f>VLOOKUP($E122,'DTOC Backsheet'!$D$196:$M$373,'DTOC Performance (Quarterly)'!S$10,0)</f>
        <v>1209</v>
      </c>
      <c r="T122" s="73">
        <f>VLOOKUP($E122,'Population 18+ (2014)'!$D$11:$I$188,T$10,0)</f>
        <v>238217.85600000015</v>
      </c>
      <c r="U122" s="74">
        <f t="shared" si="27"/>
        <v>507.51863034146328</v>
      </c>
      <c r="V122" s="72">
        <f>VLOOKUP($E122,'DTOC Backsheet'!$D$196:$M$373,'DTOC Performance (Quarterly)'!V$10,0)</f>
        <v>1460</v>
      </c>
      <c r="W122" s="73">
        <f>VLOOKUP($E122,'Population 18+ (2014)'!$D$11:$I$188,W$10,0)</f>
        <v>238217.85600000015</v>
      </c>
      <c r="X122" s="74">
        <f t="shared" si="28"/>
        <v>612.88436749258597</v>
      </c>
      <c r="Y122" s="72">
        <f>VLOOKUP($E122,'DTOC Backsheet'!$D$196:$M$373,'DTOC Performance (Quarterly)'!Y$10,0)</f>
        <v>1576</v>
      </c>
      <c r="Z122" s="73">
        <f>VLOOKUP($E122,'Population 18+ (2014)'!$D$11:$I$188,Z$10,0)</f>
        <v>238217.85600000015</v>
      </c>
      <c r="AA122" s="74">
        <f t="shared" si="29"/>
        <v>661.57928984131183</v>
      </c>
      <c r="AB122" s="72">
        <f>VLOOKUP($E122,'DTOC Backsheet'!$D$196:$M$373,'DTOC Performance (Quarterly)'!AB$10,0)</f>
        <v>1451</v>
      </c>
      <c r="AC122" s="73">
        <f>VLOOKUP($E122,'Population 18+ (2014)'!$D$11:$I$188,AC$10,0)</f>
        <v>239487.57400000005</v>
      </c>
      <c r="AD122" s="74">
        <f t="shared" si="30"/>
        <v>605.87694625024665</v>
      </c>
      <c r="AE122" s="72">
        <f>VLOOKUP($E122,'DTOC Backsheet'!$D$9:$M$186,'DTOC Performance (Quarterly)'!AE$10,0)</f>
        <v>1225</v>
      </c>
      <c r="AF122" s="73">
        <f>VLOOKUP($E122,'Population 18+ (2014)'!$D$11:$I$188,AF$10,0)</f>
        <v>238217.85600000015</v>
      </c>
      <c r="AG122" s="74">
        <f t="shared" si="31"/>
        <v>514.23517135508064</v>
      </c>
      <c r="AH122" s="72">
        <f>VLOOKUP($E122,'DTOC Backsheet'!$D$9:$M$186,'DTOC Performance (Quarterly)'!AH$10,0)</f>
        <v>1175</v>
      </c>
      <c r="AI122" s="73">
        <f>VLOOKUP($E122,'Population 18+ (2014)'!$D$11:$I$188,AI$10,0)</f>
        <v>238217.85600000015</v>
      </c>
      <c r="AJ122" s="74">
        <f t="shared" si="32"/>
        <v>493.2459806875263</v>
      </c>
      <c r="AK122" s="72">
        <f>VLOOKUP($E122,'DTOC Backsheet'!$D$9:$M$186,'DTOC Performance (Quarterly)'!AK$10,0)</f>
        <v>1108</v>
      </c>
      <c r="AL122" s="73">
        <f>VLOOKUP($E122,'Population 18+ (2014)'!$D$11:$I$188,AL$10,0)</f>
        <v>238217.85600000015</v>
      </c>
      <c r="AM122" s="74">
        <f t="shared" si="33"/>
        <v>465.12046519300361</v>
      </c>
      <c r="AN122" s="72">
        <f>VLOOKUP($E122,'DTOC Backsheet'!$D$9:$M$186,'DTOC Performance (Quarterly)'!AN$10,0)</f>
        <v>1089</v>
      </c>
      <c r="AO122" s="73">
        <f>VLOOKUP($E122,'Population 18+ (2014)'!$D$11:$I$188,AO$10,0)</f>
        <v>239487.57400000005</v>
      </c>
      <c r="AP122" s="74">
        <f t="shared" si="34"/>
        <v>454.72087833667723</v>
      </c>
      <c r="AT122" s="26"/>
    </row>
    <row r="123" spans="1:46" ht="16.5" customHeight="1">
      <c r="A123" s="26"/>
      <c r="B123" s="42" t="s">
        <v>20</v>
      </c>
      <c r="C123" s="43" t="s">
        <v>36</v>
      </c>
      <c r="D123" s="45" t="s">
        <v>64</v>
      </c>
      <c r="E123" s="56" t="s">
        <v>227</v>
      </c>
      <c r="F123" s="57" t="s">
        <v>228</v>
      </c>
      <c r="G123" s="72">
        <f>VLOOKUP($E123,'DTOC Backsheet'!$D$9:$M$186,'DTOC Performance (Quarterly)'!G$10,0)</f>
        <v>964</v>
      </c>
      <c r="H123" s="73">
        <f>VLOOKUP($E123,'Population 18+ (2014)'!$D$11:$I$188,H$10,0)</f>
        <v>250005.21800000005</v>
      </c>
      <c r="I123" s="74">
        <f t="shared" si="23"/>
        <v>385.59195192477932</v>
      </c>
      <c r="J123" s="72">
        <f>VLOOKUP($E123,'DTOC Backsheet'!$D$9:$M$186,'DTOC Performance (Quarterly)'!J$10,0)</f>
        <v>948</v>
      </c>
      <c r="K123" s="73">
        <f>VLOOKUP($E123,'Population 18+ (2014)'!$D$11:$I$188,K$10,0)</f>
        <v>250005.21800000005</v>
      </c>
      <c r="L123" s="74">
        <f t="shared" si="24"/>
        <v>379.19208550279131</v>
      </c>
      <c r="M123" s="72">
        <f>VLOOKUP($E123,'DTOC Backsheet'!$D$9:$M$186,'DTOC Performance (Quarterly)'!M$10,0)</f>
        <v>789</v>
      </c>
      <c r="N123" s="73">
        <f>VLOOKUP($E123,'Population 18+ (2014)'!$D$11:$I$188,N$10,0)</f>
        <v>250005.21800000005</v>
      </c>
      <c r="O123" s="74">
        <f t="shared" si="25"/>
        <v>315.59341293428514</v>
      </c>
      <c r="P123" s="72">
        <f>VLOOKUP($E123,'DTOC Backsheet'!$D$9:$M$186,'DTOC Performance (Quarterly)'!P$10,0)</f>
        <v>798</v>
      </c>
      <c r="Q123" s="73">
        <f>VLOOKUP($E123,'Population 18+ (2014)'!$D$11:$I$188,Q$10,0)</f>
        <v>256139.62399999987</v>
      </c>
      <c r="R123" s="74">
        <f t="shared" si="26"/>
        <v>311.54882932130812</v>
      </c>
      <c r="S123" s="72">
        <f>VLOOKUP($E123,'DTOC Backsheet'!$D$196:$M$373,'DTOC Performance (Quarterly)'!S$10,0)</f>
        <v>546</v>
      </c>
      <c r="T123" s="73">
        <f>VLOOKUP($E123,'Population 18+ (2014)'!$D$11:$I$188,T$10,0)</f>
        <v>256139.62399999987</v>
      </c>
      <c r="U123" s="74">
        <f t="shared" si="27"/>
        <v>213.16498848300029</v>
      </c>
      <c r="V123" s="72">
        <f>VLOOKUP($E123,'DTOC Backsheet'!$D$196:$M$373,'DTOC Performance (Quarterly)'!V$10,0)</f>
        <v>552</v>
      </c>
      <c r="W123" s="73">
        <f>VLOOKUP($E123,'Population 18+ (2014)'!$D$11:$I$188,W$10,0)</f>
        <v>256139.62399999987</v>
      </c>
      <c r="X123" s="74">
        <f t="shared" si="28"/>
        <v>215.50746088391239</v>
      </c>
      <c r="Y123" s="72">
        <f>VLOOKUP($E123,'DTOC Backsheet'!$D$196:$M$373,'DTOC Performance (Quarterly)'!Y$10,0)</f>
        <v>552</v>
      </c>
      <c r="Z123" s="73">
        <f>VLOOKUP($E123,'Population 18+ (2014)'!$D$11:$I$188,Z$10,0)</f>
        <v>256139.62399999987</v>
      </c>
      <c r="AA123" s="74">
        <f t="shared" si="29"/>
        <v>215.50746088391239</v>
      </c>
      <c r="AB123" s="72">
        <f>VLOOKUP($E123,'DTOC Backsheet'!$D$196:$M$373,'DTOC Performance (Quarterly)'!AB$10,0)</f>
        <v>540</v>
      </c>
      <c r="AC123" s="73">
        <f>VLOOKUP($E123,'Population 18+ (2014)'!$D$11:$I$188,AC$10,0)</f>
        <v>261495.51899999997</v>
      </c>
      <c r="AD123" s="74">
        <f t="shared" si="30"/>
        <v>206.50449463342429</v>
      </c>
      <c r="AE123" s="72">
        <f>VLOOKUP($E123,'DTOC Backsheet'!$D$9:$M$186,'DTOC Performance (Quarterly)'!AE$10,0)</f>
        <v>723</v>
      </c>
      <c r="AF123" s="73">
        <f>VLOOKUP($E123,'Population 18+ (2014)'!$D$11:$I$188,AF$10,0)</f>
        <v>256139.62399999987</v>
      </c>
      <c r="AG123" s="74">
        <f t="shared" si="31"/>
        <v>282.26792430990702</v>
      </c>
      <c r="AH123" s="72">
        <f>VLOOKUP($E123,'DTOC Backsheet'!$D$9:$M$186,'DTOC Performance (Quarterly)'!AH$10,0)</f>
        <v>800</v>
      </c>
      <c r="AI123" s="73">
        <f>VLOOKUP($E123,'Population 18+ (2014)'!$D$11:$I$188,AI$10,0)</f>
        <v>256139.62399999987</v>
      </c>
      <c r="AJ123" s="74">
        <f t="shared" si="32"/>
        <v>312.32965345494546</v>
      </c>
      <c r="AK123" s="72">
        <f>VLOOKUP($E123,'DTOC Backsheet'!$D$9:$M$186,'DTOC Performance (Quarterly)'!AK$10,0)</f>
        <v>990</v>
      </c>
      <c r="AL123" s="73">
        <f>VLOOKUP($E123,'Population 18+ (2014)'!$D$11:$I$188,AL$10,0)</f>
        <v>256139.62399999987</v>
      </c>
      <c r="AM123" s="74">
        <f t="shared" si="33"/>
        <v>386.50794615049506</v>
      </c>
      <c r="AN123" s="72">
        <f>VLOOKUP($E123,'DTOC Backsheet'!$D$9:$M$186,'DTOC Performance (Quarterly)'!AN$10,0)</f>
        <v>788</v>
      </c>
      <c r="AO123" s="73">
        <f>VLOOKUP($E123,'Population 18+ (2014)'!$D$11:$I$188,AO$10,0)</f>
        <v>261495.51899999997</v>
      </c>
      <c r="AP123" s="74">
        <f t="shared" si="34"/>
        <v>301.34359587247843</v>
      </c>
      <c r="AT123" s="26"/>
    </row>
    <row r="124" spans="1:46" ht="16.5" customHeight="1">
      <c r="A124" s="26"/>
      <c r="B124" s="42" t="s">
        <v>18</v>
      </c>
      <c r="C124" s="43" t="s">
        <v>34</v>
      </c>
      <c r="D124" s="45" t="s">
        <v>54</v>
      </c>
      <c r="E124" s="56" t="s">
        <v>229</v>
      </c>
      <c r="F124" s="57" t="s">
        <v>230</v>
      </c>
      <c r="G124" s="72">
        <f>VLOOKUP($E124,'DTOC Backsheet'!$D$9:$M$186,'DTOC Performance (Quarterly)'!G$10,0)</f>
        <v>4135</v>
      </c>
      <c r="H124" s="73">
        <f>VLOOKUP($E124,'Population 18+ (2014)'!$D$11:$I$188,H$10,0)</f>
        <v>716275.77100000007</v>
      </c>
      <c r="I124" s="74">
        <f t="shared" si="23"/>
        <v>577.29161971053179</v>
      </c>
      <c r="J124" s="72">
        <f>VLOOKUP($E124,'DTOC Backsheet'!$D$9:$M$186,'DTOC Performance (Quarterly)'!J$10,0)</f>
        <v>6274</v>
      </c>
      <c r="K124" s="73">
        <f>VLOOKUP($E124,'Population 18+ (2014)'!$D$11:$I$188,K$10,0)</f>
        <v>716275.77100000007</v>
      </c>
      <c r="L124" s="74">
        <f t="shared" si="24"/>
        <v>875.9196183951334</v>
      </c>
      <c r="M124" s="72">
        <f>VLOOKUP($E124,'DTOC Backsheet'!$D$9:$M$186,'DTOC Performance (Quarterly)'!M$10,0)</f>
        <v>9470</v>
      </c>
      <c r="N124" s="73">
        <f>VLOOKUP($E124,'Population 18+ (2014)'!$D$11:$I$188,N$10,0)</f>
        <v>716275.77100000007</v>
      </c>
      <c r="O124" s="74">
        <f t="shared" si="25"/>
        <v>1322.1164785148094</v>
      </c>
      <c r="P124" s="72">
        <f>VLOOKUP($E124,'DTOC Backsheet'!$D$9:$M$186,'DTOC Performance (Quarterly)'!P$10,0)</f>
        <v>8005</v>
      </c>
      <c r="Q124" s="73">
        <f>VLOOKUP($E124,'Population 18+ (2014)'!$D$11:$I$188,Q$10,0)</f>
        <v>721584.83200000005</v>
      </c>
      <c r="R124" s="74">
        <f t="shared" si="26"/>
        <v>1109.3636735424061</v>
      </c>
      <c r="S124" s="72">
        <f>VLOOKUP($E124,'DTOC Backsheet'!$D$196:$M$373,'DTOC Performance (Quarterly)'!S$10,0)</f>
        <v>3841</v>
      </c>
      <c r="T124" s="73">
        <f>VLOOKUP($E124,'Population 18+ (2014)'!$D$11:$I$188,T$10,0)</f>
        <v>721584.83200000005</v>
      </c>
      <c r="U124" s="74">
        <f t="shared" si="27"/>
        <v>532.3005459183488</v>
      </c>
      <c r="V124" s="72">
        <f>VLOOKUP($E124,'DTOC Backsheet'!$D$196:$M$373,'DTOC Performance (Quarterly)'!V$10,0)</f>
        <v>3883</v>
      </c>
      <c r="W124" s="73">
        <f>VLOOKUP($E124,'Population 18+ (2014)'!$D$11:$I$188,W$10,0)</f>
        <v>721584.83200000005</v>
      </c>
      <c r="X124" s="74">
        <f t="shared" si="28"/>
        <v>538.12106737853378</v>
      </c>
      <c r="Y124" s="72">
        <f>VLOOKUP($E124,'DTOC Backsheet'!$D$196:$M$373,'DTOC Performance (Quarterly)'!Y$10,0)</f>
        <v>3883</v>
      </c>
      <c r="Z124" s="73">
        <f>VLOOKUP($E124,'Population 18+ (2014)'!$D$11:$I$188,Z$10,0)</f>
        <v>721584.83200000005</v>
      </c>
      <c r="AA124" s="74">
        <f t="shared" si="29"/>
        <v>538.12106737853378</v>
      </c>
      <c r="AB124" s="72">
        <f>VLOOKUP($E124,'DTOC Backsheet'!$D$196:$M$373,'DTOC Performance (Quarterly)'!AB$10,0)</f>
        <v>3799</v>
      </c>
      <c r="AC124" s="73">
        <f>VLOOKUP($E124,'Population 18+ (2014)'!$D$11:$I$188,AC$10,0)</f>
        <v>726581.90500000003</v>
      </c>
      <c r="AD124" s="74">
        <f t="shared" si="30"/>
        <v>522.85915377977926</v>
      </c>
      <c r="AE124" s="72">
        <f>VLOOKUP($E124,'DTOC Backsheet'!$D$9:$M$186,'DTOC Performance (Quarterly)'!AE$10,0)</f>
        <v>9346</v>
      </c>
      <c r="AF124" s="73">
        <f>VLOOKUP($E124,'Population 18+ (2014)'!$D$11:$I$188,AF$10,0)</f>
        <v>721584.83200000005</v>
      </c>
      <c r="AG124" s="74">
        <f t="shared" si="31"/>
        <v>1295.2046087354563</v>
      </c>
      <c r="AH124" s="72">
        <f>VLOOKUP($E124,'DTOC Backsheet'!$D$9:$M$186,'DTOC Performance (Quarterly)'!AH$10,0)</f>
        <v>6793</v>
      </c>
      <c r="AI124" s="73">
        <f>VLOOKUP($E124,'Population 18+ (2014)'!$D$11:$I$188,AI$10,0)</f>
        <v>721584.83200000005</v>
      </c>
      <c r="AJ124" s="74">
        <f t="shared" si="32"/>
        <v>941.40005426278128</v>
      </c>
      <c r="AK124" s="72">
        <f>VLOOKUP($E124,'DTOC Backsheet'!$D$9:$M$186,'DTOC Performance (Quarterly)'!AK$10,0)</f>
        <v>6173</v>
      </c>
      <c r="AL124" s="73">
        <f>VLOOKUP($E124,'Population 18+ (2014)'!$D$11:$I$188,AL$10,0)</f>
        <v>721584.83200000005</v>
      </c>
      <c r="AM124" s="74">
        <f t="shared" si="33"/>
        <v>855.47807080290727</v>
      </c>
      <c r="AN124" s="72">
        <f>VLOOKUP($E124,'DTOC Backsheet'!$D$9:$M$186,'DTOC Performance (Quarterly)'!AN$10,0)</f>
        <v>7113</v>
      </c>
      <c r="AO124" s="73">
        <f>VLOOKUP($E124,'Population 18+ (2014)'!$D$11:$I$188,AO$10,0)</f>
        <v>726581.90500000003</v>
      </c>
      <c r="AP124" s="74">
        <f t="shared" si="34"/>
        <v>978.96740216782575</v>
      </c>
      <c r="AT124" s="26"/>
    </row>
    <row r="125" spans="1:46" ht="16.5" customHeight="1">
      <c r="A125" s="26"/>
      <c r="B125" s="42" t="s">
        <v>16</v>
      </c>
      <c r="C125" s="43" t="s">
        <v>28</v>
      </c>
      <c r="D125" s="45" t="s">
        <v>42</v>
      </c>
      <c r="E125" s="56" t="s">
        <v>231</v>
      </c>
      <c r="F125" s="57" t="s">
        <v>232</v>
      </c>
      <c r="G125" s="72">
        <f>VLOOKUP($E125,'DTOC Backsheet'!$D$9:$M$186,'DTOC Performance (Quarterly)'!G$10,0)</f>
        <v>982</v>
      </c>
      <c r="H125" s="73">
        <f>VLOOKUP($E125,'Population 18+ (2014)'!$D$11:$I$188,H$10,0)</f>
        <v>125715.60199999996</v>
      </c>
      <c r="I125" s="74">
        <f t="shared" si="23"/>
        <v>781.12818486921003</v>
      </c>
      <c r="J125" s="72">
        <f>VLOOKUP($E125,'DTOC Backsheet'!$D$9:$M$186,'DTOC Performance (Quarterly)'!J$10,0)</f>
        <v>742</v>
      </c>
      <c r="K125" s="73">
        <f>VLOOKUP($E125,'Population 18+ (2014)'!$D$11:$I$188,K$10,0)</f>
        <v>125715.60199999996</v>
      </c>
      <c r="L125" s="74">
        <f t="shared" si="24"/>
        <v>590.22109284414853</v>
      </c>
      <c r="M125" s="72">
        <f>VLOOKUP($E125,'DTOC Backsheet'!$D$9:$M$186,'DTOC Performance (Quarterly)'!M$10,0)</f>
        <v>846</v>
      </c>
      <c r="N125" s="73">
        <f>VLOOKUP($E125,'Population 18+ (2014)'!$D$11:$I$188,N$10,0)</f>
        <v>125715.60199999996</v>
      </c>
      <c r="O125" s="74">
        <f t="shared" si="25"/>
        <v>672.94749938834184</v>
      </c>
      <c r="P125" s="72">
        <f>VLOOKUP($E125,'DTOC Backsheet'!$D$9:$M$186,'DTOC Performance (Quarterly)'!P$10,0)</f>
        <v>1068</v>
      </c>
      <c r="Q125" s="73">
        <f>VLOOKUP($E125,'Population 18+ (2014)'!$D$11:$I$188,Q$10,0)</f>
        <v>125846.61200000002</v>
      </c>
      <c r="R125" s="74">
        <f t="shared" si="26"/>
        <v>848.65216713184122</v>
      </c>
      <c r="S125" s="72">
        <f>VLOOKUP($E125,'DTOC Backsheet'!$D$196:$M$373,'DTOC Performance (Quarterly)'!S$10,0)</f>
        <v>827</v>
      </c>
      <c r="T125" s="73">
        <f>VLOOKUP($E125,'Population 18+ (2014)'!$D$11:$I$188,T$10,0)</f>
        <v>125846.61200000002</v>
      </c>
      <c r="U125" s="74">
        <f t="shared" si="27"/>
        <v>657.14919683336393</v>
      </c>
      <c r="V125" s="72">
        <f>VLOOKUP($E125,'DTOC Backsheet'!$D$196:$M$373,'DTOC Performance (Quarterly)'!V$10,0)</f>
        <v>827</v>
      </c>
      <c r="W125" s="73">
        <f>VLOOKUP($E125,'Population 18+ (2014)'!$D$11:$I$188,W$10,0)</f>
        <v>125846.61200000002</v>
      </c>
      <c r="X125" s="74">
        <f t="shared" si="28"/>
        <v>657.14919683336393</v>
      </c>
      <c r="Y125" s="72">
        <f>VLOOKUP($E125,'DTOC Backsheet'!$D$196:$M$373,'DTOC Performance (Quarterly)'!Y$10,0)</f>
        <v>827</v>
      </c>
      <c r="Z125" s="73">
        <f>VLOOKUP($E125,'Population 18+ (2014)'!$D$11:$I$188,Z$10,0)</f>
        <v>125846.61200000002</v>
      </c>
      <c r="AA125" s="74">
        <f t="shared" si="29"/>
        <v>657.14919683336393</v>
      </c>
      <c r="AB125" s="72">
        <f>VLOOKUP($E125,'DTOC Backsheet'!$D$196:$M$373,'DTOC Performance (Quarterly)'!AB$10,0)</f>
        <v>827</v>
      </c>
      <c r="AC125" s="73">
        <f>VLOOKUP($E125,'Population 18+ (2014)'!$D$11:$I$188,AC$10,0)</f>
        <v>126037.26200000006</v>
      </c>
      <c r="AD125" s="74">
        <f t="shared" si="30"/>
        <v>656.15516147915025</v>
      </c>
      <c r="AE125" s="72">
        <f>VLOOKUP($E125,'DTOC Backsheet'!$D$9:$M$186,'DTOC Performance (Quarterly)'!AE$10,0)</f>
        <v>998</v>
      </c>
      <c r="AF125" s="73">
        <f>VLOOKUP($E125,'Population 18+ (2014)'!$D$11:$I$188,AF$10,0)</f>
        <v>125846.61200000002</v>
      </c>
      <c r="AG125" s="74">
        <f t="shared" si="31"/>
        <v>793.02889775054086</v>
      </c>
      <c r="AH125" s="72">
        <f>VLOOKUP($E125,'DTOC Backsheet'!$D$9:$M$186,'DTOC Performance (Quarterly)'!AH$10,0)</f>
        <v>752</v>
      </c>
      <c r="AI125" s="73">
        <f>VLOOKUP($E125,'Population 18+ (2014)'!$D$11:$I$188,AI$10,0)</f>
        <v>125846.61200000002</v>
      </c>
      <c r="AJ125" s="74">
        <f t="shared" si="32"/>
        <v>597.55283678197065</v>
      </c>
      <c r="AK125" s="72">
        <f>VLOOKUP($E125,'DTOC Backsheet'!$D$9:$M$186,'DTOC Performance (Quarterly)'!AK$10,0)</f>
        <v>891</v>
      </c>
      <c r="AL125" s="73">
        <f>VLOOKUP($E125,'Population 18+ (2014)'!$D$11:$I$188,AL$10,0)</f>
        <v>125846.61200000002</v>
      </c>
      <c r="AM125" s="74">
        <f t="shared" si="33"/>
        <v>708.004757410553</v>
      </c>
      <c r="AN125" s="72">
        <f>VLOOKUP($E125,'DTOC Backsheet'!$D$9:$M$186,'DTOC Performance (Quarterly)'!AN$10,0)</f>
        <v>919</v>
      </c>
      <c r="AO125" s="73">
        <f>VLOOKUP($E125,'Population 18+ (2014)'!$D$11:$I$188,AO$10,0)</f>
        <v>126037.26200000006</v>
      </c>
      <c r="AP125" s="74">
        <f t="shared" si="34"/>
        <v>729.14944788311857</v>
      </c>
      <c r="AT125" s="26"/>
    </row>
    <row r="126" spans="1:46" ht="16.5" customHeight="1">
      <c r="A126" s="26"/>
      <c r="B126" s="42" t="s">
        <v>16</v>
      </c>
      <c r="C126" s="43" t="s">
        <v>28</v>
      </c>
      <c r="D126" s="45" t="s">
        <v>42</v>
      </c>
      <c r="E126" s="56" t="s">
        <v>233</v>
      </c>
      <c r="F126" s="57" t="s">
        <v>234</v>
      </c>
      <c r="G126" s="72">
        <f>VLOOKUP($E126,'DTOC Backsheet'!$D$9:$M$186,'DTOC Performance (Quarterly)'!G$10,0)</f>
        <v>672</v>
      </c>
      <c r="H126" s="73">
        <f>VLOOKUP($E126,'Population 18+ (2014)'!$D$11:$I$188,H$10,0)</f>
        <v>134611.88400000002</v>
      </c>
      <c r="I126" s="74">
        <f t="shared" si="23"/>
        <v>499.21298181964374</v>
      </c>
      <c r="J126" s="72">
        <f>VLOOKUP($E126,'DTOC Backsheet'!$D$9:$M$186,'DTOC Performance (Quarterly)'!J$10,0)</f>
        <v>1037</v>
      </c>
      <c r="K126" s="73">
        <f>VLOOKUP($E126,'Population 18+ (2014)'!$D$11:$I$188,K$10,0)</f>
        <v>134611.88400000002</v>
      </c>
      <c r="L126" s="74">
        <f t="shared" si="24"/>
        <v>770.36289009965856</v>
      </c>
      <c r="M126" s="72">
        <f>VLOOKUP($E126,'DTOC Backsheet'!$D$9:$M$186,'DTOC Performance (Quarterly)'!M$10,0)</f>
        <v>876</v>
      </c>
      <c r="N126" s="73">
        <f>VLOOKUP($E126,'Population 18+ (2014)'!$D$11:$I$188,N$10,0)</f>
        <v>134611.88400000002</v>
      </c>
      <c r="O126" s="74">
        <f t="shared" si="25"/>
        <v>650.75977987203555</v>
      </c>
      <c r="P126" s="72">
        <f>VLOOKUP($E126,'DTOC Backsheet'!$D$9:$M$186,'DTOC Performance (Quarterly)'!P$10,0)</f>
        <v>884</v>
      </c>
      <c r="Q126" s="73">
        <f>VLOOKUP($E126,'Population 18+ (2014)'!$D$11:$I$188,Q$10,0)</f>
        <v>135186.34099999999</v>
      </c>
      <c r="R126" s="74">
        <f t="shared" si="26"/>
        <v>653.91221735929673</v>
      </c>
      <c r="S126" s="72">
        <f>VLOOKUP($E126,'DTOC Backsheet'!$D$196:$M$373,'DTOC Performance (Quarterly)'!S$10,0)</f>
        <v>859</v>
      </c>
      <c r="T126" s="73">
        <f>VLOOKUP($E126,'Population 18+ (2014)'!$D$11:$I$188,T$10,0)</f>
        <v>135186.34099999999</v>
      </c>
      <c r="U126" s="74">
        <f t="shared" si="27"/>
        <v>635.41922478691845</v>
      </c>
      <c r="V126" s="72">
        <f>VLOOKUP($E126,'DTOC Backsheet'!$D$196:$M$373,'DTOC Performance (Quarterly)'!V$10,0)</f>
        <v>869</v>
      </c>
      <c r="W126" s="73">
        <f>VLOOKUP($E126,'Population 18+ (2014)'!$D$11:$I$188,W$10,0)</f>
        <v>135186.34099999999</v>
      </c>
      <c r="X126" s="74">
        <f t="shared" si="28"/>
        <v>642.81642181586983</v>
      </c>
      <c r="Y126" s="72">
        <f>VLOOKUP($E126,'DTOC Backsheet'!$D$196:$M$373,'DTOC Performance (Quarterly)'!Y$10,0)</f>
        <v>869</v>
      </c>
      <c r="Z126" s="73">
        <f>VLOOKUP($E126,'Population 18+ (2014)'!$D$11:$I$188,Z$10,0)</f>
        <v>135186.34099999999</v>
      </c>
      <c r="AA126" s="74">
        <f t="shared" si="29"/>
        <v>642.81642181586983</v>
      </c>
      <c r="AB126" s="72">
        <f>VLOOKUP($E126,'DTOC Backsheet'!$D$196:$M$373,'DTOC Performance (Quarterly)'!AB$10,0)</f>
        <v>850</v>
      </c>
      <c r="AC126" s="73">
        <f>VLOOKUP($E126,'Population 18+ (2014)'!$D$11:$I$188,AC$10,0)</f>
        <v>135668.04600000003</v>
      </c>
      <c r="AD126" s="74">
        <f t="shared" si="30"/>
        <v>626.52925656495393</v>
      </c>
      <c r="AE126" s="72">
        <f>VLOOKUP($E126,'DTOC Backsheet'!$D$9:$M$186,'DTOC Performance (Quarterly)'!AE$10,0)</f>
        <v>824</v>
      </c>
      <c r="AF126" s="73">
        <f>VLOOKUP($E126,'Population 18+ (2014)'!$D$11:$I$188,AF$10,0)</f>
        <v>135186.34099999999</v>
      </c>
      <c r="AG126" s="74">
        <f t="shared" si="31"/>
        <v>609.52903518558878</v>
      </c>
      <c r="AH126" s="72">
        <f>VLOOKUP($E126,'DTOC Backsheet'!$D$9:$M$186,'DTOC Performance (Quarterly)'!AH$10,0)</f>
        <v>821</v>
      </c>
      <c r="AI126" s="73">
        <f>VLOOKUP($E126,'Population 18+ (2014)'!$D$11:$I$188,AI$10,0)</f>
        <v>135186.34099999999</v>
      </c>
      <c r="AJ126" s="74">
        <f t="shared" si="32"/>
        <v>607.30987607690349</v>
      </c>
      <c r="AK126" s="72">
        <f>VLOOKUP($E126,'DTOC Backsheet'!$D$9:$M$186,'DTOC Performance (Quarterly)'!AK$10,0)</f>
        <v>634</v>
      </c>
      <c r="AL126" s="73">
        <f>VLOOKUP($E126,'Population 18+ (2014)'!$D$11:$I$188,AL$10,0)</f>
        <v>135186.34099999999</v>
      </c>
      <c r="AM126" s="74">
        <f t="shared" si="33"/>
        <v>468.98229163551372</v>
      </c>
      <c r="AN126" s="72">
        <f>VLOOKUP($E126,'DTOC Backsheet'!$D$9:$M$186,'DTOC Performance (Quarterly)'!AN$10,0)</f>
        <v>1057</v>
      </c>
      <c r="AO126" s="73">
        <f>VLOOKUP($E126,'Population 18+ (2014)'!$D$11:$I$188,AO$10,0)</f>
        <v>135668.04600000003</v>
      </c>
      <c r="AP126" s="74">
        <f t="shared" si="34"/>
        <v>779.10755786959567</v>
      </c>
      <c r="AT126" s="26"/>
    </row>
    <row r="127" spans="1:46" ht="16.5" customHeight="1">
      <c r="A127" s="26"/>
      <c r="B127" s="42" t="s">
        <v>22</v>
      </c>
      <c r="C127" s="43" t="s">
        <v>40</v>
      </c>
      <c r="D127" s="45" t="s">
        <v>56</v>
      </c>
      <c r="E127" s="56" t="s">
        <v>235</v>
      </c>
      <c r="F127" s="57" t="s">
        <v>236</v>
      </c>
      <c r="G127" s="72">
        <f>VLOOKUP($E127,'DTOC Backsheet'!$D$9:$M$186,'DTOC Performance (Quarterly)'!G$10,0)</f>
        <v>1994</v>
      </c>
      <c r="H127" s="73">
        <f>VLOOKUP($E127,'Population 18+ (2014)'!$D$11:$I$188,H$10,0)</f>
        <v>167160.05100000006</v>
      </c>
      <c r="I127" s="74">
        <f t="shared" si="23"/>
        <v>1192.8687435013999</v>
      </c>
      <c r="J127" s="72">
        <f>VLOOKUP($E127,'DTOC Backsheet'!$D$9:$M$186,'DTOC Performance (Quarterly)'!J$10,0)</f>
        <v>2410</v>
      </c>
      <c r="K127" s="73">
        <f>VLOOKUP($E127,'Population 18+ (2014)'!$D$11:$I$188,K$10,0)</f>
        <v>167160.05100000006</v>
      </c>
      <c r="L127" s="74">
        <f t="shared" si="24"/>
        <v>1441.7320320152326</v>
      </c>
      <c r="M127" s="72">
        <f>VLOOKUP($E127,'DTOC Backsheet'!$D$9:$M$186,'DTOC Performance (Quarterly)'!M$10,0)</f>
        <v>3559</v>
      </c>
      <c r="N127" s="73">
        <f>VLOOKUP($E127,'Population 18+ (2014)'!$D$11:$I$188,N$10,0)</f>
        <v>167160.05100000006</v>
      </c>
      <c r="O127" s="74">
        <f t="shared" si="25"/>
        <v>2129.0972207229097</v>
      </c>
      <c r="P127" s="72">
        <f>VLOOKUP($E127,'DTOC Backsheet'!$D$9:$M$186,'DTOC Performance (Quarterly)'!P$10,0)</f>
        <v>3900</v>
      </c>
      <c r="Q127" s="73">
        <f>VLOOKUP($E127,'Population 18+ (2014)'!$D$11:$I$188,Q$10,0)</f>
        <v>168553.37700000007</v>
      </c>
      <c r="R127" s="74">
        <f t="shared" si="26"/>
        <v>2313.8070974395241</v>
      </c>
      <c r="S127" s="72">
        <f>VLOOKUP($E127,'DTOC Backsheet'!$D$196:$M$373,'DTOC Performance (Quarterly)'!S$10,0)</f>
        <v>1941</v>
      </c>
      <c r="T127" s="73">
        <f>VLOOKUP($E127,'Population 18+ (2014)'!$D$11:$I$188,T$10,0)</f>
        <v>168553.37700000007</v>
      </c>
      <c r="U127" s="74">
        <f t="shared" si="27"/>
        <v>1151.5639938795171</v>
      </c>
      <c r="V127" s="72">
        <f>VLOOKUP($E127,'DTOC Backsheet'!$D$196:$M$373,'DTOC Performance (Quarterly)'!V$10,0)</f>
        <v>1873</v>
      </c>
      <c r="W127" s="73">
        <f>VLOOKUP($E127,'Population 18+ (2014)'!$D$11:$I$188,W$10,0)</f>
        <v>168553.37700000007</v>
      </c>
      <c r="X127" s="74">
        <f t="shared" si="28"/>
        <v>1111.22069064211</v>
      </c>
      <c r="Y127" s="72">
        <f>VLOOKUP($E127,'DTOC Backsheet'!$D$196:$M$373,'DTOC Performance (Quarterly)'!Y$10,0)</f>
        <v>1808</v>
      </c>
      <c r="Z127" s="73">
        <f>VLOOKUP($E127,'Population 18+ (2014)'!$D$11:$I$188,Z$10,0)</f>
        <v>168553.37700000007</v>
      </c>
      <c r="AA127" s="74">
        <f t="shared" si="29"/>
        <v>1072.6572390181179</v>
      </c>
      <c r="AB127" s="72">
        <f>VLOOKUP($E127,'DTOC Backsheet'!$D$196:$M$373,'DTOC Performance (Quarterly)'!AB$10,0)</f>
        <v>1744</v>
      </c>
      <c r="AC127" s="73">
        <f>VLOOKUP($E127,'Population 18+ (2014)'!$D$11:$I$188,AC$10,0)</f>
        <v>170200.1920000001</v>
      </c>
      <c r="AD127" s="74">
        <f t="shared" si="30"/>
        <v>1024.6756948429288</v>
      </c>
      <c r="AE127" s="72">
        <f>VLOOKUP($E127,'DTOC Backsheet'!$D$9:$M$186,'DTOC Performance (Quarterly)'!AE$10,0)</f>
        <v>3354</v>
      </c>
      <c r="AF127" s="73">
        <f>VLOOKUP($E127,'Population 18+ (2014)'!$D$11:$I$188,AF$10,0)</f>
        <v>168553.37700000007</v>
      </c>
      <c r="AG127" s="74">
        <f t="shared" si="31"/>
        <v>1989.8741037979908</v>
      </c>
      <c r="AH127" s="72">
        <f>VLOOKUP($E127,'DTOC Backsheet'!$D$9:$M$186,'DTOC Performance (Quarterly)'!AH$10,0)</f>
        <v>3484</v>
      </c>
      <c r="AI127" s="73">
        <f>VLOOKUP($E127,'Population 18+ (2014)'!$D$11:$I$188,AI$10,0)</f>
        <v>168553.37700000007</v>
      </c>
      <c r="AJ127" s="74">
        <f t="shared" si="32"/>
        <v>2067.0010070459748</v>
      </c>
      <c r="AK127" s="72">
        <f>VLOOKUP($E127,'DTOC Backsheet'!$D$9:$M$186,'DTOC Performance (Quarterly)'!AK$10,0)</f>
        <v>2252</v>
      </c>
      <c r="AL127" s="73">
        <f>VLOOKUP($E127,'Population 18+ (2014)'!$D$11:$I$188,AL$10,0)</f>
        <v>168553.37700000007</v>
      </c>
      <c r="AM127" s="74">
        <f t="shared" si="33"/>
        <v>1336.0752778035405</v>
      </c>
      <c r="AN127" s="72">
        <f>VLOOKUP($E127,'DTOC Backsheet'!$D$9:$M$186,'DTOC Performance (Quarterly)'!AN$10,0)</f>
        <v>2026</v>
      </c>
      <c r="AO127" s="73">
        <f>VLOOKUP($E127,'Population 18+ (2014)'!$D$11:$I$188,AO$10,0)</f>
        <v>170200.1920000001</v>
      </c>
      <c r="AP127" s="74">
        <f t="shared" si="34"/>
        <v>1190.362934490696</v>
      </c>
      <c r="AT127" s="26"/>
    </row>
    <row r="128" spans="1:46" ht="16.5" customHeight="1">
      <c r="A128" s="26"/>
      <c r="B128" s="42" t="s">
        <v>16</v>
      </c>
      <c r="C128" s="43" t="s">
        <v>24</v>
      </c>
      <c r="D128" s="45" t="s">
        <v>44</v>
      </c>
      <c r="E128" s="56" t="s">
        <v>237</v>
      </c>
      <c r="F128" s="57" t="s">
        <v>238</v>
      </c>
      <c r="G128" s="72">
        <f>VLOOKUP($E128,'DTOC Backsheet'!$D$9:$M$186,'DTOC Performance (Quarterly)'!G$10,0)</f>
        <v>755</v>
      </c>
      <c r="H128" s="73">
        <f>VLOOKUP($E128,'Population 18+ (2014)'!$D$11:$I$188,H$10,0)</f>
        <v>163068.11099999998</v>
      </c>
      <c r="I128" s="74">
        <f t="shared" si="23"/>
        <v>462.99671675230246</v>
      </c>
      <c r="J128" s="72">
        <f>VLOOKUP($E128,'DTOC Backsheet'!$D$9:$M$186,'DTOC Performance (Quarterly)'!J$10,0)</f>
        <v>720</v>
      </c>
      <c r="K128" s="73">
        <f>VLOOKUP($E128,'Population 18+ (2014)'!$D$11:$I$188,K$10,0)</f>
        <v>163068.11099999998</v>
      </c>
      <c r="L128" s="74">
        <f t="shared" si="24"/>
        <v>441.53329279689768</v>
      </c>
      <c r="M128" s="72">
        <f>VLOOKUP($E128,'DTOC Backsheet'!$D$9:$M$186,'DTOC Performance (Quarterly)'!M$10,0)</f>
        <v>719</v>
      </c>
      <c r="N128" s="73">
        <f>VLOOKUP($E128,'Population 18+ (2014)'!$D$11:$I$188,N$10,0)</f>
        <v>163068.11099999998</v>
      </c>
      <c r="O128" s="74">
        <f t="shared" si="25"/>
        <v>440.92005211245754</v>
      </c>
      <c r="P128" s="72">
        <f>VLOOKUP($E128,'DTOC Backsheet'!$D$9:$M$186,'DTOC Performance (Quarterly)'!P$10,0)</f>
        <v>752</v>
      </c>
      <c r="Q128" s="73">
        <f>VLOOKUP($E128,'Population 18+ (2014)'!$D$11:$I$188,Q$10,0)</f>
        <v>163962.89600000001</v>
      </c>
      <c r="R128" s="74">
        <f t="shared" si="26"/>
        <v>458.64034994844195</v>
      </c>
      <c r="S128" s="72">
        <f>VLOOKUP($E128,'DTOC Backsheet'!$D$196:$M$373,'DTOC Performance (Quarterly)'!S$10,0)</f>
        <v>781</v>
      </c>
      <c r="T128" s="73">
        <f>VLOOKUP($E128,'Population 18+ (2014)'!$D$11:$I$188,T$10,0)</f>
        <v>163962.89600000001</v>
      </c>
      <c r="U128" s="74">
        <f t="shared" si="27"/>
        <v>476.32727833741109</v>
      </c>
      <c r="V128" s="72">
        <f>VLOOKUP($E128,'DTOC Backsheet'!$D$196:$M$373,'DTOC Performance (Quarterly)'!V$10,0)</f>
        <v>770</v>
      </c>
      <c r="W128" s="73">
        <f>VLOOKUP($E128,'Population 18+ (2014)'!$D$11:$I$188,W$10,0)</f>
        <v>163962.89600000001</v>
      </c>
      <c r="X128" s="74">
        <f t="shared" si="28"/>
        <v>469.61844343125045</v>
      </c>
      <c r="Y128" s="72">
        <f>VLOOKUP($E128,'DTOC Backsheet'!$D$196:$M$373,'DTOC Performance (Quarterly)'!Y$10,0)</f>
        <v>680</v>
      </c>
      <c r="Z128" s="73">
        <f>VLOOKUP($E128,'Population 18+ (2014)'!$D$11:$I$188,Z$10,0)</f>
        <v>163962.89600000001</v>
      </c>
      <c r="AA128" s="74">
        <f t="shared" si="29"/>
        <v>414.72797601720816</v>
      </c>
      <c r="AB128" s="72">
        <f>VLOOKUP($E128,'DTOC Backsheet'!$D$196:$M$373,'DTOC Performance (Quarterly)'!AB$10,0)</f>
        <v>664</v>
      </c>
      <c r="AC128" s="73">
        <f>VLOOKUP($E128,'Population 18+ (2014)'!$D$11:$I$188,AC$10,0)</f>
        <v>164745.72499999998</v>
      </c>
      <c r="AD128" s="74">
        <f t="shared" si="30"/>
        <v>403.04535975060963</v>
      </c>
      <c r="AE128" s="72">
        <f>VLOOKUP($E128,'DTOC Backsheet'!$D$9:$M$186,'DTOC Performance (Quarterly)'!AE$10,0)</f>
        <v>948</v>
      </c>
      <c r="AF128" s="73">
        <f>VLOOKUP($E128,'Population 18+ (2014)'!$D$11:$I$188,AF$10,0)</f>
        <v>163962.89600000001</v>
      </c>
      <c r="AG128" s="74">
        <f t="shared" si="31"/>
        <v>578.17959009457843</v>
      </c>
      <c r="AH128" s="72">
        <f>VLOOKUP($E128,'DTOC Backsheet'!$D$9:$M$186,'DTOC Performance (Quarterly)'!AH$10,0)</f>
        <v>741</v>
      </c>
      <c r="AI128" s="73">
        <f>VLOOKUP($E128,'Population 18+ (2014)'!$D$11:$I$188,AI$10,0)</f>
        <v>163962.89600000001</v>
      </c>
      <c r="AJ128" s="74">
        <f t="shared" si="32"/>
        <v>451.93151504228126</v>
      </c>
      <c r="AK128" s="72">
        <f>VLOOKUP($E128,'DTOC Backsheet'!$D$9:$M$186,'DTOC Performance (Quarterly)'!AK$10,0)</f>
        <v>634</v>
      </c>
      <c r="AL128" s="73">
        <f>VLOOKUP($E128,'Population 18+ (2014)'!$D$11:$I$188,AL$10,0)</f>
        <v>163962.89600000001</v>
      </c>
      <c r="AM128" s="74">
        <f t="shared" si="33"/>
        <v>386.6728482278088</v>
      </c>
      <c r="AN128" s="72">
        <f>VLOOKUP($E128,'DTOC Backsheet'!$D$9:$M$186,'DTOC Performance (Quarterly)'!AN$10,0)</f>
        <v>570</v>
      </c>
      <c r="AO128" s="73">
        <f>VLOOKUP($E128,'Population 18+ (2014)'!$D$11:$I$188,AO$10,0)</f>
        <v>164745.72499999998</v>
      </c>
      <c r="AP128" s="74">
        <f t="shared" si="34"/>
        <v>345.9877335208547</v>
      </c>
      <c r="AT128" s="26"/>
    </row>
    <row r="129" spans="1:46" ht="16.5" customHeight="1">
      <c r="A129" s="26"/>
      <c r="B129" s="42" t="s">
        <v>16</v>
      </c>
      <c r="C129" s="43" t="s">
        <v>28</v>
      </c>
      <c r="D129" s="45" t="s">
        <v>42</v>
      </c>
      <c r="E129" s="56" t="s">
        <v>239</v>
      </c>
      <c r="F129" s="57" t="s">
        <v>240</v>
      </c>
      <c r="G129" s="72">
        <f>VLOOKUP($E129,'DTOC Backsheet'!$D$9:$M$186,'DTOC Performance (Quarterly)'!G$10,0)</f>
        <v>3014</v>
      </c>
      <c r="H129" s="73">
        <f>VLOOKUP($E129,'Population 18+ (2014)'!$D$11:$I$188,H$10,0)</f>
        <v>485164.88800000009</v>
      </c>
      <c r="I129" s="74">
        <f t="shared" si="23"/>
        <v>621.23209542731786</v>
      </c>
      <c r="J129" s="72">
        <f>VLOOKUP($E129,'DTOC Backsheet'!$D$9:$M$186,'DTOC Performance (Quarterly)'!J$10,0)</f>
        <v>3047</v>
      </c>
      <c r="K129" s="73">
        <f>VLOOKUP($E129,'Population 18+ (2014)'!$D$11:$I$188,K$10,0)</f>
        <v>485164.88800000009</v>
      </c>
      <c r="L129" s="74">
        <f t="shared" si="24"/>
        <v>628.03390669112048</v>
      </c>
      <c r="M129" s="72">
        <f>VLOOKUP($E129,'DTOC Backsheet'!$D$9:$M$186,'DTOC Performance (Quarterly)'!M$10,0)</f>
        <v>3973</v>
      </c>
      <c r="N129" s="73">
        <f>VLOOKUP($E129,'Population 18+ (2014)'!$D$11:$I$188,N$10,0)</f>
        <v>485164.88800000009</v>
      </c>
      <c r="O129" s="74">
        <f t="shared" si="25"/>
        <v>818.89685306328249</v>
      </c>
      <c r="P129" s="72">
        <f>VLOOKUP($E129,'DTOC Backsheet'!$D$9:$M$186,'DTOC Performance (Quarterly)'!P$10,0)</f>
        <v>4256</v>
      </c>
      <c r="Q129" s="73">
        <f>VLOOKUP($E129,'Population 18+ (2014)'!$D$11:$I$188,Q$10,0)</f>
        <v>486576.73499999993</v>
      </c>
      <c r="R129" s="74">
        <f t="shared" si="26"/>
        <v>874.68218142406681</v>
      </c>
      <c r="S129" s="72">
        <f>VLOOKUP($E129,'DTOC Backsheet'!$D$196:$M$373,'DTOC Performance (Quarterly)'!S$10,0)</f>
        <v>3024</v>
      </c>
      <c r="T129" s="73">
        <f>VLOOKUP($E129,'Population 18+ (2014)'!$D$11:$I$188,T$10,0)</f>
        <v>486576.73499999993</v>
      </c>
      <c r="U129" s="74">
        <f t="shared" si="27"/>
        <v>621.48470785394227</v>
      </c>
      <c r="V129" s="72">
        <f>VLOOKUP($E129,'DTOC Backsheet'!$D$196:$M$373,'DTOC Performance (Quarterly)'!V$10,0)</f>
        <v>3052</v>
      </c>
      <c r="W129" s="73">
        <f>VLOOKUP($E129,'Population 18+ (2014)'!$D$11:$I$188,W$10,0)</f>
        <v>486576.73499999993</v>
      </c>
      <c r="X129" s="74">
        <f t="shared" si="28"/>
        <v>627.23919588962679</v>
      </c>
      <c r="Y129" s="72">
        <f>VLOOKUP($E129,'DTOC Backsheet'!$D$196:$M$373,'DTOC Performance (Quarterly)'!Y$10,0)</f>
        <v>3984</v>
      </c>
      <c r="Z129" s="73">
        <f>VLOOKUP($E129,'Population 18+ (2014)'!$D$11:$I$188,Z$10,0)</f>
        <v>486576.73499999993</v>
      </c>
      <c r="AA129" s="74">
        <f t="shared" si="29"/>
        <v>818.78144050598723</v>
      </c>
      <c r="AB129" s="72">
        <f>VLOOKUP($E129,'DTOC Backsheet'!$D$196:$M$373,'DTOC Performance (Quarterly)'!AB$10,0)</f>
        <v>4270</v>
      </c>
      <c r="AC129" s="73">
        <f>VLOOKUP($E129,'Population 18+ (2014)'!$D$11:$I$188,AC$10,0)</f>
        <v>487856.15</v>
      </c>
      <c r="AD129" s="74">
        <f t="shared" si="30"/>
        <v>875.25800381936347</v>
      </c>
      <c r="AE129" s="72">
        <f>VLOOKUP($E129,'DTOC Backsheet'!$D$9:$M$186,'DTOC Performance (Quarterly)'!AE$10,0)</f>
        <v>4617</v>
      </c>
      <c r="AF129" s="73">
        <f>VLOOKUP($E129,'Population 18+ (2014)'!$D$11:$I$188,AF$10,0)</f>
        <v>486576.73499999993</v>
      </c>
      <c r="AG129" s="74">
        <f t="shared" si="31"/>
        <v>948.87397359842953</v>
      </c>
      <c r="AH129" s="72">
        <f>VLOOKUP($E129,'DTOC Backsheet'!$D$9:$M$186,'DTOC Performance (Quarterly)'!AH$10,0)</f>
        <v>7009</v>
      </c>
      <c r="AI129" s="73">
        <f>VLOOKUP($E129,'Population 18+ (2014)'!$D$11:$I$188,AI$10,0)</f>
        <v>486576.73499999993</v>
      </c>
      <c r="AJ129" s="74">
        <f t="shared" si="32"/>
        <v>1440.4716657897754</v>
      </c>
      <c r="AK129" s="72">
        <f>VLOOKUP($E129,'DTOC Backsheet'!$D$9:$M$186,'DTOC Performance (Quarterly)'!AK$10,0)</f>
        <v>6879</v>
      </c>
      <c r="AL129" s="73">
        <f>VLOOKUP($E129,'Population 18+ (2014)'!$D$11:$I$188,AL$10,0)</f>
        <v>486576.73499999993</v>
      </c>
      <c r="AM129" s="74">
        <f t="shared" si="33"/>
        <v>1413.7543999098109</v>
      </c>
      <c r="AN129" s="72">
        <f>VLOOKUP($E129,'DTOC Backsheet'!$D$9:$M$186,'DTOC Performance (Quarterly)'!AN$10,0)</f>
        <v>7071</v>
      </c>
      <c r="AO129" s="73">
        <f>VLOOKUP($E129,'Population 18+ (2014)'!$D$11:$I$188,AO$10,0)</f>
        <v>487856.15</v>
      </c>
      <c r="AP129" s="74">
        <f t="shared" si="34"/>
        <v>1449.4026569102386</v>
      </c>
      <c r="AT129" s="26"/>
    </row>
    <row r="130" spans="1:46" ht="16.5" customHeight="1">
      <c r="A130" s="26"/>
      <c r="B130" s="42" t="s">
        <v>18</v>
      </c>
      <c r="C130" s="43" t="s">
        <v>30</v>
      </c>
      <c r="D130" s="45" t="s">
        <v>52</v>
      </c>
      <c r="E130" s="56" t="s">
        <v>241</v>
      </c>
      <c r="F130" s="57" t="s">
        <v>242</v>
      </c>
      <c r="G130" s="72">
        <f>VLOOKUP($E130,'DTOC Backsheet'!$D$9:$M$186,'DTOC Performance (Quarterly)'!G$10,0)</f>
        <v>12709</v>
      </c>
      <c r="H130" s="73">
        <f>VLOOKUP($E130,'Population 18+ (2014)'!$D$11:$I$188,H$10,0)</f>
        <v>559164.19099999999</v>
      </c>
      <c r="I130" s="74">
        <f t="shared" si="23"/>
        <v>2272.8565606591214</v>
      </c>
      <c r="J130" s="72">
        <f>VLOOKUP($E130,'DTOC Backsheet'!$D$9:$M$186,'DTOC Performance (Quarterly)'!J$10,0)</f>
        <v>12470</v>
      </c>
      <c r="K130" s="73">
        <f>VLOOKUP($E130,'Population 18+ (2014)'!$D$11:$I$188,K$10,0)</f>
        <v>559164.19099999999</v>
      </c>
      <c r="L130" s="74">
        <f t="shared" si="24"/>
        <v>2230.114195563714</v>
      </c>
      <c r="M130" s="72">
        <f>VLOOKUP($E130,'DTOC Backsheet'!$D$9:$M$186,'DTOC Performance (Quarterly)'!M$10,0)</f>
        <v>13632</v>
      </c>
      <c r="N130" s="73">
        <f>VLOOKUP($E130,'Population 18+ (2014)'!$D$11:$I$188,N$10,0)</f>
        <v>559164.19099999999</v>
      </c>
      <c r="O130" s="74">
        <f t="shared" si="25"/>
        <v>2437.9243555673256</v>
      </c>
      <c r="P130" s="72">
        <f>VLOOKUP($E130,'DTOC Backsheet'!$D$9:$M$186,'DTOC Performance (Quarterly)'!P$10,0)</f>
        <v>13189</v>
      </c>
      <c r="Q130" s="73">
        <f>VLOOKUP($E130,'Population 18+ (2014)'!$D$11:$I$188,Q$10,0)</f>
        <v>564395.87400000007</v>
      </c>
      <c r="R130" s="74">
        <f t="shared" si="26"/>
        <v>2336.8349429145542</v>
      </c>
      <c r="S130" s="72">
        <f>VLOOKUP($E130,'DTOC Backsheet'!$D$196:$M$373,'DTOC Performance (Quarterly)'!S$10,0)</f>
        <v>12251.475999999999</v>
      </c>
      <c r="T130" s="73">
        <f>VLOOKUP($E130,'Population 18+ (2014)'!$D$11:$I$188,T$10,0)</f>
        <v>564395.87400000007</v>
      </c>
      <c r="U130" s="74">
        <f t="shared" si="27"/>
        <v>2170.7238774038233</v>
      </c>
      <c r="V130" s="72">
        <f>VLOOKUP($E130,'DTOC Backsheet'!$D$196:$M$373,'DTOC Performance (Quarterly)'!V$10,0)</f>
        <v>12021.08</v>
      </c>
      <c r="W130" s="73">
        <f>VLOOKUP($E130,'Population 18+ (2014)'!$D$11:$I$188,W$10,0)</f>
        <v>564395.87400000007</v>
      </c>
      <c r="X130" s="74">
        <f t="shared" si="28"/>
        <v>2129.9021757200157</v>
      </c>
      <c r="Y130" s="72">
        <f>VLOOKUP($E130,'DTOC Backsheet'!$D$196:$M$373,'DTOC Performance (Quarterly)'!Y$10,0)</f>
        <v>13141.248</v>
      </c>
      <c r="Z130" s="73">
        <f>VLOOKUP($E130,'Population 18+ (2014)'!$D$11:$I$188,Z$10,0)</f>
        <v>564395.87400000007</v>
      </c>
      <c r="AA130" s="74">
        <f t="shared" si="29"/>
        <v>2328.3742148689057</v>
      </c>
      <c r="AB130" s="72">
        <f>VLOOKUP($E130,'DTOC Backsheet'!$D$196:$M$373,'DTOC Performance (Quarterly)'!AB$10,0)</f>
        <v>13141.248</v>
      </c>
      <c r="AC130" s="73">
        <f>VLOOKUP($E130,'Population 18+ (2014)'!$D$11:$I$188,AC$10,0)</f>
        <v>569558.40099999984</v>
      </c>
      <c r="AD130" s="74">
        <f t="shared" si="30"/>
        <v>2307.2696280007995</v>
      </c>
      <c r="AE130" s="72">
        <f>VLOOKUP($E130,'DTOC Backsheet'!$D$9:$M$186,'DTOC Performance (Quarterly)'!AE$10,0)</f>
        <v>15190</v>
      </c>
      <c r="AF130" s="73">
        <f>VLOOKUP($E130,'Population 18+ (2014)'!$D$11:$I$188,AF$10,0)</f>
        <v>564395.87400000007</v>
      </c>
      <c r="AG130" s="74">
        <f t="shared" si="31"/>
        <v>2691.3733249580769</v>
      </c>
      <c r="AH130" s="72">
        <f>VLOOKUP($E130,'DTOC Backsheet'!$D$9:$M$186,'DTOC Performance (Quarterly)'!AH$10,0)</f>
        <v>17604</v>
      </c>
      <c r="AI130" s="73">
        <f>VLOOKUP($E130,'Population 18+ (2014)'!$D$11:$I$188,AI$10,0)</f>
        <v>564395.87400000007</v>
      </c>
      <c r="AJ130" s="74">
        <f t="shared" si="32"/>
        <v>3119.0872950995381</v>
      </c>
      <c r="AK130" s="72">
        <f>VLOOKUP($E130,'DTOC Backsheet'!$D$9:$M$186,'DTOC Performance (Quarterly)'!AK$10,0)</f>
        <v>17286</v>
      </c>
      <c r="AL130" s="73">
        <f>VLOOKUP($E130,'Population 18+ (2014)'!$D$11:$I$188,AL$10,0)</f>
        <v>564395.87400000007</v>
      </c>
      <c r="AM130" s="74">
        <f t="shared" si="33"/>
        <v>3062.743864070133</v>
      </c>
      <c r="AN130" s="72">
        <f>VLOOKUP($E130,'DTOC Backsheet'!$D$9:$M$186,'DTOC Performance (Quarterly)'!AN$10,0)</f>
        <v>18088</v>
      </c>
      <c r="AO130" s="73">
        <f>VLOOKUP($E130,'Population 18+ (2014)'!$D$11:$I$188,AO$10,0)</f>
        <v>569558.40099999984</v>
      </c>
      <c r="AP130" s="74">
        <f t="shared" si="34"/>
        <v>3175.7937321690042</v>
      </c>
      <c r="AT130" s="26"/>
    </row>
    <row r="131" spans="1:46" ht="16.5" customHeight="1">
      <c r="A131" s="26"/>
      <c r="B131" s="42" t="s">
        <v>16</v>
      </c>
      <c r="C131" s="43" t="s">
        <v>24</v>
      </c>
      <c r="D131" s="45" t="s">
        <v>44</v>
      </c>
      <c r="E131" s="56" t="s">
        <v>243</v>
      </c>
      <c r="F131" s="57" t="s">
        <v>244</v>
      </c>
      <c r="G131" s="72">
        <f>VLOOKUP($E131,'DTOC Backsheet'!$D$9:$M$186,'DTOC Performance (Quarterly)'!G$10,0)</f>
        <v>723</v>
      </c>
      <c r="H131" s="73">
        <f>VLOOKUP($E131,'Population 18+ (2014)'!$D$11:$I$188,H$10,0)</f>
        <v>256640.41200000001</v>
      </c>
      <c r="I131" s="74">
        <f t="shared" si="23"/>
        <v>281.71712878952206</v>
      </c>
      <c r="J131" s="72">
        <f>VLOOKUP($E131,'DTOC Backsheet'!$D$9:$M$186,'DTOC Performance (Quarterly)'!J$10,0)</f>
        <v>576</v>
      </c>
      <c r="K131" s="73">
        <f>VLOOKUP($E131,'Population 18+ (2014)'!$D$11:$I$188,K$10,0)</f>
        <v>256640.41200000001</v>
      </c>
      <c r="L131" s="74">
        <f t="shared" si="24"/>
        <v>224.43854243812544</v>
      </c>
      <c r="M131" s="72">
        <f>VLOOKUP($E131,'DTOC Backsheet'!$D$9:$M$186,'DTOC Performance (Quarterly)'!M$10,0)</f>
        <v>504</v>
      </c>
      <c r="N131" s="73">
        <f>VLOOKUP($E131,'Population 18+ (2014)'!$D$11:$I$188,N$10,0)</f>
        <v>256640.41200000001</v>
      </c>
      <c r="O131" s="74">
        <f t="shared" si="25"/>
        <v>196.38372463335975</v>
      </c>
      <c r="P131" s="72">
        <f>VLOOKUP($E131,'DTOC Backsheet'!$D$9:$M$186,'DTOC Performance (Quarterly)'!P$10,0)</f>
        <v>860</v>
      </c>
      <c r="Q131" s="73">
        <f>VLOOKUP($E131,'Population 18+ (2014)'!$D$11:$I$188,Q$10,0)</f>
        <v>257276.97499999995</v>
      </c>
      <c r="R131" s="74">
        <f t="shared" si="26"/>
        <v>334.27009937441943</v>
      </c>
      <c r="S131" s="72">
        <f>VLOOKUP($E131,'DTOC Backsheet'!$D$196:$M$373,'DTOC Performance (Quarterly)'!S$10,0)</f>
        <v>630</v>
      </c>
      <c r="T131" s="73">
        <f>VLOOKUP($E131,'Population 18+ (2014)'!$D$11:$I$188,T$10,0)</f>
        <v>257276.97499999995</v>
      </c>
      <c r="U131" s="74">
        <f t="shared" si="27"/>
        <v>244.8722820998654</v>
      </c>
      <c r="V131" s="72">
        <f>VLOOKUP($E131,'DTOC Backsheet'!$D$196:$M$373,'DTOC Performance (Quarterly)'!V$10,0)</f>
        <v>607</v>
      </c>
      <c r="W131" s="73">
        <f>VLOOKUP($E131,'Population 18+ (2014)'!$D$11:$I$188,W$10,0)</f>
        <v>257276.97499999995</v>
      </c>
      <c r="X131" s="74">
        <f t="shared" si="28"/>
        <v>235.93250037240998</v>
      </c>
      <c r="Y131" s="72">
        <f>VLOOKUP($E131,'DTOC Backsheet'!$D$196:$M$373,'DTOC Performance (Quarterly)'!Y$10,0)</f>
        <v>520</v>
      </c>
      <c r="Z131" s="73">
        <f>VLOOKUP($E131,'Population 18+ (2014)'!$D$11:$I$188,Z$10,0)</f>
        <v>257276.97499999995</v>
      </c>
      <c r="AA131" s="74">
        <f t="shared" si="29"/>
        <v>202.11680427290474</v>
      </c>
      <c r="AB131" s="72">
        <f>VLOOKUP($E131,'DTOC Backsheet'!$D$196:$M$373,'DTOC Performance (Quarterly)'!AB$10,0)</f>
        <v>753</v>
      </c>
      <c r="AC131" s="73">
        <f>VLOOKUP($E131,'Population 18+ (2014)'!$D$11:$I$188,AC$10,0)</f>
        <v>257975.99300000005</v>
      </c>
      <c r="AD131" s="74">
        <f t="shared" si="30"/>
        <v>291.88762537295474</v>
      </c>
      <c r="AE131" s="72">
        <f>VLOOKUP($E131,'DTOC Backsheet'!$D$9:$M$186,'DTOC Performance (Quarterly)'!AE$10,0)</f>
        <v>524</v>
      </c>
      <c r="AF131" s="73">
        <f>VLOOKUP($E131,'Population 18+ (2014)'!$D$11:$I$188,AF$10,0)</f>
        <v>257276.97499999995</v>
      </c>
      <c r="AG131" s="74">
        <f t="shared" si="31"/>
        <v>203.67154892115786</v>
      </c>
      <c r="AH131" s="72">
        <f>VLOOKUP($E131,'DTOC Backsheet'!$D$9:$M$186,'DTOC Performance (Quarterly)'!AH$10,0)</f>
        <v>635</v>
      </c>
      <c r="AI131" s="73">
        <f>VLOOKUP($E131,'Population 18+ (2014)'!$D$11:$I$188,AI$10,0)</f>
        <v>257276.97499999995</v>
      </c>
      <c r="AJ131" s="74">
        <f t="shared" si="32"/>
        <v>246.81571291018176</v>
      </c>
      <c r="AK131" s="72">
        <f>VLOOKUP($E131,'DTOC Backsheet'!$D$9:$M$186,'DTOC Performance (Quarterly)'!AK$10,0)</f>
        <v>942</v>
      </c>
      <c r="AL131" s="73">
        <f>VLOOKUP($E131,'Population 18+ (2014)'!$D$11:$I$188,AL$10,0)</f>
        <v>257276.97499999995</v>
      </c>
      <c r="AM131" s="74">
        <f t="shared" si="33"/>
        <v>366.14236466360825</v>
      </c>
      <c r="AN131" s="72">
        <f>VLOOKUP($E131,'DTOC Backsheet'!$D$9:$M$186,'DTOC Performance (Quarterly)'!AN$10,0)</f>
        <v>960</v>
      </c>
      <c r="AO131" s="73">
        <f>VLOOKUP($E131,'Population 18+ (2014)'!$D$11:$I$188,AO$10,0)</f>
        <v>257975.99300000005</v>
      </c>
      <c r="AP131" s="74">
        <f t="shared" si="34"/>
        <v>372.12764987787051</v>
      </c>
      <c r="AT131" s="26"/>
    </row>
    <row r="132" spans="1:46" ht="16.5" customHeight="1">
      <c r="A132" s="26"/>
      <c r="B132" s="42" t="s">
        <v>18</v>
      </c>
      <c r="C132" s="43" t="s">
        <v>30</v>
      </c>
      <c r="D132" s="45" t="s">
        <v>48</v>
      </c>
      <c r="E132" s="56" t="s">
        <v>245</v>
      </c>
      <c r="F132" s="57" t="s">
        <v>246</v>
      </c>
      <c r="G132" s="72">
        <f>VLOOKUP($E132,'DTOC Backsheet'!$D$9:$M$186,'DTOC Performance (Quarterly)'!G$10,0)</f>
        <v>2340</v>
      </c>
      <c r="H132" s="73">
        <f>VLOOKUP($E132,'Population 18+ (2014)'!$D$11:$I$188,H$10,0)</f>
        <v>251983.11799999993</v>
      </c>
      <c r="I132" s="74">
        <f t="shared" si="23"/>
        <v>928.63363965517749</v>
      </c>
      <c r="J132" s="72">
        <f>VLOOKUP($E132,'DTOC Backsheet'!$D$9:$M$186,'DTOC Performance (Quarterly)'!J$10,0)</f>
        <v>4175</v>
      </c>
      <c r="K132" s="73">
        <f>VLOOKUP($E132,'Population 18+ (2014)'!$D$11:$I$188,K$10,0)</f>
        <v>251983.11799999993</v>
      </c>
      <c r="L132" s="74">
        <f t="shared" si="24"/>
        <v>1656.8570280172505</v>
      </c>
      <c r="M132" s="72">
        <f>VLOOKUP($E132,'DTOC Backsheet'!$D$9:$M$186,'DTOC Performance (Quarterly)'!M$10,0)</f>
        <v>3515</v>
      </c>
      <c r="N132" s="73">
        <f>VLOOKUP($E132,'Population 18+ (2014)'!$D$11:$I$188,N$10,0)</f>
        <v>251983.11799999993</v>
      </c>
      <c r="O132" s="74">
        <f t="shared" si="25"/>
        <v>1394.9347193965593</v>
      </c>
      <c r="P132" s="72">
        <f>VLOOKUP($E132,'DTOC Backsheet'!$D$9:$M$186,'DTOC Performance (Quarterly)'!P$10,0)</f>
        <v>3436</v>
      </c>
      <c r="Q132" s="73">
        <f>VLOOKUP($E132,'Population 18+ (2014)'!$D$11:$I$188,Q$10,0)</f>
        <v>253870.19200000001</v>
      </c>
      <c r="R132" s="74">
        <f t="shared" si="26"/>
        <v>1353.4475918307101</v>
      </c>
      <c r="S132" s="72">
        <f>VLOOKUP($E132,'DTOC Backsheet'!$D$196:$M$373,'DTOC Performance (Quarterly)'!S$10,0)</f>
        <v>2328.3000000000002</v>
      </c>
      <c r="T132" s="73">
        <f>VLOOKUP($E132,'Population 18+ (2014)'!$D$11:$I$188,T$10,0)</f>
        <v>253870.19200000001</v>
      </c>
      <c r="U132" s="74">
        <f t="shared" si="27"/>
        <v>917.12224332346977</v>
      </c>
      <c r="V132" s="72">
        <f>VLOOKUP($E132,'DTOC Backsheet'!$D$196:$M$373,'DTOC Performance (Quarterly)'!V$10,0)</f>
        <v>4154.125</v>
      </c>
      <c r="W132" s="73">
        <f>VLOOKUP($E132,'Population 18+ (2014)'!$D$11:$I$188,W$10,0)</f>
        <v>253870.19200000001</v>
      </c>
      <c r="X132" s="74">
        <f t="shared" si="28"/>
        <v>1636.3185324254216</v>
      </c>
      <c r="Y132" s="72">
        <f>VLOOKUP($E132,'DTOC Backsheet'!$D$196:$M$373,'DTOC Performance (Quarterly)'!Y$10,0)</f>
        <v>3497.4250000000002</v>
      </c>
      <c r="Z132" s="73">
        <f>VLOOKUP($E132,'Population 18+ (2014)'!$D$11:$I$188,Z$10,0)</f>
        <v>253870.19200000001</v>
      </c>
      <c r="AA132" s="74">
        <f t="shared" si="29"/>
        <v>1377.6430278982891</v>
      </c>
      <c r="AB132" s="72">
        <f>VLOOKUP($E132,'DTOC Backsheet'!$D$196:$M$373,'DTOC Performance (Quarterly)'!AB$10,0)</f>
        <v>3498.42</v>
      </c>
      <c r="AC132" s="73">
        <f>VLOOKUP($E132,'Population 18+ (2014)'!$D$11:$I$188,AC$10,0)</f>
        <v>255364.05600000001</v>
      </c>
      <c r="AD132" s="74">
        <f t="shared" si="30"/>
        <v>1369.973540833797</v>
      </c>
      <c r="AE132" s="72">
        <f>VLOOKUP($E132,'DTOC Backsheet'!$D$9:$M$186,'DTOC Performance (Quarterly)'!AE$10,0)</f>
        <v>3458</v>
      </c>
      <c r="AF132" s="73">
        <f>VLOOKUP($E132,'Population 18+ (2014)'!$D$11:$I$188,AF$10,0)</f>
        <v>253870.19200000001</v>
      </c>
      <c r="AG132" s="74">
        <f t="shared" si="31"/>
        <v>1362.11343787852</v>
      </c>
      <c r="AH132" s="72">
        <f>VLOOKUP($E132,'DTOC Backsheet'!$D$9:$M$186,'DTOC Performance (Quarterly)'!AH$10,0)</f>
        <v>5579</v>
      </c>
      <c r="AI132" s="73">
        <f>VLOOKUP($E132,'Population 18+ (2014)'!$D$11:$I$188,AI$10,0)</f>
        <v>253870.19200000001</v>
      </c>
      <c r="AJ132" s="74">
        <f t="shared" si="32"/>
        <v>2197.5797773060335</v>
      </c>
      <c r="AK132" s="72">
        <f>VLOOKUP($E132,'DTOC Backsheet'!$D$9:$M$186,'DTOC Performance (Quarterly)'!AK$10,0)</f>
        <v>3013</v>
      </c>
      <c r="AL132" s="73">
        <f>VLOOKUP($E132,'Population 18+ (2014)'!$D$11:$I$188,AL$10,0)</f>
        <v>253870.19200000001</v>
      </c>
      <c r="AM132" s="74">
        <f t="shared" si="33"/>
        <v>1186.827006456906</v>
      </c>
      <c r="AN132" s="72">
        <f>VLOOKUP($E132,'DTOC Backsheet'!$D$9:$M$186,'DTOC Performance (Quarterly)'!AN$10,0)</f>
        <v>2190</v>
      </c>
      <c r="AO132" s="73">
        <f>VLOOKUP($E132,'Population 18+ (2014)'!$D$11:$I$188,AO$10,0)</f>
        <v>255364.05600000001</v>
      </c>
      <c r="AP132" s="74">
        <f t="shared" si="34"/>
        <v>857.59916031408898</v>
      </c>
      <c r="AT132" s="26"/>
    </row>
    <row r="133" spans="1:46" ht="16.5" customHeight="1">
      <c r="A133" s="26"/>
      <c r="B133" s="42" t="s">
        <v>18</v>
      </c>
      <c r="C133" s="43" t="s">
        <v>30</v>
      </c>
      <c r="D133" s="45" t="s">
        <v>48</v>
      </c>
      <c r="E133" s="56" t="s">
        <v>247</v>
      </c>
      <c r="F133" s="57" t="s">
        <v>248</v>
      </c>
      <c r="G133" s="72">
        <f>VLOOKUP($E133,'DTOC Backsheet'!$D$9:$M$186,'DTOC Performance (Quarterly)'!G$10,0)</f>
        <v>3521</v>
      </c>
      <c r="H133" s="73">
        <f>VLOOKUP($E133,'Population 18+ (2014)'!$D$11:$I$188,H$10,0)</f>
        <v>642571.96700000006</v>
      </c>
      <c r="I133" s="74">
        <f t="shared" si="23"/>
        <v>547.95418736342106</v>
      </c>
      <c r="J133" s="72">
        <f>VLOOKUP($E133,'DTOC Backsheet'!$D$9:$M$186,'DTOC Performance (Quarterly)'!J$10,0)</f>
        <v>5213</v>
      </c>
      <c r="K133" s="73">
        <f>VLOOKUP($E133,'Population 18+ (2014)'!$D$11:$I$188,K$10,0)</f>
        <v>642571.96700000006</v>
      </c>
      <c r="L133" s="74">
        <f t="shared" si="24"/>
        <v>811.27099651392041</v>
      </c>
      <c r="M133" s="72">
        <f>VLOOKUP($E133,'DTOC Backsheet'!$D$9:$M$186,'DTOC Performance (Quarterly)'!M$10,0)</f>
        <v>6727</v>
      </c>
      <c r="N133" s="73">
        <f>VLOOKUP($E133,'Population 18+ (2014)'!$D$11:$I$188,N$10,0)</f>
        <v>642571.96700000006</v>
      </c>
      <c r="O133" s="74">
        <f t="shared" si="25"/>
        <v>1046.8866283424406</v>
      </c>
      <c r="P133" s="72">
        <f>VLOOKUP($E133,'DTOC Backsheet'!$D$9:$M$186,'DTOC Performance (Quarterly)'!P$10,0)</f>
        <v>6182</v>
      </c>
      <c r="Q133" s="73">
        <f>VLOOKUP($E133,'Population 18+ (2014)'!$D$11:$I$188,Q$10,0)</f>
        <v>646720.82700000005</v>
      </c>
      <c r="R133" s="74">
        <f t="shared" si="26"/>
        <v>955.89932191869866</v>
      </c>
      <c r="S133" s="72">
        <f>VLOOKUP($E133,'DTOC Backsheet'!$D$196:$M$373,'DTOC Performance (Quarterly)'!S$10,0)</f>
        <v>7219</v>
      </c>
      <c r="T133" s="73">
        <f>VLOOKUP($E133,'Population 18+ (2014)'!$D$11:$I$188,T$10,0)</f>
        <v>646720.82700000005</v>
      </c>
      <c r="U133" s="74">
        <f t="shared" si="27"/>
        <v>1116.246717070703</v>
      </c>
      <c r="V133" s="72">
        <f>VLOOKUP($E133,'DTOC Backsheet'!$D$196:$M$373,'DTOC Performance (Quarterly)'!V$10,0)</f>
        <v>7028</v>
      </c>
      <c r="W133" s="73">
        <f>VLOOKUP($E133,'Population 18+ (2014)'!$D$11:$I$188,W$10,0)</f>
        <v>646720.82700000005</v>
      </c>
      <c r="X133" s="74">
        <f t="shared" si="28"/>
        <v>1086.7131081275661</v>
      </c>
      <c r="Y133" s="72">
        <f>VLOOKUP($E133,'DTOC Backsheet'!$D$196:$M$373,'DTOC Performance (Quarterly)'!Y$10,0)</f>
        <v>7358</v>
      </c>
      <c r="Z133" s="73">
        <f>VLOOKUP($E133,'Population 18+ (2014)'!$D$11:$I$188,Z$10,0)</f>
        <v>646720.82700000005</v>
      </c>
      <c r="AA133" s="74">
        <f t="shared" si="29"/>
        <v>1137.7397623225145</v>
      </c>
      <c r="AB133" s="72">
        <f>VLOOKUP($E133,'DTOC Backsheet'!$D$196:$M$373,'DTOC Performance (Quarterly)'!AB$10,0)</f>
        <v>7170</v>
      </c>
      <c r="AC133" s="73">
        <f>VLOOKUP($E133,'Population 18+ (2014)'!$D$11:$I$188,AC$10,0)</f>
        <v>650947.40300000005</v>
      </c>
      <c r="AD133" s="74">
        <f t="shared" si="30"/>
        <v>1101.4714809454426</v>
      </c>
      <c r="AE133" s="72">
        <f>VLOOKUP($E133,'DTOC Backsheet'!$D$9:$M$186,'DTOC Performance (Quarterly)'!AE$10,0)</f>
        <v>6540</v>
      </c>
      <c r="AF133" s="73">
        <f>VLOOKUP($E133,'Population 18+ (2014)'!$D$11:$I$188,AF$10,0)</f>
        <v>646720.82700000005</v>
      </c>
      <c r="AG133" s="74">
        <f t="shared" si="31"/>
        <v>1011.2555104089759</v>
      </c>
      <c r="AH133" s="72">
        <f>VLOOKUP($E133,'DTOC Backsheet'!$D$9:$M$186,'DTOC Performance (Quarterly)'!AH$10,0)</f>
        <v>6326</v>
      </c>
      <c r="AI133" s="73">
        <f>VLOOKUP($E133,'Population 18+ (2014)'!$D$11:$I$188,AI$10,0)</f>
        <v>646720.82700000005</v>
      </c>
      <c r="AJ133" s="74">
        <f t="shared" si="32"/>
        <v>978.1654982946759</v>
      </c>
      <c r="AK133" s="72">
        <f>VLOOKUP($E133,'DTOC Backsheet'!$D$9:$M$186,'DTOC Performance (Quarterly)'!AK$10,0)</f>
        <v>5035</v>
      </c>
      <c r="AL133" s="73">
        <f>VLOOKUP($E133,'Population 18+ (2014)'!$D$11:$I$188,AL$10,0)</f>
        <v>646720.82700000005</v>
      </c>
      <c r="AM133" s="74">
        <f t="shared" si="33"/>
        <v>778.54304203504478</v>
      </c>
      <c r="AN133" s="72">
        <f>VLOOKUP($E133,'DTOC Backsheet'!$D$9:$M$186,'DTOC Performance (Quarterly)'!AN$10,0)</f>
        <v>4923</v>
      </c>
      <c r="AO133" s="73">
        <f>VLOOKUP($E133,'Population 18+ (2014)'!$D$11:$I$188,AO$10,0)</f>
        <v>650947.40300000005</v>
      </c>
      <c r="AP133" s="74">
        <f t="shared" si="34"/>
        <v>756.28230135208014</v>
      </c>
      <c r="AT133" s="26"/>
    </row>
    <row r="134" spans="1:46" ht="16.5" customHeight="1">
      <c r="A134" s="26"/>
      <c r="B134" s="42" t="s">
        <v>16</v>
      </c>
      <c r="C134" s="43" t="s">
        <v>26</v>
      </c>
      <c r="D134" s="45" t="s">
        <v>466</v>
      </c>
      <c r="E134" s="56" t="s">
        <v>249</v>
      </c>
      <c r="F134" s="57" t="s">
        <v>250</v>
      </c>
      <c r="G134" s="72">
        <f>VLOOKUP($E134,'DTOC Backsheet'!$D$9:$M$186,'DTOC Performance (Quarterly)'!G$10,0)</f>
        <v>411</v>
      </c>
      <c r="H134" s="73">
        <f>VLOOKUP($E134,'Population 18+ (2014)'!$D$11:$I$188,H$10,0)</f>
        <v>172033.68299999999</v>
      </c>
      <c r="I134" s="74">
        <f t="shared" si="23"/>
        <v>238.90670293909827</v>
      </c>
      <c r="J134" s="72">
        <f>VLOOKUP($E134,'DTOC Backsheet'!$D$9:$M$186,'DTOC Performance (Quarterly)'!J$10,0)</f>
        <v>331</v>
      </c>
      <c r="K134" s="73">
        <f>VLOOKUP($E134,'Population 18+ (2014)'!$D$11:$I$188,K$10,0)</f>
        <v>172033.68299999999</v>
      </c>
      <c r="L134" s="74">
        <f t="shared" si="24"/>
        <v>192.40418168574581</v>
      </c>
      <c r="M134" s="72">
        <f>VLOOKUP($E134,'DTOC Backsheet'!$D$9:$M$186,'DTOC Performance (Quarterly)'!M$10,0)</f>
        <v>471</v>
      </c>
      <c r="N134" s="73">
        <f>VLOOKUP($E134,'Population 18+ (2014)'!$D$11:$I$188,N$10,0)</f>
        <v>172033.68299999999</v>
      </c>
      <c r="O134" s="74">
        <f t="shared" si="25"/>
        <v>273.78359387911263</v>
      </c>
      <c r="P134" s="72">
        <f>VLOOKUP($E134,'DTOC Backsheet'!$D$9:$M$186,'DTOC Performance (Quarterly)'!P$10,0)</f>
        <v>574</v>
      </c>
      <c r="Q134" s="73">
        <f>VLOOKUP($E134,'Population 18+ (2014)'!$D$11:$I$188,Q$10,0)</f>
        <v>172809.89300000007</v>
      </c>
      <c r="R134" s="74">
        <f t="shared" si="26"/>
        <v>332.15690955841268</v>
      </c>
      <c r="S134" s="72">
        <f>VLOOKUP($E134,'DTOC Backsheet'!$D$196:$M$373,'DTOC Performance (Quarterly)'!S$10,0)</f>
        <v>430</v>
      </c>
      <c r="T134" s="73">
        <f>VLOOKUP($E134,'Population 18+ (2014)'!$D$11:$I$188,T$10,0)</f>
        <v>172809.89300000007</v>
      </c>
      <c r="U134" s="74">
        <f t="shared" si="27"/>
        <v>248.82834688173773</v>
      </c>
      <c r="V134" s="72">
        <f>VLOOKUP($E134,'DTOC Backsheet'!$D$196:$M$373,'DTOC Performance (Quarterly)'!V$10,0)</f>
        <v>313.24155385412013</v>
      </c>
      <c r="W134" s="73">
        <f>VLOOKUP($E134,'Population 18+ (2014)'!$D$11:$I$188,W$10,0)</f>
        <v>172809.89300000007</v>
      </c>
      <c r="X134" s="74">
        <f t="shared" si="28"/>
        <v>181.26366981438963</v>
      </c>
      <c r="Y134" s="72">
        <f>VLOOKUP($E134,'DTOC Backsheet'!$D$196:$M$373,'DTOC Performance (Quarterly)'!Y$10,0)</f>
        <v>445.73042859604413</v>
      </c>
      <c r="Z134" s="73">
        <f>VLOOKUP($E134,'Population 18+ (2014)'!$D$11:$I$188,Z$10,0)</f>
        <v>172809.89300000007</v>
      </c>
      <c r="AA134" s="74">
        <f t="shared" si="29"/>
        <v>257.93108302893512</v>
      </c>
      <c r="AB134" s="72">
        <f>VLOOKUP($E134,'DTOC Backsheet'!$D$196:$M$373,'DTOC Performance (Quarterly)'!AB$10,0)</f>
        <v>543.52247658726674</v>
      </c>
      <c r="AC134" s="73">
        <f>VLOOKUP($E134,'Population 18+ (2014)'!$D$11:$I$188,AC$10,0)</f>
        <v>173691.25600000014</v>
      </c>
      <c r="AD134" s="74">
        <f t="shared" si="30"/>
        <v>312.92448975512406</v>
      </c>
      <c r="AE134" s="72">
        <f>VLOOKUP($E134,'DTOC Backsheet'!$D$9:$M$186,'DTOC Performance (Quarterly)'!AE$10,0)</f>
        <v>430</v>
      </c>
      <c r="AF134" s="73">
        <f>VLOOKUP($E134,'Population 18+ (2014)'!$D$11:$I$188,AF$10,0)</f>
        <v>172809.89300000007</v>
      </c>
      <c r="AG134" s="74">
        <f t="shared" si="31"/>
        <v>248.82834688173773</v>
      </c>
      <c r="AH134" s="72">
        <f>VLOOKUP($E134,'DTOC Backsheet'!$D$9:$M$186,'DTOC Performance (Quarterly)'!AH$10,0)</f>
        <v>475</v>
      </c>
      <c r="AI134" s="73">
        <f>VLOOKUP($E134,'Population 18+ (2014)'!$D$11:$I$188,AI$10,0)</f>
        <v>172809.89300000007</v>
      </c>
      <c r="AJ134" s="74">
        <f t="shared" si="32"/>
        <v>274.86852271819868</v>
      </c>
      <c r="AK134" s="72">
        <f>VLOOKUP($E134,'DTOC Backsheet'!$D$9:$M$186,'DTOC Performance (Quarterly)'!AK$10,0)</f>
        <v>1087</v>
      </c>
      <c r="AL134" s="73">
        <f>VLOOKUP($E134,'Population 18+ (2014)'!$D$11:$I$188,AL$10,0)</f>
        <v>172809.89300000007</v>
      </c>
      <c r="AM134" s="74">
        <f t="shared" si="33"/>
        <v>629.01491409406719</v>
      </c>
      <c r="AN134" s="72">
        <f>VLOOKUP($E134,'DTOC Backsheet'!$D$9:$M$186,'DTOC Performance (Quarterly)'!AN$10,0)</f>
        <v>829</v>
      </c>
      <c r="AO134" s="73">
        <f>VLOOKUP($E134,'Population 18+ (2014)'!$D$11:$I$188,AO$10,0)</f>
        <v>173691.25600000014</v>
      </c>
      <c r="AP134" s="74">
        <f t="shared" si="34"/>
        <v>477.28366936329792</v>
      </c>
      <c r="AT134" s="26"/>
    </row>
    <row r="135" spans="1:46" ht="16.5" customHeight="1">
      <c r="A135" s="26"/>
      <c r="B135" s="42" t="s">
        <v>22</v>
      </c>
      <c r="C135" s="43" t="s">
        <v>38</v>
      </c>
      <c r="D135" s="45" t="s">
        <v>60</v>
      </c>
      <c r="E135" s="56" t="s">
        <v>251</v>
      </c>
      <c r="F135" s="57" t="s">
        <v>252</v>
      </c>
      <c r="G135" s="72">
        <f>VLOOKUP($E135,'DTOC Backsheet'!$D$9:$M$186,'DTOC Performance (Quarterly)'!G$10,0)</f>
        <v>14989</v>
      </c>
      <c r="H135" s="73">
        <f>VLOOKUP($E135,'Population 18+ (2014)'!$D$11:$I$188,H$10,0)</f>
        <v>536159.32400000002</v>
      </c>
      <c r="I135" s="74">
        <f t="shared" si="23"/>
        <v>2795.6242350081743</v>
      </c>
      <c r="J135" s="72">
        <f>VLOOKUP($E135,'DTOC Backsheet'!$D$9:$M$186,'DTOC Performance (Quarterly)'!J$10,0)</f>
        <v>15918</v>
      </c>
      <c r="K135" s="73">
        <f>VLOOKUP($E135,'Population 18+ (2014)'!$D$11:$I$188,K$10,0)</f>
        <v>536159.32400000002</v>
      </c>
      <c r="L135" s="74">
        <f t="shared" si="24"/>
        <v>2968.8936268503649</v>
      </c>
      <c r="M135" s="72">
        <f>VLOOKUP($E135,'DTOC Backsheet'!$D$9:$M$186,'DTOC Performance (Quarterly)'!M$10,0)</f>
        <v>14954</v>
      </c>
      <c r="N135" s="73">
        <f>VLOOKUP($E135,'Population 18+ (2014)'!$D$11:$I$188,N$10,0)</f>
        <v>536159.32400000002</v>
      </c>
      <c r="O135" s="74">
        <f t="shared" si="25"/>
        <v>2789.0963246588994</v>
      </c>
      <c r="P135" s="72">
        <f>VLOOKUP($E135,'DTOC Backsheet'!$D$9:$M$186,'DTOC Performance (Quarterly)'!P$10,0)</f>
        <v>13574</v>
      </c>
      <c r="Q135" s="73">
        <f>VLOOKUP($E135,'Population 18+ (2014)'!$D$11:$I$188,Q$10,0)</f>
        <v>540394.24200000009</v>
      </c>
      <c r="R135" s="74">
        <f t="shared" si="26"/>
        <v>2511.8698433504028</v>
      </c>
      <c r="S135" s="72">
        <f>VLOOKUP($E135,'DTOC Backsheet'!$D$196:$M$373,'DTOC Performance (Quarterly)'!S$10,0)</f>
        <v>12440.78123260451</v>
      </c>
      <c r="T135" s="73">
        <f>VLOOKUP($E135,'Population 18+ (2014)'!$D$11:$I$188,T$10,0)</f>
        <v>540394.24200000009</v>
      </c>
      <c r="U135" s="74">
        <f t="shared" si="27"/>
        <v>2302.1676149918171</v>
      </c>
      <c r="V135" s="72">
        <f>VLOOKUP($E135,'DTOC Backsheet'!$D$196:$M$373,'DTOC Performance (Quarterly)'!V$10,0)</f>
        <v>11441.457510809701</v>
      </c>
      <c r="W135" s="73">
        <f>VLOOKUP($E135,'Population 18+ (2014)'!$D$11:$I$188,W$10,0)</f>
        <v>540394.24200000009</v>
      </c>
      <c r="X135" s="74">
        <f t="shared" si="28"/>
        <v>2117.2426760997391</v>
      </c>
      <c r="Y135" s="72">
        <f>VLOOKUP($E135,'DTOC Backsheet'!$D$196:$M$373,'DTOC Performance (Quarterly)'!Y$10,0)</f>
        <v>10442.133789014893</v>
      </c>
      <c r="Z135" s="73">
        <f>VLOOKUP($E135,'Population 18+ (2014)'!$D$11:$I$188,Z$10,0)</f>
        <v>540394.24200000009</v>
      </c>
      <c r="AA135" s="74">
        <f t="shared" si="29"/>
        <v>1932.3177372076609</v>
      </c>
      <c r="AB135" s="72">
        <f>VLOOKUP($E135,'DTOC Backsheet'!$D$196:$M$373,'DTOC Performance (Quarterly)'!AB$10,0)</f>
        <v>8233.8078300793932</v>
      </c>
      <c r="AC135" s="73">
        <f>VLOOKUP($E135,'Population 18+ (2014)'!$D$11:$I$188,AC$10,0)</f>
        <v>544406.321</v>
      </c>
      <c r="AD135" s="74">
        <f t="shared" si="30"/>
        <v>1512.4379553409692</v>
      </c>
      <c r="AE135" s="72">
        <f>VLOOKUP($E135,'DTOC Backsheet'!$D$9:$M$186,'DTOC Performance (Quarterly)'!AE$10,0)</f>
        <v>10977</v>
      </c>
      <c r="AF135" s="73">
        <f>VLOOKUP($E135,'Population 18+ (2014)'!$D$11:$I$188,AF$10,0)</f>
        <v>540394.24200000009</v>
      </c>
      <c r="AG135" s="74">
        <f t="shared" si="31"/>
        <v>2031.2947746027237</v>
      </c>
      <c r="AH135" s="72">
        <f>VLOOKUP($E135,'DTOC Backsheet'!$D$9:$M$186,'DTOC Performance (Quarterly)'!AH$10,0)</f>
        <v>11743</v>
      </c>
      <c r="AI135" s="73">
        <f>VLOOKUP($E135,'Population 18+ (2014)'!$D$11:$I$188,AI$10,0)</f>
        <v>540394.24200000009</v>
      </c>
      <c r="AJ135" s="74">
        <f t="shared" si="32"/>
        <v>2173.0431391236029</v>
      </c>
      <c r="AK135" s="72">
        <f>VLOOKUP($E135,'DTOC Backsheet'!$D$9:$M$186,'DTOC Performance (Quarterly)'!AK$10,0)</f>
        <v>13308</v>
      </c>
      <c r="AL135" s="73">
        <f>VLOOKUP($E135,'Population 18+ (2014)'!$D$11:$I$188,AL$10,0)</f>
        <v>540394.24200000009</v>
      </c>
      <c r="AM135" s="74">
        <f t="shared" si="33"/>
        <v>2462.6465209449807</v>
      </c>
      <c r="AN135" s="72">
        <f>VLOOKUP($E135,'DTOC Backsheet'!$D$9:$M$186,'DTOC Performance (Quarterly)'!AN$10,0)</f>
        <v>16208</v>
      </c>
      <c r="AO135" s="73">
        <f>VLOOKUP($E135,'Population 18+ (2014)'!$D$11:$I$188,AO$10,0)</f>
        <v>544406.321</v>
      </c>
      <c r="AP135" s="74">
        <f t="shared" si="34"/>
        <v>2977.1880624435294</v>
      </c>
      <c r="AT135" s="26"/>
    </row>
    <row r="136" spans="1:46" ht="16.5" customHeight="1">
      <c r="A136" s="26"/>
      <c r="B136" s="42" t="s">
        <v>18</v>
      </c>
      <c r="C136" s="43" t="s">
        <v>34</v>
      </c>
      <c r="D136" s="45" t="s">
        <v>54</v>
      </c>
      <c r="E136" s="56" t="s">
        <v>253</v>
      </c>
      <c r="F136" s="57" t="s">
        <v>254</v>
      </c>
      <c r="G136" s="72">
        <f>VLOOKUP($E136,'DTOC Backsheet'!$D$9:$M$186,'DTOC Performance (Quarterly)'!G$10,0)</f>
        <v>1427</v>
      </c>
      <c r="H136" s="73">
        <f>VLOOKUP($E136,'Population 18+ (2014)'!$D$11:$I$188,H$10,0)</f>
        <v>145642.52000000005</v>
      </c>
      <c r="I136" s="74">
        <f t="shared" si="23"/>
        <v>979.7962847662892</v>
      </c>
      <c r="J136" s="72">
        <f>VLOOKUP($E136,'DTOC Backsheet'!$D$9:$M$186,'DTOC Performance (Quarterly)'!J$10,0)</f>
        <v>1501</v>
      </c>
      <c r="K136" s="73">
        <f>VLOOKUP($E136,'Population 18+ (2014)'!$D$11:$I$188,K$10,0)</f>
        <v>145642.52000000005</v>
      </c>
      <c r="L136" s="74">
        <f t="shared" si="24"/>
        <v>1030.6056225887876</v>
      </c>
      <c r="M136" s="72">
        <f>VLOOKUP($E136,'DTOC Backsheet'!$D$9:$M$186,'DTOC Performance (Quarterly)'!M$10,0)</f>
        <v>1319</v>
      </c>
      <c r="N136" s="73">
        <f>VLOOKUP($E136,'Population 18+ (2014)'!$D$11:$I$188,N$10,0)</f>
        <v>145642.52000000005</v>
      </c>
      <c r="O136" s="74">
        <f t="shared" si="25"/>
        <v>905.64211605237233</v>
      </c>
      <c r="P136" s="72">
        <f>VLOOKUP($E136,'DTOC Backsheet'!$D$9:$M$186,'DTOC Performance (Quarterly)'!P$10,0)</f>
        <v>1885</v>
      </c>
      <c r="Q136" s="73">
        <f>VLOOKUP($E136,'Population 18+ (2014)'!$D$11:$I$188,Q$10,0)</f>
        <v>147153.55100000001</v>
      </c>
      <c r="R136" s="74">
        <f t="shared" si="26"/>
        <v>1280.9748641403835</v>
      </c>
      <c r="S136" s="72">
        <f>VLOOKUP($E136,'DTOC Backsheet'!$D$196:$M$373,'DTOC Performance (Quarterly)'!S$10,0)</f>
        <v>1100</v>
      </c>
      <c r="T136" s="73">
        <f>VLOOKUP($E136,'Population 18+ (2014)'!$D$11:$I$188,T$10,0)</f>
        <v>147153.55100000001</v>
      </c>
      <c r="U136" s="74">
        <f t="shared" si="27"/>
        <v>747.51848835778344</v>
      </c>
      <c r="V136" s="72">
        <f>VLOOKUP($E136,'DTOC Backsheet'!$D$196:$M$373,'DTOC Performance (Quarterly)'!V$10,0)</f>
        <v>1020</v>
      </c>
      <c r="W136" s="73">
        <f>VLOOKUP($E136,'Population 18+ (2014)'!$D$11:$I$188,W$10,0)</f>
        <v>147153.55100000001</v>
      </c>
      <c r="X136" s="74">
        <f t="shared" si="28"/>
        <v>693.15350738630832</v>
      </c>
      <c r="Y136" s="72">
        <f>VLOOKUP($E136,'DTOC Backsheet'!$D$196:$M$373,'DTOC Performance (Quarterly)'!Y$10,0)</f>
        <v>700</v>
      </c>
      <c r="Z136" s="73">
        <f>VLOOKUP($E136,'Population 18+ (2014)'!$D$11:$I$188,Z$10,0)</f>
        <v>147153.55100000001</v>
      </c>
      <c r="AA136" s="74">
        <f t="shared" si="29"/>
        <v>475.69358350040767</v>
      </c>
      <c r="AB136" s="72">
        <f>VLOOKUP($E136,'DTOC Backsheet'!$D$196:$M$373,'DTOC Performance (Quarterly)'!AB$10,0)</f>
        <v>546</v>
      </c>
      <c r="AC136" s="73">
        <f>VLOOKUP($E136,'Population 18+ (2014)'!$D$11:$I$188,AC$10,0)</f>
        <v>148565.48900000003</v>
      </c>
      <c r="AD136" s="74">
        <f t="shared" si="30"/>
        <v>367.51469245996958</v>
      </c>
      <c r="AE136" s="72">
        <f>VLOOKUP($E136,'DTOC Backsheet'!$D$9:$M$186,'DTOC Performance (Quarterly)'!AE$10,0)</f>
        <v>2027</v>
      </c>
      <c r="AF136" s="73">
        <f>VLOOKUP($E136,'Population 18+ (2014)'!$D$11:$I$188,AF$10,0)</f>
        <v>147153.55100000001</v>
      </c>
      <c r="AG136" s="74">
        <f t="shared" si="31"/>
        <v>1377.4727053647518</v>
      </c>
      <c r="AH136" s="72">
        <f>VLOOKUP($E136,'DTOC Backsheet'!$D$9:$M$186,'DTOC Performance (Quarterly)'!AH$10,0)</f>
        <v>1604</v>
      </c>
      <c r="AI136" s="73">
        <f>VLOOKUP($E136,'Population 18+ (2014)'!$D$11:$I$188,AI$10,0)</f>
        <v>147153.55100000001</v>
      </c>
      <c r="AJ136" s="74">
        <f t="shared" si="32"/>
        <v>1090.0178684780769</v>
      </c>
      <c r="AK136" s="72">
        <f>VLOOKUP($E136,'DTOC Backsheet'!$D$9:$M$186,'DTOC Performance (Quarterly)'!AK$10,0)</f>
        <v>2132</v>
      </c>
      <c r="AL136" s="73">
        <f>VLOOKUP($E136,'Population 18+ (2014)'!$D$11:$I$188,AL$10,0)</f>
        <v>147153.55100000001</v>
      </c>
      <c r="AM136" s="74">
        <f t="shared" si="33"/>
        <v>1448.826742889813</v>
      </c>
      <c r="AN136" s="72">
        <f>VLOOKUP($E136,'DTOC Backsheet'!$D$9:$M$186,'DTOC Performance (Quarterly)'!AN$10,0)</f>
        <v>1693</v>
      </c>
      <c r="AO136" s="73">
        <f>VLOOKUP($E136,'Population 18+ (2014)'!$D$11:$I$188,AO$10,0)</f>
        <v>148565.48900000003</v>
      </c>
      <c r="AP136" s="74">
        <f t="shared" si="34"/>
        <v>1139.5647881588432</v>
      </c>
      <c r="AT136" s="26"/>
    </row>
    <row r="137" spans="1:46" ht="16.5" customHeight="1">
      <c r="A137" s="26"/>
      <c r="B137" s="42" t="s">
        <v>22</v>
      </c>
      <c r="C137" s="43" t="s">
        <v>40</v>
      </c>
      <c r="D137" s="45" t="s">
        <v>56</v>
      </c>
      <c r="E137" s="56" t="s">
        <v>255</v>
      </c>
      <c r="F137" s="57" t="s">
        <v>256</v>
      </c>
      <c r="G137" s="72">
        <f>VLOOKUP($E137,'DTOC Backsheet'!$D$9:$M$186,'DTOC Performance (Quarterly)'!G$10,0)</f>
        <v>2780</v>
      </c>
      <c r="H137" s="73">
        <f>VLOOKUP($E137,'Population 18+ (2014)'!$D$11:$I$188,H$10,0)</f>
        <v>211217.818</v>
      </c>
      <c r="I137" s="74">
        <f t="shared" si="23"/>
        <v>1316.1768388308983</v>
      </c>
      <c r="J137" s="72">
        <f>VLOOKUP($E137,'DTOC Backsheet'!$D$9:$M$186,'DTOC Performance (Quarterly)'!J$10,0)</f>
        <v>3663</v>
      </c>
      <c r="K137" s="73">
        <f>VLOOKUP($E137,'Population 18+ (2014)'!$D$11:$I$188,K$10,0)</f>
        <v>211217.818</v>
      </c>
      <c r="L137" s="74">
        <f t="shared" si="24"/>
        <v>1734.2286908768274</v>
      </c>
      <c r="M137" s="72">
        <f>VLOOKUP($E137,'DTOC Backsheet'!$D$9:$M$186,'DTOC Performance (Quarterly)'!M$10,0)</f>
        <v>2982</v>
      </c>
      <c r="N137" s="73">
        <f>VLOOKUP($E137,'Population 18+ (2014)'!$D$11:$I$188,N$10,0)</f>
        <v>211217.818</v>
      </c>
      <c r="O137" s="74">
        <f t="shared" si="25"/>
        <v>1411.8127098538628</v>
      </c>
      <c r="P137" s="72">
        <f>VLOOKUP($E137,'DTOC Backsheet'!$D$9:$M$186,'DTOC Performance (Quarterly)'!P$10,0)</f>
        <v>3089</v>
      </c>
      <c r="Q137" s="73">
        <f>VLOOKUP($E137,'Population 18+ (2014)'!$D$11:$I$188,Q$10,0)</f>
        <v>212333.65600000005</v>
      </c>
      <c r="R137" s="74">
        <f t="shared" si="26"/>
        <v>1454.7858583473924</v>
      </c>
      <c r="S137" s="72">
        <f>VLOOKUP($E137,'DTOC Backsheet'!$D$196:$M$373,'DTOC Performance (Quarterly)'!S$10,0)</f>
        <v>2790</v>
      </c>
      <c r="T137" s="73">
        <f>VLOOKUP($E137,'Population 18+ (2014)'!$D$11:$I$188,T$10,0)</f>
        <v>212333.65600000005</v>
      </c>
      <c r="U137" s="74">
        <f t="shared" si="27"/>
        <v>1313.9697458042165</v>
      </c>
      <c r="V137" s="72">
        <f>VLOOKUP($E137,'DTOC Backsheet'!$D$196:$M$373,'DTOC Performance (Quarterly)'!V$10,0)</f>
        <v>2694</v>
      </c>
      <c r="W137" s="73">
        <f>VLOOKUP($E137,'Population 18+ (2014)'!$D$11:$I$188,W$10,0)</f>
        <v>212333.65600000005</v>
      </c>
      <c r="X137" s="74">
        <f t="shared" si="28"/>
        <v>1268.7578835829961</v>
      </c>
      <c r="Y137" s="72">
        <f>VLOOKUP($E137,'DTOC Backsheet'!$D$196:$M$373,'DTOC Performance (Quarterly)'!Y$10,0)</f>
        <v>2598</v>
      </c>
      <c r="Z137" s="73">
        <f>VLOOKUP($E137,'Population 18+ (2014)'!$D$11:$I$188,Z$10,0)</f>
        <v>212333.65600000005</v>
      </c>
      <c r="AA137" s="74">
        <f t="shared" si="29"/>
        <v>1223.5460213617757</v>
      </c>
      <c r="AB137" s="72">
        <f>VLOOKUP($E137,'DTOC Backsheet'!$D$196:$M$373,'DTOC Performance (Quarterly)'!AB$10,0)</f>
        <v>2500</v>
      </c>
      <c r="AC137" s="73">
        <f>VLOOKUP($E137,'Population 18+ (2014)'!$D$11:$I$188,AC$10,0)</f>
        <v>213272.39399999991</v>
      </c>
      <c r="AD137" s="74">
        <f t="shared" si="30"/>
        <v>1172.2098454054965</v>
      </c>
      <c r="AE137" s="72">
        <f>VLOOKUP($E137,'DTOC Backsheet'!$D$9:$M$186,'DTOC Performance (Quarterly)'!AE$10,0)</f>
        <v>2541</v>
      </c>
      <c r="AF137" s="73">
        <f>VLOOKUP($E137,'Population 18+ (2014)'!$D$11:$I$188,AF$10,0)</f>
        <v>212333.65600000005</v>
      </c>
      <c r="AG137" s="74">
        <f t="shared" si="31"/>
        <v>1196.7014781679261</v>
      </c>
      <c r="AH137" s="72">
        <f>VLOOKUP($E137,'DTOC Backsheet'!$D$9:$M$186,'DTOC Performance (Quarterly)'!AH$10,0)</f>
        <v>3092</v>
      </c>
      <c r="AI137" s="73">
        <f>VLOOKUP($E137,'Population 18+ (2014)'!$D$11:$I$188,AI$10,0)</f>
        <v>212333.65600000005</v>
      </c>
      <c r="AJ137" s="74">
        <f t="shared" si="32"/>
        <v>1456.1987290418053</v>
      </c>
      <c r="AK137" s="72">
        <f>VLOOKUP($E137,'DTOC Backsheet'!$D$9:$M$186,'DTOC Performance (Quarterly)'!AK$10,0)</f>
        <v>4845</v>
      </c>
      <c r="AL137" s="73">
        <f>VLOOKUP($E137,'Population 18+ (2014)'!$D$11:$I$188,AL$10,0)</f>
        <v>212333.65600000005</v>
      </c>
      <c r="AM137" s="74">
        <f t="shared" si="33"/>
        <v>2281.7861714772148</v>
      </c>
      <c r="AN137" s="72">
        <f>VLOOKUP($E137,'DTOC Backsheet'!$D$9:$M$186,'DTOC Performance (Quarterly)'!AN$10,0)</f>
        <v>5787</v>
      </c>
      <c r="AO137" s="73">
        <f>VLOOKUP($E137,'Population 18+ (2014)'!$D$11:$I$188,AO$10,0)</f>
        <v>213272.39399999991</v>
      </c>
      <c r="AP137" s="74">
        <f t="shared" si="34"/>
        <v>2713.4313501446431</v>
      </c>
      <c r="AT137" s="26"/>
    </row>
    <row r="138" spans="1:46" ht="16.5" customHeight="1">
      <c r="A138" s="26"/>
      <c r="B138" s="42" t="s">
        <v>22</v>
      </c>
      <c r="C138" s="43" t="s">
        <v>38</v>
      </c>
      <c r="D138" s="45" t="s">
        <v>62</v>
      </c>
      <c r="E138" s="56" t="s">
        <v>257</v>
      </c>
      <c r="F138" s="57" t="s">
        <v>258</v>
      </c>
      <c r="G138" s="72">
        <f>VLOOKUP($E138,'DTOC Backsheet'!$D$9:$M$186,'DTOC Performance (Quarterly)'!G$10,0)</f>
        <v>363</v>
      </c>
      <c r="H138" s="73">
        <f>VLOOKUP($E138,'Population 18+ (2014)'!$D$11:$I$188,H$10,0)</f>
        <v>167461.35699999999</v>
      </c>
      <c r="I138" s="74">
        <f t="shared" si="23"/>
        <v>216.76642689572853</v>
      </c>
      <c r="J138" s="72">
        <f>VLOOKUP($E138,'DTOC Backsheet'!$D$9:$M$186,'DTOC Performance (Quarterly)'!J$10,0)</f>
        <v>769</v>
      </c>
      <c r="K138" s="73">
        <f>VLOOKUP($E138,'Population 18+ (2014)'!$D$11:$I$188,K$10,0)</f>
        <v>167461.35699999999</v>
      </c>
      <c r="L138" s="74">
        <f t="shared" si="24"/>
        <v>459.21041951188784</v>
      </c>
      <c r="M138" s="72">
        <f>VLOOKUP($E138,'DTOC Backsheet'!$D$9:$M$186,'DTOC Performance (Quarterly)'!M$10,0)</f>
        <v>1070</v>
      </c>
      <c r="N138" s="73">
        <f>VLOOKUP($E138,'Population 18+ (2014)'!$D$11:$I$188,N$10,0)</f>
        <v>167461.35699999999</v>
      </c>
      <c r="O138" s="74">
        <f t="shared" si="25"/>
        <v>638.95337955490231</v>
      </c>
      <c r="P138" s="72">
        <f>VLOOKUP($E138,'DTOC Backsheet'!$D$9:$M$186,'DTOC Performance (Quarterly)'!P$10,0)</f>
        <v>900</v>
      </c>
      <c r="Q138" s="73">
        <f>VLOOKUP($E138,'Population 18+ (2014)'!$D$11:$I$188,Q$10,0)</f>
        <v>168994.34400000007</v>
      </c>
      <c r="R138" s="74">
        <f t="shared" si="26"/>
        <v>532.56220220009232</v>
      </c>
      <c r="S138" s="72">
        <f>VLOOKUP($E138,'DTOC Backsheet'!$D$196:$M$373,'DTOC Performance (Quarterly)'!S$10,0)</f>
        <v>359</v>
      </c>
      <c r="T138" s="73">
        <f>VLOOKUP($E138,'Population 18+ (2014)'!$D$11:$I$188,T$10,0)</f>
        <v>168994.34400000007</v>
      </c>
      <c r="U138" s="74">
        <f t="shared" si="27"/>
        <v>212.4331450998146</v>
      </c>
      <c r="V138" s="72">
        <f>VLOOKUP($E138,'DTOC Backsheet'!$D$196:$M$373,'DTOC Performance (Quarterly)'!V$10,0)</f>
        <v>761</v>
      </c>
      <c r="W138" s="73">
        <f>VLOOKUP($E138,'Population 18+ (2014)'!$D$11:$I$188,W$10,0)</f>
        <v>168994.34400000007</v>
      </c>
      <c r="X138" s="74">
        <f t="shared" si="28"/>
        <v>450.3109287491892</v>
      </c>
      <c r="Y138" s="72">
        <f>VLOOKUP($E138,'DTOC Backsheet'!$D$196:$M$373,'DTOC Performance (Quarterly)'!Y$10,0)</f>
        <v>1037</v>
      </c>
      <c r="Z138" s="73">
        <f>VLOOKUP($E138,'Population 18+ (2014)'!$D$11:$I$188,Z$10,0)</f>
        <v>168994.34400000007</v>
      </c>
      <c r="AA138" s="74">
        <f t="shared" si="29"/>
        <v>613.63000409055076</v>
      </c>
      <c r="AB138" s="72">
        <f>VLOOKUP($E138,'DTOC Backsheet'!$D$196:$M$373,'DTOC Performance (Quarterly)'!AB$10,0)</f>
        <v>525</v>
      </c>
      <c r="AC138" s="73">
        <f>VLOOKUP($E138,'Population 18+ (2014)'!$D$11:$I$188,AC$10,0)</f>
        <v>170205.91099999996</v>
      </c>
      <c r="AD138" s="74">
        <f t="shared" si="30"/>
        <v>308.44992216515919</v>
      </c>
      <c r="AE138" s="72">
        <f>VLOOKUP($E138,'DTOC Backsheet'!$D$9:$M$186,'DTOC Performance (Quarterly)'!AE$10,0)</f>
        <v>1888</v>
      </c>
      <c r="AF138" s="73">
        <f>VLOOKUP($E138,'Population 18+ (2014)'!$D$11:$I$188,AF$10,0)</f>
        <v>168994.34400000007</v>
      </c>
      <c r="AG138" s="74">
        <f t="shared" si="31"/>
        <v>1117.1971530597493</v>
      </c>
      <c r="AH138" s="72">
        <f>VLOOKUP($E138,'DTOC Backsheet'!$D$9:$M$186,'DTOC Performance (Quarterly)'!AH$10,0)</f>
        <v>2474</v>
      </c>
      <c r="AI138" s="73">
        <f>VLOOKUP($E138,'Population 18+ (2014)'!$D$11:$I$188,AI$10,0)</f>
        <v>168994.34400000007</v>
      </c>
      <c r="AJ138" s="74">
        <f t="shared" si="32"/>
        <v>1463.9543202700315</v>
      </c>
      <c r="AK138" s="72">
        <f>VLOOKUP($E138,'DTOC Backsheet'!$D$9:$M$186,'DTOC Performance (Quarterly)'!AK$10,0)</f>
        <v>2968</v>
      </c>
      <c r="AL138" s="73">
        <f>VLOOKUP($E138,'Population 18+ (2014)'!$D$11:$I$188,AL$10,0)</f>
        <v>168994.34400000007</v>
      </c>
      <c r="AM138" s="74">
        <f t="shared" si="33"/>
        <v>1756.2717956998601</v>
      </c>
      <c r="AN138" s="72">
        <f>VLOOKUP($E138,'DTOC Backsheet'!$D$9:$M$186,'DTOC Performance (Quarterly)'!AN$10,0)</f>
        <v>2459</v>
      </c>
      <c r="AO138" s="73">
        <f>VLOOKUP($E138,'Population 18+ (2014)'!$D$11:$I$188,AO$10,0)</f>
        <v>170205.91099999996</v>
      </c>
      <c r="AP138" s="74">
        <f t="shared" si="34"/>
        <v>1444.720683055479</v>
      </c>
      <c r="AT138" s="26"/>
    </row>
    <row r="139" spans="1:46" ht="16.5" customHeight="1">
      <c r="A139" s="26"/>
      <c r="B139" s="42" t="s">
        <v>22</v>
      </c>
      <c r="C139" s="43" t="s">
        <v>38</v>
      </c>
      <c r="D139" s="45" t="s">
        <v>60</v>
      </c>
      <c r="E139" s="56" t="s">
        <v>259</v>
      </c>
      <c r="F139" s="57" t="s">
        <v>260</v>
      </c>
      <c r="G139" s="72">
        <f>VLOOKUP($E139,'DTOC Backsheet'!$D$9:$M$186,'DTOC Performance (Quarterly)'!G$10,0)</f>
        <v>1217</v>
      </c>
      <c r="H139" s="73">
        <f>VLOOKUP($E139,'Population 18+ (2014)'!$D$11:$I$188,H$10,0)</f>
        <v>126198.86399999997</v>
      </c>
      <c r="I139" s="74">
        <f t="shared" si="23"/>
        <v>964.35099447487914</v>
      </c>
      <c r="J139" s="72">
        <f>VLOOKUP($E139,'DTOC Backsheet'!$D$9:$M$186,'DTOC Performance (Quarterly)'!J$10,0)</f>
        <v>959</v>
      </c>
      <c r="K139" s="73">
        <f>VLOOKUP($E139,'Population 18+ (2014)'!$D$11:$I$188,K$10,0)</f>
        <v>126198.86399999997</v>
      </c>
      <c r="L139" s="74">
        <f t="shared" si="24"/>
        <v>759.911753246844</v>
      </c>
      <c r="M139" s="72">
        <f>VLOOKUP($E139,'DTOC Backsheet'!$D$9:$M$186,'DTOC Performance (Quarterly)'!M$10,0)</f>
        <v>1005</v>
      </c>
      <c r="N139" s="73">
        <f>VLOOKUP($E139,'Population 18+ (2014)'!$D$11:$I$188,N$10,0)</f>
        <v>126198.86399999997</v>
      </c>
      <c r="O139" s="74">
        <f t="shared" si="25"/>
        <v>796.36216059757896</v>
      </c>
      <c r="P139" s="72">
        <f>VLOOKUP($E139,'DTOC Backsheet'!$D$9:$M$186,'DTOC Performance (Quarterly)'!P$10,0)</f>
        <v>1045</v>
      </c>
      <c r="Q139" s="73">
        <f>VLOOKUP($E139,'Population 18+ (2014)'!$D$11:$I$188,Q$10,0)</f>
        <v>126970.01800000001</v>
      </c>
      <c r="R139" s="74">
        <f t="shared" si="26"/>
        <v>823.02894530581227</v>
      </c>
      <c r="S139" s="72">
        <f>VLOOKUP($E139,'DTOC Backsheet'!$D$196:$M$373,'DTOC Performance (Quarterly)'!S$10,0)</f>
        <v>980</v>
      </c>
      <c r="T139" s="73">
        <f>VLOOKUP($E139,'Population 18+ (2014)'!$D$11:$I$188,T$10,0)</f>
        <v>126970.01800000001</v>
      </c>
      <c r="U139" s="74">
        <f t="shared" si="27"/>
        <v>771.83575732028316</v>
      </c>
      <c r="V139" s="72">
        <f>VLOOKUP($E139,'DTOC Backsheet'!$D$196:$M$373,'DTOC Performance (Quarterly)'!V$10,0)</f>
        <v>956</v>
      </c>
      <c r="W139" s="73">
        <f>VLOOKUP($E139,'Population 18+ (2014)'!$D$11:$I$188,W$10,0)</f>
        <v>126970.01800000001</v>
      </c>
      <c r="X139" s="74">
        <f t="shared" si="28"/>
        <v>752.93365714101094</v>
      </c>
      <c r="Y139" s="72">
        <f>VLOOKUP($E139,'DTOC Backsheet'!$D$196:$M$373,'DTOC Performance (Quarterly)'!Y$10,0)</f>
        <v>914</v>
      </c>
      <c r="Z139" s="73">
        <f>VLOOKUP($E139,'Population 18+ (2014)'!$D$11:$I$188,Z$10,0)</f>
        <v>126970.01800000001</v>
      </c>
      <c r="AA139" s="74">
        <f t="shared" si="29"/>
        <v>719.85498182728452</v>
      </c>
      <c r="AB139" s="72">
        <f>VLOOKUP($E139,'DTOC Backsheet'!$D$196:$M$373,'DTOC Performance (Quarterly)'!AB$10,0)</f>
        <v>853</v>
      </c>
      <c r="AC139" s="73">
        <f>VLOOKUP($E139,'Population 18+ (2014)'!$D$11:$I$188,AC$10,0)</f>
        <v>127610.55699999996</v>
      </c>
      <c r="AD139" s="74">
        <f t="shared" si="30"/>
        <v>668.43999434937052</v>
      </c>
      <c r="AE139" s="72">
        <f>VLOOKUP($E139,'DTOC Backsheet'!$D$9:$M$186,'DTOC Performance (Quarterly)'!AE$10,0)</f>
        <v>2038</v>
      </c>
      <c r="AF139" s="73">
        <f>VLOOKUP($E139,'Population 18+ (2014)'!$D$11:$I$188,AF$10,0)</f>
        <v>126970.01800000001</v>
      </c>
      <c r="AG139" s="74">
        <f t="shared" si="31"/>
        <v>1605.103340223201</v>
      </c>
      <c r="AH139" s="72">
        <f>VLOOKUP($E139,'DTOC Backsheet'!$D$9:$M$186,'DTOC Performance (Quarterly)'!AH$10,0)</f>
        <v>3133</v>
      </c>
      <c r="AI139" s="73">
        <f>VLOOKUP($E139,'Population 18+ (2014)'!$D$11:$I$188,AI$10,0)</f>
        <v>126970.01800000001</v>
      </c>
      <c r="AJ139" s="74">
        <f t="shared" si="32"/>
        <v>2467.5116609024972</v>
      </c>
      <c r="AK139" s="72">
        <f>VLOOKUP($E139,'DTOC Backsheet'!$D$9:$M$186,'DTOC Performance (Quarterly)'!AK$10,0)</f>
        <v>3240</v>
      </c>
      <c r="AL139" s="73">
        <f>VLOOKUP($E139,'Population 18+ (2014)'!$D$11:$I$188,AL$10,0)</f>
        <v>126970.01800000001</v>
      </c>
      <c r="AM139" s="74">
        <f t="shared" si="33"/>
        <v>2551.7835242017527</v>
      </c>
      <c r="AN139" s="72">
        <f>VLOOKUP($E139,'DTOC Backsheet'!$D$9:$M$186,'DTOC Performance (Quarterly)'!AN$10,0)</f>
        <v>2001</v>
      </c>
      <c r="AO139" s="73">
        <f>VLOOKUP($E139,'Population 18+ (2014)'!$D$11:$I$188,AO$10,0)</f>
        <v>127610.55699999996</v>
      </c>
      <c r="AP139" s="74">
        <f t="shared" si="34"/>
        <v>1568.0520852205045</v>
      </c>
      <c r="AT139" s="26"/>
    </row>
    <row r="140" spans="1:46" ht="16.5" customHeight="1">
      <c r="A140" s="26"/>
      <c r="B140" s="42" t="s">
        <v>20</v>
      </c>
      <c r="C140" s="43" t="s">
        <v>36</v>
      </c>
      <c r="D140" s="45" t="s">
        <v>64</v>
      </c>
      <c r="E140" s="56" t="s">
        <v>261</v>
      </c>
      <c r="F140" s="57" t="s">
        <v>262</v>
      </c>
      <c r="G140" s="72">
        <f>VLOOKUP($E140,'DTOC Backsheet'!$D$9:$M$186,'DTOC Performance (Quarterly)'!G$10,0)</f>
        <v>1111</v>
      </c>
      <c r="H140" s="73">
        <f>VLOOKUP($E140,'Population 18+ (2014)'!$D$11:$I$188,H$10,0)</f>
        <v>223006.21999999994</v>
      </c>
      <c r="I140" s="74">
        <f t="shared" si="23"/>
        <v>498.19238225732016</v>
      </c>
      <c r="J140" s="72">
        <f>VLOOKUP($E140,'DTOC Backsheet'!$D$9:$M$186,'DTOC Performance (Quarterly)'!J$10,0)</f>
        <v>970</v>
      </c>
      <c r="K140" s="73">
        <f>VLOOKUP($E140,'Population 18+ (2014)'!$D$11:$I$188,K$10,0)</f>
        <v>223006.21999999994</v>
      </c>
      <c r="L140" s="74">
        <f t="shared" si="24"/>
        <v>434.96544625526599</v>
      </c>
      <c r="M140" s="72">
        <f>VLOOKUP($E140,'DTOC Backsheet'!$D$9:$M$186,'DTOC Performance (Quarterly)'!M$10,0)</f>
        <v>894</v>
      </c>
      <c r="N140" s="73">
        <f>VLOOKUP($E140,'Population 18+ (2014)'!$D$11:$I$188,N$10,0)</f>
        <v>223006.21999999994</v>
      </c>
      <c r="O140" s="74">
        <f t="shared" si="25"/>
        <v>400.88567933217303</v>
      </c>
      <c r="P140" s="72">
        <f>VLOOKUP($E140,'DTOC Backsheet'!$D$9:$M$186,'DTOC Performance (Quarterly)'!P$10,0)</f>
        <v>767</v>
      </c>
      <c r="Q140" s="73">
        <f>VLOOKUP($E140,'Population 18+ (2014)'!$D$11:$I$188,Q$10,0)</f>
        <v>226675.78200000001</v>
      </c>
      <c r="R140" s="74">
        <f t="shared" si="26"/>
        <v>338.36874554159476</v>
      </c>
      <c r="S140" s="72">
        <f>VLOOKUP($E140,'DTOC Backsheet'!$D$196:$M$373,'DTOC Performance (Quarterly)'!S$10,0)</f>
        <v>1129</v>
      </c>
      <c r="T140" s="73">
        <f>VLOOKUP($E140,'Population 18+ (2014)'!$D$11:$I$188,T$10,0)</f>
        <v>226675.78200000001</v>
      </c>
      <c r="U140" s="74">
        <f t="shared" si="27"/>
        <v>498.06820562771895</v>
      </c>
      <c r="V140" s="72">
        <f>VLOOKUP($E140,'DTOC Backsheet'!$D$196:$M$373,'DTOC Performance (Quarterly)'!V$10,0)</f>
        <v>986</v>
      </c>
      <c r="W140" s="73">
        <f>VLOOKUP($E140,'Population 18+ (2014)'!$D$11:$I$188,W$10,0)</f>
        <v>226675.78200000001</v>
      </c>
      <c r="X140" s="74">
        <f t="shared" si="28"/>
        <v>434.98250730640467</v>
      </c>
      <c r="Y140" s="72">
        <f>VLOOKUP($E140,'DTOC Backsheet'!$D$196:$M$373,'DTOC Performance (Quarterly)'!Y$10,0)</f>
        <v>909</v>
      </c>
      <c r="Z140" s="73">
        <f>VLOOKUP($E140,'Population 18+ (2014)'!$D$11:$I$188,Z$10,0)</f>
        <v>226675.78200000001</v>
      </c>
      <c r="AA140" s="74">
        <f t="shared" si="29"/>
        <v>401.01328513338927</v>
      </c>
      <c r="AB140" s="72">
        <f>VLOOKUP($E140,'DTOC Backsheet'!$D$196:$M$373,'DTOC Performance (Quarterly)'!AB$10,0)</f>
        <v>797</v>
      </c>
      <c r="AC140" s="73">
        <f>VLOOKUP($E140,'Population 18+ (2014)'!$D$11:$I$188,AC$10,0)</f>
        <v>230252.78399999999</v>
      </c>
      <c r="AD140" s="74">
        <f t="shared" si="30"/>
        <v>346.14130876263374</v>
      </c>
      <c r="AE140" s="72">
        <f>VLOOKUP($E140,'DTOC Backsheet'!$D$9:$M$186,'DTOC Performance (Quarterly)'!AE$10,0)</f>
        <v>851</v>
      </c>
      <c r="AF140" s="73">
        <f>VLOOKUP($E140,'Population 18+ (2014)'!$D$11:$I$188,AF$10,0)</f>
        <v>226675.78200000001</v>
      </c>
      <c r="AG140" s="74">
        <f t="shared" si="31"/>
        <v>375.42607882124787</v>
      </c>
      <c r="AH140" s="72">
        <f>VLOOKUP($E140,'DTOC Backsheet'!$D$9:$M$186,'DTOC Performance (Quarterly)'!AH$10,0)</f>
        <v>1005</v>
      </c>
      <c r="AI140" s="73">
        <f>VLOOKUP($E140,'Population 18+ (2014)'!$D$11:$I$188,AI$10,0)</f>
        <v>226675.78200000001</v>
      </c>
      <c r="AJ140" s="74">
        <f t="shared" si="32"/>
        <v>443.36452316727861</v>
      </c>
      <c r="AK140" s="72">
        <f>VLOOKUP($E140,'DTOC Backsheet'!$D$9:$M$186,'DTOC Performance (Quarterly)'!AK$10,0)</f>
        <v>1038</v>
      </c>
      <c r="AL140" s="73">
        <f>VLOOKUP($E140,'Population 18+ (2014)'!$D$11:$I$188,AL$10,0)</f>
        <v>226675.78200000001</v>
      </c>
      <c r="AM140" s="74">
        <f t="shared" si="33"/>
        <v>457.92276124142808</v>
      </c>
      <c r="AN140" s="72">
        <f>VLOOKUP($E140,'DTOC Backsheet'!$D$9:$M$186,'DTOC Performance (Quarterly)'!AN$10,0)</f>
        <v>969</v>
      </c>
      <c r="AO140" s="73">
        <f>VLOOKUP($E140,'Population 18+ (2014)'!$D$11:$I$188,AO$10,0)</f>
        <v>230252.78399999999</v>
      </c>
      <c r="AP140" s="74">
        <f t="shared" si="34"/>
        <v>420.84181705268765</v>
      </c>
      <c r="AT140" s="26"/>
    </row>
    <row r="141" spans="1:46" ht="16.5" customHeight="1">
      <c r="A141" s="26"/>
      <c r="B141" s="42" t="s">
        <v>16</v>
      </c>
      <c r="C141" s="43" t="s">
        <v>24</v>
      </c>
      <c r="D141" s="45" t="s">
        <v>44</v>
      </c>
      <c r="E141" s="56" t="s">
        <v>263</v>
      </c>
      <c r="F141" s="57" t="s">
        <v>264</v>
      </c>
      <c r="G141" s="72">
        <f>VLOOKUP($E141,'DTOC Backsheet'!$D$9:$M$186,'DTOC Performance (Quarterly)'!G$10,0)</f>
        <v>913</v>
      </c>
      <c r="H141" s="73">
        <f>VLOOKUP($E141,'Population 18+ (2014)'!$D$11:$I$188,H$10,0)</f>
        <v>107694.52799999999</v>
      </c>
      <c r="I141" s="74">
        <f t="shared" si="23"/>
        <v>847.76823572688863</v>
      </c>
      <c r="J141" s="72">
        <f>VLOOKUP($E141,'DTOC Backsheet'!$D$9:$M$186,'DTOC Performance (Quarterly)'!J$10,0)</f>
        <v>831</v>
      </c>
      <c r="K141" s="73">
        <f>VLOOKUP($E141,'Population 18+ (2014)'!$D$11:$I$188,K$10,0)</f>
        <v>107694.52799999999</v>
      </c>
      <c r="L141" s="74">
        <f t="shared" si="24"/>
        <v>771.62694839982953</v>
      </c>
      <c r="M141" s="72">
        <f>VLOOKUP($E141,'DTOC Backsheet'!$D$9:$M$186,'DTOC Performance (Quarterly)'!M$10,0)</f>
        <v>1092</v>
      </c>
      <c r="N141" s="73">
        <f>VLOOKUP($E141,'Population 18+ (2014)'!$D$11:$I$188,N$10,0)</f>
        <v>107694.52799999999</v>
      </c>
      <c r="O141" s="74">
        <f t="shared" si="25"/>
        <v>1013.9790946481515</v>
      </c>
      <c r="P141" s="72">
        <f>VLOOKUP($E141,'DTOC Backsheet'!$D$9:$M$186,'DTOC Performance (Quarterly)'!P$10,0)</f>
        <v>1717</v>
      </c>
      <c r="Q141" s="73">
        <f>VLOOKUP($E141,'Population 18+ (2014)'!$D$11:$I$188,Q$10,0)</f>
        <v>107684.45900000005</v>
      </c>
      <c r="R141" s="74">
        <f t="shared" si="26"/>
        <v>1594.4733492137423</v>
      </c>
      <c r="S141" s="72">
        <f>VLOOKUP($E141,'DTOC Backsheet'!$D$196:$M$373,'DTOC Performance (Quarterly)'!S$10,0)</f>
        <v>1118</v>
      </c>
      <c r="T141" s="73">
        <f>VLOOKUP($E141,'Population 18+ (2014)'!$D$11:$I$188,T$10,0)</f>
        <v>107684.45900000005</v>
      </c>
      <c r="U141" s="74">
        <f t="shared" si="27"/>
        <v>1038.218523250416</v>
      </c>
      <c r="V141" s="72">
        <f>VLOOKUP($E141,'DTOC Backsheet'!$D$196:$M$373,'DTOC Performance (Quarterly)'!V$10,0)</f>
        <v>1130</v>
      </c>
      <c r="W141" s="73">
        <f>VLOOKUP($E141,'Population 18+ (2014)'!$D$11:$I$188,W$10,0)</f>
        <v>107684.45900000005</v>
      </c>
      <c r="X141" s="74">
        <f t="shared" si="28"/>
        <v>1049.3621925518514</v>
      </c>
      <c r="Y141" s="72">
        <f>VLOOKUP($E141,'DTOC Backsheet'!$D$196:$M$373,'DTOC Performance (Quarterly)'!Y$10,0)</f>
        <v>1130</v>
      </c>
      <c r="Z141" s="73">
        <f>VLOOKUP($E141,'Population 18+ (2014)'!$D$11:$I$188,Z$10,0)</f>
        <v>107684.45900000005</v>
      </c>
      <c r="AA141" s="74">
        <f t="shared" si="29"/>
        <v>1049.3621925518514</v>
      </c>
      <c r="AB141" s="72">
        <f>VLOOKUP($E141,'DTOC Backsheet'!$D$196:$M$373,'DTOC Performance (Quarterly)'!AB$10,0)</f>
        <v>1106</v>
      </c>
      <c r="AC141" s="73">
        <f>VLOOKUP($E141,'Population 18+ (2014)'!$D$11:$I$188,AC$10,0)</f>
        <v>107708.60899999997</v>
      </c>
      <c r="AD141" s="74">
        <f t="shared" si="30"/>
        <v>1026.8445672713128</v>
      </c>
      <c r="AE141" s="72">
        <f>VLOOKUP($E141,'DTOC Backsheet'!$D$9:$M$186,'DTOC Performance (Quarterly)'!AE$10,0)</f>
        <v>1441</v>
      </c>
      <c r="AF141" s="73">
        <f>VLOOKUP($E141,'Population 18+ (2014)'!$D$11:$I$188,AF$10,0)</f>
        <v>107684.45900000005</v>
      </c>
      <c r="AG141" s="74">
        <f t="shared" si="31"/>
        <v>1338.1689552807238</v>
      </c>
      <c r="AH141" s="72">
        <f>VLOOKUP($E141,'DTOC Backsheet'!$D$9:$M$186,'DTOC Performance (Quarterly)'!AH$10,0)</f>
        <v>1497</v>
      </c>
      <c r="AI141" s="73">
        <f>VLOOKUP($E141,'Population 18+ (2014)'!$D$11:$I$188,AI$10,0)</f>
        <v>107684.45900000005</v>
      </c>
      <c r="AJ141" s="74">
        <f t="shared" si="32"/>
        <v>1390.1727453540898</v>
      </c>
      <c r="AK141" s="72">
        <f>VLOOKUP($E141,'DTOC Backsheet'!$D$9:$M$186,'DTOC Performance (Quarterly)'!AK$10,0)</f>
        <v>1233</v>
      </c>
      <c r="AL141" s="73">
        <f>VLOOKUP($E141,'Population 18+ (2014)'!$D$11:$I$188,AL$10,0)</f>
        <v>107684.45900000005</v>
      </c>
      <c r="AM141" s="74">
        <f t="shared" si="33"/>
        <v>1145.012020722507</v>
      </c>
      <c r="AN141" s="72">
        <f>VLOOKUP($E141,'DTOC Backsheet'!$D$9:$M$186,'DTOC Performance (Quarterly)'!AN$10,0)</f>
        <v>1604</v>
      </c>
      <c r="AO141" s="73">
        <f>VLOOKUP($E141,'Population 18+ (2014)'!$D$11:$I$188,AO$10,0)</f>
        <v>107708.60899999997</v>
      </c>
      <c r="AP141" s="74">
        <f t="shared" si="34"/>
        <v>1489.2031518111987</v>
      </c>
      <c r="AT141" s="26"/>
    </row>
    <row r="142" spans="1:46" ht="16.5" customHeight="1">
      <c r="A142" s="26"/>
      <c r="B142" s="42" t="s">
        <v>20</v>
      </c>
      <c r="C142" s="43" t="s">
        <v>36</v>
      </c>
      <c r="D142" s="45" t="s">
        <v>64</v>
      </c>
      <c r="E142" s="56" t="s">
        <v>265</v>
      </c>
      <c r="F142" s="57" t="s">
        <v>266</v>
      </c>
      <c r="G142" s="72">
        <f>VLOOKUP($E142,'DTOC Backsheet'!$D$9:$M$186,'DTOC Performance (Quarterly)'!G$10,0)</f>
        <v>1741</v>
      </c>
      <c r="H142" s="73">
        <f>VLOOKUP($E142,'Population 18+ (2014)'!$D$11:$I$188,H$10,0)</f>
        <v>151961.40400000007</v>
      </c>
      <c r="I142" s="74">
        <f t="shared" si="23"/>
        <v>1145.685650548477</v>
      </c>
      <c r="J142" s="72">
        <f>VLOOKUP($E142,'DTOC Backsheet'!$D$9:$M$186,'DTOC Performance (Quarterly)'!J$10,0)</f>
        <v>1903</v>
      </c>
      <c r="K142" s="73">
        <f>VLOOKUP($E142,'Population 18+ (2014)'!$D$11:$I$188,K$10,0)</f>
        <v>151961.40400000007</v>
      </c>
      <c r="L142" s="74">
        <f t="shared" si="24"/>
        <v>1252.2916674289211</v>
      </c>
      <c r="M142" s="72">
        <f>VLOOKUP($E142,'DTOC Backsheet'!$D$9:$M$186,'DTOC Performance (Quarterly)'!M$10,0)</f>
        <v>1402</v>
      </c>
      <c r="N142" s="73">
        <f>VLOOKUP($E142,'Population 18+ (2014)'!$D$11:$I$188,N$10,0)</f>
        <v>151961.40400000007</v>
      </c>
      <c r="O142" s="74">
        <f t="shared" si="25"/>
        <v>922.60268929865856</v>
      </c>
      <c r="P142" s="72">
        <f>VLOOKUP($E142,'DTOC Backsheet'!$D$9:$M$186,'DTOC Performance (Quarterly)'!P$10,0)</f>
        <v>1598</v>
      </c>
      <c r="Q142" s="73">
        <f>VLOOKUP($E142,'Population 18+ (2014)'!$D$11:$I$188,Q$10,0)</f>
        <v>154100.79000000007</v>
      </c>
      <c r="R142" s="74">
        <f t="shared" si="26"/>
        <v>1036.9836520630422</v>
      </c>
      <c r="S142" s="72">
        <f>VLOOKUP($E142,'DTOC Backsheet'!$D$196:$M$373,'DTOC Performance (Quarterly)'!S$10,0)</f>
        <v>1350</v>
      </c>
      <c r="T142" s="73">
        <f>VLOOKUP($E142,'Population 18+ (2014)'!$D$11:$I$188,T$10,0)</f>
        <v>154100.79000000007</v>
      </c>
      <c r="U142" s="74">
        <f t="shared" si="27"/>
        <v>876.05001895188161</v>
      </c>
      <c r="V142" s="72">
        <f>VLOOKUP($E142,'DTOC Backsheet'!$D$196:$M$373,'DTOC Performance (Quarterly)'!V$10,0)</f>
        <v>1299</v>
      </c>
      <c r="W142" s="73">
        <f>VLOOKUP($E142,'Population 18+ (2014)'!$D$11:$I$188,W$10,0)</f>
        <v>154100.79000000007</v>
      </c>
      <c r="X142" s="74">
        <f t="shared" si="28"/>
        <v>842.95479601369948</v>
      </c>
      <c r="Y142" s="72">
        <f>VLOOKUP($E142,'DTOC Backsheet'!$D$196:$M$373,'DTOC Performance (Quarterly)'!Y$10,0)</f>
        <v>925</v>
      </c>
      <c r="Z142" s="73">
        <f>VLOOKUP($E142,'Population 18+ (2014)'!$D$11:$I$188,Z$10,0)</f>
        <v>154100.79000000007</v>
      </c>
      <c r="AA142" s="74">
        <f t="shared" si="29"/>
        <v>600.25649446703005</v>
      </c>
      <c r="AB142" s="72">
        <f>VLOOKUP($E142,'DTOC Backsheet'!$D$196:$M$373,'DTOC Performance (Quarterly)'!AB$10,0)</f>
        <v>925</v>
      </c>
      <c r="AC142" s="73">
        <f>VLOOKUP($E142,'Population 18+ (2014)'!$D$11:$I$188,AC$10,0)</f>
        <v>156217.52700000003</v>
      </c>
      <c r="AD142" s="74">
        <f t="shared" si="30"/>
        <v>592.1230592774649</v>
      </c>
      <c r="AE142" s="72">
        <f>VLOOKUP($E142,'DTOC Backsheet'!$D$9:$M$186,'DTOC Performance (Quarterly)'!AE$10,0)</f>
        <v>2413</v>
      </c>
      <c r="AF142" s="73">
        <f>VLOOKUP($E142,'Population 18+ (2014)'!$D$11:$I$188,AF$10,0)</f>
        <v>154100.79000000007</v>
      </c>
      <c r="AG142" s="74">
        <f t="shared" si="31"/>
        <v>1565.8582931339929</v>
      </c>
      <c r="AH142" s="72">
        <f>VLOOKUP($E142,'DTOC Backsheet'!$D$9:$M$186,'DTOC Performance (Quarterly)'!AH$10,0)</f>
        <v>2242</v>
      </c>
      <c r="AI142" s="73">
        <f>VLOOKUP($E142,'Population 18+ (2014)'!$D$11:$I$188,AI$10,0)</f>
        <v>154100.79000000007</v>
      </c>
      <c r="AJ142" s="74">
        <f t="shared" si="32"/>
        <v>1454.8919574000881</v>
      </c>
      <c r="AK142" s="72">
        <f>VLOOKUP($E142,'DTOC Backsheet'!$D$9:$M$186,'DTOC Performance (Quarterly)'!AK$10,0)</f>
        <v>1535</v>
      </c>
      <c r="AL142" s="73">
        <f>VLOOKUP($E142,'Population 18+ (2014)'!$D$11:$I$188,AL$10,0)</f>
        <v>154100.79000000007</v>
      </c>
      <c r="AM142" s="74">
        <f t="shared" si="33"/>
        <v>996.10131784528767</v>
      </c>
      <c r="AN142" s="72">
        <f>VLOOKUP($E142,'DTOC Backsheet'!$D$9:$M$186,'DTOC Performance (Quarterly)'!AN$10,0)</f>
        <v>1416</v>
      </c>
      <c r="AO142" s="73">
        <f>VLOOKUP($E142,'Population 18+ (2014)'!$D$11:$I$188,AO$10,0)</f>
        <v>156217.52700000003</v>
      </c>
      <c r="AP142" s="74">
        <f t="shared" si="34"/>
        <v>906.42838047231396</v>
      </c>
      <c r="AT142" s="26"/>
    </row>
    <row r="143" spans="1:46" ht="16.5" customHeight="1">
      <c r="A143" s="26"/>
      <c r="B143" s="42" t="s">
        <v>16</v>
      </c>
      <c r="C143" s="43" t="s">
        <v>26</v>
      </c>
      <c r="D143" s="45" t="s">
        <v>466</v>
      </c>
      <c r="E143" s="56" t="s">
        <v>267</v>
      </c>
      <c r="F143" s="57" t="s">
        <v>268</v>
      </c>
      <c r="G143" s="72">
        <f>VLOOKUP($E143,'DTOC Backsheet'!$D$9:$M$186,'DTOC Performance (Quarterly)'!G$10,0)</f>
        <v>861</v>
      </c>
      <c r="H143" s="73">
        <f>VLOOKUP($E143,'Population 18+ (2014)'!$D$11:$I$188,H$10,0)</f>
        <v>162852.78799999997</v>
      </c>
      <c r="I143" s="74">
        <f t="shared" si="23"/>
        <v>528.69834810565237</v>
      </c>
      <c r="J143" s="72">
        <f>VLOOKUP($E143,'DTOC Backsheet'!$D$9:$M$186,'DTOC Performance (Quarterly)'!J$10,0)</f>
        <v>873</v>
      </c>
      <c r="K143" s="73">
        <f>VLOOKUP($E143,'Population 18+ (2014)'!$D$11:$I$188,K$10,0)</f>
        <v>162852.78799999997</v>
      </c>
      <c r="L143" s="74">
        <f t="shared" si="24"/>
        <v>536.06696619771731</v>
      </c>
      <c r="M143" s="72">
        <f>VLOOKUP($E143,'DTOC Backsheet'!$D$9:$M$186,'DTOC Performance (Quarterly)'!M$10,0)</f>
        <v>1029</v>
      </c>
      <c r="N143" s="73">
        <f>VLOOKUP($E143,'Population 18+ (2014)'!$D$11:$I$188,N$10,0)</f>
        <v>162852.78799999997</v>
      </c>
      <c r="O143" s="74">
        <f t="shared" si="25"/>
        <v>631.85900139456021</v>
      </c>
      <c r="P143" s="72">
        <f>VLOOKUP($E143,'DTOC Backsheet'!$D$9:$M$186,'DTOC Performance (Quarterly)'!P$10,0)</f>
        <v>1406</v>
      </c>
      <c r="Q143" s="73">
        <f>VLOOKUP($E143,'Population 18+ (2014)'!$D$11:$I$188,Q$10,0)</f>
        <v>163330.67300000001</v>
      </c>
      <c r="R143" s="74">
        <f t="shared" si="26"/>
        <v>860.83034752449714</v>
      </c>
      <c r="S143" s="72">
        <f>VLOOKUP($E143,'DTOC Backsheet'!$D$196:$M$373,'DTOC Performance (Quarterly)'!S$10,0)</f>
        <v>835.71</v>
      </c>
      <c r="T143" s="73">
        <f>VLOOKUP($E143,'Population 18+ (2014)'!$D$11:$I$188,T$10,0)</f>
        <v>163330.67300000001</v>
      </c>
      <c r="U143" s="74">
        <f t="shared" si="27"/>
        <v>511.66751758868958</v>
      </c>
      <c r="V143" s="72">
        <f>VLOOKUP($E143,'DTOC Backsheet'!$D$196:$M$373,'DTOC Performance (Quarterly)'!V$10,0)</f>
        <v>847</v>
      </c>
      <c r="W143" s="73">
        <f>VLOOKUP($E143,'Population 18+ (2014)'!$D$11:$I$188,W$10,0)</f>
        <v>163330.67300000001</v>
      </c>
      <c r="X143" s="74">
        <f t="shared" si="28"/>
        <v>518.57987507343455</v>
      </c>
      <c r="Y143" s="72">
        <f>VLOOKUP($E143,'DTOC Backsheet'!$D$196:$M$373,'DTOC Performance (Quarterly)'!Y$10,0)</f>
        <v>998.13</v>
      </c>
      <c r="Z143" s="73">
        <f>VLOOKUP($E143,'Population 18+ (2014)'!$D$11:$I$188,Z$10,0)</f>
        <v>163330.67300000001</v>
      </c>
      <c r="AA143" s="74">
        <f t="shared" si="29"/>
        <v>611.10995360926472</v>
      </c>
      <c r="AB143" s="72">
        <f>VLOOKUP($E143,'DTOC Backsheet'!$D$196:$M$373,'DTOC Performance (Quarterly)'!AB$10,0)</f>
        <v>1374</v>
      </c>
      <c r="AC143" s="73">
        <f>VLOOKUP($E143,'Population 18+ (2014)'!$D$11:$I$188,AC$10,0)</f>
        <v>163790.36699999994</v>
      </c>
      <c r="AD143" s="74">
        <f t="shared" si="30"/>
        <v>838.87717279490585</v>
      </c>
      <c r="AE143" s="72">
        <f>VLOOKUP($E143,'DTOC Backsheet'!$D$9:$M$186,'DTOC Performance (Quarterly)'!AE$10,0)</f>
        <v>1126</v>
      </c>
      <c r="AF143" s="73">
        <f>VLOOKUP($E143,'Population 18+ (2014)'!$D$11:$I$188,AF$10,0)</f>
        <v>163330.67300000001</v>
      </c>
      <c r="AG143" s="74">
        <f t="shared" si="31"/>
        <v>689.39898386385755</v>
      </c>
      <c r="AH143" s="72">
        <f>VLOOKUP($E143,'DTOC Backsheet'!$D$9:$M$186,'DTOC Performance (Quarterly)'!AH$10,0)</f>
        <v>1162</v>
      </c>
      <c r="AI143" s="73">
        <f>VLOOKUP($E143,'Population 18+ (2014)'!$D$11:$I$188,AI$10,0)</f>
        <v>163330.67300000001</v>
      </c>
      <c r="AJ143" s="74">
        <f t="shared" si="32"/>
        <v>711.44015919165406</v>
      </c>
      <c r="AK143" s="72">
        <f>VLOOKUP($E143,'DTOC Backsheet'!$D$9:$M$186,'DTOC Performance (Quarterly)'!AK$10,0)</f>
        <v>700</v>
      </c>
      <c r="AL143" s="73">
        <f>VLOOKUP($E143,'Population 18+ (2014)'!$D$11:$I$188,AL$10,0)</f>
        <v>163330.67300000001</v>
      </c>
      <c r="AM143" s="74">
        <f t="shared" si="33"/>
        <v>428.57840915159881</v>
      </c>
      <c r="AN143" s="72">
        <f>VLOOKUP($E143,'DTOC Backsheet'!$D$9:$M$186,'DTOC Performance (Quarterly)'!AN$10,0)</f>
        <v>611</v>
      </c>
      <c r="AO143" s="73">
        <f>VLOOKUP($E143,'Population 18+ (2014)'!$D$11:$I$188,AO$10,0)</f>
        <v>163790.36699999994</v>
      </c>
      <c r="AP143" s="74">
        <f t="shared" si="34"/>
        <v>373.03781119191228</v>
      </c>
      <c r="AT143" s="26"/>
    </row>
    <row r="144" spans="1:46" ht="16.5" customHeight="1">
      <c r="A144" s="26"/>
      <c r="B144" s="42" t="s">
        <v>16</v>
      </c>
      <c r="C144" s="43" t="s">
        <v>28</v>
      </c>
      <c r="D144" s="45" t="s">
        <v>42</v>
      </c>
      <c r="E144" s="56" t="s">
        <v>269</v>
      </c>
      <c r="F144" s="57" t="s">
        <v>270</v>
      </c>
      <c r="G144" s="72">
        <f>VLOOKUP($E144,'DTOC Backsheet'!$D$9:$M$186,'DTOC Performance (Quarterly)'!G$10,0)</f>
        <v>1598</v>
      </c>
      <c r="H144" s="73">
        <f>VLOOKUP($E144,'Population 18+ (2014)'!$D$11:$I$188,H$10,0)</f>
        <v>204338.25100000005</v>
      </c>
      <c r="I144" s="74">
        <f t="shared" ref="I144:I191" si="35">(G144/H144)*100000</f>
        <v>782.0366437412639</v>
      </c>
      <c r="J144" s="72">
        <f>VLOOKUP($E144,'DTOC Backsheet'!$D$9:$M$186,'DTOC Performance (Quarterly)'!J$10,0)</f>
        <v>1470</v>
      </c>
      <c r="K144" s="73">
        <f>VLOOKUP($E144,'Population 18+ (2014)'!$D$11:$I$188,K$10,0)</f>
        <v>204338.25100000005</v>
      </c>
      <c r="L144" s="74">
        <f t="shared" ref="L144:L191" si="36">(J144/K144)*100000</f>
        <v>719.39541070066207</v>
      </c>
      <c r="M144" s="72">
        <f>VLOOKUP($E144,'DTOC Backsheet'!$D$9:$M$186,'DTOC Performance (Quarterly)'!M$10,0)</f>
        <v>1171</v>
      </c>
      <c r="N144" s="73">
        <f>VLOOKUP($E144,'Population 18+ (2014)'!$D$11:$I$188,N$10,0)</f>
        <v>204338.25100000005</v>
      </c>
      <c r="O144" s="74">
        <f t="shared" ref="O144:O191" si="37">(M144/N144)*100000</f>
        <v>573.06940539488107</v>
      </c>
      <c r="P144" s="72">
        <f>VLOOKUP($E144,'DTOC Backsheet'!$D$9:$M$186,'DTOC Performance (Quarterly)'!P$10,0)</f>
        <v>1453</v>
      </c>
      <c r="Q144" s="73">
        <f>VLOOKUP($E144,'Population 18+ (2014)'!$D$11:$I$188,Q$10,0)</f>
        <v>204995.20499999999</v>
      </c>
      <c r="R144" s="74">
        <f t="shared" ref="R144:R191" si="38">(P144/Q144)*100000</f>
        <v>708.79706674114652</v>
      </c>
      <c r="S144" s="72">
        <f>VLOOKUP($E144,'DTOC Backsheet'!$D$196:$M$373,'DTOC Performance (Quarterly)'!S$10,0)</f>
        <v>1582.02</v>
      </c>
      <c r="T144" s="73">
        <f>VLOOKUP($E144,'Population 18+ (2014)'!$D$11:$I$188,T$10,0)</f>
        <v>204995.20499999999</v>
      </c>
      <c r="U144" s="74">
        <f t="shared" ref="U144:U191" si="39">(S144/T144)*100000</f>
        <v>771.73512424351588</v>
      </c>
      <c r="V144" s="72">
        <f>VLOOKUP($E144,'DTOC Backsheet'!$D$196:$M$373,'DTOC Performance (Quarterly)'!V$10,0)</f>
        <v>1455.3</v>
      </c>
      <c r="W144" s="73">
        <f>VLOOKUP($E144,'Population 18+ (2014)'!$D$11:$I$188,W$10,0)</f>
        <v>204995.20499999999</v>
      </c>
      <c r="X144" s="74">
        <f t="shared" ref="X144:X191" si="40">(V144/W144)*100000</f>
        <v>709.91904420398521</v>
      </c>
      <c r="Y144" s="72">
        <f>VLOOKUP($E144,'DTOC Backsheet'!$D$196:$M$373,'DTOC Performance (Quarterly)'!Y$10,0)</f>
        <v>1159.29</v>
      </c>
      <c r="Z144" s="73">
        <f>VLOOKUP($E144,'Population 18+ (2014)'!$D$11:$I$188,Z$10,0)</f>
        <v>204995.20499999999</v>
      </c>
      <c r="AA144" s="74">
        <f t="shared" ref="AA144:AA191" si="41">(Y144/Z144)*100000</f>
        <v>565.52054473664396</v>
      </c>
      <c r="AB144" s="72">
        <f>VLOOKUP($E144,'DTOC Backsheet'!$D$196:$M$373,'DTOC Performance (Quarterly)'!AB$10,0)</f>
        <v>1398.87</v>
      </c>
      <c r="AC144" s="73">
        <f>VLOOKUP($E144,'Population 18+ (2014)'!$D$11:$I$188,AC$10,0)</f>
        <v>205748.32699999993</v>
      </c>
      <c r="AD144" s="74">
        <f t="shared" ref="AD144:AD191" si="42">(AB144/AC144)*100000</f>
        <v>679.89374222226377</v>
      </c>
      <c r="AE144" s="72">
        <f>VLOOKUP($E144,'DTOC Backsheet'!$D$9:$M$186,'DTOC Performance (Quarterly)'!AE$10,0)</f>
        <v>1390</v>
      </c>
      <c r="AF144" s="73">
        <f>VLOOKUP($E144,'Population 18+ (2014)'!$D$11:$I$188,AF$10,0)</f>
        <v>204995.20499999999</v>
      </c>
      <c r="AG144" s="74">
        <f t="shared" ref="AG144:AG191" si="43">(AE144/AF144)*100000</f>
        <v>678.06464058512984</v>
      </c>
      <c r="AH144" s="72">
        <f>VLOOKUP($E144,'DTOC Backsheet'!$D$9:$M$186,'DTOC Performance (Quarterly)'!AH$10,0)</f>
        <v>1376</v>
      </c>
      <c r="AI144" s="73">
        <f>VLOOKUP($E144,'Population 18+ (2014)'!$D$11:$I$188,AI$10,0)</f>
        <v>204995.20499999999</v>
      </c>
      <c r="AJ144" s="74">
        <f t="shared" ref="AJ144:AJ191" si="44">(AH144/AI144)*100000</f>
        <v>671.23521255045944</v>
      </c>
      <c r="AK144" s="72">
        <f>VLOOKUP($E144,'DTOC Backsheet'!$D$9:$M$186,'DTOC Performance (Quarterly)'!AK$10,0)</f>
        <v>1558</v>
      </c>
      <c r="AL144" s="73">
        <f>VLOOKUP($E144,'Population 18+ (2014)'!$D$11:$I$188,AL$10,0)</f>
        <v>204995.20499999999</v>
      </c>
      <c r="AM144" s="74">
        <f t="shared" ref="AM144:AM191" si="45">(AK144/AL144)*100000</f>
        <v>760.0177770011743</v>
      </c>
      <c r="AN144" s="72">
        <f>VLOOKUP($E144,'DTOC Backsheet'!$D$9:$M$186,'DTOC Performance (Quarterly)'!AN$10,0)</f>
        <v>2271</v>
      </c>
      <c r="AO144" s="73">
        <f>VLOOKUP($E144,'Population 18+ (2014)'!$D$11:$I$188,AO$10,0)</f>
        <v>205748.32699999993</v>
      </c>
      <c r="AP144" s="74">
        <f t="shared" ref="AP144:AP191" si="46">(AN144/AO144)*100000</f>
        <v>1103.7756822197639</v>
      </c>
      <c r="AT144" s="26"/>
    </row>
    <row r="145" spans="1:46" ht="16.5" customHeight="1">
      <c r="A145" s="26"/>
      <c r="B145" s="42" t="s">
        <v>18</v>
      </c>
      <c r="C145" s="43" t="s">
        <v>30</v>
      </c>
      <c r="D145" s="45" t="s">
        <v>52</v>
      </c>
      <c r="E145" s="56" t="s">
        <v>271</v>
      </c>
      <c r="F145" s="57" t="s">
        <v>272</v>
      </c>
      <c r="G145" s="72">
        <f>VLOOKUP($E145,'DTOC Backsheet'!$D$9:$M$186,'DTOC Performance (Quarterly)'!G$10,0)</f>
        <v>211</v>
      </c>
      <c r="H145" s="73">
        <f>VLOOKUP($E145,'Population 18+ (2014)'!$D$11:$I$188,H$10,0)</f>
        <v>30221.566999999995</v>
      </c>
      <c r="I145" s="74">
        <f t="shared" si="35"/>
        <v>698.17690128377535</v>
      </c>
      <c r="J145" s="72">
        <f>VLOOKUP($E145,'DTOC Backsheet'!$D$9:$M$186,'DTOC Performance (Quarterly)'!J$10,0)</f>
        <v>143</v>
      </c>
      <c r="K145" s="73">
        <f>VLOOKUP($E145,'Population 18+ (2014)'!$D$11:$I$188,K$10,0)</f>
        <v>30221.566999999995</v>
      </c>
      <c r="L145" s="74">
        <f t="shared" si="36"/>
        <v>473.17202314492835</v>
      </c>
      <c r="M145" s="72">
        <f>VLOOKUP($E145,'DTOC Backsheet'!$D$9:$M$186,'DTOC Performance (Quarterly)'!M$10,0)</f>
        <v>278</v>
      </c>
      <c r="N145" s="73">
        <f>VLOOKUP($E145,'Population 18+ (2014)'!$D$11:$I$188,N$10,0)</f>
        <v>30221.566999999995</v>
      </c>
      <c r="O145" s="74">
        <f t="shared" si="37"/>
        <v>919.87288415587466</v>
      </c>
      <c r="P145" s="72">
        <f>VLOOKUP($E145,'DTOC Backsheet'!$D$9:$M$186,'DTOC Performance (Quarterly)'!P$10,0)</f>
        <v>341</v>
      </c>
      <c r="Q145" s="73">
        <f>VLOOKUP($E145,'Population 18+ (2014)'!$D$11:$I$188,Q$10,0)</f>
        <v>30272.435999999983</v>
      </c>
      <c r="R145" s="74">
        <f t="shared" si="38"/>
        <v>1126.4372645795675</v>
      </c>
      <c r="S145" s="72">
        <f>VLOOKUP($E145,'DTOC Backsheet'!$D$196:$M$373,'DTOC Performance (Quarterly)'!S$10,0)</f>
        <v>250</v>
      </c>
      <c r="T145" s="73">
        <f>VLOOKUP($E145,'Population 18+ (2014)'!$D$11:$I$188,T$10,0)</f>
        <v>30272.435999999983</v>
      </c>
      <c r="U145" s="74">
        <f t="shared" si="39"/>
        <v>825.83377168589982</v>
      </c>
      <c r="V145" s="72">
        <f>VLOOKUP($E145,'DTOC Backsheet'!$D$196:$M$373,'DTOC Performance (Quarterly)'!V$10,0)</f>
        <v>197</v>
      </c>
      <c r="W145" s="73">
        <f>VLOOKUP($E145,'Population 18+ (2014)'!$D$11:$I$188,W$10,0)</f>
        <v>30272.435999999983</v>
      </c>
      <c r="X145" s="74">
        <f t="shared" si="40"/>
        <v>650.75701208848909</v>
      </c>
      <c r="Y145" s="72">
        <f>VLOOKUP($E145,'DTOC Backsheet'!$D$196:$M$373,'DTOC Performance (Quarterly)'!Y$10,0)</f>
        <v>242</v>
      </c>
      <c r="Z145" s="73">
        <f>VLOOKUP($E145,'Population 18+ (2014)'!$D$11:$I$188,Z$10,0)</f>
        <v>30272.435999999983</v>
      </c>
      <c r="AA145" s="74">
        <f t="shared" si="41"/>
        <v>799.40709099195101</v>
      </c>
      <c r="AB145" s="72">
        <f>VLOOKUP($E145,'DTOC Backsheet'!$D$196:$M$373,'DTOC Performance (Quarterly)'!AB$10,0)</f>
        <v>197</v>
      </c>
      <c r="AC145" s="73">
        <f>VLOOKUP($E145,'Population 18+ (2014)'!$D$11:$I$188,AC$10,0)</f>
        <v>30313.674999999996</v>
      </c>
      <c r="AD145" s="74">
        <f t="shared" si="42"/>
        <v>649.8717163128523</v>
      </c>
      <c r="AE145" s="72">
        <f>VLOOKUP($E145,'DTOC Backsheet'!$D$9:$M$186,'DTOC Performance (Quarterly)'!AE$10,0)</f>
        <v>427</v>
      </c>
      <c r="AF145" s="73">
        <f>VLOOKUP($E145,'Population 18+ (2014)'!$D$11:$I$188,AF$10,0)</f>
        <v>30272.435999999983</v>
      </c>
      <c r="AG145" s="74">
        <f t="shared" si="43"/>
        <v>1410.5240820395168</v>
      </c>
      <c r="AH145" s="72">
        <f>VLOOKUP($E145,'DTOC Backsheet'!$D$9:$M$186,'DTOC Performance (Quarterly)'!AH$10,0)</f>
        <v>352</v>
      </c>
      <c r="AI145" s="73">
        <f>VLOOKUP($E145,'Population 18+ (2014)'!$D$11:$I$188,AI$10,0)</f>
        <v>30272.435999999983</v>
      </c>
      <c r="AJ145" s="74">
        <f t="shared" si="44"/>
        <v>1162.773950533747</v>
      </c>
      <c r="AK145" s="72">
        <f>VLOOKUP($E145,'DTOC Backsheet'!$D$9:$M$186,'DTOC Performance (Quarterly)'!AK$10,0)</f>
        <v>200</v>
      </c>
      <c r="AL145" s="73">
        <f>VLOOKUP($E145,'Population 18+ (2014)'!$D$11:$I$188,AL$10,0)</f>
        <v>30272.435999999983</v>
      </c>
      <c r="AM145" s="74">
        <f t="shared" si="45"/>
        <v>660.66701734871992</v>
      </c>
      <c r="AN145" s="72">
        <f>VLOOKUP($E145,'DTOC Backsheet'!$D$9:$M$186,'DTOC Performance (Quarterly)'!AN$10,0)</f>
        <v>154</v>
      </c>
      <c r="AO145" s="73">
        <f>VLOOKUP($E145,'Population 18+ (2014)'!$D$11:$I$188,AO$10,0)</f>
        <v>30313.674999999996</v>
      </c>
      <c r="AP145" s="74">
        <f t="shared" si="46"/>
        <v>508.02154473187437</v>
      </c>
      <c r="AT145" s="26"/>
    </row>
    <row r="146" spans="1:46" ht="16.5" customHeight="1">
      <c r="A146" s="26"/>
      <c r="B146" s="42" t="s">
        <v>16</v>
      </c>
      <c r="C146" s="43" t="s">
        <v>26</v>
      </c>
      <c r="D146" s="45" t="s">
        <v>466</v>
      </c>
      <c r="E146" s="56" t="s">
        <v>273</v>
      </c>
      <c r="F146" s="57" t="s">
        <v>274</v>
      </c>
      <c r="G146" s="72">
        <f>VLOOKUP($E146,'DTOC Backsheet'!$D$9:$M$186,'DTOC Performance (Quarterly)'!G$10,0)</f>
        <v>1309</v>
      </c>
      <c r="H146" s="73">
        <f>VLOOKUP($E146,'Population 18+ (2014)'!$D$11:$I$188,H$10,0)</f>
        <v>191494.42600000004</v>
      </c>
      <c r="I146" s="74">
        <f t="shared" si="35"/>
        <v>683.57081056761399</v>
      </c>
      <c r="J146" s="72">
        <f>VLOOKUP($E146,'DTOC Backsheet'!$D$9:$M$186,'DTOC Performance (Quarterly)'!J$10,0)</f>
        <v>869</v>
      </c>
      <c r="K146" s="73">
        <f>VLOOKUP($E146,'Population 18+ (2014)'!$D$11:$I$188,K$10,0)</f>
        <v>191494.42600000004</v>
      </c>
      <c r="L146" s="74">
        <f t="shared" si="36"/>
        <v>453.79910953648323</v>
      </c>
      <c r="M146" s="72">
        <f>VLOOKUP($E146,'DTOC Backsheet'!$D$9:$M$186,'DTOC Performance (Quarterly)'!M$10,0)</f>
        <v>900</v>
      </c>
      <c r="N146" s="73">
        <f>VLOOKUP($E146,'Population 18+ (2014)'!$D$11:$I$188,N$10,0)</f>
        <v>191494.42600000004</v>
      </c>
      <c r="O146" s="74">
        <f t="shared" si="37"/>
        <v>469.98757029094929</v>
      </c>
      <c r="P146" s="72">
        <f>VLOOKUP($E146,'DTOC Backsheet'!$D$9:$M$186,'DTOC Performance (Quarterly)'!P$10,0)</f>
        <v>651</v>
      </c>
      <c r="Q146" s="73">
        <f>VLOOKUP($E146,'Population 18+ (2014)'!$D$11:$I$188,Q$10,0)</f>
        <v>193635.755</v>
      </c>
      <c r="R146" s="74">
        <f t="shared" si="38"/>
        <v>336.19823983437357</v>
      </c>
      <c r="S146" s="72">
        <f>VLOOKUP($E146,'DTOC Backsheet'!$D$196:$M$373,'DTOC Performance (Quarterly)'!S$10,0)</f>
        <v>1509</v>
      </c>
      <c r="T146" s="73">
        <f>VLOOKUP($E146,'Population 18+ (2014)'!$D$11:$I$188,T$10,0)</f>
        <v>193635.755</v>
      </c>
      <c r="U146" s="74">
        <f t="shared" si="39"/>
        <v>779.29822413221154</v>
      </c>
      <c r="V146" s="72">
        <f>VLOOKUP($E146,'DTOC Backsheet'!$D$196:$M$373,'DTOC Performance (Quarterly)'!V$10,0)</f>
        <v>1259</v>
      </c>
      <c r="W146" s="73">
        <f>VLOOKUP($E146,'Population 18+ (2014)'!$D$11:$I$188,W$10,0)</f>
        <v>193635.755</v>
      </c>
      <c r="X146" s="74">
        <f t="shared" si="40"/>
        <v>650.18983709904194</v>
      </c>
      <c r="Y146" s="72">
        <f>VLOOKUP($E146,'DTOC Backsheet'!$D$196:$M$373,'DTOC Performance (Quarterly)'!Y$10,0)</f>
        <v>1139</v>
      </c>
      <c r="Z146" s="73">
        <f>VLOOKUP($E146,'Population 18+ (2014)'!$D$11:$I$188,Z$10,0)</f>
        <v>193635.755</v>
      </c>
      <c r="AA146" s="74">
        <f t="shared" si="41"/>
        <v>588.2178113231206</v>
      </c>
      <c r="AB146" s="72">
        <f>VLOOKUP($E146,'DTOC Backsheet'!$D$196:$M$373,'DTOC Performance (Quarterly)'!AB$10,0)</f>
        <v>1354</v>
      </c>
      <c r="AC146" s="73">
        <f>VLOOKUP($E146,'Population 18+ (2014)'!$D$11:$I$188,AC$10,0)</f>
        <v>195599.50999999992</v>
      </c>
      <c r="AD146" s="74">
        <f t="shared" si="42"/>
        <v>692.23077297075054</v>
      </c>
      <c r="AE146" s="72">
        <f>VLOOKUP($E146,'DTOC Backsheet'!$D$9:$M$186,'DTOC Performance (Quarterly)'!AE$10,0)</f>
        <v>1085</v>
      </c>
      <c r="AF146" s="73">
        <f>VLOOKUP($E146,'Population 18+ (2014)'!$D$11:$I$188,AF$10,0)</f>
        <v>193635.755</v>
      </c>
      <c r="AG146" s="74">
        <f t="shared" si="43"/>
        <v>560.33039972395591</v>
      </c>
      <c r="AH146" s="72">
        <f>VLOOKUP($E146,'DTOC Backsheet'!$D$9:$M$186,'DTOC Performance (Quarterly)'!AH$10,0)</f>
        <v>986</v>
      </c>
      <c r="AI146" s="73">
        <f>VLOOKUP($E146,'Population 18+ (2014)'!$D$11:$I$188,AI$10,0)</f>
        <v>193635.755</v>
      </c>
      <c r="AJ146" s="74">
        <f t="shared" si="44"/>
        <v>509.20347845882071</v>
      </c>
      <c r="AK146" s="72">
        <f>VLOOKUP($E146,'DTOC Backsheet'!$D$9:$M$186,'DTOC Performance (Quarterly)'!AK$10,0)</f>
        <v>1726</v>
      </c>
      <c r="AL146" s="73">
        <f>VLOOKUP($E146,'Population 18+ (2014)'!$D$11:$I$188,AL$10,0)</f>
        <v>193635.755</v>
      </c>
      <c r="AM146" s="74">
        <f t="shared" si="45"/>
        <v>891.36430407700266</v>
      </c>
      <c r="AN146" s="72">
        <f>VLOOKUP($E146,'DTOC Backsheet'!$D$9:$M$186,'DTOC Performance (Quarterly)'!AN$10,0)</f>
        <v>4259</v>
      </c>
      <c r="AO146" s="73">
        <f>VLOOKUP($E146,'Population 18+ (2014)'!$D$11:$I$188,AO$10,0)</f>
        <v>195599.50999999992</v>
      </c>
      <c r="AP146" s="74">
        <f t="shared" si="46"/>
        <v>2177.4083176384243</v>
      </c>
      <c r="AT146" s="26"/>
    </row>
    <row r="147" spans="1:46" ht="16.5" customHeight="1">
      <c r="A147" s="26"/>
      <c r="B147" s="42" t="s">
        <v>18</v>
      </c>
      <c r="C147" s="43" t="s">
        <v>32</v>
      </c>
      <c r="D147" s="45" t="s">
        <v>50</v>
      </c>
      <c r="E147" s="56" t="s">
        <v>275</v>
      </c>
      <c r="F147" s="57" t="s">
        <v>276</v>
      </c>
      <c r="G147" s="72">
        <f>VLOOKUP($E147,'DTOC Backsheet'!$D$9:$M$186,'DTOC Performance (Quarterly)'!G$10,0)</f>
        <v>1525</v>
      </c>
      <c r="H147" s="73">
        <f>VLOOKUP($E147,'Population 18+ (2014)'!$D$11:$I$188,H$10,0)</f>
        <v>241077.96000000002</v>
      </c>
      <c r="I147" s="74">
        <f t="shared" si="35"/>
        <v>632.57545401495838</v>
      </c>
      <c r="J147" s="72">
        <f>VLOOKUP($E147,'DTOC Backsheet'!$D$9:$M$186,'DTOC Performance (Quarterly)'!J$10,0)</f>
        <v>1454</v>
      </c>
      <c r="K147" s="73">
        <f>VLOOKUP($E147,'Population 18+ (2014)'!$D$11:$I$188,K$10,0)</f>
        <v>241077.96000000002</v>
      </c>
      <c r="L147" s="74">
        <f t="shared" si="36"/>
        <v>603.12440009032753</v>
      </c>
      <c r="M147" s="72">
        <f>VLOOKUP($E147,'DTOC Backsheet'!$D$9:$M$186,'DTOC Performance (Quarterly)'!M$10,0)</f>
        <v>1296</v>
      </c>
      <c r="N147" s="73">
        <f>VLOOKUP($E147,'Population 18+ (2014)'!$D$11:$I$188,N$10,0)</f>
        <v>241077.96000000002</v>
      </c>
      <c r="O147" s="74">
        <f t="shared" si="37"/>
        <v>537.58543501861379</v>
      </c>
      <c r="P147" s="72">
        <f>VLOOKUP($E147,'DTOC Backsheet'!$D$9:$M$186,'DTOC Performance (Quarterly)'!P$10,0)</f>
        <v>1165</v>
      </c>
      <c r="Q147" s="73">
        <f>VLOOKUP($E147,'Population 18+ (2014)'!$D$11:$I$188,Q$10,0)</f>
        <v>243042.70300000007</v>
      </c>
      <c r="R147" s="74">
        <f t="shared" si="38"/>
        <v>479.33963275581232</v>
      </c>
      <c r="S147" s="72">
        <f>VLOOKUP($E147,'DTOC Backsheet'!$D$196:$M$373,'DTOC Performance (Quarterly)'!S$10,0)</f>
        <v>1500</v>
      </c>
      <c r="T147" s="73">
        <f>VLOOKUP($E147,'Population 18+ (2014)'!$D$11:$I$188,T$10,0)</f>
        <v>243042.70300000007</v>
      </c>
      <c r="U147" s="74">
        <f t="shared" si="39"/>
        <v>617.17549281864251</v>
      </c>
      <c r="V147" s="72">
        <f>VLOOKUP($E147,'DTOC Backsheet'!$D$196:$M$373,'DTOC Performance (Quarterly)'!V$10,0)</f>
        <v>1500</v>
      </c>
      <c r="W147" s="73">
        <f>VLOOKUP($E147,'Population 18+ (2014)'!$D$11:$I$188,W$10,0)</f>
        <v>243042.70300000007</v>
      </c>
      <c r="X147" s="74">
        <f t="shared" si="40"/>
        <v>617.17549281864251</v>
      </c>
      <c r="Y147" s="72">
        <f>VLOOKUP($E147,'DTOC Backsheet'!$D$196:$M$373,'DTOC Performance (Quarterly)'!Y$10,0)</f>
        <v>1500</v>
      </c>
      <c r="Z147" s="73">
        <f>VLOOKUP($E147,'Population 18+ (2014)'!$D$11:$I$188,Z$10,0)</f>
        <v>243042.70300000007</v>
      </c>
      <c r="AA147" s="74">
        <f t="shared" si="41"/>
        <v>617.17549281864251</v>
      </c>
      <c r="AB147" s="72">
        <f>VLOOKUP($E147,'DTOC Backsheet'!$D$196:$M$373,'DTOC Performance (Quarterly)'!AB$10,0)</f>
        <v>1500</v>
      </c>
      <c r="AC147" s="73">
        <f>VLOOKUP($E147,'Population 18+ (2014)'!$D$11:$I$188,AC$10,0)</f>
        <v>244847.08699999991</v>
      </c>
      <c r="AD147" s="74">
        <f t="shared" si="42"/>
        <v>612.62725988649424</v>
      </c>
      <c r="AE147" s="72">
        <f>VLOOKUP($E147,'DTOC Backsheet'!$D$9:$M$186,'DTOC Performance (Quarterly)'!AE$10,0)</f>
        <v>1790</v>
      </c>
      <c r="AF147" s="73">
        <f>VLOOKUP($E147,'Population 18+ (2014)'!$D$11:$I$188,AF$10,0)</f>
        <v>243042.70300000007</v>
      </c>
      <c r="AG147" s="74">
        <f t="shared" si="43"/>
        <v>736.49608809691335</v>
      </c>
      <c r="AH147" s="72">
        <f>VLOOKUP($E147,'DTOC Backsheet'!$D$9:$M$186,'DTOC Performance (Quarterly)'!AH$10,0)</f>
        <v>1833</v>
      </c>
      <c r="AI147" s="73">
        <f>VLOOKUP($E147,'Population 18+ (2014)'!$D$11:$I$188,AI$10,0)</f>
        <v>243042.70300000007</v>
      </c>
      <c r="AJ147" s="74">
        <f t="shared" si="44"/>
        <v>754.18845222438108</v>
      </c>
      <c r="AK147" s="72">
        <f>VLOOKUP($E147,'DTOC Backsheet'!$D$9:$M$186,'DTOC Performance (Quarterly)'!AK$10,0)</f>
        <v>1835</v>
      </c>
      <c r="AL147" s="73">
        <f>VLOOKUP($E147,'Population 18+ (2014)'!$D$11:$I$188,AL$10,0)</f>
        <v>243042.70300000007</v>
      </c>
      <c r="AM147" s="74">
        <f t="shared" si="45"/>
        <v>755.01135288147259</v>
      </c>
      <c r="AN147" s="72">
        <f>VLOOKUP($E147,'DTOC Backsheet'!$D$9:$M$186,'DTOC Performance (Quarterly)'!AN$10,0)</f>
        <v>1310</v>
      </c>
      <c r="AO147" s="73">
        <f>VLOOKUP($E147,'Population 18+ (2014)'!$D$11:$I$188,AO$10,0)</f>
        <v>244847.08699999991</v>
      </c>
      <c r="AP147" s="74">
        <f t="shared" si="46"/>
        <v>535.02780696753825</v>
      </c>
      <c r="AT147" s="26"/>
    </row>
    <row r="148" spans="1:46" ht="16.5" customHeight="1">
      <c r="A148" s="26"/>
      <c r="B148" s="42" t="s">
        <v>16</v>
      </c>
      <c r="C148" s="43" t="s">
        <v>26</v>
      </c>
      <c r="D148" s="45" t="s">
        <v>46</v>
      </c>
      <c r="E148" s="56" t="s">
        <v>277</v>
      </c>
      <c r="F148" s="57" t="s">
        <v>278</v>
      </c>
      <c r="G148" s="72">
        <f>VLOOKUP($E148,'DTOC Backsheet'!$D$9:$M$186,'DTOC Performance (Quarterly)'!G$10,0)</f>
        <v>1163</v>
      </c>
      <c r="H148" s="73">
        <f>VLOOKUP($E148,'Population 18+ (2014)'!$D$11:$I$188,H$10,0)</f>
        <v>220334.20599999998</v>
      </c>
      <c r="I148" s="74">
        <f t="shared" si="35"/>
        <v>527.83452061909998</v>
      </c>
      <c r="J148" s="72">
        <f>VLOOKUP($E148,'DTOC Backsheet'!$D$9:$M$186,'DTOC Performance (Quarterly)'!J$10,0)</f>
        <v>1344</v>
      </c>
      <c r="K148" s="73">
        <f>VLOOKUP($E148,'Population 18+ (2014)'!$D$11:$I$188,K$10,0)</f>
        <v>220334.20599999998</v>
      </c>
      <c r="L148" s="74">
        <f t="shared" si="36"/>
        <v>609.98245547039585</v>
      </c>
      <c r="M148" s="72">
        <f>VLOOKUP($E148,'DTOC Backsheet'!$D$9:$M$186,'DTOC Performance (Quarterly)'!M$10,0)</f>
        <v>2022</v>
      </c>
      <c r="N148" s="73">
        <f>VLOOKUP($E148,'Population 18+ (2014)'!$D$11:$I$188,N$10,0)</f>
        <v>220334.20599999998</v>
      </c>
      <c r="O148" s="74">
        <f t="shared" si="37"/>
        <v>917.69681916751506</v>
      </c>
      <c r="P148" s="72">
        <f>VLOOKUP($E148,'DTOC Backsheet'!$D$9:$M$186,'DTOC Performance (Quarterly)'!P$10,0)</f>
        <v>2261</v>
      </c>
      <c r="Q148" s="73">
        <f>VLOOKUP($E148,'Population 18+ (2014)'!$D$11:$I$188,Q$10,0)</f>
        <v>220520.856</v>
      </c>
      <c r="R148" s="74">
        <f t="shared" si="38"/>
        <v>1025.2998473758871</v>
      </c>
      <c r="S148" s="72">
        <f>VLOOKUP($E148,'DTOC Backsheet'!$D$196:$M$373,'DTOC Performance (Quarterly)'!S$10,0)</f>
        <v>2717</v>
      </c>
      <c r="T148" s="73">
        <f>VLOOKUP($E148,'Population 18+ (2014)'!$D$11:$I$188,T$10,0)</f>
        <v>220520.856</v>
      </c>
      <c r="U148" s="74">
        <f t="shared" si="39"/>
        <v>1232.0830098718643</v>
      </c>
      <c r="V148" s="72">
        <f>VLOOKUP($E148,'DTOC Backsheet'!$D$196:$M$373,'DTOC Performance (Quarterly)'!V$10,0)</f>
        <v>2717</v>
      </c>
      <c r="W148" s="73">
        <f>VLOOKUP($E148,'Population 18+ (2014)'!$D$11:$I$188,W$10,0)</f>
        <v>220520.856</v>
      </c>
      <c r="X148" s="74">
        <f t="shared" si="40"/>
        <v>1232.0830098718643</v>
      </c>
      <c r="Y148" s="72">
        <f>VLOOKUP($E148,'DTOC Backsheet'!$D$196:$M$373,'DTOC Performance (Quarterly)'!Y$10,0)</f>
        <v>2717</v>
      </c>
      <c r="Z148" s="73">
        <f>VLOOKUP($E148,'Population 18+ (2014)'!$D$11:$I$188,Z$10,0)</f>
        <v>220520.856</v>
      </c>
      <c r="AA148" s="74">
        <f t="shared" si="41"/>
        <v>1232.0830098718643</v>
      </c>
      <c r="AB148" s="72">
        <f>VLOOKUP($E148,'DTOC Backsheet'!$D$196:$M$373,'DTOC Performance (Quarterly)'!AB$10,0)</f>
        <v>2717</v>
      </c>
      <c r="AC148" s="73">
        <f>VLOOKUP($E148,'Population 18+ (2014)'!$D$11:$I$188,AC$10,0)</f>
        <v>220691.27500000005</v>
      </c>
      <c r="AD148" s="74">
        <f t="shared" si="42"/>
        <v>1231.1315886865032</v>
      </c>
      <c r="AE148" s="72">
        <f>VLOOKUP($E148,'DTOC Backsheet'!$D$9:$M$186,'DTOC Performance (Quarterly)'!AE$10,0)</f>
        <v>2351</v>
      </c>
      <c r="AF148" s="73">
        <f>VLOOKUP($E148,'Population 18+ (2014)'!$D$11:$I$188,AF$10,0)</f>
        <v>220520.856</v>
      </c>
      <c r="AG148" s="74">
        <f t="shared" si="43"/>
        <v>1066.1123136579879</v>
      </c>
      <c r="AH148" s="72">
        <f>VLOOKUP($E148,'DTOC Backsheet'!$D$9:$M$186,'DTOC Performance (Quarterly)'!AH$10,0)</f>
        <v>2817</v>
      </c>
      <c r="AI148" s="73">
        <f>VLOOKUP($E148,'Population 18+ (2014)'!$D$11:$I$188,AI$10,0)</f>
        <v>220520.856</v>
      </c>
      <c r="AJ148" s="74">
        <f t="shared" si="44"/>
        <v>1277.4301946297542</v>
      </c>
      <c r="AK148" s="72">
        <f>VLOOKUP($E148,'DTOC Backsheet'!$D$9:$M$186,'DTOC Performance (Quarterly)'!AK$10,0)</f>
        <v>2097</v>
      </c>
      <c r="AL148" s="73">
        <f>VLOOKUP($E148,'Population 18+ (2014)'!$D$11:$I$188,AL$10,0)</f>
        <v>220520.856</v>
      </c>
      <c r="AM148" s="74">
        <f t="shared" si="45"/>
        <v>950.93046437294811</v>
      </c>
      <c r="AN148" s="72">
        <f>VLOOKUP($E148,'DTOC Backsheet'!$D$9:$M$186,'DTOC Performance (Quarterly)'!AN$10,0)</f>
        <v>2539</v>
      </c>
      <c r="AO148" s="73">
        <f>VLOOKUP($E148,'Population 18+ (2014)'!$D$11:$I$188,AO$10,0)</f>
        <v>220691.27500000005</v>
      </c>
      <c r="AP148" s="74">
        <f t="shared" si="46"/>
        <v>1150.4759306864303</v>
      </c>
      <c r="AT148" s="26"/>
    </row>
    <row r="149" spans="1:46" ht="16.5" customHeight="1">
      <c r="A149" s="26"/>
      <c r="B149" s="42" t="s">
        <v>16</v>
      </c>
      <c r="C149" s="43" t="s">
        <v>28</v>
      </c>
      <c r="D149" s="45" t="s">
        <v>42</v>
      </c>
      <c r="E149" s="56" t="s">
        <v>279</v>
      </c>
      <c r="F149" s="57" t="s">
        <v>280</v>
      </c>
      <c r="G149" s="72">
        <f>VLOOKUP($E149,'DTOC Backsheet'!$D$9:$M$186,'DTOC Performance (Quarterly)'!G$10,0)</f>
        <v>6199</v>
      </c>
      <c r="H149" s="73">
        <f>VLOOKUP($E149,'Population 18+ (2014)'!$D$11:$I$188,H$10,0)</f>
        <v>453362.22599999985</v>
      </c>
      <c r="I149" s="74">
        <f t="shared" si="35"/>
        <v>1367.3393248250024</v>
      </c>
      <c r="J149" s="72">
        <f>VLOOKUP($E149,'DTOC Backsheet'!$D$9:$M$186,'DTOC Performance (Quarterly)'!J$10,0)</f>
        <v>5787</v>
      </c>
      <c r="K149" s="73">
        <f>VLOOKUP($E149,'Population 18+ (2014)'!$D$11:$I$188,K$10,0)</f>
        <v>453362.22599999985</v>
      </c>
      <c r="L149" s="74">
        <f t="shared" si="36"/>
        <v>1276.4627637945296</v>
      </c>
      <c r="M149" s="72">
        <f>VLOOKUP($E149,'DTOC Backsheet'!$D$9:$M$186,'DTOC Performance (Quarterly)'!M$10,0)</f>
        <v>3908</v>
      </c>
      <c r="N149" s="73">
        <f>VLOOKUP($E149,'Population 18+ (2014)'!$D$11:$I$188,N$10,0)</f>
        <v>453362.22599999985</v>
      </c>
      <c r="O149" s="74">
        <f t="shared" si="37"/>
        <v>862.00388472594125</v>
      </c>
      <c r="P149" s="72">
        <f>VLOOKUP($E149,'DTOC Backsheet'!$D$9:$M$186,'DTOC Performance (Quarterly)'!P$10,0)</f>
        <v>7516</v>
      </c>
      <c r="Q149" s="73">
        <f>VLOOKUP($E149,'Population 18+ (2014)'!$D$11:$I$188,Q$10,0)</f>
        <v>457379.31899999996</v>
      </c>
      <c r="R149" s="74">
        <f t="shared" si="38"/>
        <v>1643.2749990604625</v>
      </c>
      <c r="S149" s="72">
        <f>VLOOKUP($E149,'DTOC Backsheet'!$D$196:$M$373,'DTOC Performance (Quarterly)'!S$10,0)</f>
        <v>5500</v>
      </c>
      <c r="T149" s="73">
        <f>VLOOKUP($E149,'Population 18+ (2014)'!$D$11:$I$188,T$10,0)</f>
        <v>457379.31899999996</v>
      </c>
      <c r="U149" s="74">
        <f t="shared" si="39"/>
        <v>1202.502992926097</v>
      </c>
      <c r="V149" s="72">
        <f>VLOOKUP($E149,'DTOC Backsheet'!$D$196:$M$373,'DTOC Performance (Quarterly)'!V$10,0)</f>
        <v>5000</v>
      </c>
      <c r="W149" s="73">
        <f>VLOOKUP($E149,'Population 18+ (2014)'!$D$11:$I$188,W$10,0)</f>
        <v>457379.31899999996</v>
      </c>
      <c r="X149" s="74">
        <f t="shared" si="40"/>
        <v>1093.1845390237245</v>
      </c>
      <c r="Y149" s="72">
        <f>VLOOKUP($E149,'DTOC Backsheet'!$D$196:$M$373,'DTOC Performance (Quarterly)'!Y$10,0)</f>
        <v>4500</v>
      </c>
      <c r="Z149" s="73">
        <f>VLOOKUP($E149,'Population 18+ (2014)'!$D$11:$I$188,Z$10,0)</f>
        <v>457379.31899999996</v>
      </c>
      <c r="AA149" s="74">
        <f t="shared" si="41"/>
        <v>983.86608512135206</v>
      </c>
      <c r="AB149" s="72">
        <f>VLOOKUP($E149,'DTOC Backsheet'!$D$196:$M$373,'DTOC Performance (Quarterly)'!AB$10,0)</f>
        <v>4000</v>
      </c>
      <c r="AC149" s="73">
        <f>VLOOKUP($E149,'Population 18+ (2014)'!$D$11:$I$188,AC$10,0)</f>
        <v>460840.64799999993</v>
      </c>
      <c r="AD149" s="74">
        <f t="shared" si="42"/>
        <v>867.97898956170218</v>
      </c>
      <c r="AE149" s="72">
        <f>VLOOKUP($E149,'DTOC Backsheet'!$D$9:$M$186,'DTOC Performance (Quarterly)'!AE$10,0)</f>
        <v>10937</v>
      </c>
      <c r="AF149" s="73">
        <f>VLOOKUP($E149,'Population 18+ (2014)'!$D$11:$I$188,AF$10,0)</f>
        <v>457379.31899999996</v>
      </c>
      <c r="AG149" s="74">
        <f t="shared" si="43"/>
        <v>2391.2318606604949</v>
      </c>
      <c r="AH149" s="72">
        <f>VLOOKUP($E149,'DTOC Backsheet'!$D$9:$M$186,'DTOC Performance (Quarterly)'!AH$10,0)</f>
        <v>10286</v>
      </c>
      <c r="AI149" s="73">
        <f>VLOOKUP($E149,'Population 18+ (2014)'!$D$11:$I$188,AI$10,0)</f>
        <v>457379.31899999996</v>
      </c>
      <c r="AJ149" s="74">
        <f t="shared" si="44"/>
        <v>2248.8992336796059</v>
      </c>
      <c r="AK149" s="72">
        <f>VLOOKUP($E149,'DTOC Backsheet'!$D$9:$M$186,'DTOC Performance (Quarterly)'!AK$10,0)</f>
        <v>13351</v>
      </c>
      <c r="AL149" s="73">
        <f>VLOOKUP($E149,'Population 18+ (2014)'!$D$11:$I$188,AL$10,0)</f>
        <v>457379.31899999996</v>
      </c>
      <c r="AM149" s="74">
        <f t="shared" si="45"/>
        <v>2919.0213561011492</v>
      </c>
      <c r="AN149" s="72">
        <f>VLOOKUP($E149,'DTOC Backsheet'!$D$9:$M$186,'DTOC Performance (Quarterly)'!AN$10,0)</f>
        <v>14395</v>
      </c>
      <c r="AO149" s="73">
        <f>VLOOKUP($E149,'Population 18+ (2014)'!$D$11:$I$188,AO$10,0)</f>
        <v>460840.64799999993</v>
      </c>
      <c r="AP149" s="74">
        <f t="shared" si="46"/>
        <v>3123.6393886851756</v>
      </c>
      <c r="AT149" s="26"/>
    </row>
    <row r="150" spans="1:46" ht="16.5" customHeight="1">
      <c r="A150" s="26"/>
      <c r="B150" s="42" t="s">
        <v>18</v>
      </c>
      <c r="C150" s="43" t="s">
        <v>32</v>
      </c>
      <c r="D150" s="45" t="s">
        <v>48</v>
      </c>
      <c r="E150" s="56" t="s">
        <v>281</v>
      </c>
      <c r="F150" s="57" t="s">
        <v>282</v>
      </c>
      <c r="G150" s="72">
        <f>VLOOKUP($E150,'DTOC Backsheet'!$D$9:$M$186,'DTOC Performance (Quarterly)'!G$10,0)</f>
        <v>2792</v>
      </c>
      <c r="H150" s="73">
        <f>VLOOKUP($E150,'Population 18+ (2014)'!$D$11:$I$188,H$10,0)</f>
        <v>251846.62699999995</v>
      </c>
      <c r="I150" s="74">
        <f t="shared" si="35"/>
        <v>1108.6112342493277</v>
      </c>
      <c r="J150" s="72">
        <f>VLOOKUP($E150,'DTOC Backsheet'!$D$9:$M$186,'DTOC Performance (Quarterly)'!J$10,0)</f>
        <v>2949</v>
      </c>
      <c r="K150" s="73">
        <f>VLOOKUP($E150,'Population 18+ (2014)'!$D$11:$I$188,K$10,0)</f>
        <v>251846.62699999995</v>
      </c>
      <c r="L150" s="74">
        <f t="shared" si="36"/>
        <v>1170.9507628228034</v>
      </c>
      <c r="M150" s="72">
        <f>VLOOKUP($E150,'DTOC Backsheet'!$D$9:$M$186,'DTOC Performance (Quarterly)'!M$10,0)</f>
        <v>3873</v>
      </c>
      <c r="N150" s="73">
        <f>VLOOKUP($E150,'Population 18+ (2014)'!$D$11:$I$188,N$10,0)</f>
        <v>251846.62699999995</v>
      </c>
      <c r="O150" s="74">
        <f t="shared" si="37"/>
        <v>1537.8407271660624</v>
      </c>
      <c r="P150" s="72">
        <f>VLOOKUP($E150,'DTOC Backsheet'!$D$9:$M$186,'DTOC Performance (Quarterly)'!P$10,0)</f>
        <v>2897</v>
      </c>
      <c r="Q150" s="73">
        <f>VLOOKUP($E150,'Population 18+ (2014)'!$D$11:$I$188,Q$10,0)</f>
        <v>253356.18399999995</v>
      </c>
      <c r="R150" s="74">
        <f t="shared" si="38"/>
        <v>1143.44949243473</v>
      </c>
      <c r="S150" s="72">
        <f>VLOOKUP($E150,'DTOC Backsheet'!$D$196:$M$373,'DTOC Performance (Quarterly)'!S$10,0)</f>
        <v>2947</v>
      </c>
      <c r="T150" s="73">
        <f>VLOOKUP($E150,'Population 18+ (2014)'!$D$11:$I$188,T$10,0)</f>
        <v>253356.18399999995</v>
      </c>
      <c r="U150" s="74">
        <f t="shared" si="39"/>
        <v>1163.1845544374005</v>
      </c>
      <c r="V150" s="72">
        <f>VLOOKUP($E150,'DTOC Backsheet'!$D$196:$M$373,'DTOC Performance (Quarterly)'!V$10,0)</f>
        <v>2954</v>
      </c>
      <c r="W150" s="73">
        <f>VLOOKUP($E150,'Population 18+ (2014)'!$D$11:$I$188,W$10,0)</f>
        <v>253356.18399999995</v>
      </c>
      <c r="X150" s="74">
        <f t="shared" si="40"/>
        <v>1165.9474631177743</v>
      </c>
      <c r="Y150" s="72">
        <f>VLOOKUP($E150,'DTOC Backsheet'!$D$196:$M$373,'DTOC Performance (Quarterly)'!Y$10,0)</f>
        <v>3575</v>
      </c>
      <c r="Z150" s="73">
        <f>VLOOKUP($E150,'Population 18+ (2014)'!$D$11:$I$188,Z$10,0)</f>
        <v>253356.18399999995</v>
      </c>
      <c r="AA150" s="74">
        <f t="shared" si="41"/>
        <v>1411.0569331909421</v>
      </c>
      <c r="AB150" s="72">
        <f>VLOOKUP($E150,'DTOC Backsheet'!$D$196:$M$373,'DTOC Performance (Quarterly)'!AB$10,0)</f>
        <v>2920</v>
      </c>
      <c r="AC150" s="73">
        <f>VLOOKUP($E150,'Population 18+ (2014)'!$D$11:$I$188,AC$10,0)</f>
        <v>254741.75199999998</v>
      </c>
      <c r="AD150" s="74">
        <f t="shared" si="42"/>
        <v>1146.2588983057635</v>
      </c>
      <c r="AE150" s="72">
        <f>VLOOKUP($E150,'DTOC Backsheet'!$D$9:$M$186,'DTOC Performance (Quarterly)'!AE$10,0)</f>
        <v>2656</v>
      </c>
      <c r="AF150" s="73">
        <f>VLOOKUP($E150,'Population 18+ (2014)'!$D$11:$I$188,AF$10,0)</f>
        <v>253356.18399999995</v>
      </c>
      <c r="AG150" s="74">
        <f t="shared" si="43"/>
        <v>1048.3264935818581</v>
      </c>
      <c r="AH150" s="72">
        <f>VLOOKUP($E150,'DTOC Backsheet'!$D$9:$M$186,'DTOC Performance (Quarterly)'!AH$10,0)</f>
        <v>3843</v>
      </c>
      <c r="AI150" s="73">
        <f>VLOOKUP($E150,'Population 18+ (2014)'!$D$11:$I$188,AI$10,0)</f>
        <v>253356.18399999995</v>
      </c>
      <c r="AJ150" s="74">
        <f t="shared" si="44"/>
        <v>1516.8368655252561</v>
      </c>
      <c r="AK150" s="72">
        <f>VLOOKUP($E150,'DTOC Backsheet'!$D$9:$M$186,'DTOC Performance (Quarterly)'!AK$10,0)</f>
        <v>4037</v>
      </c>
      <c r="AL150" s="73">
        <f>VLOOKUP($E150,'Population 18+ (2014)'!$D$11:$I$188,AL$10,0)</f>
        <v>253356.18399999995</v>
      </c>
      <c r="AM150" s="74">
        <f t="shared" si="45"/>
        <v>1593.408906095618</v>
      </c>
      <c r="AN150" s="72">
        <f>VLOOKUP($E150,'DTOC Backsheet'!$D$9:$M$186,'DTOC Performance (Quarterly)'!AN$10,0)</f>
        <v>4098</v>
      </c>
      <c r="AO150" s="73">
        <f>VLOOKUP($E150,'Population 18+ (2014)'!$D$11:$I$188,AO$10,0)</f>
        <v>254741.75199999998</v>
      </c>
      <c r="AP150" s="74">
        <f t="shared" si="46"/>
        <v>1608.688001800349</v>
      </c>
      <c r="AT150" s="26"/>
    </row>
    <row r="151" spans="1:46" ht="16.5" customHeight="1">
      <c r="A151" s="26"/>
      <c r="B151" s="42" t="s">
        <v>22</v>
      </c>
      <c r="C151" s="43" t="s">
        <v>38</v>
      </c>
      <c r="D151" s="45" t="s">
        <v>60</v>
      </c>
      <c r="E151" s="56" t="s">
        <v>283</v>
      </c>
      <c r="F151" s="57" t="s">
        <v>284</v>
      </c>
      <c r="G151" s="72">
        <f>VLOOKUP($E151,'DTOC Backsheet'!$D$9:$M$186,'DTOC Performance (Quarterly)'!G$10,0)</f>
        <v>771</v>
      </c>
      <c r="H151" s="73">
        <f>VLOOKUP($E151,'Population 18+ (2014)'!$D$11:$I$188,H$10,0)</f>
        <v>105863.61</v>
      </c>
      <c r="I151" s="74">
        <f t="shared" si="35"/>
        <v>728.29558712384733</v>
      </c>
      <c r="J151" s="72">
        <f>VLOOKUP($E151,'DTOC Backsheet'!$D$9:$M$186,'DTOC Performance (Quarterly)'!J$10,0)</f>
        <v>492</v>
      </c>
      <c r="K151" s="73">
        <f>VLOOKUP($E151,'Population 18+ (2014)'!$D$11:$I$188,K$10,0)</f>
        <v>105863.61</v>
      </c>
      <c r="L151" s="74">
        <f t="shared" si="36"/>
        <v>464.74893497397261</v>
      </c>
      <c r="M151" s="72">
        <f>VLOOKUP($E151,'DTOC Backsheet'!$D$9:$M$186,'DTOC Performance (Quarterly)'!M$10,0)</f>
        <v>645</v>
      </c>
      <c r="N151" s="73">
        <f>VLOOKUP($E151,'Population 18+ (2014)'!$D$11:$I$188,N$10,0)</f>
        <v>105863.61</v>
      </c>
      <c r="O151" s="74">
        <f t="shared" si="37"/>
        <v>609.27451841100071</v>
      </c>
      <c r="P151" s="72">
        <f>VLOOKUP($E151,'DTOC Backsheet'!$D$9:$M$186,'DTOC Performance (Quarterly)'!P$10,0)</f>
        <v>654</v>
      </c>
      <c r="Q151" s="73">
        <f>VLOOKUP($E151,'Population 18+ (2014)'!$D$11:$I$188,Q$10,0)</f>
        <v>106723.40100000001</v>
      </c>
      <c r="R151" s="74">
        <f t="shared" si="38"/>
        <v>612.79906175403835</v>
      </c>
      <c r="S151" s="72">
        <f>VLOOKUP($E151,'DTOC Backsheet'!$D$196:$M$373,'DTOC Performance (Quarterly)'!S$10,0)</f>
        <v>470</v>
      </c>
      <c r="T151" s="73">
        <f>VLOOKUP($E151,'Population 18+ (2014)'!$D$11:$I$188,T$10,0)</f>
        <v>106723.40100000001</v>
      </c>
      <c r="U151" s="74">
        <f t="shared" si="39"/>
        <v>440.39076303424775</v>
      </c>
      <c r="V151" s="72">
        <f>VLOOKUP($E151,'DTOC Backsheet'!$D$196:$M$373,'DTOC Performance (Quarterly)'!V$10,0)</f>
        <v>465</v>
      </c>
      <c r="W151" s="73">
        <f>VLOOKUP($E151,'Population 18+ (2014)'!$D$11:$I$188,W$10,0)</f>
        <v>106723.40100000001</v>
      </c>
      <c r="X151" s="74">
        <f t="shared" si="40"/>
        <v>435.70575491686213</v>
      </c>
      <c r="Y151" s="72">
        <f>VLOOKUP($E151,'DTOC Backsheet'!$D$196:$M$373,'DTOC Performance (Quarterly)'!Y$10,0)</f>
        <v>465</v>
      </c>
      <c r="Z151" s="73">
        <f>VLOOKUP($E151,'Population 18+ (2014)'!$D$11:$I$188,Z$10,0)</f>
        <v>106723.40100000001</v>
      </c>
      <c r="AA151" s="74">
        <f t="shared" si="41"/>
        <v>435.70575491686213</v>
      </c>
      <c r="AB151" s="72">
        <f>VLOOKUP($E151,'DTOC Backsheet'!$D$196:$M$373,'DTOC Performance (Quarterly)'!AB$10,0)</f>
        <v>470</v>
      </c>
      <c r="AC151" s="73">
        <f>VLOOKUP($E151,'Population 18+ (2014)'!$D$11:$I$188,AC$10,0)</f>
        <v>107546.177</v>
      </c>
      <c r="AD151" s="74">
        <f t="shared" si="42"/>
        <v>437.02157818217944</v>
      </c>
      <c r="AE151" s="72">
        <f>VLOOKUP($E151,'DTOC Backsheet'!$D$9:$M$186,'DTOC Performance (Quarterly)'!AE$10,0)</f>
        <v>895</v>
      </c>
      <c r="AF151" s="73">
        <f>VLOOKUP($E151,'Population 18+ (2014)'!$D$11:$I$188,AF$10,0)</f>
        <v>106723.40100000001</v>
      </c>
      <c r="AG151" s="74">
        <f t="shared" si="43"/>
        <v>838.61645301202498</v>
      </c>
      <c r="AH151" s="72">
        <f>VLOOKUP($E151,'DTOC Backsheet'!$D$9:$M$186,'DTOC Performance (Quarterly)'!AH$10,0)</f>
        <v>947</v>
      </c>
      <c r="AI151" s="73">
        <f>VLOOKUP($E151,'Population 18+ (2014)'!$D$11:$I$188,AI$10,0)</f>
        <v>106723.40100000001</v>
      </c>
      <c r="AJ151" s="74">
        <f t="shared" si="44"/>
        <v>887.34053743283516</v>
      </c>
      <c r="AK151" s="72">
        <f>VLOOKUP($E151,'DTOC Backsheet'!$D$9:$M$186,'DTOC Performance (Quarterly)'!AK$10,0)</f>
        <v>1009</v>
      </c>
      <c r="AL151" s="73">
        <f>VLOOKUP($E151,'Population 18+ (2014)'!$D$11:$I$188,AL$10,0)</f>
        <v>106723.40100000001</v>
      </c>
      <c r="AM151" s="74">
        <f t="shared" si="45"/>
        <v>945.43463808841682</v>
      </c>
      <c r="AN151" s="72">
        <f>VLOOKUP($E151,'DTOC Backsheet'!$D$9:$M$186,'DTOC Performance (Quarterly)'!AN$10,0)</f>
        <v>856</v>
      </c>
      <c r="AO151" s="73">
        <f>VLOOKUP($E151,'Population 18+ (2014)'!$D$11:$I$188,AO$10,0)</f>
        <v>107546.177</v>
      </c>
      <c r="AP151" s="74">
        <f t="shared" si="46"/>
        <v>795.93717217860751</v>
      </c>
      <c r="AT151" s="26"/>
    </row>
    <row r="152" spans="1:46" ht="16.5" customHeight="1">
      <c r="A152" s="26"/>
      <c r="B152" s="42" t="s">
        <v>18</v>
      </c>
      <c r="C152" s="43" t="s">
        <v>32</v>
      </c>
      <c r="D152" s="45" t="s">
        <v>50</v>
      </c>
      <c r="E152" s="56" t="s">
        <v>285</v>
      </c>
      <c r="F152" s="57" t="s">
        <v>286</v>
      </c>
      <c r="G152" s="72">
        <f>VLOOKUP($E152,'DTOC Backsheet'!$D$9:$M$186,'DTOC Performance (Quarterly)'!G$10,0)</f>
        <v>1703</v>
      </c>
      <c r="H152" s="73">
        <f>VLOOKUP($E152,'Population 18+ (2014)'!$D$11:$I$188,H$10,0)</f>
        <v>165143.26200000005</v>
      </c>
      <c r="I152" s="74">
        <f t="shared" si="35"/>
        <v>1031.2258455933852</v>
      </c>
      <c r="J152" s="72">
        <f>VLOOKUP($E152,'DTOC Backsheet'!$D$9:$M$186,'DTOC Performance (Quarterly)'!J$10,0)</f>
        <v>2261</v>
      </c>
      <c r="K152" s="73">
        <f>VLOOKUP($E152,'Population 18+ (2014)'!$D$11:$I$188,K$10,0)</f>
        <v>165143.26200000005</v>
      </c>
      <c r="L152" s="74">
        <f t="shared" si="36"/>
        <v>1369.1142905969723</v>
      </c>
      <c r="M152" s="72">
        <f>VLOOKUP($E152,'DTOC Backsheet'!$D$9:$M$186,'DTOC Performance (Quarterly)'!M$10,0)</f>
        <v>2880</v>
      </c>
      <c r="N152" s="73">
        <f>VLOOKUP($E152,'Population 18+ (2014)'!$D$11:$I$188,N$10,0)</f>
        <v>165143.26200000005</v>
      </c>
      <c r="O152" s="74">
        <f t="shared" si="37"/>
        <v>1743.9403613088371</v>
      </c>
      <c r="P152" s="72">
        <f>VLOOKUP($E152,'DTOC Backsheet'!$D$9:$M$186,'DTOC Performance (Quarterly)'!P$10,0)</f>
        <v>2438</v>
      </c>
      <c r="Q152" s="73">
        <f>VLOOKUP($E152,'Population 18+ (2014)'!$D$11:$I$188,Q$10,0)</f>
        <v>165897.21100000001</v>
      </c>
      <c r="R152" s="74">
        <f t="shared" si="38"/>
        <v>1469.5846815652612</v>
      </c>
      <c r="S152" s="72">
        <f>VLOOKUP($E152,'DTOC Backsheet'!$D$196:$M$373,'DTOC Performance (Quarterly)'!S$10,0)</f>
        <v>2230</v>
      </c>
      <c r="T152" s="73">
        <f>VLOOKUP($E152,'Population 18+ (2014)'!$D$11:$I$188,T$10,0)</f>
        <v>165897.21100000001</v>
      </c>
      <c r="U152" s="74">
        <f t="shared" si="39"/>
        <v>1344.205840808258</v>
      </c>
      <c r="V152" s="72">
        <f>VLOOKUP($E152,'DTOC Backsheet'!$D$196:$M$373,'DTOC Performance (Quarterly)'!V$10,0)</f>
        <v>1760</v>
      </c>
      <c r="W152" s="73">
        <f>VLOOKUP($E152,'Population 18+ (2014)'!$D$11:$I$188,W$10,0)</f>
        <v>165897.21100000001</v>
      </c>
      <c r="X152" s="74">
        <f t="shared" si="40"/>
        <v>1060.8978833284907</v>
      </c>
      <c r="Y152" s="72">
        <f>VLOOKUP($E152,'DTOC Backsheet'!$D$196:$M$373,'DTOC Performance (Quarterly)'!Y$10,0)</f>
        <v>1290</v>
      </c>
      <c r="Z152" s="73">
        <f>VLOOKUP($E152,'Population 18+ (2014)'!$D$11:$I$188,Z$10,0)</f>
        <v>165897.21100000001</v>
      </c>
      <c r="AA152" s="74">
        <f t="shared" si="41"/>
        <v>777.58992584872328</v>
      </c>
      <c r="AB152" s="72">
        <f>VLOOKUP($E152,'DTOC Backsheet'!$D$196:$M$373,'DTOC Performance (Quarterly)'!AB$10,0)</f>
        <v>819</v>
      </c>
      <c r="AC152" s="73">
        <f>VLOOKUP($E152,'Population 18+ (2014)'!$D$11:$I$188,AC$10,0)</f>
        <v>166666.63400000002</v>
      </c>
      <c r="AD152" s="74">
        <f t="shared" si="42"/>
        <v>491.40009631441887</v>
      </c>
      <c r="AE152" s="72">
        <f>VLOOKUP($E152,'DTOC Backsheet'!$D$9:$M$186,'DTOC Performance (Quarterly)'!AE$10,0)</f>
        <v>2155</v>
      </c>
      <c r="AF152" s="73">
        <f>VLOOKUP($E152,'Population 18+ (2014)'!$D$11:$I$188,AF$10,0)</f>
        <v>165897.21100000001</v>
      </c>
      <c r="AG152" s="74">
        <f t="shared" si="43"/>
        <v>1298.997124189146</v>
      </c>
      <c r="AH152" s="72">
        <f>VLOOKUP($E152,'DTOC Backsheet'!$D$9:$M$186,'DTOC Performance (Quarterly)'!AH$10,0)</f>
        <v>2530</v>
      </c>
      <c r="AI152" s="73">
        <f>VLOOKUP($E152,'Population 18+ (2014)'!$D$11:$I$188,AI$10,0)</f>
        <v>165897.21100000001</v>
      </c>
      <c r="AJ152" s="74">
        <f t="shared" si="44"/>
        <v>1525.0407072847051</v>
      </c>
      <c r="AK152" s="72">
        <f>VLOOKUP($E152,'DTOC Backsheet'!$D$9:$M$186,'DTOC Performance (Quarterly)'!AK$10,0)</f>
        <v>1986</v>
      </c>
      <c r="AL152" s="73">
        <f>VLOOKUP($E152,'Population 18+ (2014)'!$D$11:$I$188,AL$10,0)</f>
        <v>165897.21100000001</v>
      </c>
      <c r="AM152" s="74">
        <f t="shared" si="45"/>
        <v>1197.1268160740808</v>
      </c>
      <c r="AN152" s="72">
        <f>VLOOKUP($E152,'DTOC Backsheet'!$D$9:$M$186,'DTOC Performance (Quarterly)'!AN$10,0)</f>
        <v>2417</v>
      </c>
      <c r="AO152" s="73">
        <f>VLOOKUP($E152,'Population 18+ (2014)'!$D$11:$I$188,AO$10,0)</f>
        <v>166666.63400000002</v>
      </c>
      <c r="AP152" s="74">
        <f t="shared" si="46"/>
        <v>1450.2002842392556</v>
      </c>
      <c r="AT152" s="26"/>
    </row>
    <row r="153" spans="1:46" ht="16.5" customHeight="1">
      <c r="A153" s="26"/>
      <c r="B153" s="42" t="s">
        <v>22</v>
      </c>
      <c r="C153" s="43" t="s">
        <v>40</v>
      </c>
      <c r="D153" s="45" t="s">
        <v>56</v>
      </c>
      <c r="E153" s="56" t="s">
        <v>287</v>
      </c>
      <c r="F153" s="57" t="s">
        <v>288</v>
      </c>
      <c r="G153" s="72">
        <f>VLOOKUP($E153,'DTOC Backsheet'!$D$9:$M$186,'DTOC Performance (Quarterly)'!G$10,0)</f>
        <v>4300</v>
      </c>
      <c r="H153" s="73">
        <f>VLOOKUP($E153,'Population 18+ (2014)'!$D$11:$I$188,H$10,0)</f>
        <v>435698.36999999988</v>
      </c>
      <c r="I153" s="74">
        <f t="shared" si="35"/>
        <v>986.92129603330875</v>
      </c>
      <c r="J153" s="72">
        <f>VLOOKUP($E153,'DTOC Backsheet'!$D$9:$M$186,'DTOC Performance (Quarterly)'!J$10,0)</f>
        <v>6168</v>
      </c>
      <c r="K153" s="73">
        <f>VLOOKUP($E153,'Population 18+ (2014)'!$D$11:$I$188,K$10,0)</f>
        <v>435698.36999999988</v>
      </c>
      <c r="L153" s="74">
        <f t="shared" si="36"/>
        <v>1415.658268356616</v>
      </c>
      <c r="M153" s="72">
        <f>VLOOKUP($E153,'DTOC Backsheet'!$D$9:$M$186,'DTOC Performance (Quarterly)'!M$10,0)</f>
        <v>6847</v>
      </c>
      <c r="N153" s="73">
        <f>VLOOKUP($E153,'Population 18+ (2014)'!$D$11:$I$188,N$10,0)</f>
        <v>435698.36999999988</v>
      </c>
      <c r="O153" s="74">
        <f t="shared" si="37"/>
        <v>1571.5000264976898</v>
      </c>
      <c r="P153" s="72">
        <f>VLOOKUP($E153,'DTOC Backsheet'!$D$9:$M$186,'DTOC Performance (Quarterly)'!P$10,0)</f>
        <v>8212</v>
      </c>
      <c r="Q153" s="73">
        <f>VLOOKUP($E153,'Population 18+ (2014)'!$D$11:$I$188,Q$10,0)</f>
        <v>438799.09299999994</v>
      </c>
      <c r="R153" s="74">
        <f t="shared" si="38"/>
        <v>1871.4715073488087</v>
      </c>
      <c r="S153" s="72">
        <f>VLOOKUP($E153,'DTOC Backsheet'!$D$196:$M$373,'DTOC Performance (Quarterly)'!S$10,0)</f>
        <v>8277</v>
      </c>
      <c r="T153" s="73">
        <f>VLOOKUP($E153,'Population 18+ (2014)'!$D$11:$I$188,T$10,0)</f>
        <v>438799.09299999994</v>
      </c>
      <c r="U153" s="74">
        <f t="shared" si="39"/>
        <v>1886.2846646768253</v>
      </c>
      <c r="V153" s="72">
        <f>VLOOKUP($E153,'DTOC Backsheet'!$D$196:$M$373,'DTOC Performance (Quarterly)'!V$10,0)</f>
        <v>8815</v>
      </c>
      <c r="W153" s="73">
        <f>VLOOKUP($E153,'Population 18+ (2014)'!$D$11:$I$188,W$10,0)</f>
        <v>438799.09299999994</v>
      </c>
      <c r="X153" s="74">
        <f t="shared" si="40"/>
        <v>2008.8920284071783</v>
      </c>
      <c r="Y153" s="72">
        <f>VLOOKUP($E153,'DTOC Backsheet'!$D$196:$M$373,'DTOC Performance (Quarterly)'!Y$10,0)</f>
        <v>3591</v>
      </c>
      <c r="Z153" s="73">
        <f>VLOOKUP($E153,'Population 18+ (2014)'!$D$11:$I$188,Z$10,0)</f>
        <v>438799.09299999994</v>
      </c>
      <c r="AA153" s="74">
        <f t="shared" si="41"/>
        <v>818.36996869088796</v>
      </c>
      <c r="AB153" s="72">
        <f>VLOOKUP($E153,'DTOC Backsheet'!$D$196:$M$373,'DTOC Performance (Quarterly)'!AB$10,0)</f>
        <v>2850</v>
      </c>
      <c r="AC153" s="73">
        <f>VLOOKUP($E153,'Population 18+ (2014)'!$D$11:$I$188,AC$10,0)</f>
        <v>441844.48200000008</v>
      </c>
      <c r="AD153" s="74">
        <f t="shared" si="42"/>
        <v>645.02333198765621</v>
      </c>
      <c r="AE153" s="72">
        <f>VLOOKUP($E153,'DTOC Backsheet'!$D$9:$M$186,'DTOC Performance (Quarterly)'!AE$10,0)</f>
        <v>9058</v>
      </c>
      <c r="AF153" s="73">
        <f>VLOOKUP($E153,'Population 18+ (2014)'!$D$11:$I$188,AF$10,0)</f>
        <v>438799.09299999994</v>
      </c>
      <c r="AG153" s="74">
        <f t="shared" si="43"/>
        <v>2064.2704473411482</v>
      </c>
      <c r="AH153" s="72">
        <f>VLOOKUP($E153,'DTOC Backsheet'!$D$9:$M$186,'DTOC Performance (Quarterly)'!AH$10,0)</f>
        <v>9982</v>
      </c>
      <c r="AI153" s="73">
        <f>VLOOKUP($E153,'Population 18+ (2014)'!$D$11:$I$188,AI$10,0)</f>
        <v>438799.09299999994</v>
      </c>
      <c r="AJ153" s="74">
        <f t="shared" si="44"/>
        <v>2274.8451761271076</v>
      </c>
      <c r="AK153" s="72">
        <f>VLOOKUP($E153,'DTOC Backsheet'!$D$9:$M$186,'DTOC Performance (Quarterly)'!AK$10,0)</f>
        <v>9802</v>
      </c>
      <c r="AL153" s="73">
        <f>VLOOKUP($E153,'Population 18+ (2014)'!$D$11:$I$188,AL$10,0)</f>
        <v>438799.09299999994</v>
      </c>
      <c r="AM153" s="74">
        <f t="shared" si="45"/>
        <v>2233.824125064908</v>
      </c>
      <c r="AN153" s="72">
        <f>VLOOKUP($E153,'DTOC Backsheet'!$D$9:$M$186,'DTOC Performance (Quarterly)'!AN$10,0)</f>
        <v>8865</v>
      </c>
      <c r="AO153" s="73">
        <f>VLOOKUP($E153,'Population 18+ (2014)'!$D$11:$I$188,AO$10,0)</f>
        <v>441844.48200000008</v>
      </c>
      <c r="AP153" s="74">
        <f t="shared" si="46"/>
        <v>2006.3620484458145</v>
      </c>
      <c r="AT153" s="26"/>
    </row>
    <row r="154" spans="1:46" ht="16.5" customHeight="1">
      <c r="A154" s="26"/>
      <c r="B154" s="42" t="s">
        <v>22</v>
      </c>
      <c r="C154" s="43" t="s">
        <v>40</v>
      </c>
      <c r="D154" s="45" t="s">
        <v>56</v>
      </c>
      <c r="E154" s="56" t="s">
        <v>289</v>
      </c>
      <c r="F154" s="57" t="s">
        <v>290</v>
      </c>
      <c r="G154" s="72">
        <f>VLOOKUP($E154,'DTOC Backsheet'!$D$9:$M$186,'DTOC Performance (Quarterly)'!G$10,0)</f>
        <v>2196</v>
      </c>
      <c r="H154" s="73">
        <f>VLOOKUP($E154,'Population 18+ (2014)'!$D$11:$I$188,H$10,0)</f>
        <v>217083.86200000002</v>
      </c>
      <c r="I154" s="74">
        <f t="shared" si="35"/>
        <v>1011.590626667587</v>
      </c>
      <c r="J154" s="72">
        <f>VLOOKUP($E154,'DTOC Backsheet'!$D$9:$M$186,'DTOC Performance (Quarterly)'!J$10,0)</f>
        <v>2091</v>
      </c>
      <c r="K154" s="73">
        <f>VLOOKUP($E154,'Population 18+ (2014)'!$D$11:$I$188,K$10,0)</f>
        <v>217083.86200000002</v>
      </c>
      <c r="L154" s="74">
        <f t="shared" si="36"/>
        <v>963.22222238703296</v>
      </c>
      <c r="M154" s="72">
        <f>VLOOKUP($E154,'DTOC Backsheet'!$D$9:$M$186,'DTOC Performance (Quarterly)'!M$10,0)</f>
        <v>2621</v>
      </c>
      <c r="N154" s="73">
        <f>VLOOKUP($E154,'Population 18+ (2014)'!$D$11:$I$188,N$10,0)</f>
        <v>217083.86200000002</v>
      </c>
      <c r="O154" s="74">
        <f t="shared" si="37"/>
        <v>1207.3675011364962</v>
      </c>
      <c r="P154" s="72">
        <f>VLOOKUP($E154,'DTOC Backsheet'!$D$9:$M$186,'DTOC Performance (Quarterly)'!P$10,0)</f>
        <v>2481</v>
      </c>
      <c r="Q154" s="73">
        <f>VLOOKUP($E154,'Population 18+ (2014)'!$D$11:$I$188,Q$10,0)</f>
        <v>219395.12699999998</v>
      </c>
      <c r="R154" s="74">
        <f t="shared" si="38"/>
        <v>1130.8364200814726</v>
      </c>
      <c r="S154" s="72">
        <f>VLOOKUP($E154,'DTOC Backsheet'!$D$196:$M$373,'DTOC Performance (Quarterly)'!S$10,0)</f>
        <v>2086</v>
      </c>
      <c r="T154" s="73">
        <f>VLOOKUP($E154,'Population 18+ (2014)'!$D$11:$I$188,T$10,0)</f>
        <v>219395.12699999998</v>
      </c>
      <c r="U154" s="74">
        <f t="shared" si="39"/>
        <v>950.79595819828762</v>
      </c>
      <c r="V154" s="72">
        <f>VLOOKUP($E154,'DTOC Backsheet'!$D$196:$M$373,'DTOC Performance (Quarterly)'!V$10,0)</f>
        <v>1987</v>
      </c>
      <c r="W154" s="73">
        <f>VLOOKUP($E154,'Population 18+ (2014)'!$D$11:$I$188,W$10,0)</f>
        <v>219395.12699999998</v>
      </c>
      <c r="X154" s="74">
        <f t="shared" si="40"/>
        <v>905.67189306807165</v>
      </c>
      <c r="Y154" s="72">
        <f>VLOOKUP($E154,'DTOC Backsheet'!$D$196:$M$373,'DTOC Performance (Quarterly)'!Y$10,0)</f>
        <v>2491</v>
      </c>
      <c r="Z154" s="73">
        <f>VLOOKUP($E154,'Population 18+ (2014)'!$D$11:$I$188,Z$10,0)</f>
        <v>219395.12699999998</v>
      </c>
      <c r="AA154" s="74">
        <f t="shared" si="41"/>
        <v>1135.394406458262</v>
      </c>
      <c r="AB154" s="72">
        <f>VLOOKUP($E154,'DTOC Backsheet'!$D$196:$M$373,'DTOC Performance (Quarterly)'!AB$10,0)</f>
        <v>2188</v>
      </c>
      <c r="AC154" s="73">
        <f>VLOOKUP($E154,'Population 18+ (2014)'!$D$11:$I$188,AC$10,0)</f>
        <v>221466.39199999991</v>
      </c>
      <c r="AD154" s="74">
        <f t="shared" si="42"/>
        <v>987.96028609162556</v>
      </c>
      <c r="AE154" s="72">
        <f>VLOOKUP($E154,'DTOC Backsheet'!$D$9:$M$186,'DTOC Performance (Quarterly)'!AE$10,0)</f>
        <v>2800</v>
      </c>
      <c r="AF154" s="73">
        <f>VLOOKUP($E154,'Population 18+ (2014)'!$D$11:$I$188,AF$10,0)</f>
        <v>219395.12699999998</v>
      </c>
      <c r="AG154" s="74">
        <f t="shared" si="43"/>
        <v>1276.2361855010572</v>
      </c>
      <c r="AH154" s="72">
        <f>VLOOKUP($E154,'DTOC Backsheet'!$D$9:$M$186,'DTOC Performance (Quarterly)'!AH$10,0)</f>
        <v>2768</v>
      </c>
      <c r="AI154" s="73">
        <f>VLOOKUP($E154,'Population 18+ (2014)'!$D$11:$I$188,AI$10,0)</f>
        <v>219395.12699999998</v>
      </c>
      <c r="AJ154" s="74">
        <f t="shared" si="44"/>
        <v>1261.6506290953309</v>
      </c>
      <c r="AK154" s="72">
        <f>VLOOKUP($E154,'DTOC Backsheet'!$D$9:$M$186,'DTOC Performance (Quarterly)'!AK$10,0)</f>
        <v>2069</v>
      </c>
      <c r="AL154" s="73">
        <f>VLOOKUP($E154,'Population 18+ (2014)'!$D$11:$I$188,AL$10,0)</f>
        <v>219395.12699999998</v>
      </c>
      <c r="AM154" s="74">
        <f t="shared" si="45"/>
        <v>943.04738135774551</v>
      </c>
      <c r="AN154" s="72">
        <f>VLOOKUP($E154,'DTOC Backsheet'!$D$9:$M$186,'DTOC Performance (Quarterly)'!AN$10,0)</f>
        <v>1934</v>
      </c>
      <c r="AO154" s="73">
        <f>VLOOKUP($E154,'Population 18+ (2014)'!$D$11:$I$188,AO$10,0)</f>
        <v>221466.39199999991</v>
      </c>
      <c r="AP154" s="74">
        <f t="shared" si="46"/>
        <v>873.27019803528515</v>
      </c>
      <c r="AT154" s="26"/>
    </row>
    <row r="155" spans="1:46" ht="16.5" customHeight="1">
      <c r="A155" s="26"/>
      <c r="B155" s="42" t="s">
        <v>16</v>
      </c>
      <c r="C155" s="43" t="s">
        <v>24</v>
      </c>
      <c r="D155" s="45" t="s">
        <v>44</v>
      </c>
      <c r="E155" s="56" t="s">
        <v>291</v>
      </c>
      <c r="F155" s="57" t="s">
        <v>292</v>
      </c>
      <c r="G155" s="72">
        <f>VLOOKUP($E155,'DTOC Backsheet'!$D$9:$M$186,'DTOC Performance (Quarterly)'!G$10,0)</f>
        <v>827</v>
      </c>
      <c r="H155" s="73">
        <f>VLOOKUP($E155,'Population 18+ (2014)'!$D$11:$I$188,H$10,0)</f>
        <v>119744.421</v>
      </c>
      <c r="I155" s="74">
        <f t="shared" si="35"/>
        <v>690.63760390139589</v>
      </c>
      <c r="J155" s="72">
        <f>VLOOKUP($E155,'DTOC Backsheet'!$D$9:$M$186,'DTOC Performance (Quarterly)'!J$10,0)</f>
        <v>1027</v>
      </c>
      <c r="K155" s="73">
        <f>VLOOKUP($E155,'Population 18+ (2014)'!$D$11:$I$188,K$10,0)</f>
        <v>119744.421</v>
      </c>
      <c r="L155" s="74">
        <f t="shared" si="36"/>
        <v>857.65999904079035</v>
      </c>
      <c r="M155" s="72">
        <f>VLOOKUP($E155,'DTOC Backsheet'!$D$9:$M$186,'DTOC Performance (Quarterly)'!M$10,0)</f>
        <v>995</v>
      </c>
      <c r="N155" s="73">
        <f>VLOOKUP($E155,'Population 18+ (2014)'!$D$11:$I$188,N$10,0)</f>
        <v>119744.421</v>
      </c>
      <c r="O155" s="74">
        <f t="shared" si="37"/>
        <v>830.93641581848726</v>
      </c>
      <c r="P155" s="72">
        <f>VLOOKUP($E155,'DTOC Backsheet'!$D$9:$M$186,'DTOC Performance (Quarterly)'!P$10,0)</f>
        <v>1058</v>
      </c>
      <c r="Q155" s="73">
        <f>VLOOKUP($E155,'Population 18+ (2014)'!$D$11:$I$188,Q$10,0)</f>
        <v>120016.63899999995</v>
      </c>
      <c r="R155" s="74">
        <f t="shared" si="38"/>
        <v>881.5444331848023</v>
      </c>
      <c r="S155" s="72">
        <f>VLOOKUP($E155,'DTOC Backsheet'!$D$196:$M$373,'DTOC Performance (Quarterly)'!S$10,0)</f>
        <v>855</v>
      </c>
      <c r="T155" s="73">
        <f>VLOOKUP($E155,'Population 18+ (2014)'!$D$11:$I$188,T$10,0)</f>
        <v>120016.63899999995</v>
      </c>
      <c r="U155" s="74">
        <f t="shared" si="39"/>
        <v>712.40121963422109</v>
      </c>
      <c r="V155" s="72">
        <f>VLOOKUP($E155,'DTOC Backsheet'!$D$196:$M$373,'DTOC Performance (Quarterly)'!V$10,0)</f>
        <v>770</v>
      </c>
      <c r="W155" s="73">
        <f>VLOOKUP($E155,'Population 18+ (2014)'!$D$11:$I$188,W$10,0)</f>
        <v>120016.63899999995</v>
      </c>
      <c r="X155" s="74">
        <f t="shared" si="40"/>
        <v>641.57770657116987</v>
      </c>
      <c r="Y155" s="72">
        <f>VLOOKUP($E155,'DTOC Backsheet'!$D$196:$M$373,'DTOC Performance (Quarterly)'!Y$10,0)</f>
        <v>693</v>
      </c>
      <c r="Z155" s="73">
        <f>VLOOKUP($E155,'Population 18+ (2014)'!$D$11:$I$188,Z$10,0)</f>
        <v>120016.63899999995</v>
      </c>
      <c r="AA155" s="74">
        <f t="shared" si="41"/>
        <v>577.41993591405299</v>
      </c>
      <c r="AB155" s="72">
        <f>VLOOKUP($E155,'DTOC Backsheet'!$D$196:$M$373,'DTOC Performance (Quarterly)'!AB$10,0)</f>
        <v>624</v>
      </c>
      <c r="AC155" s="73">
        <f>VLOOKUP($E155,'Population 18+ (2014)'!$D$11:$I$188,AC$10,0)</f>
        <v>120270.88400000003</v>
      </c>
      <c r="AD155" s="74">
        <f t="shared" si="42"/>
        <v>518.82881313153052</v>
      </c>
      <c r="AE155" s="72">
        <f>VLOOKUP($E155,'DTOC Backsheet'!$D$9:$M$186,'DTOC Performance (Quarterly)'!AE$10,0)</f>
        <v>1720</v>
      </c>
      <c r="AF155" s="73">
        <f>VLOOKUP($E155,'Population 18+ (2014)'!$D$11:$I$188,AF$10,0)</f>
        <v>120016.63899999995</v>
      </c>
      <c r="AG155" s="74">
        <f t="shared" si="43"/>
        <v>1433.1346172758601</v>
      </c>
      <c r="AH155" s="72">
        <f>VLOOKUP($E155,'DTOC Backsheet'!$D$9:$M$186,'DTOC Performance (Quarterly)'!AH$10,0)</f>
        <v>1446</v>
      </c>
      <c r="AI155" s="73">
        <f>VLOOKUP($E155,'Population 18+ (2014)'!$D$11:$I$188,AI$10,0)</f>
        <v>120016.63899999995</v>
      </c>
      <c r="AJ155" s="74">
        <f t="shared" si="44"/>
        <v>1204.8329398726128</v>
      </c>
      <c r="AK155" s="72">
        <f>VLOOKUP($E155,'DTOC Backsheet'!$D$9:$M$186,'DTOC Performance (Quarterly)'!AK$10,0)</f>
        <v>1581</v>
      </c>
      <c r="AL155" s="73">
        <f>VLOOKUP($E155,'Population 18+ (2014)'!$D$11:$I$188,AL$10,0)</f>
        <v>120016.63899999995</v>
      </c>
      <c r="AM155" s="74">
        <f t="shared" si="45"/>
        <v>1317.3173429727528</v>
      </c>
      <c r="AN155" s="72">
        <f>VLOOKUP($E155,'DTOC Backsheet'!$D$9:$M$186,'DTOC Performance (Quarterly)'!AN$10,0)</f>
        <v>1265</v>
      </c>
      <c r="AO155" s="73">
        <f>VLOOKUP($E155,'Population 18+ (2014)'!$D$11:$I$188,AO$10,0)</f>
        <v>120270.88400000003</v>
      </c>
      <c r="AP155" s="74">
        <f t="shared" si="46"/>
        <v>1051.7923855951701</v>
      </c>
      <c r="AT155" s="26"/>
    </row>
    <row r="156" spans="1:46" ht="16.5" customHeight="1">
      <c r="A156" s="26"/>
      <c r="B156" s="42" t="s">
        <v>22</v>
      </c>
      <c r="C156" s="43" t="s">
        <v>38</v>
      </c>
      <c r="D156" s="45" t="s">
        <v>62</v>
      </c>
      <c r="E156" s="56" t="s">
        <v>293</v>
      </c>
      <c r="F156" s="57" t="s">
        <v>294</v>
      </c>
      <c r="G156" s="72">
        <f>VLOOKUP($E156,'DTOC Backsheet'!$D$9:$M$186,'DTOC Performance (Quarterly)'!G$10,0)</f>
        <v>2727</v>
      </c>
      <c r="H156" s="73">
        <f>VLOOKUP($E156,'Population 18+ (2014)'!$D$11:$I$188,H$10,0)</f>
        <v>199273.74800000014</v>
      </c>
      <c r="I156" s="74">
        <f t="shared" si="35"/>
        <v>1368.4692677130749</v>
      </c>
      <c r="J156" s="72">
        <f>VLOOKUP($E156,'DTOC Backsheet'!$D$9:$M$186,'DTOC Performance (Quarterly)'!J$10,0)</f>
        <v>2425</v>
      </c>
      <c r="K156" s="73">
        <f>VLOOKUP($E156,'Population 18+ (2014)'!$D$11:$I$188,K$10,0)</f>
        <v>199273.74800000014</v>
      </c>
      <c r="L156" s="74">
        <f t="shared" si="36"/>
        <v>1216.9189491031193</v>
      </c>
      <c r="M156" s="72">
        <f>VLOOKUP($E156,'DTOC Backsheet'!$D$9:$M$186,'DTOC Performance (Quarterly)'!M$10,0)</f>
        <v>2165</v>
      </c>
      <c r="N156" s="73">
        <f>VLOOKUP($E156,'Population 18+ (2014)'!$D$11:$I$188,N$10,0)</f>
        <v>199273.74800000014</v>
      </c>
      <c r="O156" s="74">
        <f t="shared" si="37"/>
        <v>1086.4451648693828</v>
      </c>
      <c r="P156" s="72">
        <f>VLOOKUP($E156,'DTOC Backsheet'!$D$9:$M$186,'DTOC Performance (Quarterly)'!P$10,0)</f>
        <v>2862</v>
      </c>
      <c r="Q156" s="73">
        <f>VLOOKUP($E156,'Population 18+ (2014)'!$D$11:$I$188,Q$10,0)</f>
        <v>201066.44699999996</v>
      </c>
      <c r="R156" s="74">
        <f t="shared" si="38"/>
        <v>1423.410043148572</v>
      </c>
      <c r="S156" s="72">
        <f>VLOOKUP($E156,'DTOC Backsheet'!$D$196:$M$373,'DTOC Performance (Quarterly)'!S$10,0)</f>
        <v>3396</v>
      </c>
      <c r="T156" s="73">
        <f>VLOOKUP($E156,'Population 18+ (2014)'!$D$11:$I$188,T$10,0)</f>
        <v>201066.44699999996</v>
      </c>
      <c r="U156" s="74">
        <f t="shared" si="39"/>
        <v>1688.993887677341</v>
      </c>
      <c r="V156" s="72">
        <f>VLOOKUP($E156,'DTOC Backsheet'!$D$196:$M$373,'DTOC Performance (Quarterly)'!V$10,0)</f>
        <v>3534</v>
      </c>
      <c r="W156" s="73">
        <f>VLOOKUP($E156,'Population 18+ (2014)'!$D$11:$I$188,W$10,0)</f>
        <v>201066.44699999996</v>
      </c>
      <c r="X156" s="74">
        <f t="shared" si="40"/>
        <v>1757.627914915113</v>
      </c>
      <c r="Y156" s="72">
        <f>VLOOKUP($E156,'DTOC Backsheet'!$D$196:$M$373,'DTOC Performance (Quarterly)'!Y$10,0)</f>
        <v>2855</v>
      </c>
      <c r="Z156" s="73">
        <f>VLOOKUP($E156,'Population 18+ (2014)'!$D$11:$I$188,Z$10,0)</f>
        <v>201066.44699999996</v>
      </c>
      <c r="AA156" s="74">
        <f t="shared" si="41"/>
        <v>1419.9286069843372</v>
      </c>
      <c r="AB156" s="72">
        <f>VLOOKUP($E156,'DTOC Backsheet'!$D$196:$M$373,'DTOC Performance (Quarterly)'!AB$10,0)</f>
        <v>2131</v>
      </c>
      <c r="AC156" s="73">
        <f>VLOOKUP($E156,'Population 18+ (2014)'!$D$11:$I$188,AC$10,0)</f>
        <v>202631.58400000003</v>
      </c>
      <c r="AD156" s="74">
        <f t="shared" si="42"/>
        <v>1051.6623114390693</v>
      </c>
      <c r="AE156" s="72">
        <f>VLOOKUP($E156,'DTOC Backsheet'!$D$9:$M$186,'DTOC Performance (Quarterly)'!AE$10,0)</f>
        <v>4306</v>
      </c>
      <c r="AF156" s="73">
        <f>VLOOKUP($E156,'Population 18+ (2014)'!$D$11:$I$188,AF$10,0)</f>
        <v>201066.44699999996</v>
      </c>
      <c r="AG156" s="74">
        <f t="shared" si="43"/>
        <v>2141.5805890278657</v>
      </c>
      <c r="AH156" s="72">
        <f>VLOOKUP($E156,'DTOC Backsheet'!$D$9:$M$186,'DTOC Performance (Quarterly)'!AH$10,0)</f>
        <v>5185</v>
      </c>
      <c r="AI156" s="73">
        <f>VLOOKUP($E156,'Population 18+ (2014)'!$D$11:$I$188,AI$10,0)</f>
        <v>201066.44699999996</v>
      </c>
      <c r="AJ156" s="74">
        <f t="shared" si="44"/>
        <v>2578.7495016510638</v>
      </c>
      <c r="AK156" s="72">
        <f>VLOOKUP($E156,'DTOC Backsheet'!$D$9:$M$186,'DTOC Performance (Quarterly)'!AK$10,0)</f>
        <v>4612</v>
      </c>
      <c r="AL156" s="73">
        <f>VLOOKUP($E156,'Population 18+ (2014)'!$D$11:$I$188,AL$10,0)</f>
        <v>201066.44699999996</v>
      </c>
      <c r="AM156" s="74">
        <f t="shared" si="45"/>
        <v>2293.7690842072725</v>
      </c>
      <c r="AN156" s="72">
        <f>VLOOKUP($E156,'DTOC Backsheet'!$D$9:$M$186,'DTOC Performance (Quarterly)'!AN$10,0)</f>
        <v>4294</v>
      </c>
      <c r="AO156" s="73">
        <f>VLOOKUP($E156,'Population 18+ (2014)'!$D$11:$I$188,AO$10,0)</f>
        <v>202631.58400000003</v>
      </c>
      <c r="AP156" s="74">
        <f t="shared" si="46"/>
        <v>2119.1168302765668</v>
      </c>
      <c r="AT156" s="26"/>
    </row>
    <row r="157" spans="1:46" ht="16.5" customHeight="1">
      <c r="A157" s="26"/>
      <c r="B157" s="42" t="s">
        <v>18</v>
      </c>
      <c r="C157" s="43" t="s">
        <v>34</v>
      </c>
      <c r="D157" s="45" t="s">
        <v>54</v>
      </c>
      <c r="E157" s="56" t="s">
        <v>295</v>
      </c>
      <c r="F157" s="57" t="s">
        <v>296</v>
      </c>
      <c r="G157" s="72">
        <f>VLOOKUP($E157,'DTOC Backsheet'!$D$9:$M$186,'DTOC Performance (Quarterly)'!G$10,0)</f>
        <v>687</v>
      </c>
      <c r="H157" s="73">
        <f>VLOOKUP($E157,'Population 18+ (2014)'!$D$11:$I$188,H$10,0)</f>
        <v>140885.33500000008</v>
      </c>
      <c r="I157" s="74">
        <f t="shared" si="35"/>
        <v>487.63059689640488</v>
      </c>
      <c r="J157" s="72">
        <f>VLOOKUP($E157,'DTOC Backsheet'!$D$9:$M$186,'DTOC Performance (Quarterly)'!J$10,0)</f>
        <v>607</v>
      </c>
      <c r="K157" s="73">
        <f>VLOOKUP($E157,'Population 18+ (2014)'!$D$11:$I$188,K$10,0)</f>
        <v>140885.33500000008</v>
      </c>
      <c r="L157" s="74">
        <f t="shared" si="36"/>
        <v>430.84683015446541</v>
      </c>
      <c r="M157" s="72">
        <f>VLOOKUP($E157,'DTOC Backsheet'!$D$9:$M$186,'DTOC Performance (Quarterly)'!M$10,0)</f>
        <v>868</v>
      </c>
      <c r="N157" s="73">
        <f>VLOOKUP($E157,'Population 18+ (2014)'!$D$11:$I$188,N$10,0)</f>
        <v>140885.33500000008</v>
      </c>
      <c r="O157" s="74">
        <f t="shared" si="37"/>
        <v>616.1038691500429</v>
      </c>
      <c r="P157" s="72">
        <f>VLOOKUP($E157,'DTOC Backsheet'!$D$9:$M$186,'DTOC Performance (Quarterly)'!P$10,0)</f>
        <v>1213</v>
      </c>
      <c r="Q157" s="73">
        <f>VLOOKUP($E157,'Population 18+ (2014)'!$D$11:$I$188,Q$10,0)</f>
        <v>142008.24800000002</v>
      </c>
      <c r="R157" s="74">
        <f t="shared" si="38"/>
        <v>854.17573773602203</v>
      </c>
      <c r="S157" s="72">
        <f>VLOOKUP($E157,'DTOC Backsheet'!$D$196:$M$373,'DTOC Performance (Quarterly)'!S$10,0)</f>
        <v>687</v>
      </c>
      <c r="T157" s="73">
        <f>VLOOKUP($E157,'Population 18+ (2014)'!$D$11:$I$188,T$10,0)</f>
        <v>142008.24800000002</v>
      </c>
      <c r="U157" s="74">
        <f t="shared" si="39"/>
        <v>483.77471708544692</v>
      </c>
      <c r="V157" s="72">
        <f>VLOOKUP($E157,'DTOC Backsheet'!$D$196:$M$373,'DTOC Performance (Quarterly)'!V$10,0)</f>
        <v>607</v>
      </c>
      <c r="W157" s="73">
        <f>VLOOKUP($E157,'Population 18+ (2014)'!$D$11:$I$188,W$10,0)</f>
        <v>142008.24800000002</v>
      </c>
      <c r="X157" s="74">
        <f t="shared" si="40"/>
        <v>427.4399610929641</v>
      </c>
      <c r="Y157" s="72">
        <f>VLOOKUP($E157,'DTOC Backsheet'!$D$196:$M$373,'DTOC Performance (Quarterly)'!Y$10,0)</f>
        <v>780</v>
      </c>
      <c r="Z157" s="73">
        <f>VLOOKUP($E157,'Population 18+ (2014)'!$D$11:$I$188,Z$10,0)</f>
        <v>142008.24800000002</v>
      </c>
      <c r="AA157" s="74">
        <f t="shared" si="41"/>
        <v>549.26387092670836</v>
      </c>
      <c r="AB157" s="72">
        <f>VLOOKUP($E157,'DTOC Backsheet'!$D$196:$M$373,'DTOC Performance (Quarterly)'!AB$10,0)</f>
        <v>750</v>
      </c>
      <c r="AC157" s="73">
        <f>VLOOKUP($E157,'Population 18+ (2014)'!$D$11:$I$188,AC$10,0)</f>
        <v>143197.46500000003</v>
      </c>
      <c r="AD157" s="74">
        <f t="shared" si="42"/>
        <v>523.75228849197845</v>
      </c>
      <c r="AE157" s="72">
        <f>VLOOKUP($E157,'DTOC Backsheet'!$D$9:$M$186,'DTOC Performance (Quarterly)'!AE$10,0)</f>
        <v>928</v>
      </c>
      <c r="AF157" s="73">
        <f>VLOOKUP($E157,'Population 18+ (2014)'!$D$11:$I$188,AF$10,0)</f>
        <v>142008.24800000002</v>
      </c>
      <c r="AG157" s="74">
        <f t="shared" si="43"/>
        <v>653.48316951280174</v>
      </c>
      <c r="AH157" s="72">
        <f>VLOOKUP($E157,'DTOC Backsheet'!$D$9:$M$186,'DTOC Performance (Quarterly)'!AH$10,0)</f>
        <v>1028</v>
      </c>
      <c r="AI157" s="73">
        <f>VLOOKUP($E157,'Population 18+ (2014)'!$D$11:$I$188,AI$10,0)</f>
        <v>142008.24800000002</v>
      </c>
      <c r="AJ157" s="74">
        <f t="shared" si="44"/>
        <v>723.90161450340531</v>
      </c>
      <c r="AK157" s="72">
        <f>VLOOKUP($E157,'DTOC Backsheet'!$D$9:$M$186,'DTOC Performance (Quarterly)'!AK$10,0)</f>
        <v>1372</v>
      </c>
      <c r="AL157" s="73">
        <f>VLOOKUP($E157,'Population 18+ (2014)'!$D$11:$I$188,AL$10,0)</f>
        <v>142008.24800000002</v>
      </c>
      <c r="AM157" s="74">
        <f t="shared" si="45"/>
        <v>966.14106527108186</v>
      </c>
      <c r="AN157" s="72">
        <f>VLOOKUP($E157,'DTOC Backsheet'!$D$9:$M$186,'DTOC Performance (Quarterly)'!AN$10,0)</f>
        <v>1179</v>
      </c>
      <c r="AO157" s="73">
        <f>VLOOKUP($E157,'Population 18+ (2014)'!$D$11:$I$188,AO$10,0)</f>
        <v>143197.46500000003</v>
      </c>
      <c r="AP157" s="74">
        <f t="shared" si="46"/>
        <v>823.33859750939007</v>
      </c>
      <c r="AT157" s="26"/>
    </row>
    <row r="158" spans="1:46" ht="16.5" customHeight="1">
      <c r="A158" s="26"/>
      <c r="B158" s="42" t="s">
        <v>20</v>
      </c>
      <c r="C158" s="43" t="s">
        <v>36</v>
      </c>
      <c r="D158" s="45" t="s">
        <v>64</v>
      </c>
      <c r="E158" s="56" t="s">
        <v>297</v>
      </c>
      <c r="F158" s="57" t="s">
        <v>298</v>
      </c>
      <c r="G158" s="72">
        <f>VLOOKUP($E158,'DTOC Backsheet'!$D$9:$M$186,'DTOC Performance (Quarterly)'!G$10,0)</f>
        <v>1228</v>
      </c>
      <c r="H158" s="73">
        <f>VLOOKUP($E158,'Population 18+ (2014)'!$D$11:$I$188,H$10,0)</f>
        <v>246688.26199999996</v>
      </c>
      <c r="I158" s="74">
        <f t="shared" si="35"/>
        <v>497.79425662336547</v>
      </c>
      <c r="J158" s="72">
        <f>VLOOKUP($E158,'DTOC Backsheet'!$D$9:$M$186,'DTOC Performance (Quarterly)'!J$10,0)</f>
        <v>999</v>
      </c>
      <c r="K158" s="73">
        <f>VLOOKUP($E158,'Population 18+ (2014)'!$D$11:$I$188,K$10,0)</f>
        <v>246688.26199999996</v>
      </c>
      <c r="L158" s="74">
        <f t="shared" si="36"/>
        <v>404.9645459012558</v>
      </c>
      <c r="M158" s="72">
        <f>VLOOKUP($E158,'DTOC Backsheet'!$D$9:$M$186,'DTOC Performance (Quarterly)'!M$10,0)</f>
        <v>687</v>
      </c>
      <c r="N158" s="73">
        <f>VLOOKUP($E158,'Population 18+ (2014)'!$D$11:$I$188,N$10,0)</f>
        <v>246688.26199999996</v>
      </c>
      <c r="O158" s="74">
        <f t="shared" si="37"/>
        <v>278.48913216632906</v>
      </c>
      <c r="P158" s="72">
        <f>VLOOKUP($E158,'DTOC Backsheet'!$D$9:$M$186,'DTOC Performance (Quarterly)'!P$10,0)</f>
        <v>1202</v>
      </c>
      <c r="Q158" s="73">
        <f>VLOOKUP($E158,'Population 18+ (2014)'!$D$11:$I$188,Q$10,0)</f>
        <v>251125.96199999991</v>
      </c>
      <c r="R158" s="74">
        <f t="shared" si="38"/>
        <v>478.64425901134047</v>
      </c>
      <c r="S158" s="72">
        <f>VLOOKUP($E158,'DTOC Backsheet'!$D$196:$M$373,'DTOC Performance (Quarterly)'!S$10,0)</f>
        <v>875</v>
      </c>
      <c r="T158" s="73">
        <f>VLOOKUP($E158,'Population 18+ (2014)'!$D$11:$I$188,T$10,0)</f>
        <v>251125.96199999991</v>
      </c>
      <c r="U158" s="74">
        <f t="shared" si="39"/>
        <v>348.43072099411228</v>
      </c>
      <c r="V158" s="72">
        <f>VLOOKUP($E158,'DTOC Backsheet'!$D$196:$M$373,'DTOC Performance (Quarterly)'!V$10,0)</f>
        <v>875</v>
      </c>
      <c r="W158" s="73">
        <f>VLOOKUP($E158,'Population 18+ (2014)'!$D$11:$I$188,W$10,0)</f>
        <v>251125.96199999991</v>
      </c>
      <c r="X158" s="74">
        <f t="shared" si="40"/>
        <v>348.43072099411228</v>
      </c>
      <c r="Y158" s="72">
        <f>VLOOKUP($E158,'DTOC Backsheet'!$D$196:$M$373,'DTOC Performance (Quarterly)'!Y$10,0)</f>
        <v>875</v>
      </c>
      <c r="Z158" s="73">
        <f>VLOOKUP($E158,'Population 18+ (2014)'!$D$11:$I$188,Z$10,0)</f>
        <v>251125.96199999991</v>
      </c>
      <c r="AA158" s="74">
        <f t="shared" si="41"/>
        <v>348.43072099411228</v>
      </c>
      <c r="AB158" s="72">
        <f>VLOOKUP($E158,'DTOC Backsheet'!$D$196:$M$373,'DTOC Performance (Quarterly)'!AB$10,0)</f>
        <v>875</v>
      </c>
      <c r="AC158" s="73">
        <f>VLOOKUP($E158,'Population 18+ (2014)'!$D$11:$I$188,AC$10,0)</f>
        <v>255241.32699999999</v>
      </c>
      <c r="AD158" s="74">
        <f t="shared" si="42"/>
        <v>342.81282356755651</v>
      </c>
      <c r="AE158" s="72">
        <f>VLOOKUP($E158,'DTOC Backsheet'!$D$9:$M$186,'DTOC Performance (Quarterly)'!AE$10,0)</f>
        <v>985</v>
      </c>
      <c r="AF158" s="73">
        <f>VLOOKUP($E158,'Population 18+ (2014)'!$D$11:$I$188,AF$10,0)</f>
        <v>251125.96199999991</v>
      </c>
      <c r="AG158" s="74">
        <f t="shared" si="43"/>
        <v>392.23344020480062</v>
      </c>
      <c r="AH158" s="72">
        <f>VLOOKUP($E158,'DTOC Backsheet'!$D$9:$M$186,'DTOC Performance (Quarterly)'!AH$10,0)</f>
        <v>1102</v>
      </c>
      <c r="AI158" s="73">
        <f>VLOOKUP($E158,'Population 18+ (2014)'!$D$11:$I$188,AI$10,0)</f>
        <v>251125.96199999991</v>
      </c>
      <c r="AJ158" s="74">
        <f t="shared" si="44"/>
        <v>438.82360518344188</v>
      </c>
      <c r="AK158" s="72">
        <f>VLOOKUP($E158,'DTOC Backsheet'!$D$9:$M$186,'DTOC Performance (Quarterly)'!AK$10,0)</f>
        <v>1532</v>
      </c>
      <c r="AL158" s="73">
        <f>VLOOKUP($E158,'Population 18+ (2014)'!$D$11:$I$188,AL$10,0)</f>
        <v>251125.96199999991</v>
      </c>
      <c r="AM158" s="74">
        <f t="shared" si="45"/>
        <v>610.05241664340565</v>
      </c>
      <c r="AN158" s="72">
        <f>VLOOKUP($E158,'DTOC Backsheet'!$D$9:$M$186,'DTOC Performance (Quarterly)'!AN$10,0)</f>
        <v>1548</v>
      </c>
      <c r="AO158" s="73">
        <f>VLOOKUP($E158,'Population 18+ (2014)'!$D$11:$I$188,AO$10,0)</f>
        <v>255241.32699999999</v>
      </c>
      <c r="AP158" s="74">
        <f t="shared" si="46"/>
        <v>606.48485815151719</v>
      </c>
      <c r="AT158" s="26"/>
    </row>
    <row r="159" spans="1:46" ht="16.5" customHeight="1">
      <c r="A159" s="26"/>
      <c r="B159" s="42" t="s">
        <v>16</v>
      </c>
      <c r="C159" s="43" t="s">
        <v>26</v>
      </c>
      <c r="D159" s="45" t="s">
        <v>46</v>
      </c>
      <c r="E159" s="56" t="s">
        <v>299</v>
      </c>
      <c r="F159" s="57" t="s">
        <v>300</v>
      </c>
      <c r="G159" s="72">
        <f>VLOOKUP($E159,'DTOC Backsheet'!$D$9:$M$186,'DTOC Performance (Quarterly)'!G$10,0)</f>
        <v>515</v>
      </c>
      <c r="H159" s="73">
        <f>VLOOKUP($E159,'Population 18+ (2014)'!$D$11:$I$188,H$10,0)</f>
        <v>141333.56000000006</v>
      </c>
      <c r="I159" s="74">
        <f t="shared" si="35"/>
        <v>364.38620805985488</v>
      </c>
      <c r="J159" s="72">
        <f>VLOOKUP($E159,'DTOC Backsheet'!$D$9:$M$186,'DTOC Performance (Quarterly)'!J$10,0)</f>
        <v>620</v>
      </c>
      <c r="K159" s="73">
        <f>VLOOKUP($E159,'Population 18+ (2014)'!$D$11:$I$188,K$10,0)</f>
        <v>141333.56000000006</v>
      </c>
      <c r="L159" s="74">
        <f t="shared" si="36"/>
        <v>438.67854174196117</v>
      </c>
      <c r="M159" s="72">
        <f>VLOOKUP($E159,'DTOC Backsheet'!$D$9:$M$186,'DTOC Performance (Quarterly)'!M$10,0)</f>
        <v>529</v>
      </c>
      <c r="N159" s="73">
        <f>VLOOKUP($E159,'Population 18+ (2014)'!$D$11:$I$188,N$10,0)</f>
        <v>141333.56000000006</v>
      </c>
      <c r="O159" s="74">
        <f t="shared" si="37"/>
        <v>374.29185255080239</v>
      </c>
      <c r="P159" s="72">
        <f>VLOOKUP($E159,'DTOC Backsheet'!$D$9:$M$186,'DTOC Performance (Quarterly)'!P$10,0)</f>
        <v>617</v>
      </c>
      <c r="Q159" s="73">
        <f>VLOOKUP($E159,'Population 18+ (2014)'!$D$11:$I$188,Q$10,0)</f>
        <v>141866.78999999998</v>
      </c>
      <c r="R159" s="74">
        <f t="shared" si="38"/>
        <v>434.91503543570701</v>
      </c>
      <c r="S159" s="72">
        <f>VLOOKUP($E159,'DTOC Backsheet'!$D$196:$M$373,'DTOC Performance (Quarterly)'!S$10,0)</f>
        <v>510</v>
      </c>
      <c r="T159" s="73">
        <f>VLOOKUP($E159,'Population 18+ (2014)'!$D$11:$I$188,T$10,0)</f>
        <v>141866.78999999998</v>
      </c>
      <c r="U159" s="74">
        <f t="shared" si="39"/>
        <v>359.49216867457147</v>
      </c>
      <c r="V159" s="72">
        <f>VLOOKUP($E159,'DTOC Backsheet'!$D$196:$M$373,'DTOC Performance (Quarterly)'!V$10,0)</f>
        <v>535</v>
      </c>
      <c r="W159" s="73">
        <f>VLOOKUP($E159,'Population 18+ (2014)'!$D$11:$I$188,W$10,0)</f>
        <v>141866.78999999998</v>
      </c>
      <c r="X159" s="74">
        <f t="shared" si="40"/>
        <v>377.11433380567792</v>
      </c>
      <c r="Y159" s="72">
        <f>VLOOKUP($E159,'DTOC Backsheet'!$D$196:$M$373,'DTOC Performance (Quarterly)'!Y$10,0)</f>
        <v>535</v>
      </c>
      <c r="Z159" s="73">
        <f>VLOOKUP($E159,'Population 18+ (2014)'!$D$11:$I$188,Z$10,0)</f>
        <v>141866.78999999998</v>
      </c>
      <c r="AA159" s="74">
        <f t="shared" si="41"/>
        <v>377.11433380567792</v>
      </c>
      <c r="AB159" s="72">
        <f>VLOOKUP($E159,'DTOC Backsheet'!$D$196:$M$373,'DTOC Performance (Quarterly)'!AB$10,0)</f>
        <v>550</v>
      </c>
      <c r="AC159" s="73">
        <f>VLOOKUP($E159,'Population 18+ (2014)'!$D$11:$I$188,AC$10,0)</f>
        <v>142405.45000000001</v>
      </c>
      <c r="AD159" s="74">
        <f t="shared" si="42"/>
        <v>386.22117341716904</v>
      </c>
      <c r="AE159" s="72">
        <f>VLOOKUP($E159,'DTOC Backsheet'!$D$9:$M$186,'DTOC Performance (Quarterly)'!AE$10,0)</f>
        <v>922</v>
      </c>
      <c r="AF159" s="73">
        <f>VLOOKUP($E159,'Population 18+ (2014)'!$D$11:$I$188,AF$10,0)</f>
        <v>141866.78999999998</v>
      </c>
      <c r="AG159" s="74">
        <f t="shared" si="43"/>
        <v>649.9054500352056</v>
      </c>
      <c r="AH159" s="72">
        <f>VLOOKUP($E159,'DTOC Backsheet'!$D$9:$M$186,'DTOC Performance (Quarterly)'!AH$10,0)</f>
        <v>804</v>
      </c>
      <c r="AI159" s="73">
        <f>VLOOKUP($E159,'Population 18+ (2014)'!$D$11:$I$188,AI$10,0)</f>
        <v>141866.78999999998</v>
      </c>
      <c r="AJ159" s="74">
        <f t="shared" si="44"/>
        <v>566.72883061638322</v>
      </c>
      <c r="AK159" s="72">
        <f>VLOOKUP($E159,'DTOC Backsheet'!$D$9:$M$186,'DTOC Performance (Quarterly)'!AK$10,0)</f>
        <v>892</v>
      </c>
      <c r="AL159" s="73">
        <f>VLOOKUP($E159,'Population 18+ (2014)'!$D$11:$I$188,AL$10,0)</f>
        <v>141866.78999999998</v>
      </c>
      <c r="AM159" s="74">
        <f t="shared" si="45"/>
        <v>628.75885187787787</v>
      </c>
      <c r="AN159" s="72">
        <f>VLOOKUP($E159,'DTOC Backsheet'!$D$9:$M$186,'DTOC Performance (Quarterly)'!AN$10,0)</f>
        <v>960</v>
      </c>
      <c r="AO159" s="73">
        <f>VLOOKUP($E159,'Population 18+ (2014)'!$D$11:$I$188,AO$10,0)</f>
        <v>142405.45000000001</v>
      </c>
      <c r="AP159" s="74">
        <f t="shared" si="46"/>
        <v>674.13150269178595</v>
      </c>
      <c r="AT159" s="26"/>
    </row>
    <row r="160" spans="1:46" ht="16.5" customHeight="1">
      <c r="A160" s="26"/>
      <c r="B160" s="42" t="s">
        <v>18</v>
      </c>
      <c r="C160" s="43" t="s">
        <v>32</v>
      </c>
      <c r="D160" s="45" t="s">
        <v>48</v>
      </c>
      <c r="E160" s="56" t="s">
        <v>301</v>
      </c>
      <c r="F160" s="57" t="s">
        <v>302</v>
      </c>
      <c r="G160" s="72">
        <f>VLOOKUP($E160,'DTOC Backsheet'!$D$9:$M$186,'DTOC Performance (Quarterly)'!G$10,0)</f>
        <v>6846</v>
      </c>
      <c r="H160" s="73">
        <f>VLOOKUP($E160,'Population 18+ (2014)'!$D$11:$I$188,H$10,0)</f>
        <v>694117.39299999992</v>
      </c>
      <c r="I160" s="74">
        <f t="shared" si="35"/>
        <v>986.28849659152706</v>
      </c>
      <c r="J160" s="72">
        <f>VLOOKUP($E160,'DTOC Backsheet'!$D$9:$M$186,'DTOC Performance (Quarterly)'!J$10,0)</f>
        <v>8482</v>
      </c>
      <c r="K160" s="73">
        <f>VLOOKUP($E160,'Population 18+ (2014)'!$D$11:$I$188,K$10,0)</f>
        <v>694117.39299999992</v>
      </c>
      <c r="L160" s="74">
        <f t="shared" si="36"/>
        <v>1221.9834981141298</v>
      </c>
      <c r="M160" s="72">
        <f>VLOOKUP($E160,'DTOC Backsheet'!$D$9:$M$186,'DTOC Performance (Quarterly)'!M$10,0)</f>
        <v>10525</v>
      </c>
      <c r="N160" s="73">
        <f>VLOOKUP($E160,'Population 18+ (2014)'!$D$11:$I$188,N$10,0)</f>
        <v>694117.39299999992</v>
      </c>
      <c r="O160" s="74">
        <f t="shared" si="37"/>
        <v>1516.3141143187001</v>
      </c>
      <c r="P160" s="72">
        <f>VLOOKUP($E160,'DTOC Backsheet'!$D$9:$M$186,'DTOC Performance (Quarterly)'!P$10,0)</f>
        <v>9506</v>
      </c>
      <c r="Q160" s="73">
        <f>VLOOKUP($E160,'Population 18+ (2014)'!$D$11:$I$188,Q$10,0)</f>
        <v>697512.58900000004</v>
      </c>
      <c r="R160" s="74">
        <f t="shared" si="38"/>
        <v>1362.8427859099183</v>
      </c>
      <c r="S160" s="72">
        <f>VLOOKUP($E160,'DTOC Backsheet'!$D$196:$M$373,'DTOC Performance (Quarterly)'!S$10,0)</f>
        <v>6031</v>
      </c>
      <c r="T160" s="73">
        <f>VLOOKUP($E160,'Population 18+ (2014)'!$D$11:$I$188,T$10,0)</f>
        <v>697512.58900000004</v>
      </c>
      <c r="U160" s="74">
        <f t="shared" si="39"/>
        <v>864.64389247030499</v>
      </c>
      <c r="V160" s="72">
        <f>VLOOKUP($E160,'DTOC Backsheet'!$D$196:$M$373,'DTOC Performance (Quarterly)'!V$10,0)</f>
        <v>5760</v>
      </c>
      <c r="W160" s="73">
        <f>VLOOKUP($E160,'Population 18+ (2014)'!$D$11:$I$188,W$10,0)</f>
        <v>697512.58900000004</v>
      </c>
      <c r="X160" s="74">
        <f t="shared" si="40"/>
        <v>825.791547111417</v>
      </c>
      <c r="Y160" s="72">
        <f>VLOOKUP($E160,'DTOC Backsheet'!$D$196:$M$373,'DTOC Performance (Quarterly)'!Y$10,0)</f>
        <v>7417</v>
      </c>
      <c r="Z160" s="73">
        <f>VLOOKUP($E160,'Population 18+ (2014)'!$D$11:$I$188,Z$10,0)</f>
        <v>697512.58900000004</v>
      </c>
      <c r="AA160" s="74">
        <f t="shared" si="41"/>
        <v>1063.3499834939896</v>
      </c>
      <c r="AB160" s="72">
        <f>VLOOKUP($E160,'DTOC Backsheet'!$D$196:$M$373,'DTOC Performance (Quarterly)'!AB$10,0)</f>
        <v>7352</v>
      </c>
      <c r="AC160" s="73">
        <f>VLOOKUP($E160,'Population 18+ (2014)'!$D$11:$I$188,AC$10,0)</f>
        <v>700579.78999999992</v>
      </c>
      <c r="AD160" s="74">
        <f t="shared" si="42"/>
        <v>1049.4165125716802</v>
      </c>
      <c r="AE160" s="72">
        <f>VLOOKUP($E160,'DTOC Backsheet'!$D$9:$M$186,'DTOC Performance (Quarterly)'!AE$10,0)</f>
        <v>9419</v>
      </c>
      <c r="AF160" s="73">
        <f>VLOOKUP($E160,'Population 18+ (2014)'!$D$11:$I$188,AF$10,0)</f>
        <v>697512.58900000004</v>
      </c>
      <c r="AG160" s="74">
        <f t="shared" si="43"/>
        <v>1350.3698927504231</v>
      </c>
      <c r="AH160" s="72">
        <f>VLOOKUP($E160,'DTOC Backsheet'!$D$9:$M$186,'DTOC Performance (Quarterly)'!AH$10,0)</f>
        <v>11588</v>
      </c>
      <c r="AI160" s="73">
        <f>VLOOKUP($E160,'Population 18+ (2014)'!$D$11:$I$188,AI$10,0)</f>
        <v>697512.58900000004</v>
      </c>
      <c r="AJ160" s="74">
        <f t="shared" si="44"/>
        <v>1661.3320222095663</v>
      </c>
      <c r="AK160" s="72">
        <f>VLOOKUP($E160,'DTOC Backsheet'!$D$9:$M$186,'DTOC Performance (Quarterly)'!AK$10,0)</f>
        <v>10342</v>
      </c>
      <c r="AL160" s="73">
        <f>VLOOKUP($E160,'Population 18+ (2014)'!$D$11:$I$188,AL$10,0)</f>
        <v>697512.58900000004</v>
      </c>
      <c r="AM160" s="74">
        <f t="shared" si="45"/>
        <v>1482.697253511506</v>
      </c>
      <c r="AN160" s="72">
        <f>VLOOKUP($E160,'DTOC Backsheet'!$D$9:$M$186,'DTOC Performance (Quarterly)'!AN$10,0)</f>
        <v>11718</v>
      </c>
      <c r="AO160" s="73">
        <f>VLOOKUP($E160,'Population 18+ (2014)'!$D$11:$I$188,AO$10,0)</f>
        <v>700579.78999999992</v>
      </c>
      <c r="AP160" s="74">
        <f t="shared" si="46"/>
        <v>1672.6146210983336</v>
      </c>
      <c r="AT160" s="26"/>
    </row>
    <row r="161" spans="1:46" ht="16.5" customHeight="1">
      <c r="A161" s="26"/>
      <c r="B161" s="42" t="s">
        <v>16</v>
      </c>
      <c r="C161" s="43" t="s">
        <v>26</v>
      </c>
      <c r="D161" s="45" t="s">
        <v>466</v>
      </c>
      <c r="E161" s="56" t="s">
        <v>303</v>
      </c>
      <c r="F161" s="57" t="s">
        <v>304</v>
      </c>
      <c r="G161" s="72">
        <f>VLOOKUP($E161,'DTOC Backsheet'!$D$9:$M$186,'DTOC Performance (Quarterly)'!G$10,0)</f>
        <v>1553</v>
      </c>
      <c r="H161" s="73">
        <f>VLOOKUP($E161,'Population 18+ (2014)'!$D$11:$I$188,H$10,0)</f>
        <v>226296.66200000001</v>
      </c>
      <c r="I161" s="74">
        <f t="shared" si="35"/>
        <v>686.26730340370636</v>
      </c>
      <c r="J161" s="72">
        <f>VLOOKUP($E161,'DTOC Backsheet'!$D$9:$M$186,'DTOC Performance (Quarterly)'!J$10,0)</f>
        <v>1395</v>
      </c>
      <c r="K161" s="73">
        <f>VLOOKUP($E161,'Population 18+ (2014)'!$D$11:$I$188,K$10,0)</f>
        <v>226296.66200000001</v>
      </c>
      <c r="L161" s="74">
        <f t="shared" si="36"/>
        <v>616.44744896855786</v>
      </c>
      <c r="M161" s="72">
        <f>VLOOKUP($E161,'DTOC Backsheet'!$D$9:$M$186,'DTOC Performance (Quarterly)'!M$10,0)</f>
        <v>2249</v>
      </c>
      <c r="N161" s="73">
        <f>VLOOKUP($E161,'Population 18+ (2014)'!$D$11:$I$188,N$10,0)</f>
        <v>226296.66200000001</v>
      </c>
      <c r="O161" s="74">
        <f t="shared" si="37"/>
        <v>993.8281811686644</v>
      </c>
      <c r="P161" s="72">
        <f>VLOOKUP($E161,'DTOC Backsheet'!$D$9:$M$186,'DTOC Performance (Quarterly)'!P$10,0)</f>
        <v>3284</v>
      </c>
      <c r="Q161" s="73">
        <f>VLOOKUP($E161,'Population 18+ (2014)'!$D$11:$I$188,Q$10,0)</f>
        <v>227254.7840000001</v>
      </c>
      <c r="R161" s="74">
        <f t="shared" si="38"/>
        <v>1445.0740891773694</v>
      </c>
      <c r="S161" s="72">
        <f>VLOOKUP($E161,'DTOC Backsheet'!$D$196:$M$373,'DTOC Performance (Quarterly)'!S$10,0)</f>
        <v>1410.97</v>
      </c>
      <c r="T161" s="73">
        <f>VLOOKUP($E161,'Population 18+ (2014)'!$D$11:$I$188,T$10,0)</f>
        <v>227254.7840000001</v>
      </c>
      <c r="U161" s="74">
        <f t="shared" si="39"/>
        <v>620.87581839421227</v>
      </c>
      <c r="V161" s="72">
        <f>VLOOKUP($E161,'DTOC Backsheet'!$D$196:$M$373,'DTOC Performance (Quarterly)'!V$10,0)</f>
        <v>1536.95</v>
      </c>
      <c r="W161" s="73">
        <f>VLOOKUP($E161,'Population 18+ (2014)'!$D$11:$I$188,W$10,0)</f>
        <v>227254.7840000001</v>
      </c>
      <c r="X161" s="74">
        <f t="shared" si="40"/>
        <v>676.31139505516387</v>
      </c>
      <c r="Y161" s="72">
        <f>VLOOKUP($E161,'DTOC Backsheet'!$D$196:$M$373,'DTOC Performance (Quarterly)'!Y$10,0)</f>
        <v>1720.18</v>
      </c>
      <c r="Z161" s="73">
        <f>VLOOKUP($E161,'Population 18+ (2014)'!$D$11:$I$188,Z$10,0)</f>
        <v>227254.7840000001</v>
      </c>
      <c r="AA161" s="74">
        <f t="shared" si="41"/>
        <v>756.93896063371733</v>
      </c>
      <c r="AB161" s="72">
        <f>VLOOKUP($E161,'DTOC Backsheet'!$D$196:$M$373,'DTOC Performance (Quarterly)'!AB$10,0)</f>
        <v>1682.78</v>
      </c>
      <c r="AC161" s="73">
        <f>VLOOKUP($E161,'Population 18+ (2014)'!$D$11:$I$188,AC$10,0)</f>
        <v>228160.92600000004</v>
      </c>
      <c r="AD161" s="74">
        <f t="shared" si="42"/>
        <v>737.54083554166493</v>
      </c>
      <c r="AE161" s="72">
        <f>VLOOKUP($E161,'DTOC Backsheet'!$D$9:$M$186,'DTOC Performance (Quarterly)'!AE$10,0)</f>
        <v>4322</v>
      </c>
      <c r="AF161" s="73">
        <f>VLOOKUP($E161,'Population 18+ (2014)'!$D$11:$I$188,AF$10,0)</f>
        <v>227254.7840000001</v>
      </c>
      <c r="AG161" s="74">
        <f t="shared" si="43"/>
        <v>1901.8301502510938</v>
      </c>
      <c r="AH161" s="72">
        <f>VLOOKUP($E161,'DTOC Backsheet'!$D$9:$M$186,'DTOC Performance (Quarterly)'!AH$10,0)</f>
        <v>6393</v>
      </c>
      <c r="AI161" s="73">
        <f>VLOOKUP($E161,'Population 18+ (2014)'!$D$11:$I$188,AI$10,0)</f>
        <v>227254.7840000001</v>
      </c>
      <c r="AJ161" s="74">
        <f t="shared" si="44"/>
        <v>2813.1420986939474</v>
      </c>
      <c r="AK161" s="72">
        <f>VLOOKUP($E161,'DTOC Backsheet'!$D$9:$M$186,'DTOC Performance (Quarterly)'!AK$10,0)</f>
        <v>6070</v>
      </c>
      <c r="AL161" s="73">
        <f>VLOOKUP($E161,'Population 18+ (2014)'!$D$11:$I$188,AL$10,0)</f>
        <v>227254.7840000001</v>
      </c>
      <c r="AM161" s="74">
        <f t="shared" si="45"/>
        <v>2671.0108773771722</v>
      </c>
      <c r="AN161" s="72">
        <f>VLOOKUP($E161,'DTOC Backsheet'!$D$9:$M$186,'DTOC Performance (Quarterly)'!AN$10,0)</f>
        <v>4546</v>
      </c>
      <c r="AO161" s="73">
        <f>VLOOKUP($E161,'Population 18+ (2014)'!$D$11:$I$188,AO$10,0)</f>
        <v>228160.92600000004</v>
      </c>
      <c r="AP161" s="74">
        <f t="shared" si="46"/>
        <v>1992.4533440927562</v>
      </c>
      <c r="AT161" s="26"/>
    </row>
    <row r="162" spans="1:46" ht="16.5" customHeight="1">
      <c r="A162" s="26"/>
      <c r="B162" s="42" t="s">
        <v>16</v>
      </c>
      <c r="C162" s="43" t="s">
        <v>24</v>
      </c>
      <c r="D162" s="45" t="s">
        <v>44</v>
      </c>
      <c r="E162" s="56" t="s">
        <v>305</v>
      </c>
      <c r="F162" s="57" t="s">
        <v>306</v>
      </c>
      <c r="G162" s="72">
        <f>VLOOKUP($E162,'DTOC Backsheet'!$D$9:$M$186,'DTOC Performance (Quarterly)'!G$10,0)</f>
        <v>312</v>
      </c>
      <c r="H162" s="73">
        <f>VLOOKUP($E162,'Population 18+ (2014)'!$D$11:$I$188,H$10,0)</f>
        <v>152424.67100000003</v>
      </c>
      <c r="I162" s="74">
        <f t="shared" si="35"/>
        <v>204.69127337004383</v>
      </c>
      <c r="J162" s="72">
        <f>VLOOKUP($E162,'DTOC Backsheet'!$D$9:$M$186,'DTOC Performance (Quarterly)'!J$10,0)</f>
        <v>385</v>
      </c>
      <c r="K162" s="73">
        <f>VLOOKUP($E162,'Population 18+ (2014)'!$D$11:$I$188,K$10,0)</f>
        <v>152424.67100000003</v>
      </c>
      <c r="L162" s="74">
        <f t="shared" si="36"/>
        <v>252.5837828444451</v>
      </c>
      <c r="M162" s="72">
        <f>VLOOKUP($E162,'DTOC Backsheet'!$D$9:$M$186,'DTOC Performance (Quarterly)'!M$10,0)</f>
        <v>452</v>
      </c>
      <c r="N162" s="73">
        <f>VLOOKUP($E162,'Population 18+ (2014)'!$D$11:$I$188,N$10,0)</f>
        <v>152424.67100000003</v>
      </c>
      <c r="O162" s="74">
        <f t="shared" si="37"/>
        <v>296.53992167711482</v>
      </c>
      <c r="P162" s="72">
        <f>VLOOKUP($E162,'DTOC Backsheet'!$D$9:$M$186,'DTOC Performance (Quarterly)'!P$10,0)</f>
        <v>449</v>
      </c>
      <c r="Q162" s="73">
        <f>VLOOKUP($E162,'Population 18+ (2014)'!$D$11:$I$188,Q$10,0)</f>
        <v>153143.38999999993</v>
      </c>
      <c r="R162" s="74">
        <f t="shared" si="38"/>
        <v>293.18927836193274</v>
      </c>
      <c r="S162" s="72">
        <f>VLOOKUP($E162,'DTOC Backsheet'!$D$196:$M$373,'DTOC Performance (Quarterly)'!S$10,0)</f>
        <v>200</v>
      </c>
      <c r="T162" s="73">
        <f>VLOOKUP($E162,'Population 18+ (2014)'!$D$11:$I$188,T$10,0)</f>
        <v>153143.38999999993</v>
      </c>
      <c r="U162" s="74">
        <f t="shared" si="39"/>
        <v>130.59656051756468</v>
      </c>
      <c r="V162" s="72">
        <f>VLOOKUP($E162,'DTOC Backsheet'!$D$196:$M$373,'DTOC Performance (Quarterly)'!V$10,0)</f>
        <v>200</v>
      </c>
      <c r="W162" s="73">
        <f>VLOOKUP($E162,'Population 18+ (2014)'!$D$11:$I$188,W$10,0)</f>
        <v>153143.38999999993</v>
      </c>
      <c r="X162" s="74">
        <f t="shared" si="40"/>
        <v>130.59656051756468</v>
      </c>
      <c r="Y162" s="72">
        <f>VLOOKUP($E162,'DTOC Backsheet'!$D$196:$M$373,'DTOC Performance (Quarterly)'!Y$10,0)</f>
        <v>200</v>
      </c>
      <c r="Z162" s="73">
        <f>VLOOKUP($E162,'Population 18+ (2014)'!$D$11:$I$188,Z$10,0)</f>
        <v>153143.38999999993</v>
      </c>
      <c r="AA162" s="74">
        <f t="shared" si="41"/>
        <v>130.59656051756468</v>
      </c>
      <c r="AB162" s="72">
        <f>VLOOKUP($E162,'DTOC Backsheet'!$D$196:$M$373,'DTOC Performance (Quarterly)'!AB$10,0)</f>
        <v>200</v>
      </c>
      <c r="AC162" s="73">
        <f>VLOOKUP($E162,'Population 18+ (2014)'!$D$11:$I$188,AC$10,0)</f>
        <v>153896.25300000003</v>
      </c>
      <c r="AD162" s="74">
        <f t="shared" si="42"/>
        <v>129.95767999627643</v>
      </c>
      <c r="AE162" s="72">
        <f>VLOOKUP($E162,'DTOC Backsheet'!$D$9:$M$186,'DTOC Performance (Quarterly)'!AE$10,0)</f>
        <v>615</v>
      </c>
      <c r="AF162" s="73">
        <f>VLOOKUP($E162,'Population 18+ (2014)'!$D$11:$I$188,AF$10,0)</f>
        <v>153143.38999999993</v>
      </c>
      <c r="AG162" s="74">
        <f t="shared" si="43"/>
        <v>401.58442359151138</v>
      </c>
      <c r="AH162" s="72">
        <f>VLOOKUP($E162,'DTOC Backsheet'!$D$9:$M$186,'DTOC Performance (Quarterly)'!AH$10,0)</f>
        <v>675</v>
      </c>
      <c r="AI162" s="73">
        <f>VLOOKUP($E162,'Population 18+ (2014)'!$D$11:$I$188,AI$10,0)</f>
        <v>153143.38999999993</v>
      </c>
      <c r="AJ162" s="74">
        <f t="shared" si="44"/>
        <v>440.76339174678077</v>
      </c>
      <c r="AK162" s="72">
        <f>VLOOKUP($E162,'DTOC Backsheet'!$D$9:$M$186,'DTOC Performance (Quarterly)'!AK$10,0)</f>
        <v>1399</v>
      </c>
      <c r="AL162" s="73">
        <f>VLOOKUP($E162,'Population 18+ (2014)'!$D$11:$I$188,AL$10,0)</f>
        <v>153143.38999999993</v>
      </c>
      <c r="AM162" s="74">
        <f t="shared" si="45"/>
        <v>913.52294082036497</v>
      </c>
      <c r="AN162" s="72">
        <f>VLOOKUP($E162,'DTOC Backsheet'!$D$9:$M$186,'DTOC Performance (Quarterly)'!AN$10,0)</f>
        <v>915</v>
      </c>
      <c r="AO162" s="73">
        <f>VLOOKUP($E162,'Population 18+ (2014)'!$D$11:$I$188,AO$10,0)</f>
        <v>153896.25300000003</v>
      </c>
      <c r="AP162" s="74">
        <f t="shared" si="46"/>
        <v>594.55638598296468</v>
      </c>
      <c r="AT162" s="26"/>
    </row>
    <row r="163" spans="1:46" ht="16.5" customHeight="1">
      <c r="A163" s="26"/>
      <c r="B163" s="42" t="s">
        <v>18</v>
      </c>
      <c r="C163" s="43" t="s">
        <v>32</v>
      </c>
      <c r="D163" s="45" t="s">
        <v>48</v>
      </c>
      <c r="E163" s="56" t="s">
        <v>307</v>
      </c>
      <c r="F163" s="57" t="s">
        <v>308</v>
      </c>
      <c r="G163" s="72">
        <f>VLOOKUP($E163,'DTOC Backsheet'!$D$9:$M$186,'DTOC Performance (Quarterly)'!G$10,0)</f>
        <v>1656</v>
      </c>
      <c r="H163" s="73">
        <f>VLOOKUP($E163,'Population 18+ (2014)'!$D$11:$I$188,H$10,0)</f>
        <v>196032.97399999999</v>
      </c>
      <c r="I163" s="74">
        <f t="shared" si="35"/>
        <v>844.755841943203</v>
      </c>
      <c r="J163" s="72">
        <f>VLOOKUP($E163,'DTOC Backsheet'!$D$9:$M$186,'DTOC Performance (Quarterly)'!J$10,0)</f>
        <v>3433</v>
      </c>
      <c r="K163" s="73">
        <f>VLOOKUP($E163,'Population 18+ (2014)'!$D$11:$I$188,K$10,0)</f>
        <v>196032.97399999999</v>
      </c>
      <c r="L163" s="74">
        <f t="shared" si="36"/>
        <v>1751.2359935936083</v>
      </c>
      <c r="M163" s="72">
        <f>VLOOKUP($E163,'DTOC Backsheet'!$D$9:$M$186,'DTOC Performance (Quarterly)'!M$10,0)</f>
        <v>2576</v>
      </c>
      <c r="N163" s="73">
        <f>VLOOKUP($E163,'Population 18+ (2014)'!$D$11:$I$188,N$10,0)</f>
        <v>196032.97399999999</v>
      </c>
      <c r="O163" s="74">
        <f t="shared" si="37"/>
        <v>1314.06464302276</v>
      </c>
      <c r="P163" s="72">
        <f>VLOOKUP($E163,'DTOC Backsheet'!$D$9:$M$186,'DTOC Performance (Quarterly)'!P$10,0)</f>
        <v>3084</v>
      </c>
      <c r="Q163" s="73">
        <f>VLOOKUP($E163,'Population 18+ (2014)'!$D$11:$I$188,Q$10,0)</f>
        <v>196671.23700000002</v>
      </c>
      <c r="R163" s="74">
        <f t="shared" si="38"/>
        <v>1568.099152190719</v>
      </c>
      <c r="S163" s="72">
        <f>VLOOKUP($E163,'DTOC Backsheet'!$D$196:$M$373,'DTOC Performance (Quarterly)'!S$10,0)</f>
        <v>2514</v>
      </c>
      <c r="T163" s="73">
        <f>VLOOKUP($E163,'Population 18+ (2014)'!$D$11:$I$188,T$10,0)</f>
        <v>196671.23700000002</v>
      </c>
      <c r="U163" s="74">
        <f t="shared" si="39"/>
        <v>1278.2753789258973</v>
      </c>
      <c r="V163" s="72">
        <f>VLOOKUP($E163,'DTOC Backsheet'!$D$196:$M$373,'DTOC Performance (Quarterly)'!V$10,0)</f>
        <v>2169</v>
      </c>
      <c r="W163" s="73">
        <f>VLOOKUP($E163,'Population 18+ (2014)'!$D$11:$I$188,W$10,0)</f>
        <v>196671.23700000002</v>
      </c>
      <c r="X163" s="74">
        <f t="shared" si="40"/>
        <v>1102.8557266866633</v>
      </c>
      <c r="Y163" s="72">
        <f>VLOOKUP($E163,'DTOC Backsheet'!$D$196:$M$373,'DTOC Performance (Quarterly)'!Y$10,0)</f>
        <v>1917</v>
      </c>
      <c r="Z163" s="73">
        <f>VLOOKUP($E163,'Population 18+ (2014)'!$D$11:$I$188,Z$10,0)</f>
        <v>196671.23700000002</v>
      </c>
      <c r="AA163" s="74">
        <f t="shared" si="41"/>
        <v>974.72311113800527</v>
      </c>
      <c r="AB163" s="72">
        <f>VLOOKUP($E163,'DTOC Backsheet'!$D$196:$M$373,'DTOC Performance (Quarterly)'!AB$10,0)</f>
        <v>1505</v>
      </c>
      <c r="AC163" s="73">
        <f>VLOOKUP($E163,'Population 18+ (2014)'!$D$11:$I$188,AC$10,0)</f>
        <v>197197.42</v>
      </c>
      <c r="AD163" s="74">
        <f t="shared" si="42"/>
        <v>763.19456917844047</v>
      </c>
      <c r="AE163" s="72">
        <f>VLOOKUP($E163,'DTOC Backsheet'!$D$9:$M$186,'DTOC Performance (Quarterly)'!AE$10,0)</f>
        <v>4406</v>
      </c>
      <c r="AF163" s="73">
        <f>VLOOKUP($E163,'Population 18+ (2014)'!$D$11:$I$188,AF$10,0)</f>
        <v>196671.23700000002</v>
      </c>
      <c r="AG163" s="74">
        <f t="shared" si="43"/>
        <v>2240.2869210610597</v>
      </c>
      <c r="AH163" s="72">
        <f>VLOOKUP($E163,'DTOC Backsheet'!$D$9:$M$186,'DTOC Performance (Quarterly)'!AH$10,0)</f>
        <v>6797</v>
      </c>
      <c r="AI163" s="73">
        <f>VLOOKUP($E163,'Population 18+ (2014)'!$D$11:$I$188,AI$10,0)</f>
        <v>196671.23700000002</v>
      </c>
      <c r="AJ163" s="74">
        <f t="shared" si="44"/>
        <v>3456.021380492969</v>
      </c>
      <c r="AK163" s="72">
        <f>VLOOKUP($E163,'DTOC Backsheet'!$D$9:$M$186,'DTOC Performance (Quarterly)'!AK$10,0)</f>
        <v>5383</v>
      </c>
      <c r="AL163" s="73">
        <f>VLOOKUP($E163,'Population 18+ (2014)'!$D$11:$I$188,AL$10,0)</f>
        <v>196671.23700000002</v>
      </c>
      <c r="AM163" s="74">
        <f t="shared" si="45"/>
        <v>2737.055037692166</v>
      </c>
      <c r="AN163" s="72">
        <f>VLOOKUP($E163,'DTOC Backsheet'!$D$9:$M$186,'DTOC Performance (Quarterly)'!AN$10,0)</f>
        <v>5663</v>
      </c>
      <c r="AO163" s="73">
        <f>VLOOKUP($E163,'Population 18+ (2014)'!$D$11:$I$188,AO$10,0)</f>
        <v>197197.42</v>
      </c>
      <c r="AP163" s="74">
        <f t="shared" si="46"/>
        <v>2871.7414254202713</v>
      </c>
      <c r="AT163" s="26"/>
    </row>
    <row r="164" spans="1:46" ht="16.5" customHeight="1">
      <c r="A164" s="26"/>
      <c r="B164" s="42" t="s">
        <v>18</v>
      </c>
      <c r="C164" s="43" t="s">
        <v>34</v>
      </c>
      <c r="D164" s="45" t="s">
        <v>54</v>
      </c>
      <c r="E164" s="56" t="s">
        <v>309</v>
      </c>
      <c r="F164" s="57" t="s">
        <v>310</v>
      </c>
      <c r="G164" s="72">
        <f>VLOOKUP($E164,'DTOC Backsheet'!$D$9:$M$186,'DTOC Performance (Quarterly)'!G$10,0)</f>
        <v>5279</v>
      </c>
      <c r="H164" s="73">
        <f>VLOOKUP($E164,'Population 18+ (2014)'!$D$11:$I$188,H$10,0)</f>
        <v>590480.38000000012</v>
      </c>
      <c r="I164" s="74">
        <f t="shared" si="35"/>
        <v>894.01785034754232</v>
      </c>
      <c r="J164" s="72">
        <f>VLOOKUP($E164,'DTOC Backsheet'!$D$9:$M$186,'DTOC Performance (Quarterly)'!J$10,0)</f>
        <v>5854</v>
      </c>
      <c r="K164" s="73">
        <f>VLOOKUP($E164,'Population 18+ (2014)'!$D$11:$I$188,K$10,0)</f>
        <v>590480.38000000012</v>
      </c>
      <c r="L164" s="74">
        <f t="shared" si="36"/>
        <v>991.3961916905688</v>
      </c>
      <c r="M164" s="72">
        <f>VLOOKUP($E164,'DTOC Backsheet'!$D$9:$M$186,'DTOC Performance (Quarterly)'!M$10,0)</f>
        <v>7821</v>
      </c>
      <c r="N164" s="73">
        <f>VLOOKUP($E164,'Population 18+ (2014)'!$D$11:$I$188,N$10,0)</f>
        <v>590480.38000000012</v>
      </c>
      <c r="O164" s="74">
        <f t="shared" si="37"/>
        <v>1324.5147959022786</v>
      </c>
      <c r="P164" s="72">
        <f>VLOOKUP($E164,'DTOC Backsheet'!$D$9:$M$186,'DTOC Performance (Quarterly)'!P$10,0)</f>
        <v>8618</v>
      </c>
      <c r="Q164" s="73">
        <f>VLOOKUP($E164,'Population 18+ (2014)'!$D$11:$I$188,Q$10,0)</f>
        <v>593625.51500000001</v>
      </c>
      <c r="R164" s="74">
        <f t="shared" si="38"/>
        <v>1451.7570054245393</v>
      </c>
      <c r="S164" s="72">
        <f>VLOOKUP($E164,'DTOC Backsheet'!$D$196:$M$373,'DTOC Performance (Quarterly)'!S$10,0)</f>
        <v>4742</v>
      </c>
      <c r="T164" s="73">
        <f>VLOOKUP($E164,'Population 18+ (2014)'!$D$11:$I$188,T$10,0)</f>
        <v>593625.51500000001</v>
      </c>
      <c r="U164" s="74">
        <f t="shared" si="39"/>
        <v>798.82011136263236</v>
      </c>
      <c r="V164" s="72">
        <f>VLOOKUP($E164,'DTOC Backsheet'!$D$196:$M$373,'DTOC Performance (Quarterly)'!V$10,0)</f>
        <v>4779</v>
      </c>
      <c r="W164" s="73">
        <f>VLOOKUP($E164,'Population 18+ (2014)'!$D$11:$I$188,W$10,0)</f>
        <v>593625.51500000001</v>
      </c>
      <c r="X164" s="74">
        <f t="shared" si="40"/>
        <v>805.05299709026144</v>
      </c>
      <c r="Y164" s="72">
        <f>VLOOKUP($E164,'DTOC Backsheet'!$D$196:$M$373,'DTOC Performance (Quarterly)'!Y$10,0)</f>
        <v>5433</v>
      </c>
      <c r="Z164" s="73">
        <f>VLOOKUP($E164,'Population 18+ (2014)'!$D$11:$I$188,Z$10,0)</f>
        <v>593625.51500000001</v>
      </c>
      <c r="AA164" s="74">
        <f t="shared" si="41"/>
        <v>915.2234637353821</v>
      </c>
      <c r="AB164" s="72">
        <f>VLOOKUP($E164,'DTOC Backsheet'!$D$196:$M$373,'DTOC Performance (Quarterly)'!AB$10,0)</f>
        <v>4486</v>
      </c>
      <c r="AC164" s="73">
        <f>VLOOKUP($E164,'Population 18+ (2014)'!$D$11:$I$188,AC$10,0)</f>
        <v>596821.76199999999</v>
      </c>
      <c r="AD164" s="74">
        <f t="shared" si="42"/>
        <v>751.6481947586891</v>
      </c>
      <c r="AE164" s="72">
        <f>VLOOKUP($E164,'DTOC Backsheet'!$D$9:$M$186,'DTOC Performance (Quarterly)'!AE$10,0)</f>
        <v>9161</v>
      </c>
      <c r="AF164" s="73">
        <f>VLOOKUP($E164,'Population 18+ (2014)'!$D$11:$I$188,AF$10,0)</f>
        <v>593625.51500000001</v>
      </c>
      <c r="AG164" s="74">
        <f t="shared" si="43"/>
        <v>1543.2288148867724</v>
      </c>
      <c r="AH164" s="72">
        <f>VLOOKUP($E164,'DTOC Backsheet'!$D$9:$M$186,'DTOC Performance (Quarterly)'!AH$10,0)</f>
        <v>11111</v>
      </c>
      <c r="AI164" s="73">
        <f>VLOOKUP($E164,'Population 18+ (2014)'!$D$11:$I$188,AI$10,0)</f>
        <v>593625.51500000001</v>
      </c>
      <c r="AJ164" s="74">
        <f t="shared" si="44"/>
        <v>1871.7187383699302</v>
      </c>
      <c r="AK164" s="72">
        <f>VLOOKUP($E164,'DTOC Backsheet'!$D$9:$M$186,'DTOC Performance (Quarterly)'!AK$10,0)</f>
        <v>11021</v>
      </c>
      <c r="AL164" s="73">
        <f>VLOOKUP($E164,'Population 18+ (2014)'!$D$11:$I$188,AL$10,0)</f>
        <v>593625.51500000001</v>
      </c>
      <c r="AM164" s="74">
        <f t="shared" si="45"/>
        <v>1856.5576649783998</v>
      </c>
      <c r="AN164" s="72">
        <f>VLOOKUP($E164,'DTOC Backsheet'!$D$9:$M$186,'DTOC Performance (Quarterly)'!AN$10,0)</f>
        <v>8993</v>
      </c>
      <c r="AO164" s="73">
        <f>VLOOKUP($E164,'Population 18+ (2014)'!$D$11:$I$188,AO$10,0)</f>
        <v>596821.76199999999</v>
      </c>
      <c r="AP164" s="74">
        <f t="shared" si="46"/>
        <v>1506.815027968099</v>
      </c>
      <c r="AT164" s="26"/>
    </row>
    <row r="165" spans="1:46" ht="16.5" customHeight="1">
      <c r="A165" s="26"/>
      <c r="B165" s="42" t="s">
        <v>16</v>
      </c>
      <c r="C165" s="43" t="s">
        <v>24</v>
      </c>
      <c r="D165" s="45" t="s">
        <v>44</v>
      </c>
      <c r="E165" s="56" t="s">
        <v>311</v>
      </c>
      <c r="F165" s="57" t="s">
        <v>312</v>
      </c>
      <c r="G165" s="72">
        <f>VLOOKUP($E165,'DTOC Backsheet'!$D$9:$M$186,'DTOC Performance (Quarterly)'!G$10,0)</f>
        <v>793</v>
      </c>
      <c r="H165" s="73">
        <f>VLOOKUP($E165,'Population 18+ (2014)'!$D$11:$I$188,H$10,0)</f>
        <v>223153.37399999987</v>
      </c>
      <c r="I165" s="74">
        <f t="shared" si="35"/>
        <v>355.36097249419163</v>
      </c>
      <c r="J165" s="72">
        <f>VLOOKUP($E165,'DTOC Backsheet'!$D$9:$M$186,'DTOC Performance (Quarterly)'!J$10,0)</f>
        <v>706</v>
      </c>
      <c r="K165" s="73">
        <f>VLOOKUP($E165,'Population 18+ (2014)'!$D$11:$I$188,K$10,0)</f>
        <v>223153.37399999987</v>
      </c>
      <c r="L165" s="74">
        <f t="shared" si="36"/>
        <v>316.37433364552243</v>
      </c>
      <c r="M165" s="72">
        <f>VLOOKUP($E165,'DTOC Backsheet'!$D$9:$M$186,'DTOC Performance (Quarterly)'!M$10,0)</f>
        <v>538</v>
      </c>
      <c r="N165" s="73">
        <f>VLOOKUP($E165,'Population 18+ (2014)'!$D$11:$I$188,N$10,0)</f>
        <v>223153.37399999987</v>
      </c>
      <c r="O165" s="74">
        <f t="shared" si="37"/>
        <v>241.08978966188533</v>
      </c>
      <c r="P165" s="72">
        <f>VLOOKUP($E165,'DTOC Backsheet'!$D$9:$M$186,'DTOC Performance (Quarterly)'!P$10,0)</f>
        <v>598</v>
      </c>
      <c r="Q165" s="73">
        <f>VLOOKUP($E165,'Population 18+ (2014)'!$D$11:$I$188,Q$10,0)</f>
        <v>223786.70600000009</v>
      </c>
      <c r="R165" s="74">
        <f t="shared" si="38"/>
        <v>267.21873282320877</v>
      </c>
      <c r="S165" s="72">
        <f>VLOOKUP($E165,'DTOC Backsheet'!$D$196:$M$373,'DTOC Performance (Quarterly)'!S$10,0)</f>
        <v>714</v>
      </c>
      <c r="T165" s="73">
        <f>VLOOKUP($E165,'Population 18+ (2014)'!$D$11:$I$188,T$10,0)</f>
        <v>223786.70600000009</v>
      </c>
      <c r="U165" s="74">
        <f t="shared" si="39"/>
        <v>319.0538047420921</v>
      </c>
      <c r="V165" s="72">
        <f>VLOOKUP($E165,'DTOC Backsheet'!$D$196:$M$373,'DTOC Performance (Quarterly)'!V$10,0)</f>
        <v>618</v>
      </c>
      <c r="W165" s="73">
        <f>VLOOKUP($E165,'Population 18+ (2014)'!$D$11:$I$188,W$10,0)</f>
        <v>223786.70600000009</v>
      </c>
      <c r="X165" s="74">
        <f t="shared" si="40"/>
        <v>276.1558141885335</v>
      </c>
      <c r="Y165" s="72">
        <f>VLOOKUP($E165,'DTOC Backsheet'!$D$196:$M$373,'DTOC Performance (Quarterly)'!Y$10,0)</f>
        <v>766</v>
      </c>
      <c r="Z165" s="73">
        <f>VLOOKUP($E165,'Population 18+ (2014)'!$D$11:$I$188,Z$10,0)</f>
        <v>223786.70600000009</v>
      </c>
      <c r="AA165" s="74">
        <f t="shared" si="41"/>
        <v>342.29021629193636</v>
      </c>
      <c r="AB165" s="72">
        <f>VLOOKUP($E165,'DTOC Backsheet'!$D$196:$M$373,'DTOC Performance (Quarterly)'!AB$10,0)</f>
        <v>555</v>
      </c>
      <c r="AC165" s="73">
        <f>VLOOKUP($E165,'Population 18+ (2014)'!$D$11:$I$188,AC$10,0)</f>
        <v>224253.603</v>
      </c>
      <c r="AD165" s="74">
        <f t="shared" si="42"/>
        <v>247.4876624390289</v>
      </c>
      <c r="AE165" s="72">
        <f>VLOOKUP($E165,'DTOC Backsheet'!$D$9:$M$186,'DTOC Performance (Quarterly)'!AE$10,0)</f>
        <v>707</v>
      </c>
      <c r="AF165" s="73">
        <f>VLOOKUP($E165,'Population 18+ (2014)'!$D$11:$I$188,AF$10,0)</f>
        <v>223786.70600000009</v>
      </c>
      <c r="AG165" s="74">
        <f t="shared" si="43"/>
        <v>315.92582626422848</v>
      </c>
      <c r="AH165" s="72">
        <f>VLOOKUP($E165,'DTOC Backsheet'!$D$9:$M$186,'DTOC Performance (Quarterly)'!AH$10,0)</f>
        <v>313</v>
      </c>
      <c r="AI165" s="73">
        <f>VLOOKUP($E165,'Population 18+ (2014)'!$D$11:$I$188,AI$10,0)</f>
        <v>223786.70600000009</v>
      </c>
      <c r="AJ165" s="74">
        <f t="shared" si="44"/>
        <v>139.86532336733168</v>
      </c>
      <c r="AK165" s="72">
        <f>VLOOKUP($E165,'DTOC Backsheet'!$D$9:$M$186,'DTOC Performance (Quarterly)'!AK$10,0)</f>
        <v>386</v>
      </c>
      <c r="AL165" s="73">
        <f>VLOOKUP($E165,'Population 18+ (2014)'!$D$11:$I$188,AL$10,0)</f>
        <v>223786.70600000009</v>
      </c>
      <c r="AM165" s="74">
        <f t="shared" si="45"/>
        <v>172.4856703507669</v>
      </c>
      <c r="AN165" s="72">
        <f>VLOOKUP($E165,'DTOC Backsheet'!$D$9:$M$186,'DTOC Performance (Quarterly)'!AN$10,0)</f>
        <v>435</v>
      </c>
      <c r="AO165" s="73">
        <f>VLOOKUP($E165,'Population 18+ (2014)'!$D$11:$I$188,AO$10,0)</f>
        <v>224253.603</v>
      </c>
      <c r="AP165" s="74">
        <f t="shared" si="46"/>
        <v>193.97681650626589</v>
      </c>
      <c r="AT165" s="26"/>
    </row>
    <row r="166" spans="1:46" ht="16.5" customHeight="1">
      <c r="A166" s="26"/>
      <c r="B166" s="42" t="s">
        <v>22</v>
      </c>
      <c r="C166" s="43" t="s">
        <v>38</v>
      </c>
      <c r="D166" s="45" t="s">
        <v>58</v>
      </c>
      <c r="E166" s="56" t="s">
        <v>313</v>
      </c>
      <c r="F166" s="57" t="s">
        <v>314</v>
      </c>
      <c r="G166" s="72">
        <f>VLOOKUP($E166,'DTOC Backsheet'!$D$9:$M$186,'DTOC Performance (Quarterly)'!G$10,0)</f>
        <v>5937</v>
      </c>
      <c r="H166" s="73">
        <f>VLOOKUP($E166,'Population 18+ (2014)'!$D$11:$I$188,H$10,0)</f>
        <v>914709.1399999999</v>
      </c>
      <c r="I166" s="74">
        <f t="shared" si="35"/>
        <v>649.05878168004324</v>
      </c>
      <c r="J166" s="72">
        <f>VLOOKUP($E166,'DTOC Backsheet'!$D$9:$M$186,'DTOC Performance (Quarterly)'!J$10,0)</f>
        <v>5876</v>
      </c>
      <c r="K166" s="73">
        <f>VLOOKUP($E166,'Population 18+ (2014)'!$D$11:$I$188,K$10,0)</f>
        <v>914709.1399999999</v>
      </c>
      <c r="L166" s="74">
        <f t="shared" si="36"/>
        <v>642.38999514096918</v>
      </c>
      <c r="M166" s="72">
        <f>VLOOKUP($E166,'DTOC Backsheet'!$D$9:$M$186,'DTOC Performance (Quarterly)'!M$10,0)</f>
        <v>6839</v>
      </c>
      <c r="N166" s="73">
        <f>VLOOKUP($E166,'Population 18+ (2014)'!$D$11:$I$188,N$10,0)</f>
        <v>914709.1399999999</v>
      </c>
      <c r="O166" s="74">
        <f t="shared" si="37"/>
        <v>747.66936296274469</v>
      </c>
      <c r="P166" s="72">
        <f>VLOOKUP($E166,'DTOC Backsheet'!$D$9:$M$186,'DTOC Performance (Quarterly)'!P$10,0)</f>
        <v>6206</v>
      </c>
      <c r="Q166" s="73">
        <f>VLOOKUP($E166,'Population 18+ (2014)'!$D$11:$I$188,Q$10,0)</f>
        <v>922312.39599999995</v>
      </c>
      <c r="R166" s="74">
        <f t="shared" si="38"/>
        <v>672.87396623041809</v>
      </c>
      <c r="S166" s="72">
        <f>VLOOKUP($E166,'DTOC Backsheet'!$D$196:$M$373,'DTOC Performance (Quarterly)'!S$10,0)</f>
        <v>4996.7804110999996</v>
      </c>
      <c r="T166" s="73">
        <f>VLOOKUP($E166,'Population 18+ (2014)'!$D$11:$I$188,T$10,0)</f>
        <v>922312.39599999995</v>
      </c>
      <c r="U166" s="74">
        <f t="shared" si="39"/>
        <v>541.76658936502031</v>
      </c>
      <c r="V166" s="72">
        <f>VLOOKUP($E166,'DTOC Backsheet'!$D$196:$M$373,'DTOC Performance (Quarterly)'!V$10,0)</f>
        <v>5983.2296804499993</v>
      </c>
      <c r="W166" s="73">
        <f>VLOOKUP($E166,'Population 18+ (2014)'!$D$11:$I$188,W$10,0)</f>
        <v>922312.39599999995</v>
      </c>
      <c r="X166" s="74">
        <f t="shared" si="40"/>
        <v>648.72051014372357</v>
      </c>
      <c r="Y166" s="72">
        <f>VLOOKUP($E166,'DTOC Backsheet'!$D$196:$M$373,'DTOC Performance (Quarterly)'!Y$10,0)</f>
        <v>5927.914768149999</v>
      </c>
      <c r="Z166" s="73">
        <f>VLOOKUP($E166,'Population 18+ (2014)'!$D$11:$I$188,Z$10,0)</f>
        <v>922312.39599999995</v>
      </c>
      <c r="AA166" s="74">
        <f t="shared" si="41"/>
        <v>642.72309402529152</v>
      </c>
      <c r="AB166" s="72">
        <f>VLOOKUP($E166,'DTOC Backsheet'!$D$196:$M$373,'DTOC Performance (Quarterly)'!AB$10,0)</f>
        <v>4889.3075016599987</v>
      </c>
      <c r="AC166" s="73">
        <f>VLOOKUP($E166,'Population 18+ (2014)'!$D$11:$I$188,AC$10,0)</f>
        <v>930051.7239999997</v>
      </c>
      <c r="AD166" s="74">
        <f t="shared" si="42"/>
        <v>525.70275130848529</v>
      </c>
      <c r="AE166" s="72">
        <f>VLOOKUP($E166,'DTOC Backsheet'!$D$9:$M$186,'DTOC Performance (Quarterly)'!AE$10,0)</f>
        <v>6444</v>
      </c>
      <c r="AF166" s="73">
        <f>VLOOKUP($E166,'Population 18+ (2014)'!$D$11:$I$188,AF$10,0)</f>
        <v>922312.39599999995</v>
      </c>
      <c r="AG166" s="74">
        <f t="shared" si="43"/>
        <v>698.67867199304135</v>
      </c>
      <c r="AH166" s="72">
        <f>VLOOKUP($E166,'DTOC Backsheet'!$D$9:$M$186,'DTOC Performance (Quarterly)'!AH$10,0)</f>
        <v>7108</v>
      </c>
      <c r="AI166" s="73">
        <f>VLOOKUP($E166,'Population 18+ (2014)'!$D$11:$I$188,AI$10,0)</f>
        <v>922312.39599999995</v>
      </c>
      <c r="AJ166" s="74">
        <f t="shared" si="44"/>
        <v>770.67163260809082</v>
      </c>
      <c r="AK166" s="72">
        <f>VLOOKUP($E166,'DTOC Backsheet'!$D$9:$M$186,'DTOC Performance (Quarterly)'!AK$10,0)</f>
        <v>9282</v>
      </c>
      <c r="AL166" s="73">
        <f>VLOOKUP($E166,'Population 18+ (2014)'!$D$11:$I$188,AL$10,0)</f>
        <v>922312.39599999995</v>
      </c>
      <c r="AM166" s="74">
        <f t="shared" si="45"/>
        <v>1006.3835247423044</v>
      </c>
      <c r="AN166" s="72">
        <f>VLOOKUP($E166,'DTOC Backsheet'!$D$9:$M$186,'DTOC Performance (Quarterly)'!AN$10,0)</f>
        <v>8996</v>
      </c>
      <c r="AO166" s="73">
        <f>VLOOKUP($E166,'Population 18+ (2014)'!$D$11:$I$188,AO$10,0)</f>
        <v>930051.7239999997</v>
      </c>
      <c r="AP166" s="74">
        <f t="shared" si="46"/>
        <v>967.25803176942475</v>
      </c>
      <c r="AT166" s="26"/>
    </row>
    <row r="167" spans="1:46" ht="16.5" customHeight="1">
      <c r="A167" s="26"/>
      <c r="B167" s="42" t="s">
        <v>20</v>
      </c>
      <c r="C167" s="43" t="s">
        <v>36</v>
      </c>
      <c r="D167" s="45" t="s">
        <v>64</v>
      </c>
      <c r="E167" s="56" t="s">
        <v>315</v>
      </c>
      <c r="F167" s="57" t="s">
        <v>316</v>
      </c>
      <c r="G167" s="72">
        <f>VLOOKUP($E167,'DTOC Backsheet'!$D$9:$M$186,'DTOC Performance (Quarterly)'!G$10,0)</f>
        <v>1099</v>
      </c>
      <c r="H167" s="73">
        <f>VLOOKUP($E167,'Population 18+ (2014)'!$D$11:$I$188,H$10,0)</f>
        <v>154532.28200000001</v>
      </c>
      <c r="I167" s="74">
        <f t="shared" si="35"/>
        <v>711.17826371062063</v>
      </c>
      <c r="J167" s="72">
        <f>VLOOKUP($E167,'DTOC Backsheet'!$D$9:$M$186,'DTOC Performance (Quarterly)'!J$10,0)</f>
        <v>1110</v>
      </c>
      <c r="K167" s="73">
        <f>VLOOKUP($E167,'Population 18+ (2014)'!$D$11:$I$188,K$10,0)</f>
        <v>154532.28200000001</v>
      </c>
      <c r="L167" s="74">
        <f t="shared" si="36"/>
        <v>718.29651748752406</v>
      </c>
      <c r="M167" s="72">
        <f>VLOOKUP($E167,'DTOC Backsheet'!$D$9:$M$186,'DTOC Performance (Quarterly)'!M$10,0)</f>
        <v>1020</v>
      </c>
      <c r="N167" s="73">
        <f>VLOOKUP($E167,'Population 18+ (2014)'!$D$11:$I$188,N$10,0)</f>
        <v>154532.28200000001</v>
      </c>
      <c r="O167" s="74">
        <f t="shared" si="37"/>
        <v>660.05625931285988</v>
      </c>
      <c r="P167" s="72">
        <f>VLOOKUP($E167,'DTOC Backsheet'!$D$9:$M$186,'DTOC Performance (Quarterly)'!P$10,0)</f>
        <v>946</v>
      </c>
      <c r="Q167" s="73">
        <f>VLOOKUP($E167,'Population 18+ (2014)'!$D$11:$I$188,Q$10,0)</f>
        <v>156319.42199999996</v>
      </c>
      <c r="R167" s="74">
        <f t="shared" si="38"/>
        <v>605.17112198636471</v>
      </c>
      <c r="S167" s="72">
        <f>VLOOKUP($E167,'DTOC Backsheet'!$D$196:$M$373,'DTOC Performance (Quarterly)'!S$10,0)</f>
        <v>935</v>
      </c>
      <c r="T167" s="73">
        <f>VLOOKUP($E167,'Population 18+ (2014)'!$D$11:$I$188,T$10,0)</f>
        <v>156319.42199999996</v>
      </c>
      <c r="U167" s="74">
        <f t="shared" si="39"/>
        <v>598.13424847489534</v>
      </c>
      <c r="V167" s="72">
        <f>VLOOKUP($E167,'DTOC Backsheet'!$D$196:$M$373,'DTOC Performance (Quarterly)'!V$10,0)</f>
        <v>935</v>
      </c>
      <c r="W167" s="73">
        <f>VLOOKUP($E167,'Population 18+ (2014)'!$D$11:$I$188,W$10,0)</f>
        <v>156319.42199999996</v>
      </c>
      <c r="X167" s="74">
        <f t="shared" si="40"/>
        <v>598.13424847489534</v>
      </c>
      <c r="Y167" s="72">
        <f>VLOOKUP($E167,'DTOC Backsheet'!$D$196:$M$373,'DTOC Performance (Quarterly)'!Y$10,0)</f>
        <v>935</v>
      </c>
      <c r="Z167" s="73">
        <f>VLOOKUP($E167,'Population 18+ (2014)'!$D$11:$I$188,Z$10,0)</f>
        <v>156319.42199999996</v>
      </c>
      <c r="AA167" s="74">
        <f t="shared" si="41"/>
        <v>598.13424847489534</v>
      </c>
      <c r="AB167" s="72">
        <f>VLOOKUP($E167,'DTOC Backsheet'!$D$196:$M$373,'DTOC Performance (Quarterly)'!AB$10,0)</f>
        <v>946</v>
      </c>
      <c r="AC167" s="73">
        <f>VLOOKUP($E167,'Population 18+ (2014)'!$D$11:$I$188,AC$10,0)</f>
        <v>157976.52499999994</v>
      </c>
      <c r="AD167" s="74">
        <f t="shared" si="42"/>
        <v>598.8231479328972</v>
      </c>
      <c r="AE167" s="72">
        <f>VLOOKUP($E167,'DTOC Backsheet'!$D$9:$M$186,'DTOC Performance (Quarterly)'!AE$10,0)</f>
        <v>1003</v>
      </c>
      <c r="AF167" s="73">
        <f>VLOOKUP($E167,'Population 18+ (2014)'!$D$11:$I$188,AF$10,0)</f>
        <v>156319.42199999996</v>
      </c>
      <c r="AG167" s="74">
        <f t="shared" si="43"/>
        <v>641.63492109125139</v>
      </c>
      <c r="AH167" s="72">
        <f>VLOOKUP($E167,'DTOC Backsheet'!$D$9:$M$186,'DTOC Performance (Quarterly)'!AH$10,0)</f>
        <v>1007</v>
      </c>
      <c r="AI167" s="73">
        <f>VLOOKUP($E167,'Population 18+ (2014)'!$D$11:$I$188,AI$10,0)</f>
        <v>156319.42199999996</v>
      </c>
      <c r="AJ167" s="74">
        <f t="shared" si="44"/>
        <v>644.19378418633119</v>
      </c>
      <c r="AK167" s="72">
        <f>VLOOKUP($E167,'DTOC Backsheet'!$D$9:$M$186,'DTOC Performance (Quarterly)'!AK$10,0)</f>
        <v>621</v>
      </c>
      <c r="AL167" s="73">
        <f>VLOOKUP($E167,'Population 18+ (2014)'!$D$11:$I$188,AL$10,0)</f>
        <v>156319.42199999996</v>
      </c>
      <c r="AM167" s="74">
        <f t="shared" si="45"/>
        <v>397.26349551113373</v>
      </c>
      <c r="AN167" s="72">
        <f>VLOOKUP($E167,'DTOC Backsheet'!$D$9:$M$186,'DTOC Performance (Quarterly)'!AN$10,0)</f>
        <v>624</v>
      </c>
      <c r="AO167" s="73">
        <f>VLOOKUP($E167,'Population 18+ (2014)'!$D$11:$I$188,AO$10,0)</f>
        <v>157976.52499999994</v>
      </c>
      <c r="AP167" s="74">
        <f t="shared" si="46"/>
        <v>394.99539567666795</v>
      </c>
      <c r="AT167" s="26"/>
    </row>
    <row r="168" spans="1:46" ht="16.5" customHeight="1">
      <c r="A168" s="26"/>
      <c r="B168" s="42" t="s">
        <v>22</v>
      </c>
      <c r="C168" s="43" t="s">
        <v>40</v>
      </c>
      <c r="D168" s="45" t="s">
        <v>60</v>
      </c>
      <c r="E168" s="56" t="s">
        <v>317</v>
      </c>
      <c r="F168" s="57" t="s">
        <v>318</v>
      </c>
      <c r="G168" s="72">
        <f>VLOOKUP($E168,'DTOC Backsheet'!$D$9:$M$186,'DTOC Performance (Quarterly)'!G$10,0)</f>
        <v>1824</v>
      </c>
      <c r="H168" s="73">
        <f>VLOOKUP($E168,'Population 18+ (2014)'!$D$11:$I$188,H$10,0)</f>
        <v>168796.94500000007</v>
      </c>
      <c r="I168" s="74">
        <f t="shared" si="35"/>
        <v>1080.5882772345194</v>
      </c>
      <c r="J168" s="72">
        <f>VLOOKUP($E168,'DTOC Backsheet'!$D$9:$M$186,'DTOC Performance (Quarterly)'!J$10,0)</f>
        <v>2245</v>
      </c>
      <c r="K168" s="73">
        <f>VLOOKUP($E168,'Population 18+ (2014)'!$D$11:$I$188,K$10,0)</f>
        <v>168796.94500000007</v>
      </c>
      <c r="L168" s="74">
        <f t="shared" si="36"/>
        <v>1330.0003741181447</v>
      </c>
      <c r="M168" s="72">
        <f>VLOOKUP($E168,'DTOC Backsheet'!$D$9:$M$186,'DTOC Performance (Quarterly)'!M$10,0)</f>
        <v>2139</v>
      </c>
      <c r="N168" s="73">
        <f>VLOOKUP($E168,'Population 18+ (2014)'!$D$11:$I$188,N$10,0)</f>
        <v>168796.94500000007</v>
      </c>
      <c r="O168" s="74">
        <f t="shared" si="37"/>
        <v>1267.2030290595599</v>
      </c>
      <c r="P168" s="72">
        <f>VLOOKUP($E168,'DTOC Backsheet'!$D$9:$M$186,'DTOC Performance (Quarterly)'!P$10,0)</f>
        <v>1337</v>
      </c>
      <c r="Q168" s="73">
        <f>VLOOKUP($E168,'Population 18+ (2014)'!$D$11:$I$188,Q$10,0)</f>
        <v>170253.53999999995</v>
      </c>
      <c r="R168" s="74">
        <f t="shared" si="38"/>
        <v>785.29938349593226</v>
      </c>
      <c r="S168" s="72">
        <f>VLOOKUP($E168,'DTOC Backsheet'!$D$196:$M$373,'DTOC Performance (Quarterly)'!S$10,0)</f>
        <v>1700</v>
      </c>
      <c r="T168" s="73">
        <f>VLOOKUP($E168,'Population 18+ (2014)'!$D$11:$I$188,T$10,0)</f>
        <v>170253.53999999995</v>
      </c>
      <c r="U168" s="74">
        <f t="shared" si="39"/>
        <v>998.5108092319258</v>
      </c>
      <c r="V168" s="72">
        <f>VLOOKUP($E168,'DTOC Backsheet'!$D$196:$M$373,'DTOC Performance (Quarterly)'!V$10,0)</f>
        <v>1360</v>
      </c>
      <c r="W168" s="73">
        <f>VLOOKUP($E168,'Population 18+ (2014)'!$D$11:$I$188,W$10,0)</f>
        <v>170253.53999999995</v>
      </c>
      <c r="X168" s="74">
        <f t="shared" si="40"/>
        <v>798.80864738554067</v>
      </c>
      <c r="Y168" s="72">
        <f>VLOOKUP($E168,'DTOC Backsheet'!$D$196:$M$373,'DTOC Performance (Quarterly)'!Y$10,0)</f>
        <v>1100</v>
      </c>
      <c r="Z168" s="73">
        <f>VLOOKUP($E168,'Population 18+ (2014)'!$D$11:$I$188,Z$10,0)</f>
        <v>170253.53999999995</v>
      </c>
      <c r="AA168" s="74">
        <f t="shared" si="41"/>
        <v>646.09522950301073</v>
      </c>
      <c r="AB168" s="72">
        <f>VLOOKUP($E168,'DTOC Backsheet'!$D$196:$M$373,'DTOC Performance (Quarterly)'!AB$10,0)</f>
        <v>1000</v>
      </c>
      <c r="AC168" s="73">
        <f>VLOOKUP($E168,'Population 18+ (2014)'!$D$11:$I$188,AC$10,0)</f>
        <v>171714.10500000004</v>
      </c>
      <c r="AD168" s="74">
        <f t="shared" si="42"/>
        <v>582.36334167190273</v>
      </c>
      <c r="AE168" s="72">
        <f>VLOOKUP($E168,'DTOC Backsheet'!$D$9:$M$186,'DTOC Performance (Quarterly)'!AE$10,0)</f>
        <v>1201</v>
      </c>
      <c r="AF168" s="73">
        <f>VLOOKUP($E168,'Population 18+ (2014)'!$D$11:$I$188,AF$10,0)</f>
        <v>170253.53999999995</v>
      </c>
      <c r="AG168" s="74">
        <f t="shared" si="43"/>
        <v>705.41851875737825</v>
      </c>
      <c r="AH168" s="72">
        <f>VLOOKUP($E168,'DTOC Backsheet'!$D$9:$M$186,'DTOC Performance (Quarterly)'!AH$10,0)</f>
        <v>1733</v>
      </c>
      <c r="AI168" s="73">
        <f>VLOOKUP($E168,'Population 18+ (2014)'!$D$11:$I$188,AI$10,0)</f>
        <v>170253.53999999995</v>
      </c>
      <c r="AJ168" s="74">
        <f t="shared" si="44"/>
        <v>1017.8936661170162</v>
      </c>
      <c r="AK168" s="72">
        <f>VLOOKUP($E168,'DTOC Backsheet'!$D$9:$M$186,'DTOC Performance (Quarterly)'!AK$10,0)</f>
        <v>1868</v>
      </c>
      <c r="AL168" s="73">
        <f>VLOOKUP($E168,'Population 18+ (2014)'!$D$11:$I$188,AL$10,0)</f>
        <v>170253.53999999995</v>
      </c>
      <c r="AM168" s="74">
        <f t="shared" si="45"/>
        <v>1097.1871715560219</v>
      </c>
      <c r="AN168" s="72">
        <f>VLOOKUP($E168,'DTOC Backsheet'!$D$9:$M$186,'DTOC Performance (Quarterly)'!AN$10,0)</f>
        <v>1854</v>
      </c>
      <c r="AO168" s="73">
        <f>VLOOKUP($E168,'Population 18+ (2014)'!$D$11:$I$188,AO$10,0)</f>
        <v>171714.10500000004</v>
      </c>
      <c r="AP168" s="74">
        <f t="shared" si="46"/>
        <v>1079.7016354597076</v>
      </c>
      <c r="AT168" s="26"/>
    </row>
    <row r="169" spans="1:46" ht="16.5" customHeight="1">
      <c r="A169" s="26"/>
      <c r="B169" s="42" t="s">
        <v>16</v>
      </c>
      <c r="C169" s="43" t="s">
        <v>26</v>
      </c>
      <c r="D169" s="45" t="s">
        <v>466</v>
      </c>
      <c r="E169" s="56" t="s">
        <v>319</v>
      </c>
      <c r="F169" s="57" t="s">
        <v>320</v>
      </c>
      <c r="G169" s="72">
        <f>VLOOKUP($E169,'DTOC Backsheet'!$D$9:$M$186,'DTOC Performance (Quarterly)'!G$10,0)</f>
        <v>3185</v>
      </c>
      <c r="H169" s="73">
        <f>VLOOKUP($E169,'Population 18+ (2014)'!$D$11:$I$188,H$10,0)</f>
        <v>172584.45599999998</v>
      </c>
      <c r="I169" s="74">
        <f t="shared" si="35"/>
        <v>1845.4732678822479</v>
      </c>
      <c r="J169" s="72">
        <f>VLOOKUP($E169,'DTOC Backsheet'!$D$9:$M$186,'DTOC Performance (Quarterly)'!J$10,0)</f>
        <v>3555</v>
      </c>
      <c r="K169" s="73">
        <f>VLOOKUP($E169,'Population 18+ (2014)'!$D$11:$I$188,K$10,0)</f>
        <v>172584.45599999998</v>
      </c>
      <c r="L169" s="74">
        <f t="shared" si="36"/>
        <v>2059.8610572437651</v>
      </c>
      <c r="M169" s="72">
        <f>VLOOKUP($E169,'DTOC Backsheet'!$D$9:$M$186,'DTOC Performance (Quarterly)'!M$10,0)</f>
        <v>3163</v>
      </c>
      <c r="N169" s="73">
        <f>VLOOKUP($E169,'Population 18+ (2014)'!$D$11:$I$188,N$10,0)</f>
        <v>172584.45599999998</v>
      </c>
      <c r="O169" s="74">
        <f t="shared" si="37"/>
        <v>1832.7258858121038</v>
      </c>
      <c r="P169" s="72">
        <f>VLOOKUP($E169,'DTOC Backsheet'!$D$9:$M$186,'DTOC Performance (Quarterly)'!P$10,0)</f>
        <v>3194</v>
      </c>
      <c r="Q169" s="73">
        <f>VLOOKUP($E169,'Population 18+ (2014)'!$D$11:$I$188,Q$10,0)</f>
        <v>173135.94800000006</v>
      </c>
      <c r="R169" s="74">
        <f t="shared" si="38"/>
        <v>1844.7930871063234</v>
      </c>
      <c r="S169" s="72">
        <f>VLOOKUP($E169,'DTOC Backsheet'!$D$196:$M$373,'DTOC Performance (Quarterly)'!S$10,0)</f>
        <v>3178</v>
      </c>
      <c r="T169" s="73">
        <f>VLOOKUP($E169,'Population 18+ (2014)'!$D$11:$I$188,T$10,0)</f>
        <v>173135.94800000006</v>
      </c>
      <c r="U169" s="74">
        <f t="shared" si="39"/>
        <v>1835.5517942466802</v>
      </c>
      <c r="V169" s="72">
        <f>VLOOKUP($E169,'DTOC Backsheet'!$D$196:$M$373,'DTOC Performance (Quarterly)'!V$10,0)</f>
        <v>2779</v>
      </c>
      <c r="W169" s="73">
        <f>VLOOKUP($E169,'Population 18+ (2014)'!$D$11:$I$188,W$10,0)</f>
        <v>173135.94800000006</v>
      </c>
      <c r="X169" s="74">
        <f t="shared" si="40"/>
        <v>1605.0970535593212</v>
      </c>
      <c r="Y169" s="72">
        <f>VLOOKUP($E169,'DTOC Backsheet'!$D$196:$M$373,'DTOC Performance (Quarterly)'!Y$10,0)</f>
        <v>2180</v>
      </c>
      <c r="Z169" s="73">
        <f>VLOOKUP($E169,'Population 18+ (2014)'!$D$11:$I$188,Z$10,0)</f>
        <v>173135.94800000006</v>
      </c>
      <c r="AA169" s="74">
        <f t="shared" si="41"/>
        <v>1259.12615212642</v>
      </c>
      <c r="AB169" s="72">
        <f>VLOOKUP($E169,'DTOC Backsheet'!$D$196:$M$373,'DTOC Performance (Quarterly)'!AB$10,0)</f>
        <v>1183</v>
      </c>
      <c r="AC169" s="73">
        <f>VLOOKUP($E169,'Population 18+ (2014)'!$D$11:$I$188,AC$10,0)</f>
        <v>173782.43799999994</v>
      </c>
      <c r="AD169" s="74">
        <f t="shared" si="42"/>
        <v>680.73622030783133</v>
      </c>
      <c r="AE169" s="72">
        <f>VLOOKUP($E169,'DTOC Backsheet'!$D$9:$M$186,'DTOC Performance (Quarterly)'!AE$10,0)</f>
        <v>3473</v>
      </c>
      <c r="AF169" s="73">
        <f>VLOOKUP($E169,'Population 18+ (2014)'!$D$11:$I$188,AF$10,0)</f>
        <v>173135.94800000006</v>
      </c>
      <c r="AG169" s="74">
        <f t="shared" si="43"/>
        <v>2005.9381313463562</v>
      </c>
      <c r="AH169" s="72">
        <f>VLOOKUP($E169,'DTOC Backsheet'!$D$9:$M$186,'DTOC Performance (Quarterly)'!AH$10,0)</f>
        <v>4172</v>
      </c>
      <c r="AI169" s="73">
        <f>VLOOKUP($E169,'Population 18+ (2014)'!$D$11:$I$188,AI$10,0)</f>
        <v>173135.94800000006</v>
      </c>
      <c r="AJ169" s="74">
        <f t="shared" si="44"/>
        <v>2409.6671131520293</v>
      </c>
      <c r="AK169" s="72">
        <f>VLOOKUP($E169,'DTOC Backsheet'!$D$9:$M$186,'DTOC Performance (Quarterly)'!AK$10,0)</f>
        <v>4732</v>
      </c>
      <c r="AL169" s="73">
        <f>VLOOKUP($E169,'Population 18+ (2014)'!$D$11:$I$188,AL$10,0)</f>
        <v>173135.94800000006</v>
      </c>
      <c r="AM169" s="74">
        <f t="shared" si="45"/>
        <v>2733.1123632395497</v>
      </c>
      <c r="AN169" s="72">
        <f>VLOOKUP($E169,'DTOC Backsheet'!$D$9:$M$186,'DTOC Performance (Quarterly)'!AN$10,0)</f>
        <v>3838</v>
      </c>
      <c r="AO169" s="73">
        <f>VLOOKUP($E169,'Population 18+ (2014)'!$D$11:$I$188,AO$10,0)</f>
        <v>173782.43799999994</v>
      </c>
      <c r="AP169" s="74">
        <f t="shared" si="46"/>
        <v>2208.508549062939</v>
      </c>
      <c r="AT169" s="26"/>
    </row>
    <row r="170" spans="1:46" ht="16.5" customHeight="1">
      <c r="A170" s="26"/>
      <c r="B170" s="42" t="s">
        <v>18</v>
      </c>
      <c r="C170" s="43" t="s">
        <v>32</v>
      </c>
      <c r="D170" s="45" t="s">
        <v>48</v>
      </c>
      <c r="E170" s="56" t="s">
        <v>321</v>
      </c>
      <c r="F170" s="57" t="s">
        <v>322</v>
      </c>
      <c r="G170" s="72">
        <f>VLOOKUP($E170,'DTOC Backsheet'!$D$9:$M$186,'DTOC Performance (Quarterly)'!G$10,0)</f>
        <v>573</v>
      </c>
      <c r="H170" s="73">
        <f>VLOOKUP($E170,'Population 18+ (2014)'!$D$11:$I$188,H$10,0)</f>
        <v>131338.655</v>
      </c>
      <c r="I170" s="74">
        <f t="shared" si="35"/>
        <v>436.27673817734774</v>
      </c>
      <c r="J170" s="72">
        <f>VLOOKUP($E170,'DTOC Backsheet'!$D$9:$M$186,'DTOC Performance (Quarterly)'!J$10,0)</f>
        <v>828</v>
      </c>
      <c r="K170" s="73">
        <f>VLOOKUP($E170,'Population 18+ (2014)'!$D$11:$I$188,K$10,0)</f>
        <v>131338.655</v>
      </c>
      <c r="L170" s="74">
        <f t="shared" si="36"/>
        <v>630.43130752328773</v>
      </c>
      <c r="M170" s="72">
        <f>VLOOKUP($E170,'DTOC Backsheet'!$D$9:$M$186,'DTOC Performance (Quarterly)'!M$10,0)</f>
        <v>1160</v>
      </c>
      <c r="N170" s="73">
        <f>VLOOKUP($E170,'Population 18+ (2014)'!$D$11:$I$188,N$10,0)</f>
        <v>131338.655</v>
      </c>
      <c r="O170" s="74">
        <f t="shared" si="37"/>
        <v>883.21294290702167</v>
      </c>
      <c r="P170" s="72">
        <f>VLOOKUP($E170,'DTOC Backsheet'!$D$9:$M$186,'DTOC Performance (Quarterly)'!P$10,0)</f>
        <v>962</v>
      </c>
      <c r="Q170" s="73">
        <f>VLOOKUP($E170,'Population 18+ (2014)'!$D$11:$I$188,Q$10,0)</f>
        <v>132093.43899999998</v>
      </c>
      <c r="R170" s="74">
        <f t="shared" si="38"/>
        <v>728.27235575265786</v>
      </c>
      <c r="S170" s="72">
        <f>VLOOKUP($E170,'DTOC Backsheet'!$D$196:$M$373,'DTOC Performance (Quarterly)'!S$10,0)</f>
        <v>695</v>
      </c>
      <c r="T170" s="73">
        <f>VLOOKUP($E170,'Population 18+ (2014)'!$D$11:$I$188,T$10,0)</f>
        <v>132093.43899999998</v>
      </c>
      <c r="U170" s="74">
        <f t="shared" si="39"/>
        <v>526.14271023710728</v>
      </c>
      <c r="V170" s="72">
        <f>VLOOKUP($E170,'DTOC Backsheet'!$D$196:$M$373,'DTOC Performance (Quarterly)'!V$10,0)</f>
        <v>775</v>
      </c>
      <c r="W170" s="73">
        <f>VLOOKUP($E170,'Population 18+ (2014)'!$D$11:$I$188,W$10,0)</f>
        <v>132093.43899999998</v>
      </c>
      <c r="X170" s="74">
        <f t="shared" si="40"/>
        <v>586.70589990468795</v>
      </c>
      <c r="Y170" s="72">
        <f>VLOOKUP($E170,'DTOC Backsheet'!$D$196:$M$373,'DTOC Performance (Quarterly)'!Y$10,0)</f>
        <v>935</v>
      </c>
      <c r="Z170" s="73">
        <f>VLOOKUP($E170,'Population 18+ (2014)'!$D$11:$I$188,Z$10,0)</f>
        <v>132093.43899999998</v>
      </c>
      <c r="AA170" s="74">
        <f t="shared" si="41"/>
        <v>707.83227923984941</v>
      </c>
      <c r="AB170" s="72">
        <f>VLOOKUP($E170,'DTOC Backsheet'!$D$196:$M$373,'DTOC Performance (Quarterly)'!AB$10,0)</f>
        <v>880</v>
      </c>
      <c r="AC170" s="73">
        <f>VLOOKUP($E170,'Population 18+ (2014)'!$D$11:$I$188,AC$10,0)</f>
        <v>132712.68700000003</v>
      </c>
      <c r="AD170" s="74">
        <f t="shared" si="42"/>
        <v>663.08656684797575</v>
      </c>
      <c r="AE170" s="72">
        <f>VLOOKUP($E170,'DTOC Backsheet'!$D$9:$M$186,'DTOC Performance (Quarterly)'!AE$10,0)</f>
        <v>664</v>
      </c>
      <c r="AF170" s="73">
        <f>VLOOKUP($E170,'Population 18+ (2014)'!$D$11:$I$188,AF$10,0)</f>
        <v>132093.43899999998</v>
      </c>
      <c r="AG170" s="74">
        <f t="shared" si="43"/>
        <v>502.67447424091978</v>
      </c>
      <c r="AH170" s="72">
        <f>VLOOKUP($E170,'DTOC Backsheet'!$D$9:$M$186,'DTOC Performance (Quarterly)'!AH$10,0)</f>
        <v>917</v>
      </c>
      <c r="AI170" s="73">
        <f>VLOOKUP($E170,'Population 18+ (2014)'!$D$11:$I$188,AI$10,0)</f>
        <v>132093.43899999998</v>
      </c>
      <c r="AJ170" s="74">
        <f t="shared" si="44"/>
        <v>694.20556156464374</v>
      </c>
      <c r="AK170" s="72">
        <f>VLOOKUP($E170,'DTOC Backsheet'!$D$9:$M$186,'DTOC Performance (Quarterly)'!AK$10,0)</f>
        <v>907</v>
      </c>
      <c r="AL170" s="73">
        <f>VLOOKUP($E170,'Population 18+ (2014)'!$D$11:$I$188,AL$10,0)</f>
        <v>132093.43899999998</v>
      </c>
      <c r="AM170" s="74">
        <f t="shared" si="45"/>
        <v>686.63516285619619</v>
      </c>
      <c r="AN170" s="72">
        <f>VLOOKUP($E170,'DTOC Backsheet'!$D$9:$M$186,'DTOC Performance (Quarterly)'!AN$10,0)</f>
        <v>836</v>
      </c>
      <c r="AO170" s="73">
        <f>VLOOKUP($E170,'Population 18+ (2014)'!$D$11:$I$188,AO$10,0)</f>
        <v>132712.68700000003</v>
      </c>
      <c r="AP170" s="74">
        <f t="shared" si="46"/>
        <v>629.93223850557695</v>
      </c>
      <c r="AT170" s="26"/>
    </row>
    <row r="171" spans="1:46" ht="16.5" customHeight="1">
      <c r="A171" s="26"/>
      <c r="B171" s="42" t="s">
        <v>18</v>
      </c>
      <c r="C171" s="43" t="s">
        <v>34</v>
      </c>
      <c r="D171" s="45" t="s">
        <v>54</v>
      </c>
      <c r="E171" s="56" t="s">
        <v>323</v>
      </c>
      <c r="F171" s="57" t="s">
        <v>324</v>
      </c>
      <c r="G171" s="72">
        <f>VLOOKUP($E171,'DTOC Backsheet'!$D$9:$M$186,'DTOC Performance (Quarterly)'!G$10,0)</f>
        <v>379</v>
      </c>
      <c r="H171" s="73">
        <f>VLOOKUP($E171,'Population 18+ (2014)'!$D$11:$I$188,H$10,0)</f>
        <v>124567.96099999998</v>
      </c>
      <c r="I171" s="74">
        <f t="shared" si="35"/>
        <v>304.25158841606151</v>
      </c>
      <c r="J171" s="72">
        <f>VLOOKUP($E171,'DTOC Backsheet'!$D$9:$M$186,'DTOC Performance (Quarterly)'!J$10,0)</f>
        <v>389</v>
      </c>
      <c r="K171" s="73">
        <f>VLOOKUP($E171,'Population 18+ (2014)'!$D$11:$I$188,K$10,0)</f>
        <v>124567.96099999998</v>
      </c>
      <c r="L171" s="74">
        <f t="shared" si="36"/>
        <v>312.2793348122637</v>
      </c>
      <c r="M171" s="72">
        <f>VLOOKUP($E171,'DTOC Backsheet'!$D$9:$M$186,'DTOC Performance (Quarterly)'!M$10,0)</f>
        <v>638</v>
      </c>
      <c r="N171" s="73">
        <f>VLOOKUP($E171,'Population 18+ (2014)'!$D$11:$I$188,N$10,0)</f>
        <v>124567.96099999998</v>
      </c>
      <c r="O171" s="74">
        <f t="shared" si="37"/>
        <v>512.17022007769731</v>
      </c>
      <c r="P171" s="72">
        <f>VLOOKUP($E171,'DTOC Backsheet'!$D$9:$M$186,'DTOC Performance (Quarterly)'!P$10,0)</f>
        <v>438</v>
      </c>
      <c r="Q171" s="73">
        <f>VLOOKUP($E171,'Population 18+ (2014)'!$D$11:$I$188,Q$10,0)</f>
        <v>125854.51500000003</v>
      </c>
      <c r="R171" s="74">
        <f t="shared" si="38"/>
        <v>348.02088745087923</v>
      </c>
      <c r="S171" s="72">
        <f>VLOOKUP($E171,'DTOC Backsheet'!$D$196:$M$373,'DTOC Performance (Quarterly)'!S$10,0)</f>
        <v>469</v>
      </c>
      <c r="T171" s="73">
        <f>VLOOKUP($E171,'Population 18+ (2014)'!$D$11:$I$188,T$10,0)</f>
        <v>125854.51500000003</v>
      </c>
      <c r="U171" s="74">
        <f t="shared" si="39"/>
        <v>372.65250277274509</v>
      </c>
      <c r="V171" s="72">
        <f>VLOOKUP($E171,'DTOC Backsheet'!$D$196:$M$373,'DTOC Performance (Quarterly)'!V$10,0)</f>
        <v>469</v>
      </c>
      <c r="W171" s="73">
        <f>VLOOKUP($E171,'Population 18+ (2014)'!$D$11:$I$188,W$10,0)</f>
        <v>125854.51500000003</v>
      </c>
      <c r="X171" s="74">
        <f t="shared" si="40"/>
        <v>372.65250277274509</v>
      </c>
      <c r="Y171" s="72">
        <f>VLOOKUP($E171,'DTOC Backsheet'!$D$196:$M$373,'DTOC Performance (Quarterly)'!Y$10,0)</f>
        <v>469</v>
      </c>
      <c r="Z171" s="73">
        <f>VLOOKUP($E171,'Population 18+ (2014)'!$D$11:$I$188,Z$10,0)</f>
        <v>125854.51500000003</v>
      </c>
      <c r="AA171" s="74">
        <f t="shared" si="41"/>
        <v>372.65250277274509</v>
      </c>
      <c r="AB171" s="72">
        <f>VLOOKUP($E171,'DTOC Backsheet'!$D$196:$M$373,'DTOC Performance (Quarterly)'!AB$10,0)</f>
        <v>469</v>
      </c>
      <c r="AC171" s="73">
        <f>VLOOKUP($E171,'Population 18+ (2014)'!$D$11:$I$188,AC$10,0)</f>
        <v>127259.10900000003</v>
      </c>
      <c r="AD171" s="74">
        <f t="shared" si="42"/>
        <v>368.53943398267853</v>
      </c>
      <c r="AE171" s="72">
        <f>VLOOKUP($E171,'DTOC Backsheet'!$D$9:$M$186,'DTOC Performance (Quarterly)'!AE$10,0)</f>
        <v>861</v>
      </c>
      <c r="AF171" s="73">
        <f>VLOOKUP($E171,'Population 18+ (2014)'!$D$11:$I$188,AF$10,0)</f>
        <v>125854.51500000003</v>
      </c>
      <c r="AG171" s="74">
        <f t="shared" si="43"/>
        <v>684.12325135892013</v>
      </c>
      <c r="AH171" s="72">
        <f>VLOOKUP($E171,'DTOC Backsheet'!$D$9:$M$186,'DTOC Performance (Quarterly)'!AH$10,0)</f>
        <v>1292</v>
      </c>
      <c r="AI171" s="73">
        <f>VLOOKUP($E171,'Population 18+ (2014)'!$D$11:$I$188,AI$10,0)</f>
        <v>125854.51500000003</v>
      </c>
      <c r="AJ171" s="74">
        <f t="shared" si="44"/>
        <v>1026.5821611564747</v>
      </c>
      <c r="AK171" s="72">
        <f>VLOOKUP($E171,'DTOC Backsheet'!$D$9:$M$186,'DTOC Performance (Quarterly)'!AK$10,0)</f>
        <v>858</v>
      </c>
      <c r="AL171" s="73">
        <f>VLOOKUP($E171,'Population 18+ (2014)'!$D$11:$I$188,AL$10,0)</f>
        <v>125854.51500000003</v>
      </c>
      <c r="AM171" s="74">
        <f t="shared" si="45"/>
        <v>681.73954665035251</v>
      </c>
      <c r="AN171" s="72">
        <f>VLOOKUP($E171,'DTOC Backsheet'!$D$9:$M$186,'DTOC Performance (Quarterly)'!AN$10,0)</f>
        <v>1244</v>
      </c>
      <c r="AO171" s="73">
        <f>VLOOKUP($E171,'Population 18+ (2014)'!$D$11:$I$188,AO$10,0)</f>
        <v>127259.10900000003</v>
      </c>
      <c r="AP171" s="74">
        <f t="shared" si="46"/>
        <v>977.53316817580401</v>
      </c>
      <c r="AT171" s="26"/>
    </row>
    <row r="172" spans="1:46" ht="16.5" customHeight="1">
      <c r="A172" s="26"/>
      <c r="B172" s="42" t="s">
        <v>22</v>
      </c>
      <c r="C172" s="43" t="s">
        <v>40</v>
      </c>
      <c r="D172" s="45" t="s">
        <v>56</v>
      </c>
      <c r="E172" s="56" t="s">
        <v>325</v>
      </c>
      <c r="F172" s="57" t="s">
        <v>326</v>
      </c>
      <c r="G172" s="72">
        <f>VLOOKUP($E172,'DTOC Backsheet'!$D$9:$M$186,'DTOC Performance (Quarterly)'!G$10,0)</f>
        <v>565</v>
      </c>
      <c r="H172" s="73">
        <f>VLOOKUP($E172,'Population 18+ (2014)'!$D$11:$I$188,H$10,0)</f>
        <v>108311.02999999998</v>
      </c>
      <c r="I172" s="74">
        <f t="shared" si="35"/>
        <v>521.64585638230938</v>
      </c>
      <c r="J172" s="72">
        <f>VLOOKUP($E172,'DTOC Backsheet'!$D$9:$M$186,'DTOC Performance (Quarterly)'!J$10,0)</f>
        <v>497</v>
      </c>
      <c r="K172" s="73">
        <f>VLOOKUP($E172,'Population 18+ (2014)'!$D$11:$I$188,K$10,0)</f>
        <v>108311.02999999998</v>
      </c>
      <c r="L172" s="74">
        <f t="shared" si="36"/>
        <v>458.86370021594303</v>
      </c>
      <c r="M172" s="72">
        <f>VLOOKUP($E172,'DTOC Backsheet'!$D$9:$M$186,'DTOC Performance (Quarterly)'!M$10,0)</f>
        <v>767</v>
      </c>
      <c r="N172" s="73">
        <f>VLOOKUP($E172,'Population 18+ (2014)'!$D$11:$I$188,N$10,0)</f>
        <v>108311.02999999998</v>
      </c>
      <c r="O172" s="74">
        <f t="shared" si="37"/>
        <v>708.14579087651566</v>
      </c>
      <c r="P172" s="72">
        <f>VLOOKUP($E172,'DTOC Backsheet'!$D$9:$M$186,'DTOC Performance (Quarterly)'!P$10,0)</f>
        <v>584</v>
      </c>
      <c r="Q172" s="73">
        <f>VLOOKUP($E172,'Population 18+ (2014)'!$D$11:$I$188,Q$10,0)</f>
        <v>108809.55900000001</v>
      </c>
      <c r="R172" s="74">
        <f t="shared" si="38"/>
        <v>536.71755070710287</v>
      </c>
      <c r="S172" s="72">
        <f>VLOOKUP($E172,'DTOC Backsheet'!$D$196:$M$373,'DTOC Performance (Quarterly)'!S$10,0)</f>
        <v>551</v>
      </c>
      <c r="T172" s="73">
        <f>VLOOKUP($E172,'Population 18+ (2014)'!$D$11:$I$188,T$10,0)</f>
        <v>108809.55900000001</v>
      </c>
      <c r="U172" s="74">
        <f t="shared" si="39"/>
        <v>506.38933294454398</v>
      </c>
      <c r="V172" s="72">
        <f>VLOOKUP($E172,'DTOC Backsheet'!$D$196:$M$373,'DTOC Performance (Quarterly)'!V$10,0)</f>
        <v>485</v>
      </c>
      <c r="W172" s="73">
        <f>VLOOKUP($E172,'Population 18+ (2014)'!$D$11:$I$188,W$10,0)</f>
        <v>108809.55900000001</v>
      </c>
      <c r="X172" s="74">
        <f t="shared" si="40"/>
        <v>445.73289741942619</v>
      </c>
      <c r="Y172" s="72">
        <f>VLOOKUP($E172,'DTOC Backsheet'!$D$196:$M$373,'DTOC Performance (Quarterly)'!Y$10,0)</f>
        <v>747</v>
      </c>
      <c r="Z172" s="73">
        <f>VLOOKUP($E172,'Population 18+ (2014)'!$D$11:$I$188,Z$10,0)</f>
        <v>108809.55900000001</v>
      </c>
      <c r="AA172" s="74">
        <f t="shared" si="41"/>
        <v>686.52056571610581</v>
      </c>
      <c r="AB172" s="72">
        <f>VLOOKUP($E172,'DTOC Backsheet'!$D$196:$M$373,'DTOC Performance (Quarterly)'!AB$10,0)</f>
        <v>888</v>
      </c>
      <c r="AC172" s="73">
        <f>VLOOKUP($E172,'Population 18+ (2014)'!$D$11:$I$188,AC$10,0)</f>
        <v>109301.261</v>
      </c>
      <c r="AD172" s="74">
        <f t="shared" si="42"/>
        <v>812.43344484378827</v>
      </c>
      <c r="AE172" s="72">
        <f>VLOOKUP($E172,'DTOC Backsheet'!$D$9:$M$186,'DTOC Performance (Quarterly)'!AE$10,0)</f>
        <v>473</v>
      </c>
      <c r="AF172" s="73">
        <f>VLOOKUP($E172,'Population 18+ (2014)'!$D$11:$I$188,AF$10,0)</f>
        <v>108809.55900000001</v>
      </c>
      <c r="AG172" s="74">
        <f t="shared" si="43"/>
        <v>434.70445459667746</v>
      </c>
      <c r="AH172" s="72">
        <f>VLOOKUP($E172,'DTOC Backsheet'!$D$9:$M$186,'DTOC Performance (Quarterly)'!AH$10,0)</f>
        <v>563</v>
      </c>
      <c r="AI172" s="73">
        <f>VLOOKUP($E172,'Population 18+ (2014)'!$D$11:$I$188,AI$10,0)</f>
        <v>108809.55900000001</v>
      </c>
      <c r="AJ172" s="74">
        <f t="shared" si="44"/>
        <v>517.4177757672926</v>
      </c>
      <c r="AK172" s="72">
        <f>VLOOKUP($E172,'DTOC Backsheet'!$D$9:$M$186,'DTOC Performance (Quarterly)'!AK$10,0)</f>
        <v>760</v>
      </c>
      <c r="AL172" s="73">
        <f>VLOOKUP($E172,'Population 18+ (2014)'!$D$11:$I$188,AL$10,0)</f>
        <v>108809.55900000001</v>
      </c>
      <c r="AM172" s="74">
        <f t="shared" si="45"/>
        <v>698.46804544075019</v>
      </c>
      <c r="AN172" s="72">
        <f>VLOOKUP($E172,'DTOC Backsheet'!$D$9:$M$186,'DTOC Performance (Quarterly)'!AN$10,0)</f>
        <v>723</v>
      </c>
      <c r="AO172" s="73">
        <f>VLOOKUP($E172,'Population 18+ (2014)'!$D$11:$I$188,AO$10,0)</f>
        <v>109301.261</v>
      </c>
      <c r="AP172" s="74">
        <f t="shared" si="46"/>
        <v>661.47452772754377</v>
      </c>
      <c r="AT172" s="26"/>
    </row>
    <row r="173" spans="1:46" ht="16.5" customHeight="1">
      <c r="A173" s="26"/>
      <c r="B173" s="42" t="s">
        <v>20</v>
      </c>
      <c r="C173" s="43" t="s">
        <v>36</v>
      </c>
      <c r="D173" s="45" t="s">
        <v>64</v>
      </c>
      <c r="E173" s="56" t="s">
        <v>327</v>
      </c>
      <c r="F173" s="57" t="s">
        <v>328</v>
      </c>
      <c r="G173" s="72">
        <f>VLOOKUP($E173,'DTOC Backsheet'!$D$9:$M$186,'DTOC Performance (Quarterly)'!G$10,0)</f>
        <v>1701</v>
      </c>
      <c r="H173" s="73">
        <f>VLOOKUP($E173,'Population 18+ (2014)'!$D$11:$I$188,H$10,0)</f>
        <v>230030.946</v>
      </c>
      <c r="I173" s="74">
        <f t="shared" si="35"/>
        <v>739.46572388568973</v>
      </c>
      <c r="J173" s="72">
        <f>VLOOKUP($E173,'DTOC Backsheet'!$D$9:$M$186,'DTOC Performance (Quarterly)'!J$10,0)</f>
        <v>1784</v>
      </c>
      <c r="K173" s="73">
        <f>VLOOKUP($E173,'Population 18+ (2014)'!$D$11:$I$188,K$10,0)</f>
        <v>230030.946</v>
      </c>
      <c r="L173" s="74">
        <f t="shared" si="36"/>
        <v>775.54782563907725</v>
      </c>
      <c r="M173" s="72">
        <f>VLOOKUP($E173,'DTOC Backsheet'!$D$9:$M$186,'DTOC Performance (Quarterly)'!M$10,0)</f>
        <v>1564</v>
      </c>
      <c r="N173" s="73">
        <f>VLOOKUP($E173,'Population 18+ (2014)'!$D$11:$I$188,N$10,0)</f>
        <v>230030.946</v>
      </c>
      <c r="O173" s="74">
        <f t="shared" si="37"/>
        <v>679.9085197867247</v>
      </c>
      <c r="P173" s="72">
        <f>VLOOKUP($E173,'DTOC Backsheet'!$D$9:$M$186,'DTOC Performance (Quarterly)'!P$10,0)</f>
        <v>1392</v>
      </c>
      <c r="Q173" s="73">
        <f>VLOOKUP($E173,'Population 18+ (2014)'!$D$11:$I$188,Q$10,0)</f>
        <v>236951.63899999994</v>
      </c>
      <c r="R173" s="74">
        <f t="shared" si="38"/>
        <v>587.46164655143002</v>
      </c>
      <c r="S173" s="72">
        <f>VLOOKUP($E173,'DTOC Backsheet'!$D$196:$M$373,'DTOC Performance (Quarterly)'!S$10,0)</f>
        <v>1454.8</v>
      </c>
      <c r="T173" s="73">
        <f>VLOOKUP($E173,'Population 18+ (2014)'!$D$11:$I$188,T$10,0)</f>
        <v>236951.63899999994</v>
      </c>
      <c r="U173" s="74">
        <f t="shared" si="39"/>
        <v>613.96494497343417</v>
      </c>
      <c r="V173" s="72">
        <f>VLOOKUP($E173,'DTOC Backsheet'!$D$196:$M$373,'DTOC Performance (Quarterly)'!V$10,0)</f>
        <v>1400.2</v>
      </c>
      <c r="W173" s="73">
        <f>VLOOKUP($E173,'Population 18+ (2014)'!$D$11:$I$188,W$10,0)</f>
        <v>236951.63899999994</v>
      </c>
      <c r="X173" s="74">
        <f t="shared" si="40"/>
        <v>590.92226831990831</v>
      </c>
      <c r="Y173" s="72">
        <f>VLOOKUP($E173,'DTOC Backsheet'!$D$196:$M$373,'DTOC Performance (Quarterly)'!Y$10,0)</f>
        <v>1345.6</v>
      </c>
      <c r="Z173" s="73">
        <f>VLOOKUP($E173,'Population 18+ (2014)'!$D$11:$I$188,Z$10,0)</f>
        <v>236951.63899999994</v>
      </c>
      <c r="AA173" s="74">
        <f t="shared" si="41"/>
        <v>567.87959166638234</v>
      </c>
      <c r="AB173" s="72">
        <f>VLOOKUP($E173,'DTOC Backsheet'!$D$196:$M$373,'DTOC Performance (Quarterly)'!AB$10,0)</f>
        <v>1291</v>
      </c>
      <c r="AC173" s="73">
        <f>VLOOKUP($E173,'Population 18+ (2014)'!$D$11:$I$188,AC$10,0)</f>
        <v>243151.84299999999</v>
      </c>
      <c r="AD173" s="74">
        <f t="shared" si="42"/>
        <v>530.94395011433244</v>
      </c>
      <c r="AE173" s="72">
        <f>VLOOKUP($E173,'DTOC Backsheet'!$D$9:$M$186,'DTOC Performance (Quarterly)'!AE$10,0)</f>
        <v>1793</v>
      </c>
      <c r="AF173" s="73">
        <f>VLOOKUP($E173,'Population 18+ (2014)'!$D$11:$I$188,AF$10,0)</f>
        <v>236951.63899999994</v>
      </c>
      <c r="AG173" s="74">
        <f t="shared" si="43"/>
        <v>756.69449157091526</v>
      </c>
      <c r="AH173" s="72">
        <f>VLOOKUP($E173,'DTOC Backsheet'!$D$9:$M$186,'DTOC Performance (Quarterly)'!AH$10,0)</f>
        <v>1664</v>
      </c>
      <c r="AI173" s="73">
        <f>VLOOKUP($E173,'Population 18+ (2014)'!$D$11:$I$188,AI$10,0)</f>
        <v>236951.63899999994</v>
      </c>
      <c r="AJ173" s="74">
        <f t="shared" si="44"/>
        <v>702.25300277412316</v>
      </c>
      <c r="AK173" s="72">
        <f>VLOOKUP($E173,'DTOC Backsheet'!$D$9:$M$186,'DTOC Performance (Quarterly)'!AK$10,0)</f>
        <v>1035</v>
      </c>
      <c r="AL173" s="73">
        <f>VLOOKUP($E173,'Population 18+ (2014)'!$D$11:$I$188,AL$10,0)</f>
        <v>236951.63899999994</v>
      </c>
      <c r="AM173" s="74">
        <f t="shared" si="45"/>
        <v>436.79799150914516</v>
      </c>
      <c r="AN173" s="72">
        <f>VLOOKUP($E173,'DTOC Backsheet'!$D$9:$M$186,'DTOC Performance (Quarterly)'!AN$10,0)</f>
        <v>1087</v>
      </c>
      <c r="AO173" s="73">
        <f>VLOOKUP($E173,'Population 18+ (2014)'!$D$11:$I$188,AO$10,0)</f>
        <v>243151.84299999999</v>
      </c>
      <c r="AP173" s="74">
        <f t="shared" si="46"/>
        <v>447.04575815203674</v>
      </c>
      <c r="AT173" s="26"/>
    </row>
    <row r="174" spans="1:46" ht="16.5" customHeight="1">
      <c r="A174" s="26"/>
      <c r="B174" s="42" t="s">
        <v>16</v>
      </c>
      <c r="C174" s="43" t="s">
        <v>26</v>
      </c>
      <c r="D174" s="45" t="s">
        <v>466</v>
      </c>
      <c r="E174" s="56" t="s">
        <v>329</v>
      </c>
      <c r="F174" s="57" t="s">
        <v>330</v>
      </c>
      <c r="G174" s="72">
        <f>VLOOKUP($E174,'DTOC Backsheet'!$D$9:$M$186,'DTOC Performance (Quarterly)'!G$10,0)</f>
        <v>4055</v>
      </c>
      <c r="H174" s="73">
        <f>VLOOKUP($E174,'Population 18+ (2014)'!$D$11:$I$188,H$10,0)</f>
        <v>180054.18600000007</v>
      </c>
      <c r="I174" s="74">
        <f t="shared" si="35"/>
        <v>2252.0998206617637</v>
      </c>
      <c r="J174" s="72">
        <f>VLOOKUP($E174,'DTOC Backsheet'!$D$9:$M$186,'DTOC Performance (Quarterly)'!J$10,0)</f>
        <v>2431</v>
      </c>
      <c r="K174" s="73">
        <f>VLOOKUP($E174,'Population 18+ (2014)'!$D$11:$I$188,K$10,0)</f>
        <v>180054.18600000007</v>
      </c>
      <c r="L174" s="74">
        <f t="shared" si="36"/>
        <v>1350.1491156667689</v>
      </c>
      <c r="M174" s="72">
        <f>VLOOKUP($E174,'DTOC Backsheet'!$D$9:$M$186,'DTOC Performance (Quarterly)'!M$10,0)</f>
        <v>3763</v>
      </c>
      <c r="N174" s="73">
        <f>VLOOKUP($E174,'Population 18+ (2014)'!$D$11:$I$188,N$10,0)</f>
        <v>180054.18600000007</v>
      </c>
      <c r="O174" s="74">
        <f t="shared" si="37"/>
        <v>2089.9264180395107</v>
      </c>
      <c r="P174" s="72">
        <f>VLOOKUP($E174,'DTOC Backsheet'!$D$9:$M$186,'DTOC Performance (Quarterly)'!P$10,0)</f>
        <v>5389</v>
      </c>
      <c r="Q174" s="73">
        <f>VLOOKUP($E174,'Population 18+ (2014)'!$D$11:$I$188,Q$10,0)</f>
        <v>181392.88400000002</v>
      </c>
      <c r="R174" s="74">
        <f t="shared" si="38"/>
        <v>2970.8993435486695</v>
      </c>
      <c r="S174" s="72">
        <f>VLOOKUP($E174,'DTOC Backsheet'!$D$196:$M$373,'DTOC Performance (Quarterly)'!S$10,0)</f>
        <v>4000</v>
      </c>
      <c r="T174" s="73">
        <f>VLOOKUP($E174,'Population 18+ (2014)'!$D$11:$I$188,T$10,0)</f>
        <v>181392.88400000002</v>
      </c>
      <c r="U174" s="74">
        <f t="shared" si="39"/>
        <v>2205.1581692697491</v>
      </c>
      <c r="V174" s="72">
        <f>VLOOKUP($E174,'DTOC Backsheet'!$D$196:$M$373,'DTOC Performance (Quarterly)'!V$10,0)</f>
        <v>4000</v>
      </c>
      <c r="W174" s="73">
        <f>VLOOKUP($E174,'Population 18+ (2014)'!$D$11:$I$188,W$10,0)</f>
        <v>181392.88400000002</v>
      </c>
      <c r="X174" s="74">
        <f t="shared" si="40"/>
        <v>2205.1581692697491</v>
      </c>
      <c r="Y174" s="72">
        <f>VLOOKUP($E174,'DTOC Backsheet'!$D$196:$M$373,'DTOC Performance (Quarterly)'!Y$10,0)</f>
        <v>4000</v>
      </c>
      <c r="Z174" s="73">
        <f>VLOOKUP($E174,'Population 18+ (2014)'!$D$11:$I$188,Z$10,0)</f>
        <v>181392.88400000002</v>
      </c>
      <c r="AA174" s="74">
        <f t="shared" si="41"/>
        <v>2205.1581692697491</v>
      </c>
      <c r="AB174" s="72">
        <f>VLOOKUP($E174,'DTOC Backsheet'!$D$196:$M$373,'DTOC Performance (Quarterly)'!AB$10,0)</f>
        <v>4000</v>
      </c>
      <c r="AC174" s="73">
        <f>VLOOKUP($E174,'Population 18+ (2014)'!$D$11:$I$188,AC$10,0)</f>
        <v>182682.45799999996</v>
      </c>
      <c r="AD174" s="74">
        <f t="shared" si="42"/>
        <v>2189.5917340897622</v>
      </c>
      <c r="AE174" s="72">
        <f>VLOOKUP($E174,'DTOC Backsheet'!$D$9:$M$186,'DTOC Performance (Quarterly)'!AE$10,0)</f>
        <v>5647</v>
      </c>
      <c r="AF174" s="73">
        <f>VLOOKUP($E174,'Population 18+ (2014)'!$D$11:$I$188,AF$10,0)</f>
        <v>181392.88400000002</v>
      </c>
      <c r="AG174" s="74">
        <f t="shared" si="43"/>
        <v>3113.1320454665679</v>
      </c>
      <c r="AH174" s="72">
        <f>VLOOKUP($E174,'DTOC Backsheet'!$D$9:$M$186,'DTOC Performance (Quarterly)'!AH$10,0)</f>
        <v>5874</v>
      </c>
      <c r="AI174" s="73">
        <f>VLOOKUP($E174,'Population 18+ (2014)'!$D$11:$I$188,AI$10,0)</f>
        <v>181392.88400000002</v>
      </c>
      <c r="AJ174" s="74">
        <f t="shared" si="44"/>
        <v>3238.2747715726268</v>
      </c>
      <c r="AK174" s="72">
        <f>VLOOKUP($E174,'DTOC Backsheet'!$D$9:$M$186,'DTOC Performance (Quarterly)'!AK$10,0)</f>
        <v>6322</v>
      </c>
      <c r="AL174" s="73">
        <f>VLOOKUP($E174,'Population 18+ (2014)'!$D$11:$I$188,AL$10,0)</f>
        <v>181392.88400000002</v>
      </c>
      <c r="AM174" s="74">
        <f t="shared" si="45"/>
        <v>3485.2524865308383</v>
      </c>
      <c r="AN174" s="72">
        <f>VLOOKUP($E174,'DTOC Backsheet'!$D$9:$M$186,'DTOC Performance (Quarterly)'!AN$10,0)</f>
        <v>6938</v>
      </c>
      <c r="AO174" s="73">
        <f>VLOOKUP($E174,'Population 18+ (2014)'!$D$11:$I$188,AO$10,0)</f>
        <v>182682.45799999996</v>
      </c>
      <c r="AP174" s="74">
        <f t="shared" si="46"/>
        <v>3797.846862778692</v>
      </c>
      <c r="AT174" s="26"/>
    </row>
    <row r="175" spans="1:46" ht="16.5" customHeight="1">
      <c r="A175" s="26"/>
      <c r="B175" s="42" t="s">
        <v>16</v>
      </c>
      <c r="C175" s="43" t="s">
        <v>28</v>
      </c>
      <c r="D175" s="45" t="s">
        <v>42</v>
      </c>
      <c r="E175" s="56" t="s">
        <v>331</v>
      </c>
      <c r="F175" s="57" t="s">
        <v>332</v>
      </c>
      <c r="G175" s="72">
        <f>VLOOKUP($E175,'DTOC Backsheet'!$D$9:$M$186,'DTOC Performance (Quarterly)'!G$10,0)</f>
        <v>2890</v>
      </c>
      <c r="H175" s="73">
        <f>VLOOKUP($E175,'Population 18+ (2014)'!$D$11:$I$188,H$10,0)</f>
        <v>263535.62100000004</v>
      </c>
      <c r="I175" s="74">
        <f t="shared" si="35"/>
        <v>1096.6259471997523</v>
      </c>
      <c r="J175" s="72">
        <f>VLOOKUP($E175,'DTOC Backsheet'!$D$9:$M$186,'DTOC Performance (Quarterly)'!J$10,0)</f>
        <v>3235</v>
      </c>
      <c r="K175" s="73">
        <f>VLOOKUP($E175,'Population 18+ (2014)'!$D$11:$I$188,K$10,0)</f>
        <v>263535.62100000004</v>
      </c>
      <c r="L175" s="74">
        <f t="shared" si="36"/>
        <v>1227.5380412426293</v>
      </c>
      <c r="M175" s="72">
        <f>VLOOKUP($E175,'DTOC Backsheet'!$D$9:$M$186,'DTOC Performance (Quarterly)'!M$10,0)</f>
        <v>3244</v>
      </c>
      <c r="N175" s="73">
        <f>VLOOKUP($E175,'Population 18+ (2014)'!$D$11:$I$188,N$10,0)</f>
        <v>263535.62100000004</v>
      </c>
      <c r="O175" s="74">
        <f t="shared" si="37"/>
        <v>1230.9531393480959</v>
      </c>
      <c r="P175" s="72">
        <f>VLOOKUP($E175,'DTOC Backsheet'!$D$9:$M$186,'DTOC Performance (Quarterly)'!P$10,0)</f>
        <v>3296</v>
      </c>
      <c r="Q175" s="73">
        <f>VLOOKUP($E175,'Population 18+ (2014)'!$D$11:$I$188,Q$10,0)</f>
        <v>264712.10800000001</v>
      </c>
      <c r="R175" s="74">
        <f t="shared" si="38"/>
        <v>1245.1262712924338</v>
      </c>
      <c r="S175" s="72">
        <f>VLOOKUP($E175,'DTOC Backsheet'!$D$196:$M$373,'DTOC Performance (Quarterly)'!S$10,0)</f>
        <v>3377</v>
      </c>
      <c r="T175" s="73">
        <f>VLOOKUP($E175,'Population 18+ (2014)'!$D$11:$I$188,T$10,0)</f>
        <v>264712.10800000001</v>
      </c>
      <c r="U175" s="74">
        <f t="shared" si="39"/>
        <v>1275.7255516245596</v>
      </c>
      <c r="V175" s="72">
        <f>VLOOKUP($E175,'DTOC Backsheet'!$D$196:$M$373,'DTOC Performance (Quarterly)'!V$10,0)</f>
        <v>3327.3199999999997</v>
      </c>
      <c r="W175" s="73">
        <f>VLOOKUP($E175,'Population 18+ (2014)'!$D$11:$I$188,W$10,0)</f>
        <v>264712.10800000001</v>
      </c>
      <c r="X175" s="74">
        <f t="shared" si="40"/>
        <v>1256.9579930208556</v>
      </c>
      <c r="Y175" s="72">
        <f>VLOOKUP($E175,'DTOC Backsheet'!$D$196:$M$373,'DTOC Performance (Quarterly)'!Y$10,0)</f>
        <v>3177.7449999999999</v>
      </c>
      <c r="Z175" s="73">
        <f>VLOOKUP($E175,'Population 18+ (2014)'!$D$11:$I$188,Z$10,0)</f>
        <v>264712.10800000001</v>
      </c>
      <c r="AA175" s="74">
        <f t="shared" si="41"/>
        <v>1200.4532108519948</v>
      </c>
      <c r="AB175" s="72">
        <f>VLOOKUP($E175,'DTOC Backsheet'!$D$196:$M$373,'DTOC Performance (Quarterly)'!AB$10,0)</f>
        <v>2615.15</v>
      </c>
      <c r="AC175" s="73">
        <f>VLOOKUP($E175,'Population 18+ (2014)'!$D$11:$I$188,AC$10,0)</f>
        <v>266004.94500000001</v>
      </c>
      <c r="AD175" s="74">
        <f t="shared" si="42"/>
        <v>983.1208213065363</v>
      </c>
      <c r="AE175" s="72">
        <f>VLOOKUP($E175,'DTOC Backsheet'!$D$9:$M$186,'DTOC Performance (Quarterly)'!AE$10,0)</f>
        <v>2485</v>
      </c>
      <c r="AF175" s="73">
        <f>VLOOKUP($E175,'Population 18+ (2014)'!$D$11:$I$188,AF$10,0)</f>
        <v>264712.10800000001</v>
      </c>
      <c r="AG175" s="74">
        <f t="shared" si="43"/>
        <v>938.75569907818488</v>
      </c>
      <c r="AH175" s="72">
        <f>VLOOKUP($E175,'DTOC Backsheet'!$D$9:$M$186,'DTOC Performance (Quarterly)'!AH$10,0)</f>
        <v>2299</v>
      </c>
      <c r="AI175" s="73">
        <f>VLOOKUP($E175,'Population 18+ (2014)'!$D$11:$I$188,AI$10,0)</f>
        <v>264712.10800000001</v>
      </c>
      <c r="AJ175" s="74">
        <f t="shared" si="44"/>
        <v>868.49068498219208</v>
      </c>
      <c r="AK175" s="72">
        <f>VLOOKUP($E175,'DTOC Backsheet'!$D$9:$M$186,'DTOC Performance (Quarterly)'!AK$10,0)</f>
        <v>2823</v>
      </c>
      <c r="AL175" s="73">
        <f>VLOOKUP($E175,'Population 18+ (2014)'!$D$11:$I$188,AL$10,0)</f>
        <v>264712.10800000001</v>
      </c>
      <c r="AM175" s="74">
        <f t="shared" si="45"/>
        <v>1066.4415849085376</v>
      </c>
      <c r="AN175" s="72">
        <f>VLOOKUP($E175,'DTOC Backsheet'!$D$9:$M$186,'DTOC Performance (Quarterly)'!AN$10,0)</f>
        <v>2699</v>
      </c>
      <c r="AO175" s="73">
        <f>VLOOKUP($E175,'Population 18+ (2014)'!$D$11:$I$188,AO$10,0)</f>
        <v>266004.94500000001</v>
      </c>
      <c r="AP175" s="74">
        <f t="shared" si="46"/>
        <v>1014.642791696974</v>
      </c>
      <c r="AT175" s="26"/>
    </row>
    <row r="176" spans="1:46" ht="16.5" customHeight="1">
      <c r="A176" s="26"/>
      <c r="B176" s="42" t="s">
        <v>18</v>
      </c>
      <c r="C176" s="43" t="s">
        <v>32</v>
      </c>
      <c r="D176" s="45" t="s">
        <v>50</v>
      </c>
      <c r="E176" s="56" t="s">
        <v>333</v>
      </c>
      <c r="F176" s="57" t="s">
        <v>334</v>
      </c>
      <c r="G176" s="72">
        <f>VLOOKUP($E176,'DTOC Backsheet'!$D$9:$M$186,'DTOC Performance (Quarterly)'!G$10,0)</f>
        <v>1498</v>
      </c>
      <c r="H176" s="73">
        <f>VLOOKUP($E176,'Population 18+ (2014)'!$D$11:$I$188,H$10,0)</f>
        <v>210786.31100000002</v>
      </c>
      <c r="I176" s="74">
        <f t="shared" si="35"/>
        <v>710.67233583304176</v>
      </c>
      <c r="J176" s="72">
        <f>VLOOKUP($E176,'DTOC Backsheet'!$D$9:$M$186,'DTOC Performance (Quarterly)'!J$10,0)</f>
        <v>1599</v>
      </c>
      <c r="K176" s="73">
        <f>VLOOKUP($E176,'Population 18+ (2014)'!$D$11:$I$188,K$10,0)</f>
        <v>210786.31100000002</v>
      </c>
      <c r="L176" s="74">
        <f t="shared" si="36"/>
        <v>758.58816087919479</v>
      </c>
      <c r="M176" s="72">
        <f>VLOOKUP($E176,'DTOC Backsheet'!$D$9:$M$186,'DTOC Performance (Quarterly)'!M$10,0)</f>
        <v>1835</v>
      </c>
      <c r="N176" s="73">
        <f>VLOOKUP($E176,'Population 18+ (2014)'!$D$11:$I$188,N$10,0)</f>
        <v>210786.31100000002</v>
      </c>
      <c r="O176" s="74">
        <f t="shared" si="37"/>
        <v>870.54989069000783</v>
      </c>
      <c r="P176" s="72">
        <f>VLOOKUP($E176,'DTOC Backsheet'!$D$9:$M$186,'DTOC Performance (Quarterly)'!P$10,0)</f>
        <v>967</v>
      </c>
      <c r="Q176" s="73">
        <f>VLOOKUP($E176,'Population 18+ (2014)'!$D$11:$I$188,Q$10,0)</f>
        <v>212025.52200000008</v>
      </c>
      <c r="R176" s="74">
        <f t="shared" si="38"/>
        <v>456.07716980411419</v>
      </c>
      <c r="S176" s="72">
        <f>VLOOKUP($E176,'DTOC Backsheet'!$D$196:$M$373,'DTOC Performance (Quarterly)'!S$10,0)</f>
        <v>1750</v>
      </c>
      <c r="T176" s="73">
        <f>VLOOKUP($E176,'Population 18+ (2014)'!$D$11:$I$188,T$10,0)</f>
        <v>212025.52200000008</v>
      </c>
      <c r="U176" s="74">
        <f t="shared" si="39"/>
        <v>825.37233418531525</v>
      </c>
      <c r="V176" s="72">
        <f>VLOOKUP($E176,'DTOC Backsheet'!$D$196:$M$373,'DTOC Performance (Quarterly)'!V$10,0)</f>
        <v>1700</v>
      </c>
      <c r="W176" s="73">
        <f>VLOOKUP($E176,'Population 18+ (2014)'!$D$11:$I$188,W$10,0)</f>
        <v>212025.52200000008</v>
      </c>
      <c r="X176" s="74">
        <f t="shared" si="40"/>
        <v>801.79026749430636</v>
      </c>
      <c r="Y176" s="72">
        <f>VLOOKUP($E176,'DTOC Backsheet'!$D$196:$M$373,'DTOC Performance (Quarterly)'!Y$10,0)</f>
        <v>1800</v>
      </c>
      <c r="Z176" s="73">
        <f>VLOOKUP($E176,'Population 18+ (2014)'!$D$11:$I$188,Z$10,0)</f>
        <v>212025.52200000008</v>
      </c>
      <c r="AA176" s="74">
        <f t="shared" si="41"/>
        <v>848.95440087632437</v>
      </c>
      <c r="AB176" s="72">
        <f>VLOOKUP($E176,'DTOC Backsheet'!$D$196:$M$373,'DTOC Performance (Quarterly)'!AB$10,0)</f>
        <v>1800</v>
      </c>
      <c r="AC176" s="73">
        <f>VLOOKUP($E176,'Population 18+ (2014)'!$D$11:$I$188,AC$10,0)</f>
        <v>213199.66700000004</v>
      </c>
      <c r="AD176" s="74">
        <f t="shared" si="42"/>
        <v>844.27899223688735</v>
      </c>
      <c r="AE176" s="72">
        <f>VLOOKUP($E176,'DTOC Backsheet'!$D$9:$M$186,'DTOC Performance (Quarterly)'!AE$10,0)</f>
        <v>1484</v>
      </c>
      <c r="AF176" s="73">
        <f>VLOOKUP($E176,'Population 18+ (2014)'!$D$11:$I$188,AF$10,0)</f>
        <v>212025.52200000008</v>
      </c>
      <c r="AG176" s="74">
        <f t="shared" si="43"/>
        <v>699.91573938914735</v>
      </c>
      <c r="AH176" s="72">
        <f>VLOOKUP($E176,'DTOC Backsheet'!$D$9:$M$186,'DTOC Performance (Quarterly)'!AH$10,0)</f>
        <v>1976</v>
      </c>
      <c r="AI176" s="73">
        <f>VLOOKUP($E176,'Population 18+ (2014)'!$D$11:$I$188,AI$10,0)</f>
        <v>212025.52200000008</v>
      </c>
      <c r="AJ176" s="74">
        <f t="shared" si="44"/>
        <v>931.963275628676</v>
      </c>
      <c r="AK176" s="72">
        <f>VLOOKUP($E176,'DTOC Backsheet'!$D$9:$M$186,'DTOC Performance (Quarterly)'!AK$10,0)</f>
        <v>2238</v>
      </c>
      <c r="AL176" s="73">
        <f>VLOOKUP($E176,'Population 18+ (2014)'!$D$11:$I$188,AL$10,0)</f>
        <v>212025.52200000008</v>
      </c>
      <c r="AM176" s="74">
        <f t="shared" si="45"/>
        <v>1055.5333050895633</v>
      </c>
      <c r="AN176" s="72">
        <f>VLOOKUP($E176,'DTOC Backsheet'!$D$9:$M$186,'DTOC Performance (Quarterly)'!AN$10,0)</f>
        <v>1747</v>
      </c>
      <c r="AO176" s="73">
        <f>VLOOKUP($E176,'Population 18+ (2014)'!$D$11:$I$188,AO$10,0)</f>
        <v>213199.66700000004</v>
      </c>
      <c r="AP176" s="74">
        <f t="shared" si="46"/>
        <v>819.41966635435676</v>
      </c>
      <c r="AT176" s="26"/>
    </row>
    <row r="177" spans="1:46" ht="16.5" customHeight="1">
      <c r="A177" s="26"/>
      <c r="B177" s="42" t="s">
        <v>20</v>
      </c>
      <c r="C177" s="43" t="s">
        <v>36</v>
      </c>
      <c r="D177" s="45" t="s">
        <v>64</v>
      </c>
      <c r="E177" s="56" t="s">
        <v>335</v>
      </c>
      <c r="F177" s="57" t="s">
        <v>336</v>
      </c>
      <c r="G177" s="72">
        <f>VLOOKUP($E177,'DTOC Backsheet'!$D$9:$M$186,'DTOC Performance (Quarterly)'!G$10,0)</f>
        <v>1729</v>
      </c>
      <c r="H177" s="73">
        <f>VLOOKUP($E177,'Population 18+ (2014)'!$D$11:$I$188,H$10,0)</f>
        <v>206868.41399999999</v>
      </c>
      <c r="I177" s="74">
        <f t="shared" si="35"/>
        <v>835.7970008896574</v>
      </c>
      <c r="J177" s="72">
        <f>VLOOKUP($E177,'DTOC Backsheet'!$D$9:$M$186,'DTOC Performance (Quarterly)'!J$10,0)</f>
        <v>1620</v>
      </c>
      <c r="K177" s="73">
        <f>VLOOKUP($E177,'Population 18+ (2014)'!$D$11:$I$188,K$10,0)</f>
        <v>206868.41399999999</v>
      </c>
      <c r="L177" s="74">
        <f t="shared" si="36"/>
        <v>783.10650170112478</v>
      </c>
      <c r="M177" s="72">
        <f>VLOOKUP($E177,'DTOC Backsheet'!$D$9:$M$186,'DTOC Performance (Quarterly)'!M$10,0)</f>
        <v>2268</v>
      </c>
      <c r="N177" s="73">
        <f>VLOOKUP($E177,'Population 18+ (2014)'!$D$11:$I$188,N$10,0)</f>
        <v>206868.41399999999</v>
      </c>
      <c r="O177" s="74">
        <f t="shared" si="37"/>
        <v>1096.3491023815748</v>
      </c>
      <c r="P177" s="72">
        <f>VLOOKUP($E177,'DTOC Backsheet'!$D$9:$M$186,'DTOC Performance (Quarterly)'!P$10,0)</f>
        <v>1527</v>
      </c>
      <c r="Q177" s="73">
        <f>VLOOKUP($E177,'Population 18+ (2014)'!$D$11:$I$188,Q$10,0)</f>
        <v>209498.06299999999</v>
      </c>
      <c r="R177" s="74">
        <f t="shared" si="38"/>
        <v>728.88502076508462</v>
      </c>
      <c r="S177" s="72">
        <f>VLOOKUP($E177,'DTOC Backsheet'!$D$196:$M$373,'DTOC Performance (Quarterly)'!S$10,0)</f>
        <v>1582</v>
      </c>
      <c r="T177" s="73">
        <f>VLOOKUP($E177,'Population 18+ (2014)'!$D$11:$I$188,T$10,0)</f>
        <v>209498.06299999999</v>
      </c>
      <c r="U177" s="74">
        <f t="shared" si="39"/>
        <v>755.13824679133188</v>
      </c>
      <c r="V177" s="72">
        <f>VLOOKUP($E177,'DTOC Backsheet'!$D$196:$M$373,'DTOC Performance (Quarterly)'!V$10,0)</f>
        <v>1239</v>
      </c>
      <c r="W177" s="73">
        <f>VLOOKUP($E177,'Population 18+ (2014)'!$D$11:$I$188,W$10,0)</f>
        <v>209498.06299999999</v>
      </c>
      <c r="X177" s="74">
        <f t="shared" si="40"/>
        <v>591.41358266400778</v>
      </c>
      <c r="Y177" s="72">
        <f>VLOOKUP($E177,'DTOC Backsheet'!$D$196:$M$373,'DTOC Performance (Quarterly)'!Y$10,0)</f>
        <v>896</v>
      </c>
      <c r="Z177" s="73">
        <f>VLOOKUP($E177,'Population 18+ (2014)'!$D$11:$I$188,Z$10,0)</f>
        <v>209498.06299999999</v>
      </c>
      <c r="AA177" s="74">
        <f t="shared" si="41"/>
        <v>427.68891853668356</v>
      </c>
      <c r="AB177" s="72">
        <f>VLOOKUP($E177,'DTOC Backsheet'!$D$196:$M$373,'DTOC Performance (Quarterly)'!AB$10,0)</f>
        <v>553</v>
      </c>
      <c r="AC177" s="73">
        <f>VLOOKUP($E177,'Population 18+ (2014)'!$D$11:$I$188,AC$10,0)</f>
        <v>211879.82900000003</v>
      </c>
      <c r="AD177" s="74">
        <f t="shared" si="42"/>
        <v>260.99700127660572</v>
      </c>
      <c r="AE177" s="72">
        <f>VLOOKUP($E177,'DTOC Backsheet'!$D$9:$M$186,'DTOC Performance (Quarterly)'!AE$10,0)</f>
        <v>1376</v>
      </c>
      <c r="AF177" s="73">
        <f>VLOOKUP($E177,'Population 18+ (2014)'!$D$11:$I$188,AF$10,0)</f>
        <v>209498.06299999999</v>
      </c>
      <c r="AG177" s="74">
        <f t="shared" si="43"/>
        <v>656.80798203847837</v>
      </c>
      <c r="AH177" s="72">
        <f>VLOOKUP($E177,'DTOC Backsheet'!$D$9:$M$186,'DTOC Performance (Quarterly)'!AH$10,0)</f>
        <v>976</v>
      </c>
      <c r="AI177" s="73">
        <f>VLOOKUP($E177,'Population 18+ (2014)'!$D$11:$I$188,AI$10,0)</f>
        <v>209498.06299999999</v>
      </c>
      <c r="AJ177" s="74">
        <f t="shared" si="44"/>
        <v>465.87542912031608</v>
      </c>
      <c r="AK177" s="72">
        <f>VLOOKUP($E177,'DTOC Backsheet'!$D$9:$M$186,'DTOC Performance (Quarterly)'!AK$10,0)</f>
        <v>1162</v>
      </c>
      <c r="AL177" s="73">
        <f>VLOOKUP($E177,'Population 18+ (2014)'!$D$11:$I$188,AL$10,0)</f>
        <v>209498.06299999999</v>
      </c>
      <c r="AM177" s="74">
        <f t="shared" si="45"/>
        <v>554.65906622726152</v>
      </c>
      <c r="AN177" s="72">
        <f>VLOOKUP($E177,'DTOC Backsheet'!$D$9:$M$186,'DTOC Performance (Quarterly)'!AN$10,0)</f>
        <v>1150</v>
      </c>
      <c r="AO177" s="73">
        <f>VLOOKUP($E177,'Population 18+ (2014)'!$D$11:$I$188,AO$10,0)</f>
        <v>211879.82900000003</v>
      </c>
      <c r="AP177" s="74">
        <f t="shared" si="46"/>
        <v>542.76049090071706</v>
      </c>
      <c r="AT177" s="26"/>
    </row>
    <row r="178" spans="1:46" ht="16.5" customHeight="1">
      <c r="B178" s="42" t="s">
        <v>20</v>
      </c>
      <c r="C178" s="43" t="s">
        <v>36</v>
      </c>
      <c r="D178" s="45" t="s">
        <v>64</v>
      </c>
      <c r="E178" s="56" t="s">
        <v>337</v>
      </c>
      <c r="F178" s="57" t="s">
        <v>338</v>
      </c>
      <c r="G178" s="72">
        <f>VLOOKUP($E178,'DTOC Backsheet'!$D$9:$M$186,'DTOC Performance (Quarterly)'!G$10,0)</f>
        <v>1093</v>
      </c>
      <c r="H178" s="73">
        <f>VLOOKUP($E178,'Population 18+ (2014)'!$D$11:$I$188,H$10,0)</f>
        <v>255979.15600000002</v>
      </c>
      <c r="I178" s="74">
        <f t="shared" si="35"/>
        <v>426.98789115470004</v>
      </c>
      <c r="J178" s="72">
        <f>VLOOKUP($E178,'DTOC Backsheet'!$D$9:$M$186,'DTOC Performance (Quarterly)'!J$10,0)</f>
        <v>944</v>
      </c>
      <c r="K178" s="73">
        <f>VLOOKUP($E178,'Population 18+ (2014)'!$D$11:$I$188,K$10,0)</f>
        <v>255979.15600000002</v>
      </c>
      <c r="L178" s="74">
        <f t="shared" si="36"/>
        <v>368.7800267612414</v>
      </c>
      <c r="M178" s="72">
        <f>VLOOKUP($E178,'DTOC Backsheet'!$D$9:$M$186,'DTOC Performance (Quarterly)'!M$10,0)</f>
        <v>752</v>
      </c>
      <c r="N178" s="73">
        <f>VLOOKUP($E178,'Population 18+ (2014)'!$D$11:$I$188,N$10,0)</f>
        <v>255979.15600000002</v>
      </c>
      <c r="O178" s="74">
        <f t="shared" si="37"/>
        <v>293.77391962336185</v>
      </c>
      <c r="P178" s="72">
        <f>VLOOKUP($E178,'DTOC Backsheet'!$D$9:$M$186,'DTOC Performance (Quarterly)'!P$10,0)</f>
        <v>966</v>
      </c>
      <c r="Q178" s="73">
        <f>VLOOKUP($E178,'Population 18+ (2014)'!$D$11:$I$188,Q$10,0)</f>
        <v>258758.20300000001</v>
      </c>
      <c r="R178" s="74">
        <f t="shared" si="38"/>
        <v>373.32149814009955</v>
      </c>
      <c r="S178" s="72">
        <f>VLOOKUP($E178,'DTOC Backsheet'!$D$196:$M$373,'DTOC Performance (Quarterly)'!S$10,0)</f>
        <v>813</v>
      </c>
      <c r="T178" s="73">
        <f>VLOOKUP($E178,'Population 18+ (2014)'!$D$11:$I$188,T$10,0)</f>
        <v>258758.20300000001</v>
      </c>
      <c r="U178" s="74">
        <f t="shared" si="39"/>
        <v>314.19293787567381</v>
      </c>
      <c r="V178" s="72">
        <f>VLOOKUP($E178,'DTOC Backsheet'!$D$196:$M$373,'DTOC Performance (Quarterly)'!V$10,0)</f>
        <v>813</v>
      </c>
      <c r="W178" s="73">
        <f>VLOOKUP($E178,'Population 18+ (2014)'!$D$11:$I$188,W$10,0)</f>
        <v>258758.20300000001</v>
      </c>
      <c r="X178" s="74">
        <f t="shared" si="40"/>
        <v>314.19293787567381</v>
      </c>
      <c r="Y178" s="72">
        <f>VLOOKUP($E178,'DTOC Backsheet'!$D$196:$M$373,'DTOC Performance (Quarterly)'!Y$10,0)</f>
        <v>813</v>
      </c>
      <c r="Z178" s="73">
        <f>VLOOKUP($E178,'Population 18+ (2014)'!$D$11:$I$188,Z$10,0)</f>
        <v>258758.20300000001</v>
      </c>
      <c r="AA178" s="74">
        <f t="shared" si="41"/>
        <v>314.19293787567381</v>
      </c>
      <c r="AB178" s="72">
        <f>VLOOKUP($E178,'DTOC Backsheet'!$D$196:$M$373,'DTOC Performance (Quarterly)'!AB$10,0)</f>
        <v>813</v>
      </c>
      <c r="AC178" s="73">
        <f>VLOOKUP($E178,'Population 18+ (2014)'!$D$11:$I$188,AC$10,0)</f>
        <v>261327.23299999998</v>
      </c>
      <c r="AD178" s="74">
        <f t="shared" si="42"/>
        <v>311.10420091579203</v>
      </c>
      <c r="AE178" s="72">
        <f>VLOOKUP($E178,'DTOC Backsheet'!$D$9:$M$186,'DTOC Performance (Quarterly)'!AE$10,0)</f>
        <v>909</v>
      </c>
      <c r="AF178" s="73">
        <f>VLOOKUP($E178,'Population 18+ (2014)'!$D$11:$I$188,AF$10,0)</f>
        <v>258758.20300000001</v>
      </c>
      <c r="AG178" s="74">
        <f t="shared" si="43"/>
        <v>351.29321098276449</v>
      </c>
      <c r="AH178" s="72">
        <f>VLOOKUP($E178,'DTOC Backsheet'!$D$9:$M$186,'DTOC Performance (Quarterly)'!AH$10,0)</f>
        <v>1021</v>
      </c>
      <c r="AI178" s="73">
        <f>VLOOKUP($E178,'Population 18+ (2014)'!$D$11:$I$188,AI$10,0)</f>
        <v>258758.20300000001</v>
      </c>
      <c r="AJ178" s="74">
        <f t="shared" si="44"/>
        <v>394.57686294103689</v>
      </c>
      <c r="AK178" s="72">
        <f>VLOOKUP($E178,'DTOC Backsheet'!$D$9:$M$186,'DTOC Performance (Quarterly)'!AK$10,0)</f>
        <v>1071</v>
      </c>
      <c r="AL178" s="73">
        <f>VLOOKUP($E178,'Population 18+ (2014)'!$D$11:$I$188,AL$10,0)</f>
        <v>258758.20300000001</v>
      </c>
      <c r="AM178" s="74">
        <f t="shared" si="45"/>
        <v>413.89992185097987</v>
      </c>
      <c r="AN178" s="72">
        <f>VLOOKUP($E178,'DTOC Backsheet'!$D$9:$M$186,'DTOC Performance (Quarterly)'!AN$10,0)</f>
        <v>928</v>
      </c>
      <c r="AO178" s="73">
        <f>VLOOKUP($E178,'Population 18+ (2014)'!$D$11:$I$188,AO$10,0)</f>
        <v>261327.23299999998</v>
      </c>
      <c r="AP178" s="74">
        <f t="shared" si="46"/>
        <v>355.11033019662364</v>
      </c>
      <c r="AT178" s="26"/>
    </row>
    <row r="179" spans="1:46" ht="16.5" customHeight="1">
      <c r="B179" s="42" t="s">
        <v>16</v>
      </c>
      <c r="C179" s="43" t="s">
        <v>26</v>
      </c>
      <c r="D179" s="45" t="s">
        <v>46</v>
      </c>
      <c r="E179" s="56" t="s">
        <v>339</v>
      </c>
      <c r="F179" s="57" t="s">
        <v>340</v>
      </c>
      <c r="G179" s="72">
        <f>VLOOKUP($E179,'DTOC Backsheet'!$D$9:$M$186,'DTOC Performance (Quarterly)'!G$10,0)</f>
        <v>1366</v>
      </c>
      <c r="H179" s="73">
        <f>VLOOKUP($E179,'Population 18+ (2014)'!$D$11:$I$188,H$10,0)</f>
        <v>163191.67300000004</v>
      </c>
      <c r="I179" s="74">
        <f t="shared" si="35"/>
        <v>837.05251308992933</v>
      </c>
      <c r="J179" s="72">
        <f>VLOOKUP($E179,'DTOC Backsheet'!$D$9:$M$186,'DTOC Performance (Quarterly)'!J$10,0)</f>
        <v>1456</v>
      </c>
      <c r="K179" s="73">
        <f>VLOOKUP($E179,'Population 18+ (2014)'!$D$11:$I$188,K$10,0)</f>
        <v>163191.67300000004</v>
      </c>
      <c r="L179" s="74">
        <f t="shared" si="36"/>
        <v>892.20238584109597</v>
      </c>
      <c r="M179" s="72">
        <f>VLOOKUP($E179,'DTOC Backsheet'!$D$9:$M$186,'DTOC Performance (Quarterly)'!M$10,0)</f>
        <v>1164</v>
      </c>
      <c r="N179" s="73">
        <f>VLOOKUP($E179,'Population 18+ (2014)'!$D$11:$I$188,N$10,0)</f>
        <v>163191.67300000004</v>
      </c>
      <c r="O179" s="74">
        <f t="shared" si="37"/>
        <v>713.27168758175526</v>
      </c>
      <c r="P179" s="72">
        <f>VLOOKUP($E179,'DTOC Backsheet'!$D$9:$M$186,'DTOC Performance (Quarterly)'!P$10,0)</f>
        <v>1308</v>
      </c>
      <c r="Q179" s="73">
        <f>VLOOKUP($E179,'Population 18+ (2014)'!$D$11:$I$188,Q$10,0)</f>
        <v>164294.61799999999</v>
      </c>
      <c r="R179" s="74">
        <f t="shared" si="38"/>
        <v>796.13076552513735</v>
      </c>
      <c r="S179" s="72">
        <f>VLOOKUP($E179,'DTOC Backsheet'!$D$196:$M$373,'DTOC Performance (Quarterly)'!S$10,0)</f>
        <v>1229</v>
      </c>
      <c r="T179" s="73">
        <f>VLOOKUP($E179,'Population 18+ (2014)'!$D$11:$I$188,T$10,0)</f>
        <v>164294.61799999999</v>
      </c>
      <c r="U179" s="74">
        <f t="shared" si="39"/>
        <v>748.04641500794639</v>
      </c>
      <c r="V179" s="72">
        <f>VLOOKUP($E179,'DTOC Backsheet'!$D$196:$M$373,'DTOC Performance (Quarterly)'!V$10,0)</f>
        <v>1310</v>
      </c>
      <c r="W179" s="73">
        <f>VLOOKUP($E179,'Population 18+ (2014)'!$D$11:$I$188,W$10,0)</f>
        <v>164294.61799999999</v>
      </c>
      <c r="X179" s="74">
        <f t="shared" si="40"/>
        <v>797.34809085468646</v>
      </c>
      <c r="Y179" s="72">
        <f>VLOOKUP($E179,'DTOC Backsheet'!$D$196:$M$373,'DTOC Performance (Quarterly)'!Y$10,0)</f>
        <v>1048</v>
      </c>
      <c r="Z179" s="73">
        <f>VLOOKUP($E179,'Population 18+ (2014)'!$D$11:$I$188,Z$10,0)</f>
        <v>164294.61799999999</v>
      </c>
      <c r="AA179" s="74">
        <f t="shared" si="41"/>
        <v>637.87847268374924</v>
      </c>
      <c r="AB179" s="72">
        <f>VLOOKUP($E179,'DTOC Backsheet'!$D$196:$M$373,'DTOC Performance (Quarterly)'!AB$10,0)</f>
        <v>1177</v>
      </c>
      <c r="AC179" s="73">
        <f>VLOOKUP($E179,'Population 18+ (2014)'!$D$11:$I$188,AC$10,0)</f>
        <v>165462.72700000004</v>
      </c>
      <c r="AD179" s="74">
        <f t="shared" si="42"/>
        <v>711.33845146889166</v>
      </c>
      <c r="AE179" s="72">
        <f>VLOOKUP($E179,'DTOC Backsheet'!$D$9:$M$186,'DTOC Performance (Quarterly)'!AE$10,0)</f>
        <v>1126</v>
      </c>
      <c r="AF179" s="73">
        <f>VLOOKUP($E179,'Population 18+ (2014)'!$D$11:$I$188,AF$10,0)</f>
        <v>164294.61799999999</v>
      </c>
      <c r="AG179" s="74">
        <f t="shared" si="43"/>
        <v>685.35416053616564</v>
      </c>
      <c r="AH179" s="72">
        <f>VLOOKUP($E179,'DTOC Backsheet'!$D$9:$M$186,'DTOC Performance (Quarterly)'!AH$10,0)</f>
        <v>1031</v>
      </c>
      <c r="AI179" s="73">
        <f>VLOOKUP($E179,'Population 18+ (2014)'!$D$11:$I$188,AI$10,0)</f>
        <v>164294.61799999999</v>
      </c>
      <c r="AJ179" s="74">
        <f t="shared" si="44"/>
        <v>627.53120738258156</v>
      </c>
      <c r="AK179" s="72">
        <f>VLOOKUP($E179,'DTOC Backsheet'!$D$9:$M$186,'DTOC Performance (Quarterly)'!AK$10,0)</f>
        <v>1201</v>
      </c>
      <c r="AL179" s="73">
        <f>VLOOKUP($E179,'Population 18+ (2014)'!$D$11:$I$188,AL$10,0)</f>
        <v>164294.61799999999</v>
      </c>
      <c r="AM179" s="74">
        <f t="shared" si="45"/>
        <v>731.00386039425837</v>
      </c>
      <c r="AN179" s="72">
        <f>VLOOKUP($E179,'DTOC Backsheet'!$D$9:$M$186,'DTOC Performance (Quarterly)'!AN$10,0)</f>
        <v>1516</v>
      </c>
      <c r="AO179" s="73">
        <f>VLOOKUP($E179,'Population 18+ (2014)'!$D$11:$I$188,AO$10,0)</f>
        <v>165462.72700000004</v>
      </c>
      <c r="AP179" s="74">
        <f t="shared" si="46"/>
        <v>916.21843026919271</v>
      </c>
      <c r="AT179" s="26"/>
    </row>
    <row r="180" spans="1:46" ht="16.5" customHeight="1">
      <c r="B180" s="42" t="s">
        <v>18</v>
      </c>
      <c r="C180" s="43" t="s">
        <v>32</v>
      </c>
      <c r="D180" s="45" t="s">
        <v>50</v>
      </c>
      <c r="E180" s="56" t="s">
        <v>341</v>
      </c>
      <c r="F180" s="57" t="s">
        <v>342</v>
      </c>
      <c r="G180" s="72">
        <f>VLOOKUP($E180,'DTOC Backsheet'!$D$9:$M$186,'DTOC Performance (Quarterly)'!G$10,0)</f>
        <v>6695</v>
      </c>
      <c r="H180" s="73">
        <f>VLOOKUP($E180,'Population 18+ (2014)'!$D$11:$I$188,H$10,0)</f>
        <v>441308.35500000004</v>
      </c>
      <c r="I180" s="74">
        <f t="shared" si="35"/>
        <v>1517.0798205259448</v>
      </c>
      <c r="J180" s="72">
        <f>VLOOKUP($E180,'DTOC Backsheet'!$D$9:$M$186,'DTOC Performance (Quarterly)'!J$10,0)</f>
        <v>6774</v>
      </c>
      <c r="K180" s="73">
        <f>VLOOKUP($E180,'Population 18+ (2014)'!$D$11:$I$188,K$10,0)</f>
        <v>441308.35500000004</v>
      </c>
      <c r="L180" s="74">
        <f t="shared" si="36"/>
        <v>1534.9811358092234</v>
      </c>
      <c r="M180" s="72">
        <f>VLOOKUP($E180,'DTOC Backsheet'!$D$9:$M$186,'DTOC Performance (Quarterly)'!M$10,0)</f>
        <v>6452</v>
      </c>
      <c r="N180" s="73">
        <f>VLOOKUP($E180,'Population 18+ (2014)'!$D$11:$I$188,N$10,0)</f>
        <v>441308.35500000004</v>
      </c>
      <c r="O180" s="74">
        <f t="shared" si="37"/>
        <v>1462.0162811102907</v>
      </c>
      <c r="P180" s="72">
        <f>VLOOKUP($E180,'DTOC Backsheet'!$D$9:$M$186,'DTOC Performance (Quarterly)'!P$10,0)</f>
        <v>5321</v>
      </c>
      <c r="Q180" s="73">
        <f>VLOOKUP($E180,'Population 18+ (2014)'!$D$11:$I$188,Q$10,0)</f>
        <v>443483</v>
      </c>
      <c r="R180" s="74">
        <f t="shared" si="38"/>
        <v>1199.8205117219825</v>
      </c>
      <c r="S180" s="72">
        <f>VLOOKUP($E180,'DTOC Backsheet'!$D$196:$M$373,'DTOC Performance (Quarterly)'!S$10,0)</f>
        <v>6151.4224668097213</v>
      </c>
      <c r="T180" s="73">
        <f>VLOOKUP($E180,'Population 18+ (2014)'!$D$11:$I$188,T$10,0)</f>
        <v>443483</v>
      </c>
      <c r="U180" s="74">
        <f t="shared" si="39"/>
        <v>1387.0706355846157</v>
      </c>
      <c r="V180" s="72">
        <f>VLOOKUP($E180,'DTOC Backsheet'!$D$196:$M$373,'DTOC Performance (Quarterly)'!V$10,0)</f>
        <v>6129.9908570456682</v>
      </c>
      <c r="W180" s="73">
        <f>VLOOKUP($E180,'Population 18+ (2014)'!$D$11:$I$188,W$10,0)</f>
        <v>443483</v>
      </c>
      <c r="X180" s="74">
        <f t="shared" si="40"/>
        <v>1382.2380693387724</v>
      </c>
      <c r="Y180" s="72">
        <f>VLOOKUP($E180,'DTOC Backsheet'!$D$196:$M$373,'DTOC Performance (Quarterly)'!Y$10,0)</f>
        <v>5050.9232330362238</v>
      </c>
      <c r="Z180" s="73">
        <f>VLOOKUP($E180,'Population 18+ (2014)'!$D$11:$I$188,Z$10,0)</f>
        <v>443483</v>
      </c>
      <c r="AA180" s="74">
        <f t="shared" si="41"/>
        <v>1138.9214993666553</v>
      </c>
      <c r="AB180" s="72">
        <f>VLOOKUP($E180,'DTOC Backsheet'!$D$196:$M$373,'DTOC Performance (Quarterly)'!AB$10,0)</f>
        <v>4263.1308794217439</v>
      </c>
      <c r="AC180" s="73">
        <f>VLOOKUP($E180,'Population 18+ (2014)'!$D$11:$I$188,AC$10,0)</f>
        <v>445650.93300000002</v>
      </c>
      <c r="AD180" s="74">
        <f t="shared" si="42"/>
        <v>956.60764148377632</v>
      </c>
      <c r="AE180" s="72">
        <f>VLOOKUP($E180,'DTOC Backsheet'!$D$9:$M$186,'DTOC Performance (Quarterly)'!AE$10,0)</f>
        <v>5506</v>
      </c>
      <c r="AF180" s="73">
        <f>VLOOKUP($E180,'Population 18+ (2014)'!$D$11:$I$188,AF$10,0)</f>
        <v>443483</v>
      </c>
      <c r="AG180" s="74">
        <f t="shared" si="43"/>
        <v>1241.5357522159811</v>
      </c>
      <c r="AH180" s="72">
        <f>VLOOKUP($E180,'DTOC Backsheet'!$D$9:$M$186,'DTOC Performance (Quarterly)'!AH$10,0)</f>
        <v>6903</v>
      </c>
      <c r="AI180" s="73">
        <f>VLOOKUP($E180,'Population 18+ (2014)'!$D$11:$I$188,AI$10,0)</f>
        <v>443483</v>
      </c>
      <c r="AJ180" s="74">
        <f t="shared" si="44"/>
        <v>1556.5421898922846</v>
      </c>
      <c r="AK180" s="72">
        <f>VLOOKUP($E180,'DTOC Backsheet'!$D$9:$M$186,'DTOC Performance (Quarterly)'!AK$10,0)</f>
        <v>7479</v>
      </c>
      <c r="AL180" s="73">
        <f>VLOOKUP($E180,'Population 18+ (2014)'!$D$11:$I$188,AL$10,0)</f>
        <v>443483</v>
      </c>
      <c r="AM180" s="74">
        <f t="shared" si="45"/>
        <v>1686.4231548898154</v>
      </c>
      <c r="AN180" s="72">
        <f>VLOOKUP($E180,'DTOC Backsheet'!$D$9:$M$186,'DTOC Performance (Quarterly)'!AN$10,0)</f>
        <v>8257</v>
      </c>
      <c r="AO180" s="73">
        <f>VLOOKUP($E180,'Population 18+ (2014)'!$D$11:$I$188,AO$10,0)</f>
        <v>445650.93300000002</v>
      </c>
      <c r="AP180" s="74">
        <f t="shared" si="46"/>
        <v>1852.7954029886437</v>
      </c>
      <c r="AT180" s="26"/>
    </row>
    <row r="181" spans="1:46" ht="16.5" customHeight="1">
      <c r="B181" s="42" t="s">
        <v>22</v>
      </c>
      <c r="C181" s="43" t="s">
        <v>38</v>
      </c>
      <c r="D181" s="45" t="s">
        <v>60</v>
      </c>
      <c r="E181" s="56" t="s">
        <v>343</v>
      </c>
      <c r="F181" s="57" t="s">
        <v>344</v>
      </c>
      <c r="G181" s="72">
        <f>VLOOKUP($E181,'DTOC Backsheet'!$D$9:$M$186,'DTOC Performance (Quarterly)'!G$10,0)</f>
        <v>1163</v>
      </c>
      <c r="H181" s="73">
        <f>VLOOKUP($E181,'Population 18+ (2014)'!$D$11:$I$188,H$10,0)</f>
        <v>120462.893</v>
      </c>
      <c r="I181" s="74">
        <f t="shared" si="35"/>
        <v>965.44252843072593</v>
      </c>
      <c r="J181" s="72">
        <f>VLOOKUP($E181,'DTOC Backsheet'!$D$9:$M$186,'DTOC Performance (Quarterly)'!J$10,0)</f>
        <v>926</v>
      </c>
      <c r="K181" s="73">
        <f>VLOOKUP($E181,'Population 18+ (2014)'!$D$11:$I$188,K$10,0)</f>
        <v>120462.893</v>
      </c>
      <c r="L181" s="74">
        <f t="shared" si="36"/>
        <v>768.70144568087039</v>
      </c>
      <c r="M181" s="72">
        <f>VLOOKUP($E181,'DTOC Backsheet'!$D$9:$M$186,'DTOC Performance (Quarterly)'!M$10,0)</f>
        <v>1052</v>
      </c>
      <c r="N181" s="73">
        <f>VLOOKUP($E181,'Population 18+ (2014)'!$D$11:$I$188,N$10,0)</f>
        <v>120462.893</v>
      </c>
      <c r="O181" s="74">
        <f t="shared" si="37"/>
        <v>873.29797068712264</v>
      </c>
      <c r="P181" s="72">
        <f>VLOOKUP($E181,'DTOC Backsheet'!$D$9:$M$186,'DTOC Performance (Quarterly)'!P$10,0)</f>
        <v>2256</v>
      </c>
      <c r="Q181" s="73">
        <f>VLOOKUP($E181,'Population 18+ (2014)'!$D$11:$I$188,Q$10,0)</f>
        <v>120890.36799999997</v>
      </c>
      <c r="R181" s="74">
        <f t="shared" si="38"/>
        <v>1866.1536376496103</v>
      </c>
      <c r="S181" s="72">
        <f>VLOOKUP($E181,'DTOC Backsheet'!$D$196:$M$373,'DTOC Performance (Quarterly)'!S$10,0)</f>
        <v>1185</v>
      </c>
      <c r="T181" s="73">
        <f>VLOOKUP($E181,'Population 18+ (2014)'!$D$11:$I$188,T$10,0)</f>
        <v>120890.36799999997</v>
      </c>
      <c r="U181" s="74">
        <f t="shared" si="39"/>
        <v>980.22697722286728</v>
      </c>
      <c r="V181" s="72">
        <f>VLOOKUP($E181,'DTOC Backsheet'!$D$196:$M$373,'DTOC Performance (Quarterly)'!V$10,0)</f>
        <v>1185</v>
      </c>
      <c r="W181" s="73">
        <f>VLOOKUP($E181,'Population 18+ (2014)'!$D$11:$I$188,W$10,0)</f>
        <v>120890.36799999997</v>
      </c>
      <c r="X181" s="74">
        <f t="shared" si="40"/>
        <v>980.22697722286728</v>
      </c>
      <c r="Y181" s="72">
        <f>VLOOKUP($E181,'DTOC Backsheet'!$D$196:$M$373,'DTOC Performance (Quarterly)'!Y$10,0)</f>
        <v>1185</v>
      </c>
      <c r="Z181" s="73">
        <f>VLOOKUP($E181,'Population 18+ (2014)'!$D$11:$I$188,Z$10,0)</f>
        <v>120890.36799999997</v>
      </c>
      <c r="AA181" s="74">
        <f t="shared" si="41"/>
        <v>980.22697722286728</v>
      </c>
      <c r="AB181" s="72">
        <f>VLOOKUP($E181,'DTOC Backsheet'!$D$196:$M$373,'DTOC Performance (Quarterly)'!AB$10,0)</f>
        <v>1185</v>
      </c>
      <c r="AC181" s="73">
        <f>VLOOKUP($E181,'Population 18+ (2014)'!$D$11:$I$188,AC$10,0)</f>
        <v>121388.00600000002</v>
      </c>
      <c r="AD181" s="74">
        <f t="shared" si="42"/>
        <v>976.20847318309177</v>
      </c>
      <c r="AE181" s="72">
        <f>VLOOKUP($E181,'DTOC Backsheet'!$D$9:$M$186,'DTOC Performance (Quarterly)'!AE$10,0)</f>
        <v>2394</v>
      </c>
      <c r="AF181" s="73">
        <f>VLOOKUP($E181,'Population 18+ (2014)'!$D$11:$I$188,AF$10,0)</f>
        <v>120890.36799999997</v>
      </c>
      <c r="AG181" s="74">
        <f t="shared" si="43"/>
        <v>1980.3066527186024</v>
      </c>
      <c r="AH181" s="72">
        <f>VLOOKUP($E181,'DTOC Backsheet'!$D$9:$M$186,'DTOC Performance (Quarterly)'!AH$10,0)</f>
        <v>1923</v>
      </c>
      <c r="AI181" s="73">
        <f>VLOOKUP($E181,'Population 18+ (2014)'!$D$11:$I$188,AI$10,0)</f>
        <v>120890.36799999997</v>
      </c>
      <c r="AJ181" s="74">
        <f t="shared" si="44"/>
        <v>1590.6974491135641</v>
      </c>
      <c r="AK181" s="72">
        <f>VLOOKUP($E181,'DTOC Backsheet'!$D$9:$M$186,'DTOC Performance (Quarterly)'!AK$10,0)</f>
        <v>2102</v>
      </c>
      <c r="AL181" s="73">
        <f>VLOOKUP($E181,'Population 18+ (2014)'!$D$11:$I$188,AL$10,0)</f>
        <v>120890.36799999997</v>
      </c>
      <c r="AM181" s="74">
        <f t="shared" si="45"/>
        <v>1738.7654903987061</v>
      </c>
      <c r="AN181" s="72">
        <f>VLOOKUP($E181,'DTOC Backsheet'!$D$9:$M$186,'DTOC Performance (Quarterly)'!AN$10,0)</f>
        <v>2177</v>
      </c>
      <c r="AO181" s="73">
        <f>VLOOKUP($E181,'Population 18+ (2014)'!$D$11:$I$188,AO$10,0)</f>
        <v>121388.00600000002</v>
      </c>
      <c r="AP181" s="74">
        <f t="shared" si="46"/>
        <v>1793.4226549532409</v>
      </c>
      <c r="AT181" s="26"/>
    </row>
    <row r="182" spans="1:46" ht="16.5" customHeight="1">
      <c r="B182" s="42" t="s">
        <v>22</v>
      </c>
      <c r="C182" s="43" t="s">
        <v>38</v>
      </c>
      <c r="D182" s="45" t="s">
        <v>58</v>
      </c>
      <c r="E182" s="56" t="s">
        <v>345</v>
      </c>
      <c r="F182" s="57" t="s">
        <v>346</v>
      </c>
      <c r="G182" s="72">
        <f>VLOOKUP($E182,'DTOC Backsheet'!$D$9:$M$186,'DTOC Performance (Quarterly)'!G$10,0)</f>
        <v>9080</v>
      </c>
      <c r="H182" s="73">
        <f>VLOOKUP($E182,'Population 18+ (2014)'!$D$11:$I$188,H$10,0)</f>
        <v>665326.4929999999</v>
      </c>
      <c r="I182" s="74">
        <f t="shared" si="35"/>
        <v>1364.7434899304394</v>
      </c>
      <c r="J182" s="72">
        <f>VLOOKUP($E182,'DTOC Backsheet'!$D$9:$M$186,'DTOC Performance (Quarterly)'!J$10,0)</f>
        <v>9385</v>
      </c>
      <c r="K182" s="73">
        <f>VLOOKUP($E182,'Population 18+ (2014)'!$D$11:$I$188,K$10,0)</f>
        <v>665326.4929999999</v>
      </c>
      <c r="L182" s="74">
        <f t="shared" si="36"/>
        <v>1410.585644603213</v>
      </c>
      <c r="M182" s="72">
        <f>VLOOKUP($E182,'DTOC Backsheet'!$D$9:$M$186,'DTOC Performance (Quarterly)'!M$10,0)</f>
        <v>9407</v>
      </c>
      <c r="N182" s="73">
        <f>VLOOKUP($E182,'Population 18+ (2014)'!$D$11:$I$188,N$10,0)</f>
        <v>665326.4929999999</v>
      </c>
      <c r="O182" s="74">
        <f t="shared" si="37"/>
        <v>1413.8922918255114</v>
      </c>
      <c r="P182" s="72">
        <f>VLOOKUP($E182,'DTOC Backsheet'!$D$9:$M$186,'DTOC Performance (Quarterly)'!P$10,0)</f>
        <v>7745</v>
      </c>
      <c r="Q182" s="73">
        <f>VLOOKUP($E182,'Population 18+ (2014)'!$D$11:$I$188,Q$10,0)</f>
        <v>671428.00899999996</v>
      </c>
      <c r="R182" s="74">
        <f t="shared" si="38"/>
        <v>1153.5116045479122</v>
      </c>
      <c r="S182" s="72">
        <f>VLOOKUP($E182,'DTOC Backsheet'!$D$196:$M$373,'DTOC Performance (Quarterly)'!S$10,0)</f>
        <v>8653</v>
      </c>
      <c r="T182" s="73">
        <f>VLOOKUP($E182,'Population 18+ (2014)'!$D$11:$I$188,T$10,0)</f>
        <v>671428.00899999996</v>
      </c>
      <c r="U182" s="74">
        <f t="shared" si="39"/>
        <v>1288.7457603812891</v>
      </c>
      <c r="V182" s="72">
        <f>VLOOKUP($E182,'DTOC Backsheet'!$D$196:$M$373,'DTOC Performance (Quarterly)'!V$10,0)</f>
        <v>8686</v>
      </c>
      <c r="W182" s="73">
        <f>VLOOKUP($E182,'Population 18+ (2014)'!$D$11:$I$188,W$10,0)</f>
        <v>671428.00899999996</v>
      </c>
      <c r="X182" s="74">
        <f t="shared" si="40"/>
        <v>1293.6606581153217</v>
      </c>
      <c r="Y182" s="72">
        <f>VLOOKUP($E182,'DTOC Backsheet'!$D$196:$M$373,'DTOC Performance (Quarterly)'!Y$10,0)</f>
        <v>8405</v>
      </c>
      <c r="Z182" s="73">
        <f>VLOOKUP($E182,'Population 18+ (2014)'!$D$11:$I$188,Z$10,0)</f>
        <v>671428.00899999996</v>
      </c>
      <c r="AA182" s="74">
        <f t="shared" si="41"/>
        <v>1251.8095592285606</v>
      </c>
      <c r="AB182" s="72">
        <f>VLOOKUP($E182,'DTOC Backsheet'!$D$196:$M$373,'DTOC Performance (Quarterly)'!AB$10,0)</f>
        <v>8586</v>
      </c>
      <c r="AC182" s="73">
        <f>VLOOKUP($E182,'Population 18+ (2014)'!$D$11:$I$188,AC$10,0)</f>
        <v>677239.85100000014</v>
      </c>
      <c r="AD182" s="74">
        <f t="shared" si="42"/>
        <v>1267.7930850232849</v>
      </c>
      <c r="AE182" s="72">
        <f>VLOOKUP($E182,'DTOC Backsheet'!$D$9:$M$186,'DTOC Performance (Quarterly)'!AE$10,0)</f>
        <v>8713</v>
      </c>
      <c r="AF182" s="73">
        <f>VLOOKUP($E182,'Population 18+ (2014)'!$D$11:$I$188,AF$10,0)</f>
        <v>671428.00899999996</v>
      </c>
      <c r="AG182" s="74">
        <f t="shared" si="43"/>
        <v>1297.6819380795298</v>
      </c>
      <c r="AH182" s="72">
        <f>VLOOKUP($E182,'DTOC Backsheet'!$D$9:$M$186,'DTOC Performance (Quarterly)'!AH$10,0)</f>
        <v>9241</v>
      </c>
      <c r="AI182" s="73">
        <f>VLOOKUP($E182,'Population 18+ (2014)'!$D$11:$I$188,AI$10,0)</f>
        <v>671428.00899999996</v>
      </c>
      <c r="AJ182" s="74">
        <f t="shared" si="44"/>
        <v>1376.3203018240488</v>
      </c>
      <c r="AK182" s="72">
        <f>VLOOKUP($E182,'DTOC Backsheet'!$D$9:$M$186,'DTOC Performance (Quarterly)'!AK$10,0)</f>
        <v>10026</v>
      </c>
      <c r="AL182" s="73">
        <f>VLOOKUP($E182,'Population 18+ (2014)'!$D$11:$I$188,AL$10,0)</f>
        <v>671428.00899999996</v>
      </c>
      <c r="AM182" s="74">
        <f t="shared" si="45"/>
        <v>1493.2352933760321</v>
      </c>
      <c r="AN182" s="72">
        <f>VLOOKUP($E182,'DTOC Backsheet'!$D$9:$M$186,'DTOC Performance (Quarterly)'!AN$10,0)</f>
        <v>10837</v>
      </c>
      <c r="AO182" s="73">
        <f>VLOOKUP($E182,'Population 18+ (2014)'!$D$11:$I$188,AO$10,0)</f>
        <v>677239.85100000014</v>
      </c>
      <c r="AP182" s="74">
        <f t="shared" si="46"/>
        <v>1600.1716354993405</v>
      </c>
      <c r="AT182" s="26"/>
    </row>
    <row r="183" spans="1:46" ht="16.5" customHeight="1">
      <c r="B183" s="42" t="s">
        <v>20</v>
      </c>
      <c r="C183" s="43" t="s">
        <v>36</v>
      </c>
      <c r="D183" s="45" t="s">
        <v>64</v>
      </c>
      <c r="E183" s="56" t="s">
        <v>347</v>
      </c>
      <c r="F183" s="57" t="s">
        <v>348</v>
      </c>
      <c r="G183" s="72">
        <f>VLOOKUP($E183,'DTOC Backsheet'!$D$9:$M$186,'DTOC Performance (Quarterly)'!G$10,0)</f>
        <v>763</v>
      </c>
      <c r="H183" s="73">
        <f>VLOOKUP($E183,'Population 18+ (2014)'!$D$11:$I$188,H$10,0)</f>
        <v>198709.48500000007</v>
      </c>
      <c r="I183" s="74">
        <f t="shared" si="35"/>
        <v>383.97764454978068</v>
      </c>
      <c r="J183" s="72">
        <f>VLOOKUP($E183,'DTOC Backsheet'!$D$9:$M$186,'DTOC Performance (Quarterly)'!J$10,0)</f>
        <v>1044</v>
      </c>
      <c r="K183" s="73">
        <f>VLOOKUP($E183,'Population 18+ (2014)'!$D$11:$I$188,K$10,0)</f>
        <v>198709.48500000007</v>
      </c>
      <c r="L183" s="74">
        <f t="shared" si="36"/>
        <v>525.39011914806156</v>
      </c>
      <c r="M183" s="72">
        <f>VLOOKUP($E183,'DTOC Backsheet'!$D$9:$M$186,'DTOC Performance (Quarterly)'!M$10,0)</f>
        <v>1421</v>
      </c>
      <c r="N183" s="73">
        <f>VLOOKUP($E183,'Population 18+ (2014)'!$D$11:$I$188,N$10,0)</f>
        <v>198709.48500000007</v>
      </c>
      <c r="O183" s="74">
        <f t="shared" si="37"/>
        <v>715.11432884041722</v>
      </c>
      <c r="P183" s="72">
        <f>VLOOKUP($E183,'DTOC Backsheet'!$D$9:$M$186,'DTOC Performance (Quarterly)'!P$10,0)</f>
        <v>1195</v>
      </c>
      <c r="Q183" s="73">
        <f>VLOOKUP($E183,'Population 18+ (2014)'!$D$11:$I$188,Q$10,0)</f>
        <v>202754.39099999992</v>
      </c>
      <c r="R183" s="74">
        <f t="shared" si="38"/>
        <v>589.38304325059005</v>
      </c>
      <c r="S183" s="72">
        <f>VLOOKUP($E183,'DTOC Backsheet'!$D$196:$M$373,'DTOC Performance (Quarterly)'!S$10,0)</f>
        <v>740</v>
      </c>
      <c r="T183" s="73">
        <f>VLOOKUP($E183,'Population 18+ (2014)'!$D$11:$I$188,T$10,0)</f>
        <v>202754.39099999992</v>
      </c>
      <c r="U183" s="74">
        <f t="shared" si="39"/>
        <v>364.9736000045495</v>
      </c>
      <c r="V183" s="72">
        <f>VLOOKUP($E183,'DTOC Backsheet'!$D$196:$M$373,'DTOC Performance (Quarterly)'!V$10,0)</f>
        <v>1013</v>
      </c>
      <c r="W183" s="73">
        <f>VLOOKUP($E183,'Population 18+ (2014)'!$D$11:$I$188,W$10,0)</f>
        <v>202754.39099999992</v>
      </c>
      <c r="X183" s="74">
        <f t="shared" si="40"/>
        <v>499.61926595217386</v>
      </c>
      <c r="Y183" s="72">
        <f>VLOOKUP($E183,'DTOC Backsheet'!$D$196:$M$373,'DTOC Performance (Quarterly)'!Y$10,0)</f>
        <v>1378</v>
      </c>
      <c r="Z183" s="73">
        <f>VLOOKUP($E183,'Population 18+ (2014)'!$D$11:$I$188,Z$10,0)</f>
        <v>202754.39099999992</v>
      </c>
      <c r="AA183" s="74">
        <f t="shared" si="41"/>
        <v>679.64002811657997</v>
      </c>
      <c r="AB183" s="72">
        <f>VLOOKUP($E183,'DTOC Backsheet'!$D$196:$M$373,'DTOC Performance (Quarterly)'!AB$10,0)</f>
        <v>1379</v>
      </c>
      <c r="AC183" s="73">
        <f>VLOOKUP($E183,'Population 18+ (2014)'!$D$11:$I$188,AC$10,0)</f>
        <v>206052.38799999989</v>
      </c>
      <c r="AD183" s="74">
        <f t="shared" si="42"/>
        <v>669.24727899780544</v>
      </c>
      <c r="AE183" s="72">
        <f>VLOOKUP($E183,'DTOC Backsheet'!$D$9:$M$186,'DTOC Performance (Quarterly)'!AE$10,0)</f>
        <v>1006</v>
      </c>
      <c r="AF183" s="73">
        <f>VLOOKUP($E183,'Population 18+ (2014)'!$D$11:$I$188,AF$10,0)</f>
        <v>202754.39099999992</v>
      </c>
      <c r="AG183" s="74">
        <f t="shared" si="43"/>
        <v>496.16681297915784</v>
      </c>
      <c r="AH183" s="72">
        <f>VLOOKUP($E183,'DTOC Backsheet'!$D$9:$M$186,'DTOC Performance (Quarterly)'!AH$10,0)</f>
        <v>1144</v>
      </c>
      <c r="AI183" s="73">
        <f>VLOOKUP($E183,'Population 18+ (2014)'!$D$11:$I$188,AI$10,0)</f>
        <v>202754.39099999992</v>
      </c>
      <c r="AJ183" s="74">
        <f t="shared" si="44"/>
        <v>564.22945730433059</v>
      </c>
      <c r="AK183" s="72">
        <f>VLOOKUP($E183,'DTOC Backsheet'!$D$9:$M$186,'DTOC Performance (Quarterly)'!AK$10,0)</f>
        <v>1077</v>
      </c>
      <c r="AL183" s="73">
        <f>VLOOKUP($E183,'Population 18+ (2014)'!$D$11:$I$188,AL$10,0)</f>
        <v>202754.39099999992</v>
      </c>
      <c r="AM183" s="74">
        <f t="shared" si="45"/>
        <v>531.18455027689163</v>
      </c>
      <c r="AN183" s="72">
        <f>VLOOKUP($E183,'DTOC Backsheet'!$D$9:$M$186,'DTOC Performance (Quarterly)'!AN$10,0)</f>
        <v>997</v>
      </c>
      <c r="AO183" s="73">
        <f>VLOOKUP($E183,'Population 18+ (2014)'!$D$11:$I$188,AO$10,0)</f>
        <v>206052.38799999989</v>
      </c>
      <c r="AP183" s="74">
        <f t="shared" si="46"/>
        <v>483.85753238637574</v>
      </c>
      <c r="AT183" s="26"/>
    </row>
    <row r="184" spans="1:46" ht="16.5" customHeight="1">
      <c r="B184" s="42" t="s">
        <v>16</v>
      </c>
      <c r="C184" s="43" t="s">
        <v>26</v>
      </c>
      <c r="D184" s="45" t="s">
        <v>466</v>
      </c>
      <c r="E184" s="56" t="s">
        <v>349</v>
      </c>
      <c r="F184" s="57" t="s">
        <v>350</v>
      </c>
      <c r="G184" s="72">
        <f>VLOOKUP($E184,'DTOC Backsheet'!$D$9:$M$186,'DTOC Performance (Quarterly)'!G$10,0)</f>
        <v>1531</v>
      </c>
      <c r="H184" s="73">
        <f>VLOOKUP($E184,'Population 18+ (2014)'!$D$11:$I$188,H$10,0)</f>
        <v>254426.90500000003</v>
      </c>
      <c r="I184" s="74">
        <f t="shared" si="35"/>
        <v>601.74453641213756</v>
      </c>
      <c r="J184" s="72">
        <f>VLOOKUP($E184,'DTOC Backsheet'!$D$9:$M$186,'DTOC Performance (Quarterly)'!J$10,0)</f>
        <v>814</v>
      </c>
      <c r="K184" s="73">
        <f>VLOOKUP($E184,'Population 18+ (2014)'!$D$11:$I$188,K$10,0)</f>
        <v>254426.90500000003</v>
      </c>
      <c r="L184" s="74">
        <f t="shared" si="36"/>
        <v>319.93471759600266</v>
      </c>
      <c r="M184" s="72">
        <f>VLOOKUP($E184,'DTOC Backsheet'!$D$9:$M$186,'DTOC Performance (Quarterly)'!M$10,0)</f>
        <v>1070</v>
      </c>
      <c r="N184" s="73">
        <f>VLOOKUP($E184,'Population 18+ (2014)'!$D$11:$I$188,N$10,0)</f>
        <v>254426.90500000003</v>
      </c>
      <c r="O184" s="74">
        <f t="shared" si="37"/>
        <v>420.55300715936465</v>
      </c>
      <c r="P184" s="72">
        <f>VLOOKUP($E184,'DTOC Backsheet'!$D$9:$M$186,'DTOC Performance (Quarterly)'!P$10,0)</f>
        <v>1070</v>
      </c>
      <c r="Q184" s="73">
        <f>VLOOKUP($E184,'Population 18+ (2014)'!$D$11:$I$188,Q$10,0)</f>
        <v>255493.62699999995</v>
      </c>
      <c r="R184" s="74">
        <f t="shared" si="38"/>
        <v>418.79713892041633</v>
      </c>
      <c r="S184" s="72">
        <f>VLOOKUP($E184,'DTOC Backsheet'!$D$196:$M$373,'DTOC Performance (Quarterly)'!S$10,0)</f>
        <v>1119</v>
      </c>
      <c r="T184" s="73">
        <f>VLOOKUP($E184,'Population 18+ (2014)'!$D$11:$I$188,T$10,0)</f>
        <v>255493.62699999995</v>
      </c>
      <c r="U184" s="74">
        <f t="shared" si="39"/>
        <v>437.97569948779977</v>
      </c>
      <c r="V184" s="72">
        <f>VLOOKUP($E184,'DTOC Backsheet'!$D$196:$M$373,'DTOC Performance (Quarterly)'!V$10,0)</f>
        <v>1131</v>
      </c>
      <c r="W184" s="73">
        <f>VLOOKUP($E184,'Population 18+ (2014)'!$D$11:$I$188,W$10,0)</f>
        <v>255493.62699999995</v>
      </c>
      <c r="X184" s="74">
        <f t="shared" si="40"/>
        <v>442.67248983083255</v>
      </c>
      <c r="Y184" s="72">
        <f>VLOOKUP($E184,'DTOC Backsheet'!$D$196:$M$373,'DTOC Performance (Quarterly)'!Y$10,0)</f>
        <v>1131</v>
      </c>
      <c r="Z184" s="73">
        <f>VLOOKUP($E184,'Population 18+ (2014)'!$D$11:$I$188,Z$10,0)</f>
        <v>255493.62699999995</v>
      </c>
      <c r="AA184" s="74">
        <f t="shared" si="41"/>
        <v>442.67248983083255</v>
      </c>
      <c r="AB184" s="72">
        <f>VLOOKUP($E184,'DTOC Backsheet'!$D$196:$M$373,'DTOC Performance (Quarterly)'!AB$10,0)</f>
        <v>1104</v>
      </c>
      <c r="AC184" s="73">
        <f>VLOOKUP($E184,'Population 18+ (2014)'!$D$11:$I$188,AC$10,0)</f>
        <v>256673.22900000005</v>
      </c>
      <c r="AD184" s="74">
        <f t="shared" si="42"/>
        <v>430.11887305161838</v>
      </c>
      <c r="AE184" s="72">
        <f>VLOOKUP($E184,'DTOC Backsheet'!$D$9:$M$186,'DTOC Performance (Quarterly)'!AE$10,0)</f>
        <v>1238</v>
      </c>
      <c r="AF184" s="73">
        <f>VLOOKUP($E184,'Population 18+ (2014)'!$D$11:$I$188,AF$10,0)</f>
        <v>255493.62699999995</v>
      </c>
      <c r="AG184" s="74">
        <f t="shared" si="43"/>
        <v>484.55220372287414</v>
      </c>
      <c r="AH184" s="72">
        <f>VLOOKUP($E184,'DTOC Backsheet'!$D$9:$M$186,'DTOC Performance (Quarterly)'!AH$10,0)</f>
        <v>1201</v>
      </c>
      <c r="AI184" s="73">
        <f>VLOOKUP($E184,'Population 18+ (2014)'!$D$11:$I$188,AI$10,0)</f>
        <v>255493.62699999995</v>
      </c>
      <c r="AJ184" s="74">
        <f t="shared" si="44"/>
        <v>470.0704334985233</v>
      </c>
      <c r="AK184" s="72">
        <f>VLOOKUP($E184,'DTOC Backsheet'!$D$9:$M$186,'DTOC Performance (Quarterly)'!AK$10,0)</f>
        <v>1496</v>
      </c>
      <c r="AL184" s="73">
        <f>VLOOKUP($E184,'Population 18+ (2014)'!$D$11:$I$188,AL$10,0)</f>
        <v>255493.62699999995</v>
      </c>
      <c r="AM184" s="74">
        <f t="shared" si="45"/>
        <v>585.53319609807738</v>
      </c>
      <c r="AN184" s="72">
        <f>VLOOKUP($E184,'DTOC Backsheet'!$D$9:$M$186,'DTOC Performance (Quarterly)'!AN$10,0)</f>
        <v>1915</v>
      </c>
      <c r="AO184" s="73">
        <f>VLOOKUP($E184,'Population 18+ (2014)'!$D$11:$I$188,AO$10,0)</f>
        <v>256673.22900000005</v>
      </c>
      <c r="AP184" s="74">
        <f t="shared" si="46"/>
        <v>746.08482055602281</v>
      </c>
      <c r="AT184" s="26"/>
    </row>
    <row r="185" spans="1:46" ht="16.5" customHeight="1">
      <c r="B185" s="42" t="s">
        <v>22</v>
      </c>
      <c r="C185" s="43" t="s">
        <v>40</v>
      </c>
      <c r="D185" s="45" t="s">
        <v>60</v>
      </c>
      <c r="E185" s="56" t="s">
        <v>351</v>
      </c>
      <c r="F185" s="57" t="s">
        <v>352</v>
      </c>
      <c r="G185" s="72">
        <f>VLOOKUP($E185,'DTOC Backsheet'!$D$9:$M$186,'DTOC Performance (Quarterly)'!G$10,0)</f>
        <v>4026</v>
      </c>
      <c r="H185" s="73">
        <f>VLOOKUP($E185,'Population 18+ (2014)'!$D$11:$I$188,H$10,0)</f>
        <v>381525.34100000007</v>
      </c>
      <c r="I185" s="74">
        <f t="shared" si="35"/>
        <v>1055.2379009602928</v>
      </c>
      <c r="J185" s="72">
        <f>VLOOKUP($E185,'DTOC Backsheet'!$D$9:$M$186,'DTOC Performance (Quarterly)'!J$10,0)</f>
        <v>4152</v>
      </c>
      <c r="K185" s="73">
        <f>VLOOKUP($E185,'Population 18+ (2014)'!$D$11:$I$188,K$10,0)</f>
        <v>381525.34100000007</v>
      </c>
      <c r="L185" s="74">
        <f t="shared" si="36"/>
        <v>1088.2632302004808</v>
      </c>
      <c r="M185" s="72">
        <f>VLOOKUP($E185,'DTOC Backsheet'!$D$9:$M$186,'DTOC Performance (Quarterly)'!M$10,0)</f>
        <v>4735</v>
      </c>
      <c r="N185" s="73">
        <f>VLOOKUP($E185,'Population 18+ (2014)'!$D$11:$I$188,N$10,0)</f>
        <v>381525.34100000007</v>
      </c>
      <c r="O185" s="74">
        <f t="shared" si="37"/>
        <v>1241.0709043832555</v>
      </c>
      <c r="P185" s="72">
        <f>VLOOKUP($E185,'DTOC Backsheet'!$D$9:$M$186,'DTOC Performance (Quarterly)'!P$10,0)</f>
        <v>5075</v>
      </c>
      <c r="Q185" s="73">
        <f>VLOOKUP($E185,'Population 18+ (2014)'!$D$11:$I$188,Q$10,0)</f>
        <v>385900.00899999985</v>
      </c>
      <c r="R185" s="74">
        <f t="shared" si="38"/>
        <v>1315.1075101426084</v>
      </c>
      <c r="S185" s="72">
        <f>VLOOKUP($E185,'DTOC Backsheet'!$D$196:$M$373,'DTOC Performance (Quarterly)'!S$10,0)</f>
        <v>4050</v>
      </c>
      <c r="T185" s="73">
        <f>VLOOKUP($E185,'Population 18+ (2014)'!$D$11:$I$188,T$10,0)</f>
        <v>385900.00899999985</v>
      </c>
      <c r="U185" s="74">
        <f t="shared" si="39"/>
        <v>1049.4946632665151</v>
      </c>
      <c r="V185" s="72">
        <f>VLOOKUP($E185,'DTOC Backsheet'!$D$196:$M$373,'DTOC Performance (Quarterly)'!V$10,0)</f>
        <v>4050</v>
      </c>
      <c r="W185" s="73">
        <f>VLOOKUP($E185,'Population 18+ (2014)'!$D$11:$I$188,W$10,0)</f>
        <v>385900.00899999985</v>
      </c>
      <c r="X185" s="74">
        <f t="shared" si="40"/>
        <v>1049.4946632665151</v>
      </c>
      <c r="Y185" s="72">
        <f>VLOOKUP($E185,'DTOC Backsheet'!$D$196:$M$373,'DTOC Performance (Quarterly)'!Y$10,0)</f>
        <v>4050</v>
      </c>
      <c r="Z185" s="73">
        <f>VLOOKUP($E185,'Population 18+ (2014)'!$D$11:$I$188,Z$10,0)</f>
        <v>385900.00899999985</v>
      </c>
      <c r="AA185" s="74">
        <f t="shared" si="41"/>
        <v>1049.4946632665151</v>
      </c>
      <c r="AB185" s="72">
        <f>VLOOKUP($E185,'DTOC Backsheet'!$D$196:$M$373,'DTOC Performance (Quarterly)'!AB$10,0)</f>
        <v>4050</v>
      </c>
      <c r="AC185" s="73">
        <f>VLOOKUP($E185,'Population 18+ (2014)'!$D$11:$I$188,AC$10,0)</f>
        <v>388812.24800000002</v>
      </c>
      <c r="AD185" s="74">
        <f t="shared" si="42"/>
        <v>1041.6338530570158</v>
      </c>
      <c r="AE185" s="72">
        <f>VLOOKUP($E185,'DTOC Backsheet'!$D$9:$M$186,'DTOC Performance (Quarterly)'!AE$10,0)</f>
        <v>5663</v>
      </c>
      <c r="AF185" s="73">
        <f>VLOOKUP($E185,'Population 18+ (2014)'!$D$11:$I$188,AF$10,0)</f>
        <v>385900.00899999985</v>
      </c>
      <c r="AG185" s="74">
        <f t="shared" si="43"/>
        <v>1467.478587179821</v>
      </c>
      <c r="AH185" s="72">
        <f>VLOOKUP($E185,'DTOC Backsheet'!$D$9:$M$186,'DTOC Performance (Quarterly)'!AH$10,0)</f>
        <v>7862</v>
      </c>
      <c r="AI185" s="73">
        <f>VLOOKUP($E185,'Population 18+ (2014)'!$D$11:$I$188,AI$10,0)</f>
        <v>385900.00899999985</v>
      </c>
      <c r="AJ185" s="74">
        <f t="shared" si="44"/>
        <v>2037.3153191608251</v>
      </c>
      <c r="AK185" s="72">
        <f>VLOOKUP($E185,'DTOC Backsheet'!$D$9:$M$186,'DTOC Performance (Quarterly)'!AK$10,0)</f>
        <v>6181</v>
      </c>
      <c r="AL185" s="73">
        <f>VLOOKUP($E185,'Population 18+ (2014)'!$D$11:$I$188,AL$10,0)</f>
        <v>385900.00899999985</v>
      </c>
      <c r="AM185" s="74">
        <f t="shared" si="45"/>
        <v>1601.7102502840319</v>
      </c>
      <c r="AN185" s="72">
        <f>VLOOKUP($E185,'DTOC Backsheet'!$D$9:$M$186,'DTOC Performance (Quarterly)'!AN$10,0)</f>
        <v>7386</v>
      </c>
      <c r="AO185" s="73">
        <f>VLOOKUP($E185,'Population 18+ (2014)'!$D$11:$I$188,AO$10,0)</f>
        <v>388812.24800000002</v>
      </c>
      <c r="AP185" s="74">
        <f t="shared" si="46"/>
        <v>1899.6315157232391</v>
      </c>
      <c r="AT185" s="26"/>
    </row>
    <row r="186" spans="1:46" ht="16.5" customHeight="1">
      <c r="B186" s="42" t="s">
        <v>22</v>
      </c>
      <c r="C186" s="43" t="s">
        <v>38</v>
      </c>
      <c r="D186" s="45" t="s">
        <v>60</v>
      </c>
      <c r="E186" s="56" t="s">
        <v>353</v>
      </c>
      <c r="F186" s="57" t="s">
        <v>354</v>
      </c>
      <c r="G186" s="72">
        <f>VLOOKUP($E186,'DTOC Backsheet'!$D$9:$M$186,'DTOC Performance (Quarterly)'!G$10,0)</f>
        <v>937</v>
      </c>
      <c r="H186" s="73">
        <f>VLOOKUP($E186,'Population 18+ (2014)'!$D$11:$I$188,H$10,0)</f>
        <v>114559.92599999995</v>
      </c>
      <c r="I186" s="74">
        <f t="shared" si="35"/>
        <v>817.91253950356111</v>
      </c>
      <c r="J186" s="72">
        <f>VLOOKUP($E186,'DTOC Backsheet'!$D$9:$M$186,'DTOC Performance (Quarterly)'!J$10,0)</f>
        <v>633</v>
      </c>
      <c r="K186" s="73">
        <f>VLOOKUP($E186,'Population 18+ (2014)'!$D$11:$I$188,K$10,0)</f>
        <v>114559.92599999995</v>
      </c>
      <c r="L186" s="74">
        <f t="shared" si="36"/>
        <v>552.54923960059148</v>
      </c>
      <c r="M186" s="72">
        <f>VLOOKUP($E186,'DTOC Backsheet'!$D$9:$M$186,'DTOC Performance (Quarterly)'!M$10,0)</f>
        <v>653</v>
      </c>
      <c r="N186" s="73">
        <f>VLOOKUP($E186,'Population 18+ (2014)'!$D$11:$I$188,N$10,0)</f>
        <v>114559.92599999995</v>
      </c>
      <c r="O186" s="74">
        <f t="shared" si="37"/>
        <v>570.00735143631323</v>
      </c>
      <c r="P186" s="72">
        <f>VLOOKUP($E186,'DTOC Backsheet'!$D$9:$M$186,'DTOC Performance (Quarterly)'!P$10,0)</f>
        <v>1033</v>
      </c>
      <c r="Q186" s="73">
        <f>VLOOKUP($E186,'Population 18+ (2014)'!$D$11:$I$188,Q$10,0)</f>
        <v>115374.87700000002</v>
      </c>
      <c r="R186" s="74">
        <f t="shared" si="38"/>
        <v>895.34223295423305</v>
      </c>
      <c r="S186" s="72">
        <f>VLOOKUP($E186,'DTOC Backsheet'!$D$196:$M$373,'DTOC Performance (Quarterly)'!S$10,0)</f>
        <v>800</v>
      </c>
      <c r="T186" s="73">
        <f>VLOOKUP($E186,'Population 18+ (2014)'!$D$11:$I$188,T$10,0)</f>
        <v>115374.87700000002</v>
      </c>
      <c r="U186" s="74">
        <f t="shared" si="39"/>
        <v>693.39185514364601</v>
      </c>
      <c r="V186" s="72">
        <f>VLOOKUP($E186,'DTOC Backsheet'!$D$196:$M$373,'DTOC Performance (Quarterly)'!V$10,0)</f>
        <v>750</v>
      </c>
      <c r="W186" s="73">
        <f>VLOOKUP($E186,'Population 18+ (2014)'!$D$11:$I$188,W$10,0)</f>
        <v>115374.87700000002</v>
      </c>
      <c r="X186" s="74">
        <f t="shared" si="40"/>
        <v>650.05486419716817</v>
      </c>
      <c r="Y186" s="72">
        <f>VLOOKUP($E186,'DTOC Backsheet'!$D$196:$M$373,'DTOC Performance (Quarterly)'!Y$10,0)</f>
        <v>650</v>
      </c>
      <c r="Z186" s="73">
        <f>VLOOKUP($E186,'Population 18+ (2014)'!$D$11:$I$188,Z$10,0)</f>
        <v>115374.87700000002</v>
      </c>
      <c r="AA186" s="74">
        <f t="shared" si="41"/>
        <v>563.38088230421249</v>
      </c>
      <c r="AB186" s="72">
        <f>VLOOKUP($E186,'DTOC Backsheet'!$D$196:$M$373,'DTOC Performance (Quarterly)'!AB$10,0)</f>
        <v>629</v>
      </c>
      <c r="AC186" s="73">
        <f>VLOOKUP($E186,'Population 18+ (2014)'!$D$11:$I$188,AC$10,0)</f>
        <v>116032.25399999999</v>
      </c>
      <c r="AD186" s="74">
        <f t="shared" si="42"/>
        <v>542.09065007045376</v>
      </c>
      <c r="AE186" s="72">
        <f>VLOOKUP($E186,'DTOC Backsheet'!$D$9:$M$186,'DTOC Performance (Quarterly)'!AE$10,0)</f>
        <v>1072</v>
      </c>
      <c r="AF186" s="73">
        <f>VLOOKUP($E186,'Population 18+ (2014)'!$D$11:$I$188,AF$10,0)</f>
        <v>115374.87700000002</v>
      </c>
      <c r="AG186" s="74">
        <f t="shared" si="43"/>
        <v>929.14508589248578</v>
      </c>
      <c r="AH186" s="72">
        <f>VLOOKUP($E186,'DTOC Backsheet'!$D$9:$M$186,'DTOC Performance (Quarterly)'!AH$10,0)</f>
        <v>1371</v>
      </c>
      <c r="AI186" s="73">
        <f>VLOOKUP($E186,'Population 18+ (2014)'!$D$11:$I$188,AI$10,0)</f>
        <v>115374.87700000002</v>
      </c>
      <c r="AJ186" s="74">
        <f t="shared" si="44"/>
        <v>1188.3002917524236</v>
      </c>
      <c r="AK186" s="72">
        <f>VLOOKUP($E186,'DTOC Backsheet'!$D$9:$M$186,'DTOC Performance (Quarterly)'!AK$10,0)</f>
        <v>1437</v>
      </c>
      <c r="AL186" s="73">
        <f>VLOOKUP($E186,'Population 18+ (2014)'!$D$11:$I$188,AL$10,0)</f>
        <v>115374.87700000002</v>
      </c>
      <c r="AM186" s="74">
        <f t="shared" si="45"/>
        <v>1245.5051198017743</v>
      </c>
      <c r="AN186" s="72">
        <f>VLOOKUP($E186,'DTOC Backsheet'!$D$9:$M$186,'DTOC Performance (Quarterly)'!AN$10,0)</f>
        <v>1630</v>
      </c>
      <c r="AO186" s="73">
        <f>VLOOKUP($E186,'Population 18+ (2014)'!$D$11:$I$188,AO$10,0)</f>
        <v>116032.25399999999</v>
      </c>
      <c r="AP186" s="74">
        <f t="shared" si="46"/>
        <v>1404.7818117882982</v>
      </c>
      <c r="AT186" s="26"/>
    </row>
    <row r="187" spans="1:46" ht="16.5" customHeight="1">
      <c r="B187" s="42" t="s">
        <v>16</v>
      </c>
      <c r="C187" s="43" t="s">
        <v>26</v>
      </c>
      <c r="D187" s="45" t="s">
        <v>46</v>
      </c>
      <c r="E187" s="56" t="s">
        <v>355</v>
      </c>
      <c r="F187" s="57" t="s">
        <v>356</v>
      </c>
      <c r="G187" s="72">
        <f>VLOOKUP($E187,'DTOC Backsheet'!$D$9:$M$186,'DTOC Performance (Quarterly)'!G$10,0)</f>
        <v>610</v>
      </c>
      <c r="H187" s="73">
        <f>VLOOKUP($E187,'Population 18+ (2014)'!$D$11:$I$188,H$10,0)</f>
        <v>253658.34699999992</v>
      </c>
      <c r="I187" s="74">
        <f t="shared" si="35"/>
        <v>240.48094896715548</v>
      </c>
      <c r="J187" s="72">
        <f>VLOOKUP($E187,'DTOC Backsheet'!$D$9:$M$186,'DTOC Performance (Quarterly)'!J$10,0)</f>
        <v>629</v>
      </c>
      <c r="K187" s="73">
        <f>VLOOKUP($E187,'Population 18+ (2014)'!$D$11:$I$188,K$10,0)</f>
        <v>253658.34699999992</v>
      </c>
      <c r="L187" s="74">
        <f t="shared" si="36"/>
        <v>247.97133918088653</v>
      </c>
      <c r="M187" s="72">
        <f>VLOOKUP($E187,'DTOC Backsheet'!$D$9:$M$186,'DTOC Performance (Quarterly)'!M$10,0)</f>
        <v>686</v>
      </c>
      <c r="N187" s="73">
        <f>VLOOKUP($E187,'Population 18+ (2014)'!$D$11:$I$188,N$10,0)</f>
        <v>253658.34699999992</v>
      </c>
      <c r="O187" s="74">
        <f t="shared" si="37"/>
        <v>270.44250982207978</v>
      </c>
      <c r="P187" s="72">
        <f>VLOOKUP($E187,'DTOC Backsheet'!$D$9:$M$186,'DTOC Performance (Quarterly)'!P$10,0)</f>
        <v>924</v>
      </c>
      <c r="Q187" s="73">
        <f>VLOOKUP($E187,'Population 18+ (2014)'!$D$11:$I$188,Q$10,0)</f>
        <v>254068.91200000001</v>
      </c>
      <c r="R187" s="74">
        <f t="shared" si="38"/>
        <v>363.6808583649148</v>
      </c>
      <c r="S187" s="72">
        <f>VLOOKUP($E187,'DTOC Backsheet'!$D$196:$M$373,'DTOC Performance (Quarterly)'!S$10,0)</f>
        <v>579.5</v>
      </c>
      <c r="T187" s="73">
        <f>VLOOKUP($E187,'Population 18+ (2014)'!$D$11:$I$188,T$10,0)</f>
        <v>254068.91200000001</v>
      </c>
      <c r="U187" s="74">
        <f t="shared" si="39"/>
        <v>228.08772448319058</v>
      </c>
      <c r="V187" s="72">
        <f>VLOOKUP($E187,'DTOC Backsheet'!$D$196:$M$373,'DTOC Performance (Quarterly)'!V$10,0)</f>
        <v>597.54999999999995</v>
      </c>
      <c r="W187" s="73">
        <f>VLOOKUP($E187,'Population 18+ (2014)'!$D$11:$I$188,W$10,0)</f>
        <v>254068.91200000001</v>
      </c>
      <c r="X187" s="74">
        <f t="shared" si="40"/>
        <v>235.19209622938831</v>
      </c>
      <c r="Y187" s="72">
        <f>VLOOKUP($E187,'DTOC Backsheet'!$D$196:$M$373,'DTOC Performance (Quarterly)'!Y$10,0)</f>
        <v>651.69999999999993</v>
      </c>
      <c r="Z187" s="73">
        <f>VLOOKUP($E187,'Population 18+ (2014)'!$D$11:$I$188,Z$10,0)</f>
        <v>254068.91200000001</v>
      </c>
      <c r="AA187" s="74">
        <f t="shared" si="41"/>
        <v>256.50521146798155</v>
      </c>
      <c r="AB187" s="72">
        <f>VLOOKUP($E187,'DTOC Backsheet'!$D$196:$M$373,'DTOC Performance (Quarterly)'!AB$10,0)</f>
        <v>877.8</v>
      </c>
      <c r="AC187" s="73">
        <f>VLOOKUP($E187,'Population 18+ (2014)'!$D$11:$I$188,AC$10,0)</f>
        <v>254463.25600000008</v>
      </c>
      <c r="AD187" s="74">
        <f t="shared" si="42"/>
        <v>344.96139591957422</v>
      </c>
      <c r="AE187" s="72">
        <f>VLOOKUP($E187,'DTOC Backsheet'!$D$9:$M$186,'DTOC Performance (Quarterly)'!AE$10,0)</f>
        <v>1332</v>
      </c>
      <c r="AF187" s="73">
        <f>VLOOKUP($E187,'Population 18+ (2014)'!$D$11:$I$188,AF$10,0)</f>
        <v>254068.91200000001</v>
      </c>
      <c r="AG187" s="74">
        <f t="shared" si="43"/>
        <v>524.26721140916288</v>
      </c>
      <c r="AH187" s="72">
        <f>VLOOKUP($E187,'DTOC Backsheet'!$D$9:$M$186,'DTOC Performance (Quarterly)'!AH$10,0)</f>
        <v>3455</v>
      </c>
      <c r="AI187" s="73">
        <f>VLOOKUP($E187,'Population 18+ (2014)'!$D$11:$I$188,AI$10,0)</f>
        <v>254068.91200000001</v>
      </c>
      <c r="AJ187" s="74">
        <f t="shared" si="44"/>
        <v>1359.8672788428362</v>
      </c>
      <c r="AK187" s="72">
        <f>VLOOKUP($E187,'DTOC Backsheet'!$D$9:$M$186,'DTOC Performance (Quarterly)'!AK$10,0)</f>
        <v>2523</v>
      </c>
      <c r="AL187" s="73">
        <f>VLOOKUP($E187,'Population 18+ (2014)'!$D$11:$I$188,AL$10,0)</f>
        <v>254068.91200000001</v>
      </c>
      <c r="AM187" s="74">
        <f t="shared" si="45"/>
        <v>993.03766845744587</v>
      </c>
      <c r="AN187" s="72">
        <f>VLOOKUP($E187,'DTOC Backsheet'!$D$9:$M$186,'DTOC Performance (Quarterly)'!AN$10,0)</f>
        <v>2637</v>
      </c>
      <c r="AO187" s="73">
        <f>VLOOKUP($E187,'Population 18+ (2014)'!$D$11:$I$188,AO$10,0)</f>
        <v>254463.25600000008</v>
      </c>
      <c r="AP187" s="74">
        <f t="shared" si="46"/>
        <v>1036.2989303257202</v>
      </c>
      <c r="AT187" s="26"/>
    </row>
    <row r="188" spans="1:46" ht="16.5" customHeight="1">
      <c r="B188" s="42" t="s">
        <v>22</v>
      </c>
      <c r="C188" s="43" t="s">
        <v>38</v>
      </c>
      <c r="D188" s="45" t="s">
        <v>60</v>
      </c>
      <c r="E188" s="56" t="s">
        <v>357</v>
      </c>
      <c r="F188" s="57" t="s">
        <v>358</v>
      </c>
      <c r="G188" s="72">
        <f>VLOOKUP($E188,'DTOC Backsheet'!$D$9:$M$186,'DTOC Performance (Quarterly)'!G$10,0)</f>
        <v>1045</v>
      </c>
      <c r="H188" s="73">
        <f>VLOOKUP($E188,'Population 18+ (2014)'!$D$11:$I$188,H$10,0)</f>
        <v>123169.24500000001</v>
      </c>
      <c r="I188" s="74">
        <f t="shared" si="35"/>
        <v>848.42608233898</v>
      </c>
      <c r="J188" s="72">
        <f>VLOOKUP($E188,'DTOC Backsheet'!$D$9:$M$186,'DTOC Performance (Quarterly)'!J$10,0)</f>
        <v>947</v>
      </c>
      <c r="K188" s="73">
        <f>VLOOKUP($E188,'Population 18+ (2014)'!$D$11:$I$188,K$10,0)</f>
        <v>123169.24500000001</v>
      </c>
      <c r="L188" s="74">
        <f t="shared" si="36"/>
        <v>768.86076552632915</v>
      </c>
      <c r="M188" s="72">
        <f>VLOOKUP($E188,'DTOC Backsheet'!$D$9:$M$186,'DTOC Performance (Quarterly)'!M$10,0)</f>
        <v>969</v>
      </c>
      <c r="N188" s="73">
        <f>VLOOKUP($E188,'Population 18+ (2014)'!$D$11:$I$188,N$10,0)</f>
        <v>123169.24500000001</v>
      </c>
      <c r="O188" s="74">
        <f t="shared" si="37"/>
        <v>786.72236725978144</v>
      </c>
      <c r="P188" s="72">
        <f>VLOOKUP($E188,'DTOC Backsheet'!$D$9:$M$186,'DTOC Performance (Quarterly)'!P$10,0)</f>
        <v>1062</v>
      </c>
      <c r="Q188" s="73">
        <f>VLOOKUP($E188,'Population 18+ (2014)'!$D$11:$I$188,Q$10,0)</f>
        <v>124196.93</v>
      </c>
      <c r="R188" s="74">
        <f t="shared" si="38"/>
        <v>855.09360013971366</v>
      </c>
      <c r="S188" s="72">
        <f>VLOOKUP($E188,'DTOC Backsheet'!$D$196:$M$373,'DTOC Performance (Quarterly)'!S$10,0)</f>
        <v>924</v>
      </c>
      <c r="T188" s="73">
        <f>VLOOKUP($E188,'Population 18+ (2014)'!$D$11:$I$188,T$10,0)</f>
        <v>124196.93</v>
      </c>
      <c r="U188" s="74">
        <f t="shared" si="39"/>
        <v>743.97974249444019</v>
      </c>
      <c r="V188" s="72">
        <f>VLOOKUP($E188,'DTOC Backsheet'!$D$196:$M$373,'DTOC Performance (Quarterly)'!V$10,0)</f>
        <v>924</v>
      </c>
      <c r="W188" s="73">
        <f>VLOOKUP($E188,'Population 18+ (2014)'!$D$11:$I$188,W$10,0)</f>
        <v>124196.93</v>
      </c>
      <c r="X188" s="74">
        <f t="shared" si="40"/>
        <v>743.97974249444019</v>
      </c>
      <c r="Y188" s="72">
        <f>VLOOKUP($E188,'DTOC Backsheet'!$D$196:$M$373,'DTOC Performance (Quarterly)'!Y$10,0)</f>
        <v>839</v>
      </c>
      <c r="Z188" s="73">
        <f>VLOOKUP($E188,'Population 18+ (2014)'!$D$11:$I$188,Z$10,0)</f>
        <v>124196.93</v>
      </c>
      <c r="AA188" s="74">
        <f t="shared" si="41"/>
        <v>675.5400475680035</v>
      </c>
      <c r="AB188" s="72">
        <f>VLOOKUP($E188,'DTOC Backsheet'!$D$196:$M$373,'DTOC Performance (Quarterly)'!AB$10,0)</f>
        <v>829</v>
      </c>
      <c r="AC188" s="73">
        <f>VLOOKUP($E188,'Population 18+ (2014)'!$D$11:$I$188,AC$10,0)</f>
        <v>125230.22799999996</v>
      </c>
      <c r="AD188" s="74">
        <f t="shared" si="42"/>
        <v>661.98074797084951</v>
      </c>
      <c r="AE188" s="72">
        <f>VLOOKUP($E188,'DTOC Backsheet'!$D$9:$M$186,'DTOC Performance (Quarterly)'!AE$10,0)</f>
        <v>697</v>
      </c>
      <c r="AF188" s="73">
        <f>VLOOKUP($E188,'Population 18+ (2014)'!$D$11:$I$188,AF$10,0)</f>
        <v>124196.93</v>
      </c>
      <c r="AG188" s="74">
        <f t="shared" si="43"/>
        <v>561.20549839678006</v>
      </c>
      <c r="AH188" s="72">
        <f>VLOOKUP($E188,'DTOC Backsheet'!$D$9:$M$186,'DTOC Performance (Quarterly)'!AH$10,0)</f>
        <v>1063</v>
      </c>
      <c r="AI188" s="73">
        <f>VLOOKUP($E188,'Population 18+ (2014)'!$D$11:$I$188,AI$10,0)</f>
        <v>124196.93</v>
      </c>
      <c r="AJ188" s="74">
        <f t="shared" si="44"/>
        <v>855.89877302120112</v>
      </c>
      <c r="AK188" s="72">
        <f>VLOOKUP($E188,'DTOC Backsheet'!$D$9:$M$186,'DTOC Performance (Quarterly)'!AK$10,0)</f>
        <v>950</v>
      </c>
      <c r="AL188" s="73">
        <f>VLOOKUP($E188,'Population 18+ (2014)'!$D$11:$I$188,AL$10,0)</f>
        <v>124196.93</v>
      </c>
      <c r="AM188" s="74">
        <f t="shared" si="45"/>
        <v>764.91423741311485</v>
      </c>
      <c r="AN188" s="72">
        <f>VLOOKUP($E188,'DTOC Backsheet'!$D$9:$M$186,'DTOC Performance (Quarterly)'!AN$10,0)</f>
        <v>1041</v>
      </c>
      <c r="AO188" s="73">
        <f>VLOOKUP($E188,'Population 18+ (2014)'!$D$11:$I$188,AO$10,0)</f>
        <v>125230.22799999996</v>
      </c>
      <c r="AP188" s="74">
        <f t="shared" si="46"/>
        <v>831.26894889946243</v>
      </c>
      <c r="AT188" s="26"/>
    </row>
    <row r="189" spans="1:46" ht="16.5" customHeight="1">
      <c r="B189" s="42" t="s">
        <v>18</v>
      </c>
      <c r="C189" s="43" t="s">
        <v>32</v>
      </c>
      <c r="D189" s="45" t="s">
        <v>50</v>
      </c>
      <c r="E189" s="56" t="s">
        <v>359</v>
      </c>
      <c r="F189" s="57" t="s">
        <v>360</v>
      </c>
      <c r="G189" s="72">
        <f>VLOOKUP($E189,'DTOC Backsheet'!$D$9:$M$186,'DTOC Performance (Quarterly)'!G$10,0)</f>
        <v>4005</v>
      </c>
      <c r="H189" s="73">
        <f>VLOOKUP($E189,'Population 18+ (2014)'!$D$11:$I$188,H$10,0)</f>
        <v>196677.69799999997</v>
      </c>
      <c r="I189" s="74">
        <f t="shared" si="35"/>
        <v>2036.3264573088509</v>
      </c>
      <c r="J189" s="72">
        <f>VLOOKUP($E189,'DTOC Backsheet'!$D$9:$M$186,'DTOC Performance (Quarterly)'!J$10,0)</f>
        <v>4423</v>
      </c>
      <c r="K189" s="73">
        <f>VLOOKUP($E189,'Population 18+ (2014)'!$D$11:$I$188,K$10,0)</f>
        <v>196677.69799999997</v>
      </c>
      <c r="L189" s="74">
        <f t="shared" si="36"/>
        <v>2248.8569090329706</v>
      </c>
      <c r="M189" s="72">
        <f>VLOOKUP($E189,'DTOC Backsheet'!$D$9:$M$186,'DTOC Performance (Quarterly)'!M$10,0)</f>
        <v>3703</v>
      </c>
      <c r="N189" s="73">
        <f>VLOOKUP($E189,'Population 18+ (2014)'!$D$11:$I$188,N$10,0)</f>
        <v>196677.69799999997</v>
      </c>
      <c r="O189" s="74">
        <f t="shared" si="37"/>
        <v>1882.7757481684582</v>
      </c>
      <c r="P189" s="72">
        <f>VLOOKUP($E189,'DTOC Backsheet'!$D$9:$M$186,'DTOC Performance (Quarterly)'!P$10,0)</f>
        <v>2974</v>
      </c>
      <c r="Q189" s="73">
        <f>VLOOKUP($E189,'Population 18+ (2014)'!$D$11:$I$188,Q$10,0)</f>
        <v>197699.56300000002</v>
      </c>
      <c r="R189" s="74">
        <f t="shared" si="38"/>
        <v>1504.3027687420833</v>
      </c>
      <c r="S189" s="72">
        <f>VLOOKUP($E189,'DTOC Backsheet'!$D$196:$M$373,'DTOC Performance (Quarterly)'!S$10,0)</f>
        <v>2850</v>
      </c>
      <c r="T189" s="73">
        <f>VLOOKUP($E189,'Population 18+ (2014)'!$D$11:$I$188,T$10,0)</f>
        <v>197699.56300000002</v>
      </c>
      <c r="U189" s="74">
        <f t="shared" si="39"/>
        <v>1441.5813352101338</v>
      </c>
      <c r="V189" s="72">
        <f>VLOOKUP($E189,'DTOC Backsheet'!$D$196:$M$373,'DTOC Performance (Quarterly)'!V$10,0)</f>
        <v>2175</v>
      </c>
      <c r="W189" s="73">
        <f>VLOOKUP($E189,'Population 18+ (2014)'!$D$11:$I$188,W$10,0)</f>
        <v>197699.56300000002</v>
      </c>
      <c r="X189" s="74">
        <f t="shared" si="40"/>
        <v>1100.1541768708917</v>
      </c>
      <c r="Y189" s="72">
        <f>VLOOKUP($E189,'DTOC Backsheet'!$D$196:$M$373,'DTOC Performance (Quarterly)'!Y$10,0)</f>
        <v>1575</v>
      </c>
      <c r="Z189" s="73">
        <f>VLOOKUP($E189,'Population 18+ (2014)'!$D$11:$I$188,Z$10,0)</f>
        <v>197699.56300000002</v>
      </c>
      <c r="AA189" s="74">
        <f t="shared" si="41"/>
        <v>796.66336945823173</v>
      </c>
      <c r="AB189" s="72">
        <f>VLOOKUP($E189,'DTOC Backsheet'!$D$196:$M$373,'DTOC Performance (Quarterly)'!AB$10,0)</f>
        <v>2075</v>
      </c>
      <c r="AC189" s="73">
        <f>VLOOKUP($E189,'Population 18+ (2014)'!$D$11:$I$188,AC$10,0)</f>
        <v>198683.50399999996</v>
      </c>
      <c r="AD189" s="74">
        <f t="shared" si="42"/>
        <v>1044.374574750806</v>
      </c>
      <c r="AE189" s="72">
        <f>VLOOKUP($E189,'DTOC Backsheet'!$D$9:$M$186,'DTOC Performance (Quarterly)'!AE$10,0)</f>
        <v>3462</v>
      </c>
      <c r="AF189" s="73">
        <f>VLOOKUP($E189,'Population 18+ (2014)'!$D$11:$I$188,AF$10,0)</f>
        <v>197699.56300000002</v>
      </c>
      <c r="AG189" s="74">
        <f t="shared" si="43"/>
        <v>1751.1419587710468</v>
      </c>
      <c r="AH189" s="72">
        <f>VLOOKUP($E189,'DTOC Backsheet'!$D$9:$M$186,'DTOC Performance (Quarterly)'!AH$10,0)</f>
        <v>3033</v>
      </c>
      <c r="AI189" s="73">
        <f>VLOOKUP($E189,'Population 18+ (2014)'!$D$11:$I$188,AI$10,0)</f>
        <v>197699.56300000002</v>
      </c>
      <c r="AJ189" s="74">
        <f t="shared" si="44"/>
        <v>1534.146031470995</v>
      </c>
      <c r="AK189" s="72">
        <f>VLOOKUP($E189,'DTOC Backsheet'!$D$9:$M$186,'DTOC Performance (Quarterly)'!AK$10,0)</f>
        <v>3385</v>
      </c>
      <c r="AL189" s="73">
        <f>VLOOKUP($E189,'Population 18+ (2014)'!$D$11:$I$188,AL$10,0)</f>
        <v>197699.56300000002</v>
      </c>
      <c r="AM189" s="74">
        <f t="shared" si="45"/>
        <v>1712.1939718197552</v>
      </c>
      <c r="AN189" s="72">
        <f>VLOOKUP($E189,'DTOC Backsheet'!$D$9:$M$186,'DTOC Performance (Quarterly)'!AN$10,0)</f>
        <v>2569</v>
      </c>
      <c r="AO189" s="73">
        <f>VLOOKUP($E189,'Population 18+ (2014)'!$D$11:$I$188,AO$10,0)</f>
        <v>198683.50399999996</v>
      </c>
      <c r="AP189" s="74">
        <f t="shared" si="46"/>
        <v>1293.0112204987088</v>
      </c>
      <c r="AT189" s="26"/>
    </row>
    <row r="190" spans="1:46" ht="16.5" customHeight="1">
      <c r="B190" s="42" t="s">
        <v>18</v>
      </c>
      <c r="C190" s="43" t="s">
        <v>32</v>
      </c>
      <c r="D190" s="45" t="s">
        <v>50</v>
      </c>
      <c r="E190" s="56" t="s">
        <v>361</v>
      </c>
      <c r="F190" s="57" t="s">
        <v>362</v>
      </c>
      <c r="G190" s="72">
        <f>VLOOKUP($E190,'DTOC Backsheet'!$D$9:$M$186,'DTOC Performance (Quarterly)'!G$10,0)</f>
        <v>8029</v>
      </c>
      <c r="H190" s="73">
        <f>VLOOKUP($E190,'Population 18+ (2014)'!$D$11:$I$188,H$10,0)</f>
        <v>463055.853</v>
      </c>
      <c r="I190" s="74">
        <f t="shared" si="35"/>
        <v>1733.9161027730274</v>
      </c>
      <c r="J190" s="72">
        <f>VLOOKUP($E190,'DTOC Backsheet'!$D$9:$M$186,'DTOC Performance (Quarterly)'!J$10,0)</f>
        <v>5222</v>
      </c>
      <c r="K190" s="73">
        <f>VLOOKUP($E190,'Population 18+ (2014)'!$D$11:$I$188,K$10,0)</f>
        <v>463055.853</v>
      </c>
      <c r="L190" s="74">
        <f t="shared" si="36"/>
        <v>1127.7257303127103</v>
      </c>
      <c r="M190" s="72">
        <f>VLOOKUP($E190,'DTOC Backsheet'!$D$9:$M$186,'DTOC Performance (Quarterly)'!M$10,0)</f>
        <v>5708</v>
      </c>
      <c r="N190" s="73">
        <f>VLOOKUP($E190,'Population 18+ (2014)'!$D$11:$I$188,N$10,0)</f>
        <v>463055.853</v>
      </c>
      <c r="O190" s="74">
        <f t="shared" si="37"/>
        <v>1232.6806718929433</v>
      </c>
      <c r="P190" s="72">
        <f>VLOOKUP($E190,'DTOC Backsheet'!$D$9:$M$186,'DTOC Performance (Quarterly)'!P$10,0)</f>
        <v>6091</v>
      </c>
      <c r="Q190" s="73">
        <f>VLOOKUP($E190,'Population 18+ (2014)'!$D$11:$I$188,Q$10,0)</f>
        <v>465648.89099999989</v>
      </c>
      <c r="R190" s="74">
        <f t="shared" si="38"/>
        <v>1308.0671118789373</v>
      </c>
      <c r="S190" s="72">
        <f>VLOOKUP($E190,'DTOC Backsheet'!$D$196:$M$373,'DTOC Performance (Quarterly)'!S$10,0)</f>
        <v>5100</v>
      </c>
      <c r="T190" s="73">
        <f>VLOOKUP($E190,'Population 18+ (2014)'!$D$11:$I$188,T$10,0)</f>
        <v>465648.89099999989</v>
      </c>
      <c r="U190" s="74">
        <f t="shared" si="39"/>
        <v>1095.2458168745002</v>
      </c>
      <c r="V190" s="72">
        <f>VLOOKUP($E190,'DTOC Backsheet'!$D$196:$M$373,'DTOC Performance (Quarterly)'!V$10,0)</f>
        <v>4900</v>
      </c>
      <c r="W190" s="73">
        <f>VLOOKUP($E190,'Population 18+ (2014)'!$D$11:$I$188,W$10,0)</f>
        <v>465648.89099999989</v>
      </c>
      <c r="X190" s="74">
        <f t="shared" si="40"/>
        <v>1052.2950005264806</v>
      </c>
      <c r="Y190" s="72">
        <f>VLOOKUP($E190,'DTOC Backsheet'!$D$196:$M$373,'DTOC Performance (Quarterly)'!Y$10,0)</f>
        <v>5000</v>
      </c>
      <c r="Z190" s="73">
        <f>VLOOKUP($E190,'Population 18+ (2014)'!$D$11:$I$188,Z$10,0)</f>
        <v>465648.89099999989</v>
      </c>
      <c r="AA190" s="74">
        <f t="shared" si="41"/>
        <v>1073.7704087004904</v>
      </c>
      <c r="AB190" s="72">
        <f>VLOOKUP($E190,'DTOC Backsheet'!$D$196:$M$373,'DTOC Performance (Quarterly)'!AB$10,0)</f>
        <v>5200</v>
      </c>
      <c r="AC190" s="73">
        <f>VLOOKUP($E190,'Population 18+ (2014)'!$D$11:$I$188,AC$10,0)</f>
        <v>467941.72499999998</v>
      </c>
      <c r="AD190" s="74">
        <f t="shared" si="42"/>
        <v>1111.2494830419323</v>
      </c>
      <c r="AE190" s="72">
        <f>VLOOKUP($E190,'DTOC Backsheet'!$D$9:$M$186,'DTOC Performance (Quarterly)'!AE$10,0)</f>
        <v>7433</v>
      </c>
      <c r="AF190" s="73">
        <f>VLOOKUP($E190,'Population 18+ (2014)'!$D$11:$I$188,AF$10,0)</f>
        <v>465648.89099999989</v>
      </c>
      <c r="AG190" s="74">
        <f t="shared" si="43"/>
        <v>1596.2670895741489</v>
      </c>
      <c r="AH190" s="72">
        <f>VLOOKUP($E190,'DTOC Backsheet'!$D$9:$M$186,'DTOC Performance (Quarterly)'!AH$10,0)</f>
        <v>6779</v>
      </c>
      <c r="AI190" s="73">
        <f>VLOOKUP($E190,'Population 18+ (2014)'!$D$11:$I$188,AI$10,0)</f>
        <v>465648.89099999989</v>
      </c>
      <c r="AJ190" s="74">
        <f t="shared" si="44"/>
        <v>1455.8179201161249</v>
      </c>
      <c r="AK190" s="72">
        <f>VLOOKUP($E190,'DTOC Backsheet'!$D$9:$M$186,'DTOC Performance (Quarterly)'!AK$10,0)</f>
        <v>8731</v>
      </c>
      <c r="AL190" s="73">
        <f>VLOOKUP($E190,'Population 18+ (2014)'!$D$11:$I$188,AL$10,0)</f>
        <v>465648.89099999989</v>
      </c>
      <c r="AM190" s="74">
        <f t="shared" si="45"/>
        <v>1875.0178876727964</v>
      </c>
      <c r="AN190" s="72">
        <f>VLOOKUP($E190,'DTOC Backsheet'!$D$9:$M$186,'DTOC Performance (Quarterly)'!AN$10,0)</f>
        <v>8607</v>
      </c>
      <c r="AO190" s="73">
        <f>VLOOKUP($E190,'Population 18+ (2014)'!$D$11:$I$188,AO$10,0)</f>
        <v>467941.72499999998</v>
      </c>
      <c r="AP190" s="74">
        <f t="shared" si="46"/>
        <v>1839.3315962580598</v>
      </c>
      <c r="AT190" s="26"/>
    </row>
    <row r="191" spans="1:46" ht="16.5" customHeight="1" thickBot="1">
      <c r="B191" s="46" t="s">
        <v>16</v>
      </c>
      <c r="C191" s="47" t="s">
        <v>28</v>
      </c>
      <c r="D191" s="48" t="s">
        <v>42</v>
      </c>
      <c r="E191" s="58" t="s">
        <v>363</v>
      </c>
      <c r="F191" s="59" t="s">
        <v>364</v>
      </c>
      <c r="G191" s="77">
        <f>VLOOKUP($E191,'DTOC Backsheet'!$D$9:$M$186,'DTOC Performance (Quarterly)'!G$10,0)</f>
        <v>1683</v>
      </c>
      <c r="H191" s="78">
        <f>VLOOKUP($E191,'Population 18+ (2014)'!$D$11:$I$188,H$10,0)</f>
        <v>170005.91400000005</v>
      </c>
      <c r="I191" s="79">
        <f t="shared" si="35"/>
        <v>989.96556084513588</v>
      </c>
      <c r="J191" s="77">
        <f>VLOOKUP($E191,'DTOC Backsheet'!$D$9:$M$186,'DTOC Performance (Quarterly)'!J$10,0)</f>
        <v>1861</v>
      </c>
      <c r="K191" s="78">
        <f>VLOOKUP($E191,'Population 18+ (2014)'!$D$11:$I$188,K$10,0)</f>
        <v>170005.91400000005</v>
      </c>
      <c r="L191" s="79">
        <f t="shared" si="36"/>
        <v>1094.6678007919181</v>
      </c>
      <c r="M191" s="77">
        <f>VLOOKUP($E191,'DTOC Backsheet'!$D$9:$M$186,'DTOC Performance (Quarterly)'!M$10,0)</f>
        <v>2358</v>
      </c>
      <c r="N191" s="78">
        <f>VLOOKUP($E191,'Population 18+ (2014)'!$D$11:$I$188,N$10,0)</f>
        <v>170005.91400000005</v>
      </c>
      <c r="O191" s="79">
        <f t="shared" si="37"/>
        <v>1387.0105718792813</v>
      </c>
      <c r="P191" s="77">
        <f>VLOOKUP($E191,'DTOC Backsheet'!$D$9:$M$186,'DTOC Performance (Quarterly)'!P$10,0)</f>
        <v>2561</v>
      </c>
      <c r="Q191" s="78">
        <f>VLOOKUP($E191,'Population 18+ (2014)'!$D$11:$I$188,Q$10,0)</f>
        <v>171683.78499999997</v>
      </c>
      <c r="R191" s="79">
        <f t="shared" si="38"/>
        <v>1491.695910595168</v>
      </c>
      <c r="S191" s="77">
        <f>VLOOKUP($E191,'DTOC Backsheet'!$D$196:$M$373,'DTOC Performance (Quarterly)'!S$10,0)</f>
        <v>2500</v>
      </c>
      <c r="T191" s="78">
        <f>VLOOKUP($E191,'Population 18+ (2014)'!$D$11:$I$188,T$10,0)</f>
        <v>171683.78499999997</v>
      </c>
      <c r="U191" s="79">
        <f t="shared" si="39"/>
        <v>1456.1654730526825</v>
      </c>
      <c r="V191" s="77">
        <f>VLOOKUP($E191,'DTOC Backsheet'!$D$196:$M$373,'DTOC Performance (Quarterly)'!V$10,0)</f>
        <v>2450</v>
      </c>
      <c r="W191" s="78">
        <f>VLOOKUP($E191,'Population 18+ (2014)'!$D$11:$I$188,W$10,0)</f>
        <v>171683.78499999997</v>
      </c>
      <c r="X191" s="79">
        <f t="shared" si="40"/>
        <v>1427.0421635916289</v>
      </c>
      <c r="Y191" s="77">
        <f>VLOOKUP($E191,'DTOC Backsheet'!$D$196:$M$373,'DTOC Performance (Quarterly)'!Y$10,0)</f>
        <v>2468</v>
      </c>
      <c r="Z191" s="78">
        <f>VLOOKUP($E191,'Population 18+ (2014)'!$D$11:$I$188,Z$10,0)</f>
        <v>171683.78499999997</v>
      </c>
      <c r="AA191" s="79">
        <f t="shared" si="41"/>
        <v>1437.5265549976082</v>
      </c>
      <c r="AB191" s="77">
        <f>VLOOKUP($E191,'DTOC Backsheet'!$D$196:$M$373,'DTOC Performance (Quarterly)'!AB$10,0)</f>
        <v>2419</v>
      </c>
      <c r="AC191" s="78">
        <f>VLOOKUP($E191,'Population 18+ (2014)'!$D$11:$I$188,AC$10,0)</f>
        <v>173148.83000000002</v>
      </c>
      <c r="AD191" s="79">
        <f t="shared" si="42"/>
        <v>1397.0640171233035</v>
      </c>
      <c r="AE191" s="77">
        <f>VLOOKUP($E191,'DTOC Backsheet'!$D$9:$M$186,'DTOC Performance (Quarterly)'!AE$10,0)</f>
        <v>2497</v>
      </c>
      <c r="AF191" s="78">
        <f>VLOOKUP($E191,'Population 18+ (2014)'!$D$11:$I$188,AF$10,0)</f>
        <v>171683.78499999997</v>
      </c>
      <c r="AG191" s="79">
        <f t="shared" si="43"/>
        <v>1454.4180744850191</v>
      </c>
      <c r="AH191" s="77">
        <f>VLOOKUP($E191,'DTOC Backsheet'!$D$9:$M$186,'DTOC Performance (Quarterly)'!AH$10,0)</f>
        <v>2889</v>
      </c>
      <c r="AI191" s="78">
        <f>VLOOKUP($E191,'Population 18+ (2014)'!$D$11:$I$188,AI$10,0)</f>
        <v>171683.78499999997</v>
      </c>
      <c r="AJ191" s="79">
        <f t="shared" si="44"/>
        <v>1682.74482065968</v>
      </c>
      <c r="AK191" s="77">
        <f>VLOOKUP($E191,'DTOC Backsheet'!$D$9:$M$186,'DTOC Performance (Quarterly)'!AK$10,0)</f>
        <v>3117</v>
      </c>
      <c r="AL191" s="78">
        <f>VLOOKUP($E191,'Population 18+ (2014)'!$D$11:$I$188,AL$10,0)</f>
        <v>171683.78499999997</v>
      </c>
      <c r="AM191" s="79">
        <f t="shared" si="45"/>
        <v>1815.5471118020846</v>
      </c>
      <c r="AN191" s="77">
        <f>VLOOKUP($E191,'DTOC Backsheet'!$D$9:$M$186,'DTOC Performance (Quarterly)'!AN$10,0)</f>
        <v>2032</v>
      </c>
      <c r="AO191" s="78">
        <f>VLOOKUP($E191,'Population 18+ (2014)'!$D$11:$I$188,AO$10,0)</f>
        <v>173148.83000000002</v>
      </c>
      <c r="AP191" s="79">
        <f t="shared" si="46"/>
        <v>1173.55687589688</v>
      </c>
      <c r="AT191" s="26"/>
    </row>
    <row r="192" spans="1:46">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T192" s="26"/>
    </row>
    <row r="193" spans="1:46" ht="15" customHeight="1">
      <c r="A193" s="106"/>
      <c r="B193" s="106"/>
      <c r="C193" s="106"/>
      <c r="D193" s="106"/>
      <c r="E193" s="107" t="s">
        <v>365</v>
      </c>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68"/>
      <c r="AT193" s="26"/>
    </row>
    <row r="194" spans="1:46">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T194" s="26"/>
    </row>
    <row r="195" spans="1:46" ht="15" customHeight="1">
      <c r="E195" s="375" t="s">
        <v>379</v>
      </c>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375"/>
      <c r="AE195" s="375"/>
      <c r="AF195" s="375"/>
      <c r="AG195" s="375"/>
      <c r="AH195" s="375"/>
      <c r="AI195" s="375"/>
      <c r="AJ195" s="375"/>
      <c r="AK195" s="375"/>
      <c r="AL195" s="375"/>
      <c r="AM195" s="375"/>
      <c r="AN195" s="375"/>
      <c r="AO195" s="375"/>
      <c r="AP195" s="375"/>
      <c r="AT195" s="26"/>
    </row>
    <row r="196" spans="1:46" ht="15" customHeight="1">
      <c r="E196" s="10" t="s">
        <v>375</v>
      </c>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T196" s="26"/>
    </row>
    <row r="197" spans="1:46" s="8" customFormat="1" ht="15" customHeight="1">
      <c r="A197" s="115"/>
      <c r="B197" s="115"/>
      <c r="C197" s="115"/>
      <c r="D197" s="115"/>
      <c r="E197" s="375" t="s">
        <v>376</v>
      </c>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375"/>
      <c r="AE197" s="375"/>
      <c r="AF197" s="375"/>
      <c r="AG197" s="375"/>
      <c r="AH197" s="375"/>
      <c r="AI197" s="375"/>
      <c r="AJ197" s="375"/>
      <c r="AK197" s="375"/>
      <c r="AL197" s="375"/>
      <c r="AM197" s="375"/>
      <c r="AN197" s="375"/>
      <c r="AO197" s="375"/>
      <c r="AP197" s="375"/>
    </row>
    <row r="198" spans="1:46" ht="15" customHeight="1">
      <c r="A198" s="115"/>
      <c r="B198" s="115"/>
      <c r="C198" s="115"/>
      <c r="D198" s="115"/>
      <c r="E198" s="375" t="s">
        <v>377</v>
      </c>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c r="AD198" s="375"/>
      <c r="AE198" s="375"/>
      <c r="AF198" s="375"/>
      <c r="AG198" s="375"/>
      <c r="AH198" s="375"/>
      <c r="AI198" s="375"/>
      <c r="AJ198" s="375"/>
      <c r="AK198" s="375"/>
      <c r="AL198" s="375"/>
      <c r="AM198" s="375"/>
      <c r="AN198" s="375"/>
      <c r="AO198" s="375"/>
      <c r="AP198" s="375"/>
      <c r="AT198" s="26"/>
    </row>
    <row r="199" spans="1:46">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T199" s="26"/>
    </row>
  </sheetData>
  <sheetProtection password="DCA1" sheet="1" objects="1" scenarios="1"/>
  <mergeCells count="17">
    <mergeCell ref="E1:AP3"/>
    <mergeCell ref="E4:AP4"/>
    <mergeCell ref="G11:I11"/>
    <mergeCell ref="S11:U11"/>
    <mergeCell ref="AN11:AP11"/>
    <mergeCell ref="AE11:AG11"/>
    <mergeCell ref="AH11:AJ11"/>
    <mergeCell ref="E195:AP195"/>
    <mergeCell ref="E197:AP197"/>
    <mergeCell ref="E198:AP198"/>
    <mergeCell ref="J11:L11"/>
    <mergeCell ref="M11:O11"/>
    <mergeCell ref="P11:R11"/>
    <mergeCell ref="V11:X11"/>
    <mergeCell ref="Y11:AA11"/>
    <mergeCell ref="AB11:AD11"/>
    <mergeCell ref="AK11:AM11"/>
  </mergeCells>
  <hyperlinks>
    <hyperlink ref="F9" location="Cover!B2" display="&lt;&lt; Cover Sheet"/>
  </hyperlinks>
  <pageMargins left="0.7" right="0.7" top="0.75" bottom="0.75" header="0.3" footer="0.3"/>
  <pageSetup paperSize="9" scale="35" orientation="portrait" r:id="rId1"/>
  <rowBreaks count="2" manualBreakCount="2">
    <brk id="72" max="59" man="1"/>
    <brk id="133" max="59" man="1"/>
  </rowBreaks>
  <colBreaks count="3" manualBreakCount="3">
    <brk id="12" max="198" man="1"/>
    <brk id="21" max="198" man="1"/>
    <brk id="30" max="19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N196"/>
  <sheetViews>
    <sheetView showGridLines="0" zoomScale="70" zoomScaleNormal="70" workbookViewId="0">
      <selection activeCell="F6" sqref="F6"/>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28515625" style="2" hidden="1" customWidth="1" outlineLevel="1"/>
    <col min="5" max="5" width="25.7109375" style="26" customWidth="1" collapsed="1"/>
    <col min="6" max="6" width="56.7109375" style="26" bestFit="1" customWidth="1"/>
    <col min="7" max="9" width="30.7109375" style="26" customWidth="1"/>
    <col min="10" max="11" width="4.7109375" style="26" customWidth="1"/>
    <col min="12" max="13" width="9.140625" style="26" customWidth="1"/>
    <col min="14" max="14" width="9.140625" style="8" customWidth="1"/>
    <col min="15" max="16384" width="8.85546875" style="26"/>
  </cols>
  <sheetData>
    <row r="1" spans="1:14" s="123" customFormat="1" ht="12.75" customHeight="1">
      <c r="A1" s="108"/>
      <c r="B1" s="108"/>
      <c r="C1" s="108"/>
      <c r="D1" s="108"/>
      <c r="E1" s="370" t="s">
        <v>435</v>
      </c>
      <c r="F1" s="370"/>
      <c r="G1" s="370"/>
      <c r="H1" s="370"/>
      <c r="I1" s="370"/>
      <c r="J1" s="108"/>
      <c r="N1" s="124"/>
    </row>
    <row r="2" spans="1:14" s="123" customFormat="1" ht="12.75" customHeight="1">
      <c r="A2" s="108"/>
      <c r="B2" s="108"/>
      <c r="C2" s="108"/>
      <c r="D2" s="108"/>
      <c r="E2" s="370"/>
      <c r="F2" s="370"/>
      <c r="G2" s="370"/>
      <c r="H2" s="370"/>
      <c r="I2" s="370"/>
      <c r="J2" s="108"/>
      <c r="N2" s="124"/>
    </row>
    <row r="3" spans="1:14" s="123" customFormat="1" ht="12.75" customHeight="1">
      <c r="A3" s="108"/>
      <c r="B3" s="108"/>
      <c r="C3" s="108"/>
      <c r="D3" s="108"/>
      <c r="E3" s="370"/>
      <c r="F3" s="370"/>
      <c r="G3" s="370"/>
      <c r="H3" s="370"/>
      <c r="I3" s="370"/>
      <c r="J3" s="108"/>
      <c r="N3" s="124"/>
    </row>
    <row r="4" spans="1:14" ht="15.75">
      <c r="A4" s="1"/>
      <c r="B4" s="1"/>
      <c r="C4" s="1"/>
      <c r="D4" s="1"/>
      <c r="E4" s="371"/>
      <c r="F4" s="371"/>
      <c r="G4" s="371"/>
      <c r="H4" s="371"/>
      <c r="I4" s="371"/>
      <c r="J4" s="371"/>
    </row>
    <row r="5" spans="1:14" s="126" customFormat="1">
      <c r="A5" s="125"/>
      <c r="B5" s="125"/>
      <c r="C5" s="125"/>
      <c r="D5" s="125"/>
      <c r="E5" s="125"/>
      <c r="F5" s="125"/>
      <c r="G5" s="125"/>
      <c r="H5" s="125"/>
      <c r="I5" s="125"/>
      <c r="J5" s="125"/>
      <c r="N5" s="8"/>
    </row>
    <row r="6" spans="1:14" s="22" customFormat="1" ht="14.45" customHeight="1" thickBot="1">
      <c r="A6" s="111"/>
      <c r="B6" s="111"/>
      <c r="C6" s="111"/>
      <c r="D6" s="111"/>
      <c r="E6" s="127"/>
      <c r="F6" s="365" t="s">
        <v>2315</v>
      </c>
      <c r="G6" s="111"/>
      <c r="H6" s="111"/>
      <c r="I6" s="111"/>
      <c r="J6" s="111"/>
      <c r="K6" s="123"/>
      <c r="L6" s="123"/>
      <c r="N6" s="128"/>
    </row>
    <row r="7" spans="1:14" s="185" customFormat="1" ht="15" hidden="1" customHeight="1" thickBot="1">
      <c r="A7" s="184"/>
      <c r="B7" s="184"/>
      <c r="C7" s="184"/>
      <c r="D7" s="184"/>
      <c r="E7" s="193"/>
      <c r="F7" s="193"/>
      <c r="G7" s="185">
        <v>3</v>
      </c>
      <c r="H7" s="185">
        <v>4</v>
      </c>
      <c r="I7" s="185">
        <v>4</v>
      </c>
      <c r="N7" s="186"/>
    </row>
    <row r="8" spans="1:14" ht="55.15" customHeight="1" thickBot="1">
      <c r="E8" s="394"/>
      <c r="F8" s="395"/>
      <c r="G8" s="29" t="s">
        <v>436</v>
      </c>
      <c r="H8" s="29" t="s">
        <v>437</v>
      </c>
      <c r="I8" s="29" t="s">
        <v>438</v>
      </c>
    </row>
    <row r="9" spans="1:14" ht="15.75" thickBot="1">
      <c r="B9" s="53" t="s">
        <v>387</v>
      </c>
      <c r="C9" s="54" t="s">
        <v>413</v>
      </c>
      <c r="D9" s="55" t="s">
        <v>389</v>
      </c>
      <c r="E9" s="53" t="s">
        <v>8</v>
      </c>
      <c r="F9" s="52" t="s">
        <v>9</v>
      </c>
      <c r="G9" s="129" t="s">
        <v>451</v>
      </c>
      <c r="H9" s="129" t="s">
        <v>494</v>
      </c>
      <c r="I9" s="129" t="s">
        <v>494</v>
      </c>
    </row>
    <row r="10" spans="1:14" s="60" customFormat="1" ht="15" customHeight="1">
      <c r="A10" s="5"/>
      <c r="B10" s="39"/>
      <c r="C10" s="43"/>
      <c r="D10" s="45"/>
      <c r="E10" s="130" t="s">
        <v>1</v>
      </c>
      <c r="F10" s="67" t="s">
        <v>3</v>
      </c>
      <c r="G10" s="132">
        <f>IF(ISERROR(VLOOKUP($E10,'Reablement backsheet'!$D$9:$J$186,G$7,0)),"",VLOOKUP($E10,'Reablement backsheet'!$D$9:$J$186, G$7,0))</f>
        <v>0.82709950599858861</v>
      </c>
      <c r="H10" s="132">
        <f>IF(ISERROR(VLOOKUP($E10,'Reablement backsheet'!$D$194:$J$371,H$7,0)),"",VLOOKUP($E10,'Reablement backsheet'!$D$194:$J$371, H$7,0))</f>
        <v>0.85068688153729766</v>
      </c>
      <c r="I10" s="132">
        <f>IF(ISERROR(VLOOKUP($E10,'Reablement backsheet'!$D$9:$J$186,I$7,0)),"",VLOOKUP($E10,'Reablement backsheet'!$D$9:$J$186, I$7,0))</f>
        <v>0.82467920023873476</v>
      </c>
      <c r="J10" s="171"/>
      <c r="K10" s="171"/>
      <c r="N10" s="9"/>
    </row>
    <row r="11" spans="1:14" ht="15" customHeight="1">
      <c r="B11" s="42" t="s">
        <v>16</v>
      </c>
      <c r="C11" s="44"/>
      <c r="D11" s="45"/>
      <c r="E11" s="61" t="s">
        <v>15</v>
      </c>
      <c r="F11" s="57" t="s">
        <v>16</v>
      </c>
      <c r="G11" s="131">
        <f>IF(ISERROR(VLOOKUP($E11,'Reablement backsheet'!$D$9:$J$186,G$7,0)),"",VLOOKUP($E11,'Reablement backsheet'!$D$9:$J$186, G$7,0))</f>
        <v>0.83113248169944021</v>
      </c>
      <c r="H11" s="131">
        <f>IF(ISERROR(VLOOKUP($E11,'Reablement backsheet'!$D$194:$J$371,H$7,0)),"",VLOOKUP($E11,'Reablement backsheet'!$D$194:$J$371, H$7,0))</f>
        <v>0.85558885768662585</v>
      </c>
      <c r="I11" s="131">
        <f>IF(ISERROR(VLOOKUP($E11,'Reablement backsheet'!$D$9:$J$186,I$7,0)),"",VLOOKUP($E11,'Reablement backsheet'!$D$9:$J$186, I$7,0))</f>
        <v>0.83092273184314336</v>
      </c>
      <c r="J11" s="171"/>
      <c r="K11" s="171"/>
    </row>
    <row r="12" spans="1:14">
      <c r="B12" s="42" t="s">
        <v>18</v>
      </c>
      <c r="C12" s="44"/>
      <c r="D12" s="45"/>
      <c r="E12" s="61" t="s">
        <v>17</v>
      </c>
      <c r="F12" s="57" t="s">
        <v>18</v>
      </c>
      <c r="G12" s="131">
        <f>IF(ISERROR(VLOOKUP($E12,'Reablement backsheet'!$D$9:$J$186,G$7,0)),"",VLOOKUP($E12,'Reablement backsheet'!$D$9:$J$186, G$7,0))</f>
        <v>0.81137823151654864</v>
      </c>
      <c r="H12" s="131">
        <f>IF(ISERROR(VLOOKUP($E12,'Reablement backsheet'!$D$194:$J$371,H$7,0)),"",VLOOKUP($E12,'Reablement backsheet'!$D$194:$J$371, H$7,0))</f>
        <v>0.83184753176421578</v>
      </c>
      <c r="I12" s="131">
        <f>IF(ISERROR(VLOOKUP($E12,'Reablement backsheet'!$D$9:$J$186,I$7,0)),"",VLOOKUP($E12,'Reablement backsheet'!$D$9:$J$186, I$7,0))</f>
        <v>0.80783497692934048</v>
      </c>
      <c r="J12" s="171"/>
      <c r="K12" s="171"/>
    </row>
    <row r="13" spans="1:14">
      <c r="B13" s="42" t="s">
        <v>20</v>
      </c>
      <c r="C13" s="44"/>
      <c r="D13" s="45"/>
      <c r="E13" s="61" t="s">
        <v>19</v>
      </c>
      <c r="F13" s="57" t="s">
        <v>20</v>
      </c>
      <c r="G13" s="131">
        <f>IF(ISERROR(VLOOKUP($E13,'Reablement backsheet'!$D$9:$J$186,G$7,0)),"",VLOOKUP($E13,'Reablement backsheet'!$D$9:$J$186, G$7,0))</f>
        <v>0.85353877412800538</v>
      </c>
      <c r="H13" s="131">
        <f>IF(ISERROR(VLOOKUP($E13,'Reablement backsheet'!$D$194:$J$371,H$7,0)),"",VLOOKUP($E13,'Reablement backsheet'!$D$194:$J$371, H$7,0))</f>
        <v>0.87268777508489603</v>
      </c>
      <c r="I13" s="131">
        <f>IF(ISERROR(VLOOKUP($E13,'Reablement backsheet'!$D$9:$J$186,I$7,0)),"",VLOOKUP($E13,'Reablement backsheet'!$D$9:$J$186, I$7,0))</f>
        <v>0.85509499136442146</v>
      </c>
      <c r="J13" s="171"/>
      <c r="K13" s="171"/>
    </row>
    <row r="14" spans="1:14" s="27" customFormat="1">
      <c r="A14" s="6"/>
      <c r="B14" s="42" t="s">
        <v>22</v>
      </c>
      <c r="C14" s="44"/>
      <c r="D14" s="45"/>
      <c r="E14" s="61" t="s">
        <v>21</v>
      </c>
      <c r="F14" s="57" t="s">
        <v>22</v>
      </c>
      <c r="G14" s="131">
        <f>IF(ISERROR(VLOOKUP($E14,'Reablement backsheet'!$D$9:$J$186,G$7,0)),"",VLOOKUP($E14,'Reablement backsheet'!$D$9:$J$186, G$7,0))</f>
        <v>0.82506651463321934</v>
      </c>
      <c r="H14" s="131">
        <f>IF(ISERROR(VLOOKUP($E14,'Reablement backsheet'!$D$194:$J$371,H$7,0)),"",VLOOKUP($E14,'Reablement backsheet'!$D$194:$J$371, H$7,0))</f>
        <v>0.84821198868021608</v>
      </c>
      <c r="I14" s="131">
        <f>IF(ISERROR(VLOOKUP($E14,'Reablement backsheet'!$D$9:$J$186,I$7,0)),"",VLOOKUP($E14,'Reablement backsheet'!$D$9:$J$186, I$7,0))</f>
        <v>0.817911877394636</v>
      </c>
      <c r="J14" s="171"/>
      <c r="K14" s="171"/>
      <c r="L14" s="26"/>
      <c r="N14" s="7"/>
    </row>
    <row r="15" spans="1:14">
      <c r="B15" s="42"/>
      <c r="C15" s="43" t="s">
        <v>24</v>
      </c>
      <c r="D15" s="45"/>
      <c r="E15" s="61" t="s">
        <v>23</v>
      </c>
      <c r="F15" s="57" t="s">
        <v>24</v>
      </c>
      <c r="G15" s="131">
        <f>IF(ISERROR(VLOOKUP($E15,'Reablement backsheet'!$D$9:$J$186,G$7,0)),"",VLOOKUP($E15,'Reablement backsheet'!$D$9:$J$186, G$7,0))</f>
        <v>0.85533947458205395</v>
      </c>
      <c r="H15" s="131">
        <f>IF(ISERROR(VLOOKUP($E15,'Reablement backsheet'!$D$194:$J$371,H$7,0)),"",VLOOKUP($E15,'Reablement backsheet'!$D$194:$J$371, H$7,0))</f>
        <v>0.8770718232044199</v>
      </c>
      <c r="I15" s="131">
        <f>IF(ISERROR(VLOOKUP($E15,'Reablement backsheet'!$D$9:$J$186,I$7,0)),"",VLOOKUP($E15,'Reablement backsheet'!$D$9:$J$186, I$7,0))</f>
        <v>0.85307243391692411</v>
      </c>
      <c r="J15" s="171"/>
      <c r="K15" s="171"/>
    </row>
    <row r="16" spans="1:14">
      <c r="B16" s="42"/>
      <c r="C16" s="43" t="s">
        <v>26</v>
      </c>
      <c r="D16" s="45"/>
      <c r="E16" s="61" t="s">
        <v>25</v>
      </c>
      <c r="F16" s="57" t="s">
        <v>26</v>
      </c>
      <c r="G16" s="131">
        <f>IF(ISERROR(VLOOKUP($E16,'Reablement backsheet'!$D$9:$J$186,G$7,0)),"",VLOOKUP($E16,'Reablement backsheet'!$D$9:$J$186, G$7,0))</f>
        <v>0.82129703763010409</v>
      </c>
      <c r="H16" s="131">
        <f>IF(ISERROR(VLOOKUP($E16,'Reablement backsheet'!$D$194:$J$371,H$7,0)),"",VLOOKUP($E16,'Reablement backsheet'!$D$194:$J$371, H$7,0))</f>
        <v>0.841643059490085</v>
      </c>
      <c r="I16" s="131">
        <f>IF(ISERROR(VLOOKUP($E16,'Reablement backsheet'!$D$9:$J$186,I$7,0)),"",VLOOKUP($E16,'Reablement backsheet'!$D$9:$J$186, I$7,0))</f>
        <v>0.81779732701742514</v>
      </c>
      <c r="J16" s="171"/>
      <c r="K16" s="171"/>
    </row>
    <row r="17" spans="2:14">
      <c r="B17" s="42"/>
      <c r="C17" s="43" t="s">
        <v>28</v>
      </c>
      <c r="D17" s="45"/>
      <c r="E17" s="61" t="s">
        <v>27</v>
      </c>
      <c r="F17" s="57" t="s">
        <v>28</v>
      </c>
      <c r="G17" s="131">
        <f>IF(ISERROR(VLOOKUP($E17,'Reablement backsheet'!$D$9:$J$186,G$7,0)),"",VLOOKUP($E17,'Reablement backsheet'!$D$9:$J$186, G$7,0))</f>
        <v>0.82912988650693564</v>
      </c>
      <c r="H17" s="131">
        <f>IF(ISERROR(VLOOKUP($E17,'Reablement backsheet'!$D$194:$J$371,H$7,0)),"",VLOOKUP($E17,'Reablement backsheet'!$D$194:$J$371, H$7,0))</f>
        <v>0.87172085122446097</v>
      </c>
      <c r="I17" s="131">
        <f>IF(ISERROR(VLOOKUP($E17,'Reablement backsheet'!$D$9:$J$186,I$7,0)),"",VLOOKUP($E17,'Reablement backsheet'!$D$9:$J$186, I$7,0))</f>
        <v>0.8341047503045067</v>
      </c>
      <c r="J17" s="171"/>
      <c r="K17" s="171"/>
    </row>
    <row r="18" spans="2:14">
      <c r="B18" s="42"/>
      <c r="C18" s="43" t="s">
        <v>30</v>
      </c>
      <c r="D18" s="45"/>
      <c r="E18" s="61" t="s">
        <v>29</v>
      </c>
      <c r="F18" s="57" t="s">
        <v>30</v>
      </c>
      <c r="G18" s="131">
        <f>IF(ISERROR(VLOOKUP($E18,'Reablement backsheet'!$D$9:$J$186,G$7,0)),"",VLOOKUP($E18,'Reablement backsheet'!$D$9:$J$186, G$7,0))</f>
        <v>0.80514705882352944</v>
      </c>
      <c r="H18" s="131">
        <f>IF(ISERROR(VLOOKUP($E18,'Reablement backsheet'!$D$194:$J$371,H$7,0)),"",VLOOKUP($E18,'Reablement backsheet'!$D$194:$J$371, H$7,0))</f>
        <v>0.81190770498557885</v>
      </c>
      <c r="I18" s="131">
        <f>IF(ISERROR(VLOOKUP($E18,'Reablement backsheet'!$D$9:$J$186,I$7,0)),"",VLOOKUP($E18,'Reablement backsheet'!$D$9:$J$186, I$7,0))</f>
        <v>0.8210131332082552</v>
      </c>
      <c r="J18" s="171"/>
      <c r="K18" s="171"/>
    </row>
    <row r="19" spans="2:14">
      <c r="B19" s="42"/>
      <c r="C19" s="43" t="s">
        <v>32</v>
      </c>
      <c r="D19" s="45"/>
      <c r="E19" s="61" t="s">
        <v>31</v>
      </c>
      <c r="F19" s="57" t="s">
        <v>32</v>
      </c>
      <c r="G19" s="131">
        <f>IF(ISERROR(VLOOKUP($E19,'Reablement backsheet'!$D$9:$J$186,G$7,0)),"",VLOOKUP($E19,'Reablement backsheet'!$D$9:$J$186, G$7,0))</f>
        <v>0.80166011358671907</v>
      </c>
      <c r="H19" s="131">
        <f>IF(ISERROR(VLOOKUP($E19,'Reablement backsheet'!$D$194:$J$371,H$7,0)),"",VLOOKUP($E19,'Reablement backsheet'!$D$194:$J$371, H$7,0))</f>
        <v>0.84335606530274854</v>
      </c>
      <c r="I19" s="131">
        <f>IF(ISERROR(VLOOKUP($E19,'Reablement backsheet'!$D$9:$J$186,I$7,0)),"",VLOOKUP($E19,'Reablement backsheet'!$D$9:$J$186, I$7,0))</f>
        <v>0.8020539152759949</v>
      </c>
      <c r="J19" s="171"/>
      <c r="K19" s="171"/>
    </row>
    <row r="20" spans="2:14">
      <c r="B20" s="42"/>
      <c r="C20" s="43" t="s">
        <v>34</v>
      </c>
      <c r="D20" s="45"/>
      <c r="E20" s="61" t="s">
        <v>33</v>
      </c>
      <c r="F20" s="57" t="s">
        <v>34</v>
      </c>
      <c r="G20" s="131">
        <f>IF(ISERROR(VLOOKUP($E20,'Reablement backsheet'!$D$9:$J$186,G$7,0)),"",VLOOKUP($E20,'Reablement backsheet'!$D$9:$J$186, G$7,0))</f>
        <v>0.82645381984036492</v>
      </c>
      <c r="H20" s="131">
        <f>IF(ISERROR(VLOOKUP($E20,'Reablement backsheet'!$D$194:$J$371,H$7,0)),"",VLOOKUP($E20,'Reablement backsheet'!$D$194:$J$371, H$7,0))</f>
        <v>0.83970687711386693</v>
      </c>
      <c r="I20" s="131">
        <f>IF(ISERROR(VLOOKUP($E20,'Reablement backsheet'!$D$9:$J$186,I$7,0)),"",VLOOKUP($E20,'Reablement backsheet'!$D$9:$J$186, I$7,0))</f>
        <v>0.80660158066015808</v>
      </c>
      <c r="J20" s="171"/>
      <c r="K20" s="171"/>
    </row>
    <row r="21" spans="2:14">
      <c r="B21" s="42"/>
      <c r="C21" s="43" t="s">
        <v>36</v>
      </c>
      <c r="D21" s="45"/>
      <c r="E21" s="61" t="s">
        <v>35</v>
      </c>
      <c r="F21" s="57" t="s">
        <v>36</v>
      </c>
      <c r="G21" s="131">
        <f>IF(ISERROR(VLOOKUP($E21,'Reablement backsheet'!$D$9:$J$186,G$7,0)),"",VLOOKUP($E21,'Reablement backsheet'!$D$9:$J$186, G$7,0))</f>
        <v>0.85353877412800538</v>
      </c>
      <c r="H21" s="131">
        <f>IF(ISERROR(VLOOKUP($E21,'Reablement backsheet'!$D$194:$J$371,H$7,0)),"",VLOOKUP($E21,'Reablement backsheet'!$D$194:$J$371, H$7,0))</f>
        <v>0.87268777508489603</v>
      </c>
      <c r="I21" s="131">
        <f>IF(ISERROR(VLOOKUP($E21,'Reablement backsheet'!$D$9:$J$186,I$7,0)),"",VLOOKUP($E21,'Reablement backsheet'!$D$9:$J$186, I$7,0))</f>
        <v>0.85509499136442146</v>
      </c>
      <c r="J21" s="171"/>
      <c r="K21" s="171"/>
    </row>
    <row r="22" spans="2:14">
      <c r="B22" s="42"/>
      <c r="C22" s="43" t="s">
        <v>38</v>
      </c>
      <c r="D22" s="45"/>
      <c r="E22" s="61" t="s">
        <v>37</v>
      </c>
      <c r="F22" s="57" t="s">
        <v>38</v>
      </c>
      <c r="G22" s="131">
        <f>IF(ISERROR(VLOOKUP($E22,'Reablement backsheet'!$D$9:$J$186,G$7,0)),"",VLOOKUP($E22,'Reablement backsheet'!$D$9:$J$186, G$7,0))</f>
        <v>0.81050111168120409</v>
      </c>
      <c r="H22" s="131">
        <f>IF(ISERROR(VLOOKUP($E22,'Reablement backsheet'!$D$194:$J$371,H$7,0)),"",VLOOKUP($E22,'Reablement backsheet'!$D$194:$J$371, H$7,0))</f>
        <v>0.83562213899292548</v>
      </c>
      <c r="I22" s="131">
        <f>IF(ISERROR(VLOOKUP($E22,'Reablement backsheet'!$D$9:$J$186,I$7,0)),"",VLOOKUP($E22,'Reablement backsheet'!$D$9:$J$186, I$7,0))</f>
        <v>0.80106453759148366</v>
      </c>
      <c r="J22" s="171"/>
      <c r="K22" s="171"/>
    </row>
    <row r="23" spans="2:14">
      <c r="B23" s="42"/>
      <c r="C23" s="43" t="s">
        <v>40</v>
      </c>
      <c r="D23" s="45"/>
      <c r="E23" s="61" t="s">
        <v>39</v>
      </c>
      <c r="F23" s="57" t="s">
        <v>40</v>
      </c>
      <c r="G23" s="131">
        <f>IF(ISERROR(VLOOKUP($E23,'Reablement backsheet'!$D$9:$J$186,G$7,0)),"",VLOOKUP($E23,'Reablement backsheet'!$D$9:$J$186, G$7,0))</f>
        <v>0.84141331142152831</v>
      </c>
      <c r="H23" s="131">
        <f>IF(ISERROR(VLOOKUP($E23,'Reablement backsheet'!$D$194:$J$371,H$7,0)),"",VLOOKUP($E23,'Reablement backsheet'!$D$194:$J$371, H$7,0))</f>
        <v>0.85895054562340378</v>
      </c>
      <c r="I23" s="131">
        <f>IF(ISERROR(VLOOKUP($E23,'Reablement backsheet'!$D$9:$J$186,I$7,0)),"",VLOOKUP($E23,'Reablement backsheet'!$D$9:$J$186, I$7,0))</f>
        <v>0.83784368911019702</v>
      </c>
      <c r="J23" s="171"/>
      <c r="K23" s="171"/>
    </row>
    <row r="24" spans="2:14">
      <c r="B24" s="42" t="s">
        <v>16</v>
      </c>
      <c r="C24" s="43"/>
      <c r="D24" s="45" t="s">
        <v>42</v>
      </c>
      <c r="E24" s="61" t="s">
        <v>41</v>
      </c>
      <c r="F24" s="57" t="s">
        <v>42</v>
      </c>
      <c r="G24" s="131">
        <f>IF(ISERROR(VLOOKUP($E24,'Reablement backsheet'!$D$9:$J$186,G$7,0)),"",VLOOKUP($E24,'Reablement backsheet'!$D$9:$J$186, G$7,0))</f>
        <v>0.82912988650693564</v>
      </c>
      <c r="H24" s="131">
        <f>IF(ISERROR(VLOOKUP($E24,'Reablement backsheet'!$D$194:$J$371,H$7,0)),"",VLOOKUP($E24,'Reablement backsheet'!$D$194:$J$371, H$7,0))</f>
        <v>0.87172085122446097</v>
      </c>
      <c r="I24" s="131">
        <f>IF(ISERROR(VLOOKUP($E24,'Reablement backsheet'!$D$9:$J$186,I$7,0)),"",VLOOKUP($E24,'Reablement backsheet'!$D$9:$J$186, I$7,0))</f>
        <v>0.8341047503045067</v>
      </c>
      <c r="J24" s="171"/>
      <c r="K24" s="171"/>
    </row>
    <row r="25" spans="2:14">
      <c r="B25" s="42" t="s">
        <v>16</v>
      </c>
      <c r="C25" s="43"/>
      <c r="D25" s="45" t="s">
        <v>44</v>
      </c>
      <c r="E25" s="61" t="s">
        <v>43</v>
      </c>
      <c r="F25" s="57" t="s">
        <v>44</v>
      </c>
      <c r="G25" s="131">
        <f>IF(ISERROR(VLOOKUP($E25,'Reablement backsheet'!$D$9:$J$186,G$7,0)),"",VLOOKUP($E25,'Reablement backsheet'!$D$9:$J$186, G$7,0))</f>
        <v>0.85544735240413872</v>
      </c>
      <c r="H25" s="131">
        <f>IF(ISERROR(VLOOKUP($E25,'Reablement backsheet'!$D$194:$J$371,H$7,0)),"",VLOOKUP($E25,'Reablement backsheet'!$D$194:$J$371, H$7,0))</f>
        <v>0.88188277087033751</v>
      </c>
      <c r="I25" s="131">
        <f>IF(ISERROR(VLOOKUP($E25,'Reablement backsheet'!$D$9:$J$186,I$7,0)),"",VLOOKUP($E25,'Reablement backsheet'!$D$9:$J$186, I$7,0))</f>
        <v>0.85284708893154193</v>
      </c>
      <c r="J25" s="171"/>
      <c r="K25" s="171"/>
    </row>
    <row r="26" spans="2:14">
      <c r="B26" s="42" t="s">
        <v>16</v>
      </c>
      <c r="C26" s="43"/>
      <c r="D26" s="45" t="s">
        <v>46</v>
      </c>
      <c r="E26" s="61" t="s">
        <v>45</v>
      </c>
      <c r="F26" s="57" t="s">
        <v>46</v>
      </c>
      <c r="G26" s="131">
        <f>IF(ISERROR(VLOOKUP($E26,'Reablement backsheet'!$D$9:$J$186,G$7,0)),"",VLOOKUP($E26,'Reablement backsheet'!$D$9:$J$186, G$7,0))</f>
        <v>0.83606557377049184</v>
      </c>
      <c r="H26" s="131">
        <f>IF(ISERROR(VLOOKUP($E26,'Reablement backsheet'!$D$194:$J$371,H$7,0)),"",VLOOKUP($E26,'Reablement backsheet'!$D$194:$J$371, H$7,0))</f>
        <v>0.82202944269190326</v>
      </c>
      <c r="I26" s="131">
        <f>IF(ISERROR(VLOOKUP($E26,'Reablement backsheet'!$D$9:$J$186,I$7,0)),"",VLOOKUP($E26,'Reablement backsheet'!$D$9:$J$186, I$7,0))</f>
        <v>0.81166150670794635</v>
      </c>
      <c r="J26" s="171"/>
      <c r="K26" s="171"/>
    </row>
    <row r="27" spans="2:14">
      <c r="B27" s="42" t="s">
        <v>16</v>
      </c>
      <c r="C27" s="43"/>
      <c r="D27" s="45" t="s">
        <v>48</v>
      </c>
      <c r="E27" s="61" t="s">
        <v>47</v>
      </c>
      <c r="F27" s="57" t="s">
        <v>48</v>
      </c>
      <c r="G27" s="131">
        <f>IF(ISERROR(VLOOKUP($E27,'Reablement backsheet'!$D$9:$J$186,G$7,0)),"",VLOOKUP($E27,'Reablement backsheet'!$D$9:$J$186, G$7,0))</f>
        <v>0.79664484451718498</v>
      </c>
      <c r="H27" s="131">
        <f>IF(ISERROR(VLOOKUP($E27,'Reablement backsheet'!$D$194:$J$371,H$7,0)),"",VLOOKUP($E27,'Reablement backsheet'!$D$194:$J$371, H$7,0))</f>
        <v>0.84565849605317822</v>
      </c>
      <c r="I27" s="131">
        <f>IF(ISERROR(VLOOKUP($E27,'Reablement backsheet'!$D$9:$J$186,I$7,0)),"",VLOOKUP($E27,'Reablement backsheet'!$D$9:$J$186, I$7,0))</f>
        <v>0.80578676179151798</v>
      </c>
      <c r="J27" s="171"/>
      <c r="K27" s="171"/>
    </row>
    <row r="28" spans="2:14">
      <c r="B28" s="42" t="s">
        <v>18</v>
      </c>
      <c r="C28" s="43"/>
      <c r="D28" s="45" t="s">
        <v>50</v>
      </c>
      <c r="E28" s="61" t="s">
        <v>49</v>
      </c>
      <c r="F28" s="57" t="s">
        <v>50</v>
      </c>
      <c r="G28" s="131">
        <f>IF(ISERROR(VLOOKUP($E28,'Reablement backsheet'!$D$9:$J$186,G$7,0)),"",VLOOKUP($E28,'Reablement backsheet'!$D$9:$J$186, G$7,0))</f>
        <v>0.83317713214620426</v>
      </c>
      <c r="H28" s="131">
        <f>IF(ISERROR(VLOOKUP($E28,'Reablement backsheet'!$D$194:$J$371,H$7,0)),"",VLOOKUP($E28,'Reablement backsheet'!$D$194:$J$371, H$7,0))</f>
        <v>0.85637583892617453</v>
      </c>
      <c r="I28" s="131">
        <f>IF(ISERROR(VLOOKUP($E28,'Reablement backsheet'!$D$9:$J$186,I$7,0)),"",VLOOKUP($E28,'Reablement backsheet'!$D$9:$J$186, I$7,0))</f>
        <v>0.84640258690379955</v>
      </c>
      <c r="J28" s="171"/>
      <c r="K28" s="171"/>
      <c r="N28" s="26"/>
    </row>
    <row r="29" spans="2:14">
      <c r="B29" s="42" t="s">
        <v>18</v>
      </c>
      <c r="C29" s="43"/>
      <c r="D29" s="45" t="s">
        <v>52</v>
      </c>
      <c r="E29" s="61" t="s">
        <v>51</v>
      </c>
      <c r="F29" s="57" t="s">
        <v>52</v>
      </c>
      <c r="G29" s="131">
        <f>IF(ISERROR(VLOOKUP($E29,'Reablement backsheet'!$D$9:$J$186,G$7,0)),"",VLOOKUP($E29,'Reablement backsheet'!$D$9:$J$186, G$7,0))</f>
        <v>0.81708652792990144</v>
      </c>
      <c r="H29" s="131">
        <f>IF(ISERROR(VLOOKUP($E29,'Reablement backsheet'!$D$194:$J$371,H$7,0)),"",VLOOKUP($E29,'Reablement backsheet'!$D$194:$J$371, H$7,0))</f>
        <v>0.847255369928401</v>
      </c>
      <c r="I29" s="131">
        <f>IF(ISERROR(VLOOKUP($E29,'Reablement backsheet'!$D$9:$J$186,I$7,0)),"",VLOOKUP($E29,'Reablement backsheet'!$D$9:$J$186, I$7,0))</f>
        <v>0.81525625744934449</v>
      </c>
      <c r="J29" s="171"/>
      <c r="K29" s="171"/>
      <c r="N29" s="26"/>
    </row>
    <row r="30" spans="2:14">
      <c r="B30" s="42" t="s">
        <v>18</v>
      </c>
      <c r="C30" s="43"/>
      <c r="D30" s="45" t="s">
        <v>54</v>
      </c>
      <c r="E30" s="61" t="s">
        <v>53</v>
      </c>
      <c r="F30" s="57" t="s">
        <v>54</v>
      </c>
      <c r="G30" s="131">
        <f>IF(ISERROR(VLOOKUP($E30,'Reablement backsheet'!$D$9:$J$186,G$7,0)),"",VLOOKUP($E30,'Reablement backsheet'!$D$9:$J$186, G$7,0))</f>
        <v>0.80149015433741355</v>
      </c>
      <c r="H30" s="131">
        <f>IF(ISERROR(VLOOKUP($E30,'Reablement backsheet'!$D$194:$J$371,H$7,0)),"",VLOOKUP($E30,'Reablement backsheet'!$D$194:$J$371, H$7,0))</f>
        <v>0.84364344861178764</v>
      </c>
      <c r="I30" s="131">
        <f>IF(ISERROR(VLOOKUP($E30,'Reablement backsheet'!$D$9:$J$186,I$7,0)),"",VLOOKUP($E30,'Reablement backsheet'!$D$9:$J$186, I$7,0))</f>
        <v>0.8021038790269559</v>
      </c>
      <c r="J30" s="171"/>
      <c r="K30" s="171"/>
      <c r="N30" s="26"/>
    </row>
    <row r="31" spans="2:14">
      <c r="B31" s="42" t="s">
        <v>18</v>
      </c>
      <c r="C31" s="43"/>
      <c r="D31" s="45" t="s">
        <v>56</v>
      </c>
      <c r="E31" s="61" t="s">
        <v>55</v>
      </c>
      <c r="F31" s="57" t="s">
        <v>56</v>
      </c>
      <c r="G31" s="131">
        <f>IF(ISERROR(VLOOKUP($E31,'Reablement backsheet'!$D$9:$J$186,G$7,0)),"",VLOOKUP($E31,'Reablement backsheet'!$D$9:$J$186, G$7,0))</f>
        <v>0.81609195402298851</v>
      </c>
      <c r="H31" s="131">
        <f>IF(ISERROR(VLOOKUP($E31,'Reablement backsheet'!$D$194:$J$371,H$7,0)),"",VLOOKUP($E31,'Reablement backsheet'!$D$194:$J$371, H$7,0))</f>
        <v>0.81060606060606055</v>
      </c>
      <c r="I31" s="131">
        <f>IF(ISERROR(VLOOKUP($E31,'Reablement backsheet'!$D$9:$J$186,I$7,0)),"",VLOOKUP($E31,'Reablement backsheet'!$D$9:$J$186, I$7,0))</f>
        <v>0.82178571428571423</v>
      </c>
      <c r="J31" s="171"/>
      <c r="K31" s="171"/>
      <c r="N31" s="26"/>
    </row>
    <row r="32" spans="2:14">
      <c r="B32" s="42" t="s">
        <v>22</v>
      </c>
      <c r="C32" s="43"/>
      <c r="D32" s="45" t="s">
        <v>58</v>
      </c>
      <c r="E32" s="61" t="s">
        <v>57</v>
      </c>
      <c r="F32" s="57" t="s">
        <v>58</v>
      </c>
      <c r="G32" s="131">
        <f>IF(ISERROR(VLOOKUP($E32,'Reablement backsheet'!$D$9:$J$186,G$7,0)),"",VLOOKUP($E32,'Reablement backsheet'!$D$9:$J$186, G$7,0))</f>
        <v>0.81498147167813662</v>
      </c>
      <c r="H32" s="131">
        <f>IF(ISERROR(VLOOKUP($E32,'Reablement backsheet'!$D$194:$J$371,H$7,0)),"",VLOOKUP($E32,'Reablement backsheet'!$D$194:$J$371, H$7,0))</f>
        <v>0.83578352180936988</v>
      </c>
      <c r="I32" s="131">
        <f>IF(ISERROR(VLOOKUP($E32,'Reablement backsheet'!$D$9:$J$186,I$7,0)),"",VLOOKUP($E32,'Reablement backsheet'!$D$9:$J$186, I$7,0))</f>
        <v>0.79818850834984434</v>
      </c>
      <c r="J32" s="171"/>
      <c r="K32" s="171"/>
      <c r="N32" s="26"/>
    </row>
    <row r="33" spans="2:14">
      <c r="B33" s="42" t="s">
        <v>22</v>
      </c>
      <c r="C33" s="43"/>
      <c r="D33" s="45" t="s">
        <v>60</v>
      </c>
      <c r="E33" s="61" t="s">
        <v>59</v>
      </c>
      <c r="F33" s="57" t="s">
        <v>60</v>
      </c>
      <c r="G33" s="131">
        <f>IF(ISERROR(VLOOKUP($E33,'Reablement backsheet'!$D$9:$J$186,G$7,0)),"",VLOOKUP($E33,'Reablement backsheet'!$D$9:$J$186, G$7,0))</f>
        <v>0.85044105854049723</v>
      </c>
      <c r="H33" s="131">
        <f>IF(ISERROR(VLOOKUP($E33,'Reablement backsheet'!$D$194:$J$371,H$7,0)),"",VLOOKUP($E33,'Reablement backsheet'!$D$194:$J$371, H$7,0))</f>
        <v>0.86963896292706566</v>
      </c>
      <c r="I33" s="131">
        <f>IF(ISERROR(VLOOKUP($E33,'Reablement backsheet'!$D$9:$J$186,I$7,0)),"",VLOOKUP($E33,'Reablement backsheet'!$D$9:$J$186, I$7,0))</f>
        <v>0.8662396382818387</v>
      </c>
      <c r="J33" s="171"/>
      <c r="K33" s="171"/>
      <c r="N33" s="26"/>
    </row>
    <row r="34" spans="2:14">
      <c r="B34" s="75" t="s">
        <v>22</v>
      </c>
      <c r="C34" s="43"/>
      <c r="D34" s="76" t="s">
        <v>466</v>
      </c>
      <c r="E34" s="61" t="s">
        <v>469</v>
      </c>
      <c r="F34" s="57" t="s">
        <v>466</v>
      </c>
      <c r="G34" s="131">
        <f>IF(ISERROR(VLOOKUP($E34,'Reablement backsheet'!$D$9:$J$186,G$7,0)),"",VLOOKUP($E34,'Reablement backsheet'!$D$9:$J$186, G$7,0))</f>
        <v>0.83962568570506613</v>
      </c>
      <c r="H34" s="131">
        <f>IF(ISERROR(VLOOKUP($E34,'Reablement backsheet'!$D$194:$J$371,H$7,0)),"",VLOOKUP($E34,'Reablement backsheet'!$D$194:$J$371, H$7,0))</f>
        <v>0.83359948898115621</v>
      </c>
      <c r="I34" s="131">
        <f>IF(ISERROR(VLOOKUP($E34,'Reablement backsheet'!$D$9:$J$186,I$7,0)),"",VLOOKUP($E34,'Reablement backsheet'!$D$9:$J$186, I$7,0))</f>
        <v>0.79650971353309186</v>
      </c>
      <c r="J34" s="171"/>
      <c r="K34" s="171"/>
      <c r="N34" s="26"/>
    </row>
    <row r="35" spans="2:14">
      <c r="B35" s="42" t="s">
        <v>22</v>
      </c>
      <c r="C35" s="23"/>
      <c r="D35" s="45" t="s">
        <v>467</v>
      </c>
      <c r="E35" s="61" t="s">
        <v>470</v>
      </c>
      <c r="F35" s="57" t="s">
        <v>467</v>
      </c>
      <c r="G35" s="131">
        <f>IF(ISERROR(VLOOKUP($E35,'Reablement backsheet'!$D$9:$J$186,G$7,0)),"",VLOOKUP($E35,'Reablement backsheet'!$D$9:$J$186, G$7,0))</f>
        <v>0.79120473022912052</v>
      </c>
      <c r="H35" s="131">
        <f>IF(ISERROR(VLOOKUP($E35,'Reablement backsheet'!$D$194:$J$371,H$7,0)),"",VLOOKUP($E35,'Reablement backsheet'!$D$194:$J$371, H$7,0))</f>
        <v>0.82985796313085525</v>
      </c>
      <c r="I35" s="131">
        <f>IF(ISERROR(VLOOKUP($E35,'Reablement backsheet'!$D$9:$J$186,I$7,0)),"",VLOOKUP($E35,'Reablement backsheet'!$D$9:$J$186, I$7,0))</f>
        <v>0.81372942593336006</v>
      </c>
      <c r="J35" s="171"/>
      <c r="K35" s="171"/>
      <c r="N35" s="26"/>
    </row>
    <row r="36" spans="2:14">
      <c r="B36" s="42" t="s">
        <v>20</v>
      </c>
      <c r="C36" s="43"/>
      <c r="D36" s="45" t="s">
        <v>62</v>
      </c>
      <c r="E36" s="61" t="s">
        <v>61</v>
      </c>
      <c r="F36" s="57" t="s">
        <v>62</v>
      </c>
      <c r="G36" s="131">
        <f>IF(ISERROR(VLOOKUP($E36,'Reablement backsheet'!$D$9:$J$186,G$7,0)),"",VLOOKUP($E36,'Reablement backsheet'!$D$9:$J$186, G$7,0))</f>
        <v>0.81752808988764047</v>
      </c>
      <c r="H36" s="131">
        <f>IF(ISERROR(VLOOKUP($E36,'Reablement backsheet'!$D$194:$J$371,H$7,0)),"",VLOOKUP($E36,'Reablement backsheet'!$D$194:$J$371, H$7,0))</f>
        <v>0.85183698052599877</v>
      </c>
      <c r="I36" s="131">
        <f>IF(ISERROR(VLOOKUP($E36,'Reablement backsheet'!$D$9:$J$186,I$7,0)),"",VLOOKUP($E36,'Reablement backsheet'!$D$9:$J$186, I$7,0))</f>
        <v>0.7945084145261293</v>
      </c>
      <c r="J36" s="171"/>
      <c r="K36" s="171"/>
      <c r="N36" s="26"/>
    </row>
    <row r="37" spans="2:14">
      <c r="B37" s="42" t="s">
        <v>20</v>
      </c>
      <c r="C37" s="43"/>
      <c r="D37" s="45" t="s">
        <v>64</v>
      </c>
      <c r="E37" s="61" t="s">
        <v>63</v>
      </c>
      <c r="F37" s="57" t="s">
        <v>64</v>
      </c>
      <c r="G37" s="131">
        <f>IF(ISERROR(VLOOKUP($E37,'Reablement backsheet'!$D$9:$J$186,G$7,0)),"",VLOOKUP($E37,'Reablement backsheet'!$D$9:$J$186, G$7,0))</f>
        <v>0.85353877412800538</v>
      </c>
      <c r="H37" s="131">
        <f>IF(ISERROR(VLOOKUP($E37,'Reablement backsheet'!$D$194:$J$371,H$7,0)),"",VLOOKUP($E37,'Reablement backsheet'!$D$194:$J$371, H$7,0))</f>
        <v>0.87268777508489603</v>
      </c>
      <c r="I37" s="131">
        <f>IF(ISERROR(VLOOKUP($E37,'Reablement backsheet'!$D$9:$J$186,I$7,0)),"",VLOOKUP($E37,'Reablement backsheet'!$D$9:$J$186, I$7,0))</f>
        <v>0.85509499136442146</v>
      </c>
      <c r="J37" s="171"/>
      <c r="K37" s="171"/>
      <c r="N37" s="26"/>
    </row>
    <row r="38" spans="2:14">
      <c r="B38" s="42" t="s">
        <v>20</v>
      </c>
      <c r="C38" s="43" t="s">
        <v>36</v>
      </c>
      <c r="D38" s="45" t="s">
        <v>64</v>
      </c>
      <c r="E38" s="61" t="s">
        <v>65</v>
      </c>
      <c r="F38" s="57" t="s">
        <v>66</v>
      </c>
      <c r="G38" s="131">
        <f>IF(ISERROR(VLOOKUP($E38,'Reablement backsheet'!$D$9:$J$186,G$7,0)),"",VLOOKUP($E38,'Reablement backsheet'!$D$9:$J$186, G$7,0))</f>
        <v>0.80487804878048785</v>
      </c>
      <c r="H38" s="131">
        <f>IF(ISERROR(VLOOKUP($E38,'Reablement backsheet'!$D$194:$J$371,H$7,0)),"",VLOOKUP($E38,'Reablement backsheet'!$D$194:$J$371, H$7,0))</f>
        <v>0.7</v>
      </c>
      <c r="I38" s="131">
        <f>IF(ISERROR(VLOOKUP($E38,'Reablement backsheet'!$D$9:$J$186,I$7,0)),"",VLOOKUP($E38,'Reablement backsheet'!$D$9:$J$186, I$7,0))</f>
        <v>0.88695652173913042</v>
      </c>
      <c r="J38" s="171"/>
      <c r="K38" s="171"/>
      <c r="N38" s="26"/>
    </row>
    <row r="39" spans="2:14">
      <c r="B39" s="42" t="s">
        <v>20</v>
      </c>
      <c r="C39" s="43" t="s">
        <v>36</v>
      </c>
      <c r="D39" s="45" t="s">
        <v>64</v>
      </c>
      <c r="E39" s="61" t="s">
        <v>67</v>
      </c>
      <c r="F39" s="57" t="s">
        <v>68</v>
      </c>
      <c r="G39" s="131">
        <f>IF(ISERROR(VLOOKUP($E39,'Reablement backsheet'!$D$9:$J$186,G$7,0)),"",VLOOKUP($E39,'Reablement backsheet'!$D$9:$J$186, G$7,0))</f>
        <v>0.69320843091334894</v>
      </c>
      <c r="H39" s="131">
        <f>IF(ISERROR(VLOOKUP($E39,'Reablement backsheet'!$D$194:$J$371,H$7,0)),"",VLOOKUP($E39,'Reablement backsheet'!$D$194:$J$371, H$7,0))</f>
        <v>0.81481481481481477</v>
      </c>
      <c r="I39" s="131">
        <f>IF(ISERROR(VLOOKUP($E39,'Reablement backsheet'!$D$9:$J$186,I$7,0)),"",VLOOKUP($E39,'Reablement backsheet'!$D$9:$J$186, I$7,0))</f>
        <v>0.72289156626506024</v>
      </c>
      <c r="J39" s="171"/>
      <c r="K39" s="171"/>
      <c r="N39" s="26"/>
    </row>
    <row r="40" spans="2:14">
      <c r="B40" s="42" t="s">
        <v>16</v>
      </c>
      <c r="C40" s="43" t="s">
        <v>28</v>
      </c>
      <c r="D40" s="45" t="s">
        <v>42</v>
      </c>
      <c r="E40" s="61" t="s">
        <v>69</v>
      </c>
      <c r="F40" s="57" t="s">
        <v>70</v>
      </c>
      <c r="G40" s="131">
        <f>IF(ISERROR(VLOOKUP($E40,'Reablement backsheet'!$D$9:$J$186,G$7,0)),"",VLOOKUP($E40,'Reablement backsheet'!$D$9:$J$186, G$7,0))</f>
        <v>0.90393013100436681</v>
      </c>
      <c r="H40" s="131">
        <f>IF(ISERROR(VLOOKUP($E40,'Reablement backsheet'!$D$194:$J$371,H$7,0)),"",VLOOKUP($E40,'Reablement backsheet'!$D$194:$J$371, H$7,0))</f>
        <v>0.86</v>
      </c>
      <c r="I40" s="131">
        <f>IF(ISERROR(VLOOKUP($E40,'Reablement backsheet'!$D$9:$J$186,I$7,0)),"",VLOOKUP($E40,'Reablement backsheet'!$D$9:$J$186, I$7,0))</f>
        <v>0.84057971014492749</v>
      </c>
      <c r="J40" s="171"/>
      <c r="K40" s="171"/>
      <c r="N40" s="26"/>
    </row>
    <row r="41" spans="2:14">
      <c r="B41" s="42" t="s">
        <v>22</v>
      </c>
      <c r="C41" s="43" t="s">
        <v>40</v>
      </c>
      <c r="D41" s="45" t="s">
        <v>60</v>
      </c>
      <c r="E41" s="61" t="s">
        <v>71</v>
      </c>
      <c r="F41" s="57" t="s">
        <v>72</v>
      </c>
      <c r="G41" s="131">
        <f>IF(ISERROR(VLOOKUP($E41,'Reablement backsheet'!$D$9:$J$186,G$7,0)),"",VLOOKUP($E41,'Reablement backsheet'!$D$9:$J$186, G$7,0))</f>
        <v>0.8657407407407407</v>
      </c>
      <c r="H41" s="131">
        <f>IF(ISERROR(VLOOKUP($E41,'Reablement backsheet'!$D$194:$J$371,H$7,0)),"",VLOOKUP($E41,'Reablement backsheet'!$D$194:$J$371, H$7,0))</f>
        <v>0.87692307692307692</v>
      </c>
      <c r="I41" s="131">
        <f>IF(ISERROR(VLOOKUP($E41,'Reablement backsheet'!$D$9:$J$186,I$7,0)),"",VLOOKUP($E41,'Reablement backsheet'!$D$9:$J$186, I$7,0))</f>
        <v>0.91324200913242004</v>
      </c>
      <c r="J41" s="171"/>
      <c r="K41" s="171"/>
      <c r="N41" s="26"/>
    </row>
    <row r="42" spans="2:14">
      <c r="B42" s="42" t="s">
        <v>18</v>
      </c>
      <c r="C42" s="43" t="s">
        <v>34</v>
      </c>
      <c r="D42" s="45" t="s">
        <v>52</v>
      </c>
      <c r="E42" s="61" t="s">
        <v>73</v>
      </c>
      <c r="F42" s="57" t="s">
        <v>74</v>
      </c>
      <c r="G42" s="131">
        <f>IF(ISERROR(VLOOKUP($E42,'Reablement backsheet'!$D$9:$J$186,G$7,0)),"",VLOOKUP($E42,'Reablement backsheet'!$D$9:$J$186, G$7,0))</f>
        <v>0.65714285714285714</v>
      </c>
      <c r="H42" s="131">
        <f>IF(ISERROR(VLOOKUP($E42,'Reablement backsheet'!$D$194:$J$371,H$7,0)),"",VLOOKUP($E42,'Reablement backsheet'!$D$194:$J$371, H$7,0))</f>
        <v>0.8</v>
      </c>
      <c r="I42" s="131">
        <f>IF(ISERROR(VLOOKUP($E42,'Reablement backsheet'!$D$9:$J$186,I$7,0)),"",VLOOKUP($E42,'Reablement backsheet'!$D$9:$J$186, I$7,0))</f>
        <v>0.8029197080291971</v>
      </c>
      <c r="J42" s="171"/>
      <c r="K42" s="171"/>
      <c r="N42" s="26"/>
    </row>
    <row r="43" spans="2:14">
      <c r="B43" s="42" t="s">
        <v>20</v>
      </c>
      <c r="C43" s="43" t="s">
        <v>36</v>
      </c>
      <c r="D43" s="45" t="s">
        <v>64</v>
      </c>
      <c r="E43" s="61" t="s">
        <v>75</v>
      </c>
      <c r="F43" s="57" t="s">
        <v>76</v>
      </c>
      <c r="G43" s="131">
        <f>IF(ISERROR(VLOOKUP($E43,'Reablement backsheet'!$D$9:$J$186,G$7,0)),"",VLOOKUP($E43,'Reablement backsheet'!$D$9:$J$186, G$7,0))</f>
        <v>0.88235294117647056</v>
      </c>
      <c r="H43" s="131">
        <f>IF(ISERROR(VLOOKUP($E43,'Reablement backsheet'!$D$194:$J$371,H$7,0)),"",VLOOKUP($E43,'Reablement backsheet'!$D$194:$J$371, H$7,0))</f>
        <v>0.9</v>
      </c>
      <c r="I43" s="131">
        <f>IF(ISERROR(VLOOKUP($E43,'Reablement backsheet'!$D$9:$J$186,I$7,0)),"",VLOOKUP($E43,'Reablement backsheet'!$D$9:$J$186, I$7,0))</f>
        <v>0.85599999999999998</v>
      </c>
      <c r="J43" s="171"/>
      <c r="K43" s="171"/>
      <c r="N43" s="26"/>
    </row>
    <row r="44" spans="2:14">
      <c r="B44" s="42" t="s">
        <v>18</v>
      </c>
      <c r="C44" s="43" t="s">
        <v>32</v>
      </c>
      <c r="D44" s="45" t="s">
        <v>50</v>
      </c>
      <c r="E44" s="61" t="s">
        <v>77</v>
      </c>
      <c r="F44" s="57" t="s">
        <v>78</v>
      </c>
      <c r="G44" s="131">
        <f>IF(ISERROR(VLOOKUP($E44,'Reablement backsheet'!$D$9:$J$186,G$7,0)),"",VLOOKUP($E44,'Reablement backsheet'!$D$9:$J$186, G$7,0))</f>
        <v>0.75222363405336723</v>
      </c>
      <c r="H44" s="131">
        <f>IF(ISERROR(VLOOKUP($E44,'Reablement backsheet'!$D$194:$J$371,H$7,0)),"",VLOOKUP($E44,'Reablement backsheet'!$D$194:$J$371, H$7,0))</f>
        <v>0.80135823429541597</v>
      </c>
      <c r="I44" s="131">
        <f>IF(ISERROR(VLOOKUP($E44,'Reablement backsheet'!$D$9:$J$186,I$7,0)),"",VLOOKUP($E44,'Reablement backsheet'!$D$9:$J$186, I$7,0))</f>
        <v>0.77534246575342469</v>
      </c>
      <c r="J44" s="171"/>
      <c r="K44" s="171"/>
      <c r="N44" s="26"/>
    </row>
    <row r="45" spans="2:14">
      <c r="B45" s="42" t="s">
        <v>16</v>
      </c>
      <c r="C45" s="43" t="s">
        <v>26</v>
      </c>
      <c r="D45" s="45" t="s">
        <v>467</v>
      </c>
      <c r="E45" s="61" t="s">
        <v>79</v>
      </c>
      <c r="F45" s="57" t="s">
        <v>80</v>
      </c>
      <c r="G45" s="131">
        <f>IF(ISERROR(VLOOKUP($E45,'Reablement backsheet'!$D$9:$J$186,G$7,0)),"",VLOOKUP($E45,'Reablement backsheet'!$D$9:$J$186, G$7,0))</f>
        <v>0.89583333333333337</v>
      </c>
      <c r="H45" s="131">
        <f>IF(ISERROR(VLOOKUP($E45,'Reablement backsheet'!$D$194:$J$371,H$7,0)),"",VLOOKUP($E45,'Reablement backsheet'!$D$194:$J$371, H$7,0))</f>
        <v>0.9375</v>
      </c>
      <c r="I45" s="131">
        <f>IF(ISERROR(VLOOKUP($E45,'Reablement backsheet'!$D$9:$J$186,I$7,0)),"",VLOOKUP($E45,'Reablement backsheet'!$D$9:$J$186, I$7,0))</f>
        <v>0.93043478260869561</v>
      </c>
      <c r="J45" s="171"/>
      <c r="K45" s="171"/>
      <c r="N45" s="26"/>
    </row>
    <row r="46" spans="2:14">
      <c r="B46" s="42" t="s">
        <v>16</v>
      </c>
      <c r="C46" s="43" t="s">
        <v>26</v>
      </c>
      <c r="D46" s="45" t="s">
        <v>467</v>
      </c>
      <c r="E46" s="61" t="s">
        <v>81</v>
      </c>
      <c r="F46" s="57" t="s">
        <v>82</v>
      </c>
      <c r="G46" s="131">
        <f>IF(ISERROR(VLOOKUP($E46,'Reablement backsheet'!$D$9:$J$186,G$7,0)),"",VLOOKUP($E46,'Reablement backsheet'!$D$9:$J$186, G$7,0))</f>
        <v>0.78125</v>
      </c>
      <c r="H46" s="131">
        <f>IF(ISERROR(VLOOKUP($E46,'Reablement backsheet'!$D$194:$J$371,H$7,0)),"",VLOOKUP($E46,'Reablement backsheet'!$D$194:$J$371, H$7,0))</f>
        <v>0.9</v>
      </c>
      <c r="I46" s="131">
        <f>IF(ISERROR(VLOOKUP($E46,'Reablement backsheet'!$D$9:$J$186,I$7,0)),"",VLOOKUP($E46,'Reablement backsheet'!$D$9:$J$186, I$7,0))</f>
        <v>0.83916083916083917</v>
      </c>
      <c r="J46" s="171"/>
      <c r="K46" s="171"/>
      <c r="N46" s="26"/>
    </row>
    <row r="47" spans="2:14">
      <c r="B47" s="42" t="s">
        <v>16</v>
      </c>
      <c r="C47" s="43" t="s">
        <v>26</v>
      </c>
      <c r="D47" s="45" t="s">
        <v>466</v>
      </c>
      <c r="E47" s="61" t="s">
        <v>83</v>
      </c>
      <c r="F47" s="57" t="s">
        <v>84</v>
      </c>
      <c r="G47" s="131">
        <f>IF(ISERROR(VLOOKUP($E47,'Reablement backsheet'!$D$9:$J$186,G$7,0)),"",VLOOKUP($E47,'Reablement backsheet'!$D$9:$J$186, G$7,0))</f>
        <v>0.70129870129870131</v>
      </c>
      <c r="H47" s="131">
        <f>IF(ISERROR(VLOOKUP($E47,'Reablement backsheet'!$D$194:$J$371,H$7,0)),"",VLOOKUP($E47,'Reablement backsheet'!$D$194:$J$371, H$7,0))</f>
        <v>0.88592800374006542</v>
      </c>
      <c r="I47" s="131">
        <f>IF(ISERROR(VLOOKUP($E47,'Reablement backsheet'!$D$9:$J$186,I$7,0)),"",VLOOKUP($E47,'Reablement backsheet'!$D$9:$J$186, I$7,0))</f>
        <v>0.62895927601809953</v>
      </c>
      <c r="J47" s="171"/>
      <c r="K47" s="171"/>
      <c r="N47" s="26"/>
    </row>
    <row r="48" spans="2:14">
      <c r="B48" s="42" t="s">
        <v>22</v>
      </c>
      <c r="C48" s="43" t="s">
        <v>40</v>
      </c>
      <c r="D48" s="45" t="s">
        <v>62</v>
      </c>
      <c r="E48" s="61" t="s">
        <v>85</v>
      </c>
      <c r="F48" s="57" t="s">
        <v>86</v>
      </c>
      <c r="G48" s="131">
        <f>IF(ISERROR(VLOOKUP($E48,'Reablement backsheet'!$D$9:$J$186,G$7,0)),"",VLOOKUP($E48,'Reablement backsheet'!$D$9:$J$186, G$7,0))</f>
        <v>0.7993579454253612</v>
      </c>
      <c r="H48" s="131">
        <f>IF(ISERROR(VLOOKUP($E48,'Reablement backsheet'!$D$194:$J$371,H$7,0)),"",VLOOKUP($E48,'Reablement backsheet'!$D$194:$J$371, H$7,0))</f>
        <v>0.8395652173913043</v>
      </c>
      <c r="I48" s="131">
        <f>IF(ISERROR(VLOOKUP($E48,'Reablement backsheet'!$D$9:$J$186,I$7,0)),"",VLOOKUP($E48,'Reablement backsheet'!$D$9:$J$186, I$7,0))</f>
        <v>0.76323987538940807</v>
      </c>
      <c r="J48" s="171"/>
      <c r="K48" s="171"/>
      <c r="N48" s="26"/>
    </row>
    <row r="49" spans="2:14">
      <c r="B49" s="42" t="s">
        <v>22</v>
      </c>
      <c r="C49" s="43" t="s">
        <v>38</v>
      </c>
      <c r="D49" s="45" t="s">
        <v>60</v>
      </c>
      <c r="E49" s="61" t="s">
        <v>87</v>
      </c>
      <c r="F49" s="57" t="s">
        <v>88</v>
      </c>
      <c r="G49" s="131">
        <f>IF(ISERROR(VLOOKUP($E49,'Reablement backsheet'!$D$9:$J$186,G$7,0)),"",VLOOKUP($E49,'Reablement backsheet'!$D$9:$J$186, G$7,0))</f>
        <v>0.58208955223880599</v>
      </c>
      <c r="H49" s="131">
        <f>IF(ISERROR(VLOOKUP($E49,'Reablement backsheet'!$D$194:$J$371,H$7,0)),"",VLOOKUP($E49,'Reablement backsheet'!$D$194:$J$371, H$7,0))</f>
        <v>0.8125</v>
      </c>
      <c r="I49" s="131">
        <f>IF(ISERROR(VLOOKUP($E49,'Reablement backsheet'!$D$9:$J$186,I$7,0)),"",VLOOKUP($E49,'Reablement backsheet'!$D$9:$J$186, I$7,0))</f>
        <v>0.90816326530612246</v>
      </c>
      <c r="J49" s="171"/>
      <c r="K49" s="171"/>
      <c r="N49" s="26"/>
    </row>
    <row r="50" spans="2:14">
      <c r="B50" s="42" t="s">
        <v>16</v>
      </c>
      <c r="C50" s="43" t="s">
        <v>28</v>
      </c>
      <c r="D50" s="45" t="s">
        <v>42</v>
      </c>
      <c r="E50" s="61" t="s">
        <v>89</v>
      </c>
      <c r="F50" s="57" t="s">
        <v>90</v>
      </c>
      <c r="G50" s="131">
        <f>IF(ISERROR(VLOOKUP($E50,'Reablement backsheet'!$D$9:$J$186,G$7,0)),"",VLOOKUP($E50,'Reablement backsheet'!$D$9:$J$186, G$7,0))</f>
        <v>0.88172043010752688</v>
      </c>
      <c r="H50" s="131">
        <f>IF(ISERROR(VLOOKUP($E50,'Reablement backsheet'!$D$194:$J$371,H$7,0)),"",VLOOKUP($E50,'Reablement backsheet'!$D$194:$J$371, H$7,0))</f>
        <v>0.89</v>
      </c>
      <c r="I50" s="131">
        <f>IF(ISERROR(VLOOKUP($E50,'Reablement backsheet'!$D$9:$J$186,I$7,0)),"",VLOOKUP($E50,'Reablement backsheet'!$D$9:$J$186, I$7,0))</f>
        <v>0.87833827893175076</v>
      </c>
      <c r="J50" s="171"/>
      <c r="K50" s="171"/>
      <c r="N50" s="26"/>
    </row>
    <row r="51" spans="2:14">
      <c r="B51" s="42" t="s">
        <v>20</v>
      </c>
      <c r="C51" s="43" t="s">
        <v>36</v>
      </c>
      <c r="D51" s="45" t="s">
        <v>64</v>
      </c>
      <c r="E51" s="61" t="s">
        <v>91</v>
      </c>
      <c r="F51" s="57" t="s">
        <v>92</v>
      </c>
      <c r="G51" s="131">
        <f>IF(ISERROR(VLOOKUP($E51,'Reablement backsheet'!$D$9:$J$186,G$7,0)),"",VLOOKUP($E51,'Reablement backsheet'!$D$9:$J$186, G$7,0))</f>
        <v>0.81188118811881194</v>
      </c>
      <c r="H51" s="131">
        <f>IF(ISERROR(VLOOKUP($E51,'Reablement backsheet'!$D$194:$J$371,H$7,0)),"",VLOOKUP($E51,'Reablement backsheet'!$D$194:$J$371, H$7,0))</f>
        <v>0.9017857142857143</v>
      </c>
      <c r="I51" s="131">
        <f>IF(ISERROR(VLOOKUP($E51,'Reablement backsheet'!$D$9:$J$186,I$7,0)),"",VLOOKUP($E51,'Reablement backsheet'!$D$9:$J$186, I$7,0))</f>
        <v>0.90384615384615385</v>
      </c>
      <c r="J51" s="171"/>
      <c r="K51" s="171"/>
      <c r="N51" s="26"/>
    </row>
    <row r="52" spans="2:14">
      <c r="B52" s="42" t="s">
        <v>22</v>
      </c>
      <c r="C52" s="43" t="s">
        <v>38</v>
      </c>
      <c r="D52" s="45" t="s">
        <v>58</v>
      </c>
      <c r="E52" s="61" t="s">
        <v>93</v>
      </c>
      <c r="F52" s="57" t="s">
        <v>94</v>
      </c>
      <c r="G52" s="131">
        <f>IF(ISERROR(VLOOKUP($E52,'Reablement backsheet'!$D$9:$J$186,G$7,0)),"",VLOOKUP($E52,'Reablement backsheet'!$D$9:$J$186, G$7,0))</f>
        <v>0.83183183183183185</v>
      </c>
      <c r="H52" s="131">
        <f>IF(ISERROR(VLOOKUP($E52,'Reablement backsheet'!$D$194:$J$371,H$7,0)),"",VLOOKUP($E52,'Reablement backsheet'!$D$194:$J$371, H$7,0))</f>
        <v>0.82985074626865674</v>
      </c>
      <c r="I52" s="131">
        <f>IF(ISERROR(VLOOKUP($E52,'Reablement backsheet'!$D$9:$J$186,I$7,0)),"",VLOOKUP($E52,'Reablement backsheet'!$D$9:$J$186, I$7,0))</f>
        <v>0.77230046948356812</v>
      </c>
      <c r="J52" s="171"/>
      <c r="K52" s="171"/>
      <c r="N52" s="26"/>
    </row>
    <row r="53" spans="2:14">
      <c r="B53" s="42" t="s">
        <v>22</v>
      </c>
      <c r="C53" s="43" t="s">
        <v>40</v>
      </c>
      <c r="D53" s="45" t="s">
        <v>56</v>
      </c>
      <c r="E53" s="61" t="s">
        <v>95</v>
      </c>
      <c r="F53" s="57" t="s">
        <v>96</v>
      </c>
      <c r="G53" s="131">
        <f>IF(ISERROR(VLOOKUP($E53,'Reablement backsheet'!$D$9:$J$186,G$7,0)),"",VLOOKUP($E53,'Reablement backsheet'!$D$9:$J$186, G$7,0))</f>
        <v>0.8112449799196787</v>
      </c>
      <c r="H53" s="131">
        <f>IF(ISERROR(VLOOKUP($E53,'Reablement backsheet'!$D$194:$J$371,H$7,0)),"",VLOOKUP($E53,'Reablement backsheet'!$D$194:$J$371, H$7,0))</f>
        <v>0.87142857142857144</v>
      </c>
      <c r="I53" s="131">
        <f>IF(ISERROR(VLOOKUP($E53,'Reablement backsheet'!$D$9:$J$186,I$7,0)),"",VLOOKUP($E53,'Reablement backsheet'!$D$9:$J$186, I$7,0))</f>
        <v>0.85396039603960394</v>
      </c>
      <c r="J53" s="171"/>
      <c r="K53" s="171"/>
      <c r="N53" s="26"/>
    </row>
    <row r="54" spans="2:14">
      <c r="B54" s="42" t="s">
        <v>20</v>
      </c>
      <c r="C54" s="43" t="s">
        <v>36</v>
      </c>
      <c r="D54" s="45" t="s">
        <v>64</v>
      </c>
      <c r="E54" s="61" t="s">
        <v>97</v>
      </c>
      <c r="F54" s="57" t="s">
        <v>98</v>
      </c>
      <c r="G54" s="131">
        <f>IF(ISERROR(VLOOKUP($E54,'Reablement backsheet'!$D$9:$J$186,G$7,0)),"",VLOOKUP($E54,'Reablement backsheet'!$D$9:$J$186, G$7,0))</f>
        <v>0.90721649484536082</v>
      </c>
      <c r="H54" s="131">
        <f>IF(ISERROR(VLOOKUP($E54,'Reablement backsheet'!$D$194:$J$371,H$7,0)),"",VLOOKUP($E54,'Reablement backsheet'!$D$194:$J$371, H$7,0))</f>
        <v>0.93647058823529405</v>
      </c>
      <c r="I54" s="131">
        <f>IF(ISERROR(VLOOKUP($E54,'Reablement backsheet'!$D$9:$J$186,I$7,0)),"",VLOOKUP($E54,'Reablement backsheet'!$D$9:$J$186, I$7,0))</f>
        <v>0.87272727272727268</v>
      </c>
      <c r="J54" s="171"/>
      <c r="K54" s="171"/>
      <c r="N54" s="26"/>
    </row>
    <row r="55" spans="2:14">
      <c r="B55" s="42" t="s">
        <v>22</v>
      </c>
      <c r="C55" s="43" t="s">
        <v>38</v>
      </c>
      <c r="D55" s="45" t="s">
        <v>60</v>
      </c>
      <c r="E55" s="61" t="s">
        <v>99</v>
      </c>
      <c r="F55" s="57" t="s">
        <v>100</v>
      </c>
      <c r="G55" s="131">
        <f>IF(ISERROR(VLOOKUP($E55,'Reablement backsheet'!$D$9:$J$186,G$7,0)),"",VLOOKUP($E55,'Reablement backsheet'!$D$9:$J$186, G$7,0))</f>
        <v>0.66267465069860276</v>
      </c>
      <c r="H55" s="131">
        <f>IF(ISERROR(VLOOKUP($E55,'Reablement backsheet'!$D$194:$J$371,H$7,0)),"",VLOOKUP($E55,'Reablement backsheet'!$D$194:$J$371, H$7,0))</f>
        <v>0.75036927621861149</v>
      </c>
      <c r="I55" s="131">
        <f>IF(ISERROR(VLOOKUP($E55,'Reablement backsheet'!$D$9:$J$186,I$7,0)),"",VLOOKUP($E55,'Reablement backsheet'!$D$9:$J$186, I$7,0))</f>
        <v>0.75185185185185188</v>
      </c>
      <c r="J55" s="171"/>
      <c r="K55" s="171"/>
      <c r="N55" s="26"/>
    </row>
    <row r="56" spans="2:14">
      <c r="B56" s="42" t="s">
        <v>16</v>
      </c>
      <c r="C56" s="43" t="s">
        <v>26</v>
      </c>
      <c r="D56" s="45" t="s">
        <v>466</v>
      </c>
      <c r="E56" s="61" t="s">
        <v>101</v>
      </c>
      <c r="F56" s="57" t="s">
        <v>102</v>
      </c>
      <c r="G56" s="131">
        <f>IF(ISERROR(VLOOKUP($E56,'Reablement backsheet'!$D$9:$J$186,G$7,0)),"",VLOOKUP($E56,'Reablement backsheet'!$D$9:$J$186, G$7,0))</f>
        <v>0.86274509803921573</v>
      </c>
      <c r="H56" s="131">
        <f>IF(ISERROR(VLOOKUP($E56,'Reablement backsheet'!$D$194:$J$371,H$7,0)),"",VLOOKUP($E56,'Reablement backsheet'!$D$194:$J$371, H$7,0))</f>
        <v>0.83703703703703702</v>
      </c>
      <c r="I56" s="131">
        <f>IF(ISERROR(VLOOKUP($E56,'Reablement backsheet'!$D$9:$J$186,I$7,0)),"",VLOOKUP($E56,'Reablement backsheet'!$D$9:$J$186, I$7,0))</f>
        <v>0.85624999999999996</v>
      </c>
      <c r="J56" s="171"/>
      <c r="K56" s="171"/>
      <c r="N56" s="26"/>
    </row>
    <row r="57" spans="2:14">
      <c r="B57" s="42" t="s">
        <v>16</v>
      </c>
      <c r="C57" s="43" t="s">
        <v>28</v>
      </c>
      <c r="D57" s="45" t="s">
        <v>42</v>
      </c>
      <c r="E57" s="61" t="s">
        <v>103</v>
      </c>
      <c r="F57" s="57" t="s">
        <v>104</v>
      </c>
      <c r="G57" s="131">
        <f>IF(ISERROR(VLOOKUP($E57,'Reablement backsheet'!$D$9:$J$186,G$7,0)),"",VLOOKUP($E57,'Reablement backsheet'!$D$9:$J$186, G$7,0))</f>
        <v>0.7931034482758621</v>
      </c>
      <c r="H57" s="131">
        <f>IF(ISERROR(VLOOKUP($E57,'Reablement backsheet'!$D$194:$J$371,H$7,0)),"",VLOOKUP($E57,'Reablement backsheet'!$D$194:$J$371, H$7,0))</f>
        <v>0.8</v>
      </c>
      <c r="I57" s="131">
        <f>IF(ISERROR(VLOOKUP($E57,'Reablement backsheet'!$D$9:$J$186,I$7,0)),"",VLOOKUP($E57,'Reablement backsheet'!$D$9:$J$186, I$7,0))</f>
        <v>0.80392156862745101</v>
      </c>
      <c r="J57" s="171"/>
      <c r="K57" s="171"/>
      <c r="N57" s="26"/>
    </row>
    <row r="58" spans="2:14">
      <c r="B58" s="42" t="s">
        <v>18</v>
      </c>
      <c r="C58" s="43" t="s">
        <v>34</v>
      </c>
      <c r="D58" s="45" t="s">
        <v>54</v>
      </c>
      <c r="E58" s="61" t="s">
        <v>105</v>
      </c>
      <c r="F58" s="57" t="s">
        <v>106</v>
      </c>
      <c r="G58" s="131">
        <f>IF(ISERROR(VLOOKUP($E58,'Reablement backsheet'!$D$9:$J$186,G$7,0)),"",VLOOKUP($E58,'Reablement backsheet'!$D$9:$J$186, G$7,0))</f>
        <v>0.71794871794871795</v>
      </c>
      <c r="H58" s="131">
        <f>IF(ISERROR(VLOOKUP($E58,'Reablement backsheet'!$D$194:$J$371,H$7,0)),"",VLOOKUP($E58,'Reablement backsheet'!$D$194:$J$371, H$7,0))</f>
        <v>0.82099999999999995</v>
      </c>
      <c r="I58" s="131">
        <f>IF(ISERROR(VLOOKUP($E58,'Reablement backsheet'!$D$9:$J$186,I$7,0)),"",VLOOKUP($E58,'Reablement backsheet'!$D$9:$J$186, I$7,0))</f>
        <v>0.73414634146341462</v>
      </c>
      <c r="J58" s="171"/>
      <c r="K58" s="171"/>
      <c r="N58" s="26"/>
    </row>
    <row r="59" spans="2:14">
      <c r="B59" s="42" t="s">
        <v>20</v>
      </c>
      <c r="C59" s="43" t="s">
        <v>36</v>
      </c>
      <c r="D59" s="45" t="s">
        <v>64</v>
      </c>
      <c r="E59" s="61" t="s">
        <v>107</v>
      </c>
      <c r="F59" s="57" t="s">
        <v>108</v>
      </c>
      <c r="G59" s="131">
        <f>IF(ISERROR(VLOOKUP($E59,'Reablement backsheet'!$D$9:$J$186,G$7,0)),"",VLOOKUP($E59,'Reablement backsheet'!$D$9:$J$186, G$7,0))</f>
        <v>0.85593220338983056</v>
      </c>
      <c r="H59" s="131">
        <f>IF(ISERROR(VLOOKUP($E59,'Reablement backsheet'!$D$194:$J$371,H$7,0)),"",VLOOKUP($E59,'Reablement backsheet'!$D$194:$J$371, H$7,0))</f>
        <v>0.86086956521739133</v>
      </c>
      <c r="I59" s="131">
        <f>IF(ISERROR(VLOOKUP($E59,'Reablement backsheet'!$D$9:$J$186,I$7,0)),"",VLOOKUP($E59,'Reablement backsheet'!$D$9:$J$186, I$7,0))</f>
        <v>0.86206896551724133</v>
      </c>
      <c r="J59" s="171"/>
      <c r="K59" s="171"/>
      <c r="N59" s="26"/>
    </row>
    <row r="60" spans="2:14">
      <c r="B60" s="42" t="s">
        <v>18</v>
      </c>
      <c r="C60" s="43" t="s">
        <v>34</v>
      </c>
      <c r="D60" s="45" t="s">
        <v>52</v>
      </c>
      <c r="E60" s="61" t="s">
        <v>109</v>
      </c>
      <c r="F60" s="57" t="s">
        <v>110</v>
      </c>
      <c r="G60" s="131">
        <f>IF(ISERROR(VLOOKUP($E60,'Reablement backsheet'!$D$9:$J$186,G$7,0)),"",VLOOKUP($E60,'Reablement backsheet'!$D$9:$J$186, G$7,0))</f>
        <v>0.92537313432835822</v>
      </c>
      <c r="H60" s="131">
        <f>IF(ISERROR(VLOOKUP($E60,'Reablement backsheet'!$D$194:$J$371,H$7,0)),"",VLOOKUP($E60,'Reablement backsheet'!$D$194:$J$371, H$7,0))</f>
        <v>0.95522388059701491</v>
      </c>
      <c r="I60" s="131">
        <f>IF(ISERROR(VLOOKUP($E60,'Reablement backsheet'!$D$9:$J$186,I$7,0)),"",VLOOKUP($E60,'Reablement backsheet'!$D$9:$J$186, I$7,0))</f>
        <v>0.94666666666666666</v>
      </c>
      <c r="J60" s="171"/>
      <c r="K60" s="171"/>
      <c r="N60" s="26"/>
    </row>
    <row r="61" spans="2:14">
      <c r="B61" s="42" t="s">
        <v>16</v>
      </c>
      <c r="C61" s="43" t="s">
        <v>26</v>
      </c>
      <c r="D61" s="45" t="s">
        <v>46</v>
      </c>
      <c r="E61" s="61" t="s">
        <v>111</v>
      </c>
      <c r="F61" s="57" t="s">
        <v>112</v>
      </c>
      <c r="G61" s="131">
        <f>IF(ISERROR(VLOOKUP($E61,'Reablement backsheet'!$D$9:$J$186,G$7,0)),"",VLOOKUP($E61,'Reablement backsheet'!$D$9:$J$186, G$7,0))</f>
        <v>0.85440613026819923</v>
      </c>
      <c r="H61" s="131">
        <f>IF(ISERROR(VLOOKUP($E61,'Reablement backsheet'!$D$194:$J$371,H$7,0)),"",VLOOKUP($E61,'Reablement backsheet'!$D$194:$J$371, H$7,0))</f>
        <v>0.88414634146341464</v>
      </c>
      <c r="I61" s="131">
        <f>IF(ISERROR(VLOOKUP($E61,'Reablement backsheet'!$D$9:$J$186,I$7,0)),"",VLOOKUP($E61,'Reablement backsheet'!$D$9:$J$186, I$7,0))</f>
        <v>0.82325581395348835</v>
      </c>
      <c r="J61" s="171"/>
      <c r="K61" s="171"/>
      <c r="N61" s="26"/>
    </row>
    <row r="62" spans="2:14">
      <c r="B62" s="42" t="s">
        <v>16</v>
      </c>
      <c r="C62" s="43" t="s">
        <v>26</v>
      </c>
      <c r="D62" s="45" t="s">
        <v>46</v>
      </c>
      <c r="E62" s="61" t="s">
        <v>113</v>
      </c>
      <c r="F62" s="57" t="s">
        <v>114</v>
      </c>
      <c r="G62" s="131">
        <f>IF(ISERROR(VLOOKUP($E62,'Reablement backsheet'!$D$9:$J$186,G$7,0)),"",VLOOKUP($E62,'Reablement backsheet'!$D$9:$J$186, G$7,0))</f>
        <v>0.80272108843537415</v>
      </c>
      <c r="H62" s="131">
        <f>IF(ISERROR(VLOOKUP($E62,'Reablement backsheet'!$D$194:$J$371,H$7,0)),"",VLOOKUP($E62,'Reablement backsheet'!$D$194:$J$371, H$7,0))</f>
        <v>0.81818181818181823</v>
      </c>
      <c r="I62" s="131">
        <f>IF(ISERROR(VLOOKUP($E62,'Reablement backsheet'!$D$9:$J$186,I$7,0)),"",VLOOKUP($E62,'Reablement backsheet'!$D$9:$J$186, I$7,0))</f>
        <v>0.8</v>
      </c>
      <c r="J62" s="171"/>
      <c r="K62" s="171"/>
      <c r="N62" s="26"/>
    </row>
    <row r="63" spans="2:14">
      <c r="B63" s="42" t="s">
        <v>20</v>
      </c>
      <c r="C63" s="43" t="s">
        <v>36</v>
      </c>
      <c r="D63" s="45" t="s">
        <v>64</v>
      </c>
      <c r="E63" s="61" t="s">
        <v>115</v>
      </c>
      <c r="F63" s="57" t="s">
        <v>116</v>
      </c>
      <c r="G63" s="131">
        <f>IF(ISERROR(VLOOKUP($E63,'Reablement backsheet'!$D$9:$J$186,G$7,0)),"",VLOOKUP($E63,'Reablement backsheet'!$D$9:$J$186, G$7,0))</f>
        <v>0.875</v>
      </c>
      <c r="H63" s="131">
        <f>IF(ISERROR(VLOOKUP($E63,'Reablement backsheet'!$D$194:$J$371,H$7,0)),"",VLOOKUP($E63,'Reablement backsheet'!$D$194:$J$371, H$7,0))</f>
        <v>0.85</v>
      </c>
      <c r="I63" s="131">
        <f>IF(ISERROR(VLOOKUP($E63,'Reablement backsheet'!$D$9:$J$186,I$7,0)),"",VLOOKUP($E63,'Reablement backsheet'!$D$9:$J$186, I$7,0))</f>
        <v>0.8</v>
      </c>
      <c r="J63" s="171"/>
      <c r="K63" s="171"/>
      <c r="N63" s="26"/>
    </row>
    <row r="64" spans="2:14">
      <c r="B64" s="42" t="s">
        <v>22</v>
      </c>
      <c r="C64" s="43" t="s">
        <v>40</v>
      </c>
      <c r="D64" s="45" t="s">
        <v>56</v>
      </c>
      <c r="E64" s="61" t="s">
        <v>117</v>
      </c>
      <c r="F64" s="57" t="s">
        <v>118</v>
      </c>
      <c r="G64" s="131">
        <f>IF(ISERROR(VLOOKUP($E64,'Reablement backsheet'!$D$9:$J$186,G$7,0)),"",VLOOKUP($E64,'Reablement backsheet'!$D$9:$J$186, G$7,0))</f>
        <v>0.88142292490118579</v>
      </c>
      <c r="H64" s="131">
        <f>IF(ISERROR(VLOOKUP($E64,'Reablement backsheet'!$D$194:$J$371,H$7,0)),"",VLOOKUP($E64,'Reablement backsheet'!$D$194:$J$371, H$7,0))</f>
        <v>0.90106007067137805</v>
      </c>
      <c r="I64" s="131">
        <f>IF(ISERROR(VLOOKUP($E64,'Reablement backsheet'!$D$9:$J$186,I$7,0)),"",VLOOKUP($E64,'Reablement backsheet'!$D$9:$J$186, I$7,0))</f>
        <v>0.88697788697788693</v>
      </c>
      <c r="J64" s="171"/>
      <c r="K64" s="171"/>
      <c r="N64" s="26"/>
    </row>
    <row r="65" spans="2:14">
      <c r="B65" s="42" t="s">
        <v>16</v>
      </c>
      <c r="C65" s="43" t="s">
        <v>24</v>
      </c>
      <c r="D65" s="45" t="s">
        <v>44</v>
      </c>
      <c r="E65" s="61" t="s">
        <v>119</v>
      </c>
      <c r="F65" s="57" t="s">
        <v>120</v>
      </c>
      <c r="G65" s="131">
        <f>IF(ISERROR(VLOOKUP($E65,'Reablement backsheet'!$D$9:$J$186,G$7,0)),"",VLOOKUP($E65,'Reablement backsheet'!$D$9:$J$186, G$7,0))</f>
        <v>0.8571428571428571</v>
      </c>
      <c r="H65" s="131">
        <f>IF(ISERROR(VLOOKUP($E65,'Reablement backsheet'!$D$194:$J$371,H$7,0)),"",VLOOKUP($E65,'Reablement backsheet'!$D$194:$J$371, H$7,0))</f>
        <v>0.86029411764705888</v>
      </c>
      <c r="I65" s="131">
        <f>IF(ISERROR(VLOOKUP($E65,'Reablement backsheet'!$D$9:$J$186,I$7,0)),"",VLOOKUP($E65,'Reablement backsheet'!$D$9:$J$186, I$7,0))</f>
        <v>0.88117283950617287</v>
      </c>
      <c r="J65" s="171"/>
      <c r="K65" s="171"/>
      <c r="N65" s="26"/>
    </row>
    <row r="66" spans="2:14">
      <c r="B66" s="42" t="s">
        <v>18</v>
      </c>
      <c r="C66" s="43" t="s">
        <v>32</v>
      </c>
      <c r="D66" s="45" t="s">
        <v>50</v>
      </c>
      <c r="E66" s="61" t="s">
        <v>121</v>
      </c>
      <c r="F66" s="57" t="s">
        <v>122</v>
      </c>
      <c r="G66" s="131">
        <f>IF(ISERROR(VLOOKUP($E66,'Reablement backsheet'!$D$9:$J$186,G$7,0)),"",VLOOKUP($E66,'Reablement backsheet'!$D$9:$J$186, G$7,0))</f>
        <v>0.80952380952380953</v>
      </c>
      <c r="H66" s="131">
        <f>IF(ISERROR(VLOOKUP($E66,'Reablement backsheet'!$D$194:$J$371,H$7,0)),"",VLOOKUP($E66,'Reablement backsheet'!$D$194:$J$371, H$7,0))</f>
        <v>0.8</v>
      </c>
      <c r="I66" s="131">
        <f>IF(ISERROR(VLOOKUP($E66,'Reablement backsheet'!$D$9:$J$186,I$7,0)),"",VLOOKUP($E66,'Reablement backsheet'!$D$9:$J$186, I$7,0))</f>
        <v>0.8515625</v>
      </c>
      <c r="J66" s="171"/>
      <c r="K66" s="171"/>
      <c r="N66" s="26"/>
    </row>
    <row r="67" spans="2:14">
      <c r="B67" s="42" t="s">
        <v>20</v>
      </c>
      <c r="C67" s="43" t="s">
        <v>36</v>
      </c>
      <c r="D67" s="45" t="s">
        <v>64</v>
      </c>
      <c r="E67" s="61" t="s">
        <v>123</v>
      </c>
      <c r="F67" s="57" t="s">
        <v>124</v>
      </c>
      <c r="G67" s="131">
        <f>IF(ISERROR(VLOOKUP($E67,'Reablement backsheet'!$D$9:$J$186,G$7,0)),"",VLOOKUP($E67,'Reablement backsheet'!$D$9:$J$186, G$7,0))</f>
        <v>0.84684684684684686</v>
      </c>
      <c r="H67" s="131">
        <f>IF(ISERROR(VLOOKUP($E67,'Reablement backsheet'!$D$194:$J$371,H$7,0)),"",VLOOKUP($E67,'Reablement backsheet'!$D$194:$J$371, H$7,0))</f>
        <v>0.88</v>
      </c>
      <c r="I67" s="131">
        <f>IF(ISERROR(VLOOKUP($E67,'Reablement backsheet'!$D$9:$J$186,I$7,0)),"",VLOOKUP($E67,'Reablement backsheet'!$D$9:$J$186, I$7,0))</f>
        <v>0.91275167785234901</v>
      </c>
      <c r="J67" s="171"/>
      <c r="K67" s="171"/>
      <c r="N67" s="26"/>
    </row>
    <row r="68" spans="2:14">
      <c r="B68" s="42" t="s">
        <v>16</v>
      </c>
      <c r="C68" s="43" t="s">
        <v>26</v>
      </c>
      <c r="D68" s="45" t="s">
        <v>44</v>
      </c>
      <c r="E68" s="61" t="s">
        <v>125</v>
      </c>
      <c r="F68" s="57" t="s">
        <v>126</v>
      </c>
      <c r="G68" s="131">
        <f>IF(ISERROR(VLOOKUP($E68,'Reablement backsheet'!$D$9:$J$186,G$7,0)),"",VLOOKUP($E68,'Reablement backsheet'!$D$9:$J$186, G$7,0))</f>
        <v>0.85633802816901405</v>
      </c>
      <c r="H68" s="131">
        <f>IF(ISERROR(VLOOKUP($E68,'Reablement backsheet'!$D$194:$J$371,H$7,0)),"",VLOOKUP($E68,'Reablement backsheet'!$D$194:$J$371, H$7,0))</f>
        <v>0.91078838174273857</v>
      </c>
      <c r="I68" s="131">
        <f>IF(ISERROR(VLOOKUP($E68,'Reablement backsheet'!$D$9:$J$186,I$7,0)),"",VLOOKUP($E68,'Reablement backsheet'!$D$9:$J$186, I$7,0))</f>
        <v>0.84976525821596249</v>
      </c>
      <c r="J68" s="171"/>
      <c r="K68" s="171"/>
      <c r="N68" s="26"/>
    </row>
    <row r="69" spans="2:14">
      <c r="B69" s="42" t="s">
        <v>16</v>
      </c>
      <c r="C69" s="43" t="s">
        <v>24</v>
      </c>
      <c r="D69" s="45" t="s">
        <v>44</v>
      </c>
      <c r="E69" s="61" t="s">
        <v>127</v>
      </c>
      <c r="F69" s="57" t="s">
        <v>128</v>
      </c>
      <c r="G69" s="131">
        <f>IF(ISERROR(VLOOKUP($E69,'Reablement backsheet'!$D$9:$J$186,G$7,0)),"",VLOOKUP($E69,'Reablement backsheet'!$D$9:$J$186, G$7,0))</f>
        <v>0.76704545454545459</v>
      </c>
      <c r="H69" s="131">
        <f>IF(ISERROR(VLOOKUP($E69,'Reablement backsheet'!$D$194:$J$371,H$7,0)),"",VLOOKUP($E69,'Reablement backsheet'!$D$194:$J$371, H$7,0))</f>
        <v>0.8</v>
      </c>
      <c r="I69" s="131">
        <f>IF(ISERROR(VLOOKUP($E69,'Reablement backsheet'!$D$9:$J$186,I$7,0)),"",VLOOKUP($E69,'Reablement backsheet'!$D$9:$J$186, I$7,0))</f>
        <v>0.77333333333333332</v>
      </c>
      <c r="J69" s="171"/>
      <c r="K69" s="171"/>
      <c r="N69" s="26"/>
    </row>
    <row r="70" spans="2:14">
      <c r="B70" s="42" t="s">
        <v>18</v>
      </c>
      <c r="C70" s="43" t="s">
        <v>30</v>
      </c>
      <c r="D70" s="45" t="s">
        <v>48</v>
      </c>
      <c r="E70" s="61" t="s">
        <v>129</v>
      </c>
      <c r="F70" s="57" t="s">
        <v>130</v>
      </c>
      <c r="G70" s="131">
        <f>IF(ISERROR(VLOOKUP($E70,'Reablement backsheet'!$D$9:$J$186,G$7,0)),"",VLOOKUP($E70,'Reablement backsheet'!$D$9:$J$186, G$7,0))</f>
        <v>0.89528795811518325</v>
      </c>
      <c r="H70" s="131">
        <f>IF(ISERROR(VLOOKUP($E70,'Reablement backsheet'!$D$194:$J$371,H$7,0)),"",VLOOKUP($E70,'Reablement backsheet'!$D$194:$J$371, H$7,0))</f>
        <v>0.9</v>
      </c>
      <c r="I70" s="131">
        <f>IF(ISERROR(VLOOKUP($E70,'Reablement backsheet'!$D$9:$J$186,I$7,0)),"",VLOOKUP($E70,'Reablement backsheet'!$D$9:$J$186, I$7,0))</f>
        <v>0.88888888888888884</v>
      </c>
      <c r="J70" s="171"/>
      <c r="K70" s="171"/>
      <c r="N70" s="26"/>
    </row>
    <row r="71" spans="2:14">
      <c r="B71" s="42" t="s">
        <v>18</v>
      </c>
      <c r="C71" s="43" t="s">
        <v>30</v>
      </c>
      <c r="D71" s="45" t="s">
        <v>48</v>
      </c>
      <c r="E71" s="61" t="s">
        <v>131</v>
      </c>
      <c r="F71" s="57" t="s">
        <v>132</v>
      </c>
      <c r="G71" s="131">
        <f>IF(ISERROR(VLOOKUP($E71,'Reablement backsheet'!$D$9:$J$186,G$7,0)),"",VLOOKUP($E71,'Reablement backsheet'!$D$9:$J$186, G$7,0))</f>
        <v>0.77024070021881841</v>
      </c>
      <c r="H71" s="131">
        <f>IF(ISERROR(VLOOKUP($E71,'Reablement backsheet'!$D$194:$J$371,H$7,0)),"",VLOOKUP($E71,'Reablement backsheet'!$D$194:$J$371, H$7,0))</f>
        <v>0.85339168490153172</v>
      </c>
      <c r="I71" s="131">
        <f>IF(ISERROR(VLOOKUP($E71,'Reablement backsheet'!$D$9:$J$186,I$7,0)),"",VLOOKUP($E71,'Reablement backsheet'!$D$9:$J$186, I$7,0))</f>
        <v>0.83231707317073167</v>
      </c>
      <c r="J71" s="171"/>
      <c r="K71" s="171"/>
      <c r="N71" s="26"/>
    </row>
    <row r="72" spans="2:14">
      <c r="B72" s="42" t="s">
        <v>22</v>
      </c>
      <c r="C72" s="43" t="s">
        <v>40</v>
      </c>
      <c r="D72" s="45" t="s">
        <v>56</v>
      </c>
      <c r="E72" s="61" t="s">
        <v>133</v>
      </c>
      <c r="F72" s="57" t="s">
        <v>134</v>
      </c>
      <c r="G72" s="131">
        <f>IF(ISERROR(VLOOKUP($E72,'Reablement backsheet'!$D$9:$J$186,G$7,0)),"",VLOOKUP($E72,'Reablement backsheet'!$D$9:$J$186, G$7,0))</f>
        <v>0.87087912087912089</v>
      </c>
      <c r="H72" s="131">
        <f>IF(ISERROR(VLOOKUP($E72,'Reablement backsheet'!$D$194:$J$371,H$7,0)),"",VLOOKUP($E72,'Reablement backsheet'!$D$194:$J$371, H$7,0))</f>
        <v>0.815242494226328</v>
      </c>
      <c r="I72" s="131">
        <f>IF(ISERROR(VLOOKUP($E72,'Reablement backsheet'!$D$9:$J$186,I$7,0)),"",VLOOKUP($E72,'Reablement backsheet'!$D$9:$J$186, I$7,0))</f>
        <v>0.86804123711340209</v>
      </c>
      <c r="J72" s="171"/>
      <c r="K72" s="171"/>
      <c r="N72" s="26"/>
    </row>
    <row r="73" spans="2:14">
      <c r="B73" s="42" t="s">
        <v>16</v>
      </c>
      <c r="C73" s="43" t="s">
        <v>28</v>
      </c>
      <c r="D73" s="45" t="s">
        <v>42</v>
      </c>
      <c r="E73" s="61" t="s">
        <v>135</v>
      </c>
      <c r="F73" s="57" t="s">
        <v>136</v>
      </c>
      <c r="G73" s="131">
        <f>IF(ISERROR(VLOOKUP($E73,'Reablement backsheet'!$D$9:$J$186,G$7,0)),"",VLOOKUP($E73,'Reablement backsheet'!$D$9:$J$186, G$7,0))</f>
        <v>0.81871345029239762</v>
      </c>
      <c r="H73" s="131">
        <f>IF(ISERROR(VLOOKUP($E73,'Reablement backsheet'!$D$194:$J$371,H$7,0)),"",VLOOKUP($E73,'Reablement backsheet'!$D$194:$J$371, H$7,0))</f>
        <v>0.83676470588235297</v>
      </c>
      <c r="I73" s="131">
        <f>IF(ISERROR(VLOOKUP($E73,'Reablement backsheet'!$D$9:$J$186,I$7,0)),"",VLOOKUP($E73,'Reablement backsheet'!$D$9:$J$186, I$7,0))</f>
        <v>0.81818181818181823</v>
      </c>
      <c r="J73" s="171"/>
      <c r="K73" s="171"/>
      <c r="N73" s="26"/>
    </row>
    <row r="74" spans="2:14">
      <c r="B74" s="42" t="s">
        <v>22</v>
      </c>
      <c r="C74" s="43" t="s">
        <v>40</v>
      </c>
      <c r="D74" s="45" t="s">
        <v>62</v>
      </c>
      <c r="E74" s="61" t="s">
        <v>137</v>
      </c>
      <c r="F74" s="57" t="s">
        <v>138</v>
      </c>
      <c r="G74" s="131">
        <f>IF(ISERROR(VLOOKUP($E74,'Reablement backsheet'!$D$9:$J$186,G$7,0)),"",VLOOKUP($E74,'Reablement backsheet'!$D$9:$J$186, G$7,0))</f>
        <v>0.86529680365296802</v>
      </c>
      <c r="H74" s="131">
        <f>IF(ISERROR(VLOOKUP($E74,'Reablement backsheet'!$D$194:$J$371,H$7,0)),"",VLOOKUP($E74,'Reablement backsheet'!$D$194:$J$371, H$7,0))</f>
        <v>0.88981481481481484</v>
      </c>
      <c r="I74" s="131">
        <f>IF(ISERROR(VLOOKUP($E74,'Reablement backsheet'!$D$9:$J$186,I$7,0)),"",VLOOKUP($E74,'Reablement backsheet'!$D$9:$J$186, I$7,0))</f>
        <v>0.77456647398843925</v>
      </c>
      <c r="J74" s="171"/>
      <c r="K74" s="171"/>
      <c r="N74" s="26"/>
    </row>
    <row r="75" spans="2:14">
      <c r="B75" s="42" t="s">
        <v>18</v>
      </c>
      <c r="C75" s="43" t="s">
        <v>32</v>
      </c>
      <c r="D75" s="45" t="s">
        <v>50</v>
      </c>
      <c r="E75" s="61" t="s">
        <v>139</v>
      </c>
      <c r="F75" s="57" t="s">
        <v>140</v>
      </c>
      <c r="G75" s="131">
        <f>IF(ISERROR(VLOOKUP($E75,'Reablement backsheet'!$D$9:$J$186,G$7,0)),"",VLOOKUP($E75,'Reablement backsheet'!$D$9:$J$186, G$7,0))</f>
        <v>0.80769230769230771</v>
      </c>
      <c r="H75" s="131">
        <f>IF(ISERROR(VLOOKUP($E75,'Reablement backsheet'!$D$194:$J$371,H$7,0)),"",VLOOKUP($E75,'Reablement backsheet'!$D$194:$J$371, H$7,0))</f>
        <v>0.89</v>
      </c>
      <c r="I75" s="131">
        <f>IF(ISERROR(VLOOKUP($E75,'Reablement backsheet'!$D$9:$J$186,I$7,0)),"",VLOOKUP($E75,'Reablement backsheet'!$D$9:$J$186, I$7,0))</f>
        <v>0.86301369863013699</v>
      </c>
      <c r="J75" s="171"/>
      <c r="K75" s="171"/>
      <c r="N75" s="26"/>
    </row>
    <row r="76" spans="2:14">
      <c r="B76" s="42" t="s">
        <v>20</v>
      </c>
      <c r="C76" s="43" t="s">
        <v>36</v>
      </c>
      <c r="D76" s="45" t="s">
        <v>64</v>
      </c>
      <c r="E76" s="61" t="s">
        <v>141</v>
      </c>
      <c r="F76" s="57" t="s">
        <v>142</v>
      </c>
      <c r="G76" s="131">
        <f>IF(ISERROR(VLOOKUP($E76,'Reablement backsheet'!$D$9:$J$186,G$7,0)),"",VLOOKUP($E76,'Reablement backsheet'!$D$9:$J$186, G$7,0))</f>
        <v>0.93859649122807021</v>
      </c>
      <c r="H76" s="131">
        <f>IF(ISERROR(VLOOKUP($E76,'Reablement backsheet'!$D$194:$J$371,H$7,0)),"",VLOOKUP($E76,'Reablement backsheet'!$D$194:$J$371, H$7,0))</f>
        <v>0.93333333333333335</v>
      </c>
      <c r="I76" s="131">
        <f>IF(ISERROR(VLOOKUP($E76,'Reablement backsheet'!$D$9:$J$186,I$7,0)),"",VLOOKUP($E76,'Reablement backsheet'!$D$9:$J$186, I$7,0))</f>
        <v>0.94270833333333337</v>
      </c>
      <c r="J76" s="171"/>
      <c r="K76" s="171"/>
      <c r="N76" s="26"/>
    </row>
    <row r="77" spans="2:14">
      <c r="B77" s="42" t="s">
        <v>16</v>
      </c>
      <c r="C77" s="43" t="s">
        <v>28</v>
      </c>
      <c r="D77" s="45" t="s">
        <v>42</v>
      </c>
      <c r="E77" s="61" t="s">
        <v>143</v>
      </c>
      <c r="F77" s="57" t="s">
        <v>144</v>
      </c>
      <c r="G77" s="131">
        <f>IF(ISERROR(VLOOKUP($E77,'Reablement backsheet'!$D$9:$J$186,G$7,0)),"",VLOOKUP($E77,'Reablement backsheet'!$D$9:$J$186, G$7,0))</f>
        <v>0.85576923076923073</v>
      </c>
      <c r="H77" s="131">
        <f>IF(ISERROR(VLOOKUP($E77,'Reablement backsheet'!$D$194:$J$371,H$7,0)),"",VLOOKUP($E77,'Reablement backsheet'!$D$194:$J$371, H$7,0))</f>
        <v>0.75862068965517238</v>
      </c>
      <c r="I77" s="131">
        <f>IF(ISERROR(VLOOKUP($E77,'Reablement backsheet'!$D$9:$J$186,I$7,0)),"",VLOOKUP($E77,'Reablement backsheet'!$D$9:$J$186, I$7,0))</f>
        <v>0.76020408163265307</v>
      </c>
      <c r="J77" s="171"/>
      <c r="K77" s="171"/>
      <c r="N77" s="26"/>
    </row>
    <row r="78" spans="2:14">
      <c r="B78" s="42" t="s">
        <v>22</v>
      </c>
      <c r="C78" s="43" t="s">
        <v>38</v>
      </c>
      <c r="D78" s="45" t="s">
        <v>58</v>
      </c>
      <c r="E78" s="61" t="s">
        <v>145</v>
      </c>
      <c r="F78" s="57" t="s">
        <v>146</v>
      </c>
      <c r="G78" s="131">
        <f>IF(ISERROR(VLOOKUP($E78,'Reablement backsheet'!$D$9:$J$186,G$7,0)),"",VLOOKUP($E78,'Reablement backsheet'!$D$9:$J$186, G$7,0))</f>
        <v>0.91699604743083007</v>
      </c>
      <c r="H78" s="131">
        <f>IF(ISERROR(VLOOKUP($E78,'Reablement backsheet'!$D$194:$J$371,H$7,0)),"",VLOOKUP($E78,'Reablement backsheet'!$D$194:$J$371, H$7,0))</f>
        <v>0.90118577075098816</v>
      </c>
      <c r="I78" s="131">
        <f>IF(ISERROR(VLOOKUP($E78,'Reablement backsheet'!$D$9:$J$186,I$7,0)),"",VLOOKUP($E78,'Reablement backsheet'!$D$9:$J$186, I$7,0))</f>
        <v>0.90508474576271192</v>
      </c>
      <c r="J78" s="171"/>
      <c r="K78" s="171"/>
      <c r="N78" s="26"/>
    </row>
    <row r="79" spans="2:14">
      <c r="B79" s="42" t="s">
        <v>20</v>
      </c>
      <c r="C79" s="43" t="s">
        <v>36</v>
      </c>
      <c r="D79" s="45" t="s">
        <v>64</v>
      </c>
      <c r="E79" s="61" t="s">
        <v>147</v>
      </c>
      <c r="F79" s="57" t="s">
        <v>148</v>
      </c>
      <c r="G79" s="131">
        <f>IF(ISERROR(VLOOKUP($E79,'Reablement backsheet'!$D$9:$J$186,G$7,0)),"",VLOOKUP($E79,'Reablement backsheet'!$D$9:$J$186, G$7,0))</f>
        <v>0.72941176470588232</v>
      </c>
      <c r="H79" s="131">
        <f>IF(ISERROR(VLOOKUP($E79,'Reablement backsheet'!$D$194:$J$371,H$7,0)),"",VLOOKUP($E79,'Reablement backsheet'!$D$194:$J$371, H$7,0))</f>
        <v>0.88214285714285712</v>
      </c>
      <c r="I79" s="131">
        <f>IF(ISERROR(VLOOKUP($E79,'Reablement backsheet'!$D$9:$J$186,I$7,0)),"",VLOOKUP($E79,'Reablement backsheet'!$D$9:$J$186, I$7,0))</f>
        <v>0.86915887850467288</v>
      </c>
      <c r="J79" s="171"/>
      <c r="K79" s="171"/>
      <c r="N79" s="26"/>
    </row>
    <row r="80" spans="2:14">
      <c r="B80" s="42" t="s">
        <v>18</v>
      </c>
      <c r="C80" s="43" t="s">
        <v>34</v>
      </c>
      <c r="D80" s="45" t="s">
        <v>54</v>
      </c>
      <c r="E80" s="61" t="s">
        <v>149</v>
      </c>
      <c r="F80" s="57" t="s">
        <v>150</v>
      </c>
      <c r="G80" s="131">
        <f>IF(ISERROR(VLOOKUP($E80,'Reablement backsheet'!$D$9:$J$186,G$7,0)),"",VLOOKUP($E80,'Reablement backsheet'!$D$9:$J$186, G$7,0))</f>
        <v>0.80660377358490565</v>
      </c>
      <c r="H80" s="131">
        <f>IF(ISERROR(VLOOKUP($E80,'Reablement backsheet'!$D$194:$J$371,H$7,0)),"",VLOOKUP($E80,'Reablement backsheet'!$D$194:$J$371, H$7,0))</f>
        <v>0.82051282051282048</v>
      </c>
      <c r="I80" s="131">
        <f>IF(ISERROR(VLOOKUP($E80,'Reablement backsheet'!$D$9:$J$186,I$7,0)),"",VLOOKUP($E80,'Reablement backsheet'!$D$9:$J$186, I$7,0))</f>
        <v>0.81238938053097343</v>
      </c>
      <c r="J80" s="171"/>
      <c r="K80" s="171"/>
      <c r="N80" s="26"/>
    </row>
    <row r="81" spans="2:14">
      <c r="B81" s="42" t="s">
        <v>16</v>
      </c>
      <c r="C81" s="43" t="s">
        <v>24</v>
      </c>
      <c r="D81" s="45" t="s">
        <v>44</v>
      </c>
      <c r="E81" s="61" t="s">
        <v>151</v>
      </c>
      <c r="F81" s="57" t="s">
        <v>152</v>
      </c>
      <c r="G81" s="131">
        <f>IF(ISERROR(VLOOKUP($E81,'Reablement backsheet'!$D$9:$J$186,G$7,0)),"",VLOOKUP($E81,'Reablement backsheet'!$D$9:$J$186, G$7,0))</f>
        <v>0.85581395348837208</v>
      </c>
      <c r="H81" s="131">
        <f>IF(ISERROR(VLOOKUP($E81,'Reablement backsheet'!$D$194:$J$371,H$7,0)),"",VLOOKUP($E81,'Reablement backsheet'!$D$194:$J$371, H$7,0))</f>
        <v>0.875</v>
      </c>
      <c r="I81" s="131">
        <f>IF(ISERROR(VLOOKUP($E81,'Reablement backsheet'!$D$9:$J$186,I$7,0)),"",VLOOKUP($E81,'Reablement backsheet'!$D$9:$J$186, I$7,0))</f>
        <v>0.80769230769230771</v>
      </c>
      <c r="J81" s="171"/>
      <c r="K81" s="171"/>
      <c r="N81" s="26"/>
    </row>
    <row r="82" spans="2:14">
      <c r="B82" s="42" t="s">
        <v>22</v>
      </c>
      <c r="C82" s="43" t="s">
        <v>40</v>
      </c>
      <c r="D82" s="45" t="s">
        <v>60</v>
      </c>
      <c r="E82" s="61" t="s">
        <v>153</v>
      </c>
      <c r="F82" s="57" t="s">
        <v>154</v>
      </c>
      <c r="G82" s="131">
        <f>IF(ISERROR(VLOOKUP($E82,'Reablement backsheet'!$D$9:$J$186,G$7,0)),"",VLOOKUP($E82,'Reablement backsheet'!$D$9:$J$186, G$7,0))</f>
        <v>0.81448763250883394</v>
      </c>
      <c r="H82" s="131">
        <f>IF(ISERROR(VLOOKUP($E82,'Reablement backsheet'!$D$194:$J$371,H$7,0)),"",VLOOKUP($E82,'Reablement backsheet'!$D$194:$J$371, H$7,0))</f>
        <v>0.78815080789946135</v>
      </c>
      <c r="I82" s="131">
        <f>IF(ISERROR(VLOOKUP($E82,'Reablement backsheet'!$D$9:$J$186,I$7,0)),"",VLOOKUP($E82,'Reablement backsheet'!$D$9:$J$186, I$7,0))</f>
        <v>0.8183807439824945</v>
      </c>
      <c r="J82" s="171"/>
      <c r="K82" s="171"/>
      <c r="N82" s="26"/>
    </row>
    <row r="83" spans="2:14">
      <c r="B83" s="42" t="s">
        <v>20</v>
      </c>
      <c r="C83" s="43" t="s">
        <v>36</v>
      </c>
      <c r="D83" s="45" t="s">
        <v>64</v>
      </c>
      <c r="E83" s="61" t="s">
        <v>155</v>
      </c>
      <c r="F83" s="57" t="s">
        <v>156</v>
      </c>
      <c r="G83" s="131">
        <f>IF(ISERROR(VLOOKUP($E83,'Reablement backsheet'!$D$9:$J$186,G$7,0)),"",VLOOKUP($E83,'Reablement backsheet'!$D$9:$J$186, G$7,0))</f>
        <v>0.80434782608695654</v>
      </c>
      <c r="H83" s="131">
        <f>IF(ISERROR(VLOOKUP($E83,'Reablement backsheet'!$D$194:$J$371,H$7,0)),"",VLOOKUP($E83,'Reablement backsheet'!$D$194:$J$371, H$7,0))</f>
        <v>0.83056478405315615</v>
      </c>
      <c r="I83" s="131">
        <f>IF(ISERROR(VLOOKUP($E83,'Reablement backsheet'!$D$9:$J$186,I$7,0)),"",VLOOKUP($E83,'Reablement backsheet'!$D$9:$J$186, I$7,0))</f>
        <v>0.81531531531531531</v>
      </c>
      <c r="J83" s="171"/>
      <c r="K83" s="171"/>
      <c r="N83" s="26"/>
    </row>
    <row r="84" spans="2:14">
      <c r="B84" s="42" t="s">
        <v>20</v>
      </c>
      <c r="C84" s="43" t="s">
        <v>36</v>
      </c>
      <c r="D84" s="45" t="s">
        <v>64</v>
      </c>
      <c r="E84" s="61" t="s">
        <v>157</v>
      </c>
      <c r="F84" s="57" t="s">
        <v>158</v>
      </c>
      <c r="G84" s="131">
        <f>IF(ISERROR(VLOOKUP($E84,'Reablement backsheet'!$D$9:$J$186,G$7,0)),"",VLOOKUP($E84,'Reablement backsheet'!$D$9:$J$186, G$7,0))</f>
        <v>0.92700729927007297</v>
      </c>
      <c r="H84" s="131">
        <f>IF(ISERROR(VLOOKUP($E84,'Reablement backsheet'!$D$194:$J$371,H$7,0)),"",VLOOKUP($E84,'Reablement backsheet'!$D$194:$J$371, H$7,0))</f>
        <v>0.91187739463601536</v>
      </c>
      <c r="I84" s="131">
        <f>IF(ISERROR(VLOOKUP($E84,'Reablement backsheet'!$D$9:$J$186,I$7,0)),"",VLOOKUP($E84,'Reablement backsheet'!$D$9:$J$186, I$7,0))</f>
        <v>0.87982832618025753</v>
      </c>
      <c r="J84" s="171"/>
      <c r="K84" s="171"/>
      <c r="N84" s="26"/>
    </row>
    <row r="85" spans="2:14">
      <c r="B85" s="42" t="s">
        <v>16</v>
      </c>
      <c r="C85" s="43" t="s">
        <v>26</v>
      </c>
      <c r="D85" s="45" t="s">
        <v>46</v>
      </c>
      <c r="E85" s="61" t="s">
        <v>159</v>
      </c>
      <c r="F85" s="57" t="s">
        <v>160</v>
      </c>
      <c r="G85" s="131">
        <f>IF(ISERROR(VLOOKUP($E85,'Reablement backsheet'!$D$9:$J$186,G$7,0)),"",VLOOKUP($E85,'Reablement backsheet'!$D$9:$J$186, G$7,0))</f>
        <v>0.6330275229357798</v>
      </c>
      <c r="H85" s="131">
        <f>IF(ISERROR(VLOOKUP($E85,'Reablement backsheet'!$D$194:$J$371,H$7,0)),"",VLOOKUP($E85,'Reablement backsheet'!$D$194:$J$371, H$7,0))</f>
        <v>0.65088757396449703</v>
      </c>
      <c r="I85" s="131">
        <f>IF(ISERROR(VLOOKUP($E85,'Reablement backsheet'!$D$9:$J$186,I$7,0)),"",VLOOKUP($E85,'Reablement backsheet'!$D$9:$J$186, I$7,0))</f>
        <v>0.62121212121212122</v>
      </c>
      <c r="J85" s="171"/>
      <c r="K85" s="171"/>
      <c r="N85" s="26"/>
    </row>
    <row r="86" spans="2:14">
      <c r="B86" s="42" t="s">
        <v>20</v>
      </c>
      <c r="C86" s="43" t="s">
        <v>36</v>
      </c>
      <c r="D86" s="45" t="s">
        <v>64</v>
      </c>
      <c r="E86" s="61" t="s">
        <v>161</v>
      </c>
      <c r="F86" s="57" t="s">
        <v>162</v>
      </c>
      <c r="G86" s="131">
        <f>IF(ISERROR(VLOOKUP($E86,'Reablement backsheet'!$D$9:$J$186,G$7,0)),"",VLOOKUP($E86,'Reablement backsheet'!$D$9:$J$186, G$7,0))</f>
        <v>0.89230769230769236</v>
      </c>
      <c r="H86" s="131">
        <f>IF(ISERROR(VLOOKUP($E86,'Reablement backsheet'!$D$194:$J$371,H$7,0)),"",VLOOKUP($E86,'Reablement backsheet'!$D$194:$J$371, H$7,0))</f>
        <v>0.8971631205673759</v>
      </c>
      <c r="I86" s="131">
        <f>IF(ISERROR(VLOOKUP($E86,'Reablement backsheet'!$D$9:$J$186,I$7,0)),"",VLOOKUP($E86,'Reablement backsheet'!$D$9:$J$186, I$7,0))</f>
        <v>0.89344262295081966</v>
      </c>
      <c r="J86" s="171"/>
      <c r="K86" s="171"/>
      <c r="N86" s="26"/>
    </row>
    <row r="87" spans="2:14">
      <c r="B87" s="42" t="s">
        <v>22</v>
      </c>
      <c r="C87" s="43" t="s">
        <v>38</v>
      </c>
      <c r="D87" s="45" t="s">
        <v>62</v>
      </c>
      <c r="E87" s="61" t="s">
        <v>163</v>
      </c>
      <c r="F87" s="57" t="s">
        <v>164</v>
      </c>
      <c r="G87" s="131">
        <f>IF(ISERROR(VLOOKUP($E87,'Reablement backsheet'!$D$9:$J$186,G$7,0)),"",VLOOKUP($E87,'Reablement backsheet'!$D$9:$J$186, G$7,0))</f>
        <v>0.80745341614906829</v>
      </c>
      <c r="H87" s="131">
        <f>IF(ISERROR(VLOOKUP($E87,'Reablement backsheet'!$D$194:$J$371,H$7,0)),"",VLOOKUP($E87,'Reablement backsheet'!$D$194:$J$371, H$7,0))</f>
        <v>0.81299999999999994</v>
      </c>
      <c r="I87" s="131">
        <f>IF(ISERROR(VLOOKUP($E87,'Reablement backsheet'!$D$9:$J$186,I$7,0)),"",VLOOKUP($E87,'Reablement backsheet'!$D$9:$J$186, I$7,0))</f>
        <v>0.80286738351254483</v>
      </c>
      <c r="J87" s="171"/>
      <c r="K87" s="171"/>
      <c r="N87" s="26"/>
    </row>
    <row r="88" spans="2:14">
      <c r="B88" s="42" t="s">
        <v>20</v>
      </c>
      <c r="C88" s="43" t="s">
        <v>36</v>
      </c>
      <c r="D88" s="45" t="s">
        <v>64</v>
      </c>
      <c r="E88" s="61" t="s">
        <v>165</v>
      </c>
      <c r="F88" s="57" t="s">
        <v>166</v>
      </c>
      <c r="G88" s="131">
        <f>IF(ISERROR(VLOOKUP($E88,'Reablement backsheet'!$D$9:$J$186,G$7,0)),"",VLOOKUP($E88,'Reablement backsheet'!$D$9:$J$186, G$7,0))</f>
        <v>0.91428571428571426</v>
      </c>
      <c r="H88" s="131">
        <f>IF(ISERROR(VLOOKUP($E88,'Reablement backsheet'!$D$194:$J$371,H$7,0)),"",VLOOKUP($E88,'Reablement backsheet'!$D$194:$J$371, H$7,0))</f>
        <v>0.91400000000000003</v>
      </c>
      <c r="I88" s="131">
        <f>IF(ISERROR(VLOOKUP($E88,'Reablement backsheet'!$D$9:$J$186,I$7,0)),"",VLOOKUP($E88,'Reablement backsheet'!$D$9:$J$186, I$7,0))</f>
        <v>0.82520325203252032</v>
      </c>
      <c r="J88" s="171"/>
      <c r="K88" s="171"/>
      <c r="N88" s="26"/>
    </row>
    <row r="89" spans="2:14">
      <c r="B89" s="42" t="s">
        <v>20</v>
      </c>
      <c r="C89" s="43" t="s">
        <v>36</v>
      </c>
      <c r="D89" s="45" t="s">
        <v>64</v>
      </c>
      <c r="E89" s="61" t="s">
        <v>167</v>
      </c>
      <c r="F89" s="57" t="s">
        <v>168</v>
      </c>
      <c r="G89" s="131">
        <f>IF(ISERROR(VLOOKUP($E89,'Reablement backsheet'!$D$9:$J$186,G$7,0)),"",VLOOKUP($E89,'Reablement backsheet'!$D$9:$J$186, G$7,0))</f>
        <v>0.7763440860215054</v>
      </c>
      <c r="H89" s="131">
        <f>IF(ISERROR(VLOOKUP($E89,'Reablement backsheet'!$D$194:$J$371,H$7,0)),"",VLOOKUP($E89,'Reablement backsheet'!$D$194:$J$371, H$7,0))</f>
        <v>0.8</v>
      </c>
      <c r="I89" s="131">
        <f>IF(ISERROR(VLOOKUP($E89,'Reablement backsheet'!$D$9:$J$186,I$7,0)),"",VLOOKUP($E89,'Reablement backsheet'!$D$9:$J$186, I$7,0))</f>
        <v>0.7639198218262806</v>
      </c>
      <c r="J89" s="171"/>
      <c r="K89" s="171"/>
      <c r="N89" s="26"/>
    </row>
    <row r="90" spans="2:14">
      <c r="B90" s="42" t="s">
        <v>16</v>
      </c>
      <c r="C90" s="43" t="s">
        <v>24</v>
      </c>
      <c r="D90" s="45" t="s">
        <v>44</v>
      </c>
      <c r="E90" s="61" t="s">
        <v>169</v>
      </c>
      <c r="F90" s="57" t="s">
        <v>170</v>
      </c>
      <c r="G90" s="131">
        <f>IF(ISERROR(VLOOKUP($E90,'Reablement backsheet'!$D$9:$J$186,G$7,0)),"",VLOOKUP($E90,'Reablement backsheet'!$D$9:$J$186, G$7,0))</f>
        <v>0.82926829268292679</v>
      </c>
      <c r="H90" s="131">
        <f>IF(ISERROR(VLOOKUP($E90,'Reablement backsheet'!$D$194:$J$371,H$7,0)),"",VLOOKUP($E90,'Reablement backsheet'!$D$194:$J$371, H$7,0))</f>
        <v>0.83076923076923082</v>
      </c>
      <c r="I90" s="131">
        <f>IF(ISERROR(VLOOKUP($E90,'Reablement backsheet'!$D$9:$J$186,I$7,0)),"",VLOOKUP($E90,'Reablement backsheet'!$D$9:$J$186, I$7,0))</f>
        <v>0.76190476190476186</v>
      </c>
      <c r="J90" s="171"/>
      <c r="K90" s="171"/>
      <c r="N90" s="26"/>
    </row>
    <row r="91" spans="2:14">
      <c r="B91" s="42" t="s">
        <v>20</v>
      </c>
      <c r="C91" s="43" t="s">
        <v>36</v>
      </c>
      <c r="D91" s="45" t="s">
        <v>64</v>
      </c>
      <c r="E91" s="61" t="s">
        <v>171</v>
      </c>
      <c r="F91" s="57" t="s">
        <v>172</v>
      </c>
      <c r="G91" s="131">
        <f>IF(ISERROR(VLOOKUP($E91,'Reablement backsheet'!$D$9:$J$186,G$7,0)),"",VLOOKUP($E91,'Reablement backsheet'!$D$9:$J$186, G$7,0))</f>
        <v>0.84615384615384615</v>
      </c>
      <c r="H91" s="131">
        <f>IF(ISERROR(VLOOKUP($E91,'Reablement backsheet'!$D$194:$J$371,H$7,0)),"",VLOOKUP($E91,'Reablement backsheet'!$D$194:$J$371, H$7,0))</f>
        <v>0.87111111111111106</v>
      </c>
      <c r="I91" s="131">
        <f>IF(ISERROR(VLOOKUP($E91,'Reablement backsheet'!$D$9:$J$186,I$7,0)),"",VLOOKUP($E91,'Reablement backsheet'!$D$9:$J$186, I$7,0))</f>
        <v>0.78636363636363638</v>
      </c>
      <c r="J91" s="171"/>
      <c r="K91" s="171"/>
      <c r="N91" s="26"/>
    </row>
    <row r="92" spans="2:14">
      <c r="B92" s="42" t="s">
        <v>18</v>
      </c>
      <c r="C92" s="43" t="s">
        <v>32</v>
      </c>
      <c r="D92" s="45" t="s">
        <v>50</v>
      </c>
      <c r="E92" s="61" t="s">
        <v>173</v>
      </c>
      <c r="F92" s="57" t="s">
        <v>174</v>
      </c>
      <c r="G92" s="131">
        <f>IF(ISERROR(VLOOKUP($E92,'Reablement backsheet'!$D$9:$J$186,G$7,0)),"",VLOOKUP($E92,'Reablement backsheet'!$D$9:$J$186, G$7,0))</f>
        <v>0.84705882352941175</v>
      </c>
      <c r="H92" s="131">
        <f>IF(ISERROR(VLOOKUP($E92,'Reablement backsheet'!$D$194:$J$371,H$7,0)),"",VLOOKUP($E92,'Reablement backsheet'!$D$194:$J$371, H$7,0))</f>
        <v>0.85</v>
      </c>
      <c r="I92" s="131">
        <f>IF(ISERROR(VLOOKUP($E92,'Reablement backsheet'!$D$9:$J$186,I$7,0)),"",VLOOKUP($E92,'Reablement backsheet'!$D$9:$J$186, I$7,0))</f>
        <v>0.80645161290322576</v>
      </c>
      <c r="J92" s="171"/>
      <c r="K92" s="171"/>
      <c r="N92" s="26"/>
    </row>
    <row r="93" spans="2:14">
      <c r="B93" s="42" t="s">
        <v>18</v>
      </c>
      <c r="C93" s="43" t="s">
        <v>34</v>
      </c>
      <c r="D93" s="45" t="s">
        <v>52</v>
      </c>
      <c r="E93" s="61" t="s">
        <v>175</v>
      </c>
      <c r="F93" s="57" t="s">
        <v>176</v>
      </c>
      <c r="G93" s="131">
        <f>IF(ISERROR(VLOOKUP($E93,'Reablement backsheet'!$D$9:$J$186,G$7,0)),"",VLOOKUP($E93,'Reablement backsheet'!$D$9:$J$186, G$7,0))</f>
        <v>0.93211488250652741</v>
      </c>
      <c r="H93" s="131">
        <f>IF(ISERROR(VLOOKUP($E93,'Reablement backsheet'!$D$194:$J$371,H$7,0)),"",VLOOKUP($E93,'Reablement backsheet'!$D$194:$J$371, H$7,0))</f>
        <v>0.87055837563451777</v>
      </c>
      <c r="I93" s="131">
        <f>IF(ISERROR(VLOOKUP($E93,'Reablement backsheet'!$D$9:$J$186,I$7,0)),"",VLOOKUP($E93,'Reablement backsheet'!$D$9:$J$186, I$7,0))</f>
        <v>0.86165048543689315</v>
      </c>
      <c r="J93" s="171"/>
      <c r="K93" s="171"/>
      <c r="N93" s="26"/>
    </row>
    <row r="94" spans="2:14">
      <c r="B94" s="42" t="s">
        <v>20</v>
      </c>
      <c r="C94" s="43" t="s">
        <v>36</v>
      </c>
      <c r="D94" s="45" t="s">
        <v>64</v>
      </c>
      <c r="E94" s="61" t="s">
        <v>177</v>
      </c>
      <c r="F94" s="57" t="s">
        <v>178</v>
      </c>
      <c r="G94" s="131">
        <f>IF(ISERROR(VLOOKUP($E94,'Reablement backsheet'!$D$9:$J$186,G$7,0)),"",VLOOKUP($E94,'Reablement backsheet'!$D$9:$J$186, G$7,0))</f>
        <v>0.88</v>
      </c>
      <c r="H94" s="131">
        <f>IF(ISERROR(VLOOKUP($E94,'Reablement backsheet'!$D$194:$J$371,H$7,0)),"",VLOOKUP($E94,'Reablement backsheet'!$D$194:$J$371, H$7,0))</f>
        <v>0.9375</v>
      </c>
      <c r="I94" s="131">
        <f>IF(ISERROR(VLOOKUP($E94,'Reablement backsheet'!$D$9:$J$186,I$7,0)),"",VLOOKUP($E94,'Reablement backsheet'!$D$9:$J$186, I$7,0))</f>
        <v>0.86086956521739133</v>
      </c>
      <c r="J94" s="171"/>
      <c r="K94" s="171"/>
      <c r="N94" s="26"/>
    </row>
    <row r="95" spans="2:14">
      <c r="B95" s="42" t="s">
        <v>20</v>
      </c>
      <c r="C95" s="43" t="s">
        <v>36</v>
      </c>
      <c r="D95" s="45" t="s">
        <v>64</v>
      </c>
      <c r="E95" s="61" t="s">
        <v>179</v>
      </c>
      <c r="F95" s="57" t="s">
        <v>180</v>
      </c>
      <c r="G95" s="131">
        <f>IF(ISERROR(VLOOKUP($E95,'Reablement backsheet'!$D$9:$J$186,G$7,0)),"",VLOOKUP($E95,'Reablement backsheet'!$D$9:$J$186, G$7,0))</f>
        <v>0.83720930232558144</v>
      </c>
      <c r="H95" s="131">
        <f>IF(ISERROR(VLOOKUP($E95,'Reablement backsheet'!$D$194:$J$371,H$7,0)),"",VLOOKUP($E95,'Reablement backsheet'!$D$194:$J$371, H$7,0))</f>
        <v>0.85</v>
      </c>
      <c r="I95" s="131">
        <f>IF(ISERROR(VLOOKUP($E95,'Reablement backsheet'!$D$9:$J$186,I$7,0)),"",VLOOKUP($E95,'Reablement backsheet'!$D$9:$J$186, I$7,0))</f>
        <v>0.75438596491228072</v>
      </c>
      <c r="J95" s="171"/>
      <c r="K95" s="171"/>
      <c r="N95" s="26"/>
    </row>
    <row r="96" spans="2:14">
      <c r="B96" s="42" t="s">
        <v>22</v>
      </c>
      <c r="C96" s="43" t="s">
        <v>38</v>
      </c>
      <c r="D96" s="45" t="s">
        <v>62</v>
      </c>
      <c r="E96" s="61" t="s">
        <v>181</v>
      </c>
      <c r="F96" s="57" t="s">
        <v>182</v>
      </c>
      <c r="G96" s="131">
        <f>IF(ISERROR(VLOOKUP($E96,'Reablement backsheet'!$D$9:$J$186,G$7,0)),"",VLOOKUP($E96,'Reablement backsheet'!$D$9:$J$186, G$7,0))</f>
        <v>0.92753623188405798</v>
      </c>
      <c r="H96" s="131">
        <f>IF(ISERROR(VLOOKUP($E96,'Reablement backsheet'!$D$194:$J$371,H$7,0)),"",VLOOKUP($E96,'Reablement backsheet'!$D$194:$J$371, H$7,0))</f>
        <v>0.95789473684210524</v>
      </c>
      <c r="I96" s="131">
        <f>IF(ISERROR(VLOOKUP($E96,'Reablement backsheet'!$D$9:$J$186,I$7,0)),"",VLOOKUP($E96,'Reablement backsheet'!$D$9:$J$186, I$7,0))</f>
        <v>0.91089108910891092</v>
      </c>
      <c r="J96" s="171"/>
      <c r="K96" s="171"/>
      <c r="N96" s="26"/>
    </row>
    <row r="97" spans="2:14">
      <c r="B97" s="42" t="s">
        <v>20</v>
      </c>
      <c r="C97" s="43" t="s">
        <v>36</v>
      </c>
      <c r="D97" s="45" t="s">
        <v>64</v>
      </c>
      <c r="E97" s="61" t="s">
        <v>183</v>
      </c>
      <c r="F97" s="57" t="s">
        <v>184</v>
      </c>
      <c r="G97" s="131">
        <f>IF(ISERROR(VLOOKUP($E97,'Reablement backsheet'!$D$9:$J$186,G$7,0)),"",VLOOKUP($E97,'Reablement backsheet'!$D$9:$J$186, G$7,0))</f>
        <v>0.97872340425531912</v>
      </c>
      <c r="H97" s="131">
        <f>IF(ISERROR(VLOOKUP($E97,'Reablement backsheet'!$D$194:$J$371,H$7,0)),"",VLOOKUP($E97,'Reablement backsheet'!$D$194:$J$371, H$7,0))</f>
        <v>0.92</v>
      </c>
      <c r="I97" s="131">
        <f>IF(ISERROR(VLOOKUP($E97,'Reablement backsheet'!$D$9:$J$186,I$7,0)),"",VLOOKUP($E97,'Reablement backsheet'!$D$9:$J$186, I$7,0))</f>
        <v>0.94736842105263153</v>
      </c>
      <c r="J97" s="171"/>
      <c r="K97" s="171"/>
      <c r="N97" s="26"/>
    </row>
    <row r="98" spans="2:14">
      <c r="B98" s="42" t="s">
        <v>20</v>
      </c>
      <c r="C98" s="43" t="s">
        <v>36</v>
      </c>
      <c r="D98" s="45" t="s">
        <v>64</v>
      </c>
      <c r="E98" s="61" t="s">
        <v>185</v>
      </c>
      <c r="F98" s="57" t="s">
        <v>186</v>
      </c>
      <c r="G98" s="131">
        <f>IF(ISERROR(VLOOKUP($E98,'Reablement backsheet'!$D$9:$J$186,G$7,0)),"",VLOOKUP($E98,'Reablement backsheet'!$D$9:$J$186, G$7,0))</f>
        <v>0.86394557823129248</v>
      </c>
      <c r="H98" s="131">
        <f>IF(ISERROR(VLOOKUP($E98,'Reablement backsheet'!$D$194:$J$371,H$7,0)),"",VLOOKUP($E98,'Reablement backsheet'!$D$194:$J$371, H$7,0))</f>
        <v>0.89700000000000002</v>
      </c>
      <c r="I98" s="131">
        <f>IF(ISERROR(VLOOKUP($E98,'Reablement backsheet'!$D$9:$J$186,I$7,0)),"",VLOOKUP($E98,'Reablement backsheet'!$D$9:$J$186, I$7,0))</f>
        <v>0.87068965517241381</v>
      </c>
      <c r="J98" s="171"/>
      <c r="K98" s="171"/>
      <c r="N98" s="26"/>
    </row>
    <row r="99" spans="2:14">
      <c r="B99" s="42" t="s">
        <v>22</v>
      </c>
      <c r="C99" s="43" t="s">
        <v>38</v>
      </c>
      <c r="D99" s="45" t="s">
        <v>58</v>
      </c>
      <c r="E99" s="61" t="s">
        <v>187</v>
      </c>
      <c r="F99" s="57" t="s">
        <v>188</v>
      </c>
      <c r="G99" s="131">
        <f>IF(ISERROR(VLOOKUP($E99,'Reablement backsheet'!$D$9:$J$186,G$7,0)),"",VLOOKUP($E99,'Reablement backsheet'!$D$9:$J$186, G$7,0))</f>
        <v>0.83374384236453203</v>
      </c>
      <c r="H99" s="131">
        <f>IF(ISERROR(VLOOKUP($E99,'Reablement backsheet'!$D$194:$J$371,H$7,0)),"",VLOOKUP($E99,'Reablement backsheet'!$D$194:$J$371, H$7,0))</f>
        <v>0.85886840432294975</v>
      </c>
      <c r="I99" s="131">
        <f>IF(ISERROR(VLOOKUP($E99,'Reablement backsheet'!$D$9:$J$186,I$7,0)),"",VLOOKUP($E99,'Reablement backsheet'!$D$9:$J$186, I$7,0))</f>
        <v>0.81484794275491945</v>
      </c>
      <c r="J99" s="171"/>
      <c r="K99" s="171"/>
      <c r="N99" s="26"/>
    </row>
    <row r="100" spans="2:14">
      <c r="B100" s="42" t="s">
        <v>16</v>
      </c>
      <c r="C100" s="43" t="s">
        <v>28</v>
      </c>
      <c r="D100" s="45" t="s">
        <v>42</v>
      </c>
      <c r="E100" s="61" t="s">
        <v>189</v>
      </c>
      <c r="F100" s="57" t="s">
        <v>190</v>
      </c>
      <c r="G100" s="131">
        <f>IF(ISERROR(VLOOKUP($E100,'Reablement backsheet'!$D$9:$J$186,G$7,0)),"",VLOOKUP($E100,'Reablement backsheet'!$D$9:$J$186, G$7,0))</f>
        <v>0.90849673202614378</v>
      </c>
      <c r="H100" s="131">
        <f>IF(ISERROR(VLOOKUP($E100,'Reablement backsheet'!$D$194:$J$371,H$7,0)),"",VLOOKUP($E100,'Reablement backsheet'!$D$194:$J$371, H$7,0))</f>
        <v>0.92</v>
      </c>
      <c r="I100" s="131">
        <f>IF(ISERROR(VLOOKUP($E100,'Reablement backsheet'!$D$9:$J$186,I$7,0)),"",VLOOKUP($E100,'Reablement backsheet'!$D$9:$J$186, I$7,0))</f>
        <v>0.90131578947368418</v>
      </c>
      <c r="J100" s="171"/>
      <c r="K100" s="171"/>
      <c r="N100" s="26"/>
    </row>
    <row r="101" spans="2:14">
      <c r="B101" s="42" t="s">
        <v>20</v>
      </c>
      <c r="C101" s="43" t="s">
        <v>36</v>
      </c>
      <c r="D101" s="45" t="s">
        <v>64</v>
      </c>
      <c r="E101" s="61" t="s">
        <v>191</v>
      </c>
      <c r="F101" s="57" t="s">
        <v>192</v>
      </c>
      <c r="G101" s="131">
        <f>IF(ISERROR(VLOOKUP($E101,'Reablement backsheet'!$D$9:$J$186,G$7,0)),"",VLOOKUP($E101,'Reablement backsheet'!$D$9:$J$186, G$7,0))</f>
        <v>0.82558139534883723</v>
      </c>
      <c r="H101" s="131">
        <f>IF(ISERROR(VLOOKUP($E101,'Reablement backsheet'!$D$194:$J$371,H$7,0)),"",VLOOKUP($E101,'Reablement backsheet'!$D$194:$J$371, H$7,0))</f>
        <v>0.83870967741935487</v>
      </c>
      <c r="I101" s="131">
        <f>IF(ISERROR(VLOOKUP($E101,'Reablement backsheet'!$D$9:$J$186,I$7,0)),"",VLOOKUP($E101,'Reablement backsheet'!$D$9:$J$186, I$7,0))</f>
        <v>0.865979381443299</v>
      </c>
      <c r="J101" s="171"/>
      <c r="K101" s="171"/>
      <c r="N101" s="26"/>
    </row>
    <row r="102" spans="2:14">
      <c r="B102" s="42" t="s">
        <v>16</v>
      </c>
      <c r="C102" s="43" t="s">
        <v>28</v>
      </c>
      <c r="D102" s="45" t="s">
        <v>42</v>
      </c>
      <c r="E102" s="61" t="s">
        <v>193</v>
      </c>
      <c r="F102" s="57" t="s">
        <v>194</v>
      </c>
      <c r="G102" s="131">
        <f>IF(ISERROR(VLOOKUP($E102,'Reablement backsheet'!$D$9:$J$186,G$7,0)),"",VLOOKUP($E102,'Reablement backsheet'!$D$9:$J$186, G$7,0))</f>
        <v>0.890625</v>
      </c>
      <c r="H102" s="131">
        <f>IF(ISERROR(VLOOKUP($E102,'Reablement backsheet'!$D$194:$J$371,H$7,0)),"",VLOOKUP($E102,'Reablement backsheet'!$D$194:$J$371, H$7,0))</f>
        <v>0.94811320754716977</v>
      </c>
      <c r="I102" s="131">
        <f>IF(ISERROR(VLOOKUP($E102,'Reablement backsheet'!$D$9:$J$186,I$7,0)),"",VLOOKUP($E102,'Reablement backsheet'!$D$9:$J$186, I$7,0))</f>
        <v>0.80790960451977401</v>
      </c>
      <c r="J102" s="171"/>
      <c r="K102" s="171"/>
      <c r="N102" s="26"/>
    </row>
    <row r="103" spans="2:14">
      <c r="B103" s="42" t="s">
        <v>16</v>
      </c>
      <c r="C103" s="43" t="s">
        <v>26</v>
      </c>
      <c r="D103" s="45" t="s">
        <v>46</v>
      </c>
      <c r="E103" s="61" t="s">
        <v>195</v>
      </c>
      <c r="F103" s="57" t="s">
        <v>196</v>
      </c>
      <c r="G103" s="131">
        <f>IF(ISERROR(VLOOKUP($E103,'Reablement backsheet'!$D$9:$J$186,G$7,0)),"",VLOOKUP($E103,'Reablement backsheet'!$D$9:$J$186, G$7,0))</f>
        <v>0.81034482758620685</v>
      </c>
      <c r="H103" s="131">
        <f>IF(ISERROR(VLOOKUP($E103,'Reablement backsheet'!$D$194:$J$371,H$7,0)),"",VLOOKUP($E103,'Reablement backsheet'!$D$194:$J$371, H$7,0))</f>
        <v>0.88495575221238942</v>
      </c>
      <c r="I103" s="131">
        <f>IF(ISERROR(VLOOKUP($E103,'Reablement backsheet'!$D$9:$J$186,I$7,0)),"",VLOOKUP($E103,'Reablement backsheet'!$D$9:$J$186, I$7,0))</f>
        <v>0.83974358974358976</v>
      </c>
      <c r="J103" s="171"/>
      <c r="K103" s="171"/>
      <c r="N103" s="26"/>
    </row>
    <row r="104" spans="2:14">
      <c r="B104" s="42" t="s">
        <v>20</v>
      </c>
      <c r="C104" s="43" t="s">
        <v>36</v>
      </c>
      <c r="D104" s="45" t="s">
        <v>64</v>
      </c>
      <c r="E104" s="61" t="s">
        <v>197</v>
      </c>
      <c r="F104" s="57" t="s">
        <v>198</v>
      </c>
      <c r="G104" s="131">
        <f>IF(ISERROR(VLOOKUP($E104,'Reablement backsheet'!$D$9:$J$186,G$7,0)),"",VLOOKUP($E104,'Reablement backsheet'!$D$9:$J$186, G$7,0))</f>
        <v>0.94638694638694643</v>
      </c>
      <c r="H104" s="131">
        <f>IF(ISERROR(VLOOKUP($E104,'Reablement backsheet'!$D$194:$J$371,H$7,0)),"",VLOOKUP($E104,'Reablement backsheet'!$D$194:$J$371, H$7,0))</f>
        <v>0.90074441687344908</v>
      </c>
      <c r="I104" s="131">
        <f>IF(ISERROR(VLOOKUP($E104,'Reablement backsheet'!$D$9:$J$186,I$7,0)),"",VLOOKUP($E104,'Reablement backsheet'!$D$9:$J$186, I$7,0))</f>
        <v>0.93954659949622166</v>
      </c>
      <c r="J104" s="171"/>
      <c r="K104" s="171"/>
      <c r="N104" s="26"/>
    </row>
    <row r="105" spans="2:14">
      <c r="B105" s="42" t="s">
        <v>16</v>
      </c>
      <c r="C105" s="43" t="s">
        <v>26</v>
      </c>
      <c r="D105" s="45" t="s">
        <v>467</v>
      </c>
      <c r="E105" s="61" t="s">
        <v>199</v>
      </c>
      <c r="F105" s="57" t="s">
        <v>200</v>
      </c>
      <c r="G105" s="131">
        <f>IF(ISERROR(VLOOKUP($E105,'Reablement backsheet'!$D$9:$J$186,G$7,0)),"",VLOOKUP($E105,'Reablement backsheet'!$D$9:$J$186, G$7,0))</f>
        <v>0.83199999999999996</v>
      </c>
      <c r="H105" s="131">
        <f>IF(ISERROR(VLOOKUP($E105,'Reablement backsheet'!$D$194:$J$371,H$7,0)),"",VLOOKUP($E105,'Reablement backsheet'!$D$194:$J$371, H$7,0))</f>
        <v>0.82</v>
      </c>
      <c r="I105" s="131">
        <f>IF(ISERROR(VLOOKUP($E105,'Reablement backsheet'!$D$9:$J$186,I$7,0)),"",VLOOKUP($E105,'Reablement backsheet'!$D$9:$J$186, I$7,0))</f>
        <v>0.83758937691521962</v>
      </c>
      <c r="J105" s="171"/>
      <c r="K105" s="171"/>
      <c r="N105" s="26"/>
    </row>
    <row r="106" spans="2:14">
      <c r="B106" s="42" t="s">
        <v>16</v>
      </c>
      <c r="C106" s="43" t="s">
        <v>28</v>
      </c>
      <c r="D106" s="45" t="s">
        <v>42</v>
      </c>
      <c r="E106" s="61" t="s">
        <v>201</v>
      </c>
      <c r="F106" s="57" t="s">
        <v>202</v>
      </c>
      <c r="G106" s="131">
        <f>IF(ISERROR(VLOOKUP($E106,'Reablement backsheet'!$D$9:$J$186,G$7,0)),"",VLOOKUP($E106,'Reablement backsheet'!$D$9:$J$186, G$7,0))</f>
        <v>0.84770889487870615</v>
      </c>
      <c r="H106" s="131">
        <f>IF(ISERROR(VLOOKUP($E106,'Reablement backsheet'!$D$194:$J$371,H$7,0)),"",VLOOKUP($E106,'Reablement backsheet'!$D$194:$J$371, H$7,0))</f>
        <v>0.92511848341232228</v>
      </c>
      <c r="I106" s="131">
        <f>IF(ISERROR(VLOOKUP($E106,'Reablement backsheet'!$D$9:$J$186,I$7,0)),"",VLOOKUP($E106,'Reablement backsheet'!$D$9:$J$186, I$7,0))</f>
        <v>0.89151873767258383</v>
      </c>
      <c r="J106" s="171"/>
      <c r="K106" s="171"/>
      <c r="N106" s="26"/>
    </row>
    <row r="107" spans="2:14">
      <c r="B107" s="42" t="s">
        <v>18</v>
      </c>
      <c r="C107" s="43" t="s">
        <v>30</v>
      </c>
      <c r="D107" s="45" t="s">
        <v>52</v>
      </c>
      <c r="E107" s="61" t="s">
        <v>203</v>
      </c>
      <c r="F107" s="57" t="s">
        <v>204</v>
      </c>
      <c r="G107" s="131">
        <f>IF(ISERROR(VLOOKUP($E107,'Reablement backsheet'!$D$9:$J$186,G$7,0)),"",VLOOKUP($E107,'Reablement backsheet'!$D$9:$J$186, G$7,0))</f>
        <v>0.91500000000000004</v>
      </c>
      <c r="H107" s="131">
        <f>IF(ISERROR(VLOOKUP($E107,'Reablement backsheet'!$D$194:$J$371,H$7,0)),"",VLOOKUP($E107,'Reablement backsheet'!$D$194:$J$371, H$7,0))</f>
        <v>0.9</v>
      </c>
      <c r="I107" s="131">
        <f>IF(ISERROR(VLOOKUP($E107,'Reablement backsheet'!$D$9:$J$186,I$7,0)),"",VLOOKUP($E107,'Reablement backsheet'!$D$9:$J$186, I$7,0))</f>
        <v>0.91262135922330101</v>
      </c>
      <c r="J107" s="171"/>
      <c r="K107" s="171"/>
      <c r="N107" s="26"/>
    </row>
    <row r="108" spans="2:14">
      <c r="B108" s="42" t="s">
        <v>18</v>
      </c>
      <c r="C108" s="43" t="s">
        <v>30</v>
      </c>
      <c r="D108" s="45" t="s">
        <v>52</v>
      </c>
      <c r="E108" s="61" t="s">
        <v>205</v>
      </c>
      <c r="F108" s="57" t="s">
        <v>206</v>
      </c>
      <c r="G108" s="131">
        <f>IF(ISERROR(VLOOKUP($E108,'Reablement backsheet'!$D$9:$J$186,G$7,0)),"",VLOOKUP($E108,'Reablement backsheet'!$D$9:$J$186, G$7,0))</f>
        <v>0.87536231884057969</v>
      </c>
      <c r="H108" s="131">
        <f>IF(ISERROR(VLOOKUP($E108,'Reablement backsheet'!$D$194:$J$371,H$7,0)),"",VLOOKUP($E108,'Reablement backsheet'!$D$194:$J$371, H$7,0))</f>
        <v>0.84222222222222221</v>
      </c>
      <c r="I108" s="131">
        <f>IF(ISERROR(VLOOKUP($E108,'Reablement backsheet'!$D$9:$J$186,I$7,0)),"",VLOOKUP($E108,'Reablement backsheet'!$D$9:$J$186, I$7,0))</f>
        <v>0.86498855835240274</v>
      </c>
      <c r="J108" s="171"/>
      <c r="K108" s="171"/>
      <c r="N108" s="26"/>
    </row>
    <row r="109" spans="2:14">
      <c r="B109" s="42" t="s">
        <v>20</v>
      </c>
      <c r="C109" s="43" t="s">
        <v>36</v>
      </c>
      <c r="D109" s="45" t="s">
        <v>64</v>
      </c>
      <c r="E109" s="61" t="s">
        <v>207</v>
      </c>
      <c r="F109" s="57" t="s">
        <v>208</v>
      </c>
      <c r="G109" s="131">
        <f>IF(ISERROR(VLOOKUP($E109,'Reablement backsheet'!$D$9:$J$186,G$7,0)),"",VLOOKUP($E109,'Reablement backsheet'!$D$9:$J$186, G$7,0))</f>
        <v>0.98130841121495327</v>
      </c>
      <c r="H109" s="131">
        <f>IF(ISERROR(VLOOKUP($E109,'Reablement backsheet'!$D$194:$J$371,H$7,0)),"",VLOOKUP($E109,'Reablement backsheet'!$D$194:$J$371, H$7,0))</f>
        <v>0.88</v>
      </c>
      <c r="I109" s="131">
        <f>IF(ISERROR(VLOOKUP($E109,'Reablement backsheet'!$D$9:$J$186,I$7,0)),"",VLOOKUP($E109,'Reablement backsheet'!$D$9:$J$186, I$7,0))</f>
        <v>0.9285714285714286</v>
      </c>
      <c r="J109" s="171"/>
      <c r="K109" s="171"/>
      <c r="N109" s="26"/>
    </row>
    <row r="110" spans="2:14">
      <c r="B110" s="42" t="s">
        <v>18</v>
      </c>
      <c r="C110" s="43" t="s">
        <v>30</v>
      </c>
      <c r="D110" s="45" t="s">
        <v>52</v>
      </c>
      <c r="E110" s="61" t="s">
        <v>209</v>
      </c>
      <c r="F110" s="57" t="s">
        <v>210</v>
      </c>
      <c r="G110" s="131">
        <f>IF(ISERROR(VLOOKUP($E110,'Reablement backsheet'!$D$9:$J$186,G$7,0)),"",VLOOKUP($E110,'Reablement backsheet'!$D$9:$J$186, G$7,0))</f>
        <v>0.75991649269311068</v>
      </c>
      <c r="H110" s="131">
        <f>IF(ISERROR(VLOOKUP($E110,'Reablement backsheet'!$D$194:$J$371,H$7,0)),"",VLOOKUP($E110,'Reablement backsheet'!$D$194:$J$371, H$7,0))</f>
        <v>0.82</v>
      </c>
      <c r="I110" s="131">
        <f>IF(ISERROR(VLOOKUP($E110,'Reablement backsheet'!$D$9:$J$186,I$7,0)),"",VLOOKUP($E110,'Reablement backsheet'!$D$9:$J$186, I$7,0))</f>
        <v>0.75449101796407181</v>
      </c>
      <c r="J110" s="171"/>
      <c r="K110" s="171"/>
      <c r="N110" s="26"/>
    </row>
    <row r="111" spans="2:14">
      <c r="B111" s="42" t="s">
        <v>16</v>
      </c>
      <c r="C111" s="43" t="s">
        <v>26</v>
      </c>
      <c r="D111" s="45" t="s">
        <v>46</v>
      </c>
      <c r="E111" s="61" t="s">
        <v>211</v>
      </c>
      <c r="F111" s="57" t="s">
        <v>212</v>
      </c>
      <c r="G111" s="131">
        <f>IF(ISERROR(VLOOKUP($E111,'Reablement backsheet'!$D$9:$J$186,G$7,0)),"",VLOOKUP($E111,'Reablement backsheet'!$D$9:$J$186, G$7,0))</f>
        <v>0.7857142857142857</v>
      </c>
      <c r="H111" s="131">
        <f>IF(ISERROR(VLOOKUP($E111,'Reablement backsheet'!$D$194:$J$371,H$7,0)),"",VLOOKUP($E111,'Reablement backsheet'!$D$194:$J$371, H$7,0))</f>
        <v>0.75</v>
      </c>
      <c r="I111" s="131">
        <f>IF(ISERROR(VLOOKUP($E111,'Reablement backsheet'!$D$9:$J$186,I$7,0)),"",VLOOKUP($E111,'Reablement backsheet'!$D$9:$J$186, I$7,0))</f>
        <v>0.7558139534883721</v>
      </c>
      <c r="J111" s="171"/>
      <c r="K111" s="171"/>
      <c r="N111" s="26"/>
    </row>
    <row r="112" spans="2:14">
      <c r="B112" s="42" t="s">
        <v>18</v>
      </c>
      <c r="C112" s="43" t="s">
        <v>34</v>
      </c>
      <c r="D112" s="45" t="s">
        <v>52</v>
      </c>
      <c r="E112" s="61" t="s">
        <v>213</v>
      </c>
      <c r="F112" s="57" t="s">
        <v>214</v>
      </c>
      <c r="G112" s="131">
        <f>IF(ISERROR(VLOOKUP($E112,'Reablement backsheet'!$D$9:$J$186,G$7,0)),"",VLOOKUP($E112,'Reablement backsheet'!$D$9:$J$186, G$7,0))</f>
        <v>0.84426229508196726</v>
      </c>
      <c r="H112" s="131">
        <f>IF(ISERROR(VLOOKUP($E112,'Reablement backsheet'!$D$194:$J$371,H$7,0)),"",VLOOKUP($E112,'Reablement backsheet'!$D$194:$J$371, H$7,0))</f>
        <v>0.83125000000000004</v>
      </c>
      <c r="I112" s="131">
        <f>IF(ISERROR(VLOOKUP($E112,'Reablement backsheet'!$D$9:$J$186,I$7,0)),"",VLOOKUP($E112,'Reablement backsheet'!$D$9:$J$186, I$7,0))</f>
        <v>0.78620689655172415</v>
      </c>
      <c r="J112" s="171"/>
      <c r="K112" s="171"/>
      <c r="N112" s="26"/>
    </row>
    <row r="113" spans="2:14">
      <c r="B113" s="42" t="s">
        <v>16</v>
      </c>
      <c r="C113" s="43" t="s">
        <v>26</v>
      </c>
      <c r="D113" s="45" t="s">
        <v>466</v>
      </c>
      <c r="E113" s="61" t="s">
        <v>215</v>
      </c>
      <c r="F113" s="57" t="s">
        <v>216</v>
      </c>
      <c r="G113" s="131">
        <f>IF(ISERROR(VLOOKUP($E113,'Reablement backsheet'!$D$9:$J$186,G$7,0)),"",VLOOKUP($E113,'Reablement backsheet'!$D$9:$J$186, G$7,0))</f>
        <v>0.6607142857142857</v>
      </c>
      <c r="H113" s="131">
        <f>IF(ISERROR(VLOOKUP($E113,'Reablement backsheet'!$D$194:$J$371,H$7,0)),"",VLOOKUP($E113,'Reablement backsheet'!$D$194:$J$371, H$7,0))</f>
        <v>0.77808219178082194</v>
      </c>
      <c r="I113" s="131">
        <f>IF(ISERROR(VLOOKUP($E113,'Reablement backsheet'!$D$9:$J$186,I$7,0)),"",VLOOKUP($E113,'Reablement backsheet'!$D$9:$J$186, I$7,0))</f>
        <v>0.70572916666666663</v>
      </c>
      <c r="J113" s="171"/>
      <c r="K113" s="171"/>
      <c r="N113" s="26"/>
    </row>
    <row r="114" spans="2:14">
      <c r="B114" s="42" t="s">
        <v>22</v>
      </c>
      <c r="C114" s="43" t="s">
        <v>38</v>
      </c>
      <c r="D114" s="45" t="s">
        <v>58</v>
      </c>
      <c r="E114" s="61" t="s">
        <v>217</v>
      </c>
      <c r="F114" s="57" t="s">
        <v>218</v>
      </c>
      <c r="G114" s="131">
        <f>IF(ISERROR(VLOOKUP($E114,'Reablement backsheet'!$D$9:$J$186,G$7,0)),"",VLOOKUP($E114,'Reablement backsheet'!$D$9:$J$186, G$7,0))</f>
        <v>0.92349726775956287</v>
      </c>
      <c r="H114" s="131">
        <f>IF(ISERROR(VLOOKUP($E114,'Reablement backsheet'!$D$194:$J$371,H$7,0)),"",VLOOKUP($E114,'Reablement backsheet'!$D$194:$J$371, H$7,0))</f>
        <v>0.85</v>
      </c>
      <c r="I114" s="131">
        <f>IF(ISERROR(VLOOKUP($E114,'Reablement backsheet'!$D$9:$J$186,I$7,0)),"",VLOOKUP($E114,'Reablement backsheet'!$D$9:$J$186, I$7,0))</f>
        <v>0.75652173913043474</v>
      </c>
      <c r="J114" s="171"/>
      <c r="K114" s="171"/>
      <c r="N114" s="26"/>
    </row>
    <row r="115" spans="2:14">
      <c r="B115" s="42" t="s">
        <v>20</v>
      </c>
      <c r="C115" s="43" t="s">
        <v>36</v>
      </c>
      <c r="D115" s="45" t="s">
        <v>64</v>
      </c>
      <c r="E115" s="61" t="s">
        <v>219</v>
      </c>
      <c r="F115" s="57" t="s">
        <v>220</v>
      </c>
      <c r="G115" s="131">
        <f>IF(ISERROR(VLOOKUP($E115,'Reablement backsheet'!$D$9:$J$186,G$7,0)),"",VLOOKUP($E115,'Reablement backsheet'!$D$9:$J$186, G$7,0))</f>
        <v>0.81481481481481477</v>
      </c>
      <c r="H115" s="131">
        <f>IF(ISERROR(VLOOKUP($E115,'Reablement backsheet'!$D$194:$J$371,H$7,0)),"",VLOOKUP($E115,'Reablement backsheet'!$D$194:$J$371, H$7,0))</f>
        <v>0.73157894736842111</v>
      </c>
      <c r="I115" s="131">
        <f>IF(ISERROR(VLOOKUP($E115,'Reablement backsheet'!$D$9:$J$186,I$7,0)),"",VLOOKUP($E115,'Reablement backsheet'!$D$9:$J$186, I$7,0))</f>
        <v>0.7651006711409396</v>
      </c>
      <c r="J115" s="171"/>
      <c r="K115" s="171"/>
      <c r="N115" s="26"/>
    </row>
    <row r="116" spans="2:14">
      <c r="B116" s="42" t="s">
        <v>16</v>
      </c>
      <c r="C116" s="43" t="s">
        <v>24</v>
      </c>
      <c r="D116" s="45" t="s">
        <v>44</v>
      </c>
      <c r="E116" s="61" t="s">
        <v>221</v>
      </c>
      <c r="F116" s="57" t="s">
        <v>222</v>
      </c>
      <c r="G116" s="131">
        <f>IF(ISERROR(VLOOKUP($E116,'Reablement backsheet'!$D$9:$J$186,G$7,0)),"",VLOOKUP($E116,'Reablement backsheet'!$D$9:$J$186, G$7,0))</f>
        <v>0.87769784172661869</v>
      </c>
      <c r="H116" s="131">
        <f>IF(ISERROR(VLOOKUP($E116,'Reablement backsheet'!$D$194:$J$371,H$7,0)),"",VLOOKUP($E116,'Reablement backsheet'!$D$194:$J$371, H$7,0))</f>
        <v>0.88571428571428568</v>
      </c>
      <c r="I116" s="131">
        <f>IF(ISERROR(VLOOKUP($E116,'Reablement backsheet'!$D$9:$J$186,I$7,0)),"",VLOOKUP($E116,'Reablement backsheet'!$D$9:$J$186, I$7,0))</f>
        <v>0.90909090909090906</v>
      </c>
      <c r="J116" s="171"/>
      <c r="K116" s="171"/>
      <c r="N116" s="26"/>
    </row>
    <row r="117" spans="2:14">
      <c r="B117" s="42" t="s">
        <v>18</v>
      </c>
      <c r="C117" s="43" t="s">
        <v>38</v>
      </c>
      <c r="D117" s="45" t="s">
        <v>52</v>
      </c>
      <c r="E117" s="61" t="s">
        <v>223</v>
      </c>
      <c r="F117" s="57" t="s">
        <v>224</v>
      </c>
      <c r="G117" s="131">
        <f>IF(ISERROR(VLOOKUP($E117,'Reablement backsheet'!$D$9:$J$186,G$7,0)),"",VLOOKUP($E117,'Reablement backsheet'!$D$9:$J$186, G$7,0))</f>
        <v>0.79581151832460728</v>
      </c>
      <c r="H117" s="131">
        <f>IF(ISERROR(VLOOKUP($E117,'Reablement backsheet'!$D$194:$J$371,H$7,0)),"",VLOOKUP($E117,'Reablement backsheet'!$D$194:$J$371, H$7,0))</f>
        <v>0.8545454545454545</v>
      </c>
      <c r="I117" s="131">
        <f>IF(ISERROR(VLOOKUP($E117,'Reablement backsheet'!$D$9:$J$186,I$7,0)),"",VLOOKUP($E117,'Reablement backsheet'!$D$9:$J$186, I$7,0))</f>
        <v>0.76963350785340312</v>
      </c>
      <c r="J117" s="171"/>
      <c r="K117" s="171"/>
      <c r="N117" s="26"/>
    </row>
    <row r="118" spans="2:14">
      <c r="B118" s="42" t="s">
        <v>16</v>
      </c>
      <c r="C118" s="43" t="s">
        <v>24</v>
      </c>
      <c r="D118" s="45" t="s">
        <v>44</v>
      </c>
      <c r="E118" s="61" t="s">
        <v>225</v>
      </c>
      <c r="F118" s="57" t="s">
        <v>226</v>
      </c>
      <c r="G118" s="131">
        <f>IF(ISERROR(VLOOKUP($E118,'Reablement backsheet'!$D$9:$J$186,G$7,0)),"",VLOOKUP($E118,'Reablement backsheet'!$D$9:$J$186, G$7,0))</f>
        <v>0.81021897810218979</v>
      </c>
      <c r="H118" s="131">
        <f>IF(ISERROR(VLOOKUP($E118,'Reablement backsheet'!$D$194:$J$371,H$7,0)),"",VLOOKUP($E118,'Reablement backsheet'!$D$194:$J$371, H$7,0))</f>
        <v>0.83043478260869563</v>
      </c>
      <c r="I118" s="131">
        <f>IF(ISERROR(VLOOKUP($E118,'Reablement backsheet'!$D$9:$J$186,I$7,0)),"",VLOOKUP($E118,'Reablement backsheet'!$D$9:$J$186, I$7,0))</f>
        <v>0.83257918552036203</v>
      </c>
      <c r="J118" s="171"/>
      <c r="K118" s="171"/>
      <c r="N118" s="26"/>
    </row>
    <row r="119" spans="2:14">
      <c r="B119" s="42" t="s">
        <v>20</v>
      </c>
      <c r="C119" s="43" t="s">
        <v>36</v>
      </c>
      <c r="D119" s="45" t="s">
        <v>64</v>
      </c>
      <c r="E119" s="61" t="s">
        <v>227</v>
      </c>
      <c r="F119" s="57" t="s">
        <v>228</v>
      </c>
      <c r="G119" s="131">
        <f>IF(ISERROR(VLOOKUP($E119,'Reablement backsheet'!$D$9:$J$186,G$7,0)),"",VLOOKUP($E119,'Reablement backsheet'!$D$9:$J$186, G$7,0))</f>
        <v>0.83076923076923082</v>
      </c>
      <c r="H119" s="131">
        <f>IF(ISERROR(VLOOKUP($E119,'Reablement backsheet'!$D$194:$J$371,H$7,0)),"",VLOOKUP($E119,'Reablement backsheet'!$D$194:$J$371, H$7,0))</f>
        <v>0.875</v>
      </c>
      <c r="I119" s="131">
        <f>IF(ISERROR(VLOOKUP($E119,'Reablement backsheet'!$D$9:$J$186,I$7,0)),"",VLOOKUP($E119,'Reablement backsheet'!$D$9:$J$186, I$7,0))</f>
        <v>0.84545454545454546</v>
      </c>
      <c r="J119" s="171"/>
      <c r="K119" s="171"/>
      <c r="N119" s="26"/>
    </row>
    <row r="120" spans="2:14">
      <c r="B120" s="42" t="s">
        <v>18</v>
      </c>
      <c r="C120" s="43" t="s">
        <v>34</v>
      </c>
      <c r="D120" s="45" t="s">
        <v>54</v>
      </c>
      <c r="E120" s="61" t="s">
        <v>229</v>
      </c>
      <c r="F120" s="57" t="s">
        <v>230</v>
      </c>
      <c r="G120" s="131">
        <f>IF(ISERROR(VLOOKUP($E120,'Reablement backsheet'!$D$9:$J$186,G$7,0)),"",VLOOKUP($E120,'Reablement backsheet'!$D$9:$J$186, G$7,0))</f>
        <v>0.91717791411042948</v>
      </c>
      <c r="H120" s="131">
        <f>IF(ISERROR(VLOOKUP($E120,'Reablement backsheet'!$D$194:$J$371,H$7,0)),"",VLOOKUP($E120,'Reablement backsheet'!$D$194:$J$371, H$7,0))</f>
        <v>0.90029761904761907</v>
      </c>
      <c r="I120" s="131">
        <f>IF(ISERROR(VLOOKUP($E120,'Reablement backsheet'!$D$9:$J$186,I$7,0)),"",VLOOKUP($E120,'Reablement backsheet'!$D$9:$J$186, I$7,0))</f>
        <v>0.93523316062176165</v>
      </c>
      <c r="J120" s="171"/>
      <c r="K120" s="171"/>
      <c r="N120" s="26"/>
    </row>
    <row r="121" spans="2:14">
      <c r="B121" s="42" t="s">
        <v>16</v>
      </c>
      <c r="C121" s="43" t="s">
        <v>28</v>
      </c>
      <c r="D121" s="45" t="s">
        <v>42</v>
      </c>
      <c r="E121" s="61" t="s">
        <v>231</v>
      </c>
      <c r="F121" s="57" t="s">
        <v>232</v>
      </c>
      <c r="G121" s="131">
        <f>IF(ISERROR(VLOOKUP($E121,'Reablement backsheet'!$D$9:$J$186,G$7,0)),"",VLOOKUP($E121,'Reablement backsheet'!$D$9:$J$186, G$7,0))</f>
        <v>0.90625</v>
      </c>
      <c r="H121" s="131">
        <f>IF(ISERROR(VLOOKUP($E121,'Reablement backsheet'!$D$194:$J$371,H$7,0)),"",VLOOKUP($E121,'Reablement backsheet'!$D$194:$J$371, H$7,0))</f>
        <v>0.89473684210526316</v>
      </c>
      <c r="I121" s="131">
        <f>IF(ISERROR(VLOOKUP($E121,'Reablement backsheet'!$D$9:$J$186,I$7,0)),"",VLOOKUP($E121,'Reablement backsheet'!$D$9:$J$186, I$7,0))</f>
        <v>0.93137254901960786</v>
      </c>
      <c r="J121" s="171"/>
      <c r="K121" s="171"/>
      <c r="N121" s="26"/>
    </row>
    <row r="122" spans="2:14">
      <c r="B122" s="42" t="s">
        <v>16</v>
      </c>
      <c r="C122" s="43" t="s">
        <v>28</v>
      </c>
      <c r="D122" s="45" t="s">
        <v>42</v>
      </c>
      <c r="E122" s="61" t="s">
        <v>233</v>
      </c>
      <c r="F122" s="57" t="s">
        <v>234</v>
      </c>
      <c r="G122" s="131">
        <f>IF(ISERROR(VLOOKUP($E122,'Reablement backsheet'!$D$9:$J$186,G$7,0)),"",VLOOKUP($E122,'Reablement backsheet'!$D$9:$J$186, G$7,0))</f>
        <v>0.91095890410958902</v>
      </c>
      <c r="H122" s="131">
        <f>IF(ISERROR(VLOOKUP($E122,'Reablement backsheet'!$D$194:$J$371,H$7,0)),"",VLOOKUP($E122,'Reablement backsheet'!$D$194:$J$371, H$7,0))</f>
        <v>0.91666666666666663</v>
      </c>
      <c r="I122" s="131">
        <f>IF(ISERROR(VLOOKUP($E122,'Reablement backsheet'!$D$9:$J$186,I$7,0)),"",VLOOKUP($E122,'Reablement backsheet'!$D$9:$J$186, I$7,0))</f>
        <v>0.92268041237113407</v>
      </c>
      <c r="J122" s="171"/>
      <c r="K122" s="171"/>
      <c r="N122" s="26"/>
    </row>
    <row r="123" spans="2:14">
      <c r="B123" s="42" t="s">
        <v>22</v>
      </c>
      <c r="C123" s="43" t="s">
        <v>40</v>
      </c>
      <c r="D123" s="45" t="s">
        <v>56</v>
      </c>
      <c r="E123" s="61" t="s">
        <v>235</v>
      </c>
      <c r="F123" s="57" t="s">
        <v>236</v>
      </c>
      <c r="G123" s="131">
        <f>IF(ISERROR(VLOOKUP($E123,'Reablement backsheet'!$D$9:$J$186,G$7,0)),"",VLOOKUP($E123,'Reablement backsheet'!$D$9:$J$186, G$7,0))</f>
        <v>0.8833333333333333</v>
      </c>
      <c r="H123" s="131">
        <f>IF(ISERROR(VLOOKUP($E123,'Reablement backsheet'!$D$194:$J$371,H$7,0)),"",VLOOKUP($E123,'Reablement backsheet'!$D$194:$J$371, H$7,0))</f>
        <v>0.85263157894736841</v>
      </c>
      <c r="I123" s="131">
        <f>IF(ISERROR(VLOOKUP($E123,'Reablement backsheet'!$D$9:$J$186,I$7,0)),"",VLOOKUP($E123,'Reablement backsheet'!$D$9:$J$186, I$7,0))</f>
        <v>0.73469387755102045</v>
      </c>
      <c r="J123" s="171"/>
      <c r="K123" s="171"/>
      <c r="N123" s="26"/>
    </row>
    <row r="124" spans="2:14">
      <c r="B124" s="42" t="s">
        <v>16</v>
      </c>
      <c r="C124" s="43" t="s">
        <v>24</v>
      </c>
      <c r="D124" s="45" t="s">
        <v>44</v>
      </c>
      <c r="E124" s="61" t="s">
        <v>237</v>
      </c>
      <c r="F124" s="57" t="s">
        <v>238</v>
      </c>
      <c r="G124" s="131">
        <f>IF(ISERROR(VLOOKUP($E124,'Reablement backsheet'!$D$9:$J$186,G$7,0)),"",VLOOKUP($E124,'Reablement backsheet'!$D$9:$J$186, G$7,0))</f>
        <v>0.93006993006993011</v>
      </c>
      <c r="H124" s="131">
        <f>IF(ISERROR(VLOOKUP($E124,'Reablement backsheet'!$D$194:$J$371,H$7,0)),"",VLOOKUP($E124,'Reablement backsheet'!$D$194:$J$371, H$7,0))</f>
        <v>0.93090909090909091</v>
      </c>
      <c r="I124" s="131">
        <f>IF(ISERROR(VLOOKUP($E124,'Reablement backsheet'!$D$9:$J$186,I$7,0)),"",VLOOKUP($E124,'Reablement backsheet'!$D$9:$J$186, I$7,0))</f>
        <v>0.92307692307692313</v>
      </c>
      <c r="J124" s="171"/>
      <c r="K124" s="171"/>
      <c r="N124" s="26"/>
    </row>
    <row r="125" spans="2:14">
      <c r="B125" s="42" t="s">
        <v>16</v>
      </c>
      <c r="C125" s="43" t="s">
        <v>28</v>
      </c>
      <c r="D125" s="45" t="s">
        <v>42</v>
      </c>
      <c r="E125" s="61" t="s">
        <v>239</v>
      </c>
      <c r="F125" s="57" t="s">
        <v>240</v>
      </c>
      <c r="G125" s="131">
        <f>IF(ISERROR(VLOOKUP($E125,'Reablement backsheet'!$D$9:$J$186,G$7,0)),"",VLOOKUP($E125,'Reablement backsheet'!$D$9:$J$186, G$7,0))</f>
        <v>0.82524271844660191</v>
      </c>
      <c r="H125" s="131">
        <f>IF(ISERROR(VLOOKUP($E125,'Reablement backsheet'!$D$194:$J$371,H$7,0)),"",VLOOKUP($E125,'Reablement backsheet'!$D$194:$J$371, H$7,0))</f>
        <v>0.87301587301587302</v>
      </c>
      <c r="I125" s="131">
        <f>IF(ISERROR(VLOOKUP($E125,'Reablement backsheet'!$D$9:$J$186,I$7,0)),"",VLOOKUP($E125,'Reablement backsheet'!$D$9:$J$186, I$7,0))</f>
        <v>0.8364661654135338</v>
      </c>
      <c r="J125" s="171"/>
      <c r="K125" s="171"/>
      <c r="N125" s="26"/>
    </row>
    <row r="126" spans="2:14">
      <c r="B126" s="42" t="s">
        <v>18</v>
      </c>
      <c r="C126" s="43" t="s">
        <v>30</v>
      </c>
      <c r="D126" s="45" t="s">
        <v>52</v>
      </c>
      <c r="E126" s="61" t="s">
        <v>241</v>
      </c>
      <c r="F126" s="57" t="s">
        <v>242</v>
      </c>
      <c r="G126" s="131">
        <f>IF(ISERROR(VLOOKUP($E126,'Reablement backsheet'!$D$9:$J$186,G$7,0)),"",VLOOKUP($E126,'Reablement backsheet'!$D$9:$J$186, G$7,0))</f>
        <v>0.72869955156950672</v>
      </c>
      <c r="H126" s="131">
        <f>IF(ISERROR(VLOOKUP($E126,'Reablement backsheet'!$D$194:$J$371,H$7,0)),"",VLOOKUP($E126,'Reablement backsheet'!$D$194:$J$371, H$7,0))</f>
        <v>0.7594866071428571</v>
      </c>
      <c r="I126" s="131">
        <f>IF(ISERROR(VLOOKUP($E126,'Reablement backsheet'!$D$9:$J$186,I$7,0)),"",VLOOKUP($E126,'Reablement backsheet'!$D$9:$J$186, I$7,0))</f>
        <v>0.80933062880324547</v>
      </c>
      <c r="J126" s="171"/>
      <c r="K126" s="171"/>
      <c r="N126" s="26"/>
    </row>
    <row r="127" spans="2:14">
      <c r="B127" s="42" t="s">
        <v>16</v>
      </c>
      <c r="C127" s="43" t="s">
        <v>24</v>
      </c>
      <c r="D127" s="45" t="s">
        <v>44</v>
      </c>
      <c r="E127" s="61" t="s">
        <v>243</v>
      </c>
      <c r="F127" s="57" t="s">
        <v>244</v>
      </c>
      <c r="G127" s="131">
        <f>IF(ISERROR(VLOOKUP($E127,'Reablement backsheet'!$D$9:$J$186,G$7,0)),"",VLOOKUP($E127,'Reablement backsheet'!$D$9:$J$186, G$7,0))</f>
        <v>0.94352941176470584</v>
      </c>
      <c r="H127" s="131">
        <f>IF(ISERROR(VLOOKUP($E127,'Reablement backsheet'!$D$194:$J$371,H$7,0)),"",VLOOKUP($E127,'Reablement backsheet'!$D$194:$J$371, H$7,0))</f>
        <v>0.93150684931506844</v>
      </c>
      <c r="I127" s="131">
        <f>IF(ISERROR(VLOOKUP($E127,'Reablement backsheet'!$D$9:$J$186,I$7,0)),"",VLOOKUP($E127,'Reablement backsheet'!$D$9:$J$186, I$7,0))</f>
        <v>0.91545893719806759</v>
      </c>
      <c r="J127" s="171"/>
      <c r="K127" s="171"/>
      <c r="N127" s="26"/>
    </row>
    <row r="128" spans="2:14">
      <c r="B128" s="42" t="s">
        <v>18</v>
      </c>
      <c r="C128" s="43" t="s">
        <v>30</v>
      </c>
      <c r="D128" s="45" t="s">
        <v>48</v>
      </c>
      <c r="E128" s="61" t="s">
        <v>245</v>
      </c>
      <c r="F128" s="57" t="s">
        <v>246</v>
      </c>
      <c r="G128" s="131">
        <f>IF(ISERROR(VLOOKUP($E128,'Reablement backsheet'!$D$9:$J$186,G$7,0)),"",VLOOKUP($E128,'Reablement backsheet'!$D$9:$J$186, G$7,0))</f>
        <v>0.74736842105263157</v>
      </c>
      <c r="H128" s="131">
        <f>IF(ISERROR(VLOOKUP($E128,'Reablement backsheet'!$D$194:$J$371,H$7,0)),"",VLOOKUP($E128,'Reablement backsheet'!$D$194:$J$371, H$7,0))</f>
        <v>0.77611940298507465</v>
      </c>
      <c r="I128" s="131">
        <f>IF(ISERROR(VLOOKUP($E128,'Reablement backsheet'!$D$9:$J$186,I$7,0)),"",VLOOKUP($E128,'Reablement backsheet'!$D$9:$J$186, I$7,0))</f>
        <v>0.84615384615384615</v>
      </c>
      <c r="J128" s="171"/>
      <c r="K128" s="171"/>
      <c r="N128" s="26"/>
    </row>
    <row r="129" spans="2:14">
      <c r="B129" s="42" t="s">
        <v>18</v>
      </c>
      <c r="C129" s="43" t="s">
        <v>30</v>
      </c>
      <c r="D129" s="45" t="s">
        <v>48</v>
      </c>
      <c r="E129" s="61" t="s">
        <v>247</v>
      </c>
      <c r="F129" s="57" t="s">
        <v>248</v>
      </c>
      <c r="G129" s="131">
        <f>IF(ISERROR(VLOOKUP($E129,'Reablement backsheet'!$D$9:$J$186,G$7,0)),"",VLOOKUP($E129,'Reablement backsheet'!$D$9:$J$186, G$7,0))</f>
        <v>0.9125475285171103</v>
      </c>
      <c r="H129" s="131">
        <f>IF(ISERROR(VLOOKUP($E129,'Reablement backsheet'!$D$194:$J$371,H$7,0)),"",VLOOKUP($E129,'Reablement backsheet'!$D$194:$J$371, H$7,0))</f>
        <v>0.91208791208791207</v>
      </c>
      <c r="I129" s="131">
        <f>IF(ISERROR(VLOOKUP($E129,'Reablement backsheet'!$D$9:$J$186,I$7,0)),"",VLOOKUP($E129,'Reablement backsheet'!$D$9:$J$186, I$7,0))</f>
        <v>0.78909090909090907</v>
      </c>
      <c r="J129" s="171"/>
      <c r="K129" s="171"/>
      <c r="N129" s="26"/>
    </row>
    <row r="130" spans="2:14">
      <c r="B130" s="42" t="s">
        <v>16</v>
      </c>
      <c r="C130" s="43" t="s">
        <v>26</v>
      </c>
      <c r="D130" s="45" t="s">
        <v>466</v>
      </c>
      <c r="E130" s="61" t="s">
        <v>249</v>
      </c>
      <c r="F130" s="57" t="s">
        <v>250</v>
      </c>
      <c r="G130" s="131">
        <f>IF(ISERROR(VLOOKUP($E130,'Reablement backsheet'!$D$9:$J$186,G$7,0)),"",VLOOKUP($E130,'Reablement backsheet'!$D$9:$J$186, G$7,0))</f>
        <v>0.89795918367346939</v>
      </c>
      <c r="H130" s="131">
        <f>IF(ISERROR(VLOOKUP($E130,'Reablement backsheet'!$D$194:$J$371,H$7,0)),"",VLOOKUP($E130,'Reablement backsheet'!$D$194:$J$371, H$7,0))</f>
        <v>0.9</v>
      </c>
      <c r="I130" s="131">
        <f>IF(ISERROR(VLOOKUP($E130,'Reablement backsheet'!$D$9:$J$186,I$7,0)),"",VLOOKUP($E130,'Reablement backsheet'!$D$9:$J$186, I$7,0))</f>
        <v>0.92666666666666664</v>
      </c>
      <c r="J130" s="171"/>
      <c r="K130" s="171"/>
      <c r="N130" s="26"/>
    </row>
    <row r="131" spans="2:14">
      <c r="B131" s="42" t="s">
        <v>22</v>
      </c>
      <c r="C131" s="43" t="s">
        <v>38</v>
      </c>
      <c r="D131" s="45" t="s">
        <v>60</v>
      </c>
      <c r="E131" s="61" t="s">
        <v>251</v>
      </c>
      <c r="F131" s="57" t="s">
        <v>252</v>
      </c>
      <c r="G131" s="131">
        <f>IF(ISERROR(VLOOKUP($E131,'Reablement backsheet'!$D$9:$J$186,G$7,0)),"",VLOOKUP($E131,'Reablement backsheet'!$D$9:$J$186, G$7,0))</f>
        <v>0.81159420289855078</v>
      </c>
      <c r="H131" s="131">
        <f>IF(ISERROR(VLOOKUP($E131,'Reablement backsheet'!$D$194:$J$371,H$7,0)),"",VLOOKUP($E131,'Reablement backsheet'!$D$194:$J$371, H$7,0))</f>
        <v>0.83599999999999997</v>
      </c>
      <c r="I131" s="131">
        <f>IF(ISERROR(VLOOKUP($E131,'Reablement backsheet'!$D$9:$J$186,I$7,0)),"",VLOOKUP($E131,'Reablement backsheet'!$D$9:$J$186, I$7,0))</f>
        <v>0.79840848806366049</v>
      </c>
      <c r="J131" s="171"/>
      <c r="K131" s="171"/>
      <c r="N131" s="26"/>
    </row>
    <row r="132" spans="2:14">
      <c r="B132" s="42" t="s">
        <v>18</v>
      </c>
      <c r="C132" s="43" t="s">
        <v>34</v>
      </c>
      <c r="D132" s="45" t="s">
        <v>54</v>
      </c>
      <c r="E132" s="61" t="s">
        <v>253</v>
      </c>
      <c r="F132" s="57" t="s">
        <v>254</v>
      </c>
      <c r="G132" s="131">
        <f>IF(ISERROR(VLOOKUP($E132,'Reablement backsheet'!$D$9:$J$186,G$7,0)),"",VLOOKUP($E132,'Reablement backsheet'!$D$9:$J$186, G$7,0))</f>
        <v>0.83333333333333337</v>
      </c>
      <c r="H132" s="131">
        <f>IF(ISERROR(VLOOKUP($E132,'Reablement backsheet'!$D$194:$J$371,H$7,0)),"",VLOOKUP($E132,'Reablement backsheet'!$D$194:$J$371, H$7,0))</f>
        <v>0.82781456953642385</v>
      </c>
      <c r="I132" s="131">
        <f>IF(ISERROR(VLOOKUP($E132,'Reablement backsheet'!$D$9:$J$186,I$7,0)),"",VLOOKUP($E132,'Reablement backsheet'!$D$9:$J$186, I$7,0))</f>
        <v>0.72477064220183485</v>
      </c>
      <c r="J132" s="171"/>
      <c r="K132" s="171"/>
      <c r="N132" s="26"/>
    </row>
    <row r="133" spans="2:14">
      <c r="B133" s="42" t="s">
        <v>22</v>
      </c>
      <c r="C133" s="43" t="s">
        <v>40</v>
      </c>
      <c r="D133" s="45" t="s">
        <v>56</v>
      </c>
      <c r="E133" s="61" t="s">
        <v>255</v>
      </c>
      <c r="F133" s="57" t="s">
        <v>256</v>
      </c>
      <c r="G133" s="131">
        <f>IF(ISERROR(VLOOKUP($E133,'Reablement backsheet'!$D$9:$J$186,G$7,0)),"",VLOOKUP($E133,'Reablement backsheet'!$D$9:$J$186, G$7,0))</f>
        <v>0.85121107266435991</v>
      </c>
      <c r="H133" s="131">
        <f>IF(ISERROR(VLOOKUP($E133,'Reablement backsheet'!$D$194:$J$371,H$7,0)),"",VLOOKUP($E133,'Reablement backsheet'!$D$194:$J$371, H$7,0))</f>
        <v>0.89891696750902528</v>
      </c>
      <c r="I133" s="131">
        <f>IF(ISERROR(VLOOKUP($E133,'Reablement backsheet'!$D$9:$J$186,I$7,0)),"",VLOOKUP($E133,'Reablement backsheet'!$D$9:$J$186, I$7,0))</f>
        <v>0.84946236559139787</v>
      </c>
      <c r="J133" s="171"/>
      <c r="K133" s="171"/>
      <c r="N133" s="26"/>
    </row>
    <row r="134" spans="2:14">
      <c r="B134" s="42" t="s">
        <v>22</v>
      </c>
      <c r="C134" s="43" t="s">
        <v>38</v>
      </c>
      <c r="D134" s="45" t="s">
        <v>62</v>
      </c>
      <c r="E134" s="61" t="s">
        <v>257</v>
      </c>
      <c r="F134" s="57" t="s">
        <v>258</v>
      </c>
      <c r="G134" s="131">
        <f>IF(ISERROR(VLOOKUP($E134,'Reablement backsheet'!$D$9:$J$186,G$7,0)),"",VLOOKUP($E134,'Reablement backsheet'!$D$9:$J$186, G$7,0))</f>
        <v>0.78632478632478631</v>
      </c>
      <c r="H134" s="131">
        <f>IF(ISERROR(VLOOKUP($E134,'Reablement backsheet'!$D$194:$J$371,H$7,0)),"",VLOOKUP($E134,'Reablement backsheet'!$D$194:$J$371, H$7,0))</f>
        <v>0.8529411764705882</v>
      </c>
      <c r="I134" s="131">
        <f>IF(ISERROR(VLOOKUP($E134,'Reablement backsheet'!$D$9:$J$186,I$7,0)),"",VLOOKUP($E134,'Reablement backsheet'!$D$9:$J$186, I$7,0))</f>
        <v>0.79605263157894735</v>
      </c>
      <c r="J134" s="171"/>
      <c r="K134" s="171"/>
      <c r="N134" s="26"/>
    </row>
    <row r="135" spans="2:14">
      <c r="B135" s="42" t="s">
        <v>22</v>
      </c>
      <c r="C135" s="43" t="s">
        <v>38</v>
      </c>
      <c r="D135" s="45" t="s">
        <v>60</v>
      </c>
      <c r="E135" s="61" t="s">
        <v>259</v>
      </c>
      <c r="F135" s="57" t="s">
        <v>260</v>
      </c>
      <c r="G135" s="131">
        <f>IF(ISERROR(VLOOKUP($E135,'Reablement backsheet'!$D$9:$J$186,G$7,0)),"",VLOOKUP($E135,'Reablement backsheet'!$D$9:$J$186, G$7,0))</f>
        <v>0.87341772151898733</v>
      </c>
      <c r="H135" s="131">
        <f>IF(ISERROR(VLOOKUP($E135,'Reablement backsheet'!$D$194:$J$371,H$7,0)),"",VLOOKUP($E135,'Reablement backsheet'!$D$194:$J$371, H$7,0))</f>
        <v>0.8666666666666667</v>
      </c>
      <c r="I135" s="131">
        <f>IF(ISERROR(VLOOKUP($E135,'Reablement backsheet'!$D$9:$J$186,I$7,0)),"",VLOOKUP($E135,'Reablement backsheet'!$D$9:$J$186, I$7,0))</f>
        <v>0.87096774193548387</v>
      </c>
      <c r="J135" s="171"/>
      <c r="K135" s="171"/>
      <c r="N135" s="26"/>
    </row>
    <row r="136" spans="2:14">
      <c r="B136" s="42" t="s">
        <v>20</v>
      </c>
      <c r="C136" s="43" t="s">
        <v>36</v>
      </c>
      <c r="D136" s="45" t="s">
        <v>64</v>
      </c>
      <c r="E136" s="61" t="s">
        <v>261</v>
      </c>
      <c r="F136" s="57" t="s">
        <v>262</v>
      </c>
      <c r="G136" s="131">
        <f>IF(ISERROR(VLOOKUP($E136,'Reablement backsheet'!$D$9:$J$186,G$7,0)),"",VLOOKUP($E136,'Reablement backsheet'!$D$9:$J$186, G$7,0))</f>
        <v>0.89036544850498334</v>
      </c>
      <c r="H136" s="131">
        <f>IF(ISERROR(VLOOKUP($E136,'Reablement backsheet'!$D$194:$J$371,H$7,0)),"",VLOOKUP($E136,'Reablement backsheet'!$D$194:$J$371, H$7,0))</f>
        <v>0.85666666666666669</v>
      </c>
      <c r="I136" s="131">
        <f>IF(ISERROR(VLOOKUP($E136,'Reablement backsheet'!$D$9:$J$186,I$7,0)),"",VLOOKUP($E136,'Reablement backsheet'!$D$9:$J$186, I$7,0))</f>
        <v>0.93538461538461537</v>
      </c>
      <c r="J136" s="171"/>
      <c r="K136" s="171"/>
      <c r="N136" s="26"/>
    </row>
    <row r="137" spans="2:14">
      <c r="B137" s="42" t="s">
        <v>16</v>
      </c>
      <c r="C137" s="43" t="s">
        <v>24</v>
      </c>
      <c r="D137" s="45" t="s">
        <v>44</v>
      </c>
      <c r="E137" s="61" t="s">
        <v>263</v>
      </c>
      <c r="F137" s="57" t="s">
        <v>264</v>
      </c>
      <c r="G137" s="131">
        <f>IF(ISERROR(VLOOKUP($E137,'Reablement backsheet'!$D$9:$J$186,G$7,0)),"",VLOOKUP($E137,'Reablement backsheet'!$D$9:$J$186, G$7,0))</f>
        <v>0.82758620689655171</v>
      </c>
      <c r="H137" s="131">
        <f>IF(ISERROR(VLOOKUP($E137,'Reablement backsheet'!$D$194:$J$371,H$7,0)),"",VLOOKUP($E137,'Reablement backsheet'!$D$194:$J$371, H$7,0))</f>
        <v>0.84444444444444444</v>
      </c>
      <c r="I137" s="131">
        <f>IF(ISERROR(VLOOKUP($E137,'Reablement backsheet'!$D$9:$J$186,I$7,0)),"",VLOOKUP($E137,'Reablement backsheet'!$D$9:$J$186, I$7,0))</f>
        <v>0.83076923076923082</v>
      </c>
      <c r="J137" s="171"/>
      <c r="K137" s="171"/>
      <c r="N137" s="26"/>
    </row>
    <row r="138" spans="2:14">
      <c r="B138" s="42" t="s">
        <v>20</v>
      </c>
      <c r="C138" s="43" t="s">
        <v>36</v>
      </c>
      <c r="D138" s="45" t="s">
        <v>64</v>
      </c>
      <c r="E138" s="61" t="s">
        <v>265</v>
      </c>
      <c r="F138" s="57" t="s">
        <v>266</v>
      </c>
      <c r="G138" s="131">
        <f>IF(ISERROR(VLOOKUP($E138,'Reablement backsheet'!$D$9:$J$186,G$7,0)),"",VLOOKUP($E138,'Reablement backsheet'!$D$9:$J$186, G$7,0))</f>
        <v>0.86419753086419748</v>
      </c>
      <c r="H138" s="131">
        <f>IF(ISERROR(VLOOKUP($E138,'Reablement backsheet'!$D$194:$J$371,H$7,0)),"",VLOOKUP($E138,'Reablement backsheet'!$D$194:$J$371, H$7,0))</f>
        <v>0.85161290322580641</v>
      </c>
      <c r="I138" s="131">
        <f>IF(ISERROR(VLOOKUP($E138,'Reablement backsheet'!$D$9:$J$186,I$7,0)),"",VLOOKUP($E138,'Reablement backsheet'!$D$9:$J$186, I$7,0))</f>
        <v>0.85616438356164382</v>
      </c>
      <c r="J138" s="171"/>
      <c r="K138" s="171"/>
      <c r="N138" s="26"/>
    </row>
    <row r="139" spans="2:14">
      <c r="B139" s="42" t="s">
        <v>16</v>
      </c>
      <c r="C139" s="43" t="s">
        <v>26</v>
      </c>
      <c r="D139" s="45" t="s">
        <v>466</v>
      </c>
      <c r="E139" s="61" t="s">
        <v>267</v>
      </c>
      <c r="F139" s="57" t="s">
        <v>268</v>
      </c>
      <c r="G139" s="131">
        <f>IF(ISERROR(VLOOKUP($E139,'Reablement backsheet'!$D$9:$J$186,G$7,0)),"",VLOOKUP($E139,'Reablement backsheet'!$D$9:$J$186, G$7,0))</f>
        <v>0.84042553191489366</v>
      </c>
      <c r="H139" s="131">
        <f>IF(ISERROR(VLOOKUP($E139,'Reablement backsheet'!$D$194:$J$371,H$7,0)),"",VLOOKUP($E139,'Reablement backsheet'!$D$194:$J$371, H$7,0))</f>
        <v>0.83333333333333337</v>
      </c>
      <c r="I139" s="131">
        <f>IF(ISERROR(VLOOKUP($E139,'Reablement backsheet'!$D$9:$J$186,I$7,0)),"",VLOOKUP($E139,'Reablement backsheet'!$D$9:$J$186, I$7,0))</f>
        <v>0.875</v>
      </c>
      <c r="J139" s="171"/>
      <c r="K139" s="171"/>
      <c r="N139" s="26"/>
    </row>
    <row r="140" spans="2:14">
      <c r="B140" s="42" t="s">
        <v>16</v>
      </c>
      <c r="C140" s="43" t="s">
        <v>28</v>
      </c>
      <c r="D140" s="45" t="s">
        <v>42</v>
      </c>
      <c r="E140" s="61" t="s">
        <v>269</v>
      </c>
      <c r="F140" s="57" t="s">
        <v>270</v>
      </c>
      <c r="G140" s="131">
        <f>IF(ISERROR(VLOOKUP($E140,'Reablement backsheet'!$D$9:$J$186,G$7,0)),"",VLOOKUP($E140,'Reablement backsheet'!$D$9:$J$186, G$7,0))</f>
        <v>0.89629629629629626</v>
      </c>
      <c r="H140" s="131">
        <f>IF(ISERROR(VLOOKUP($E140,'Reablement backsheet'!$D$194:$J$371,H$7,0)),"",VLOOKUP($E140,'Reablement backsheet'!$D$194:$J$371, H$7,0))</f>
        <v>0.91034482758620694</v>
      </c>
      <c r="I140" s="131">
        <f>IF(ISERROR(VLOOKUP($E140,'Reablement backsheet'!$D$9:$J$186,I$7,0)),"",VLOOKUP($E140,'Reablement backsheet'!$D$9:$J$186, I$7,0))</f>
        <v>0.875</v>
      </c>
      <c r="J140" s="171"/>
      <c r="K140" s="171"/>
      <c r="N140" s="26"/>
    </row>
    <row r="141" spans="2:14">
      <c r="B141" s="42" t="s">
        <v>18</v>
      </c>
      <c r="C141" s="43" t="s">
        <v>30</v>
      </c>
      <c r="D141" s="45" t="s">
        <v>52</v>
      </c>
      <c r="E141" s="61" t="s">
        <v>271</v>
      </c>
      <c r="F141" s="57" t="s">
        <v>272</v>
      </c>
      <c r="G141" s="131">
        <f>IF(ISERROR(VLOOKUP($E141,'Reablement backsheet'!$D$9:$J$186,G$7,0)),"",VLOOKUP($E141,'Reablement backsheet'!$D$9:$J$186, G$7,0))</f>
        <v>1</v>
      </c>
      <c r="H141" s="131">
        <f>IF(ISERROR(VLOOKUP($E141,'Reablement backsheet'!$D$194:$J$371,H$7,0)),"",VLOOKUP($E141,'Reablement backsheet'!$D$194:$J$371, H$7,0))</f>
        <v>0.83333333333333337</v>
      </c>
      <c r="I141" s="131">
        <f>IF(ISERROR(VLOOKUP($E141,'Reablement backsheet'!$D$9:$J$186,I$7,0)),"",VLOOKUP($E141,'Reablement backsheet'!$D$9:$J$186, I$7,0))</f>
        <v>0.97222222222222221</v>
      </c>
      <c r="J141" s="171"/>
      <c r="K141" s="171"/>
      <c r="N141" s="26"/>
    </row>
    <row r="142" spans="2:14">
      <c r="B142" s="42" t="s">
        <v>16</v>
      </c>
      <c r="C142" s="43" t="s">
        <v>26</v>
      </c>
      <c r="D142" s="45" t="s">
        <v>466</v>
      </c>
      <c r="E142" s="61" t="s">
        <v>273</v>
      </c>
      <c r="F142" s="57" t="s">
        <v>274</v>
      </c>
      <c r="G142" s="131">
        <f>IF(ISERROR(VLOOKUP($E142,'Reablement backsheet'!$D$9:$J$186,G$7,0)),"",VLOOKUP($E142,'Reablement backsheet'!$D$9:$J$186, G$7,0))</f>
        <v>0.73021582733812951</v>
      </c>
      <c r="H142" s="131">
        <f>IF(ISERROR(VLOOKUP($E142,'Reablement backsheet'!$D$194:$J$371,H$7,0)),"",VLOOKUP($E142,'Reablement backsheet'!$D$194:$J$371, H$7,0))</f>
        <v>0.77996422182468694</v>
      </c>
      <c r="I142" s="131">
        <f>IF(ISERROR(VLOOKUP($E142,'Reablement backsheet'!$D$9:$J$186,I$7,0)),"",VLOOKUP($E142,'Reablement backsheet'!$D$9:$J$186, I$7,0))</f>
        <v>0.79572446555819476</v>
      </c>
      <c r="J142" s="171"/>
      <c r="K142" s="171"/>
      <c r="N142" s="26"/>
    </row>
    <row r="143" spans="2:14">
      <c r="B143" s="42" t="s">
        <v>18</v>
      </c>
      <c r="C143" s="43" t="s">
        <v>32</v>
      </c>
      <c r="D143" s="45" t="s">
        <v>50</v>
      </c>
      <c r="E143" s="61" t="s">
        <v>275</v>
      </c>
      <c r="F143" s="57" t="s">
        <v>276</v>
      </c>
      <c r="G143" s="131">
        <f>IF(ISERROR(VLOOKUP($E143,'Reablement backsheet'!$D$9:$J$186,G$7,0)),"",VLOOKUP($E143,'Reablement backsheet'!$D$9:$J$186, G$7,0))</f>
        <v>0.63786008230452673</v>
      </c>
      <c r="H143" s="131">
        <f>IF(ISERROR(VLOOKUP($E143,'Reablement backsheet'!$D$194:$J$371,H$7,0)),"",VLOOKUP($E143,'Reablement backsheet'!$D$194:$J$371, H$7,0))</f>
        <v>0.8</v>
      </c>
      <c r="I143" s="131">
        <f>IF(ISERROR(VLOOKUP($E143,'Reablement backsheet'!$D$9:$J$186,I$7,0)),"",VLOOKUP($E143,'Reablement backsheet'!$D$9:$J$186, I$7,0))</f>
        <v>0.64102564102564108</v>
      </c>
      <c r="J143" s="171"/>
      <c r="K143" s="171"/>
      <c r="N143" s="26"/>
    </row>
    <row r="144" spans="2:14">
      <c r="B144" s="42" t="s">
        <v>16</v>
      </c>
      <c r="C144" s="43" t="s">
        <v>26</v>
      </c>
      <c r="D144" s="45" t="s">
        <v>46</v>
      </c>
      <c r="E144" s="61" t="s">
        <v>277</v>
      </c>
      <c r="F144" s="57" t="s">
        <v>278</v>
      </c>
      <c r="G144" s="131">
        <f>IF(ISERROR(VLOOKUP($E144,'Reablement backsheet'!$D$9:$J$186,G$7,0)),"",VLOOKUP($E144,'Reablement backsheet'!$D$9:$J$186, G$7,0))</f>
        <v>0.88382687927107062</v>
      </c>
      <c r="H144" s="131">
        <f>IF(ISERROR(VLOOKUP($E144,'Reablement backsheet'!$D$194:$J$371,H$7,0)),"",VLOOKUP($E144,'Reablement backsheet'!$D$194:$J$371, H$7,0))</f>
        <v>0.89977220956719817</v>
      </c>
      <c r="I144" s="131">
        <f>IF(ISERROR(VLOOKUP($E144,'Reablement backsheet'!$D$9:$J$186,I$7,0)),"",VLOOKUP($E144,'Reablement backsheet'!$D$9:$J$186, I$7,0))</f>
        <v>0.85593220338983056</v>
      </c>
      <c r="J144" s="171"/>
      <c r="K144" s="171"/>
      <c r="N144" s="26"/>
    </row>
    <row r="145" spans="2:14">
      <c r="B145" s="42" t="s">
        <v>16</v>
      </c>
      <c r="C145" s="43" t="s">
        <v>28</v>
      </c>
      <c r="D145" s="45" t="s">
        <v>42</v>
      </c>
      <c r="E145" s="61" t="s">
        <v>279</v>
      </c>
      <c r="F145" s="57" t="s">
        <v>280</v>
      </c>
      <c r="G145" s="131">
        <f>IF(ISERROR(VLOOKUP($E145,'Reablement backsheet'!$D$9:$J$186,G$7,0)),"",VLOOKUP($E145,'Reablement backsheet'!$D$9:$J$186, G$7,0))</f>
        <v>0.76731927710843373</v>
      </c>
      <c r="H145" s="131">
        <f>IF(ISERROR(VLOOKUP($E145,'Reablement backsheet'!$D$194:$J$371,H$7,0)),"",VLOOKUP($E145,'Reablement backsheet'!$D$194:$J$371, H$7,0))</f>
        <v>0.85052631578947369</v>
      </c>
      <c r="I145" s="131">
        <f>IF(ISERROR(VLOOKUP($E145,'Reablement backsheet'!$D$9:$J$186,I$7,0)),"",VLOOKUP($E145,'Reablement backsheet'!$D$9:$J$186, I$7,0))</f>
        <v>0.74717368961973274</v>
      </c>
      <c r="J145" s="171"/>
      <c r="K145" s="171"/>
      <c r="N145" s="26"/>
    </row>
    <row r="146" spans="2:14">
      <c r="B146" s="42" t="s">
        <v>18</v>
      </c>
      <c r="C146" s="43" t="s">
        <v>32</v>
      </c>
      <c r="D146" s="45" t="s">
        <v>48</v>
      </c>
      <c r="E146" s="61" t="s">
        <v>281</v>
      </c>
      <c r="F146" s="57" t="s">
        <v>282</v>
      </c>
      <c r="G146" s="131">
        <f>IF(ISERROR(VLOOKUP($E146,'Reablement backsheet'!$D$9:$J$186,G$7,0)),"",VLOOKUP($E146,'Reablement backsheet'!$D$9:$J$186, G$7,0))</f>
        <v>0.80645161290322576</v>
      </c>
      <c r="H146" s="131">
        <f>IF(ISERROR(VLOOKUP($E146,'Reablement backsheet'!$D$194:$J$371,H$7,0)),"",VLOOKUP($E146,'Reablement backsheet'!$D$194:$J$371, H$7,0))</f>
        <v>0.84076433121019112</v>
      </c>
      <c r="I146" s="131">
        <f>IF(ISERROR(VLOOKUP($E146,'Reablement backsheet'!$D$9:$J$186,I$7,0)),"",VLOOKUP($E146,'Reablement backsheet'!$D$9:$J$186, I$7,0))</f>
        <v>0.76368876080691639</v>
      </c>
      <c r="J146" s="171"/>
      <c r="K146" s="171"/>
      <c r="N146" s="26"/>
    </row>
    <row r="147" spans="2:14">
      <c r="B147" s="42" t="s">
        <v>22</v>
      </c>
      <c r="C147" s="43" t="s">
        <v>38</v>
      </c>
      <c r="D147" s="45" t="s">
        <v>60</v>
      </c>
      <c r="E147" s="61" t="s">
        <v>283</v>
      </c>
      <c r="F147" s="57" t="s">
        <v>284</v>
      </c>
      <c r="G147" s="131">
        <f>IF(ISERROR(VLOOKUP($E147,'Reablement backsheet'!$D$9:$J$186,G$7,0)),"",VLOOKUP($E147,'Reablement backsheet'!$D$9:$J$186, G$7,0))</f>
        <v>0.87610619469026552</v>
      </c>
      <c r="H147" s="131">
        <f>IF(ISERROR(VLOOKUP($E147,'Reablement backsheet'!$D$194:$J$371,H$7,0)),"",VLOOKUP($E147,'Reablement backsheet'!$D$194:$J$371, H$7,0))</f>
        <v>0.90434782608695652</v>
      </c>
      <c r="I147" s="131">
        <f>IF(ISERROR(VLOOKUP($E147,'Reablement backsheet'!$D$9:$J$186,I$7,0)),"",VLOOKUP($E147,'Reablement backsheet'!$D$9:$J$186, I$7,0))</f>
        <v>0.87368421052631584</v>
      </c>
      <c r="J147" s="171"/>
      <c r="K147" s="171"/>
      <c r="N147" s="26"/>
    </row>
    <row r="148" spans="2:14">
      <c r="B148" s="42" t="s">
        <v>18</v>
      </c>
      <c r="C148" s="43" t="s">
        <v>32</v>
      </c>
      <c r="D148" s="45" t="s">
        <v>50</v>
      </c>
      <c r="E148" s="61" t="s">
        <v>285</v>
      </c>
      <c r="F148" s="57" t="s">
        <v>286</v>
      </c>
      <c r="G148" s="131">
        <f>IF(ISERROR(VLOOKUP($E148,'Reablement backsheet'!$D$9:$J$186,G$7,0)),"",VLOOKUP($E148,'Reablement backsheet'!$D$9:$J$186, G$7,0))</f>
        <v>0.86274509803921573</v>
      </c>
      <c r="H148" s="131">
        <f>IF(ISERROR(VLOOKUP($E148,'Reablement backsheet'!$D$194:$J$371,H$7,0)),"",VLOOKUP($E148,'Reablement backsheet'!$D$194:$J$371, H$7,0))</f>
        <v>0.88181818181818183</v>
      </c>
      <c r="I148" s="131">
        <f>IF(ISERROR(VLOOKUP($E148,'Reablement backsheet'!$D$9:$J$186,I$7,0)),"",VLOOKUP($E148,'Reablement backsheet'!$D$9:$J$186, I$7,0))</f>
        <v>0.84166666666666667</v>
      </c>
      <c r="J148" s="171"/>
      <c r="K148" s="171"/>
      <c r="N148" s="26"/>
    </row>
    <row r="149" spans="2:14">
      <c r="B149" s="42" t="s">
        <v>22</v>
      </c>
      <c r="C149" s="43" t="s">
        <v>40</v>
      </c>
      <c r="D149" s="45" t="s">
        <v>56</v>
      </c>
      <c r="E149" s="61" t="s">
        <v>287</v>
      </c>
      <c r="F149" s="57" t="s">
        <v>288</v>
      </c>
      <c r="G149" s="131">
        <f>IF(ISERROR(VLOOKUP($E149,'Reablement backsheet'!$D$9:$J$186,G$7,0)),"",VLOOKUP($E149,'Reablement backsheet'!$D$9:$J$186, G$7,0))</f>
        <v>0.91397849462365588</v>
      </c>
      <c r="H149" s="131">
        <f>IF(ISERROR(VLOOKUP($E149,'Reablement backsheet'!$D$194:$J$371,H$7,0)),"",VLOOKUP($E149,'Reablement backsheet'!$D$194:$J$371, H$7,0))</f>
        <v>0.91843971631205679</v>
      </c>
      <c r="I149" s="131">
        <f>IF(ISERROR(VLOOKUP($E149,'Reablement backsheet'!$D$9:$J$186,I$7,0)),"",VLOOKUP($E149,'Reablement backsheet'!$D$9:$J$186, I$7,0))</f>
        <v>0.92363636363636359</v>
      </c>
      <c r="J149" s="171"/>
      <c r="K149" s="171"/>
      <c r="N149" s="26"/>
    </row>
    <row r="150" spans="2:14">
      <c r="B150" s="42" t="s">
        <v>22</v>
      </c>
      <c r="C150" s="43" t="s">
        <v>40</v>
      </c>
      <c r="D150" s="45" t="s">
        <v>56</v>
      </c>
      <c r="E150" s="61" t="s">
        <v>289</v>
      </c>
      <c r="F150" s="57" t="s">
        <v>290</v>
      </c>
      <c r="G150" s="131">
        <f>IF(ISERROR(VLOOKUP($E150,'Reablement backsheet'!$D$9:$J$186,G$7,0)),"",VLOOKUP($E150,'Reablement backsheet'!$D$9:$J$186, G$7,0))</f>
        <v>0.82658959537572252</v>
      </c>
      <c r="H150" s="131">
        <f>IF(ISERROR(VLOOKUP($E150,'Reablement backsheet'!$D$194:$J$371,H$7,0)),"",VLOOKUP($E150,'Reablement backsheet'!$D$194:$J$371, H$7,0))</f>
        <v>0.88502994011976044</v>
      </c>
      <c r="I150" s="131">
        <f>IF(ISERROR(VLOOKUP($E150,'Reablement backsheet'!$D$9:$J$186,I$7,0)),"",VLOOKUP($E150,'Reablement backsheet'!$D$9:$J$186, I$7,0))</f>
        <v>0.89224952741020791</v>
      </c>
      <c r="J150" s="171"/>
      <c r="K150" s="171"/>
      <c r="N150" s="26"/>
    </row>
    <row r="151" spans="2:14">
      <c r="B151" s="42" t="s">
        <v>16</v>
      </c>
      <c r="C151" s="43" t="s">
        <v>24</v>
      </c>
      <c r="D151" s="45" t="s">
        <v>44</v>
      </c>
      <c r="E151" s="61" t="s">
        <v>291</v>
      </c>
      <c r="F151" s="57" t="s">
        <v>292</v>
      </c>
      <c r="G151" s="131">
        <f>IF(ISERROR(VLOOKUP($E151,'Reablement backsheet'!$D$9:$J$186,G$7,0)),"",VLOOKUP($E151,'Reablement backsheet'!$D$9:$J$186, G$7,0))</f>
        <v>0.82905982905982911</v>
      </c>
      <c r="H151" s="131">
        <f>IF(ISERROR(VLOOKUP($E151,'Reablement backsheet'!$D$194:$J$371,H$7,0)),"",VLOOKUP($E151,'Reablement backsheet'!$D$194:$J$371, H$7,0))</f>
        <v>0.85024154589371981</v>
      </c>
      <c r="I151" s="131">
        <f>IF(ISERROR(VLOOKUP($E151,'Reablement backsheet'!$D$9:$J$186,I$7,0)),"",VLOOKUP($E151,'Reablement backsheet'!$D$9:$J$186, I$7,0))</f>
        <v>0.86153846153846159</v>
      </c>
      <c r="J151" s="171"/>
      <c r="K151" s="171"/>
      <c r="N151" s="26"/>
    </row>
    <row r="152" spans="2:14">
      <c r="B152" s="42" t="s">
        <v>22</v>
      </c>
      <c r="C152" s="43" t="s">
        <v>38</v>
      </c>
      <c r="D152" s="45" t="s">
        <v>62</v>
      </c>
      <c r="E152" s="61" t="s">
        <v>293</v>
      </c>
      <c r="F152" s="57" t="s">
        <v>294</v>
      </c>
      <c r="G152" s="131">
        <f>IF(ISERROR(VLOOKUP($E152,'Reablement backsheet'!$D$9:$J$186,G$7,0)),"",VLOOKUP($E152,'Reablement backsheet'!$D$9:$J$186, G$7,0))</f>
        <v>0.78612716763005785</v>
      </c>
      <c r="H152" s="131">
        <f>IF(ISERROR(VLOOKUP($E152,'Reablement backsheet'!$D$194:$J$371,H$7,0)),"",VLOOKUP($E152,'Reablement backsheet'!$D$194:$J$371, H$7,0))</f>
        <v>0.89880952380952384</v>
      </c>
      <c r="I152" s="131">
        <f>IF(ISERROR(VLOOKUP($E152,'Reablement backsheet'!$D$9:$J$186,I$7,0)),"",VLOOKUP($E152,'Reablement backsheet'!$D$9:$J$186, I$7,0))</f>
        <v>0.83888888888888891</v>
      </c>
      <c r="J152" s="171"/>
      <c r="K152" s="171"/>
      <c r="N152" s="26"/>
    </row>
    <row r="153" spans="2:14">
      <c r="B153" s="42" t="s">
        <v>18</v>
      </c>
      <c r="C153" s="43" t="s">
        <v>34</v>
      </c>
      <c r="D153" s="45" t="s">
        <v>54</v>
      </c>
      <c r="E153" s="61" t="s">
        <v>295</v>
      </c>
      <c r="F153" s="57" t="s">
        <v>296</v>
      </c>
      <c r="G153" s="131">
        <f>IF(ISERROR(VLOOKUP($E153,'Reablement backsheet'!$D$9:$J$186,G$7,0)),"",VLOOKUP($E153,'Reablement backsheet'!$D$9:$J$186, G$7,0))</f>
        <v>0.87378640776699024</v>
      </c>
      <c r="H153" s="131">
        <f>IF(ISERROR(VLOOKUP($E153,'Reablement backsheet'!$D$194:$J$371,H$7,0)),"",VLOOKUP($E153,'Reablement backsheet'!$D$194:$J$371, H$7,0))</f>
        <v>0.86</v>
      </c>
      <c r="I153" s="131">
        <f>IF(ISERROR(VLOOKUP($E153,'Reablement backsheet'!$D$9:$J$186,I$7,0)),"",VLOOKUP($E153,'Reablement backsheet'!$D$9:$J$186, I$7,0))</f>
        <v>0.75268817204301075</v>
      </c>
      <c r="J153" s="171"/>
      <c r="K153" s="171"/>
      <c r="N153" s="26"/>
    </row>
    <row r="154" spans="2:14">
      <c r="B154" s="42" t="s">
        <v>20</v>
      </c>
      <c r="C154" s="43" t="s">
        <v>36</v>
      </c>
      <c r="D154" s="45" t="s">
        <v>64</v>
      </c>
      <c r="E154" s="61" t="s">
        <v>297</v>
      </c>
      <c r="F154" s="57" t="s">
        <v>298</v>
      </c>
      <c r="G154" s="131">
        <f>IF(ISERROR(VLOOKUP($E154,'Reablement backsheet'!$D$9:$J$186,G$7,0)),"",VLOOKUP($E154,'Reablement backsheet'!$D$9:$J$186, G$7,0))</f>
        <v>0.91891891891891897</v>
      </c>
      <c r="H154" s="131">
        <f>IF(ISERROR(VLOOKUP($E154,'Reablement backsheet'!$D$194:$J$371,H$7,0)),"",VLOOKUP($E154,'Reablement backsheet'!$D$194:$J$371, H$7,0))</f>
        <v>0.9054545454545454</v>
      </c>
      <c r="I154" s="131">
        <f>IF(ISERROR(VLOOKUP($E154,'Reablement backsheet'!$D$9:$J$186,I$7,0)),"",VLOOKUP($E154,'Reablement backsheet'!$D$9:$J$186, I$7,0))</f>
        <v>0.83333333333333337</v>
      </c>
      <c r="J154" s="171"/>
      <c r="K154" s="171"/>
      <c r="N154" s="26"/>
    </row>
    <row r="155" spans="2:14">
      <c r="B155" s="42" t="s">
        <v>16</v>
      </c>
      <c r="C155" s="43" t="s">
        <v>26</v>
      </c>
      <c r="D155" s="45" t="s">
        <v>46</v>
      </c>
      <c r="E155" s="61" t="s">
        <v>299</v>
      </c>
      <c r="F155" s="57" t="s">
        <v>300</v>
      </c>
      <c r="G155" s="131">
        <f>IF(ISERROR(VLOOKUP($E155,'Reablement backsheet'!$D$9:$J$186,G$7,0)),"",VLOOKUP($E155,'Reablement backsheet'!$D$9:$J$186, G$7,0))</f>
        <v>0.94285714285714284</v>
      </c>
      <c r="H155" s="131">
        <f>IF(ISERROR(VLOOKUP($E155,'Reablement backsheet'!$D$194:$J$371,H$7,0)),"",VLOOKUP($E155,'Reablement backsheet'!$D$194:$J$371, H$7,0))</f>
        <v>0.92222222222222228</v>
      </c>
      <c r="I155" s="131">
        <f>IF(ISERROR(VLOOKUP($E155,'Reablement backsheet'!$D$9:$J$186,I$7,0)),"",VLOOKUP($E155,'Reablement backsheet'!$D$9:$J$186, I$7,0))</f>
        <v>0.8571428571428571</v>
      </c>
      <c r="J155" s="171"/>
      <c r="K155" s="171"/>
      <c r="N155" s="26"/>
    </row>
    <row r="156" spans="2:14">
      <c r="B156" s="42" t="s">
        <v>18</v>
      </c>
      <c r="C156" s="43" t="s">
        <v>32</v>
      </c>
      <c r="D156" s="45" t="s">
        <v>48</v>
      </c>
      <c r="E156" s="61" t="s">
        <v>301</v>
      </c>
      <c r="F156" s="57" t="s">
        <v>302</v>
      </c>
      <c r="G156" s="131">
        <f>IF(ISERROR(VLOOKUP($E156,'Reablement backsheet'!$D$9:$J$186,G$7,0)),"",VLOOKUP($E156,'Reablement backsheet'!$D$9:$J$186, G$7,0))</f>
        <v>0.8776758409785933</v>
      </c>
      <c r="H156" s="131">
        <f>IF(ISERROR(VLOOKUP($E156,'Reablement backsheet'!$D$194:$J$371,H$7,0)),"",VLOOKUP($E156,'Reablement backsheet'!$D$194:$J$371, H$7,0))</f>
        <v>0.86</v>
      </c>
      <c r="I156" s="131">
        <f>IF(ISERROR(VLOOKUP($E156,'Reablement backsheet'!$D$9:$J$186,I$7,0)),"",VLOOKUP($E156,'Reablement backsheet'!$D$9:$J$186, I$7,0))</f>
        <v>0.85833333333333328</v>
      </c>
      <c r="J156" s="171"/>
      <c r="K156" s="171"/>
      <c r="N156" s="26"/>
    </row>
    <row r="157" spans="2:14">
      <c r="B157" s="42" t="s">
        <v>16</v>
      </c>
      <c r="C157" s="43" t="s">
        <v>26</v>
      </c>
      <c r="D157" s="45" t="s">
        <v>466</v>
      </c>
      <c r="E157" s="61" t="s">
        <v>303</v>
      </c>
      <c r="F157" s="57" t="s">
        <v>304</v>
      </c>
      <c r="G157" s="131">
        <f>IF(ISERROR(VLOOKUP($E157,'Reablement backsheet'!$D$9:$J$186,G$7,0)),"",VLOOKUP($E157,'Reablement backsheet'!$D$9:$J$186, G$7,0))</f>
        <v>0.88582677165354329</v>
      </c>
      <c r="H157" s="131">
        <f>IF(ISERROR(VLOOKUP($E157,'Reablement backsheet'!$D$194:$J$371,H$7,0)),"",VLOOKUP($E157,'Reablement backsheet'!$D$194:$J$371, H$7,0))</f>
        <v>0.88715953307392992</v>
      </c>
      <c r="I157" s="131">
        <f>IF(ISERROR(VLOOKUP($E157,'Reablement backsheet'!$D$9:$J$186,I$7,0)),"",VLOOKUP($E157,'Reablement backsheet'!$D$9:$J$186, I$7,0))</f>
        <v>0.86530612244897964</v>
      </c>
      <c r="J157" s="171"/>
      <c r="K157" s="171"/>
      <c r="N157" s="26"/>
    </row>
    <row r="158" spans="2:14">
      <c r="B158" s="42" t="s">
        <v>16</v>
      </c>
      <c r="C158" s="43" t="s">
        <v>24</v>
      </c>
      <c r="D158" s="45" t="s">
        <v>44</v>
      </c>
      <c r="E158" s="61" t="s">
        <v>305</v>
      </c>
      <c r="F158" s="57" t="s">
        <v>306</v>
      </c>
      <c r="G158" s="131">
        <f>IF(ISERROR(VLOOKUP($E158,'Reablement backsheet'!$D$9:$J$186,G$7,0)),"",VLOOKUP($E158,'Reablement backsheet'!$D$9:$J$186, G$7,0))</f>
        <v>0.88888888888888884</v>
      </c>
      <c r="H158" s="131">
        <f>IF(ISERROR(VLOOKUP($E158,'Reablement backsheet'!$D$194:$J$371,H$7,0)),"",VLOOKUP($E158,'Reablement backsheet'!$D$194:$J$371, H$7,0))</f>
        <v>0.89130434782608692</v>
      </c>
      <c r="I158" s="131">
        <f>IF(ISERROR(VLOOKUP($E158,'Reablement backsheet'!$D$9:$J$186,I$7,0)),"",VLOOKUP($E158,'Reablement backsheet'!$D$9:$J$186, I$7,0))</f>
        <v>0.75308641975308643</v>
      </c>
      <c r="J158" s="171"/>
      <c r="K158" s="171"/>
      <c r="N158" s="26"/>
    </row>
    <row r="159" spans="2:14">
      <c r="B159" s="42" t="s">
        <v>18</v>
      </c>
      <c r="C159" s="43" t="s">
        <v>32</v>
      </c>
      <c r="D159" s="45" t="s">
        <v>48</v>
      </c>
      <c r="E159" s="61" t="s">
        <v>307</v>
      </c>
      <c r="F159" s="57" t="s">
        <v>308</v>
      </c>
      <c r="G159" s="131">
        <f>IF(ISERROR(VLOOKUP($E159,'Reablement backsheet'!$D$9:$J$186,G$7,0)),"",VLOOKUP($E159,'Reablement backsheet'!$D$9:$J$186, G$7,0))</f>
        <v>0.74509803921568629</v>
      </c>
      <c r="H159" s="131">
        <f>IF(ISERROR(VLOOKUP($E159,'Reablement backsheet'!$D$194:$J$371,H$7,0)),"",VLOOKUP($E159,'Reablement backsheet'!$D$194:$J$371, H$7,0))</f>
        <v>0.89204545454545459</v>
      </c>
      <c r="I159" s="131">
        <f>IF(ISERROR(VLOOKUP($E159,'Reablement backsheet'!$D$9:$J$186,I$7,0)),"",VLOOKUP($E159,'Reablement backsheet'!$D$9:$J$186, I$7,0))</f>
        <v>0.84444444444444444</v>
      </c>
      <c r="J159" s="171"/>
      <c r="K159" s="171"/>
      <c r="N159" s="26"/>
    </row>
    <row r="160" spans="2:14">
      <c r="B160" s="42" t="s">
        <v>18</v>
      </c>
      <c r="C160" s="43" t="s">
        <v>34</v>
      </c>
      <c r="D160" s="45" t="s">
        <v>54</v>
      </c>
      <c r="E160" s="61" t="s">
        <v>309</v>
      </c>
      <c r="F160" s="57" t="s">
        <v>310</v>
      </c>
      <c r="G160" s="131">
        <f>IF(ISERROR(VLOOKUP($E160,'Reablement backsheet'!$D$9:$J$186,G$7,0)),"",VLOOKUP($E160,'Reablement backsheet'!$D$9:$J$186, G$7,0))</f>
        <v>0.77837837837837842</v>
      </c>
      <c r="H160" s="131">
        <f>IF(ISERROR(VLOOKUP($E160,'Reablement backsheet'!$D$194:$J$371,H$7,0)),"",VLOOKUP($E160,'Reablement backsheet'!$D$194:$J$371, H$7,0))</f>
        <v>0.78888888888888886</v>
      </c>
      <c r="I160" s="131">
        <f>IF(ISERROR(VLOOKUP($E160,'Reablement backsheet'!$D$9:$J$186,I$7,0)),"",VLOOKUP($E160,'Reablement backsheet'!$D$9:$J$186, I$7,0))</f>
        <v>0.70096463022508038</v>
      </c>
      <c r="J160" s="171"/>
      <c r="K160" s="171"/>
      <c r="N160" s="26"/>
    </row>
    <row r="161" spans="2:14">
      <c r="B161" s="42" t="s">
        <v>16</v>
      </c>
      <c r="C161" s="43" t="s">
        <v>24</v>
      </c>
      <c r="D161" s="45" t="s">
        <v>44</v>
      </c>
      <c r="E161" s="61" t="s">
        <v>311</v>
      </c>
      <c r="F161" s="57" t="s">
        <v>312</v>
      </c>
      <c r="G161" s="131">
        <f>IF(ISERROR(VLOOKUP($E161,'Reablement backsheet'!$D$9:$J$186,G$7,0)),"",VLOOKUP($E161,'Reablement backsheet'!$D$9:$J$186, G$7,0))</f>
        <v>0.78762886597938142</v>
      </c>
      <c r="H161" s="131">
        <f>IF(ISERROR(VLOOKUP($E161,'Reablement backsheet'!$D$194:$J$371,H$7,0)),"",VLOOKUP($E161,'Reablement backsheet'!$D$194:$J$371, H$7,0))</f>
        <v>0.91874999999999996</v>
      </c>
      <c r="I161" s="131">
        <f>IF(ISERROR(VLOOKUP($E161,'Reablement backsheet'!$D$9:$J$186,I$7,0)),"",VLOOKUP($E161,'Reablement backsheet'!$D$9:$J$186, I$7,0))</f>
        <v>0.79657794676806082</v>
      </c>
      <c r="J161" s="171"/>
      <c r="K161" s="171"/>
      <c r="N161" s="26"/>
    </row>
    <row r="162" spans="2:14">
      <c r="B162" s="42" t="s">
        <v>22</v>
      </c>
      <c r="C162" s="43" t="s">
        <v>38</v>
      </c>
      <c r="D162" s="45" t="s">
        <v>58</v>
      </c>
      <c r="E162" s="61" t="s">
        <v>313</v>
      </c>
      <c r="F162" s="57" t="s">
        <v>314</v>
      </c>
      <c r="G162" s="131">
        <f>IF(ISERROR(VLOOKUP($E162,'Reablement backsheet'!$D$9:$J$186,G$7,0)),"",VLOOKUP($E162,'Reablement backsheet'!$D$9:$J$186, G$7,0))</f>
        <v>0.77842003853564545</v>
      </c>
      <c r="H162" s="131">
        <f>IF(ISERROR(VLOOKUP($E162,'Reablement backsheet'!$D$194:$J$371,H$7,0)),"",VLOOKUP($E162,'Reablement backsheet'!$D$194:$J$371, H$7,0))</f>
        <v>0.71153846153846156</v>
      </c>
      <c r="I162" s="131">
        <f>IF(ISERROR(VLOOKUP($E162,'Reablement backsheet'!$D$9:$J$186,I$7,0)),"",VLOOKUP($E162,'Reablement backsheet'!$D$9:$J$186, I$7,0))</f>
        <v>0.74289985052316887</v>
      </c>
      <c r="J162" s="171"/>
      <c r="K162" s="171"/>
      <c r="N162" s="26"/>
    </row>
    <row r="163" spans="2:14">
      <c r="B163" s="42" t="s">
        <v>20</v>
      </c>
      <c r="C163" s="43" t="s">
        <v>36</v>
      </c>
      <c r="D163" s="45" t="s">
        <v>64</v>
      </c>
      <c r="E163" s="61" t="s">
        <v>315</v>
      </c>
      <c r="F163" s="57" t="s">
        <v>316</v>
      </c>
      <c r="G163" s="131">
        <f>IF(ISERROR(VLOOKUP($E163,'Reablement backsheet'!$D$9:$J$186,G$7,0)),"",VLOOKUP($E163,'Reablement backsheet'!$D$9:$J$186, G$7,0))</f>
        <v>0.86619718309859151</v>
      </c>
      <c r="H163" s="131">
        <f>IF(ISERROR(VLOOKUP($E163,'Reablement backsheet'!$D$194:$J$371,H$7,0)),"",VLOOKUP($E163,'Reablement backsheet'!$D$194:$J$371, H$7,0))</f>
        <v>0.89964157706093195</v>
      </c>
      <c r="I163" s="131">
        <f>IF(ISERROR(VLOOKUP($E163,'Reablement backsheet'!$D$9:$J$186,I$7,0)),"",VLOOKUP($E163,'Reablement backsheet'!$D$9:$J$186, I$7,0))</f>
        <v>0.88405797101449279</v>
      </c>
      <c r="J163" s="171"/>
      <c r="K163" s="171"/>
      <c r="N163" s="26"/>
    </row>
    <row r="164" spans="2:14">
      <c r="B164" s="42" t="s">
        <v>22</v>
      </c>
      <c r="C164" s="43" t="s">
        <v>40</v>
      </c>
      <c r="D164" s="45" t="s">
        <v>60</v>
      </c>
      <c r="E164" s="61" t="s">
        <v>317</v>
      </c>
      <c r="F164" s="57" t="s">
        <v>318</v>
      </c>
      <c r="G164" s="131">
        <f>IF(ISERROR(VLOOKUP($E164,'Reablement backsheet'!$D$9:$J$186,G$7,0)),"",VLOOKUP($E164,'Reablement backsheet'!$D$9:$J$186, G$7,0))</f>
        <v>0.85380116959064323</v>
      </c>
      <c r="H164" s="131">
        <f>IF(ISERROR(VLOOKUP($E164,'Reablement backsheet'!$D$194:$J$371,H$7,0)),"",VLOOKUP($E164,'Reablement backsheet'!$D$194:$J$371, H$7,0))</f>
        <v>0.9285714285714286</v>
      </c>
      <c r="I164" s="131">
        <f>IF(ISERROR(VLOOKUP($E164,'Reablement backsheet'!$D$9:$J$186,I$7,0)),"",VLOOKUP($E164,'Reablement backsheet'!$D$9:$J$186, I$7,0))</f>
        <v>0.89940828402366868</v>
      </c>
      <c r="J164" s="171"/>
      <c r="K164" s="171"/>
      <c r="N164" s="26"/>
    </row>
    <row r="165" spans="2:14">
      <c r="B165" s="42" t="s">
        <v>16</v>
      </c>
      <c r="C165" s="43" t="s">
        <v>26</v>
      </c>
      <c r="D165" s="45" t="s">
        <v>466</v>
      </c>
      <c r="E165" s="61" t="s">
        <v>319</v>
      </c>
      <c r="F165" s="57" t="s">
        <v>320</v>
      </c>
      <c r="G165" s="131">
        <f>IF(ISERROR(VLOOKUP($E165,'Reablement backsheet'!$D$9:$J$186,G$7,0)),"",VLOOKUP($E165,'Reablement backsheet'!$D$9:$J$186, G$7,0))</f>
        <v>0.86435331230283907</v>
      </c>
      <c r="H165" s="131">
        <f>IF(ISERROR(VLOOKUP($E165,'Reablement backsheet'!$D$194:$J$371,H$7,0)),"",VLOOKUP($E165,'Reablement backsheet'!$D$194:$J$371, H$7,0))</f>
        <v>0.77981651376146788</v>
      </c>
      <c r="I165" s="131">
        <f>IF(ISERROR(VLOOKUP($E165,'Reablement backsheet'!$D$9:$J$186,I$7,0)),"",VLOOKUP($E165,'Reablement backsheet'!$D$9:$J$186, I$7,0))</f>
        <v>0.81758241758241756</v>
      </c>
      <c r="J165" s="171"/>
      <c r="K165" s="171"/>
      <c r="N165" s="26"/>
    </row>
    <row r="166" spans="2:14">
      <c r="B166" s="42" t="s">
        <v>18</v>
      </c>
      <c r="C166" s="43" t="s">
        <v>32</v>
      </c>
      <c r="D166" s="45" t="s">
        <v>48</v>
      </c>
      <c r="E166" s="61" t="s">
        <v>321</v>
      </c>
      <c r="F166" s="57" t="s">
        <v>322</v>
      </c>
      <c r="G166" s="131">
        <f>IF(ISERROR(VLOOKUP($E166,'Reablement backsheet'!$D$9:$J$186,G$7,0)),"",VLOOKUP($E166,'Reablement backsheet'!$D$9:$J$186, G$7,0))</f>
        <v>0.57425742574257421</v>
      </c>
      <c r="H166" s="131">
        <f>IF(ISERROR(VLOOKUP($E166,'Reablement backsheet'!$D$194:$J$371,H$7,0)),"",VLOOKUP($E166,'Reablement backsheet'!$D$194:$J$371, H$7,0))</f>
        <v>0.7</v>
      </c>
      <c r="I166" s="131">
        <f>IF(ISERROR(VLOOKUP($E166,'Reablement backsheet'!$D$9:$J$186,I$7,0)),"",VLOOKUP($E166,'Reablement backsheet'!$D$9:$J$186, I$7,0))</f>
        <v>0.71287128712871284</v>
      </c>
      <c r="J166" s="171"/>
      <c r="K166" s="171"/>
      <c r="N166" s="26"/>
    </row>
    <row r="167" spans="2:14">
      <c r="B167" s="42" t="s">
        <v>18</v>
      </c>
      <c r="C167" s="43" t="s">
        <v>34</v>
      </c>
      <c r="D167" s="45" t="s">
        <v>54</v>
      </c>
      <c r="E167" s="61" t="s">
        <v>323</v>
      </c>
      <c r="F167" s="57" t="s">
        <v>324</v>
      </c>
      <c r="G167" s="131">
        <f>IF(ISERROR(VLOOKUP($E167,'Reablement backsheet'!$D$9:$J$186,G$7,0)),"",VLOOKUP($E167,'Reablement backsheet'!$D$9:$J$186, G$7,0))</f>
        <v>0.90845070422535212</v>
      </c>
      <c r="H167" s="131">
        <f>IF(ISERROR(VLOOKUP($E167,'Reablement backsheet'!$D$194:$J$371,H$7,0)),"",VLOOKUP($E167,'Reablement backsheet'!$D$194:$J$371, H$7,0))</f>
        <v>0.90909090909090906</v>
      </c>
      <c r="I167" s="131">
        <f>IF(ISERROR(VLOOKUP($E167,'Reablement backsheet'!$D$9:$J$186,I$7,0)),"",VLOOKUP($E167,'Reablement backsheet'!$D$9:$J$186, I$7,0))</f>
        <v>0.88372093023255816</v>
      </c>
      <c r="J167" s="171"/>
      <c r="K167" s="171"/>
      <c r="N167" s="26"/>
    </row>
    <row r="168" spans="2:14">
      <c r="B168" s="42" t="s">
        <v>22</v>
      </c>
      <c r="C168" s="43" t="s">
        <v>40</v>
      </c>
      <c r="D168" s="45" t="s">
        <v>56</v>
      </c>
      <c r="E168" s="61" t="s">
        <v>325</v>
      </c>
      <c r="F168" s="57" t="s">
        <v>326</v>
      </c>
      <c r="G168" s="131">
        <f>IF(ISERROR(VLOOKUP($E168,'Reablement backsheet'!$D$9:$J$186,G$7,0)),"",VLOOKUP($E168,'Reablement backsheet'!$D$9:$J$186, G$7,0))</f>
        <v>0.75877192982456143</v>
      </c>
      <c r="H168" s="131">
        <f>IF(ISERROR(VLOOKUP($E168,'Reablement backsheet'!$D$194:$J$371,H$7,0)),"",VLOOKUP($E168,'Reablement backsheet'!$D$194:$J$371, H$7,0))</f>
        <v>0.79653679653679654</v>
      </c>
      <c r="I168" s="131">
        <f>IF(ISERROR(VLOOKUP($E168,'Reablement backsheet'!$D$9:$J$186,I$7,0)),"",VLOOKUP($E168,'Reablement backsheet'!$D$9:$J$186, I$7,0))</f>
        <v>0.76548672566371678</v>
      </c>
      <c r="J168" s="171"/>
      <c r="K168" s="171"/>
      <c r="N168" s="26"/>
    </row>
    <row r="169" spans="2:14">
      <c r="B169" s="42" t="s">
        <v>20</v>
      </c>
      <c r="C169" s="43" t="s">
        <v>36</v>
      </c>
      <c r="D169" s="45" t="s">
        <v>64</v>
      </c>
      <c r="E169" s="61" t="s">
        <v>327</v>
      </c>
      <c r="F169" s="57" t="s">
        <v>328</v>
      </c>
      <c r="G169" s="131">
        <f>IF(ISERROR(VLOOKUP($E169,'Reablement backsheet'!$D$9:$J$186,G$7,0)),"",VLOOKUP($E169,'Reablement backsheet'!$D$9:$J$186, G$7,0))</f>
        <v>0.79452054794520544</v>
      </c>
      <c r="H169" s="131">
        <f>IF(ISERROR(VLOOKUP($E169,'Reablement backsheet'!$D$194:$J$371,H$7,0)),"",VLOOKUP($E169,'Reablement backsheet'!$D$194:$J$371, H$7,0))</f>
        <v>0.82666666666666666</v>
      </c>
      <c r="I169" s="131">
        <f>IF(ISERROR(VLOOKUP($E169,'Reablement backsheet'!$D$9:$J$186,I$7,0)),"",VLOOKUP($E169,'Reablement backsheet'!$D$9:$J$186, I$7,0))</f>
        <v>0.7807017543859649</v>
      </c>
      <c r="J169" s="171"/>
      <c r="K169" s="171"/>
      <c r="N169" s="26"/>
    </row>
    <row r="170" spans="2:14">
      <c r="B170" s="42" t="s">
        <v>16</v>
      </c>
      <c r="C170" s="43" t="s">
        <v>26</v>
      </c>
      <c r="D170" s="45" t="s">
        <v>466</v>
      </c>
      <c r="E170" s="61" t="s">
        <v>329</v>
      </c>
      <c r="F170" s="57" t="s">
        <v>330</v>
      </c>
      <c r="G170" s="131">
        <f>IF(ISERROR(VLOOKUP($E170,'Reablement backsheet'!$D$9:$J$186,G$7,0)),"",VLOOKUP($E170,'Reablement backsheet'!$D$9:$J$186, G$7,0))</f>
        <v>0.93442622950819676</v>
      </c>
      <c r="H170" s="131">
        <f>IF(ISERROR(VLOOKUP($E170,'Reablement backsheet'!$D$194:$J$371,H$7,0)),"",VLOOKUP($E170,'Reablement backsheet'!$D$194:$J$371, H$7,0))</f>
        <v>0.89500000000000002</v>
      </c>
      <c r="I170" s="131">
        <f>IF(ISERROR(VLOOKUP($E170,'Reablement backsheet'!$D$9:$J$186,I$7,0)),"",VLOOKUP($E170,'Reablement backsheet'!$D$9:$J$186, I$7,0))</f>
        <v>0.83233532934131738</v>
      </c>
      <c r="J170" s="171"/>
      <c r="K170" s="171"/>
      <c r="N170" s="26"/>
    </row>
    <row r="171" spans="2:14">
      <c r="B171" s="42" t="s">
        <v>16</v>
      </c>
      <c r="C171" s="43" t="s">
        <v>28</v>
      </c>
      <c r="D171" s="45" t="s">
        <v>42</v>
      </c>
      <c r="E171" s="61" t="s">
        <v>331</v>
      </c>
      <c r="F171" s="57" t="s">
        <v>332</v>
      </c>
      <c r="G171" s="131">
        <f>IF(ISERROR(VLOOKUP($E171,'Reablement backsheet'!$D$9:$J$186,G$7,0)),"",VLOOKUP($E171,'Reablement backsheet'!$D$9:$J$186, G$7,0))</f>
        <v>0.81856540084388185</v>
      </c>
      <c r="H171" s="131">
        <f>IF(ISERROR(VLOOKUP($E171,'Reablement backsheet'!$D$194:$J$371,H$7,0)),"",VLOOKUP($E171,'Reablement backsheet'!$D$194:$J$371, H$7,0))</f>
        <v>0.82266009852216748</v>
      </c>
      <c r="I171" s="131">
        <f>IF(ISERROR(VLOOKUP($E171,'Reablement backsheet'!$D$9:$J$186,I$7,0)),"",VLOOKUP($E171,'Reablement backsheet'!$D$9:$J$186, I$7,0))</f>
        <v>0.91726618705035967</v>
      </c>
      <c r="J171" s="171"/>
      <c r="K171" s="171"/>
      <c r="N171" s="26"/>
    </row>
    <row r="172" spans="2:14">
      <c r="B172" s="42" t="s">
        <v>18</v>
      </c>
      <c r="C172" s="43" t="s">
        <v>32</v>
      </c>
      <c r="D172" s="45" t="s">
        <v>50</v>
      </c>
      <c r="E172" s="61" t="s">
        <v>333</v>
      </c>
      <c r="F172" s="57" t="s">
        <v>334</v>
      </c>
      <c r="G172" s="131">
        <f>IF(ISERROR(VLOOKUP($E172,'Reablement backsheet'!$D$9:$J$186,G$7,0)),"",VLOOKUP($E172,'Reablement backsheet'!$D$9:$J$186, G$7,0))</f>
        <v>0.80126182965299686</v>
      </c>
      <c r="H172" s="131">
        <f>IF(ISERROR(VLOOKUP($E172,'Reablement backsheet'!$D$194:$J$371,H$7,0)),"",VLOOKUP($E172,'Reablement backsheet'!$D$194:$J$371, H$7,0))</f>
        <v>0.82133333333333336</v>
      </c>
      <c r="I172" s="131">
        <f>IF(ISERROR(VLOOKUP($E172,'Reablement backsheet'!$D$9:$J$186,I$7,0)),"",VLOOKUP($E172,'Reablement backsheet'!$D$9:$J$186, I$7,0))</f>
        <v>0.80924855491329484</v>
      </c>
      <c r="J172" s="171"/>
      <c r="K172" s="171"/>
      <c r="N172" s="26"/>
    </row>
    <row r="173" spans="2:14">
      <c r="B173" s="42" t="s">
        <v>20</v>
      </c>
      <c r="C173" s="43" t="s">
        <v>36</v>
      </c>
      <c r="D173" s="45" t="s">
        <v>64</v>
      </c>
      <c r="E173" s="61" t="s">
        <v>335</v>
      </c>
      <c r="F173" s="57" t="s">
        <v>336</v>
      </c>
      <c r="G173" s="131">
        <f>IF(ISERROR(VLOOKUP($E173,'Reablement backsheet'!$D$9:$J$186,G$7,0)),"",VLOOKUP($E173,'Reablement backsheet'!$D$9:$J$186, G$7,0))</f>
        <v>0.92207792207792205</v>
      </c>
      <c r="H173" s="131">
        <f>IF(ISERROR(VLOOKUP($E173,'Reablement backsheet'!$D$194:$J$371,H$7,0)),"",VLOOKUP($E173,'Reablement backsheet'!$D$194:$J$371, H$7,0))</f>
        <v>0.9204368174726989</v>
      </c>
      <c r="I173" s="131">
        <f>IF(ISERROR(VLOOKUP($E173,'Reablement backsheet'!$D$9:$J$186,I$7,0)),"",VLOOKUP($E173,'Reablement backsheet'!$D$9:$J$186, I$7,0))</f>
        <v>0.92207792207792205</v>
      </c>
      <c r="J173" s="171"/>
      <c r="K173" s="171"/>
      <c r="N173" s="26"/>
    </row>
    <row r="174" spans="2:14">
      <c r="B174" s="42" t="s">
        <v>20</v>
      </c>
      <c r="C174" s="43" t="s">
        <v>36</v>
      </c>
      <c r="D174" s="45" t="s">
        <v>64</v>
      </c>
      <c r="E174" s="61" t="s">
        <v>337</v>
      </c>
      <c r="F174" s="57" t="s">
        <v>338</v>
      </c>
      <c r="G174" s="131">
        <f>IF(ISERROR(VLOOKUP($E174,'Reablement backsheet'!$D$9:$J$186,G$7,0)),"",VLOOKUP($E174,'Reablement backsheet'!$D$9:$J$186, G$7,0))</f>
        <v>0.84946236559139787</v>
      </c>
      <c r="H174" s="131">
        <f>IF(ISERROR(VLOOKUP($E174,'Reablement backsheet'!$D$194:$J$371,H$7,0)),"",VLOOKUP($E174,'Reablement backsheet'!$D$194:$J$371, H$7,0))</f>
        <v>0.93142857142857138</v>
      </c>
      <c r="I174" s="131">
        <f>IF(ISERROR(VLOOKUP($E174,'Reablement backsheet'!$D$9:$J$186,I$7,0)),"",VLOOKUP($E174,'Reablement backsheet'!$D$9:$J$186, I$7,0))</f>
        <v>0.92929292929292928</v>
      </c>
      <c r="J174" s="171"/>
      <c r="K174" s="171"/>
      <c r="N174" s="26"/>
    </row>
    <row r="175" spans="2:14">
      <c r="B175" s="42" t="s">
        <v>16</v>
      </c>
      <c r="C175" s="43" t="s">
        <v>26</v>
      </c>
      <c r="D175" s="45" t="s">
        <v>46</v>
      </c>
      <c r="E175" s="61" t="s">
        <v>339</v>
      </c>
      <c r="F175" s="57" t="s">
        <v>340</v>
      </c>
      <c r="G175" s="131">
        <f>IF(ISERROR(VLOOKUP($E175,'Reablement backsheet'!$D$9:$J$186,G$7,0)),"",VLOOKUP($E175,'Reablement backsheet'!$D$9:$J$186, G$7,0))</f>
        <v>0.88118811881188119</v>
      </c>
      <c r="H175" s="131">
        <f>IF(ISERROR(VLOOKUP($E175,'Reablement backsheet'!$D$194:$J$371,H$7,0)),"",VLOOKUP($E175,'Reablement backsheet'!$D$194:$J$371, H$7,0))</f>
        <v>0.83499999999999996</v>
      </c>
      <c r="I175" s="131">
        <f>IF(ISERROR(VLOOKUP($E175,'Reablement backsheet'!$D$9:$J$186,I$7,0)),"",VLOOKUP($E175,'Reablement backsheet'!$D$9:$J$186, I$7,0))</f>
        <v>0.80625000000000002</v>
      </c>
      <c r="J175" s="171"/>
      <c r="K175" s="171"/>
      <c r="N175" s="26"/>
    </row>
    <row r="176" spans="2:14">
      <c r="B176" s="42" t="s">
        <v>18</v>
      </c>
      <c r="C176" s="43" t="s">
        <v>32</v>
      </c>
      <c r="D176" s="45" t="s">
        <v>50</v>
      </c>
      <c r="E176" s="61" t="s">
        <v>341</v>
      </c>
      <c r="F176" s="57" t="s">
        <v>342</v>
      </c>
      <c r="G176" s="131">
        <f>IF(ISERROR(VLOOKUP($E176,'Reablement backsheet'!$D$9:$J$186,G$7,0)),"",VLOOKUP($E176,'Reablement backsheet'!$D$9:$J$186, G$7,0))</f>
        <v>0.84036488027366019</v>
      </c>
      <c r="H176" s="131">
        <f>IF(ISERROR(VLOOKUP($E176,'Reablement backsheet'!$D$194:$J$371,H$7,0)),"",VLOOKUP($E176,'Reablement backsheet'!$D$194:$J$371, H$7,0))</f>
        <v>0.90354767184035478</v>
      </c>
      <c r="I176" s="131">
        <f>IF(ISERROR(VLOOKUP($E176,'Reablement backsheet'!$D$9:$J$186,I$7,0)),"",VLOOKUP($E176,'Reablement backsheet'!$D$9:$J$186, I$7,0))</f>
        <v>0.94795539033457255</v>
      </c>
      <c r="J176" s="171"/>
      <c r="K176" s="171"/>
      <c r="N176" s="26"/>
    </row>
    <row r="177" spans="1:14">
      <c r="B177" s="42" t="s">
        <v>22</v>
      </c>
      <c r="C177" s="43" t="s">
        <v>38</v>
      </c>
      <c r="D177" s="45" t="s">
        <v>60</v>
      </c>
      <c r="E177" s="61" t="s">
        <v>343</v>
      </c>
      <c r="F177" s="57" t="s">
        <v>344</v>
      </c>
      <c r="G177" s="131">
        <f>IF(ISERROR(VLOOKUP($E177,'Reablement backsheet'!$D$9:$J$186,G$7,0)),"",VLOOKUP($E177,'Reablement backsheet'!$D$9:$J$186, G$7,0))</f>
        <v>0.79104477611940294</v>
      </c>
      <c r="H177" s="131">
        <f>IF(ISERROR(VLOOKUP($E177,'Reablement backsheet'!$D$194:$J$371,H$7,0)),"",VLOOKUP($E177,'Reablement backsheet'!$D$194:$J$371, H$7,0))</f>
        <v>0.82857142857142863</v>
      </c>
      <c r="I177" s="131">
        <f>IF(ISERROR(VLOOKUP($E177,'Reablement backsheet'!$D$9:$J$186,I$7,0)),"",VLOOKUP($E177,'Reablement backsheet'!$D$9:$J$186, I$7,0))</f>
        <v>0.92792792792792789</v>
      </c>
      <c r="J177" s="171"/>
      <c r="K177" s="171"/>
      <c r="N177" s="26"/>
    </row>
    <row r="178" spans="1:14">
      <c r="B178" s="42" t="s">
        <v>22</v>
      </c>
      <c r="C178" s="43" t="s">
        <v>38</v>
      </c>
      <c r="D178" s="45" t="s">
        <v>58</v>
      </c>
      <c r="E178" s="61" t="s">
        <v>345</v>
      </c>
      <c r="F178" s="57" t="s">
        <v>346</v>
      </c>
      <c r="G178" s="131">
        <f>IF(ISERROR(VLOOKUP($E178,'Reablement backsheet'!$D$9:$J$186,G$7,0)),"",VLOOKUP($E178,'Reablement backsheet'!$D$9:$J$186, G$7,0))</f>
        <v>0.88770053475935828</v>
      </c>
      <c r="H178" s="131">
        <f>IF(ISERROR(VLOOKUP($E178,'Reablement backsheet'!$D$194:$J$371,H$7,0)),"",VLOOKUP($E178,'Reablement backsheet'!$D$194:$J$371, H$7,0))</f>
        <v>0.85172413793103452</v>
      </c>
      <c r="I178" s="131">
        <f>IF(ISERROR(VLOOKUP($E178,'Reablement backsheet'!$D$9:$J$186,I$7,0)),"",VLOOKUP($E178,'Reablement backsheet'!$D$9:$J$186, I$7,0))</f>
        <v>0.83695652173913049</v>
      </c>
      <c r="J178" s="171"/>
      <c r="K178" s="171"/>
      <c r="N178" s="26"/>
    </row>
    <row r="179" spans="1:14">
      <c r="B179" s="42" t="s">
        <v>20</v>
      </c>
      <c r="C179" s="43" t="s">
        <v>36</v>
      </c>
      <c r="D179" s="45" t="s">
        <v>64</v>
      </c>
      <c r="E179" s="61" t="s">
        <v>347</v>
      </c>
      <c r="F179" s="57" t="s">
        <v>348</v>
      </c>
      <c r="G179" s="131">
        <f>IF(ISERROR(VLOOKUP($E179,'Reablement backsheet'!$D$9:$J$186,G$7,0)),"",VLOOKUP($E179,'Reablement backsheet'!$D$9:$J$186, G$7,0))</f>
        <v>0.88613861386138615</v>
      </c>
      <c r="H179" s="131">
        <f>IF(ISERROR(VLOOKUP($E179,'Reablement backsheet'!$D$194:$J$371,H$7,0)),"",VLOOKUP($E179,'Reablement backsheet'!$D$194:$J$371, H$7,0))</f>
        <v>0.88975398309382947</v>
      </c>
      <c r="I179" s="131">
        <f>IF(ISERROR(VLOOKUP($E179,'Reablement backsheet'!$D$9:$J$186,I$7,0)),"",VLOOKUP($E179,'Reablement backsheet'!$D$9:$J$186, I$7,0))</f>
        <v>0.88888888888888884</v>
      </c>
      <c r="J179" s="171"/>
      <c r="K179" s="171"/>
      <c r="N179" s="26"/>
    </row>
    <row r="180" spans="1:14">
      <c r="B180" s="42" t="s">
        <v>16</v>
      </c>
      <c r="C180" s="43" t="s">
        <v>26</v>
      </c>
      <c r="D180" s="45" t="s">
        <v>466</v>
      </c>
      <c r="E180" s="61" t="s">
        <v>349</v>
      </c>
      <c r="F180" s="57" t="s">
        <v>350</v>
      </c>
      <c r="G180" s="131">
        <f>IF(ISERROR(VLOOKUP($E180,'Reablement backsheet'!$D$9:$J$186,G$7,0)),"",VLOOKUP($E180,'Reablement backsheet'!$D$9:$J$186, G$7,0))</f>
        <v>0.80859375</v>
      </c>
      <c r="H180" s="131">
        <f>IF(ISERROR(VLOOKUP($E180,'Reablement backsheet'!$D$194:$J$371,H$7,0)),"",VLOOKUP($E180,'Reablement backsheet'!$D$194:$J$371, H$7,0))</f>
        <v>0.81055900621118016</v>
      </c>
      <c r="I180" s="131">
        <f>IF(ISERROR(VLOOKUP($E180,'Reablement backsheet'!$D$9:$J$186,I$7,0)),"",VLOOKUP($E180,'Reablement backsheet'!$D$9:$J$186, I$7,0))</f>
        <v>0.93421052631578949</v>
      </c>
      <c r="J180" s="171"/>
      <c r="K180" s="171"/>
      <c r="N180" s="26"/>
    </row>
    <row r="181" spans="1:14">
      <c r="B181" s="42" t="s">
        <v>22</v>
      </c>
      <c r="C181" s="43" t="s">
        <v>40</v>
      </c>
      <c r="D181" s="45" t="s">
        <v>60</v>
      </c>
      <c r="E181" s="61" t="s">
        <v>351</v>
      </c>
      <c r="F181" s="57" t="s">
        <v>352</v>
      </c>
      <c r="G181" s="131">
        <f>IF(ISERROR(VLOOKUP($E181,'Reablement backsheet'!$D$9:$J$186,G$7,0)),"",VLOOKUP($E181,'Reablement backsheet'!$D$9:$J$186, G$7,0))</f>
        <v>0.84444444444444444</v>
      </c>
      <c r="H181" s="131">
        <f>IF(ISERROR(VLOOKUP($E181,'Reablement backsheet'!$D$194:$J$371,H$7,0)),"",VLOOKUP($E181,'Reablement backsheet'!$D$194:$J$371, H$7,0))</f>
        <v>0.8571428571428571</v>
      </c>
      <c r="I181" s="131">
        <f>IF(ISERROR(VLOOKUP($E181,'Reablement backsheet'!$D$9:$J$186,I$7,0)),"",VLOOKUP($E181,'Reablement backsheet'!$D$9:$J$186, I$7,0))</f>
        <v>0.65909090909090906</v>
      </c>
      <c r="J181" s="171"/>
      <c r="K181" s="171"/>
      <c r="N181" s="26"/>
    </row>
    <row r="182" spans="1:14">
      <c r="B182" s="42" t="s">
        <v>22</v>
      </c>
      <c r="C182" s="43" t="s">
        <v>38</v>
      </c>
      <c r="D182" s="45" t="s">
        <v>60</v>
      </c>
      <c r="E182" s="61" t="s">
        <v>353</v>
      </c>
      <c r="F182" s="57" t="s">
        <v>354</v>
      </c>
      <c r="G182" s="131">
        <f>IF(ISERROR(VLOOKUP($E182,'Reablement backsheet'!$D$9:$J$186,G$7,0)),"",VLOOKUP($E182,'Reablement backsheet'!$D$9:$J$186, G$7,0))</f>
        <v>0.77575757575757576</v>
      </c>
      <c r="H182" s="131">
        <f>IF(ISERROR(VLOOKUP($E182,'Reablement backsheet'!$D$194:$J$371,H$7,0)),"",VLOOKUP($E182,'Reablement backsheet'!$D$194:$J$371, H$7,0))</f>
        <v>0.91346153846153844</v>
      </c>
      <c r="I182" s="131">
        <f>IF(ISERROR(VLOOKUP($E182,'Reablement backsheet'!$D$9:$J$186,I$7,0)),"",VLOOKUP($E182,'Reablement backsheet'!$D$9:$J$186, I$7,0))</f>
        <v>0.76551724137931032</v>
      </c>
      <c r="J182" s="171"/>
      <c r="K182" s="171"/>
      <c r="N182" s="26"/>
    </row>
    <row r="183" spans="1:14">
      <c r="B183" s="42" t="s">
        <v>16</v>
      </c>
      <c r="C183" s="43" t="s">
        <v>26</v>
      </c>
      <c r="D183" s="45" t="s">
        <v>46</v>
      </c>
      <c r="E183" s="61" t="s">
        <v>355</v>
      </c>
      <c r="F183" s="57" t="s">
        <v>356</v>
      </c>
      <c r="G183" s="131">
        <f>IF(ISERROR(VLOOKUP($E183,'Reablement backsheet'!$D$9:$J$186,G$7,0)),"",VLOOKUP($E183,'Reablement backsheet'!$D$9:$J$186, G$7,0))</f>
        <v>0.84545454545454546</v>
      </c>
      <c r="H183" s="131">
        <f>IF(ISERROR(VLOOKUP($E183,'Reablement backsheet'!$D$194:$J$371,H$7,0)),"",VLOOKUP($E183,'Reablement backsheet'!$D$194:$J$371, H$7,0))</f>
        <v>0.89965397923875434</v>
      </c>
      <c r="I183" s="131">
        <f>IF(ISERROR(VLOOKUP($E183,'Reablement backsheet'!$D$9:$J$186,I$7,0)),"",VLOOKUP($E183,'Reablement backsheet'!$D$9:$J$186, I$7,0))</f>
        <v>0.83551401869158881</v>
      </c>
      <c r="J183" s="171"/>
      <c r="K183" s="171"/>
      <c r="N183" s="26"/>
    </row>
    <row r="184" spans="1:14">
      <c r="B184" s="42" t="s">
        <v>22</v>
      </c>
      <c r="C184" s="43" t="s">
        <v>38</v>
      </c>
      <c r="D184" s="45" t="s">
        <v>60</v>
      </c>
      <c r="E184" s="61" t="s">
        <v>357</v>
      </c>
      <c r="F184" s="57" t="s">
        <v>358</v>
      </c>
      <c r="G184" s="131">
        <f>IF(ISERROR(VLOOKUP($E184,'Reablement backsheet'!$D$9:$J$186,G$7,0)),"",VLOOKUP($E184,'Reablement backsheet'!$D$9:$J$186, G$7,0))</f>
        <v>0.7678571428571429</v>
      </c>
      <c r="H184" s="131">
        <f>IF(ISERROR(VLOOKUP($E184,'Reablement backsheet'!$D$194:$J$371,H$7,0)),"",VLOOKUP($E184,'Reablement backsheet'!$D$194:$J$371, H$7,0))</f>
        <v>0.77777777777777779</v>
      </c>
      <c r="I184" s="131">
        <f>IF(ISERROR(VLOOKUP($E184,'Reablement backsheet'!$D$9:$J$186,I$7,0)),"",VLOOKUP($E184,'Reablement backsheet'!$D$9:$J$186, I$7,0))</f>
        <v>0.72727272727272729</v>
      </c>
      <c r="J184" s="171"/>
      <c r="K184" s="171"/>
      <c r="N184" s="26"/>
    </row>
    <row r="185" spans="1:14">
      <c r="B185" s="42" t="s">
        <v>18</v>
      </c>
      <c r="C185" s="43" t="s">
        <v>32</v>
      </c>
      <c r="D185" s="45" t="s">
        <v>50</v>
      </c>
      <c r="E185" s="61" t="s">
        <v>359</v>
      </c>
      <c r="F185" s="57" t="s">
        <v>360</v>
      </c>
      <c r="G185" s="131">
        <f>IF(ISERROR(VLOOKUP($E185,'Reablement backsheet'!$D$9:$J$186,G$7,0)),"",VLOOKUP($E185,'Reablement backsheet'!$D$9:$J$186, G$7,0))</f>
        <v>0.7558139534883721</v>
      </c>
      <c r="H185" s="131">
        <f>IF(ISERROR(VLOOKUP($E185,'Reablement backsheet'!$D$194:$J$371,H$7,0)),"",VLOOKUP($E185,'Reablement backsheet'!$D$194:$J$371, H$7,0))</f>
        <v>0.80327868852459017</v>
      </c>
      <c r="I185" s="131">
        <f>IF(ISERROR(VLOOKUP($E185,'Reablement backsheet'!$D$9:$J$186,I$7,0)),"",VLOOKUP($E185,'Reablement backsheet'!$D$9:$J$186, I$7,0))</f>
        <v>0.74545454545454548</v>
      </c>
      <c r="J185" s="171"/>
      <c r="K185" s="171"/>
      <c r="N185" s="26"/>
    </row>
    <row r="186" spans="1:14">
      <c r="B186" s="42" t="s">
        <v>18</v>
      </c>
      <c r="C186" s="43" t="s">
        <v>32</v>
      </c>
      <c r="D186" s="45" t="s">
        <v>50</v>
      </c>
      <c r="E186" s="61" t="s">
        <v>361</v>
      </c>
      <c r="F186" s="57" t="s">
        <v>362</v>
      </c>
      <c r="G186" s="131">
        <f>IF(ISERROR(VLOOKUP($E186,'Reablement backsheet'!$D$9:$J$186,G$7,0)),"",VLOOKUP($E186,'Reablement backsheet'!$D$9:$J$186, G$7,0))</f>
        <v>0.87739463601532564</v>
      </c>
      <c r="H186" s="131">
        <f>IF(ISERROR(VLOOKUP($E186,'Reablement backsheet'!$D$194:$J$371,H$7,0)),"",VLOOKUP($E186,'Reablement backsheet'!$D$194:$J$371, H$7,0))</f>
        <v>0.86071428571428577</v>
      </c>
      <c r="I186" s="131">
        <f>IF(ISERROR(VLOOKUP($E186,'Reablement backsheet'!$D$9:$J$186,I$7,0)),"",VLOOKUP($E186,'Reablement backsheet'!$D$9:$J$186, I$7,0))</f>
        <v>0.7831775700934579</v>
      </c>
      <c r="J186" s="171"/>
      <c r="K186" s="171"/>
      <c r="N186" s="26"/>
    </row>
    <row r="187" spans="1:14" ht="15.75" thickBot="1">
      <c r="B187" s="46" t="s">
        <v>16</v>
      </c>
      <c r="C187" s="47" t="s">
        <v>28</v>
      </c>
      <c r="D187" s="48" t="s">
        <v>42</v>
      </c>
      <c r="E187" s="62" t="s">
        <v>363</v>
      </c>
      <c r="F187" s="59" t="s">
        <v>364</v>
      </c>
      <c r="G187" s="133">
        <f>IF(ISERROR(VLOOKUP($E187,'Reablement backsheet'!$D$9:$J$186,G$7,0)),"",VLOOKUP($E187,'Reablement backsheet'!$D$9:$J$186, G$7,0))</f>
        <v>0.75714285714285712</v>
      </c>
      <c r="H187" s="133">
        <f>IF(ISERROR(VLOOKUP($E187,'Reablement backsheet'!$D$194:$J$371,H$7,0)),"",VLOOKUP($E187,'Reablement backsheet'!$D$194:$J$371, H$7,0))</f>
        <v>0.75824175824175821</v>
      </c>
      <c r="I187" s="133">
        <f>IF(ISERROR(VLOOKUP($E187,'Reablement backsheet'!$D$9:$J$186,I$7,0)),"",VLOOKUP($E187,'Reablement backsheet'!$D$9:$J$186, I$7,0))</f>
        <v>0.79245283018867929</v>
      </c>
      <c r="J187" s="171"/>
      <c r="K187" s="171"/>
      <c r="N187" s="26"/>
    </row>
    <row r="188" spans="1:14">
      <c r="E188" s="28"/>
      <c r="F188" s="28"/>
      <c r="G188" s="28"/>
      <c r="H188" s="28"/>
      <c r="I188" s="28"/>
      <c r="J188" s="28"/>
      <c r="N188" s="26"/>
    </row>
    <row r="189" spans="1:14" ht="15" customHeight="1">
      <c r="A189" s="122"/>
      <c r="B189" s="159"/>
      <c r="C189" s="159"/>
      <c r="D189" s="159"/>
      <c r="E189" s="107" t="s">
        <v>365</v>
      </c>
      <c r="F189" s="122"/>
      <c r="G189" s="122"/>
      <c r="H189" s="122"/>
      <c r="I189" s="122"/>
      <c r="J189" s="122"/>
      <c r="N189" s="26"/>
    </row>
    <row r="190" spans="1:14">
      <c r="F190" s="28"/>
      <c r="G190" s="28"/>
      <c r="H190" s="28"/>
      <c r="I190" s="28"/>
      <c r="J190" s="28"/>
      <c r="N190" s="26"/>
    </row>
    <row r="191" spans="1:14" ht="45" customHeight="1">
      <c r="E191" s="396" t="s">
        <v>439</v>
      </c>
      <c r="F191" s="396"/>
      <c r="G191" s="396"/>
      <c r="H191" s="396"/>
      <c r="I191" s="396"/>
      <c r="J191" s="224"/>
      <c r="N191" s="26"/>
    </row>
    <row r="192" spans="1:14" ht="30" customHeight="1">
      <c r="E192" s="396" t="s">
        <v>2305</v>
      </c>
      <c r="F192" s="396"/>
      <c r="G192" s="396"/>
      <c r="H192" s="396"/>
      <c r="I192" s="396"/>
      <c r="J192" s="28"/>
      <c r="N192" s="26"/>
    </row>
    <row r="193" spans="1:14" ht="45" customHeight="1">
      <c r="E193" s="396" t="s">
        <v>458</v>
      </c>
      <c r="F193" s="396"/>
      <c r="G193" s="396"/>
      <c r="H193" s="396"/>
      <c r="I193" s="396"/>
      <c r="J193" s="224"/>
      <c r="N193" s="26"/>
    </row>
    <row r="194" spans="1:14" s="8" customFormat="1" ht="45" customHeight="1">
      <c r="A194" s="115"/>
      <c r="B194" s="115"/>
      <c r="C194" s="115"/>
      <c r="D194" s="115"/>
      <c r="E194" s="396" t="s">
        <v>440</v>
      </c>
      <c r="F194" s="396"/>
      <c r="G194" s="396"/>
      <c r="H194" s="396"/>
      <c r="I194" s="396"/>
      <c r="J194" s="224"/>
    </row>
    <row r="195" spans="1:14">
      <c r="A195" s="115"/>
      <c r="B195" s="115"/>
      <c r="C195" s="115"/>
      <c r="D195" s="115"/>
      <c r="E195" s="397" t="s">
        <v>460</v>
      </c>
      <c r="F195" s="397"/>
      <c r="G195" s="397"/>
      <c r="H195" s="397"/>
      <c r="I195" s="397"/>
      <c r="N195" s="26"/>
    </row>
    <row r="196" spans="1:14" ht="15" customHeight="1">
      <c r="E196" s="392"/>
      <c r="F196" s="393"/>
      <c r="G196" s="393"/>
      <c r="H196" s="393"/>
      <c r="I196" s="393"/>
      <c r="J196" s="393"/>
      <c r="K196" s="393"/>
      <c r="N196" s="26"/>
    </row>
  </sheetData>
  <sheetProtection password="DCA1" sheet="1" objects="1" scenarios="1"/>
  <mergeCells count="9">
    <mergeCell ref="E1:I3"/>
    <mergeCell ref="E196:K196"/>
    <mergeCell ref="E4:J4"/>
    <mergeCell ref="E8:F8"/>
    <mergeCell ref="E192:I192"/>
    <mergeCell ref="E191:I191"/>
    <mergeCell ref="E193:I193"/>
    <mergeCell ref="E194:I194"/>
    <mergeCell ref="E195:I195"/>
  </mergeCells>
  <hyperlinks>
    <hyperlink ref="F6" location="Cover!B2" display="&lt;&lt; Cover Sheet"/>
  </hyperlinks>
  <pageMargins left="0.7" right="0.7" top="0.75" bottom="0.75" header="0.3" footer="0.3"/>
  <pageSetup paperSize="9" scale="34" orientation="portrait" r:id="rId1"/>
  <rowBreaks count="2" manualBreakCount="2">
    <brk id="68" max="12" man="1"/>
    <brk id="129" max="12" man="1"/>
  </rowBreaks>
  <ignoredErrors>
    <ignoredError sqref="H10:H18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K371"/>
  <sheetViews>
    <sheetView zoomScale="85" zoomScaleNormal="85" workbookViewId="0"/>
  </sheetViews>
  <sheetFormatPr defaultRowHeight="15"/>
  <cols>
    <col min="1" max="1" width="12.140625" customWidth="1"/>
    <col min="2" max="2" width="12.7109375" bestFit="1" customWidth="1"/>
    <col min="3" max="3" width="5.28515625" customWidth="1"/>
    <col min="4" max="4" width="27.140625" bestFit="1" customWidth="1"/>
    <col min="5" max="5" width="59.5703125" bestFit="1" customWidth="1"/>
    <col min="6" max="6" width="10.7109375" style="135" customWidth="1"/>
    <col min="7" max="10" width="10.7109375" customWidth="1"/>
  </cols>
  <sheetData>
    <row r="1" spans="1:11">
      <c r="A1" s="134" t="s">
        <v>435</v>
      </c>
    </row>
    <row r="2" spans="1:11">
      <c r="A2" t="s">
        <v>441</v>
      </c>
    </row>
    <row r="3" spans="1:11">
      <c r="A3" t="s">
        <v>439</v>
      </c>
    </row>
    <row r="4" spans="1:11">
      <c r="A4" s="136" t="s">
        <v>442</v>
      </c>
      <c r="F4" s="135">
        <v>5</v>
      </c>
      <c r="G4" s="137">
        <v>6</v>
      </c>
    </row>
    <row r="5" spans="1:11" s="126" customFormat="1" ht="15" customHeight="1">
      <c r="D5" s="126">
        <v>1</v>
      </c>
      <c r="E5" s="126">
        <v>2</v>
      </c>
      <c r="F5" s="139">
        <v>3</v>
      </c>
      <c r="G5" s="138">
        <v>4</v>
      </c>
      <c r="H5" s="126">
        <v>5</v>
      </c>
      <c r="I5" s="126">
        <v>6</v>
      </c>
      <c r="J5" s="140">
        <v>7</v>
      </c>
    </row>
    <row r="6" spans="1:11" s="126" customFormat="1" ht="29.45" customHeight="1">
      <c r="H6" s="360"/>
      <c r="I6" s="403"/>
      <c r="J6" s="403"/>
    </row>
    <row r="7" spans="1:11" s="126" customFormat="1" ht="15" customHeight="1">
      <c r="A7" s="400" t="s">
        <v>387</v>
      </c>
      <c r="B7" s="400" t="s">
        <v>388</v>
      </c>
      <c r="C7" s="400" t="s">
        <v>389</v>
      </c>
      <c r="D7" s="401" t="s">
        <v>391</v>
      </c>
      <c r="E7" s="401" t="s">
        <v>392</v>
      </c>
      <c r="F7" s="399" t="s">
        <v>445</v>
      </c>
      <c r="G7" s="399" t="s">
        <v>446</v>
      </c>
      <c r="H7" s="405" t="s">
        <v>468</v>
      </c>
      <c r="I7" s="404" t="s">
        <v>447</v>
      </c>
      <c r="J7" s="402" t="s">
        <v>468</v>
      </c>
    </row>
    <row r="8" spans="1:11" s="126" customFormat="1">
      <c r="A8" s="400"/>
      <c r="B8" s="400"/>
      <c r="C8" s="400"/>
      <c r="D8" s="401"/>
      <c r="E8" s="401"/>
      <c r="F8" s="399"/>
      <c r="G8" s="399"/>
      <c r="H8" s="405"/>
      <c r="I8" s="404"/>
      <c r="J8" s="402"/>
    </row>
    <row r="9" spans="1:11" s="126" customFormat="1">
      <c r="A9" s="141"/>
      <c r="B9" s="141"/>
      <c r="C9" s="141"/>
      <c r="D9" s="142" t="s">
        <v>1</v>
      </c>
      <c r="E9" s="142" t="s">
        <v>390</v>
      </c>
      <c r="F9" s="143">
        <v>0.82709950599858861</v>
      </c>
      <c r="G9" s="144">
        <v>0.82467920023873476</v>
      </c>
      <c r="H9" s="194">
        <f t="shared" ref="H9:H24" si="0">IFERROR(G9-F9,"")</f>
        <v>-2.420305759853858E-3</v>
      </c>
      <c r="I9" s="144">
        <f t="shared" ref="I9:J9" si="1">IFERROR(F9-F194,"")</f>
        <v>-3.3103836187882485E-2</v>
      </c>
      <c r="J9" s="145">
        <f t="shared" si="1"/>
        <v>-2.6007681298562901E-2</v>
      </c>
      <c r="K9" s="146"/>
    </row>
    <row r="10" spans="1:11" s="126" customFormat="1">
      <c r="A10" s="141"/>
      <c r="B10" s="141"/>
      <c r="C10" s="141"/>
      <c r="D10" s="142" t="s">
        <v>15</v>
      </c>
      <c r="E10" s="142" t="s">
        <v>16</v>
      </c>
      <c r="F10" s="143">
        <v>0.83113248169944021</v>
      </c>
      <c r="G10" s="144">
        <v>0.83092273184314336</v>
      </c>
      <c r="H10" s="194">
        <f t="shared" si="0"/>
        <v>-2.0974985629684806E-4</v>
      </c>
      <c r="I10" s="144">
        <f t="shared" ref="I10:I73" si="2">IFERROR(F10-F195,"")</f>
        <v>-3.1688235010232768E-2</v>
      </c>
      <c r="J10" s="145">
        <f t="shared" ref="J10:J73" si="3">IFERROR(G10-G195,"")</f>
        <v>-2.4666125843482489E-2</v>
      </c>
      <c r="K10" s="146"/>
    </row>
    <row r="11" spans="1:11" s="126" customFormat="1">
      <c r="A11" s="141"/>
      <c r="B11" s="141"/>
      <c r="C11" s="141"/>
      <c r="D11" s="142" t="s">
        <v>17</v>
      </c>
      <c r="E11" s="142" t="s">
        <v>18</v>
      </c>
      <c r="F11" s="143">
        <v>0.81137823151654864</v>
      </c>
      <c r="G11" s="144">
        <v>0.80783497692934048</v>
      </c>
      <c r="H11" s="194">
        <f t="shared" si="0"/>
        <v>-3.5432545872081667E-3</v>
      </c>
      <c r="I11" s="144">
        <f t="shared" si="2"/>
        <v>-3.373607060866668E-2</v>
      </c>
      <c r="J11" s="145">
        <f t="shared" si="3"/>
        <v>-2.4012554834875299E-2</v>
      </c>
      <c r="K11" s="146"/>
    </row>
    <row r="12" spans="1:11" s="126" customFormat="1">
      <c r="A12" s="141"/>
      <c r="B12" s="141"/>
      <c r="C12" s="141"/>
      <c r="D12" s="142" t="s">
        <v>19</v>
      </c>
      <c r="E12" s="142" t="s">
        <v>20</v>
      </c>
      <c r="F12" s="143">
        <v>0.85353877412800538</v>
      </c>
      <c r="G12" s="144">
        <v>0.85509499136442146</v>
      </c>
      <c r="H12" s="194">
        <f t="shared" si="0"/>
        <v>1.5562172364160798E-3</v>
      </c>
      <c r="I12" s="144">
        <f t="shared" si="2"/>
        <v>-3.8314124316616072E-2</v>
      </c>
      <c r="J12" s="145">
        <f t="shared" si="3"/>
        <v>-1.759278372047457E-2</v>
      </c>
      <c r="K12" s="146"/>
    </row>
    <row r="13" spans="1:11" s="126" customFormat="1">
      <c r="A13" s="141"/>
      <c r="B13" s="141"/>
      <c r="C13" s="141"/>
      <c r="D13" s="142" t="s">
        <v>21</v>
      </c>
      <c r="E13" s="142" t="s">
        <v>22</v>
      </c>
      <c r="F13" s="143">
        <v>0.82506651463321934</v>
      </c>
      <c r="G13" s="144">
        <v>0.817911877394636</v>
      </c>
      <c r="H13" s="194">
        <f t="shared" si="0"/>
        <v>-7.154637238583339E-3</v>
      </c>
      <c r="I13" s="144">
        <f t="shared" si="2"/>
        <v>-3.0981093226169598E-2</v>
      </c>
      <c r="J13" s="145">
        <f t="shared" si="3"/>
        <v>-3.0300111285580078E-2</v>
      </c>
      <c r="K13" s="146"/>
    </row>
    <row r="14" spans="1:11" s="126" customFormat="1">
      <c r="A14" s="141"/>
      <c r="B14" s="141"/>
      <c r="C14" s="141"/>
      <c r="D14" s="142" t="s">
        <v>23</v>
      </c>
      <c r="E14" s="142" t="s">
        <v>24</v>
      </c>
      <c r="F14" s="143">
        <v>0.85533947458205395</v>
      </c>
      <c r="G14" s="144">
        <v>0.85307243391692411</v>
      </c>
      <c r="H14" s="194">
        <f t="shared" si="0"/>
        <v>-2.267040665129838E-3</v>
      </c>
      <c r="I14" s="144">
        <f t="shared" si="2"/>
        <v>-3.8779875994427115E-2</v>
      </c>
      <c r="J14" s="145">
        <f t="shared" si="3"/>
        <v>-2.3999389287495787E-2</v>
      </c>
      <c r="K14" s="146"/>
    </row>
    <row r="15" spans="1:11" s="126" customFormat="1">
      <c r="A15" s="141"/>
      <c r="B15" s="141"/>
      <c r="C15" s="141"/>
      <c r="D15" s="142" t="s">
        <v>25</v>
      </c>
      <c r="E15" s="142" t="s">
        <v>26</v>
      </c>
      <c r="F15" s="143">
        <v>0.82129703763010409</v>
      </c>
      <c r="G15" s="144">
        <v>0.81779732701742514</v>
      </c>
      <c r="H15" s="194">
        <f t="shared" si="0"/>
        <v>-3.4997106126789523E-3</v>
      </c>
      <c r="I15" s="144">
        <f t="shared" si="2"/>
        <v>-2.7736208850107968E-2</v>
      </c>
      <c r="J15" s="145">
        <f t="shared" si="3"/>
        <v>-2.3845732472659864E-2</v>
      </c>
      <c r="K15" s="146"/>
    </row>
    <row r="16" spans="1:11" s="126" customFormat="1">
      <c r="A16" s="141"/>
      <c r="B16" s="141"/>
      <c r="C16" s="141"/>
      <c r="D16" s="142" t="s">
        <v>27</v>
      </c>
      <c r="E16" s="142" t="s">
        <v>28</v>
      </c>
      <c r="F16" s="143">
        <v>0.82912988650693564</v>
      </c>
      <c r="G16" s="144">
        <v>0.8341047503045067</v>
      </c>
      <c r="H16" s="194">
        <f t="shared" si="0"/>
        <v>4.9748637975710608E-3</v>
      </c>
      <c r="I16" s="144">
        <f t="shared" si="2"/>
        <v>-4.873929964282897E-2</v>
      </c>
      <c r="J16" s="145">
        <f t="shared" si="3"/>
        <v>-3.7616100919954265E-2</v>
      </c>
      <c r="K16" s="146"/>
    </row>
    <row r="17" spans="1:11" s="126" customFormat="1">
      <c r="A17" s="141"/>
      <c r="B17" s="141"/>
      <c r="C17" s="141"/>
      <c r="D17" s="142" t="s">
        <v>29</v>
      </c>
      <c r="E17" s="142" t="s">
        <v>30</v>
      </c>
      <c r="F17" s="143">
        <v>0.80514705882352944</v>
      </c>
      <c r="G17" s="144">
        <v>0.8210131332082552</v>
      </c>
      <c r="H17" s="194">
        <f t="shared" si="0"/>
        <v>1.5866074384725759E-2</v>
      </c>
      <c r="I17" s="144">
        <f t="shared" si="2"/>
        <v>-6.7482380481453941E-3</v>
      </c>
      <c r="J17" s="145">
        <f t="shared" si="3"/>
        <v>9.1054282226763483E-3</v>
      </c>
      <c r="K17" s="146"/>
    </row>
    <row r="18" spans="1:11" s="126" customFormat="1">
      <c r="A18" s="141"/>
      <c r="B18" s="141"/>
      <c r="C18" s="141"/>
      <c r="D18" s="142" t="s">
        <v>31</v>
      </c>
      <c r="E18" s="142" t="s">
        <v>32</v>
      </c>
      <c r="F18" s="143">
        <v>0.80166011358671907</v>
      </c>
      <c r="G18" s="144">
        <v>0.8020539152759949</v>
      </c>
      <c r="H18" s="194">
        <f t="shared" si="0"/>
        <v>3.9380168927583004E-4</v>
      </c>
      <c r="I18" s="144">
        <f t="shared" si="2"/>
        <v>-6.074818843510954E-2</v>
      </c>
      <c r="J18" s="145">
        <f t="shared" si="3"/>
        <v>-4.1302150026753637E-2</v>
      </c>
      <c r="K18" s="146"/>
    </row>
    <row r="19" spans="1:11" s="126" customFormat="1">
      <c r="A19" s="141"/>
      <c r="B19" s="141"/>
      <c r="C19" s="141"/>
      <c r="D19" s="142" t="s">
        <v>33</v>
      </c>
      <c r="E19" s="142" t="s">
        <v>34</v>
      </c>
      <c r="F19" s="143">
        <v>0.82645381984036492</v>
      </c>
      <c r="G19" s="144">
        <v>0.80660158066015808</v>
      </c>
      <c r="H19" s="194">
        <f t="shared" si="0"/>
        <v>-1.9852239180206843E-2</v>
      </c>
      <c r="I19" s="144">
        <f t="shared" si="2"/>
        <v>-2.6075363039012478E-2</v>
      </c>
      <c r="J19" s="145">
        <f t="shared" si="3"/>
        <v>-3.3105296453708855E-2</v>
      </c>
      <c r="K19" s="146"/>
    </row>
    <row r="20" spans="1:11" s="126" customFormat="1">
      <c r="A20" s="141"/>
      <c r="B20" s="141"/>
      <c r="C20" s="141"/>
      <c r="D20" s="142" t="s">
        <v>35</v>
      </c>
      <c r="E20" s="142" t="s">
        <v>36</v>
      </c>
      <c r="F20" s="143">
        <v>0.85353877412800538</v>
      </c>
      <c r="G20" s="144">
        <v>0.85509499136442146</v>
      </c>
      <c r="H20" s="194">
        <f t="shared" si="0"/>
        <v>1.5562172364160798E-3</v>
      </c>
      <c r="I20" s="144">
        <f t="shared" si="2"/>
        <v>-3.8314124316616072E-2</v>
      </c>
      <c r="J20" s="145">
        <f t="shared" si="3"/>
        <v>-1.759278372047457E-2</v>
      </c>
      <c r="K20" s="146"/>
    </row>
    <row r="21" spans="1:11" s="126" customFormat="1">
      <c r="A21" s="141"/>
      <c r="B21" s="141"/>
      <c r="C21" s="141"/>
      <c r="D21" s="142" t="s">
        <v>37</v>
      </c>
      <c r="E21" s="142" t="s">
        <v>38</v>
      </c>
      <c r="F21" s="143">
        <v>0.81050111168120409</v>
      </c>
      <c r="G21" s="144">
        <v>0.80106453759148366</v>
      </c>
      <c r="H21" s="194">
        <f t="shared" si="0"/>
        <v>-9.4365740897204287E-3</v>
      </c>
      <c r="I21" s="144">
        <f t="shared" si="2"/>
        <v>-5.0159979880868844E-2</v>
      </c>
      <c r="J21" s="145">
        <f t="shared" si="3"/>
        <v>-3.4557601401441818E-2</v>
      </c>
      <c r="K21" s="146"/>
    </row>
    <row r="22" spans="1:11" s="126" customFormat="1">
      <c r="A22" s="141"/>
      <c r="B22" s="141"/>
      <c r="C22" s="141"/>
      <c r="D22" s="142" t="s">
        <v>39</v>
      </c>
      <c r="E22" s="142" t="s">
        <v>40</v>
      </c>
      <c r="F22" s="143">
        <v>0.84141331142152831</v>
      </c>
      <c r="G22" s="144">
        <v>0.83784368911019702</v>
      </c>
      <c r="H22" s="194">
        <f t="shared" si="0"/>
        <v>-3.5696223113312886E-3</v>
      </c>
      <c r="I22" s="144">
        <f t="shared" si="2"/>
        <v>-1.3302325978003737E-2</v>
      </c>
      <c r="J22" s="145">
        <f t="shared" si="3"/>
        <v>-2.1106856513206762E-2</v>
      </c>
      <c r="K22" s="146"/>
    </row>
    <row r="23" spans="1:11" s="126" customFormat="1">
      <c r="A23" s="141"/>
      <c r="B23" s="141"/>
      <c r="C23" s="141"/>
      <c r="D23" s="142" t="s">
        <v>41</v>
      </c>
      <c r="E23" s="142" t="s">
        <v>42</v>
      </c>
      <c r="F23" s="143">
        <v>0.82912988650693564</v>
      </c>
      <c r="G23" s="144">
        <v>0.8341047503045067</v>
      </c>
      <c r="H23" s="194">
        <f t="shared" si="0"/>
        <v>4.9748637975710608E-3</v>
      </c>
      <c r="I23" s="144">
        <f t="shared" si="2"/>
        <v>-4.873929964282897E-2</v>
      </c>
      <c r="J23" s="145">
        <f t="shared" si="3"/>
        <v>-3.7616100919954265E-2</v>
      </c>
      <c r="K23" s="146"/>
    </row>
    <row r="24" spans="1:11" s="126" customFormat="1">
      <c r="A24" s="141"/>
      <c r="B24" s="141"/>
      <c r="C24" s="141"/>
      <c r="D24" s="142" t="s">
        <v>43</v>
      </c>
      <c r="E24" s="142" t="s">
        <v>44</v>
      </c>
      <c r="F24" s="143">
        <v>0.85544735240413872</v>
      </c>
      <c r="G24" s="144">
        <v>0.85284708893154193</v>
      </c>
      <c r="H24" s="194">
        <f t="shared" si="0"/>
        <v>-2.6002634725967866E-3</v>
      </c>
      <c r="I24" s="144">
        <f t="shared" si="2"/>
        <v>-4.0955458046250004E-2</v>
      </c>
      <c r="J24" s="145">
        <f t="shared" si="3"/>
        <v>-2.9035681938795577E-2</v>
      </c>
      <c r="K24" s="146"/>
    </row>
    <row r="25" spans="1:11" s="126" customFormat="1">
      <c r="A25" s="141"/>
      <c r="B25" s="141"/>
      <c r="C25" s="141"/>
      <c r="D25" s="142" t="s">
        <v>45</v>
      </c>
      <c r="E25" s="142" t="s">
        <v>46</v>
      </c>
      <c r="F25" s="143">
        <v>0.83606557377049184</v>
      </c>
      <c r="G25" s="144">
        <v>0.81166150670794635</v>
      </c>
      <c r="H25" s="194">
        <f t="shared" ref="H25:H88" si="4">IFERROR(G25-F25,"")</f>
        <v>-2.4404067062545498E-2</v>
      </c>
      <c r="I25" s="144">
        <f t="shared" si="2"/>
        <v>-1.5088512318092051E-2</v>
      </c>
      <c r="J25" s="145">
        <f t="shared" si="3"/>
        <v>-1.0367935983956911E-2</v>
      </c>
      <c r="K25" s="146"/>
    </row>
    <row r="26" spans="1:11" s="126" customFormat="1">
      <c r="A26" s="141"/>
      <c r="B26" s="141"/>
      <c r="C26" s="141"/>
      <c r="D26" s="142" t="s">
        <v>47</v>
      </c>
      <c r="E26" s="142" t="s">
        <v>48</v>
      </c>
      <c r="F26" s="143">
        <v>0.79664484451718498</v>
      </c>
      <c r="G26" s="144">
        <v>0.80578676179151798</v>
      </c>
      <c r="H26" s="194">
        <f t="shared" si="4"/>
        <v>9.1419172743330002E-3</v>
      </c>
      <c r="I26" s="144">
        <f t="shared" si="2"/>
        <v>-4.4281107627795913E-2</v>
      </c>
      <c r="J26" s="145">
        <f t="shared" si="3"/>
        <v>-3.9871734261660241E-2</v>
      </c>
      <c r="K26" s="146"/>
    </row>
    <row r="27" spans="1:11" s="126" customFormat="1">
      <c r="A27" s="141"/>
      <c r="B27" s="141"/>
      <c r="C27" s="141"/>
      <c r="D27" s="142" t="s">
        <v>49</v>
      </c>
      <c r="E27" s="142" t="s">
        <v>50</v>
      </c>
      <c r="F27" s="143">
        <v>0.83317713214620426</v>
      </c>
      <c r="G27" s="144">
        <v>0.84640258690379955</v>
      </c>
      <c r="H27" s="194">
        <f t="shared" si="4"/>
        <v>1.322545475759529E-2</v>
      </c>
      <c r="I27" s="144">
        <f t="shared" si="2"/>
        <v>-8.0927091236370208E-3</v>
      </c>
      <c r="J27" s="145">
        <f t="shared" si="3"/>
        <v>-9.9732520223749788E-3</v>
      </c>
      <c r="K27" s="146"/>
    </row>
    <row r="28" spans="1:11" s="126" customFormat="1">
      <c r="A28" s="141"/>
      <c r="B28" s="141"/>
      <c r="C28" s="141"/>
      <c r="D28" s="142" t="s">
        <v>51</v>
      </c>
      <c r="E28" s="142" t="s">
        <v>52</v>
      </c>
      <c r="F28" s="143">
        <v>0.81708652792990144</v>
      </c>
      <c r="G28" s="144">
        <v>0.81525625744934449</v>
      </c>
      <c r="H28" s="194">
        <f t="shared" si="4"/>
        <v>-1.8302704805569503E-3</v>
      </c>
      <c r="I28" s="144">
        <f t="shared" si="2"/>
        <v>-2.052801752464406E-2</v>
      </c>
      <c r="J28" s="145">
        <f t="shared" si="3"/>
        <v>-3.1999112479056513E-2</v>
      </c>
      <c r="K28" s="146"/>
    </row>
    <row r="29" spans="1:11" s="126" customFormat="1">
      <c r="A29" s="141"/>
      <c r="B29" s="141"/>
      <c r="C29" s="141"/>
      <c r="D29" s="142" t="s">
        <v>53</v>
      </c>
      <c r="E29" s="142" t="s">
        <v>54</v>
      </c>
      <c r="F29" s="143">
        <v>0.80149015433741355</v>
      </c>
      <c r="G29" s="144">
        <v>0.8021038790269559</v>
      </c>
      <c r="H29" s="194">
        <f t="shared" si="4"/>
        <v>6.1372468954234982E-4</v>
      </c>
      <c r="I29" s="144">
        <f t="shared" si="2"/>
        <v>-6.4775978283859281E-2</v>
      </c>
      <c r="J29" s="145">
        <f t="shared" si="3"/>
        <v>-4.1539569584831737E-2</v>
      </c>
      <c r="K29" s="146"/>
    </row>
    <row r="30" spans="1:11" s="126" customFormat="1">
      <c r="A30" s="141"/>
      <c r="B30" s="141"/>
      <c r="C30" s="141"/>
      <c r="D30" s="142" t="s">
        <v>55</v>
      </c>
      <c r="E30" s="142" t="s">
        <v>56</v>
      </c>
      <c r="F30" s="143">
        <v>0.81609195402298851</v>
      </c>
      <c r="G30" s="144">
        <v>0.82178571428571423</v>
      </c>
      <c r="H30" s="194">
        <f t="shared" si="4"/>
        <v>5.6937602627257222E-3</v>
      </c>
      <c r="I30" s="144">
        <f t="shared" si="2"/>
        <v>-1.2040112915048584E-2</v>
      </c>
      <c r="J30" s="145">
        <f t="shared" si="3"/>
        <v>1.1179653679653678E-2</v>
      </c>
      <c r="K30" s="146"/>
    </row>
    <row r="31" spans="1:11" s="126" customFormat="1">
      <c r="A31" s="141"/>
      <c r="B31" s="141"/>
      <c r="C31" s="141"/>
      <c r="D31" s="142" t="s">
        <v>57</v>
      </c>
      <c r="E31" s="142" t="s">
        <v>58</v>
      </c>
      <c r="F31" s="143">
        <v>0.81498147167813662</v>
      </c>
      <c r="G31" s="144">
        <v>0.79818850834984434</v>
      </c>
      <c r="H31" s="194">
        <f t="shared" si="4"/>
        <v>-1.6792963328292276E-2</v>
      </c>
      <c r="I31" s="144">
        <f t="shared" si="2"/>
        <v>-2.9805812099329532E-2</v>
      </c>
      <c r="J31" s="145">
        <f t="shared" si="3"/>
        <v>-3.7595013459525539E-2</v>
      </c>
      <c r="K31" s="146"/>
    </row>
    <row r="32" spans="1:11" s="126" customFormat="1">
      <c r="A32" s="141"/>
      <c r="B32" s="141"/>
      <c r="C32" s="141"/>
      <c r="D32" s="142" t="s">
        <v>59</v>
      </c>
      <c r="E32" s="142" t="s">
        <v>60</v>
      </c>
      <c r="F32" s="143">
        <v>0.85044105854049723</v>
      </c>
      <c r="G32" s="144">
        <v>0.8662396382818387</v>
      </c>
      <c r="H32" s="194">
        <f t="shared" si="4"/>
        <v>1.5798579741341467E-2</v>
      </c>
      <c r="I32" s="144">
        <f t="shared" si="2"/>
        <v>3.3019379548615557E-4</v>
      </c>
      <c r="J32" s="145">
        <f t="shared" si="3"/>
        <v>-3.3993246452269643E-3</v>
      </c>
      <c r="K32" s="146"/>
    </row>
    <row r="33" spans="1:11" s="126" customFormat="1">
      <c r="A33" s="141"/>
      <c r="B33" s="141"/>
      <c r="C33" s="141"/>
      <c r="D33" s="142" t="s">
        <v>469</v>
      </c>
      <c r="E33" s="142" t="s">
        <v>466</v>
      </c>
      <c r="F33" s="143">
        <v>0.83962568570506613</v>
      </c>
      <c r="G33" s="144">
        <v>0.79650971353309186</v>
      </c>
      <c r="H33" s="194">
        <f t="shared" si="4"/>
        <v>-4.3115972171974271E-2</v>
      </c>
      <c r="I33" s="144">
        <f t="shared" si="2"/>
        <v>-1.7979037376182117E-2</v>
      </c>
      <c r="J33" s="145">
        <f t="shared" si="3"/>
        <v>-3.7089775448064355E-2</v>
      </c>
      <c r="K33" s="146"/>
    </row>
    <row r="34" spans="1:11" s="126" customFormat="1">
      <c r="A34" s="141"/>
      <c r="B34" s="141"/>
      <c r="C34" s="141"/>
      <c r="D34" s="142" t="s">
        <v>470</v>
      </c>
      <c r="E34" s="142" t="s">
        <v>467</v>
      </c>
      <c r="F34" s="143">
        <v>0.79120473022912052</v>
      </c>
      <c r="G34" s="144">
        <v>0.81372942593336006</v>
      </c>
      <c r="H34" s="194">
        <f t="shared" si="4"/>
        <v>2.2524695704239539E-2</v>
      </c>
      <c r="I34" s="144">
        <f t="shared" si="2"/>
        <v>-6.2369672054690573E-2</v>
      </c>
      <c r="J34" s="145">
        <f t="shared" si="3"/>
        <v>-1.6128537197495185E-2</v>
      </c>
      <c r="K34" s="146"/>
    </row>
    <row r="35" spans="1:11" s="126" customFormat="1">
      <c r="A35" s="141"/>
      <c r="B35" s="141"/>
      <c r="C35" s="141"/>
      <c r="D35" s="142" t="s">
        <v>61</v>
      </c>
      <c r="E35" s="142" t="s">
        <v>62</v>
      </c>
      <c r="F35" s="143">
        <v>0.81752808988764047</v>
      </c>
      <c r="G35" s="144">
        <v>0.7945084145261293</v>
      </c>
      <c r="H35" s="194">
        <f t="shared" si="4"/>
        <v>-2.3019675361511172E-2</v>
      </c>
      <c r="I35" s="144">
        <f t="shared" si="2"/>
        <v>-4.6038507053491218E-2</v>
      </c>
      <c r="J35" s="145">
        <f t="shared" si="3"/>
        <v>-5.7328565999869463E-2</v>
      </c>
      <c r="K35" s="146"/>
    </row>
    <row r="36" spans="1:11" s="126" customFormat="1">
      <c r="A36" s="141"/>
      <c r="B36" s="141"/>
      <c r="C36" s="141"/>
      <c r="D36" s="142" t="s">
        <v>63</v>
      </c>
      <c r="E36" s="142" t="s">
        <v>64</v>
      </c>
      <c r="F36" s="143">
        <v>0.85353877412800538</v>
      </c>
      <c r="G36" s="144">
        <v>0.85509499136442146</v>
      </c>
      <c r="H36" s="194">
        <f t="shared" si="4"/>
        <v>1.5562172364160798E-3</v>
      </c>
      <c r="I36" s="144">
        <f t="shared" si="2"/>
        <v>-3.8314124316616072E-2</v>
      </c>
      <c r="J36" s="145">
        <f t="shared" si="3"/>
        <v>-1.759278372047457E-2</v>
      </c>
      <c r="K36" s="146"/>
    </row>
    <row r="37" spans="1:11" s="126" customFormat="1">
      <c r="A37" s="141" t="s">
        <v>19</v>
      </c>
      <c r="B37" s="141" t="s">
        <v>35</v>
      </c>
      <c r="C37" s="141" t="s">
        <v>63</v>
      </c>
      <c r="D37" s="142" t="s">
        <v>65</v>
      </c>
      <c r="E37" s="142" t="s">
        <v>66</v>
      </c>
      <c r="F37" s="143">
        <v>0.80487804878048785</v>
      </c>
      <c r="G37" s="144">
        <v>0.88695652173913042</v>
      </c>
      <c r="H37" s="194">
        <f t="shared" si="4"/>
        <v>8.2078472958642568E-2</v>
      </c>
      <c r="I37" s="144">
        <f t="shared" si="2"/>
        <v>-9.5121951219512169E-2</v>
      </c>
      <c r="J37" s="145">
        <f t="shared" si="3"/>
        <v>0.18695652173913047</v>
      </c>
      <c r="K37" s="146"/>
    </row>
    <row r="38" spans="1:11" s="126" customFormat="1">
      <c r="A38" s="141" t="s">
        <v>19</v>
      </c>
      <c r="B38" s="141" t="s">
        <v>35</v>
      </c>
      <c r="C38" s="141" t="s">
        <v>63</v>
      </c>
      <c r="D38" s="142" t="s">
        <v>67</v>
      </c>
      <c r="E38" s="142" t="s">
        <v>68</v>
      </c>
      <c r="F38" s="143">
        <v>0.69320843091334894</v>
      </c>
      <c r="G38" s="144">
        <v>0.72289156626506024</v>
      </c>
      <c r="H38" s="194">
        <f t="shared" si="4"/>
        <v>2.9683135351711298E-2</v>
      </c>
      <c r="I38" s="144">
        <f t="shared" si="2"/>
        <v>-0.12160638390146583</v>
      </c>
      <c r="J38" s="145">
        <f t="shared" si="3"/>
        <v>-9.1923248549754533E-2</v>
      </c>
      <c r="K38" s="146"/>
    </row>
    <row r="39" spans="1:11" s="126" customFormat="1">
      <c r="A39" s="141" t="s">
        <v>15</v>
      </c>
      <c r="B39" s="141" t="s">
        <v>27</v>
      </c>
      <c r="C39" s="141" t="s">
        <v>41</v>
      </c>
      <c r="D39" s="142" t="s">
        <v>69</v>
      </c>
      <c r="E39" s="142" t="s">
        <v>70</v>
      </c>
      <c r="F39" s="143">
        <v>0.90393013100436681</v>
      </c>
      <c r="G39" s="144">
        <v>0.84057971014492749</v>
      </c>
      <c r="H39" s="194">
        <f t="shared" si="4"/>
        <v>-6.3350420859439316E-2</v>
      </c>
      <c r="I39" s="144">
        <f t="shared" si="2"/>
        <v>5.3930131004366832E-2</v>
      </c>
      <c r="J39" s="145">
        <f t="shared" si="3"/>
        <v>-1.9420289855072492E-2</v>
      </c>
      <c r="K39" s="146"/>
    </row>
    <row r="40" spans="1:11" s="126" customFormat="1">
      <c r="A40" s="141" t="s">
        <v>21</v>
      </c>
      <c r="B40" s="141" t="s">
        <v>39</v>
      </c>
      <c r="C40" s="141" t="s">
        <v>59</v>
      </c>
      <c r="D40" s="142" t="s">
        <v>71</v>
      </c>
      <c r="E40" s="142" t="s">
        <v>72</v>
      </c>
      <c r="F40" s="143">
        <v>0.8657407407407407</v>
      </c>
      <c r="G40" s="144">
        <v>0.91324200913242004</v>
      </c>
      <c r="H40" s="194">
        <f t="shared" si="4"/>
        <v>4.7501268391679341E-2</v>
      </c>
      <c r="I40" s="144">
        <f t="shared" si="2"/>
        <v>-1.2037037037037068E-2</v>
      </c>
      <c r="J40" s="145">
        <f t="shared" si="3"/>
        <v>3.6318932209343124E-2</v>
      </c>
      <c r="K40" s="146"/>
    </row>
    <row r="41" spans="1:11" s="126" customFormat="1">
      <c r="A41" s="141" t="s">
        <v>17</v>
      </c>
      <c r="B41" s="141" t="s">
        <v>33</v>
      </c>
      <c r="C41" s="141" t="s">
        <v>51</v>
      </c>
      <c r="D41" s="141" t="s">
        <v>73</v>
      </c>
      <c r="E41" s="141" t="s">
        <v>74</v>
      </c>
      <c r="F41" s="143">
        <v>0.65714285714285714</v>
      </c>
      <c r="G41" s="144">
        <v>0.8029197080291971</v>
      </c>
      <c r="H41" s="194">
        <f t="shared" si="4"/>
        <v>0.14577685088633996</v>
      </c>
      <c r="I41" s="144">
        <f t="shared" si="2"/>
        <v>-0.1428571428571429</v>
      </c>
      <c r="J41" s="145">
        <f t="shared" si="3"/>
        <v>2.9197080291970545E-3</v>
      </c>
    </row>
    <row r="42" spans="1:11" s="126" customFormat="1">
      <c r="A42" s="141" t="s">
        <v>19</v>
      </c>
      <c r="B42" s="141" t="s">
        <v>35</v>
      </c>
      <c r="C42" s="141" t="s">
        <v>63</v>
      </c>
      <c r="D42" s="141" t="s">
        <v>75</v>
      </c>
      <c r="E42" s="141" t="s">
        <v>76</v>
      </c>
      <c r="F42" s="143">
        <v>0.88235294117647056</v>
      </c>
      <c r="G42" s="144">
        <v>0.85599999999999998</v>
      </c>
      <c r="H42" s="194">
        <f t="shared" si="4"/>
        <v>-2.6352941176470579E-2</v>
      </c>
      <c r="I42" s="144">
        <f t="shared" si="2"/>
        <v>-1.764705882352946E-2</v>
      </c>
      <c r="J42" s="145">
        <f t="shared" si="3"/>
        <v>-4.4000000000000039E-2</v>
      </c>
    </row>
    <row r="43" spans="1:11" s="126" customFormat="1">
      <c r="A43" s="141" t="s">
        <v>17</v>
      </c>
      <c r="B43" s="141" t="s">
        <v>31</v>
      </c>
      <c r="C43" s="141" t="s">
        <v>49</v>
      </c>
      <c r="D43" s="141" t="s">
        <v>77</v>
      </c>
      <c r="E43" s="141" t="s">
        <v>78</v>
      </c>
      <c r="F43" s="143">
        <v>0.75222363405336723</v>
      </c>
      <c r="G43" s="144">
        <v>0.77534246575342469</v>
      </c>
      <c r="H43" s="194">
        <f t="shared" si="4"/>
        <v>2.3118831700057463E-2</v>
      </c>
      <c r="I43" s="144">
        <f t="shared" si="2"/>
        <v>-0.1164632346335015</v>
      </c>
      <c r="J43" s="145">
        <f t="shared" si="3"/>
        <v>-2.601576854199128E-2</v>
      </c>
    </row>
    <row r="44" spans="1:11" s="126" customFormat="1">
      <c r="A44" s="141" t="s">
        <v>15</v>
      </c>
      <c r="B44" s="141" t="s">
        <v>25</v>
      </c>
      <c r="C44" s="141" t="s">
        <v>470</v>
      </c>
      <c r="D44" s="141" t="s">
        <v>79</v>
      </c>
      <c r="E44" s="141" t="s">
        <v>80</v>
      </c>
      <c r="F44" s="143">
        <v>0.89583333333333337</v>
      </c>
      <c r="G44" s="144">
        <v>0.93043478260869561</v>
      </c>
      <c r="H44" s="194">
        <f t="shared" si="4"/>
        <v>3.4601449275362239E-2</v>
      </c>
      <c r="I44" s="144">
        <f t="shared" si="2"/>
        <v>-5.8712121212121215E-2</v>
      </c>
      <c r="J44" s="145">
        <f t="shared" si="3"/>
        <v>-7.0652173913043903E-3</v>
      </c>
    </row>
    <row r="45" spans="1:11" s="126" customFormat="1">
      <c r="A45" s="141" t="s">
        <v>15</v>
      </c>
      <c r="B45" s="141" t="s">
        <v>25</v>
      </c>
      <c r="C45" s="141" t="s">
        <v>470</v>
      </c>
      <c r="D45" s="141" t="s">
        <v>81</v>
      </c>
      <c r="E45" s="141" t="s">
        <v>82</v>
      </c>
      <c r="F45" s="143">
        <v>0.78125</v>
      </c>
      <c r="G45" s="144">
        <v>0.83916083916083917</v>
      </c>
      <c r="H45" s="194">
        <f t="shared" si="4"/>
        <v>5.7910839160839167E-2</v>
      </c>
      <c r="I45" s="144">
        <f t="shared" si="2"/>
        <v>-0.11875000000000002</v>
      </c>
      <c r="J45" s="145">
        <f t="shared" si="3"/>
        <v>-6.0839160839160855E-2</v>
      </c>
    </row>
    <row r="46" spans="1:11" s="126" customFormat="1">
      <c r="A46" s="141" t="s">
        <v>15</v>
      </c>
      <c r="B46" s="141" t="s">
        <v>25</v>
      </c>
      <c r="C46" s="141" t="s">
        <v>469</v>
      </c>
      <c r="D46" s="141" t="s">
        <v>83</v>
      </c>
      <c r="E46" s="141" t="s">
        <v>84</v>
      </c>
      <c r="F46" s="143">
        <v>0.70129870129870131</v>
      </c>
      <c r="G46" s="144">
        <v>0.62895927601809953</v>
      </c>
      <c r="H46" s="194">
        <f t="shared" si="4"/>
        <v>-7.2339425280601777E-2</v>
      </c>
      <c r="I46" s="144">
        <f t="shared" si="2"/>
        <v>-0.15870129870129868</v>
      </c>
      <c r="J46" s="145">
        <f t="shared" si="3"/>
        <v>-0.25696872772196588</v>
      </c>
    </row>
    <row r="47" spans="1:11" s="126" customFormat="1">
      <c r="A47" s="141" t="s">
        <v>21</v>
      </c>
      <c r="B47" s="141" t="s">
        <v>39</v>
      </c>
      <c r="C47" s="141" t="s">
        <v>61</v>
      </c>
      <c r="D47" s="141" t="s">
        <v>85</v>
      </c>
      <c r="E47" s="141" t="s">
        <v>86</v>
      </c>
      <c r="F47" s="143">
        <v>0.7993579454253612</v>
      </c>
      <c r="G47" s="144">
        <v>0.76323987538940807</v>
      </c>
      <c r="H47" s="194">
        <f t="shared" si="4"/>
        <v>-3.6118070035953131E-2</v>
      </c>
      <c r="I47" s="144">
        <f t="shared" si="2"/>
        <v>-5.5323004737656944E-2</v>
      </c>
      <c r="J47" s="145">
        <f t="shared" si="3"/>
        <v>-7.6325342001896224E-2</v>
      </c>
    </row>
    <row r="48" spans="1:11" s="126" customFormat="1">
      <c r="A48" s="141" t="s">
        <v>21</v>
      </c>
      <c r="B48" s="141" t="s">
        <v>37</v>
      </c>
      <c r="C48" s="141" t="s">
        <v>59</v>
      </c>
      <c r="D48" s="141" t="s">
        <v>87</v>
      </c>
      <c r="E48" s="141" t="s">
        <v>88</v>
      </c>
      <c r="F48" s="143">
        <v>0.58208955223880599</v>
      </c>
      <c r="G48" s="144">
        <v>0.90816326530612246</v>
      </c>
      <c r="H48" s="194">
        <f t="shared" si="4"/>
        <v>0.32607371306731647</v>
      </c>
      <c r="I48" s="144">
        <f t="shared" si="2"/>
        <v>-0.23041044776119401</v>
      </c>
      <c r="J48" s="145">
        <f t="shared" si="3"/>
        <v>9.5663265306122458E-2</v>
      </c>
    </row>
    <row r="49" spans="1:10" s="126" customFormat="1">
      <c r="A49" s="141" t="s">
        <v>15</v>
      </c>
      <c r="B49" s="141" t="s">
        <v>27</v>
      </c>
      <c r="C49" s="141" t="s">
        <v>41</v>
      </c>
      <c r="D49" s="141" t="s">
        <v>89</v>
      </c>
      <c r="E49" s="141" t="s">
        <v>90</v>
      </c>
      <c r="F49" s="143">
        <v>0.88172043010752688</v>
      </c>
      <c r="G49" s="144">
        <v>0.87833827893175076</v>
      </c>
      <c r="H49" s="194">
        <f t="shared" si="4"/>
        <v>-3.3821511757761158E-3</v>
      </c>
      <c r="I49" s="144">
        <f t="shared" si="2"/>
        <v>-6.827956989247308E-2</v>
      </c>
      <c r="J49" s="145">
        <f t="shared" si="3"/>
        <v>-1.1661721068249253E-2</v>
      </c>
    </row>
    <row r="50" spans="1:10" s="126" customFormat="1">
      <c r="A50" s="141" t="s">
        <v>19</v>
      </c>
      <c r="B50" s="141" t="s">
        <v>35</v>
      </c>
      <c r="C50" s="141" t="s">
        <v>63</v>
      </c>
      <c r="D50" s="141" t="s">
        <v>91</v>
      </c>
      <c r="E50" s="141" t="s">
        <v>92</v>
      </c>
      <c r="F50" s="143">
        <v>0.81188118811881194</v>
      </c>
      <c r="G50" s="144">
        <v>0.90384615384615385</v>
      </c>
      <c r="H50" s="194">
        <f t="shared" si="4"/>
        <v>9.1964965727341919E-2</v>
      </c>
      <c r="I50" s="144">
        <f t="shared" si="2"/>
        <v>-7.4522141320440438E-2</v>
      </c>
      <c r="J50" s="145">
        <f t="shared" si="3"/>
        <v>2.0604395604395531E-3</v>
      </c>
    </row>
    <row r="51" spans="1:10" s="126" customFormat="1">
      <c r="A51" s="141" t="s">
        <v>21</v>
      </c>
      <c r="B51" s="141" t="s">
        <v>37</v>
      </c>
      <c r="C51" s="141" t="s">
        <v>57</v>
      </c>
      <c r="D51" s="141" t="s">
        <v>93</v>
      </c>
      <c r="E51" s="141" t="s">
        <v>94</v>
      </c>
      <c r="F51" s="143">
        <v>0.83183183183183185</v>
      </c>
      <c r="G51" s="144">
        <v>0.77230046948356812</v>
      </c>
      <c r="H51" s="194">
        <f t="shared" si="4"/>
        <v>-5.9531362348263728E-2</v>
      </c>
      <c r="I51" s="144">
        <f t="shared" si="2"/>
        <v>-5.8753409898448017E-2</v>
      </c>
      <c r="J51" s="145">
        <f t="shared" si="3"/>
        <v>-5.7550276785088617E-2</v>
      </c>
    </row>
    <row r="52" spans="1:10" s="126" customFormat="1">
      <c r="A52" s="141" t="s">
        <v>21</v>
      </c>
      <c r="B52" s="141" t="s">
        <v>39</v>
      </c>
      <c r="C52" s="141" t="s">
        <v>55</v>
      </c>
      <c r="D52" s="141" t="s">
        <v>95</v>
      </c>
      <c r="E52" s="141" t="s">
        <v>96</v>
      </c>
      <c r="F52" s="143">
        <v>0.8112449799196787</v>
      </c>
      <c r="G52" s="144">
        <v>0.85396039603960394</v>
      </c>
      <c r="H52" s="194">
        <f t="shared" si="4"/>
        <v>4.2715416119925242E-2</v>
      </c>
      <c r="I52" s="144">
        <f t="shared" si="2"/>
        <v>6.1244979919678699E-2</v>
      </c>
      <c r="J52" s="145">
        <f t="shared" si="3"/>
        <v>-1.74681753889675E-2</v>
      </c>
    </row>
    <row r="53" spans="1:10" s="126" customFormat="1">
      <c r="A53" s="141" t="s">
        <v>19</v>
      </c>
      <c r="B53" s="141" t="s">
        <v>35</v>
      </c>
      <c r="C53" s="141" t="s">
        <v>63</v>
      </c>
      <c r="D53" s="141" t="s">
        <v>97</v>
      </c>
      <c r="E53" s="141" t="s">
        <v>98</v>
      </c>
      <c r="F53" s="143">
        <v>0.90721649484536082</v>
      </c>
      <c r="G53" s="144">
        <v>0.87272727272727268</v>
      </c>
      <c r="H53" s="194">
        <f t="shared" si="4"/>
        <v>-3.4489222118088136E-2</v>
      </c>
      <c r="I53" s="144">
        <f t="shared" si="2"/>
        <v>3.4275318374772601E-2</v>
      </c>
      <c r="J53" s="145">
        <f t="shared" si="3"/>
        <v>-6.374331550802137E-2</v>
      </c>
    </row>
    <row r="54" spans="1:10" s="126" customFormat="1">
      <c r="A54" s="141" t="s">
        <v>21</v>
      </c>
      <c r="B54" s="141" t="s">
        <v>37</v>
      </c>
      <c r="C54" s="141" t="s">
        <v>59</v>
      </c>
      <c r="D54" s="141" t="s">
        <v>99</v>
      </c>
      <c r="E54" s="141" t="s">
        <v>100</v>
      </c>
      <c r="F54" s="143">
        <v>0.66267465069860276</v>
      </c>
      <c r="G54" s="144">
        <v>0.75185185185185188</v>
      </c>
      <c r="H54" s="194">
        <f t="shared" si="4"/>
        <v>8.9177201153249119E-2</v>
      </c>
      <c r="I54" s="144">
        <f t="shared" si="2"/>
        <v>-0.1971793638999374</v>
      </c>
      <c r="J54" s="145">
        <f t="shared" si="3"/>
        <v>1.4825756332403905E-3</v>
      </c>
    </row>
    <row r="55" spans="1:10" s="126" customFormat="1">
      <c r="A55" s="141" t="s">
        <v>15</v>
      </c>
      <c r="B55" s="141" t="s">
        <v>25</v>
      </c>
      <c r="C55" s="141" t="s">
        <v>469</v>
      </c>
      <c r="D55" s="141" t="s">
        <v>101</v>
      </c>
      <c r="E55" s="141" t="s">
        <v>102</v>
      </c>
      <c r="F55" s="143">
        <v>0.86274509803921573</v>
      </c>
      <c r="G55" s="144">
        <v>0.85624999999999996</v>
      </c>
      <c r="H55" s="194">
        <f t="shared" si="4"/>
        <v>-6.4950980392157742E-3</v>
      </c>
      <c r="I55" s="144">
        <f t="shared" si="2"/>
        <v>2.6461912198507798E-2</v>
      </c>
      <c r="J55" s="145">
        <f t="shared" si="3"/>
        <v>1.9212962962962932E-2</v>
      </c>
    </row>
    <row r="56" spans="1:10" s="126" customFormat="1">
      <c r="A56" s="141" t="s">
        <v>15</v>
      </c>
      <c r="B56" s="141" t="s">
        <v>27</v>
      </c>
      <c r="C56" s="141" t="s">
        <v>41</v>
      </c>
      <c r="D56" s="141" t="s">
        <v>103</v>
      </c>
      <c r="E56" s="141" t="s">
        <v>104</v>
      </c>
      <c r="F56" s="143">
        <v>0.7931034482758621</v>
      </c>
      <c r="G56" s="144">
        <v>0.80392156862745101</v>
      </c>
      <c r="H56" s="194">
        <f t="shared" si="4"/>
        <v>1.0818120351588911E-2</v>
      </c>
      <c r="I56" s="144">
        <f t="shared" si="2"/>
        <v>5.6034482758621218E-3</v>
      </c>
      <c r="J56" s="145">
        <f t="shared" si="3"/>
        <v>3.9215686274509665E-3</v>
      </c>
    </row>
    <row r="57" spans="1:10" s="126" customFormat="1">
      <c r="A57" s="141" t="s">
        <v>17</v>
      </c>
      <c r="B57" s="141" t="s">
        <v>33</v>
      </c>
      <c r="C57" s="141" t="s">
        <v>53</v>
      </c>
      <c r="D57" s="141" t="s">
        <v>105</v>
      </c>
      <c r="E57" s="141" t="s">
        <v>106</v>
      </c>
      <c r="F57" s="143">
        <v>0.71794871794871795</v>
      </c>
      <c r="G57" s="144">
        <v>0.73414634146341462</v>
      </c>
      <c r="H57" s="194">
        <f t="shared" si="4"/>
        <v>1.6197623514696669E-2</v>
      </c>
      <c r="I57" s="144">
        <f t="shared" si="2"/>
        <v>-0.14838791571464838</v>
      </c>
      <c r="J57" s="145">
        <f t="shared" si="3"/>
        <v>-8.6853658536585332E-2</v>
      </c>
    </row>
    <row r="58" spans="1:10" s="126" customFormat="1">
      <c r="A58" s="141" t="s">
        <v>19</v>
      </c>
      <c r="B58" s="141" t="s">
        <v>35</v>
      </c>
      <c r="C58" s="141" t="s">
        <v>63</v>
      </c>
      <c r="D58" s="141" t="s">
        <v>107</v>
      </c>
      <c r="E58" s="141" t="s">
        <v>108</v>
      </c>
      <c r="F58" s="143">
        <v>0.85593220338983056</v>
      </c>
      <c r="G58" s="144">
        <v>0.86206896551724133</v>
      </c>
      <c r="H58" s="194">
        <f t="shared" si="4"/>
        <v>6.1367621274107664E-3</v>
      </c>
      <c r="I58" s="144">
        <f t="shared" si="2"/>
        <v>-8.851224105461386E-2</v>
      </c>
      <c r="J58" s="145">
        <f t="shared" si="3"/>
        <v>1.1994002998499953E-3</v>
      </c>
    </row>
    <row r="59" spans="1:10" s="126" customFormat="1">
      <c r="A59" s="141" t="s">
        <v>17</v>
      </c>
      <c r="B59" s="141" t="s">
        <v>33</v>
      </c>
      <c r="C59" s="141" t="s">
        <v>51</v>
      </c>
      <c r="D59" s="141" t="s">
        <v>109</v>
      </c>
      <c r="E59" s="141" t="s">
        <v>110</v>
      </c>
      <c r="F59" s="143">
        <v>0.92537313432835822</v>
      </c>
      <c r="G59" s="144">
        <v>0.94666666666666666</v>
      </c>
      <c r="H59" s="194">
        <f t="shared" si="4"/>
        <v>2.1293532338308441E-2</v>
      </c>
      <c r="I59" s="144">
        <f t="shared" si="2"/>
        <v>-1.2126865671641784E-2</v>
      </c>
      <c r="J59" s="145">
        <f t="shared" si="3"/>
        <v>-8.5572139303482508E-3</v>
      </c>
    </row>
    <row r="60" spans="1:10" s="126" customFormat="1">
      <c r="A60" s="141" t="s">
        <v>15</v>
      </c>
      <c r="B60" s="141" t="s">
        <v>25</v>
      </c>
      <c r="C60" s="141" t="s">
        <v>45</v>
      </c>
      <c r="D60" s="141" t="s">
        <v>111</v>
      </c>
      <c r="E60" s="141" t="s">
        <v>112</v>
      </c>
      <c r="F60" s="143">
        <v>0.85440613026819923</v>
      </c>
      <c r="G60" s="144">
        <v>0.82325581395348835</v>
      </c>
      <c r="H60" s="194">
        <f t="shared" si="4"/>
        <v>-3.115031631471088E-2</v>
      </c>
      <c r="I60" s="144">
        <f t="shared" si="2"/>
        <v>-4.5593869731800796E-2</v>
      </c>
      <c r="J60" s="145">
        <f t="shared" si="3"/>
        <v>-6.0890527509926295E-2</v>
      </c>
    </row>
    <row r="61" spans="1:10" s="126" customFormat="1">
      <c r="A61" s="141" t="s">
        <v>15</v>
      </c>
      <c r="B61" s="141" t="s">
        <v>25</v>
      </c>
      <c r="C61" s="141" t="s">
        <v>45</v>
      </c>
      <c r="D61" s="141" t="s">
        <v>113</v>
      </c>
      <c r="E61" s="141" t="s">
        <v>114</v>
      </c>
      <c r="F61" s="143">
        <v>0.80272108843537415</v>
      </c>
      <c r="G61" s="144">
        <v>0.8</v>
      </c>
      <c r="H61" s="194">
        <f t="shared" si="4"/>
        <v>-2.7210884353741083E-3</v>
      </c>
      <c r="I61" s="144">
        <f t="shared" si="2"/>
        <v>2.7210884353742193E-3</v>
      </c>
      <c r="J61" s="145">
        <f t="shared" si="3"/>
        <v>-1.8181818181818188E-2</v>
      </c>
    </row>
    <row r="62" spans="1:10" s="126" customFormat="1">
      <c r="A62" s="141" t="s">
        <v>19</v>
      </c>
      <c r="B62" s="141" t="s">
        <v>35</v>
      </c>
      <c r="C62" s="141" t="s">
        <v>63</v>
      </c>
      <c r="D62" s="141" t="s">
        <v>115</v>
      </c>
      <c r="E62" s="141" t="s">
        <v>116</v>
      </c>
      <c r="F62" s="143">
        <v>0.875</v>
      </c>
      <c r="G62" s="144">
        <v>0.8</v>
      </c>
      <c r="H62" s="194">
        <f t="shared" si="4"/>
        <v>-7.4999999999999956E-2</v>
      </c>
      <c r="I62" s="144">
        <f t="shared" si="2"/>
        <v>-0.125</v>
      </c>
      <c r="J62" s="145">
        <f t="shared" si="3"/>
        <v>-4.9999999999999933E-2</v>
      </c>
    </row>
    <row r="63" spans="1:10" s="126" customFormat="1">
      <c r="A63" s="141" t="s">
        <v>21</v>
      </c>
      <c r="B63" s="141" t="s">
        <v>39</v>
      </c>
      <c r="C63" s="141" t="s">
        <v>55</v>
      </c>
      <c r="D63" s="141" t="s">
        <v>117</v>
      </c>
      <c r="E63" s="141" t="s">
        <v>118</v>
      </c>
      <c r="F63" s="143">
        <v>0.88142292490118579</v>
      </c>
      <c r="G63" s="144">
        <v>0.88697788697788693</v>
      </c>
      <c r="H63" s="194">
        <f t="shared" si="4"/>
        <v>5.5549620767011421E-3</v>
      </c>
      <c r="I63" s="144">
        <f t="shared" si="2"/>
        <v>2.1422924901185803E-2</v>
      </c>
      <c r="J63" s="145">
        <f t="shared" si="3"/>
        <v>-1.4082183693491124E-2</v>
      </c>
    </row>
    <row r="64" spans="1:10" s="126" customFormat="1">
      <c r="A64" s="141" t="s">
        <v>15</v>
      </c>
      <c r="B64" s="141" t="s">
        <v>23</v>
      </c>
      <c r="C64" s="141" t="s">
        <v>43</v>
      </c>
      <c r="D64" s="141" t="s">
        <v>119</v>
      </c>
      <c r="E64" s="141" t="s">
        <v>120</v>
      </c>
      <c r="F64" s="143">
        <v>0.8571428571428571</v>
      </c>
      <c r="G64" s="144">
        <v>0.88117283950617287</v>
      </c>
      <c r="H64" s="194">
        <f t="shared" si="4"/>
        <v>2.4029982363315772E-2</v>
      </c>
      <c r="I64" s="144">
        <f t="shared" si="2"/>
        <v>3.6536353671901001E-4</v>
      </c>
      <c r="J64" s="145">
        <f t="shared" si="3"/>
        <v>2.0878721859113991E-2</v>
      </c>
    </row>
    <row r="65" spans="1:10" s="126" customFormat="1">
      <c r="A65" s="141" t="s">
        <v>17</v>
      </c>
      <c r="B65" s="141" t="s">
        <v>31</v>
      </c>
      <c r="C65" s="141" t="s">
        <v>49</v>
      </c>
      <c r="D65" s="141" t="s">
        <v>121</v>
      </c>
      <c r="E65" s="141" t="s">
        <v>122</v>
      </c>
      <c r="F65" s="143">
        <v>0.80952380952380953</v>
      </c>
      <c r="G65" s="144">
        <v>0.8515625</v>
      </c>
      <c r="H65" s="194">
        <f t="shared" si="4"/>
        <v>4.2038690476190466E-2</v>
      </c>
      <c r="I65" s="144">
        <f t="shared" si="2"/>
        <v>-5.5182072829131679E-2</v>
      </c>
      <c r="J65" s="145">
        <f t="shared" si="3"/>
        <v>5.1562499999999956E-2</v>
      </c>
    </row>
    <row r="66" spans="1:10" s="126" customFormat="1">
      <c r="A66" s="141" t="s">
        <v>19</v>
      </c>
      <c r="B66" s="141" t="s">
        <v>35</v>
      </c>
      <c r="C66" s="141" t="s">
        <v>63</v>
      </c>
      <c r="D66" s="141" t="s">
        <v>123</v>
      </c>
      <c r="E66" s="141" t="s">
        <v>124</v>
      </c>
      <c r="F66" s="143">
        <v>0.84684684684684686</v>
      </c>
      <c r="G66" s="144">
        <v>0.91275167785234901</v>
      </c>
      <c r="H66" s="194">
        <f t="shared" si="4"/>
        <v>6.5904831005502151E-2</v>
      </c>
      <c r="I66" s="144">
        <f t="shared" si="2"/>
        <v>-3.3153153153153148E-2</v>
      </c>
      <c r="J66" s="145">
        <f t="shared" si="3"/>
        <v>3.2751677852349004E-2</v>
      </c>
    </row>
    <row r="67" spans="1:10" s="126" customFormat="1">
      <c r="A67" s="141" t="s">
        <v>15</v>
      </c>
      <c r="B67" s="141" t="s">
        <v>25</v>
      </c>
      <c r="C67" s="141" t="s">
        <v>43</v>
      </c>
      <c r="D67" s="141" t="s">
        <v>125</v>
      </c>
      <c r="E67" s="141" t="s">
        <v>126</v>
      </c>
      <c r="F67" s="143">
        <v>0.85633802816901405</v>
      </c>
      <c r="G67" s="144">
        <v>0.84976525821596249</v>
      </c>
      <c r="H67" s="194">
        <f t="shared" si="4"/>
        <v>-6.5727699530515604E-3</v>
      </c>
      <c r="I67" s="144">
        <f t="shared" si="2"/>
        <v>-5.4176513218010536E-2</v>
      </c>
      <c r="J67" s="145">
        <f t="shared" si="3"/>
        <v>-6.102312352677608E-2</v>
      </c>
    </row>
    <row r="68" spans="1:10" s="126" customFormat="1">
      <c r="A68" s="141" t="s">
        <v>15</v>
      </c>
      <c r="B68" s="141" t="s">
        <v>23</v>
      </c>
      <c r="C68" s="141" t="s">
        <v>43</v>
      </c>
      <c r="D68" s="141" t="s">
        <v>127</v>
      </c>
      <c r="E68" s="141" t="s">
        <v>128</v>
      </c>
      <c r="F68" s="143">
        <v>0.76704545454545459</v>
      </c>
      <c r="G68" s="144">
        <v>0.77333333333333332</v>
      </c>
      <c r="H68" s="194">
        <f t="shared" si="4"/>
        <v>6.2878787878787312E-3</v>
      </c>
      <c r="I68" s="144">
        <f t="shared" si="2"/>
        <v>-0.17295454545454536</v>
      </c>
      <c r="J68" s="145">
        <f t="shared" si="3"/>
        <v>-2.6666666666666727E-2</v>
      </c>
    </row>
    <row r="69" spans="1:10" s="126" customFormat="1">
      <c r="A69" s="141" t="s">
        <v>17</v>
      </c>
      <c r="B69" s="141" t="s">
        <v>29</v>
      </c>
      <c r="C69" s="141" t="s">
        <v>47</v>
      </c>
      <c r="D69" s="141" t="s">
        <v>129</v>
      </c>
      <c r="E69" s="141" t="s">
        <v>130</v>
      </c>
      <c r="F69" s="143">
        <v>0.89528795811518325</v>
      </c>
      <c r="G69" s="144">
        <v>0.88888888888888884</v>
      </c>
      <c r="H69" s="194">
        <f t="shared" si="4"/>
        <v>-6.3990692262944071E-3</v>
      </c>
      <c r="I69" s="144">
        <f t="shared" si="2"/>
        <v>4.3287958115183267E-2</v>
      </c>
      <c r="J69" s="145">
        <f t="shared" si="3"/>
        <v>-1.1111111111111183E-2</v>
      </c>
    </row>
    <row r="70" spans="1:10" s="126" customFormat="1">
      <c r="A70" s="141" t="s">
        <v>17</v>
      </c>
      <c r="B70" s="141" t="s">
        <v>29</v>
      </c>
      <c r="C70" s="141" t="s">
        <v>47</v>
      </c>
      <c r="D70" s="141" t="s">
        <v>131</v>
      </c>
      <c r="E70" s="141" t="s">
        <v>132</v>
      </c>
      <c r="F70" s="143">
        <v>0.77024070021881841</v>
      </c>
      <c r="G70" s="144">
        <v>0.83231707317073167</v>
      </c>
      <c r="H70" s="194">
        <f t="shared" si="4"/>
        <v>6.2076372951913261E-2</v>
      </c>
      <c r="I70" s="144">
        <f t="shared" si="2"/>
        <v>-5.4759299781181547E-2</v>
      </c>
      <c r="J70" s="145">
        <f t="shared" si="3"/>
        <v>-2.1074611730800052E-2</v>
      </c>
    </row>
    <row r="71" spans="1:10" s="126" customFormat="1">
      <c r="A71" s="141" t="s">
        <v>21</v>
      </c>
      <c r="B71" s="141" t="s">
        <v>39</v>
      </c>
      <c r="C71" s="141" t="s">
        <v>55</v>
      </c>
      <c r="D71" s="141" t="s">
        <v>133</v>
      </c>
      <c r="E71" s="141" t="s">
        <v>134</v>
      </c>
      <c r="F71" s="143">
        <v>0.87087912087912089</v>
      </c>
      <c r="G71" s="144">
        <v>0.86804123711340209</v>
      </c>
      <c r="H71" s="194">
        <f t="shared" si="4"/>
        <v>-2.8378837657188072E-3</v>
      </c>
      <c r="I71" s="144">
        <f t="shared" si="2"/>
        <v>5.5636626652792898E-2</v>
      </c>
      <c r="J71" s="145">
        <f t="shared" si="3"/>
        <v>5.279874288707409E-2</v>
      </c>
    </row>
    <row r="72" spans="1:10" s="126" customFormat="1">
      <c r="A72" s="141" t="s">
        <v>15</v>
      </c>
      <c r="B72" s="141" t="s">
        <v>27</v>
      </c>
      <c r="C72" s="141" t="s">
        <v>41</v>
      </c>
      <c r="D72" s="141" t="s">
        <v>135</v>
      </c>
      <c r="E72" s="141" t="s">
        <v>136</v>
      </c>
      <c r="F72" s="143">
        <v>0.81871345029239762</v>
      </c>
      <c r="G72" s="144">
        <v>0.81818181818181823</v>
      </c>
      <c r="H72" s="194">
        <f t="shared" si="4"/>
        <v>-5.3163211057938309E-4</v>
      </c>
      <c r="I72" s="144">
        <f t="shared" si="2"/>
        <v>-2.0416984490211121E-2</v>
      </c>
      <c r="J72" s="145">
        <f t="shared" si="3"/>
        <v>-1.8582887700534734E-2</v>
      </c>
    </row>
    <row r="73" spans="1:10" s="126" customFormat="1">
      <c r="A73" s="141" t="s">
        <v>21</v>
      </c>
      <c r="B73" s="141" t="s">
        <v>39</v>
      </c>
      <c r="C73" s="141" t="s">
        <v>61</v>
      </c>
      <c r="D73" s="141" t="s">
        <v>137</v>
      </c>
      <c r="E73" s="141" t="s">
        <v>138</v>
      </c>
      <c r="F73" s="143">
        <v>0.86529680365296802</v>
      </c>
      <c r="G73" s="144">
        <v>0.77456647398843925</v>
      </c>
      <c r="H73" s="194">
        <f t="shared" si="4"/>
        <v>-9.0730329664528764E-2</v>
      </c>
      <c r="I73" s="144">
        <f t="shared" si="2"/>
        <v>-4.5150957541061798E-2</v>
      </c>
      <c r="J73" s="145">
        <f t="shared" si="3"/>
        <v>-0.11524834082637558</v>
      </c>
    </row>
    <row r="74" spans="1:10" s="126" customFormat="1">
      <c r="A74" s="141" t="s">
        <v>17</v>
      </c>
      <c r="B74" s="141" t="s">
        <v>31</v>
      </c>
      <c r="C74" s="141" t="s">
        <v>49</v>
      </c>
      <c r="D74" s="141" t="s">
        <v>139</v>
      </c>
      <c r="E74" s="141" t="s">
        <v>140</v>
      </c>
      <c r="F74" s="143">
        <v>0.80769230769230771</v>
      </c>
      <c r="G74" s="144">
        <v>0.86301369863013699</v>
      </c>
      <c r="H74" s="194">
        <f t="shared" si="4"/>
        <v>5.5321390937829285E-2</v>
      </c>
      <c r="I74" s="144">
        <f t="shared" ref="I74:I137" si="5">IFERROR(F74-F259,"")</f>
        <v>-8.2307692307692304E-2</v>
      </c>
      <c r="J74" s="145">
        <f t="shared" ref="J74:J137" si="6">IFERROR(G74-G259,"")</f>
        <v>-2.6986301369863019E-2</v>
      </c>
    </row>
    <row r="75" spans="1:10" s="126" customFormat="1">
      <c r="A75" s="141" t="s">
        <v>19</v>
      </c>
      <c r="B75" s="141" t="s">
        <v>35</v>
      </c>
      <c r="C75" s="141" t="s">
        <v>63</v>
      </c>
      <c r="D75" s="141" t="s">
        <v>141</v>
      </c>
      <c r="E75" s="141" t="s">
        <v>142</v>
      </c>
      <c r="F75" s="143">
        <v>0.93859649122807021</v>
      </c>
      <c r="G75" s="144">
        <v>0.94270833333333337</v>
      </c>
      <c r="H75" s="194">
        <f t="shared" si="4"/>
        <v>4.1118421052631637E-3</v>
      </c>
      <c r="I75" s="144">
        <f t="shared" si="5"/>
        <v>-2.1952393849116736E-2</v>
      </c>
      <c r="J75" s="145">
        <f t="shared" si="6"/>
        <v>9.3750000000000222E-3</v>
      </c>
    </row>
    <row r="76" spans="1:10" s="126" customFormat="1">
      <c r="A76" s="141" t="s">
        <v>15</v>
      </c>
      <c r="B76" s="141" t="s">
        <v>27</v>
      </c>
      <c r="C76" s="141" t="s">
        <v>41</v>
      </c>
      <c r="D76" s="141" t="s">
        <v>143</v>
      </c>
      <c r="E76" s="141" t="s">
        <v>144</v>
      </c>
      <c r="F76" s="143">
        <v>0.85576923076923073</v>
      </c>
      <c r="G76" s="144">
        <v>0.76020408163265307</v>
      </c>
      <c r="H76" s="194">
        <f t="shared" si="4"/>
        <v>-9.5565149136577654E-2</v>
      </c>
      <c r="I76" s="144">
        <f t="shared" si="5"/>
        <v>-6.9762684124386243E-2</v>
      </c>
      <c r="J76" s="145">
        <f t="shared" si="6"/>
        <v>1.583391977480697E-3</v>
      </c>
    </row>
    <row r="77" spans="1:10" s="126" customFormat="1">
      <c r="A77" s="141" t="s">
        <v>21</v>
      </c>
      <c r="B77" s="141" t="s">
        <v>37</v>
      </c>
      <c r="C77" s="141" t="s">
        <v>57</v>
      </c>
      <c r="D77" s="141" t="s">
        <v>145</v>
      </c>
      <c r="E77" s="141" t="s">
        <v>146</v>
      </c>
      <c r="F77" s="143">
        <v>0.91699604743083007</v>
      </c>
      <c r="G77" s="144">
        <v>0.90508474576271192</v>
      </c>
      <c r="H77" s="194">
        <f t="shared" si="4"/>
        <v>-1.1911301668118157E-2</v>
      </c>
      <c r="I77" s="144">
        <f t="shared" si="5"/>
        <v>4.9960474308300418E-3</v>
      </c>
      <c r="J77" s="145">
        <f t="shared" si="6"/>
        <v>3.8989750117237598E-3</v>
      </c>
    </row>
    <row r="78" spans="1:10" s="126" customFormat="1">
      <c r="A78" s="141" t="s">
        <v>19</v>
      </c>
      <c r="B78" s="141" t="s">
        <v>35</v>
      </c>
      <c r="C78" s="141" t="s">
        <v>63</v>
      </c>
      <c r="D78" s="141" t="s">
        <v>147</v>
      </c>
      <c r="E78" s="141" t="s">
        <v>148</v>
      </c>
      <c r="F78" s="143">
        <v>0.72941176470588232</v>
      </c>
      <c r="G78" s="144">
        <v>0.86915887850467288</v>
      </c>
      <c r="H78" s="194">
        <f t="shared" si="4"/>
        <v>0.13974711379879057</v>
      </c>
      <c r="I78" s="144">
        <f t="shared" si="5"/>
        <v>-0.15135746606334843</v>
      </c>
      <c r="J78" s="145">
        <f t="shared" si="6"/>
        <v>-1.2983978638184235E-2</v>
      </c>
    </row>
    <row r="79" spans="1:10" s="126" customFormat="1">
      <c r="A79" s="141" t="s">
        <v>17</v>
      </c>
      <c r="B79" s="141" t="s">
        <v>33</v>
      </c>
      <c r="C79" s="141" t="s">
        <v>53</v>
      </c>
      <c r="D79" s="141" t="s">
        <v>149</v>
      </c>
      <c r="E79" s="141" t="s">
        <v>150</v>
      </c>
      <c r="F79" s="143">
        <v>0.80660377358490565</v>
      </c>
      <c r="G79" s="144">
        <v>0.81238938053097343</v>
      </c>
      <c r="H79" s="194">
        <f t="shared" si="4"/>
        <v>5.7856069460677784E-3</v>
      </c>
      <c r="I79" s="144">
        <f t="shared" si="5"/>
        <v>-1.3909046927914837E-2</v>
      </c>
      <c r="J79" s="145">
        <f t="shared" si="6"/>
        <v>-8.1234399818470582E-3</v>
      </c>
    </row>
    <row r="80" spans="1:10" s="126" customFormat="1">
      <c r="A80" s="141" t="s">
        <v>15</v>
      </c>
      <c r="B80" s="141" t="s">
        <v>23</v>
      </c>
      <c r="C80" s="141" t="s">
        <v>43</v>
      </c>
      <c r="D80" s="141" t="s">
        <v>151</v>
      </c>
      <c r="E80" s="141" t="s">
        <v>152</v>
      </c>
      <c r="F80" s="143">
        <v>0.85581395348837208</v>
      </c>
      <c r="G80" s="144">
        <v>0.80769230769230771</v>
      </c>
      <c r="H80" s="194">
        <f t="shared" si="4"/>
        <v>-4.8121645796064372E-2</v>
      </c>
      <c r="I80" s="144">
        <f t="shared" si="5"/>
        <v>-3.0852713178294633E-2</v>
      </c>
      <c r="J80" s="145">
        <f t="shared" si="6"/>
        <v>-6.7307692307692291E-2</v>
      </c>
    </row>
    <row r="81" spans="1:10" s="126" customFormat="1">
      <c r="A81" s="141" t="s">
        <v>21</v>
      </c>
      <c r="B81" s="141" t="s">
        <v>39</v>
      </c>
      <c r="C81" s="141" t="s">
        <v>59</v>
      </c>
      <c r="D81" s="141" t="s">
        <v>153</v>
      </c>
      <c r="E81" s="141" t="s">
        <v>154</v>
      </c>
      <c r="F81" s="143">
        <v>0.81448763250883394</v>
      </c>
      <c r="G81" s="144">
        <v>0.8183807439824945</v>
      </c>
      <c r="H81" s="194">
        <f t="shared" si="4"/>
        <v>3.8931114736605599E-3</v>
      </c>
      <c r="I81" s="144">
        <f t="shared" si="5"/>
        <v>2.6336824609372589E-2</v>
      </c>
      <c r="J81" s="145">
        <f t="shared" si="6"/>
        <v>3.0229936083033149E-2</v>
      </c>
    </row>
    <row r="82" spans="1:10" s="126" customFormat="1">
      <c r="A82" s="141" t="s">
        <v>19</v>
      </c>
      <c r="B82" s="141" t="s">
        <v>35</v>
      </c>
      <c r="C82" s="141" t="s">
        <v>63</v>
      </c>
      <c r="D82" s="141" t="s">
        <v>155</v>
      </c>
      <c r="E82" s="141" t="s">
        <v>156</v>
      </c>
      <c r="F82" s="143">
        <v>0.80434782608695654</v>
      </c>
      <c r="G82" s="144">
        <v>0.81531531531531531</v>
      </c>
      <c r="H82" s="194">
        <f t="shared" si="4"/>
        <v>1.0967489228358773E-2</v>
      </c>
      <c r="I82" s="144">
        <f t="shared" si="5"/>
        <v>-0.10565217391304349</v>
      </c>
      <c r="J82" s="145">
        <f t="shared" si="6"/>
        <v>-1.5249468737840832E-2</v>
      </c>
    </row>
    <row r="83" spans="1:10" s="126" customFormat="1">
      <c r="A83" s="141" t="s">
        <v>19</v>
      </c>
      <c r="B83" s="141" t="s">
        <v>35</v>
      </c>
      <c r="C83" s="141" t="s">
        <v>63</v>
      </c>
      <c r="D83" s="141" t="s">
        <v>157</v>
      </c>
      <c r="E83" s="141" t="s">
        <v>158</v>
      </c>
      <c r="F83" s="143">
        <v>0.92700729927007297</v>
      </c>
      <c r="G83" s="144">
        <v>0.87982832618025753</v>
      </c>
      <c r="H83" s="194">
        <f t="shared" si="4"/>
        <v>-4.7178973089815446E-2</v>
      </c>
      <c r="I83" s="144">
        <f t="shared" si="5"/>
        <v>1.5129904634057612E-2</v>
      </c>
      <c r="J83" s="145">
        <f t="shared" si="6"/>
        <v>-3.2049068455757834E-2</v>
      </c>
    </row>
    <row r="84" spans="1:10" s="126" customFormat="1">
      <c r="A84" s="141" t="s">
        <v>15</v>
      </c>
      <c r="B84" s="141" t="s">
        <v>25</v>
      </c>
      <c r="C84" s="141" t="s">
        <v>45</v>
      </c>
      <c r="D84" s="141" t="s">
        <v>159</v>
      </c>
      <c r="E84" s="141" t="s">
        <v>160</v>
      </c>
      <c r="F84" s="143">
        <v>0.6330275229357798</v>
      </c>
      <c r="G84" s="144">
        <v>0.62121212121212122</v>
      </c>
      <c r="H84" s="194">
        <f t="shared" si="4"/>
        <v>-1.1815401723658581E-2</v>
      </c>
      <c r="I84" s="144">
        <f t="shared" si="5"/>
        <v>-6.6972477064220159E-2</v>
      </c>
      <c r="J84" s="145">
        <f t="shared" si="6"/>
        <v>-2.9675452752375819E-2</v>
      </c>
    </row>
    <row r="85" spans="1:10" s="126" customFormat="1">
      <c r="A85" s="141" t="s">
        <v>19</v>
      </c>
      <c r="B85" s="141" t="s">
        <v>35</v>
      </c>
      <c r="C85" s="141" t="s">
        <v>63</v>
      </c>
      <c r="D85" s="141" t="s">
        <v>161</v>
      </c>
      <c r="E85" s="141" t="s">
        <v>162</v>
      </c>
      <c r="F85" s="143">
        <v>0.89230769230769236</v>
      </c>
      <c r="G85" s="144">
        <v>0.89344262295081966</v>
      </c>
      <c r="H85" s="194">
        <f t="shared" si="4"/>
        <v>1.1349306431273076E-3</v>
      </c>
      <c r="I85" s="144">
        <f t="shared" si="5"/>
        <v>-5.3378773125606349E-3</v>
      </c>
      <c r="J85" s="145">
        <f t="shared" si="6"/>
        <v>-3.7204976165562398E-3</v>
      </c>
    </row>
    <row r="86" spans="1:10" s="126" customFormat="1">
      <c r="A86" s="141" t="s">
        <v>21</v>
      </c>
      <c r="B86" s="141" t="s">
        <v>37</v>
      </c>
      <c r="C86" s="141" t="s">
        <v>61</v>
      </c>
      <c r="D86" s="141" t="s">
        <v>163</v>
      </c>
      <c r="E86" s="141" t="s">
        <v>164</v>
      </c>
      <c r="F86" s="143">
        <v>0.80745341614906829</v>
      </c>
      <c r="G86" s="144">
        <v>0.80286738351254483</v>
      </c>
      <c r="H86" s="194">
        <f t="shared" si="4"/>
        <v>-4.5860326365234627E-3</v>
      </c>
      <c r="I86" s="144">
        <f t="shared" si="5"/>
        <v>-3.0208921513269371E-2</v>
      </c>
      <c r="J86" s="145">
        <f t="shared" si="6"/>
        <v>-1.0132616487455115E-2</v>
      </c>
    </row>
    <row r="87" spans="1:10" s="126" customFormat="1">
      <c r="A87" s="141" t="s">
        <v>19</v>
      </c>
      <c r="B87" s="141" t="s">
        <v>35</v>
      </c>
      <c r="C87" s="141" t="s">
        <v>63</v>
      </c>
      <c r="D87" s="141" t="s">
        <v>165</v>
      </c>
      <c r="E87" s="141" t="s">
        <v>166</v>
      </c>
      <c r="F87" s="143">
        <v>0.91428571428571426</v>
      </c>
      <c r="G87" s="144">
        <v>0.82520325203252032</v>
      </c>
      <c r="H87" s="194">
        <f t="shared" si="4"/>
        <v>-8.9082462253193939E-2</v>
      </c>
      <c r="I87" s="144">
        <f t="shared" si="5"/>
        <v>4.2857142857142261E-3</v>
      </c>
      <c r="J87" s="145">
        <f t="shared" si="6"/>
        <v>-8.8796747967479717E-2</v>
      </c>
    </row>
    <row r="88" spans="1:10" s="126" customFormat="1">
      <c r="A88" s="141" t="s">
        <v>19</v>
      </c>
      <c r="B88" s="141" t="s">
        <v>35</v>
      </c>
      <c r="C88" s="141" t="s">
        <v>63</v>
      </c>
      <c r="D88" s="141" t="s">
        <v>167</v>
      </c>
      <c r="E88" s="141" t="s">
        <v>168</v>
      </c>
      <c r="F88" s="143">
        <v>0.7763440860215054</v>
      </c>
      <c r="G88" s="144">
        <v>0.7639198218262806</v>
      </c>
      <c r="H88" s="194">
        <f t="shared" si="4"/>
        <v>-1.2424264195224799E-2</v>
      </c>
      <c r="I88" s="144">
        <f t="shared" si="5"/>
        <v>-2.3655913978494647E-2</v>
      </c>
      <c r="J88" s="145">
        <f t="shared" si="6"/>
        <v>-3.6080178173719446E-2</v>
      </c>
    </row>
    <row r="89" spans="1:10" s="126" customFormat="1">
      <c r="A89" s="141" t="s">
        <v>15</v>
      </c>
      <c r="B89" s="141" t="s">
        <v>23</v>
      </c>
      <c r="C89" s="141" t="s">
        <v>43</v>
      </c>
      <c r="D89" s="141" t="s">
        <v>169</v>
      </c>
      <c r="E89" s="141" t="s">
        <v>170</v>
      </c>
      <c r="F89" s="143">
        <v>0.82926829268292679</v>
      </c>
      <c r="G89" s="144">
        <v>0.76190476190476186</v>
      </c>
      <c r="H89" s="194">
        <f t="shared" ref="H89:H152" si="7">IFERROR(G89-F89,"")</f>
        <v>-6.7363530778164926E-2</v>
      </c>
      <c r="I89" s="144">
        <f t="shared" si="5"/>
        <v>-6.3039399624765569E-2</v>
      </c>
      <c r="J89" s="145">
        <f t="shared" si="6"/>
        <v>-6.8864468864468953E-2</v>
      </c>
    </row>
    <row r="90" spans="1:10" s="126" customFormat="1">
      <c r="A90" s="141" t="s">
        <v>19</v>
      </c>
      <c r="B90" s="141" t="s">
        <v>35</v>
      </c>
      <c r="C90" s="141" t="s">
        <v>63</v>
      </c>
      <c r="D90" s="141" t="s">
        <v>171</v>
      </c>
      <c r="E90" s="141" t="s">
        <v>172</v>
      </c>
      <c r="F90" s="143">
        <v>0.84615384615384615</v>
      </c>
      <c r="G90" s="144">
        <v>0.78636363636363638</v>
      </c>
      <c r="H90" s="194">
        <f t="shared" si="7"/>
        <v>-5.979020979020977E-2</v>
      </c>
      <c r="I90" s="144">
        <f t="shared" si="5"/>
        <v>-2.931785195936143E-2</v>
      </c>
      <c r="J90" s="145">
        <f t="shared" si="6"/>
        <v>-8.4747474747474683E-2</v>
      </c>
    </row>
    <row r="91" spans="1:10" s="126" customFormat="1">
      <c r="A91" s="141" t="s">
        <v>17</v>
      </c>
      <c r="B91" s="141" t="s">
        <v>31</v>
      </c>
      <c r="C91" s="141" t="s">
        <v>49</v>
      </c>
      <c r="D91" s="141" t="s">
        <v>173</v>
      </c>
      <c r="E91" s="141" t="s">
        <v>174</v>
      </c>
      <c r="F91" s="143">
        <v>0.84705882352941175</v>
      </c>
      <c r="G91" s="144">
        <v>0.80645161290322576</v>
      </c>
      <c r="H91" s="194">
        <f t="shared" si="7"/>
        <v>-4.0607210626185997E-2</v>
      </c>
      <c r="I91" s="144">
        <f t="shared" si="5"/>
        <v>-2.9411764705882248E-3</v>
      </c>
      <c r="J91" s="145">
        <f t="shared" si="6"/>
        <v>-4.3548387096774221E-2</v>
      </c>
    </row>
    <row r="92" spans="1:10" s="126" customFormat="1">
      <c r="A92" s="141" t="s">
        <v>17</v>
      </c>
      <c r="B92" s="141" t="s">
        <v>33</v>
      </c>
      <c r="C92" s="141" t="s">
        <v>51</v>
      </c>
      <c r="D92" s="141" t="s">
        <v>175</v>
      </c>
      <c r="E92" s="141" t="s">
        <v>176</v>
      </c>
      <c r="F92" s="143">
        <v>0.93211488250652741</v>
      </c>
      <c r="G92" s="144">
        <v>0.86165048543689315</v>
      </c>
      <c r="H92" s="194">
        <f t="shared" si="7"/>
        <v>-7.0464397069634255E-2</v>
      </c>
      <c r="I92" s="144">
        <f t="shared" si="5"/>
        <v>1.9148630286278778E-2</v>
      </c>
      <c r="J92" s="145">
        <f t="shared" si="6"/>
        <v>-8.9078901976246128E-3</v>
      </c>
    </row>
    <row r="93" spans="1:10" s="126" customFormat="1">
      <c r="A93" s="141" t="s">
        <v>19</v>
      </c>
      <c r="B93" s="141" t="s">
        <v>35</v>
      </c>
      <c r="C93" s="141" t="s">
        <v>63</v>
      </c>
      <c r="D93" s="141" t="s">
        <v>177</v>
      </c>
      <c r="E93" s="141" t="s">
        <v>178</v>
      </c>
      <c r="F93" s="143">
        <v>0.88</v>
      </c>
      <c r="G93" s="144">
        <v>0.86086956521739133</v>
      </c>
      <c r="H93" s="194">
        <f t="shared" si="7"/>
        <v>-1.9130434782608674E-2</v>
      </c>
      <c r="I93" s="144">
        <f t="shared" si="5"/>
        <v>-7.3846153846153895E-2</v>
      </c>
      <c r="J93" s="145">
        <f t="shared" si="6"/>
        <v>-7.663043478260867E-2</v>
      </c>
    </row>
    <row r="94" spans="1:10" s="126" customFormat="1">
      <c r="A94" s="141" t="s">
        <v>19</v>
      </c>
      <c r="B94" s="141" t="s">
        <v>35</v>
      </c>
      <c r="C94" s="141" t="s">
        <v>63</v>
      </c>
      <c r="D94" s="141" t="s">
        <v>179</v>
      </c>
      <c r="E94" s="141" t="s">
        <v>180</v>
      </c>
      <c r="F94" s="143">
        <v>0.83720930232558144</v>
      </c>
      <c r="G94" s="144">
        <v>0.75438596491228072</v>
      </c>
      <c r="H94" s="194">
        <f t="shared" si="7"/>
        <v>-8.2823337413300724E-2</v>
      </c>
      <c r="I94" s="144">
        <f t="shared" si="5"/>
        <v>-0.11517165005537089</v>
      </c>
      <c r="J94" s="145">
        <f t="shared" si="6"/>
        <v>-9.5614035087719262E-2</v>
      </c>
    </row>
    <row r="95" spans="1:10" s="126" customFormat="1">
      <c r="A95" s="141" t="s">
        <v>21</v>
      </c>
      <c r="B95" s="141" t="s">
        <v>37</v>
      </c>
      <c r="C95" s="141" t="s">
        <v>61</v>
      </c>
      <c r="D95" s="141" t="s">
        <v>181</v>
      </c>
      <c r="E95" s="141" t="s">
        <v>182</v>
      </c>
      <c r="F95" s="143">
        <v>0.92753623188405798</v>
      </c>
      <c r="G95" s="144">
        <v>0.91089108910891092</v>
      </c>
      <c r="H95" s="194">
        <f t="shared" si="7"/>
        <v>-1.6645142775147059E-2</v>
      </c>
      <c r="I95" s="144">
        <f t="shared" si="5"/>
        <v>-3.9130434782608692E-2</v>
      </c>
      <c r="J95" s="145">
        <f t="shared" si="6"/>
        <v>-4.700364773319432E-2</v>
      </c>
    </row>
    <row r="96" spans="1:10" s="126" customFormat="1">
      <c r="A96" s="141" t="s">
        <v>19</v>
      </c>
      <c r="B96" s="141" t="s">
        <v>35</v>
      </c>
      <c r="C96" s="141" t="s">
        <v>63</v>
      </c>
      <c r="D96" s="141" t="s">
        <v>183</v>
      </c>
      <c r="E96" s="141" t="s">
        <v>184</v>
      </c>
      <c r="F96" s="143">
        <v>0.97872340425531912</v>
      </c>
      <c r="G96" s="144">
        <v>0.94736842105263153</v>
      </c>
      <c r="H96" s="194">
        <f t="shared" si="7"/>
        <v>-3.1354983202687592E-2</v>
      </c>
      <c r="I96" s="144">
        <f t="shared" si="5"/>
        <v>2.8723404255319163E-2</v>
      </c>
      <c r="J96" s="145">
        <f t="shared" si="6"/>
        <v>2.7368421052631486E-2</v>
      </c>
    </row>
    <row r="97" spans="1:10" s="126" customFormat="1">
      <c r="A97" s="141" t="s">
        <v>19</v>
      </c>
      <c r="B97" s="141" t="s">
        <v>35</v>
      </c>
      <c r="C97" s="141" t="s">
        <v>63</v>
      </c>
      <c r="D97" s="141" t="s">
        <v>185</v>
      </c>
      <c r="E97" s="141" t="s">
        <v>186</v>
      </c>
      <c r="F97" s="143">
        <v>0.86394557823129248</v>
      </c>
      <c r="G97" s="144">
        <v>0.87068965517241381</v>
      </c>
      <c r="H97" s="194">
        <f t="shared" si="7"/>
        <v>6.7440769411213353E-3</v>
      </c>
      <c r="I97" s="144">
        <f t="shared" si="5"/>
        <v>-1.0694191221157112E-2</v>
      </c>
      <c r="J97" s="145">
        <f t="shared" si="6"/>
        <v>-2.6310344827586207E-2</v>
      </c>
    </row>
    <row r="98" spans="1:10" s="126" customFormat="1">
      <c r="A98" s="141" t="s">
        <v>21</v>
      </c>
      <c r="B98" s="141" t="s">
        <v>37</v>
      </c>
      <c r="C98" s="141" t="s">
        <v>57</v>
      </c>
      <c r="D98" s="141" t="s">
        <v>187</v>
      </c>
      <c r="E98" s="141" t="s">
        <v>188</v>
      </c>
      <c r="F98" s="143">
        <v>0.83374384236453203</v>
      </c>
      <c r="G98" s="144">
        <v>0.81484794275491945</v>
      </c>
      <c r="H98" s="194">
        <f t="shared" si="7"/>
        <v>-1.8895899609612576E-2</v>
      </c>
      <c r="I98" s="144">
        <f t="shared" si="5"/>
        <v>-2.5124561958417724E-2</v>
      </c>
      <c r="J98" s="145">
        <f t="shared" si="6"/>
        <v>-4.40204615680303E-2</v>
      </c>
    </row>
    <row r="99" spans="1:10" s="126" customFormat="1">
      <c r="A99" s="141" t="s">
        <v>15</v>
      </c>
      <c r="B99" s="141" t="s">
        <v>27</v>
      </c>
      <c r="C99" s="141" t="s">
        <v>41</v>
      </c>
      <c r="D99" s="141" t="s">
        <v>189</v>
      </c>
      <c r="E99" s="141" t="s">
        <v>190</v>
      </c>
      <c r="F99" s="143">
        <v>0.90849673202614378</v>
      </c>
      <c r="G99" s="144">
        <v>0.90131578947368418</v>
      </c>
      <c r="H99" s="194">
        <f t="shared" si="7"/>
        <v>-7.1809425524596016E-3</v>
      </c>
      <c r="I99" s="144">
        <f t="shared" si="5"/>
        <v>-1.0550887021475219E-2</v>
      </c>
      <c r="J99" s="145">
        <f t="shared" si="6"/>
        <v>-1.8684210526315859E-2</v>
      </c>
    </row>
    <row r="100" spans="1:10" s="126" customFormat="1">
      <c r="A100" s="141" t="s">
        <v>19</v>
      </c>
      <c r="B100" s="141" t="s">
        <v>35</v>
      </c>
      <c r="C100" s="141" t="s">
        <v>63</v>
      </c>
      <c r="D100" s="141" t="s">
        <v>191</v>
      </c>
      <c r="E100" s="141" t="s">
        <v>192</v>
      </c>
      <c r="F100" s="143">
        <v>0.82558139534883723</v>
      </c>
      <c r="G100" s="144">
        <v>0.865979381443299</v>
      </c>
      <c r="H100" s="194">
        <f t="shared" si="7"/>
        <v>4.0397986094461769E-2</v>
      </c>
      <c r="I100" s="144">
        <f t="shared" si="5"/>
        <v>-7.7644411102775646E-2</v>
      </c>
      <c r="J100" s="145">
        <f t="shared" si="6"/>
        <v>2.726970402394413E-2</v>
      </c>
    </row>
    <row r="101" spans="1:10" s="126" customFormat="1">
      <c r="A101" s="141" t="s">
        <v>15</v>
      </c>
      <c r="B101" s="141" t="s">
        <v>27</v>
      </c>
      <c r="C101" s="141" t="s">
        <v>41</v>
      </c>
      <c r="D101" s="141" t="s">
        <v>193</v>
      </c>
      <c r="E101" s="141" t="s">
        <v>194</v>
      </c>
      <c r="F101" s="143">
        <v>0.890625</v>
      </c>
      <c r="G101" s="144">
        <v>0.80790960451977401</v>
      </c>
      <c r="H101" s="194">
        <f t="shared" si="7"/>
        <v>-8.2715395480225995E-2</v>
      </c>
      <c r="I101" s="144">
        <f t="shared" si="5"/>
        <v>-6.0831310679611672E-2</v>
      </c>
      <c r="J101" s="145">
        <f t="shared" si="6"/>
        <v>-0.14020360302739576</v>
      </c>
    </row>
    <row r="102" spans="1:10" s="126" customFormat="1">
      <c r="A102" s="141" t="s">
        <v>15</v>
      </c>
      <c r="B102" s="141" t="s">
        <v>25</v>
      </c>
      <c r="C102" s="141" t="s">
        <v>45</v>
      </c>
      <c r="D102" s="141" t="s">
        <v>195</v>
      </c>
      <c r="E102" s="141" t="s">
        <v>196</v>
      </c>
      <c r="F102" s="143">
        <v>0.81034482758620685</v>
      </c>
      <c r="G102" s="144">
        <v>0.83974358974358976</v>
      </c>
      <c r="H102" s="194">
        <f t="shared" si="7"/>
        <v>2.9398762157382907E-2</v>
      </c>
      <c r="I102" s="144">
        <f t="shared" si="5"/>
        <v>-6.4655172413793149E-2</v>
      </c>
      <c r="J102" s="145">
        <f t="shared" si="6"/>
        <v>-4.5212162468799666E-2</v>
      </c>
    </row>
    <row r="103" spans="1:10" s="126" customFormat="1">
      <c r="A103" s="141" t="s">
        <v>19</v>
      </c>
      <c r="B103" s="141" t="s">
        <v>35</v>
      </c>
      <c r="C103" s="141" t="s">
        <v>63</v>
      </c>
      <c r="D103" s="141" t="s">
        <v>197</v>
      </c>
      <c r="E103" s="141" t="s">
        <v>198</v>
      </c>
      <c r="F103" s="143">
        <v>0.94638694638694643</v>
      </c>
      <c r="G103" s="144">
        <v>0.93954659949622166</v>
      </c>
      <c r="H103" s="194">
        <f t="shared" si="7"/>
        <v>-6.8403468907247689E-3</v>
      </c>
      <c r="I103" s="144">
        <f t="shared" si="5"/>
        <v>-1.4065031014183549E-2</v>
      </c>
      <c r="J103" s="145">
        <f t="shared" si="6"/>
        <v>3.8802182622772574E-2</v>
      </c>
    </row>
    <row r="104" spans="1:10" s="126" customFormat="1">
      <c r="A104" s="141" t="s">
        <v>15</v>
      </c>
      <c r="B104" s="141" t="s">
        <v>25</v>
      </c>
      <c r="C104" s="141" t="s">
        <v>470</v>
      </c>
      <c r="D104" s="141" t="s">
        <v>199</v>
      </c>
      <c r="E104" s="141" t="s">
        <v>200</v>
      </c>
      <c r="F104" s="143">
        <v>0.83199999999999996</v>
      </c>
      <c r="G104" s="144">
        <v>0.83758937691521962</v>
      </c>
      <c r="H104" s="194">
        <f t="shared" si="7"/>
        <v>5.5893769152196571E-3</v>
      </c>
      <c r="I104" s="144">
        <f t="shared" si="5"/>
        <v>1.2000000000000011E-2</v>
      </c>
      <c r="J104" s="145">
        <f t="shared" si="6"/>
        <v>1.7589376915219668E-2</v>
      </c>
    </row>
    <row r="105" spans="1:10" s="126" customFormat="1">
      <c r="A105" s="141" t="s">
        <v>15</v>
      </c>
      <c r="B105" s="141" t="s">
        <v>27</v>
      </c>
      <c r="C105" s="141" t="s">
        <v>41</v>
      </c>
      <c r="D105" s="141" t="s">
        <v>201</v>
      </c>
      <c r="E105" s="141" t="s">
        <v>202</v>
      </c>
      <c r="F105" s="143">
        <v>0.84770889487870615</v>
      </c>
      <c r="G105" s="144">
        <v>0.89151873767258383</v>
      </c>
      <c r="H105" s="194">
        <f t="shared" si="7"/>
        <v>4.3809842793877674E-2</v>
      </c>
      <c r="I105" s="144">
        <f t="shared" si="5"/>
        <v>-5.2291105121293868E-2</v>
      </c>
      <c r="J105" s="145">
        <f t="shared" si="6"/>
        <v>-3.3599745739738451E-2</v>
      </c>
    </row>
    <row r="106" spans="1:10" s="126" customFormat="1">
      <c r="A106" s="141" t="s">
        <v>17</v>
      </c>
      <c r="B106" s="141" t="s">
        <v>29</v>
      </c>
      <c r="C106" s="141" t="s">
        <v>51</v>
      </c>
      <c r="D106" s="141" t="s">
        <v>203</v>
      </c>
      <c r="E106" s="141" t="s">
        <v>204</v>
      </c>
      <c r="F106" s="143">
        <v>0.91500000000000004</v>
      </c>
      <c r="G106" s="144">
        <v>0.91262135922330101</v>
      </c>
      <c r="H106" s="194">
        <f t="shared" si="7"/>
        <v>-2.3786407766990258E-3</v>
      </c>
      <c r="I106" s="144">
        <f t="shared" si="5"/>
        <v>1.5000000000000013E-2</v>
      </c>
      <c r="J106" s="145">
        <f t="shared" si="6"/>
        <v>1.2621359223300987E-2</v>
      </c>
    </row>
    <row r="107" spans="1:10" s="126" customFormat="1">
      <c r="A107" s="141" t="s">
        <v>17</v>
      </c>
      <c r="B107" s="141" t="s">
        <v>29</v>
      </c>
      <c r="C107" s="141" t="s">
        <v>51</v>
      </c>
      <c r="D107" s="141" t="s">
        <v>205</v>
      </c>
      <c r="E107" s="141" t="s">
        <v>206</v>
      </c>
      <c r="F107" s="143">
        <v>0.87536231884057969</v>
      </c>
      <c r="G107" s="144">
        <v>0.86498855835240274</v>
      </c>
      <c r="H107" s="194">
        <f t="shared" si="7"/>
        <v>-1.0373760488176953E-2</v>
      </c>
      <c r="I107" s="144">
        <f t="shared" si="5"/>
        <v>5.5662819675304176E-2</v>
      </c>
      <c r="J107" s="145">
        <f t="shared" si="6"/>
        <v>2.2766336130180531E-2</v>
      </c>
    </row>
    <row r="108" spans="1:10" s="126" customFormat="1">
      <c r="A108" s="141" t="s">
        <v>19</v>
      </c>
      <c r="B108" s="141" t="s">
        <v>35</v>
      </c>
      <c r="C108" s="141" t="s">
        <v>63</v>
      </c>
      <c r="D108" s="141" t="s">
        <v>207</v>
      </c>
      <c r="E108" s="141" t="s">
        <v>208</v>
      </c>
      <c r="F108" s="143">
        <v>0.98130841121495327</v>
      </c>
      <c r="G108" s="144">
        <v>0.9285714285714286</v>
      </c>
      <c r="H108" s="194">
        <f t="shared" si="7"/>
        <v>-5.2736982643524666E-2</v>
      </c>
      <c r="I108" s="144">
        <f t="shared" si="5"/>
        <v>0.10130841121495326</v>
      </c>
      <c r="J108" s="145">
        <f t="shared" si="6"/>
        <v>4.8571428571428599E-2</v>
      </c>
    </row>
    <row r="109" spans="1:10" s="126" customFormat="1">
      <c r="A109" s="141" t="s">
        <v>17</v>
      </c>
      <c r="B109" s="141" t="s">
        <v>29</v>
      </c>
      <c r="C109" s="141" t="s">
        <v>51</v>
      </c>
      <c r="D109" s="141" t="s">
        <v>209</v>
      </c>
      <c r="E109" s="141" t="s">
        <v>210</v>
      </c>
      <c r="F109" s="143">
        <v>0.75991649269311068</v>
      </c>
      <c r="G109" s="144">
        <v>0.75449101796407181</v>
      </c>
      <c r="H109" s="194">
        <f t="shared" si="7"/>
        <v>-5.4254747290388705E-3</v>
      </c>
      <c r="I109" s="144">
        <f t="shared" si="5"/>
        <v>-4.0083507306889365E-2</v>
      </c>
      <c r="J109" s="145">
        <f t="shared" si="6"/>
        <v>-6.5508982035928143E-2</v>
      </c>
    </row>
    <row r="110" spans="1:10" s="126" customFormat="1">
      <c r="A110" s="141" t="s">
        <v>15</v>
      </c>
      <c r="B110" s="141" t="s">
        <v>25</v>
      </c>
      <c r="C110" s="141" t="s">
        <v>45</v>
      </c>
      <c r="D110" s="141" t="s">
        <v>211</v>
      </c>
      <c r="E110" s="141" t="s">
        <v>212</v>
      </c>
      <c r="F110" s="143">
        <v>0.7857142857142857</v>
      </c>
      <c r="G110" s="144">
        <v>0.7558139534883721</v>
      </c>
      <c r="H110" s="194">
        <f t="shared" si="7"/>
        <v>-2.9900332225913595E-2</v>
      </c>
      <c r="I110" s="144">
        <f t="shared" si="5"/>
        <v>-4.402022756005064E-2</v>
      </c>
      <c r="J110" s="145">
        <f t="shared" si="6"/>
        <v>5.8139534883721034E-3</v>
      </c>
    </row>
    <row r="111" spans="1:10" s="126" customFormat="1">
      <c r="A111" s="141" t="s">
        <v>17</v>
      </c>
      <c r="B111" s="141" t="s">
        <v>33</v>
      </c>
      <c r="C111" s="141" t="s">
        <v>51</v>
      </c>
      <c r="D111" s="141" t="s">
        <v>213</v>
      </c>
      <c r="E111" s="141" t="s">
        <v>214</v>
      </c>
      <c r="F111" s="143">
        <v>0.84426229508196726</v>
      </c>
      <c r="G111" s="144">
        <v>0.78620689655172415</v>
      </c>
      <c r="H111" s="194">
        <f t="shared" si="7"/>
        <v>-5.8055398530243107E-2</v>
      </c>
      <c r="I111" s="144">
        <f t="shared" si="5"/>
        <v>1.2329521972723523E-2</v>
      </c>
      <c r="J111" s="145">
        <f t="shared" si="6"/>
        <v>-4.504310344827589E-2</v>
      </c>
    </row>
    <row r="112" spans="1:10" s="126" customFormat="1">
      <c r="A112" s="141" t="s">
        <v>15</v>
      </c>
      <c r="B112" s="141" t="s">
        <v>25</v>
      </c>
      <c r="C112" s="141" t="s">
        <v>469</v>
      </c>
      <c r="D112" s="141" t="s">
        <v>215</v>
      </c>
      <c r="E112" s="141" t="s">
        <v>216</v>
      </c>
      <c r="F112" s="143">
        <v>0.6607142857142857</v>
      </c>
      <c r="G112" s="144">
        <v>0.70572916666666663</v>
      </c>
      <c r="H112" s="194">
        <f t="shared" si="7"/>
        <v>4.5014880952380931E-2</v>
      </c>
      <c r="I112" s="144">
        <f t="shared" si="5"/>
        <v>-1.0518590998043087E-2</v>
      </c>
      <c r="J112" s="145">
        <f t="shared" si="6"/>
        <v>-7.2353025114155312E-2</v>
      </c>
    </row>
    <row r="113" spans="1:10" s="126" customFormat="1">
      <c r="A113" s="141" t="s">
        <v>21</v>
      </c>
      <c r="B113" s="141" t="s">
        <v>37</v>
      </c>
      <c r="C113" s="141" t="s">
        <v>57</v>
      </c>
      <c r="D113" s="141" t="s">
        <v>217</v>
      </c>
      <c r="E113" s="141" t="s">
        <v>218</v>
      </c>
      <c r="F113" s="143">
        <v>0.92349726775956287</v>
      </c>
      <c r="G113" s="144">
        <v>0.75652173913043474</v>
      </c>
      <c r="H113" s="194">
        <f t="shared" si="7"/>
        <v>-0.16697552862912812</v>
      </c>
      <c r="I113" s="144">
        <f t="shared" si="5"/>
        <v>-1.9685707497538729E-3</v>
      </c>
      <c r="J113" s="145">
        <f t="shared" si="6"/>
        <v>-9.3478260869565233E-2</v>
      </c>
    </row>
    <row r="114" spans="1:10" s="126" customFormat="1">
      <c r="A114" s="141" t="s">
        <v>19</v>
      </c>
      <c r="B114" s="141" t="s">
        <v>35</v>
      </c>
      <c r="C114" s="141" t="s">
        <v>63</v>
      </c>
      <c r="D114" s="141" t="s">
        <v>219</v>
      </c>
      <c r="E114" s="141" t="s">
        <v>220</v>
      </c>
      <c r="F114" s="143">
        <v>0.81481481481481477</v>
      </c>
      <c r="G114" s="144">
        <v>0.7651006711409396</v>
      </c>
      <c r="H114" s="194">
        <f t="shared" si="7"/>
        <v>-4.9714143673875166E-2</v>
      </c>
      <c r="I114" s="144">
        <f t="shared" si="5"/>
        <v>-4.2328042328042326E-2</v>
      </c>
      <c r="J114" s="145">
        <f t="shared" si="6"/>
        <v>3.3521723772518497E-2</v>
      </c>
    </row>
    <row r="115" spans="1:10" s="126" customFormat="1">
      <c r="A115" s="141" t="s">
        <v>15</v>
      </c>
      <c r="B115" s="141" t="s">
        <v>23</v>
      </c>
      <c r="C115" s="141" t="s">
        <v>43</v>
      </c>
      <c r="D115" s="141" t="s">
        <v>221</v>
      </c>
      <c r="E115" s="141" t="s">
        <v>222</v>
      </c>
      <c r="F115" s="143">
        <v>0.87769784172661869</v>
      </c>
      <c r="G115" s="144">
        <v>0.90909090909090906</v>
      </c>
      <c r="H115" s="194">
        <f t="shared" si="7"/>
        <v>3.1393067364290372E-2</v>
      </c>
      <c r="I115" s="144">
        <f t="shared" si="5"/>
        <v>-5.6354916067146155E-3</v>
      </c>
      <c r="J115" s="145">
        <f t="shared" si="6"/>
        <v>2.3376623376623384E-2</v>
      </c>
    </row>
    <row r="116" spans="1:10" s="126" customFormat="1">
      <c r="A116" s="141" t="s">
        <v>17</v>
      </c>
      <c r="B116" s="141" t="s">
        <v>37</v>
      </c>
      <c r="C116" s="141" t="s">
        <v>51</v>
      </c>
      <c r="D116" s="141" t="s">
        <v>223</v>
      </c>
      <c r="E116" s="141" t="s">
        <v>224</v>
      </c>
      <c r="F116" s="143">
        <v>0.79581151832460728</v>
      </c>
      <c r="G116" s="144">
        <v>0.76963350785340312</v>
      </c>
      <c r="H116" s="194">
        <f t="shared" si="7"/>
        <v>-2.6178010471204161E-2</v>
      </c>
      <c r="I116" s="144">
        <f t="shared" si="5"/>
        <v>-0.1377984401816168</v>
      </c>
      <c r="J116" s="145">
        <f t="shared" si="6"/>
        <v>-8.4911946692051377E-2</v>
      </c>
    </row>
    <row r="117" spans="1:10" s="126" customFormat="1">
      <c r="A117" s="141" t="s">
        <v>15</v>
      </c>
      <c r="B117" s="141" t="s">
        <v>23</v>
      </c>
      <c r="C117" s="141" t="s">
        <v>43</v>
      </c>
      <c r="D117" s="141" t="s">
        <v>225</v>
      </c>
      <c r="E117" s="141" t="s">
        <v>226</v>
      </c>
      <c r="F117" s="143">
        <v>0.81021897810218979</v>
      </c>
      <c r="G117" s="144">
        <v>0.83257918552036203</v>
      </c>
      <c r="H117" s="194">
        <f t="shared" si="7"/>
        <v>2.236020741817224E-2</v>
      </c>
      <c r="I117" s="144">
        <f t="shared" si="5"/>
        <v>-5.5393670119154081E-2</v>
      </c>
      <c r="J117" s="145">
        <f t="shared" si="6"/>
        <v>2.1444029116663987E-3</v>
      </c>
    </row>
    <row r="118" spans="1:10" s="126" customFormat="1">
      <c r="A118" s="141" t="s">
        <v>19</v>
      </c>
      <c r="B118" s="141" t="s">
        <v>35</v>
      </c>
      <c r="C118" s="141" t="s">
        <v>63</v>
      </c>
      <c r="D118" s="141" t="s">
        <v>227</v>
      </c>
      <c r="E118" s="141" t="s">
        <v>228</v>
      </c>
      <c r="F118" s="143">
        <v>0.83076923076923082</v>
      </c>
      <c r="G118" s="144">
        <v>0.84545454545454546</v>
      </c>
      <c r="H118" s="194">
        <f t="shared" si="7"/>
        <v>1.4685314685314643E-2</v>
      </c>
      <c r="I118" s="144">
        <f t="shared" si="5"/>
        <v>-0.12923076923076915</v>
      </c>
      <c r="J118" s="145">
        <f t="shared" si="6"/>
        <v>-2.9545454545454541E-2</v>
      </c>
    </row>
    <row r="119" spans="1:10" s="126" customFormat="1">
      <c r="A119" s="141" t="s">
        <v>17</v>
      </c>
      <c r="B119" s="141" t="s">
        <v>33</v>
      </c>
      <c r="C119" s="141" t="s">
        <v>53</v>
      </c>
      <c r="D119" s="141" t="s">
        <v>229</v>
      </c>
      <c r="E119" s="141" t="s">
        <v>230</v>
      </c>
      <c r="F119" s="143">
        <v>0.91717791411042948</v>
      </c>
      <c r="G119" s="144">
        <v>0.93523316062176165</v>
      </c>
      <c r="H119" s="194">
        <f t="shared" si="7"/>
        <v>1.8055246511332168E-2</v>
      </c>
      <c r="I119" s="144">
        <f t="shared" si="5"/>
        <v>1.6685303272991003E-2</v>
      </c>
      <c r="J119" s="145">
        <f t="shared" si="6"/>
        <v>3.4935541574142581E-2</v>
      </c>
    </row>
    <row r="120" spans="1:10" s="126" customFormat="1">
      <c r="A120" s="141" t="s">
        <v>15</v>
      </c>
      <c r="B120" s="141" t="s">
        <v>27</v>
      </c>
      <c r="C120" s="141" t="s">
        <v>41</v>
      </c>
      <c r="D120" s="141" t="s">
        <v>231</v>
      </c>
      <c r="E120" s="141" t="s">
        <v>232</v>
      </c>
      <c r="F120" s="143">
        <v>0.90625</v>
      </c>
      <c r="G120" s="144">
        <v>0.93137254901960786</v>
      </c>
      <c r="H120" s="194">
        <f t="shared" si="7"/>
        <v>2.5122549019607865E-2</v>
      </c>
      <c r="I120" s="144">
        <f t="shared" si="5"/>
        <v>1.1513157894736836E-2</v>
      </c>
      <c r="J120" s="145">
        <f t="shared" si="6"/>
        <v>3.6635706914344701E-2</v>
      </c>
    </row>
    <row r="121" spans="1:10" s="126" customFormat="1">
      <c r="A121" s="141" t="s">
        <v>15</v>
      </c>
      <c r="B121" s="141" t="s">
        <v>27</v>
      </c>
      <c r="C121" s="141" t="s">
        <v>41</v>
      </c>
      <c r="D121" s="141" t="s">
        <v>233</v>
      </c>
      <c r="E121" s="141" t="s">
        <v>234</v>
      </c>
      <c r="F121" s="143">
        <v>0.91095890410958902</v>
      </c>
      <c r="G121" s="144">
        <v>0.92268041237113407</v>
      </c>
      <c r="H121" s="194">
        <f t="shared" si="7"/>
        <v>1.1721508261545055E-2</v>
      </c>
      <c r="I121" s="144">
        <f t="shared" si="5"/>
        <v>4.9759981266830344E-3</v>
      </c>
      <c r="J121" s="145">
        <f t="shared" si="6"/>
        <v>6.0137457044674436E-3</v>
      </c>
    </row>
    <row r="122" spans="1:10" s="126" customFormat="1">
      <c r="A122" s="141" t="s">
        <v>21</v>
      </c>
      <c r="B122" s="141" t="s">
        <v>39</v>
      </c>
      <c r="C122" s="141" t="s">
        <v>55</v>
      </c>
      <c r="D122" s="141" t="s">
        <v>235</v>
      </c>
      <c r="E122" s="141" t="s">
        <v>236</v>
      </c>
      <c r="F122" s="143">
        <v>0.8833333333333333</v>
      </c>
      <c r="G122" s="144">
        <v>0.73469387755102045</v>
      </c>
      <c r="H122" s="194">
        <f t="shared" si="7"/>
        <v>-0.14863945578231286</v>
      </c>
      <c r="I122" s="144">
        <f t="shared" si="5"/>
        <v>3.3333333333333326E-2</v>
      </c>
      <c r="J122" s="145">
        <f t="shared" si="6"/>
        <v>-0.11793770139634796</v>
      </c>
    </row>
    <row r="123" spans="1:10" s="126" customFormat="1">
      <c r="A123" s="141" t="s">
        <v>15</v>
      </c>
      <c r="B123" s="141" t="s">
        <v>23</v>
      </c>
      <c r="C123" s="141" t="s">
        <v>43</v>
      </c>
      <c r="D123" s="141" t="s">
        <v>237</v>
      </c>
      <c r="E123" s="141" t="s">
        <v>238</v>
      </c>
      <c r="F123" s="143">
        <v>0.93006993006993011</v>
      </c>
      <c r="G123" s="144">
        <v>0.92307692307692313</v>
      </c>
      <c r="H123" s="194">
        <f t="shared" si="7"/>
        <v>-6.9930069930069783E-3</v>
      </c>
      <c r="I123" s="144">
        <f t="shared" si="5"/>
        <v>-1.0280947123052386E-2</v>
      </c>
      <c r="J123" s="145">
        <f t="shared" si="6"/>
        <v>-7.8321678321677801E-3</v>
      </c>
    </row>
    <row r="124" spans="1:10" s="126" customFormat="1">
      <c r="A124" s="141" t="s">
        <v>15</v>
      </c>
      <c r="B124" s="141" t="s">
        <v>27</v>
      </c>
      <c r="C124" s="141" t="s">
        <v>41</v>
      </c>
      <c r="D124" s="141" t="s">
        <v>239</v>
      </c>
      <c r="E124" s="141" t="s">
        <v>240</v>
      </c>
      <c r="F124" s="143">
        <v>0.82524271844660191</v>
      </c>
      <c r="G124" s="144">
        <v>0.8364661654135338</v>
      </c>
      <c r="H124" s="194">
        <f t="shared" si="7"/>
        <v>1.1223446966931894E-2</v>
      </c>
      <c r="I124" s="144">
        <f t="shared" si="5"/>
        <v>-3.0241152521140013E-2</v>
      </c>
      <c r="J124" s="145">
        <f t="shared" si="6"/>
        <v>-3.6549707602339221E-2</v>
      </c>
    </row>
    <row r="125" spans="1:10" s="126" customFormat="1">
      <c r="A125" s="141" t="s">
        <v>17</v>
      </c>
      <c r="B125" s="141" t="s">
        <v>29</v>
      </c>
      <c r="C125" s="141" t="s">
        <v>51</v>
      </c>
      <c r="D125" s="141" t="s">
        <v>241</v>
      </c>
      <c r="E125" s="141" t="s">
        <v>242</v>
      </c>
      <c r="F125" s="143">
        <v>0.72869955156950672</v>
      </c>
      <c r="G125" s="144">
        <v>0.80933062880324547</v>
      </c>
      <c r="H125" s="194">
        <f t="shared" si="7"/>
        <v>8.0631077233738746E-2</v>
      </c>
      <c r="I125" s="144">
        <f t="shared" si="5"/>
        <v>-1.675499388503876E-2</v>
      </c>
      <c r="J125" s="145">
        <f t="shared" si="6"/>
        <v>4.9844021660388371E-2</v>
      </c>
    </row>
    <row r="126" spans="1:10" s="126" customFormat="1">
      <c r="A126" s="141" t="s">
        <v>15</v>
      </c>
      <c r="B126" s="141" t="s">
        <v>23</v>
      </c>
      <c r="C126" s="141" t="s">
        <v>43</v>
      </c>
      <c r="D126" s="141" t="s">
        <v>243</v>
      </c>
      <c r="E126" s="141" t="s">
        <v>244</v>
      </c>
      <c r="F126" s="143">
        <v>0.94352941176470584</v>
      </c>
      <c r="G126" s="144">
        <v>0.91545893719806759</v>
      </c>
      <c r="H126" s="194">
        <f t="shared" si="7"/>
        <v>-2.8070474566638248E-2</v>
      </c>
      <c r="I126" s="144">
        <f t="shared" si="5"/>
        <v>-5.3594771241830541E-3</v>
      </c>
      <c r="J126" s="145">
        <f t="shared" si="6"/>
        <v>-1.6047912117000851E-2</v>
      </c>
    </row>
    <row r="127" spans="1:10" s="126" customFormat="1">
      <c r="A127" s="141" t="s">
        <v>17</v>
      </c>
      <c r="B127" s="141" t="s">
        <v>29</v>
      </c>
      <c r="C127" s="141" t="s">
        <v>47</v>
      </c>
      <c r="D127" s="141" t="s">
        <v>245</v>
      </c>
      <c r="E127" s="141" t="s">
        <v>246</v>
      </c>
      <c r="F127" s="143">
        <v>0.74736842105263157</v>
      </c>
      <c r="G127" s="144">
        <v>0.84615384615384615</v>
      </c>
      <c r="H127" s="194">
        <f t="shared" si="7"/>
        <v>9.8785425101214575E-2</v>
      </c>
      <c r="I127" s="144">
        <f t="shared" si="5"/>
        <v>8.0381754385964843E-2</v>
      </c>
      <c r="J127" s="145">
        <f t="shared" si="6"/>
        <v>7.0034443168771499E-2</v>
      </c>
    </row>
    <row r="128" spans="1:10" s="126" customFormat="1">
      <c r="A128" s="141" t="s">
        <v>17</v>
      </c>
      <c r="B128" s="141" t="s">
        <v>29</v>
      </c>
      <c r="C128" s="141" t="s">
        <v>47</v>
      </c>
      <c r="D128" s="141" t="s">
        <v>247</v>
      </c>
      <c r="E128" s="141" t="s">
        <v>248</v>
      </c>
      <c r="F128" s="143">
        <v>0.9125475285171103</v>
      </c>
      <c r="G128" s="144">
        <v>0.78909090909090907</v>
      </c>
      <c r="H128" s="194">
        <f t="shared" si="7"/>
        <v>-0.12345661942620123</v>
      </c>
      <c r="I128" s="144">
        <f t="shared" si="5"/>
        <v>5.7678675001611168E-3</v>
      </c>
      <c r="J128" s="145">
        <f t="shared" si="6"/>
        <v>-0.122997002997003</v>
      </c>
    </row>
    <row r="129" spans="1:10" s="126" customFormat="1">
      <c r="A129" s="141" t="s">
        <v>15</v>
      </c>
      <c r="B129" s="141" t="s">
        <v>25</v>
      </c>
      <c r="C129" s="141" t="s">
        <v>469</v>
      </c>
      <c r="D129" s="141" t="s">
        <v>249</v>
      </c>
      <c r="E129" s="141" t="s">
        <v>250</v>
      </c>
      <c r="F129" s="143">
        <v>0.89795918367346939</v>
      </c>
      <c r="G129" s="144">
        <v>0.92666666666666664</v>
      </c>
      <c r="H129" s="194">
        <f t="shared" si="7"/>
        <v>2.8707482993197253E-2</v>
      </c>
      <c r="I129" s="144">
        <f t="shared" si="5"/>
        <v>-2.0408163265306367E-3</v>
      </c>
      <c r="J129" s="145">
        <f t="shared" si="6"/>
        <v>2.6666666666666616E-2</v>
      </c>
    </row>
    <row r="130" spans="1:10" s="126" customFormat="1">
      <c r="A130" s="141" t="s">
        <v>21</v>
      </c>
      <c r="B130" s="141" t="s">
        <v>37</v>
      </c>
      <c r="C130" s="141" t="s">
        <v>59</v>
      </c>
      <c r="D130" s="141" t="s">
        <v>251</v>
      </c>
      <c r="E130" s="141" t="s">
        <v>252</v>
      </c>
      <c r="F130" s="143">
        <v>0.81159420289855078</v>
      </c>
      <c r="G130" s="144">
        <v>0.79840848806366049</v>
      </c>
      <c r="H130" s="194">
        <f t="shared" si="7"/>
        <v>-1.3185714834890283E-2</v>
      </c>
      <c r="I130" s="144">
        <f t="shared" si="5"/>
        <v>-2.0405797101449186E-2</v>
      </c>
      <c r="J130" s="145">
        <f t="shared" si="6"/>
        <v>-3.7591511936339472E-2</v>
      </c>
    </row>
    <row r="131" spans="1:10" s="126" customFormat="1">
      <c r="A131" s="141" t="s">
        <v>17</v>
      </c>
      <c r="B131" s="141" t="s">
        <v>33</v>
      </c>
      <c r="C131" s="141" t="s">
        <v>53</v>
      </c>
      <c r="D131" s="141" t="s">
        <v>253</v>
      </c>
      <c r="E131" s="141" t="s">
        <v>254</v>
      </c>
      <c r="F131" s="143">
        <v>0.83333333333333337</v>
      </c>
      <c r="G131" s="144">
        <v>0.72477064220183485</v>
      </c>
      <c r="H131" s="194">
        <f t="shared" si="7"/>
        <v>-0.10856269113149852</v>
      </c>
      <c r="I131" s="144">
        <f t="shared" si="5"/>
        <v>1.7921146953405742E-3</v>
      </c>
      <c r="J131" s="145">
        <f t="shared" si="6"/>
        <v>-0.103043927334589</v>
      </c>
    </row>
    <row r="132" spans="1:10" s="126" customFormat="1">
      <c r="A132" s="141" t="s">
        <v>21</v>
      </c>
      <c r="B132" s="141" t="s">
        <v>39</v>
      </c>
      <c r="C132" s="141" t="s">
        <v>55</v>
      </c>
      <c r="D132" s="141" t="s">
        <v>255</v>
      </c>
      <c r="E132" s="141" t="s">
        <v>256</v>
      </c>
      <c r="F132" s="143">
        <v>0.85121107266435991</v>
      </c>
      <c r="G132" s="144">
        <v>0.84946236559139787</v>
      </c>
      <c r="H132" s="194">
        <f t="shared" si="7"/>
        <v>-1.7487070729620413E-3</v>
      </c>
      <c r="I132" s="144">
        <f t="shared" si="5"/>
        <v>-4.74555940023067E-2</v>
      </c>
      <c r="J132" s="145">
        <f t="shared" si="6"/>
        <v>-4.9454601917627405E-2</v>
      </c>
    </row>
    <row r="133" spans="1:10" s="126" customFormat="1">
      <c r="A133" s="141" t="s">
        <v>21</v>
      </c>
      <c r="B133" s="141" t="s">
        <v>37</v>
      </c>
      <c r="C133" s="141" t="s">
        <v>61</v>
      </c>
      <c r="D133" s="141" t="s">
        <v>257</v>
      </c>
      <c r="E133" s="141" t="s">
        <v>258</v>
      </c>
      <c r="F133" s="143">
        <v>0.78632478632478631</v>
      </c>
      <c r="G133" s="144">
        <v>0.79605263157894735</v>
      </c>
      <c r="H133" s="194">
        <f t="shared" si="7"/>
        <v>9.7278452541610383E-3</v>
      </c>
      <c r="I133" s="144">
        <f t="shared" si="5"/>
        <v>-6.6822066822066817E-2</v>
      </c>
      <c r="J133" s="145">
        <f t="shared" si="6"/>
        <v>-5.6888544891640858E-2</v>
      </c>
    </row>
    <row r="134" spans="1:10" s="126" customFormat="1">
      <c r="A134" s="141" t="s">
        <v>21</v>
      </c>
      <c r="B134" s="141" t="s">
        <v>37</v>
      </c>
      <c r="C134" s="141" t="s">
        <v>59</v>
      </c>
      <c r="D134" s="141" t="s">
        <v>259</v>
      </c>
      <c r="E134" s="141" t="s">
        <v>260</v>
      </c>
      <c r="F134" s="143">
        <v>0.87341772151898733</v>
      </c>
      <c r="G134" s="144">
        <v>0.87096774193548387</v>
      </c>
      <c r="H134" s="194">
        <f t="shared" si="7"/>
        <v>-2.4499795835034588E-3</v>
      </c>
      <c r="I134" s="144">
        <f t="shared" si="5"/>
        <v>-8.1127733026467252E-2</v>
      </c>
      <c r="J134" s="145">
        <f t="shared" si="6"/>
        <v>4.3010752688171783E-3</v>
      </c>
    </row>
    <row r="135" spans="1:10" s="126" customFormat="1">
      <c r="A135" s="141" t="s">
        <v>19</v>
      </c>
      <c r="B135" s="141" t="s">
        <v>35</v>
      </c>
      <c r="C135" s="141" t="s">
        <v>63</v>
      </c>
      <c r="D135" s="141" t="s">
        <v>261</v>
      </c>
      <c r="E135" s="141" t="s">
        <v>262</v>
      </c>
      <c r="F135" s="143">
        <v>0.89036544850498334</v>
      </c>
      <c r="G135" s="144">
        <v>0.93538461538461537</v>
      </c>
      <c r="H135" s="194">
        <f t="shared" si="7"/>
        <v>4.5019166879632033E-2</v>
      </c>
      <c r="I135" s="144">
        <f t="shared" si="5"/>
        <v>3.9301618717749287E-2</v>
      </c>
      <c r="J135" s="145">
        <f t="shared" si="6"/>
        <v>7.8717948717948683E-2</v>
      </c>
    </row>
    <row r="136" spans="1:10" s="126" customFormat="1">
      <c r="A136" s="141" t="s">
        <v>15</v>
      </c>
      <c r="B136" s="141" t="s">
        <v>23</v>
      </c>
      <c r="C136" s="141" t="s">
        <v>43</v>
      </c>
      <c r="D136" s="141" t="s">
        <v>263</v>
      </c>
      <c r="E136" s="141" t="s">
        <v>264</v>
      </c>
      <c r="F136" s="143">
        <v>0.82758620689655171</v>
      </c>
      <c r="G136" s="144">
        <v>0.83076923076923082</v>
      </c>
      <c r="H136" s="194">
        <f t="shared" si="7"/>
        <v>3.1830238726791027E-3</v>
      </c>
      <c r="I136" s="144">
        <f t="shared" si="5"/>
        <v>-1.6858237547892729E-2</v>
      </c>
      <c r="J136" s="145">
        <f t="shared" si="6"/>
        <v>-1.3675213675213627E-2</v>
      </c>
    </row>
    <row r="137" spans="1:10" s="126" customFormat="1">
      <c r="A137" s="141" t="s">
        <v>19</v>
      </c>
      <c r="B137" s="141" t="s">
        <v>35</v>
      </c>
      <c r="C137" s="141" t="s">
        <v>63</v>
      </c>
      <c r="D137" s="141" t="s">
        <v>265</v>
      </c>
      <c r="E137" s="141" t="s">
        <v>266</v>
      </c>
      <c r="F137" s="143">
        <v>0.86419753086419748</v>
      </c>
      <c r="G137" s="144">
        <v>0.85616438356164382</v>
      </c>
      <c r="H137" s="194">
        <f t="shared" si="7"/>
        <v>-8.033147302553667E-3</v>
      </c>
      <c r="I137" s="144">
        <f t="shared" si="5"/>
        <v>1.1816578483245133E-2</v>
      </c>
      <c r="J137" s="145">
        <f t="shared" si="6"/>
        <v>4.5514803358374101E-3</v>
      </c>
    </row>
    <row r="138" spans="1:10" s="126" customFormat="1">
      <c r="A138" s="141" t="s">
        <v>15</v>
      </c>
      <c r="B138" s="141" t="s">
        <v>25</v>
      </c>
      <c r="C138" s="141" t="s">
        <v>469</v>
      </c>
      <c r="D138" s="141" t="s">
        <v>267</v>
      </c>
      <c r="E138" s="141" t="s">
        <v>268</v>
      </c>
      <c r="F138" s="143">
        <v>0.84042553191489366</v>
      </c>
      <c r="G138" s="144">
        <v>0.875</v>
      </c>
      <c r="H138" s="194">
        <f t="shared" si="7"/>
        <v>3.4574468085106336E-2</v>
      </c>
      <c r="I138" s="144">
        <f t="shared" ref="I138:I186" si="8">IFERROR(F138-F323,"")</f>
        <v>1.0122501611863344E-2</v>
      </c>
      <c r="J138" s="145">
        <f t="shared" ref="J138:J186" si="9">IFERROR(G138-G323,"")</f>
        <v>4.166666666666663E-2</v>
      </c>
    </row>
    <row r="139" spans="1:10" s="126" customFormat="1">
      <c r="A139" s="141" t="s">
        <v>15</v>
      </c>
      <c r="B139" s="141" t="s">
        <v>27</v>
      </c>
      <c r="C139" s="141" t="s">
        <v>41</v>
      </c>
      <c r="D139" s="141" t="s">
        <v>269</v>
      </c>
      <c r="E139" s="141" t="s">
        <v>270</v>
      </c>
      <c r="F139" s="143">
        <v>0.89629629629629626</v>
      </c>
      <c r="G139" s="144">
        <v>0.875</v>
      </c>
      <c r="H139" s="194">
        <f t="shared" si="7"/>
        <v>-2.1296296296296258E-2</v>
      </c>
      <c r="I139" s="144">
        <f t="shared" si="8"/>
        <v>-3.7037037037037646E-3</v>
      </c>
      <c r="J139" s="145">
        <f t="shared" si="9"/>
        <v>-3.5344827586206939E-2</v>
      </c>
    </row>
    <row r="140" spans="1:10" s="126" customFormat="1">
      <c r="A140" s="141" t="s">
        <v>17</v>
      </c>
      <c r="B140" s="141" t="s">
        <v>29</v>
      </c>
      <c r="C140" s="141" t="s">
        <v>51</v>
      </c>
      <c r="D140" s="141" t="s">
        <v>271</v>
      </c>
      <c r="E140" s="141" t="s">
        <v>272</v>
      </c>
      <c r="F140" s="143">
        <v>1</v>
      </c>
      <c r="G140" s="144">
        <v>0.97222222222222221</v>
      </c>
      <c r="H140" s="194">
        <f t="shared" si="7"/>
        <v>-2.777777777777779E-2</v>
      </c>
      <c r="I140" s="144">
        <f t="shared" si="8"/>
        <v>0.16666666666666663</v>
      </c>
      <c r="J140" s="145">
        <f t="shared" si="9"/>
        <v>0.13888888888888884</v>
      </c>
    </row>
    <row r="141" spans="1:10" s="126" customFormat="1">
      <c r="A141" s="141" t="s">
        <v>15</v>
      </c>
      <c r="B141" s="141" t="s">
        <v>25</v>
      </c>
      <c r="C141" s="141" t="s">
        <v>469</v>
      </c>
      <c r="D141" s="141" t="s">
        <v>273</v>
      </c>
      <c r="E141" s="141" t="s">
        <v>274</v>
      </c>
      <c r="F141" s="143">
        <v>0.73021582733812951</v>
      </c>
      <c r="G141" s="144">
        <v>0.79572446555819476</v>
      </c>
      <c r="H141" s="194">
        <f t="shared" si="7"/>
        <v>6.5508638220065252E-2</v>
      </c>
      <c r="I141" s="144">
        <f t="shared" si="8"/>
        <v>-7.478417266187054E-2</v>
      </c>
      <c r="J141" s="145">
        <f t="shared" si="9"/>
        <v>1.5760243733507817E-2</v>
      </c>
    </row>
    <row r="142" spans="1:10" s="126" customFormat="1">
      <c r="A142" s="141" t="s">
        <v>17</v>
      </c>
      <c r="B142" s="141" t="s">
        <v>31</v>
      </c>
      <c r="C142" s="141" t="s">
        <v>49</v>
      </c>
      <c r="D142" s="141" t="s">
        <v>275</v>
      </c>
      <c r="E142" s="141" t="s">
        <v>276</v>
      </c>
      <c r="F142" s="143">
        <v>0.63786008230452673</v>
      </c>
      <c r="G142" s="144">
        <v>0.64102564102564108</v>
      </c>
      <c r="H142" s="194">
        <f t="shared" si="7"/>
        <v>3.1655587211143477E-3</v>
      </c>
      <c r="I142" s="144">
        <f t="shared" si="8"/>
        <v>-0.16213991769547331</v>
      </c>
      <c r="J142" s="145">
        <f t="shared" si="9"/>
        <v>-0.15897435897435896</v>
      </c>
    </row>
    <row r="143" spans="1:10" s="126" customFormat="1">
      <c r="A143" s="141" t="s">
        <v>15</v>
      </c>
      <c r="B143" s="141" t="s">
        <v>25</v>
      </c>
      <c r="C143" s="141" t="s">
        <v>45</v>
      </c>
      <c r="D143" s="141" t="s">
        <v>277</v>
      </c>
      <c r="E143" s="141" t="s">
        <v>278</v>
      </c>
      <c r="F143" s="143">
        <v>0.88382687927107062</v>
      </c>
      <c r="G143" s="144">
        <v>0.85593220338983056</v>
      </c>
      <c r="H143" s="194">
        <f t="shared" si="7"/>
        <v>-2.7894675881240061E-2</v>
      </c>
      <c r="I143" s="144">
        <f t="shared" si="8"/>
        <v>-4.1173120728929424E-2</v>
      </c>
      <c r="J143" s="145">
        <f t="shared" si="9"/>
        <v>-4.3840006177367608E-2</v>
      </c>
    </row>
    <row r="144" spans="1:10" s="126" customFormat="1">
      <c r="A144" s="141" t="s">
        <v>15</v>
      </c>
      <c r="B144" s="141" t="s">
        <v>27</v>
      </c>
      <c r="C144" s="141" t="s">
        <v>41</v>
      </c>
      <c r="D144" s="141" t="s">
        <v>279</v>
      </c>
      <c r="E144" s="141" t="s">
        <v>280</v>
      </c>
      <c r="F144" s="143">
        <v>0.76731927710843373</v>
      </c>
      <c r="G144" s="144">
        <v>0.74717368961973274</v>
      </c>
      <c r="H144" s="194">
        <f t="shared" si="7"/>
        <v>-2.0145587488700989E-2</v>
      </c>
      <c r="I144" s="144">
        <f t="shared" si="8"/>
        <v>-8.601405622489966E-2</v>
      </c>
      <c r="J144" s="145">
        <f t="shared" si="9"/>
        <v>-0.10335262616974095</v>
      </c>
    </row>
    <row r="145" spans="1:10" s="126" customFormat="1">
      <c r="A145" s="141" t="s">
        <v>17</v>
      </c>
      <c r="B145" s="141" t="s">
        <v>31</v>
      </c>
      <c r="C145" s="141" t="s">
        <v>47</v>
      </c>
      <c r="D145" s="141" t="s">
        <v>281</v>
      </c>
      <c r="E145" s="141" t="s">
        <v>282</v>
      </c>
      <c r="F145" s="143">
        <v>0.80645161290322576</v>
      </c>
      <c r="G145" s="144">
        <v>0.76368876080691639</v>
      </c>
      <c r="H145" s="194">
        <f t="shared" si="7"/>
        <v>-4.2762852096309367E-2</v>
      </c>
      <c r="I145" s="144">
        <f t="shared" si="8"/>
        <v>-3.2258064516129115E-2</v>
      </c>
      <c r="J145" s="145">
        <f t="shared" si="9"/>
        <v>-7.7075570403274729E-2</v>
      </c>
    </row>
    <row r="146" spans="1:10" s="126" customFormat="1">
      <c r="A146" s="141" t="s">
        <v>21</v>
      </c>
      <c r="B146" s="141" t="s">
        <v>37</v>
      </c>
      <c r="C146" s="141" t="s">
        <v>59</v>
      </c>
      <c r="D146" s="141" t="s">
        <v>283</v>
      </c>
      <c r="E146" s="141" t="s">
        <v>284</v>
      </c>
      <c r="F146" s="143">
        <v>0.87610619469026552</v>
      </c>
      <c r="G146" s="144">
        <v>0.87368421052631584</v>
      </c>
      <c r="H146" s="194">
        <f t="shared" si="7"/>
        <v>-2.4219841639496753E-3</v>
      </c>
      <c r="I146" s="144">
        <f t="shared" si="8"/>
        <v>-6.6750948166877322E-2</v>
      </c>
      <c r="J146" s="145">
        <f t="shared" si="9"/>
        <v>-3.0663615560640678E-2</v>
      </c>
    </row>
    <row r="147" spans="1:10" s="126" customFormat="1">
      <c r="A147" s="141" t="s">
        <v>17</v>
      </c>
      <c r="B147" s="141" t="s">
        <v>31</v>
      </c>
      <c r="C147" s="141" t="s">
        <v>49</v>
      </c>
      <c r="D147" s="141" t="s">
        <v>285</v>
      </c>
      <c r="E147" s="141" t="s">
        <v>286</v>
      </c>
      <c r="F147" s="143">
        <v>0.86274509803921573</v>
      </c>
      <c r="G147" s="144">
        <v>0.84166666666666667</v>
      </c>
      <c r="H147" s="194">
        <f t="shared" si="7"/>
        <v>-2.1078431372549056E-2</v>
      </c>
      <c r="I147" s="144">
        <f t="shared" si="8"/>
        <v>-2.0588235294117574E-2</v>
      </c>
      <c r="J147" s="145">
        <f t="shared" si="9"/>
        <v>-4.015151515151516E-2</v>
      </c>
    </row>
    <row r="148" spans="1:10" s="126" customFormat="1">
      <c r="A148" s="141" t="s">
        <v>21</v>
      </c>
      <c r="B148" s="141" t="s">
        <v>39</v>
      </c>
      <c r="C148" s="141" t="s">
        <v>55</v>
      </c>
      <c r="D148" s="141" t="s">
        <v>287</v>
      </c>
      <c r="E148" s="141" t="s">
        <v>288</v>
      </c>
      <c r="F148" s="143">
        <v>0.91397849462365588</v>
      </c>
      <c r="G148" s="144">
        <v>0.92363636363636359</v>
      </c>
      <c r="H148" s="194">
        <f t="shared" si="7"/>
        <v>9.6578690127077094E-3</v>
      </c>
      <c r="I148" s="144">
        <f t="shared" si="8"/>
        <v>6.5027445672606876E-2</v>
      </c>
      <c r="J148" s="145">
        <f t="shared" si="9"/>
        <v>5.1966473243068023E-3</v>
      </c>
    </row>
    <row r="149" spans="1:10" s="126" customFormat="1">
      <c r="A149" s="141" t="s">
        <v>21</v>
      </c>
      <c r="B149" s="141" t="s">
        <v>39</v>
      </c>
      <c r="C149" s="141" t="s">
        <v>55</v>
      </c>
      <c r="D149" s="141" t="s">
        <v>289</v>
      </c>
      <c r="E149" s="141" t="s">
        <v>290</v>
      </c>
      <c r="F149" s="143">
        <v>0.82658959537572252</v>
      </c>
      <c r="G149" s="144">
        <v>0.89224952741020791</v>
      </c>
      <c r="H149" s="194">
        <f t="shared" si="7"/>
        <v>6.5659932034485391E-2</v>
      </c>
      <c r="I149" s="144">
        <f t="shared" si="8"/>
        <v>-9.6029452243325153E-2</v>
      </c>
      <c r="J149" s="145">
        <f t="shared" si="9"/>
        <v>7.2195872904474712E-3</v>
      </c>
    </row>
    <row r="150" spans="1:10" s="126" customFormat="1">
      <c r="A150" s="141" t="s">
        <v>15</v>
      </c>
      <c r="B150" s="141" t="s">
        <v>23</v>
      </c>
      <c r="C150" s="141" t="s">
        <v>43</v>
      </c>
      <c r="D150" s="141" t="s">
        <v>291</v>
      </c>
      <c r="E150" s="141" t="s">
        <v>292</v>
      </c>
      <c r="F150" s="143">
        <v>0.82905982905982911</v>
      </c>
      <c r="G150" s="144">
        <v>0.86153846153846159</v>
      </c>
      <c r="H150" s="194">
        <f t="shared" si="7"/>
        <v>3.2478632478632474E-2</v>
      </c>
      <c r="I150" s="144">
        <f t="shared" si="8"/>
        <v>-2.383859526716714E-3</v>
      </c>
      <c r="J150" s="145">
        <f t="shared" si="9"/>
        <v>1.1296915644741778E-2</v>
      </c>
    </row>
    <row r="151" spans="1:10" s="126" customFormat="1">
      <c r="A151" s="141" t="s">
        <v>21</v>
      </c>
      <c r="B151" s="141" t="s">
        <v>37</v>
      </c>
      <c r="C151" s="141" t="s">
        <v>61</v>
      </c>
      <c r="D151" s="141" t="s">
        <v>293</v>
      </c>
      <c r="E151" s="141" t="s">
        <v>294</v>
      </c>
      <c r="F151" s="143">
        <v>0.78612716763005785</v>
      </c>
      <c r="G151" s="144">
        <v>0.83888888888888891</v>
      </c>
      <c r="H151" s="194">
        <f t="shared" si="7"/>
        <v>5.2761721258831051E-2</v>
      </c>
      <c r="I151" s="144">
        <f t="shared" si="8"/>
        <v>-0.10370334084451838</v>
      </c>
      <c r="J151" s="145">
        <f t="shared" si="9"/>
        <v>-5.992063492063493E-2</v>
      </c>
    </row>
    <row r="152" spans="1:10" s="126" customFormat="1">
      <c r="A152" s="141" t="s">
        <v>17</v>
      </c>
      <c r="B152" s="141" t="s">
        <v>33</v>
      </c>
      <c r="C152" s="141" t="s">
        <v>53</v>
      </c>
      <c r="D152" s="141" t="s">
        <v>295</v>
      </c>
      <c r="E152" s="141" t="s">
        <v>296</v>
      </c>
      <c r="F152" s="143">
        <v>0.87378640776699024</v>
      </c>
      <c r="G152" s="144">
        <v>0.75268817204301075</v>
      </c>
      <c r="H152" s="194">
        <f t="shared" si="7"/>
        <v>-0.12109823572397949</v>
      </c>
      <c r="I152" s="144">
        <f t="shared" si="8"/>
        <v>7.3786407766990192E-2</v>
      </c>
      <c r="J152" s="145">
        <f t="shared" si="9"/>
        <v>-0.10731182795698924</v>
      </c>
    </row>
    <row r="153" spans="1:10" s="126" customFormat="1">
      <c r="A153" s="141" t="s">
        <v>19</v>
      </c>
      <c r="B153" s="141" t="s">
        <v>35</v>
      </c>
      <c r="C153" s="141" t="s">
        <v>63</v>
      </c>
      <c r="D153" s="141" t="s">
        <v>297</v>
      </c>
      <c r="E153" s="141" t="s">
        <v>298</v>
      </c>
      <c r="F153" s="143">
        <v>0.91891891891891897</v>
      </c>
      <c r="G153" s="144">
        <v>0.83333333333333337</v>
      </c>
      <c r="H153" s="194">
        <f t="shared" ref="H153:H186" si="10">IFERROR(G153-F153,"")</f>
        <v>-8.55855855855856E-2</v>
      </c>
      <c r="I153" s="144">
        <f t="shared" si="8"/>
        <v>1.4918918918918944E-2</v>
      </c>
      <c r="J153" s="145">
        <f t="shared" si="9"/>
        <v>-7.2121212121212031E-2</v>
      </c>
    </row>
    <row r="154" spans="1:10" s="126" customFormat="1">
      <c r="A154" s="141" t="s">
        <v>15</v>
      </c>
      <c r="B154" s="141" t="s">
        <v>25</v>
      </c>
      <c r="C154" s="141" t="s">
        <v>45</v>
      </c>
      <c r="D154" s="141" t="s">
        <v>299</v>
      </c>
      <c r="E154" s="141" t="s">
        <v>300</v>
      </c>
      <c r="F154" s="143">
        <v>0.94285714285714284</v>
      </c>
      <c r="G154" s="144">
        <v>0.8571428571428571</v>
      </c>
      <c r="H154" s="194">
        <f t="shared" si="10"/>
        <v>-8.5714285714285743E-2</v>
      </c>
      <c r="I154" s="144">
        <f t="shared" si="8"/>
        <v>2.4338624338624326E-2</v>
      </c>
      <c r="J154" s="145">
        <f t="shared" si="9"/>
        <v>-6.5079365079365181E-2</v>
      </c>
    </row>
    <row r="155" spans="1:10" s="126" customFormat="1">
      <c r="A155" s="141" t="s">
        <v>17</v>
      </c>
      <c r="B155" s="141" t="s">
        <v>31</v>
      </c>
      <c r="C155" s="141" t="s">
        <v>47</v>
      </c>
      <c r="D155" s="141" t="s">
        <v>301</v>
      </c>
      <c r="E155" s="141" t="s">
        <v>302</v>
      </c>
      <c r="F155" s="143">
        <v>0.8776758409785933</v>
      </c>
      <c r="G155" s="144">
        <v>0.85833333333333328</v>
      </c>
      <c r="H155" s="194">
        <f t="shared" si="10"/>
        <v>-1.9342507645260021E-2</v>
      </c>
      <c r="I155" s="144">
        <f t="shared" si="8"/>
        <v>1.3340176642928969E-2</v>
      </c>
      <c r="J155" s="145">
        <f t="shared" si="9"/>
        <v>-1.6666666666667052E-3</v>
      </c>
    </row>
    <row r="156" spans="1:10" s="126" customFormat="1">
      <c r="A156" s="141" t="s">
        <v>15</v>
      </c>
      <c r="B156" s="141" t="s">
        <v>25</v>
      </c>
      <c r="C156" s="141" t="s">
        <v>469</v>
      </c>
      <c r="D156" s="141" t="s">
        <v>303</v>
      </c>
      <c r="E156" s="141" t="s">
        <v>304</v>
      </c>
      <c r="F156" s="143">
        <v>0.88582677165354329</v>
      </c>
      <c r="G156" s="144">
        <v>0.86530612244897964</v>
      </c>
      <c r="H156" s="194">
        <f t="shared" si="10"/>
        <v>-2.0520649204563646E-2</v>
      </c>
      <c r="I156" s="144">
        <f t="shared" si="8"/>
        <v>-6.6463466260265891E-3</v>
      </c>
      <c r="J156" s="145">
        <f t="shared" si="9"/>
        <v>-2.1853410624950276E-2</v>
      </c>
    </row>
    <row r="157" spans="1:10" s="126" customFormat="1">
      <c r="A157" s="141" t="s">
        <v>15</v>
      </c>
      <c r="B157" s="141" t="s">
        <v>23</v>
      </c>
      <c r="C157" s="141" t="s">
        <v>43</v>
      </c>
      <c r="D157" s="141" t="s">
        <v>305</v>
      </c>
      <c r="E157" s="141" t="s">
        <v>306</v>
      </c>
      <c r="F157" s="143">
        <v>0.88888888888888884</v>
      </c>
      <c r="G157" s="144">
        <v>0.75308641975308643</v>
      </c>
      <c r="H157" s="194">
        <f t="shared" si="10"/>
        <v>-0.13580246913580241</v>
      </c>
      <c r="I157" s="144">
        <f t="shared" si="8"/>
        <v>2.4888888888888849E-2</v>
      </c>
      <c r="J157" s="145">
        <f t="shared" si="9"/>
        <v>-0.13821792807300048</v>
      </c>
    </row>
    <row r="158" spans="1:10" s="126" customFormat="1">
      <c r="A158" s="141" t="s">
        <v>17</v>
      </c>
      <c r="B158" s="141" t="s">
        <v>31</v>
      </c>
      <c r="C158" s="141" t="s">
        <v>47</v>
      </c>
      <c r="D158" s="141" t="s">
        <v>307</v>
      </c>
      <c r="E158" s="141" t="s">
        <v>308</v>
      </c>
      <c r="F158" s="143">
        <v>0.74509803921568629</v>
      </c>
      <c r="G158" s="144">
        <v>0.84444444444444444</v>
      </c>
      <c r="H158" s="194">
        <f t="shared" si="10"/>
        <v>9.934640522875815E-2</v>
      </c>
      <c r="I158" s="144">
        <f t="shared" si="8"/>
        <v>-0.14720965309200607</v>
      </c>
      <c r="J158" s="145">
        <f t="shared" si="9"/>
        <v>-4.7601010101010144E-2</v>
      </c>
    </row>
    <row r="159" spans="1:10" s="126" customFormat="1">
      <c r="A159" s="141" t="s">
        <v>17</v>
      </c>
      <c r="B159" s="141" t="s">
        <v>33</v>
      </c>
      <c r="C159" s="141" t="s">
        <v>53</v>
      </c>
      <c r="D159" s="141" t="s">
        <v>309</v>
      </c>
      <c r="E159" s="141" t="s">
        <v>310</v>
      </c>
      <c r="F159" s="143">
        <v>0.77837837837837842</v>
      </c>
      <c r="G159" s="144">
        <v>0.70096463022508038</v>
      </c>
      <c r="H159" s="194">
        <f t="shared" si="10"/>
        <v>-7.7413748153298045E-2</v>
      </c>
      <c r="I159" s="144">
        <f t="shared" si="8"/>
        <v>-1.051051051051044E-2</v>
      </c>
      <c r="J159" s="145">
        <f t="shared" si="9"/>
        <v>-8.7924258663808486E-2</v>
      </c>
    </row>
    <row r="160" spans="1:10" s="126" customFormat="1">
      <c r="A160" s="141" t="s">
        <v>15</v>
      </c>
      <c r="B160" s="141" t="s">
        <v>23</v>
      </c>
      <c r="C160" s="141" t="s">
        <v>43</v>
      </c>
      <c r="D160" s="141" t="s">
        <v>311</v>
      </c>
      <c r="E160" s="141" t="s">
        <v>312</v>
      </c>
      <c r="F160" s="143">
        <v>0.78762886597938142</v>
      </c>
      <c r="G160" s="144">
        <v>0.79657794676806082</v>
      </c>
      <c r="H160" s="194">
        <f t="shared" si="10"/>
        <v>8.9490807886793977E-3</v>
      </c>
      <c r="I160" s="144">
        <f t="shared" si="8"/>
        <v>-0.1123711340206186</v>
      </c>
      <c r="J160" s="145">
        <f t="shared" si="9"/>
        <v>-0.12217205323193914</v>
      </c>
    </row>
    <row r="161" spans="1:10" s="126" customFormat="1">
      <c r="A161" s="141" t="s">
        <v>21</v>
      </c>
      <c r="B161" s="141" t="s">
        <v>37</v>
      </c>
      <c r="C161" s="141" t="s">
        <v>57</v>
      </c>
      <c r="D161" s="141" t="s">
        <v>313</v>
      </c>
      <c r="E161" s="141" t="s">
        <v>314</v>
      </c>
      <c r="F161" s="143">
        <v>0.77842003853564545</v>
      </c>
      <c r="G161" s="144">
        <v>0.74289985052316887</v>
      </c>
      <c r="H161" s="194">
        <f t="shared" si="10"/>
        <v>-3.5520188012476583E-2</v>
      </c>
      <c r="I161" s="144">
        <f t="shared" si="8"/>
        <v>3.2788970574480381E-2</v>
      </c>
      <c r="J161" s="145">
        <f t="shared" si="9"/>
        <v>3.1361388984707306E-2</v>
      </c>
    </row>
    <row r="162" spans="1:10" s="126" customFormat="1">
      <c r="A162" s="141" t="s">
        <v>19</v>
      </c>
      <c r="B162" s="141" t="s">
        <v>35</v>
      </c>
      <c r="C162" s="141" t="s">
        <v>63</v>
      </c>
      <c r="D162" s="141" t="s">
        <v>315</v>
      </c>
      <c r="E162" s="141" t="s">
        <v>316</v>
      </c>
      <c r="F162" s="143">
        <v>0.86619718309859151</v>
      </c>
      <c r="G162" s="144">
        <v>0.88405797101449279</v>
      </c>
      <c r="H162" s="194">
        <f t="shared" si="10"/>
        <v>1.7860787915901288E-2</v>
      </c>
      <c r="I162" s="144">
        <f t="shared" si="8"/>
        <v>-3.3802816901408517E-2</v>
      </c>
      <c r="J162" s="145">
        <f t="shared" si="9"/>
        <v>-1.5583606046439158E-2</v>
      </c>
    </row>
    <row r="163" spans="1:10" s="126" customFormat="1">
      <c r="A163" s="141" t="s">
        <v>21</v>
      </c>
      <c r="B163" s="141" t="s">
        <v>39</v>
      </c>
      <c r="C163" s="141" t="s">
        <v>59</v>
      </c>
      <c r="D163" s="141" t="s">
        <v>317</v>
      </c>
      <c r="E163" s="141" t="s">
        <v>318</v>
      </c>
      <c r="F163" s="143">
        <v>0.85380116959064323</v>
      </c>
      <c r="G163" s="144">
        <v>0.89940828402366868</v>
      </c>
      <c r="H163" s="194">
        <f t="shared" si="10"/>
        <v>4.5607114433025453E-2</v>
      </c>
      <c r="I163" s="144">
        <f t="shared" si="8"/>
        <v>-0.115429599640126</v>
      </c>
      <c r="J163" s="145">
        <f t="shared" si="9"/>
        <v>-2.9163144547759923E-2</v>
      </c>
    </row>
    <row r="164" spans="1:10" s="126" customFormat="1">
      <c r="A164" s="141" t="s">
        <v>15</v>
      </c>
      <c r="B164" s="141" t="s">
        <v>25</v>
      </c>
      <c r="C164" s="141" t="s">
        <v>469</v>
      </c>
      <c r="D164" s="141" t="s">
        <v>319</v>
      </c>
      <c r="E164" s="141" t="s">
        <v>320</v>
      </c>
      <c r="F164" s="143">
        <v>0.86435331230283907</v>
      </c>
      <c r="G164" s="144">
        <v>0.81758241758241756</v>
      </c>
      <c r="H164" s="194">
        <f t="shared" si="10"/>
        <v>-4.6770894720421508E-2</v>
      </c>
      <c r="I164" s="144">
        <f t="shared" si="8"/>
        <v>-1.0646687697160928E-2</v>
      </c>
      <c r="J164" s="145">
        <f t="shared" si="9"/>
        <v>3.7765903820949687E-2</v>
      </c>
    </row>
    <row r="165" spans="1:10" s="126" customFormat="1">
      <c r="A165" s="141" t="s">
        <v>17</v>
      </c>
      <c r="B165" s="141" t="s">
        <v>31</v>
      </c>
      <c r="C165" s="141" t="s">
        <v>47</v>
      </c>
      <c r="D165" s="141" t="s">
        <v>321</v>
      </c>
      <c r="E165" s="141" t="s">
        <v>322</v>
      </c>
      <c r="F165" s="143">
        <v>0.57425742574257421</v>
      </c>
      <c r="G165" s="144">
        <v>0.71287128712871284</v>
      </c>
      <c r="H165" s="194">
        <f t="shared" si="10"/>
        <v>0.13861386138613863</v>
      </c>
      <c r="I165" s="144">
        <f t="shared" si="8"/>
        <v>-8.8900468994267845E-2</v>
      </c>
      <c r="J165" s="145">
        <f t="shared" si="9"/>
        <v>1.2871287128712883E-2</v>
      </c>
    </row>
    <row r="166" spans="1:10" s="126" customFormat="1">
      <c r="A166" s="141" t="s">
        <v>17</v>
      </c>
      <c r="B166" s="141" t="s">
        <v>33</v>
      </c>
      <c r="C166" s="141" t="s">
        <v>53</v>
      </c>
      <c r="D166" s="141" t="s">
        <v>323</v>
      </c>
      <c r="E166" s="141" t="s">
        <v>324</v>
      </c>
      <c r="F166" s="143">
        <v>0.90845070422535212</v>
      </c>
      <c r="G166" s="144">
        <v>0.88372093023255816</v>
      </c>
      <c r="H166" s="194">
        <f t="shared" si="10"/>
        <v>-2.4729773992793969E-2</v>
      </c>
      <c r="I166" s="144">
        <f t="shared" si="8"/>
        <v>-6.4020486555693701E-4</v>
      </c>
      <c r="J166" s="145">
        <f t="shared" si="9"/>
        <v>-2.5369978858350906E-2</v>
      </c>
    </row>
    <row r="167" spans="1:10" s="126" customFormat="1">
      <c r="A167" s="141" t="s">
        <v>21</v>
      </c>
      <c r="B167" s="141" t="s">
        <v>39</v>
      </c>
      <c r="C167" s="141" t="s">
        <v>55</v>
      </c>
      <c r="D167" s="141" t="s">
        <v>325</v>
      </c>
      <c r="E167" s="141" t="s">
        <v>326</v>
      </c>
      <c r="F167" s="143">
        <v>0.75877192982456143</v>
      </c>
      <c r="G167" s="144">
        <v>0.76548672566371678</v>
      </c>
      <c r="H167" s="194">
        <f t="shared" si="10"/>
        <v>6.7147958391553519E-3</v>
      </c>
      <c r="I167" s="144">
        <f t="shared" si="8"/>
        <v>-0.12775289287047398</v>
      </c>
      <c r="J167" s="145">
        <f t="shared" si="9"/>
        <v>-3.105007087307976E-2</v>
      </c>
    </row>
    <row r="168" spans="1:10" s="126" customFormat="1">
      <c r="A168" s="141" t="s">
        <v>19</v>
      </c>
      <c r="B168" s="141" t="s">
        <v>35</v>
      </c>
      <c r="C168" s="141" t="s">
        <v>63</v>
      </c>
      <c r="D168" s="141" t="s">
        <v>327</v>
      </c>
      <c r="E168" s="141" t="s">
        <v>328</v>
      </c>
      <c r="F168" s="143">
        <v>0.79452054794520544</v>
      </c>
      <c r="G168" s="144">
        <v>0.7807017543859649</v>
      </c>
      <c r="H168" s="194">
        <f t="shared" si="10"/>
        <v>-1.3818793559240539E-2</v>
      </c>
      <c r="I168" s="144">
        <f t="shared" si="8"/>
        <v>-9.4368340943683404E-2</v>
      </c>
      <c r="J168" s="145">
        <f t="shared" si="9"/>
        <v>-4.5964912280701764E-2</v>
      </c>
    </row>
    <row r="169" spans="1:10" s="126" customFormat="1">
      <c r="A169" s="141" t="s">
        <v>15</v>
      </c>
      <c r="B169" s="141" t="s">
        <v>25</v>
      </c>
      <c r="C169" s="141" t="s">
        <v>469</v>
      </c>
      <c r="D169" s="141" t="s">
        <v>329</v>
      </c>
      <c r="E169" s="141" t="s">
        <v>330</v>
      </c>
      <c r="F169" s="143">
        <v>0.93442622950819676</v>
      </c>
      <c r="G169" s="144">
        <v>0.83233532934131738</v>
      </c>
      <c r="H169" s="194">
        <f t="shared" si="10"/>
        <v>-0.10209090016687938</v>
      </c>
      <c r="I169" s="144">
        <f t="shared" si="8"/>
        <v>5.4426229508196755E-2</v>
      </c>
      <c r="J169" s="145">
        <f t="shared" si="9"/>
        <v>-6.2664670658682642E-2</v>
      </c>
    </row>
    <row r="170" spans="1:10" s="126" customFormat="1">
      <c r="A170" s="141" t="s">
        <v>15</v>
      </c>
      <c r="B170" s="141" t="s">
        <v>27</v>
      </c>
      <c r="C170" s="141" t="s">
        <v>41</v>
      </c>
      <c r="D170" s="141" t="s">
        <v>331</v>
      </c>
      <c r="E170" s="141" t="s">
        <v>332</v>
      </c>
      <c r="F170" s="143">
        <v>0.81856540084388185</v>
      </c>
      <c r="G170" s="144">
        <v>0.91726618705035967</v>
      </c>
      <c r="H170" s="194">
        <f t="shared" si="10"/>
        <v>9.870078620647782E-2</v>
      </c>
      <c r="I170" s="144">
        <f t="shared" si="8"/>
        <v>-4.0946976782856304E-3</v>
      </c>
      <c r="J170" s="145">
        <f t="shared" si="9"/>
        <v>9.4606088528192189E-2</v>
      </c>
    </row>
    <row r="171" spans="1:10" s="126" customFormat="1">
      <c r="A171" s="141" t="s">
        <v>17</v>
      </c>
      <c r="B171" s="141" t="s">
        <v>31</v>
      </c>
      <c r="C171" s="141" t="s">
        <v>49</v>
      </c>
      <c r="D171" s="141" t="s">
        <v>333</v>
      </c>
      <c r="E171" s="141" t="s">
        <v>334</v>
      </c>
      <c r="F171" s="143">
        <v>0.80126182965299686</v>
      </c>
      <c r="G171" s="144">
        <v>0.80924855491329484</v>
      </c>
      <c r="H171" s="194">
        <f t="shared" si="10"/>
        <v>7.9867252602979777E-3</v>
      </c>
      <c r="I171" s="144">
        <f t="shared" si="8"/>
        <v>1.7072639514378318E-3</v>
      </c>
      <c r="J171" s="145">
        <f t="shared" si="9"/>
        <v>-1.2084778420038522E-2</v>
      </c>
    </row>
    <row r="172" spans="1:10" s="126" customFormat="1">
      <c r="A172" s="141" t="s">
        <v>19</v>
      </c>
      <c r="B172" s="141" t="s">
        <v>35</v>
      </c>
      <c r="C172" s="141" t="s">
        <v>63</v>
      </c>
      <c r="D172" s="141" t="s">
        <v>335</v>
      </c>
      <c r="E172" s="141" t="s">
        <v>336</v>
      </c>
      <c r="F172" s="143">
        <v>0.92207792207792205</v>
      </c>
      <c r="G172" s="144">
        <v>0.92207792207792205</v>
      </c>
      <c r="H172" s="194">
        <f t="shared" si="10"/>
        <v>0</v>
      </c>
      <c r="I172" s="144">
        <f t="shared" si="8"/>
        <v>3.3279220779220964E-3</v>
      </c>
      <c r="J172" s="145">
        <f t="shared" si="9"/>
        <v>1.6411046052231537E-3</v>
      </c>
    </row>
    <row r="173" spans="1:10" s="126" customFormat="1">
      <c r="A173" s="141" t="s">
        <v>19</v>
      </c>
      <c r="B173" s="141" t="s">
        <v>35</v>
      </c>
      <c r="C173" s="141" t="s">
        <v>63</v>
      </c>
      <c r="D173" s="141" t="s">
        <v>337</v>
      </c>
      <c r="E173" s="141" t="s">
        <v>338</v>
      </c>
      <c r="F173" s="143">
        <v>0.84946236559139787</v>
      </c>
      <c r="G173" s="144">
        <v>0.92929292929292928</v>
      </c>
      <c r="H173" s="194">
        <f t="shared" si="10"/>
        <v>7.983056370153141E-2</v>
      </c>
      <c r="I173" s="144">
        <f t="shared" si="8"/>
        <v>-8.1966205837173511E-2</v>
      </c>
      <c r="J173" s="145">
        <f t="shared" si="9"/>
        <v>-2.1356421356421018E-3</v>
      </c>
    </row>
    <row r="174" spans="1:10" s="126" customFormat="1">
      <c r="A174" s="141" t="s">
        <v>15</v>
      </c>
      <c r="B174" s="141" t="s">
        <v>25</v>
      </c>
      <c r="C174" s="141" t="s">
        <v>45</v>
      </c>
      <c r="D174" s="141" t="s">
        <v>339</v>
      </c>
      <c r="E174" s="141" t="s">
        <v>340</v>
      </c>
      <c r="F174" s="143">
        <v>0.88118811881188119</v>
      </c>
      <c r="G174" s="144">
        <v>0.80625000000000002</v>
      </c>
      <c r="H174" s="194">
        <f t="shared" si="10"/>
        <v>-7.4938118811881171E-2</v>
      </c>
      <c r="I174" s="144">
        <f t="shared" si="8"/>
        <v>-2.5882588258825834E-2</v>
      </c>
      <c r="J174" s="145">
        <f t="shared" si="9"/>
        <v>-2.8749999999999942E-2</v>
      </c>
    </row>
    <row r="175" spans="1:10" s="126" customFormat="1">
      <c r="A175" s="141" t="s">
        <v>17</v>
      </c>
      <c r="B175" s="141" t="s">
        <v>31</v>
      </c>
      <c r="C175" s="141" t="s">
        <v>49</v>
      </c>
      <c r="D175" s="141" t="s">
        <v>341</v>
      </c>
      <c r="E175" s="141" t="s">
        <v>342</v>
      </c>
      <c r="F175" s="143">
        <v>0.84036488027366019</v>
      </c>
      <c r="G175" s="144">
        <v>0.94795539033457255</v>
      </c>
      <c r="H175" s="194">
        <f t="shared" si="10"/>
        <v>0.10759051006091236</v>
      </c>
      <c r="I175" s="144">
        <f t="shared" si="8"/>
        <v>-8.616573197123778E-2</v>
      </c>
      <c r="J175" s="145">
        <f t="shared" si="9"/>
        <v>4.4407718494217763E-2</v>
      </c>
    </row>
    <row r="176" spans="1:10" s="126" customFormat="1">
      <c r="A176" s="141" t="s">
        <v>21</v>
      </c>
      <c r="B176" s="141" t="s">
        <v>37</v>
      </c>
      <c r="C176" s="141" t="s">
        <v>59</v>
      </c>
      <c r="D176" s="141" t="s">
        <v>343</v>
      </c>
      <c r="E176" s="141" t="s">
        <v>344</v>
      </c>
      <c r="F176" s="143">
        <v>0.79104477611940294</v>
      </c>
      <c r="G176" s="144">
        <v>0.92792792792792789</v>
      </c>
      <c r="H176" s="194">
        <f t="shared" si="10"/>
        <v>0.13688315180852495</v>
      </c>
      <c r="I176" s="144">
        <f t="shared" si="8"/>
        <v>-0.13030353848733867</v>
      </c>
      <c r="J176" s="145">
        <f t="shared" si="9"/>
        <v>9.9356499356499262E-2</v>
      </c>
    </row>
    <row r="177" spans="1:10" s="126" customFormat="1">
      <c r="A177" s="141" t="s">
        <v>21</v>
      </c>
      <c r="B177" s="141" t="s">
        <v>37</v>
      </c>
      <c r="C177" s="141" t="s">
        <v>57</v>
      </c>
      <c r="D177" s="141" t="s">
        <v>345</v>
      </c>
      <c r="E177" s="141" t="s">
        <v>346</v>
      </c>
      <c r="F177" s="143">
        <v>0.88770053475935828</v>
      </c>
      <c r="G177" s="144">
        <v>0.83695652173913049</v>
      </c>
      <c r="H177" s="194">
        <f t="shared" si="10"/>
        <v>-5.0744013020227796E-2</v>
      </c>
      <c r="I177" s="144">
        <f t="shared" si="8"/>
        <v>3.7700534759358306E-2</v>
      </c>
      <c r="J177" s="145">
        <f t="shared" si="9"/>
        <v>-1.4767616191904032E-2</v>
      </c>
    </row>
    <row r="178" spans="1:10" s="126" customFormat="1">
      <c r="A178" s="141" t="s">
        <v>19</v>
      </c>
      <c r="B178" s="141" t="s">
        <v>35</v>
      </c>
      <c r="C178" s="141" t="s">
        <v>63</v>
      </c>
      <c r="D178" s="141" t="s">
        <v>347</v>
      </c>
      <c r="E178" s="141" t="s">
        <v>348</v>
      </c>
      <c r="F178" s="143">
        <v>0.88613861386138615</v>
      </c>
      <c r="G178" s="144">
        <v>0.88888888888888884</v>
      </c>
      <c r="H178" s="194">
        <f t="shared" si="10"/>
        <v>2.750275027502691E-3</v>
      </c>
      <c r="I178" s="144">
        <f t="shared" si="8"/>
        <v>3.7924600152322574E-3</v>
      </c>
      <c r="J178" s="145">
        <f t="shared" si="9"/>
        <v>-8.6509420494063072E-4</v>
      </c>
    </row>
    <row r="179" spans="1:10" s="126" customFormat="1">
      <c r="A179" s="141" t="s">
        <v>15</v>
      </c>
      <c r="B179" s="141" t="s">
        <v>25</v>
      </c>
      <c r="C179" s="141" t="s">
        <v>469</v>
      </c>
      <c r="D179" s="141" t="s">
        <v>349</v>
      </c>
      <c r="E179" s="141" t="s">
        <v>350</v>
      </c>
      <c r="F179" s="143">
        <v>0.80859375</v>
      </c>
      <c r="G179" s="144">
        <v>0.93421052631578949</v>
      </c>
      <c r="H179" s="194">
        <f t="shared" si="10"/>
        <v>0.12561677631578949</v>
      </c>
      <c r="I179" s="144">
        <f t="shared" si="8"/>
        <v>-1.6233836206896557E-2</v>
      </c>
      <c r="J179" s="145">
        <f t="shared" si="9"/>
        <v>0.12365152010460934</v>
      </c>
    </row>
    <row r="180" spans="1:10" s="126" customFormat="1">
      <c r="A180" s="141" t="s">
        <v>21</v>
      </c>
      <c r="B180" s="141" t="s">
        <v>39</v>
      </c>
      <c r="C180" s="141" t="s">
        <v>59</v>
      </c>
      <c r="D180" s="141" t="s">
        <v>351</v>
      </c>
      <c r="E180" s="141" t="s">
        <v>352</v>
      </c>
      <c r="F180" s="143">
        <v>0.84444444444444444</v>
      </c>
      <c r="G180" s="144">
        <v>0.65909090909090906</v>
      </c>
      <c r="H180" s="194">
        <f t="shared" si="10"/>
        <v>-0.18535353535353538</v>
      </c>
      <c r="I180" s="144">
        <f t="shared" si="8"/>
        <v>-1.5555555555555545E-2</v>
      </c>
      <c r="J180" s="145">
        <f t="shared" si="9"/>
        <v>-0.19805194805194803</v>
      </c>
    </row>
    <row r="181" spans="1:10" s="126" customFormat="1">
      <c r="A181" s="141" t="s">
        <v>21</v>
      </c>
      <c r="B181" s="141" t="s">
        <v>37</v>
      </c>
      <c r="C181" s="141" t="s">
        <v>59</v>
      </c>
      <c r="D181" s="141" t="s">
        <v>353</v>
      </c>
      <c r="E181" s="141" t="s">
        <v>354</v>
      </c>
      <c r="F181" s="143">
        <v>0.77575757575757576</v>
      </c>
      <c r="G181" s="144">
        <v>0.76551724137931032</v>
      </c>
      <c r="H181" s="194">
        <f t="shared" si="10"/>
        <v>-1.0240334378265437E-2</v>
      </c>
      <c r="I181" s="144">
        <f t="shared" si="8"/>
        <v>-0.18257575757575761</v>
      </c>
      <c r="J181" s="145">
        <f t="shared" si="9"/>
        <v>-0.14794429708222812</v>
      </c>
    </row>
    <row r="182" spans="1:10" s="126" customFormat="1">
      <c r="A182" s="141" t="s">
        <v>15</v>
      </c>
      <c r="B182" s="141" t="s">
        <v>25</v>
      </c>
      <c r="C182" s="141" t="s">
        <v>45</v>
      </c>
      <c r="D182" s="141" t="s">
        <v>355</v>
      </c>
      <c r="E182" s="141" t="s">
        <v>356</v>
      </c>
      <c r="F182" s="143">
        <v>0.84545454545454546</v>
      </c>
      <c r="G182" s="144">
        <v>0.83551401869158881</v>
      </c>
      <c r="H182" s="194">
        <f t="shared" si="10"/>
        <v>-9.9405267629566474E-3</v>
      </c>
      <c r="I182" s="144">
        <f t="shared" si="8"/>
        <v>-5.4545454545454564E-2</v>
      </c>
      <c r="J182" s="145">
        <f t="shared" si="9"/>
        <v>-6.4139960547165531E-2</v>
      </c>
    </row>
    <row r="183" spans="1:10" s="126" customFormat="1">
      <c r="A183" s="141" t="s">
        <v>21</v>
      </c>
      <c r="B183" s="141" t="s">
        <v>37</v>
      </c>
      <c r="C183" s="141" t="s">
        <v>59</v>
      </c>
      <c r="D183" s="141" t="s">
        <v>357</v>
      </c>
      <c r="E183" s="141" t="s">
        <v>358</v>
      </c>
      <c r="F183" s="143">
        <v>0.7678571428571429</v>
      </c>
      <c r="G183" s="144">
        <v>0.72727272727272729</v>
      </c>
      <c r="H183" s="194">
        <f t="shared" si="10"/>
        <v>-4.0584415584415612E-2</v>
      </c>
      <c r="I183" s="144">
        <f t="shared" si="8"/>
        <v>4.0584415584415612E-2</v>
      </c>
      <c r="J183" s="145">
        <f t="shared" si="9"/>
        <v>-5.0505050505050497E-2</v>
      </c>
    </row>
    <row r="184" spans="1:10" s="126" customFormat="1">
      <c r="A184" s="141" t="s">
        <v>17</v>
      </c>
      <c r="B184" s="141" t="s">
        <v>31</v>
      </c>
      <c r="C184" s="141" t="s">
        <v>49</v>
      </c>
      <c r="D184" s="141" t="s">
        <v>359</v>
      </c>
      <c r="E184" s="141" t="s">
        <v>360</v>
      </c>
      <c r="F184" s="143">
        <v>0.7558139534883721</v>
      </c>
      <c r="G184" s="144">
        <v>0.74545454545454548</v>
      </c>
      <c r="H184" s="194">
        <f t="shared" si="10"/>
        <v>-1.0359408033826623E-2</v>
      </c>
      <c r="I184" s="144">
        <f t="shared" si="8"/>
        <v>-0.18704318936877073</v>
      </c>
      <c r="J184" s="145">
        <f t="shared" si="9"/>
        <v>-5.7824143070044687E-2</v>
      </c>
    </row>
    <row r="185" spans="1:10" s="126" customFormat="1">
      <c r="A185" s="141" t="s">
        <v>17</v>
      </c>
      <c r="B185" s="141" t="s">
        <v>31</v>
      </c>
      <c r="C185" s="141" t="s">
        <v>49</v>
      </c>
      <c r="D185" s="141" t="s">
        <v>361</v>
      </c>
      <c r="E185" s="141" t="s">
        <v>362</v>
      </c>
      <c r="F185" s="143">
        <v>0.87739463601532564</v>
      </c>
      <c r="G185" s="144">
        <v>0.7831775700934579</v>
      </c>
      <c r="H185" s="194">
        <f t="shared" si="10"/>
        <v>-9.4217065921867738E-2</v>
      </c>
      <c r="I185" s="144">
        <f t="shared" si="8"/>
        <v>7.918035030103987E-2</v>
      </c>
      <c r="J185" s="145">
        <f t="shared" si="9"/>
        <v>-7.7536715620827867E-2</v>
      </c>
    </row>
    <row r="186" spans="1:10" s="126" customFormat="1">
      <c r="A186" s="141" t="s">
        <v>15</v>
      </c>
      <c r="B186" s="141" t="s">
        <v>27</v>
      </c>
      <c r="C186" s="141" t="s">
        <v>41</v>
      </c>
      <c r="D186" s="141" t="s">
        <v>363</v>
      </c>
      <c r="E186" s="141" t="s">
        <v>364</v>
      </c>
      <c r="F186" s="143">
        <v>0.75714285714285712</v>
      </c>
      <c r="G186" s="144">
        <v>0.79245283018867929</v>
      </c>
      <c r="H186" s="194">
        <f t="shared" si="10"/>
        <v>3.5309973045822174E-2</v>
      </c>
      <c r="I186" s="144">
        <f t="shared" si="8"/>
        <v>-7.0443349753694595E-2</v>
      </c>
      <c r="J186" s="145">
        <f t="shared" si="9"/>
        <v>3.4211071946921079E-2</v>
      </c>
    </row>
    <row r="187" spans="1:10" s="126" customFormat="1">
      <c r="F187" s="147"/>
      <c r="G187" s="147"/>
      <c r="H187" s="147"/>
      <c r="I187" s="147"/>
      <c r="J187" s="147"/>
    </row>
    <row r="188" spans="1:10" s="126" customFormat="1">
      <c r="F188" s="139"/>
      <c r="G188" s="138"/>
    </row>
    <row r="189" spans="1:10" s="126" customFormat="1">
      <c r="A189" s="148" t="s">
        <v>448</v>
      </c>
      <c r="F189" s="139">
        <v>5</v>
      </c>
      <c r="G189" s="138">
        <v>6</v>
      </c>
    </row>
    <row r="190" spans="1:10" s="126" customFormat="1">
      <c r="D190" s="126">
        <v>1</v>
      </c>
      <c r="E190" s="126">
        <v>2</v>
      </c>
      <c r="F190" s="139">
        <v>3</v>
      </c>
      <c r="G190" s="138">
        <v>4</v>
      </c>
    </row>
    <row r="191" spans="1:10" s="126" customFormat="1"/>
    <row r="192" spans="1:10" s="126" customFormat="1">
      <c r="A192" s="400" t="s">
        <v>387</v>
      </c>
      <c r="B192" s="400" t="s">
        <v>388</v>
      </c>
      <c r="C192" s="400" t="s">
        <v>389</v>
      </c>
      <c r="D192" s="401" t="s">
        <v>391</v>
      </c>
      <c r="E192" s="401" t="s">
        <v>392</v>
      </c>
      <c r="F192" s="398" t="s">
        <v>449</v>
      </c>
      <c r="G192" s="398" t="s">
        <v>450</v>
      </c>
    </row>
    <row r="193" spans="1:7" s="126" customFormat="1">
      <c r="A193" s="400"/>
      <c r="B193" s="400"/>
      <c r="C193" s="400"/>
      <c r="D193" s="401"/>
      <c r="E193" s="401"/>
      <c r="F193" s="398"/>
      <c r="G193" s="398"/>
    </row>
    <row r="194" spans="1:7" s="126" customFormat="1">
      <c r="A194" s="141"/>
      <c r="B194" s="141"/>
      <c r="C194" s="141"/>
      <c r="D194" s="141" t="s">
        <v>1</v>
      </c>
      <c r="E194" s="141" t="s">
        <v>390</v>
      </c>
      <c r="F194" s="149">
        <v>0.8602033421864711</v>
      </c>
      <c r="G194" s="149">
        <v>0.85068688153729766</v>
      </c>
    </row>
    <row r="195" spans="1:7" s="126" customFormat="1">
      <c r="A195" s="141"/>
      <c r="B195" s="141"/>
      <c r="C195" s="141"/>
      <c r="D195" s="141" t="s">
        <v>15</v>
      </c>
      <c r="E195" s="141" t="s">
        <v>16</v>
      </c>
      <c r="F195" s="149">
        <v>0.86282071670967297</v>
      </c>
      <c r="G195" s="149">
        <v>0.85558885768662585</v>
      </c>
    </row>
    <row r="196" spans="1:7" s="126" customFormat="1">
      <c r="A196" s="141"/>
      <c r="B196" s="141"/>
      <c r="C196" s="141"/>
      <c r="D196" s="141" t="s">
        <v>17</v>
      </c>
      <c r="E196" s="141" t="s">
        <v>18</v>
      </c>
      <c r="F196" s="149">
        <v>0.84511430212521532</v>
      </c>
      <c r="G196" s="149">
        <v>0.83184753176421578</v>
      </c>
    </row>
    <row r="197" spans="1:7" s="126" customFormat="1">
      <c r="A197" s="141"/>
      <c r="B197" s="141"/>
      <c r="C197" s="141"/>
      <c r="D197" s="141" t="s">
        <v>19</v>
      </c>
      <c r="E197" s="141" t="s">
        <v>20</v>
      </c>
      <c r="F197" s="149">
        <v>0.89185289844462146</v>
      </c>
      <c r="G197" s="149">
        <v>0.87268777508489603</v>
      </c>
    </row>
    <row r="198" spans="1:7" s="126" customFormat="1">
      <c r="A198" s="141"/>
      <c r="B198" s="141"/>
      <c r="C198" s="141"/>
      <c r="D198" s="141" t="s">
        <v>21</v>
      </c>
      <c r="E198" s="141" t="s">
        <v>22</v>
      </c>
      <c r="F198" s="149">
        <v>0.85604760785938894</v>
      </c>
      <c r="G198" s="149">
        <v>0.84821198868021608</v>
      </c>
    </row>
    <row r="199" spans="1:7" s="126" customFormat="1">
      <c r="A199" s="141"/>
      <c r="B199" s="141"/>
      <c r="C199" s="141"/>
      <c r="D199" s="141" t="s">
        <v>23</v>
      </c>
      <c r="E199" s="141" t="s">
        <v>24</v>
      </c>
      <c r="F199" s="149">
        <v>0.89411935057648106</v>
      </c>
      <c r="G199" s="149">
        <v>0.8770718232044199</v>
      </c>
    </row>
    <row r="200" spans="1:7" s="126" customFormat="1">
      <c r="A200" s="141"/>
      <c r="B200" s="141"/>
      <c r="C200" s="141"/>
      <c r="D200" s="141" t="s">
        <v>25</v>
      </c>
      <c r="E200" s="141" t="s">
        <v>26</v>
      </c>
      <c r="F200" s="149">
        <v>0.84903324648021206</v>
      </c>
      <c r="G200" s="149">
        <v>0.841643059490085</v>
      </c>
    </row>
    <row r="201" spans="1:7" s="126" customFormat="1">
      <c r="A201" s="141"/>
      <c r="B201" s="141"/>
      <c r="C201" s="141"/>
      <c r="D201" s="141" t="s">
        <v>27</v>
      </c>
      <c r="E201" s="141" t="s">
        <v>28</v>
      </c>
      <c r="F201" s="149">
        <v>0.87786918614976461</v>
      </c>
      <c r="G201" s="149">
        <v>0.87172085122446097</v>
      </c>
    </row>
    <row r="202" spans="1:7" s="126" customFormat="1">
      <c r="A202" s="141"/>
      <c r="B202" s="141"/>
      <c r="C202" s="141"/>
      <c r="D202" s="141" t="s">
        <v>29</v>
      </c>
      <c r="E202" s="141" t="s">
        <v>30</v>
      </c>
      <c r="F202" s="149">
        <v>0.81189529687167483</v>
      </c>
      <c r="G202" s="149">
        <v>0.81190770498557885</v>
      </c>
    </row>
    <row r="203" spans="1:7" s="126" customFormat="1">
      <c r="A203" s="141"/>
      <c r="B203" s="141"/>
      <c r="C203" s="141"/>
      <c r="D203" s="141" t="s">
        <v>31</v>
      </c>
      <c r="E203" s="141" t="s">
        <v>32</v>
      </c>
      <c r="F203" s="149">
        <v>0.86240830202182861</v>
      </c>
      <c r="G203" s="149">
        <v>0.84335606530274854</v>
      </c>
    </row>
    <row r="204" spans="1:7" s="126" customFormat="1">
      <c r="A204" s="141"/>
      <c r="B204" s="141"/>
      <c r="C204" s="141"/>
      <c r="D204" s="141" t="s">
        <v>33</v>
      </c>
      <c r="E204" s="141" t="s">
        <v>34</v>
      </c>
      <c r="F204" s="149">
        <v>0.8525291828793774</v>
      </c>
      <c r="G204" s="149">
        <v>0.83970687711386693</v>
      </c>
    </row>
    <row r="205" spans="1:7" s="126" customFormat="1">
      <c r="A205" s="141"/>
      <c r="B205" s="141"/>
      <c r="C205" s="141"/>
      <c r="D205" s="141" t="s">
        <v>35</v>
      </c>
      <c r="E205" s="141" t="s">
        <v>36</v>
      </c>
      <c r="F205" s="149">
        <v>0.89185289844462146</v>
      </c>
      <c r="G205" s="149">
        <v>0.87268777508489603</v>
      </c>
    </row>
    <row r="206" spans="1:7" s="126" customFormat="1">
      <c r="A206" s="141"/>
      <c r="B206" s="141"/>
      <c r="C206" s="141"/>
      <c r="D206" s="141" t="s">
        <v>37</v>
      </c>
      <c r="E206" s="141" t="s">
        <v>38</v>
      </c>
      <c r="F206" s="149">
        <v>0.86066109156207293</v>
      </c>
      <c r="G206" s="149">
        <v>0.83562213899292548</v>
      </c>
    </row>
    <row r="207" spans="1:7" s="126" customFormat="1">
      <c r="A207" s="141"/>
      <c r="B207" s="141"/>
      <c r="C207" s="141"/>
      <c r="D207" s="141" t="s">
        <v>39</v>
      </c>
      <c r="E207" s="141" t="s">
        <v>40</v>
      </c>
      <c r="F207" s="149">
        <v>0.85471563739953205</v>
      </c>
      <c r="G207" s="149">
        <v>0.85895054562340378</v>
      </c>
    </row>
    <row r="208" spans="1:7" s="126" customFormat="1">
      <c r="A208" s="141"/>
      <c r="B208" s="141"/>
      <c r="C208" s="141"/>
      <c r="D208" s="141" t="s">
        <v>41</v>
      </c>
      <c r="E208" s="141" t="s">
        <v>42</v>
      </c>
      <c r="F208" s="149">
        <v>0.87786918614976461</v>
      </c>
      <c r="G208" s="149">
        <v>0.87172085122446097</v>
      </c>
    </row>
    <row r="209" spans="1:7" s="126" customFormat="1">
      <c r="A209" s="141"/>
      <c r="B209" s="141"/>
      <c r="C209" s="141"/>
      <c r="D209" s="141" t="s">
        <v>43</v>
      </c>
      <c r="E209" s="141" t="s">
        <v>44</v>
      </c>
      <c r="F209" s="149">
        <v>0.89640281045038872</v>
      </c>
      <c r="G209" s="149">
        <v>0.88188277087033751</v>
      </c>
    </row>
    <row r="210" spans="1:7" s="126" customFormat="1">
      <c r="A210" s="141"/>
      <c r="B210" s="141"/>
      <c r="C210" s="141"/>
      <c r="D210" s="141" t="s">
        <v>45</v>
      </c>
      <c r="E210" s="141" t="s">
        <v>46</v>
      </c>
      <c r="F210" s="149">
        <v>0.85115408608858389</v>
      </c>
      <c r="G210" s="149">
        <v>0.82202944269190326</v>
      </c>
    </row>
    <row r="211" spans="1:7" s="126" customFormat="1">
      <c r="A211" s="141"/>
      <c r="B211" s="141"/>
      <c r="C211" s="141"/>
      <c r="D211" s="141" t="s">
        <v>47</v>
      </c>
      <c r="E211" s="141" t="s">
        <v>48</v>
      </c>
      <c r="F211" s="149">
        <v>0.84092595214498089</v>
      </c>
      <c r="G211" s="149">
        <v>0.84565849605317822</v>
      </c>
    </row>
    <row r="212" spans="1:7" s="126" customFormat="1">
      <c r="A212" s="141"/>
      <c r="B212" s="141"/>
      <c r="C212" s="141"/>
      <c r="D212" s="141" t="s">
        <v>49</v>
      </c>
      <c r="E212" s="141" t="s">
        <v>50</v>
      </c>
      <c r="F212" s="149">
        <v>0.84126984126984128</v>
      </c>
      <c r="G212" s="149">
        <v>0.85637583892617453</v>
      </c>
    </row>
    <row r="213" spans="1:7" s="126" customFormat="1">
      <c r="A213" s="141"/>
      <c r="B213" s="141"/>
      <c r="C213" s="141"/>
      <c r="D213" s="141" t="s">
        <v>51</v>
      </c>
      <c r="E213" s="141" t="s">
        <v>52</v>
      </c>
      <c r="F213" s="149">
        <v>0.8376145454545455</v>
      </c>
      <c r="G213" s="149">
        <v>0.847255369928401</v>
      </c>
    </row>
    <row r="214" spans="1:7" s="126" customFormat="1">
      <c r="A214" s="141"/>
      <c r="B214" s="141"/>
      <c r="C214" s="141"/>
      <c r="D214" s="141" t="s">
        <v>53</v>
      </c>
      <c r="E214" s="141" t="s">
        <v>54</v>
      </c>
      <c r="F214" s="149">
        <v>0.86626613262127283</v>
      </c>
      <c r="G214" s="149">
        <v>0.84364344861178764</v>
      </c>
    </row>
    <row r="215" spans="1:7" s="126" customFormat="1">
      <c r="A215" s="141"/>
      <c r="B215" s="141"/>
      <c r="C215" s="141"/>
      <c r="D215" s="141" t="s">
        <v>55</v>
      </c>
      <c r="E215" s="141" t="s">
        <v>56</v>
      </c>
      <c r="F215" s="149">
        <v>0.82813206693803709</v>
      </c>
      <c r="G215" s="149">
        <v>0.81060606060606055</v>
      </c>
    </row>
    <row r="216" spans="1:7" s="126" customFormat="1">
      <c r="A216" s="141"/>
      <c r="B216" s="141"/>
      <c r="C216" s="141"/>
      <c r="D216" s="141" t="s">
        <v>57</v>
      </c>
      <c r="E216" s="141" t="s">
        <v>58</v>
      </c>
      <c r="F216" s="149">
        <v>0.84478728377746615</v>
      </c>
      <c r="G216" s="149">
        <v>0.83578352180936988</v>
      </c>
    </row>
    <row r="217" spans="1:7" s="126" customFormat="1">
      <c r="A217" s="141"/>
      <c r="B217" s="141"/>
      <c r="C217" s="141"/>
      <c r="D217" s="141" t="s">
        <v>59</v>
      </c>
      <c r="E217" s="141" t="s">
        <v>60</v>
      </c>
      <c r="F217" s="149">
        <v>0.85011086474501107</v>
      </c>
      <c r="G217" s="149">
        <v>0.86963896292706566</v>
      </c>
    </row>
    <row r="218" spans="1:7" s="126" customFormat="1">
      <c r="A218" s="141"/>
      <c r="B218" s="141"/>
      <c r="C218" s="141"/>
      <c r="D218" s="141" t="s">
        <v>469</v>
      </c>
      <c r="E218" s="141" t="s">
        <v>466</v>
      </c>
      <c r="F218" s="149">
        <v>0.85760472308124824</v>
      </c>
      <c r="G218" s="149">
        <v>0.83359948898115621</v>
      </c>
    </row>
    <row r="219" spans="1:7" s="126" customFormat="1">
      <c r="A219" s="141"/>
      <c r="B219" s="141"/>
      <c r="C219" s="141"/>
      <c r="D219" s="141" t="s">
        <v>470</v>
      </c>
      <c r="E219" s="141" t="s">
        <v>467</v>
      </c>
      <c r="F219" s="149">
        <v>0.8535744022838111</v>
      </c>
      <c r="G219" s="149">
        <v>0.82985796313085525</v>
      </c>
    </row>
    <row r="220" spans="1:7" s="126" customFormat="1">
      <c r="A220" s="141"/>
      <c r="B220" s="141"/>
      <c r="C220" s="141"/>
      <c r="D220" s="141" t="s">
        <v>61</v>
      </c>
      <c r="E220" s="141" t="s">
        <v>62</v>
      </c>
      <c r="F220" s="149">
        <v>0.86356659694113169</v>
      </c>
      <c r="G220" s="149">
        <v>0.85183698052599877</v>
      </c>
    </row>
    <row r="221" spans="1:7" s="126" customFormat="1">
      <c r="A221" s="141"/>
      <c r="B221" s="141"/>
      <c r="C221" s="141"/>
      <c r="D221" s="141" t="s">
        <v>63</v>
      </c>
      <c r="E221" s="141" t="s">
        <v>64</v>
      </c>
      <c r="F221" s="149">
        <v>0.89185289844462146</v>
      </c>
      <c r="G221" s="149">
        <v>0.87268777508489603</v>
      </c>
    </row>
    <row r="222" spans="1:7" s="126" customFormat="1">
      <c r="A222" s="141" t="s">
        <v>19</v>
      </c>
      <c r="B222" s="141" t="s">
        <v>35</v>
      </c>
      <c r="C222" s="141" t="s">
        <v>63</v>
      </c>
      <c r="D222" s="141" t="s">
        <v>65</v>
      </c>
      <c r="E222" s="141" t="s">
        <v>66</v>
      </c>
      <c r="F222" s="149">
        <v>0.9</v>
      </c>
      <c r="G222" s="149">
        <v>0.7</v>
      </c>
    </row>
    <row r="223" spans="1:7" s="126" customFormat="1">
      <c r="A223" s="141" t="s">
        <v>19</v>
      </c>
      <c r="B223" s="141" t="s">
        <v>35</v>
      </c>
      <c r="C223" s="141" t="s">
        <v>63</v>
      </c>
      <c r="D223" s="141" t="s">
        <v>67</v>
      </c>
      <c r="E223" s="141" t="s">
        <v>68</v>
      </c>
      <c r="F223" s="149">
        <v>0.81481481481481477</v>
      </c>
      <c r="G223" s="149">
        <v>0.81481481481481477</v>
      </c>
    </row>
    <row r="224" spans="1:7" s="126" customFormat="1">
      <c r="A224" s="141" t="s">
        <v>15</v>
      </c>
      <c r="B224" s="141" t="s">
        <v>27</v>
      </c>
      <c r="C224" s="141" t="s">
        <v>41</v>
      </c>
      <c r="D224" s="141" t="s">
        <v>69</v>
      </c>
      <c r="E224" s="141" t="s">
        <v>70</v>
      </c>
      <c r="F224" s="149">
        <v>0.85</v>
      </c>
      <c r="G224" s="149">
        <v>0.86</v>
      </c>
    </row>
    <row r="225" spans="1:7" s="126" customFormat="1">
      <c r="A225" s="141" t="s">
        <v>21</v>
      </c>
      <c r="B225" s="141" t="s">
        <v>39</v>
      </c>
      <c r="C225" s="141" t="s">
        <v>59</v>
      </c>
      <c r="D225" s="141" t="s">
        <v>71</v>
      </c>
      <c r="E225" s="141" t="s">
        <v>72</v>
      </c>
      <c r="F225" s="149">
        <v>0.87777777777777777</v>
      </c>
      <c r="G225" s="149">
        <v>0.87692307692307692</v>
      </c>
    </row>
    <row r="226" spans="1:7" s="126" customFormat="1">
      <c r="A226" s="141" t="s">
        <v>17</v>
      </c>
      <c r="B226" s="141" t="s">
        <v>33</v>
      </c>
      <c r="C226" s="141" t="s">
        <v>51</v>
      </c>
      <c r="D226" s="141" t="s">
        <v>73</v>
      </c>
      <c r="E226" s="141" t="s">
        <v>74</v>
      </c>
      <c r="F226" s="149">
        <v>0.8</v>
      </c>
      <c r="G226" s="149">
        <v>0.8</v>
      </c>
    </row>
    <row r="227" spans="1:7" s="126" customFormat="1">
      <c r="A227" s="141" t="s">
        <v>19</v>
      </c>
      <c r="B227" s="141" t="s">
        <v>35</v>
      </c>
      <c r="C227" s="141" t="s">
        <v>63</v>
      </c>
      <c r="D227" s="141" t="s">
        <v>75</v>
      </c>
      <c r="E227" s="141" t="s">
        <v>76</v>
      </c>
      <c r="F227" s="149">
        <v>0.9</v>
      </c>
      <c r="G227" s="149">
        <v>0.9</v>
      </c>
    </row>
    <row r="228" spans="1:7" s="126" customFormat="1">
      <c r="A228" s="141" t="s">
        <v>17</v>
      </c>
      <c r="B228" s="141" t="s">
        <v>31</v>
      </c>
      <c r="C228" s="141" t="s">
        <v>49</v>
      </c>
      <c r="D228" s="141" t="s">
        <v>77</v>
      </c>
      <c r="E228" s="141" t="s">
        <v>78</v>
      </c>
      <c r="F228" s="149">
        <v>0.86868686868686873</v>
      </c>
      <c r="G228" s="149">
        <v>0.80135823429541597</v>
      </c>
    </row>
    <row r="229" spans="1:7" s="126" customFormat="1">
      <c r="A229" s="141" t="s">
        <v>15</v>
      </c>
      <c r="B229" s="141" t="s">
        <v>25</v>
      </c>
      <c r="C229" s="141" t="s">
        <v>470</v>
      </c>
      <c r="D229" s="141" t="s">
        <v>79</v>
      </c>
      <c r="E229" s="141" t="s">
        <v>80</v>
      </c>
      <c r="F229" s="149">
        <v>0.95454545454545459</v>
      </c>
      <c r="G229" s="149">
        <v>0.9375</v>
      </c>
    </row>
    <row r="230" spans="1:7" s="126" customFormat="1">
      <c r="A230" s="141" t="s">
        <v>15</v>
      </c>
      <c r="B230" s="141" t="s">
        <v>25</v>
      </c>
      <c r="C230" s="141" t="s">
        <v>470</v>
      </c>
      <c r="D230" s="141" t="s">
        <v>81</v>
      </c>
      <c r="E230" s="141" t="s">
        <v>82</v>
      </c>
      <c r="F230" s="149">
        <v>0.9</v>
      </c>
      <c r="G230" s="149">
        <v>0.9</v>
      </c>
    </row>
    <row r="231" spans="1:7" s="126" customFormat="1">
      <c r="A231" s="141" t="s">
        <v>15</v>
      </c>
      <c r="B231" s="141" t="s">
        <v>25</v>
      </c>
      <c r="C231" s="141" t="s">
        <v>469</v>
      </c>
      <c r="D231" s="141" t="s">
        <v>83</v>
      </c>
      <c r="E231" s="141" t="s">
        <v>84</v>
      </c>
      <c r="F231" s="149">
        <v>0.86</v>
      </c>
      <c r="G231" s="149">
        <v>0.88592800374006542</v>
      </c>
    </row>
    <row r="232" spans="1:7" s="126" customFormat="1">
      <c r="A232" s="141" t="s">
        <v>21</v>
      </c>
      <c r="B232" s="141" t="s">
        <v>39</v>
      </c>
      <c r="C232" s="141" t="s">
        <v>61</v>
      </c>
      <c r="D232" s="141" t="s">
        <v>85</v>
      </c>
      <c r="E232" s="141" t="s">
        <v>86</v>
      </c>
      <c r="F232" s="149">
        <v>0.85468095016301815</v>
      </c>
      <c r="G232" s="149">
        <v>0.8395652173913043</v>
      </c>
    </row>
    <row r="233" spans="1:7" s="126" customFormat="1">
      <c r="A233" s="141" t="s">
        <v>21</v>
      </c>
      <c r="B233" s="141" t="s">
        <v>37</v>
      </c>
      <c r="C233" s="141" t="s">
        <v>59</v>
      </c>
      <c r="D233" s="141" t="s">
        <v>87</v>
      </c>
      <c r="E233" s="141" t="s">
        <v>88</v>
      </c>
      <c r="F233" s="149">
        <v>0.8125</v>
      </c>
      <c r="G233" s="149">
        <v>0.8125</v>
      </c>
    </row>
    <row r="234" spans="1:7" s="126" customFormat="1">
      <c r="A234" s="141" t="s">
        <v>15</v>
      </c>
      <c r="B234" s="141" t="s">
        <v>27</v>
      </c>
      <c r="C234" s="141" t="s">
        <v>41</v>
      </c>
      <c r="D234" s="141" t="s">
        <v>89</v>
      </c>
      <c r="E234" s="141" t="s">
        <v>90</v>
      </c>
      <c r="F234" s="149">
        <v>0.95</v>
      </c>
      <c r="G234" s="149">
        <v>0.89</v>
      </c>
    </row>
    <row r="235" spans="1:7" s="126" customFormat="1">
      <c r="A235" s="141" t="s">
        <v>19</v>
      </c>
      <c r="B235" s="141" t="s">
        <v>35</v>
      </c>
      <c r="C235" s="141" t="s">
        <v>63</v>
      </c>
      <c r="D235" s="141" t="s">
        <v>91</v>
      </c>
      <c r="E235" s="141" t="s">
        <v>92</v>
      </c>
      <c r="F235" s="149">
        <v>0.88640332943925237</v>
      </c>
      <c r="G235" s="149">
        <v>0.9017857142857143</v>
      </c>
    </row>
    <row r="236" spans="1:7" s="126" customFormat="1">
      <c r="A236" s="141" t="s">
        <v>21</v>
      </c>
      <c r="B236" s="141" t="s">
        <v>37</v>
      </c>
      <c r="C236" s="141" t="s">
        <v>57</v>
      </c>
      <c r="D236" s="141" t="s">
        <v>93</v>
      </c>
      <c r="E236" s="141" t="s">
        <v>94</v>
      </c>
      <c r="F236" s="149">
        <v>0.89058524173027986</v>
      </c>
      <c r="G236" s="149">
        <v>0.82985074626865674</v>
      </c>
    </row>
    <row r="237" spans="1:7" s="126" customFormat="1">
      <c r="A237" s="141" t="s">
        <v>21</v>
      </c>
      <c r="B237" s="141" t="s">
        <v>39</v>
      </c>
      <c r="C237" s="141" t="s">
        <v>55</v>
      </c>
      <c r="D237" s="141" t="s">
        <v>95</v>
      </c>
      <c r="E237" s="141" t="s">
        <v>96</v>
      </c>
      <c r="F237" s="149">
        <v>0.75</v>
      </c>
      <c r="G237" s="149">
        <v>0.87142857142857144</v>
      </c>
    </row>
    <row r="238" spans="1:7" s="126" customFormat="1">
      <c r="A238" s="141" t="s">
        <v>19</v>
      </c>
      <c r="B238" s="141" t="s">
        <v>35</v>
      </c>
      <c r="C238" s="141" t="s">
        <v>63</v>
      </c>
      <c r="D238" s="141" t="s">
        <v>97</v>
      </c>
      <c r="E238" s="141" t="s">
        <v>98</v>
      </c>
      <c r="F238" s="149">
        <v>0.87294117647058822</v>
      </c>
      <c r="G238" s="149">
        <v>0.93647058823529405</v>
      </c>
    </row>
    <row r="239" spans="1:7" s="126" customFormat="1">
      <c r="A239" s="141" t="s">
        <v>21</v>
      </c>
      <c r="B239" s="141" t="s">
        <v>37</v>
      </c>
      <c r="C239" s="141" t="s">
        <v>59</v>
      </c>
      <c r="D239" s="141" t="s">
        <v>99</v>
      </c>
      <c r="E239" s="141" t="s">
        <v>100</v>
      </c>
      <c r="F239" s="149">
        <v>0.85985401459854016</v>
      </c>
      <c r="G239" s="149">
        <v>0.75036927621861149</v>
      </c>
    </row>
    <row r="240" spans="1:7" s="126" customFormat="1">
      <c r="A240" s="141" t="s">
        <v>15</v>
      </c>
      <c r="B240" s="141" t="s">
        <v>25</v>
      </c>
      <c r="C240" s="141" t="s">
        <v>469</v>
      </c>
      <c r="D240" s="141" t="s">
        <v>101</v>
      </c>
      <c r="E240" s="141" t="s">
        <v>102</v>
      </c>
      <c r="F240" s="149">
        <v>0.83628318584070793</v>
      </c>
      <c r="G240" s="149">
        <v>0.83703703703703702</v>
      </c>
    </row>
    <row r="241" spans="1:7" s="126" customFormat="1">
      <c r="A241" s="141" t="s">
        <v>15</v>
      </c>
      <c r="B241" s="141" t="s">
        <v>27</v>
      </c>
      <c r="C241" s="141" t="s">
        <v>41</v>
      </c>
      <c r="D241" s="141" t="s">
        <v>103</v>
      </c>
      <c r="E241" s="141" t="s">
        <v>104</v>
      </c>
      <c r="F241" s="149">
        <v>0.78749999999999998</v>
      </c>
      <c r="G241" s="149">
        <v>0.8</v>
      </c>
    </row>
    <row r="242" spans="1:7" s="126" customFormat="1">
      <c r="A242" s="141" t="s">
        <v>17</v>
      </c>
      <c r="B242" s="141" t="s">
        <v>33</v>
      </c>
      <c r="C242" s="141" t="s">
        <v>53</v>
      </c>
      <c r="D242" s="141" t="s">
        <v>105</v>
      </c>
      <c r="E242" s="141" t="s">
        <v>106</v>
      </c>
      <c r="F242" s="149">
        <v>0.86633663366336633</v>
      </c>
      <c r="G242" s="149">
        <v>0.82099999999999995</v>
      </c>
    </row>
    <row r="243" spans="1:7" s="126" customFormat="1">
      <c r="A243" s="141" t="s">
        <v>19</v>
      </c>
      <c r="B243" s="141" t="s">
        <v>35</v>
      </c>
      <c r="C243" s="141" t="s">
        <v>63</v>
      </c>
      <c r="D243" s="141" t="s">
        <v>107</v>
      </c>
      <c r="E243" s="141" t="s">
        <v>108</v>
      </c>
      <c r="F243" s="149">
        <v>0.94444444444444442</v>
      </c>
      <c r="G243" s="149">
        <v>0.86086956521739133</v>
      </c>
    </row>
    <row r="244" spans="1:7" s="126" customFormat="1">
      <c r="A244" s="141" t="s">
        <v>17</v>
      </c>
      <c r="B244" s="141" t="s">
        <v>33</v>
      </c>
      <c r="C244" s="141" t="s">
        <v>51</v>
      </c>
      <c r="D244" s="141" t="s">
        <v>109</v>
      </c>
      <c r="E244" s="141" t="s">
        <v>110</v>
      </c>
      <c r="F244" s="149">
        <v>0.9375</v>
      </c>
      <c r="G244" s="149">
        <v>0.95522388059701491</v>
      </c>
    </row>
    <row r="245" spans="1:7" s="126" customFormat="1">
      <c r="A245" s="141" t="s">
        <v>15</v>
      </c>
      <c r="B245" s="141" t="s">
        <v>25</v>
      </c>
      <c r="C245" s="141" t="s">
        <v>45</v>
      </c>
      <c r="D245" s="141" t="s">
        <v>111</v>
      </c>
      <c r="E245" s="141" t="s">
        <v>112</v>
      </c>
      <c r="F245" s="149">
        <v>0.9</v>
      </c>
      <c r="G245" s="149">
        <v>0.88414634146341464</v>
      </c>
    </row>
    <row r="246" spans="1:7" s="126" customFormat="1">
      <c r="A246" s="141" t="s">
        <v>15</v>
      </c>
      <c r="B246" s="141" t="s">
        <v>25</v>
      </c>
      <c r="C246" s="141" t="s">
        <v>45</v>
      </c>
      <c r="D246" s="141" t="s">
        <v>113</v>
      </c>
      <c r="E246" s="141" t="s">
        <v>114</v>
      </c>
      <c r="F246" s="149">
        <v>0.79999999999999993</v>
      </c>
      <c r="G246" s="149">
        <v>0.81818181818181823</v>
      </c>
    </row>
    <row r="247" spans="1:7" s="126" customFormat="1">
      <c r="A247" s="141" t="s">
        <v>19</v>
      </c>
      <c r="B247" s="141" t="s">
        <v>35</v>
      </c>
      <c r="C247" s="141" t="s">
        <v>63</v>
      </c>
      <c r="D247" s="141" t="s">
        <v>115</v>
      </c>
      <c r="E247" s="141" t="s">
        <v>116</v>
      </c>
      <c r="F247" s="149">
        <v>1</v>
      </c>
      <c r="G247" s="149">
        <v>0.85</v>
      </c>
    </row>
    <row r="248" spans="1:7" s="126" customFormat="1">
      <c r="A248" s="141" t="s">
        <v>21</v>
      </c>
      <c r="B248" s="141" t="s">
        <v>39</v>
      </c>
      <c r="C248" s="141" t="s">
        <v>55</v>
      </c>
      <c r="D248" s="141" t="s">
        <v>117</v>
      </c>
      <c r="E248" s="141" t="s">
        <v>118</v>
      </c>
      <c r="F248" s="149">
        <v>0.86</v>
      </c>
      <c r="G248" s="149">
        <v>0.90106007067137805</v>
      </c>
    </row>
    <row r="249" spans="1:7" s="126" customFormat="1">
      <c r="A249" s="141" t="s">
        <v>15</v>
      </c>
      <c r="B249" s="141" t="s">
        <v>23</v>
      </c>
      <c r="C249" s="141" t="s">
        <v>43</v>
      </c>
      <c r="D249" s="141" t="s">
        <v>119</v>
      </c>
      <c r="E249" s="141" t="s">
        <v>120</v>
      </c>
      <c r="F249" s="149">
        <v>0.85677749360613809</v>
      </c>
      <c r="G249" s="149">
        <v>0.86029411764705888</v>
      </c>
    </row>
    <row r="250" spans="1:7" s="126" customFormat="1">
      <c r="A250" s="141" t="s">
        <v>17</v>
      </c>
      <c r="B250" s="141" t="s">
        <v>31</v>
      </c>
      <c r="C250" s="141" t="s">
        <v>49</v>
      </c>
      <c r="D250" s="141" t="s">
        <v>121</v>
      </c>
      <c r="E250" s="141" t="s">
        <v>122</v>
      </c>
      <c r="F250" s="149">
        <v>0.86470588235294121</v>
      </c>
      <c r="G250" s="149">
        <v>0.8</v>
      </c>
    </row>
    <row r="251" spans="1:7" s="126" customFormat="1">
      <c r="A251" s="141" t="s">
        <v>19</v>
      </c>
      <c r="B251" s="141" t="s">
        <v>35</v>
      </c>
      <c r="C251" s="141" t="s">
        <v>63</v>
      </c>
      <c r="D251" s="141" t="s">
        <v>123</v>
      </c>
      <c r="E251" s="141" t="s">
        <v>124</v>
      </c>
      <c r="F251" s="149">
        <v>0.88</v>
      </c>
      <c r="G251" s="149">
        <v>0.88</v>
      </c>
    </row>
    <row r="252" spans="1:7" s="126" customFormat="1">
      <c r="A252" s="141" t="s">
        <v>15</v>
      </c>
      <c r="B252" s="141" t="s">
        <v>25</v>
      </c>
      <c r="C252" s="141" t="s">
        <v>43</v>
      </c>
      <c r="D252" s="141" t="s">
        <v>125</v>
      </c>
      <c r="E252" s="141" t="s">
        <v>126</v>
      </c>
      <c r="F252" s="149">
        <v>0.91051454138702459</v>
      </c>
      <c r="G252" s="149">
        <v>0.91078838174273857</v>
      </c>
    </row>
    <row r="253" spans="1:7" s="126" customFormat="1">
      <c r="A253" s="141" t="s">
        <v>15</v>
      </c>
      <c r="B253" s="141" t="s">
        <v>23</v>
      </c>
      <c r="C253" s="141" t="s">
        <v>43</v>
      </c>
      <c r="D253" s="141" t="s">
        <v>127</v>
      </c>
      <c r="E253" s="141" t="s">
        <v>128</v>
      </c>
      <c r="F253" s="149">
        <v>0.94</v>
      </c>
      <c r="G253" s="149">
        <v>0.8</v>
      </c>
    </row>
    <row r="254" spans="1:7" s="126" customFormat="1">
      <c r="A254" s="141" t="s">
        <v>17</v>
      </c>
      <c r="B254" s="141" t="s">
        <v>29</v>
      </c>
      <c r="C254" s="141" t="s">
        <v>47</v>
      </c>
      <c r="D254" s="141" t="s">
        <v>129</v>
      </c>
      <c r="E254" s="141" t="s">
        <v>130</v>
      </c>
      <c r="F254" s="149">
        <v>0.85199999999999998</v>
      </c>
      <c r="G254" s="149">
        <v>0.9</v>
      </c>
    </row>
    <row r="255" spans="1:7" s="126" customFormat="1">
      <c r="A255" s="141" t="s">
        <v>17</v>
      </c>
      <c r="B255" s="141" t="s">
        <v>29</v>
      </c>
      <c r="C255" s="141" t="s">
        <v>47</v>
      </c>
      <c r="D255" s="141" t="s">
        <v>131</v>
      </c>
      <c r="E255" s="141" t="s">
        <v>132</v>
      </c>
      <c r="F255" s="149">
        <v>0.82499999999999996</v>
      </c>
      <c r="G255" s="149">
        <v>0.85339168490153172</v>
      </c>
    </row>
    <row r="256" spans="1:7" s="126" customFormat="1">
      <c r="A256" s="141" t="s">
        <v>21</v>
      </c>
      <c r="B256" s="141" t="s">
        <v>39</v>
      </c>
      <c r="C256" s="141" t="s">
        <v>55</v>
      </c>
      <c r="D256" s="141" t="s">
        <v>133</v>
      </c>
      <c r="E256" s="141" t="s">
        <v>134</v>
      </c>
      <c r="F256" s="149">
        <v>0.815242494226328</v>
      </c>
      <c r="G256" s="149">
        <v>0.815242494226328</v>
      </c>
    </row>
    <row r="257" spans="1:7" s="126" customFormat="1">
      <c r="A257" s="141" t="s">
        <v>15</v>
      </c>
      <c r="B257" s="141" t="s">
        <v>27</v>
      </c>
      <c r="C257" s="141" t="s">
        <v>41</v>
      </c>
      <c r="D257" s="141" t="s">
        <v>135</v>
      </c>
      <c r="E257" s="141" t="s">
        <v>136</v>
      </c>
      <c r="F257" s="149">
        <v>0.83913043478260874</v>
      </c>
      <c r="G257" s="149">
        <v>0.83676470588235297</v>
      </c>
    </row>
    <row r="258" spans="1:7" s="126" customFormat="1">
      <c r="A258" s="141" t="s">
        <v>21</v>
      </c>
      <c r="B258" s="141" t="s">
        <v>39</v>
      </c>
      <c r="C258" s="141" t="s">
        <v>61</v>
      </c>
      <c r="D258" s="141" t="s">
        <v>137</v>
      </c>
      <c r="E258" s="141" t="s">
        <v>138</v>
      </c>
      <c r="F258" s="149">
        <v>0.91044776119402981</v>
      </c>
      <c r="G258" s="149">
        <v>0.88981481481481484</v>
      </c>
    </row>
    <row r="259" spans="1:7" s="126" customFormat="1">
      <c r="A259" s="141" t="s">
        <v>17</v>
      </c>
      <c r="B259" s="141" t="s">
        <v>31</v>
      </c>
      <c r="C259" s="141" t="s">
        <v>49</v>
      </c>
      <c r="D259" s="141" t="s">
        <v>139</v>
      </c>
      <c r="E259" s="141" t="s">
        <v>140</v>
      </c>
      <c r="F259" s="149">
        <v>0.89</v>
      </c>
      <c r="G259" s="149">
        <v>0.89</v>
      </c>
    </row>
    <row r="260" spans="1:7" s="126" customFormat="1">
      <c r="A260" s="141" t="s">
        <v>19</v>
      </c>
      <c r="B260" s="141" t="s">
        <v>35</v>
      </c>
      <c r="C260" s="141" t="s">
        <v>63</v>
      </c>
      <c r="D260" s="141" t="s">
        <v>141</v>
      </c>
      <c r="E260" s="141" t="s">
        <v>142</v>
      </c>
      <c r="F260" s="149">
        <v>0.96054888507718694</v>
      </c>
      <c r="G260" s="149">
        <v>0.93333333333333335</v>
      </c>
    </row>
    <row r="261" spans="1:7" s="126" customFormat="1">
      <c r="A261" s="141" t="s">
        <v>15</v>
      </c>
      <c r="B261" s="141" t="s">
        <v>27</v>
      </c>
      <c r="C261" s="141" t="s">
        <v>41</v>
      </c>
      <c r="D261" s="141" t="s">
        <v>143</v>
      </c>
      <c r="E261" s="141" t="s">
        <v>144</v>
      </c>
      <c r="F261" s="149">
        <v>0.92553191489361697</v>
      </c>
      <c r="G261" s="149">
        <v>0.75862068965517238</v>
      </c>
    </row>
    <row r="262" spans="1:7" s="126" customFormat="1">
      <c r="A262" s="141" t="s">
        <v>21</v>
      </c>
      <c r="B262" s="141" t="s">
        <v>37</v>
      </c>
      <c r="C262" s="141" t="s">
        <v>57</v>
      </c>
      <c r="D262" s="141" t="s">
        <v>145</v>
      </c>
      <c r="E262" s="141" t="s">
        <v>146</v>
      </c>
      <c r="F262" s="149">
        <v>0.91200000000000003</v>
      </c>
      <c r="G262" s="149">
        <v>0.90118577075098816</v>
      </c>
    </row>
    <row r="263" spans="1:7" s="126" customFormat="1">
      <c r="A263" s="141" t="s">
        <v>19</v>
      </c>
      <c r="B263" s="141" t="s">
        <v>35</v>
      </c>
      <c r="C263" s="141" t="s">
        <v>63</v>
      </c>
      <c r="D263" s="141" t="s">
        <v>147</v>
      </c>
      <c r="E263" s="141" t="s">
        <v>148</v>
      </c>
      <c r="F263" s="149">
        <v>0.88076923076923075</v>
      </c>
      <c r="G263" s="149">
        <v>0.88214285714285712</v>
      </c>
    </row>
    <row r="264" spans="1:7" s="126" customFormat="1">
      <c r="A264" s="141" t="s">
        <v>17</v>
      </c>
      <c r="B264" s="141" t="s">
        <v>33</v>
      </c>
      <c r="C264" s="141" t="s">
        <v>53</v>
      </c>
      <c r="D264" s="141" t="s">
        <v>149</v>
      </c>
      <c r="E264" s="141" t="s">
        <v>150</v>
      </c>
      <c r="F264" s="149">
        <v>0.82051282051282048</v>
      </c>
      <c r="G264" s="149">
        <v>0.82051282051282048</v>
      </c>
    </row>
    <row r="265" spans="1:7" s="126" customFormat="1">
      <c r="A265" s="141" t="s">
        <v>15</v>
      </c>
      <c r="B265" s="141" t="s">
        <v>23</v>
      </c>
      <c r="C265" s="141" t="s">
        <v>43</v>
      </c>
      <c r="D265" s="141" t="s">
        <v>151</v>
      </c>
      <c r="E265" s="141" t="s">
        <v>152</v>
      </c>
      <c r="F265" s="149">
        <v>0.88666666666666671</v>
      </c>
      <c r="G265" s="149">
        <v>0.875</v>
      </c>
    </row>
    <row r="266" spans="1:7" s="126" customFormat="1">
      <c r="A266" s="141" t="s">
        <v>21</v>
      </c>
      <c r="B266" s="141" t="s">
        <v>39</v>
      </c>
      <c r="C266" s="141" t="s">
        <v>59</v>
      </c>
      <c r="D266" s="141" t="s">
        <v>153</v>
      </c>
      <c r="E266" s="141" t="s">
        <v>154</v>
      </c>
      <c r="F266" s="149">
        <v>0.78815080789946135</v>
      </c>
      <c r="G266" s="149">
        <v>0.78815080789946135</v>
      </c>
    </row>
    <row r="267" spans="1:7" s="126" customFormat="1">
      <c r="A267" s="141" t="s">
        <v>19</v>
      </c>
      <c r="B267" s="141" t="s">
        <v>35</v>
      </c>
      <c r="C267" s="141" t="s">
        <v>63</v>
      </c>
      <c r="D267" s="141" t="s">
        <v>155</v>
      </c>
      <c r="E267" s="141" t="s">
        <v>156</v>
      </c>
      <c r="F267" s="149">
        <v>0.91</v>
      </c>
      <c r="G267" s="149">
        <v>0.83056478405315615</v>
      </c>
    </row>
    <row r="268" spans="1:7" s="126" customFormat="1">
      <c r="A268" s="141" t="s">
        <v>19</v>
      </c>
      <c r="B268" s="141" t="s">
        <v>35</v>
      </c>
      <c r="C268" s="141" t="s">
        <v>63</v>
      </c>
      <c r="D268" s="141" t="s">
        <v>157</v>
      </c>
      <c r="E268" s="141" t="s">
        <v>158</v>
      </c>
      <c r="F268" s="149">
        <v>0.91187739463601536</v>
      </c>
      <c r="G268" s="149">
        <v>0.91187739463601536</v>
      </c>
    </row>
    <row r="269" spans="1:7" s="126" customFormat="1">
      <c r="A269" s="141" t="s">
        <v>15</v>
      </c>
      <c r="B269" s="141" t="s">
        <v>25</v>
      </c>
      <c r="C269" s="141" t="s">
        <v>45</v>
      </c>
      <c r="D269" s="141" t="s">
        <v>159</v>
      </c>
      <c r="E269" s="141" t="s">
        <v>160</v>
      </c>
      <c r="F269" s="149">
        <v>0.7</v>
      </c>
      <c r="G269" s="149">
        <v>0.65088757396449703</v>
      </c>
    </row>
    <row r="270" spans="1:7" s="126" customFormat="1">
      <c r="A270" s="141" t="s">
        <v>19</v>
      </c>
      <c r="B270" s="141" t="s">
        <v>35</v>
      </c>
      <c r="C270" s="141" t="s">
        <v>63</v>
      </c>
      <c r="D270" s="141" t="s">
        <v>161</v>
      </c>
      <c r="E270" s="141" t="s">
        <v>162</v>
      </c>
      <c r="F270" s="149">
        <v>0.89764556962025299</v>
      </c>
      <c r="G270" s="149">
        <v>0.8971631205673759</v>
      </c>
    </row>
    <row r="271" spans="1:7" s="126" customFormat="1">
      <c r="A271" s="141" t="s">
        <v>21</v>
      </c>
      <c r="B271" s="141" t="s">
        <v>37</v>
      </c>
      <c r="C271" s="141" t="s">
        <v>61</v>
      </c>
      <c r="D271" s="141" t="s">
        <v>163</v>
      </c>
      <c r="E271" s="141" t="s">
        <v>164</v>
      </c>
      <c r="F271" s="149">
        <v>0.83766233766233766</v>
      </c>
      <c r="G271" s="149">
        <v>0.81299999999999994</v>
      </c>
    </row>
    <row r="272" spans="1:7" s="126" customFormat="1">
      <c r="A272" s="141" t="s">
        <v>19</v>
      </c>
      <c r="B272" s="141" t="s">
        <v>35</v>
      </c>
      <c r="C272" s="141" t="s">
        <v>63</v>
      </c>
      <c r="D272" s="141" t="s">
        <v>165</v>
      </c>
      <c r="E272" s="141" t="s">
        <v>166</v>
      </c>
      <c r="F272" s="149">
        <v>0.91</v>
      </c>
      <c r="G272" s="149">
        <v>0.91400000000000003</v>
      </c>
    </row>
    <row r="273" spans="1:7" s="126" customFormat="1">
      <c r="A273" s="141" t="s">
        <v>19</v>
      </c>
      <c r="B273" s="141" t="s">
        <v>35</v>
      </c>
      <c r="C273" s="141" t="s">
        <v>63</v>
      </c>
      <c r="D273" s="141" t="s">
        <v>167</v>
      </c>
      <c r="E273" s="141" t="s">
        <v>168</v>
      </c>
      <c r="F273" s="149">
        <v>0.8</v>
      </c>
      <c r="G273" s="149">
        <v>0.8</v>
      </c>
    </row>
    <row r="274" spans="1:7" s="126" customFormat="1">
      <c r="A274" s="141" t="s">
        <v>15</v>
      </c>
      <c r="B274" s="141" t="s">
        <v>23</v>
      </c>
      <c r="C274" s="141" t="s">
        <v>43</v>
      </c>
      <c r="D274" s="141" t="s">
        <v>169</v>
      </c>
      <c r="E274" s="141" t="s">
        <v>170</v>
      </c>
      <c r="F274" s="149">
        <v>0.89230769230769236</v>
      </c>
      <c r="G274" s="149">
        <v>0.83076923076923082</v>
      </c>
    </row>
    <row r="275" spans="1:7" s="126" customFormat="1">
      <c r="A275" s="141" t="s">
        <v>19</v>
      </c>
      <c r="B275" s="141" t="s">
        <v>35</v>
      </c>
      <c r="C275" s="141" t="s">
        <v>63</v>
      </c>
      <c r="D275" s="141" t="s">
        <v>171</v>
      </c>
      <c r="E275" s="141" t="s">
        <v>172</v>
      </c>
      <c r="F275" s="149">
        <v>0.87547169811320757</v>
      </c>
      <c r="G275" s="149">
        <v>0.87111111111111106</v>
      </c>
    </row>
    <row r="276" spans="1:7" s="126" customFormat="1">
      <c r="A276" s="141" t="s">
        <v>17</v>
      </c>
      <c r="B276" s="141" t="s">
        <v>31</v>
      </c>
      <c r="C276" s="141" t="s">
        <v>49</v>
      </c>
      <c r="D276" s="141" t="s">
        <v>173</v>
      </c>
      <c r="E276" s="141" t="s">
        <v>174</v>
      </c>
      <c r="F276" s="149">
        <v>0.85</v>
      </c>
      <c r="G276" s="149">
        <v>0.85</v>
      </c>
    </row>
    <row r="277" spans="1:7" s="126" customFormat="1">
      <c r="A277" s="141" t="s">
        <v>17</v>
      </c>
      <c r="B277" s="141" t="s">
        <v>33</v>
      </c>
      <c r="C277" s="141" t="s">
        <v>51</v>
      </c>
      <c r="D277" s="141" t="s">
        <v>175</v>
      </c>
      <c r="E277" s="141" t="s">
        <v>176</v>
      </c>
      <c r="F277" s="149">
        <v>0.91296625222024863</v>
      </c>
      <c r="G277" s="149">
        <v>0.87055837563451777</v>
      </c>
    </row>
    <row r="278" spans="1:7" s="126" customFormat="1">
      <c r="A278" s="141" t="s">
        <v>19</v>
      </c>
      <c r="B278" s="141" t="s">
        <v>35</v>
      </c>
      <c r="C278" s="141" t="s">
        <v>63</v>
      </c>
      <c r="D278" s="141" t="s">
        <v>177</v>
      </c>
      <c r="E278" s="141" t="s">
        <v>178</v>
      </c>
      <c r="F278" s="149">
        <v>0.9538461538461539</v>
      </c>
      <c r="G278" s="149">
        <v>0.9375</v>
      </c>
    </row>
    <row r="279" spans="1:7" s="126" customFormat="1">
      <c r="A279" s="141" t="s">
        <v>19</v>
      </c>
      <c r="B279" s="141" t="s">
        <v>35</v>
      </c>
      <c r="C279" s="141" t="s">
        <v>63</v>
      </c>
      <c r="D279" s="141" t="s">
        <v>179</v>
      </c>
      <c r="E279" s="141" t="s">
        <v>180</v>
      </c>
      <c r="F279" s="149">
        <v>0.95238095238095233</v>
      </c>
      <c r="G279" s="149">
        <v>0.85</v>
      </c>
    </row>
    <row r="280" spans="1:7" s="126" customFormat="1">
      <c r="A280" s="141" t="s">
        <v>21</v>
      </c>
      <c r="B280" s="141" t="s">
        <v>37</v>
      </c>
      <c r="C280" s="141" t="s">
        <v>61</v>
      </c>
      <c r="D280" s="141" t="s">
        <v>181</v>
      </c>
      <c r="E280" s="141" t="s">
        <v>182</v>
      </c>
      <c r="F280" s="149">
        <v>0.96666666666666667</v>
      </c>
      <c r="G280" s="149">
        <v>0.95789473684210524</v>
      </c>
    </row>
    <row r="281" spans="1:7" s="126" customFormat="1">
      <c r="A281" s="141" t="s">
        <v>19</v>
      </c>
      <c r="B281" s="141" t="s">
        <v>35</v>
      </c>
      <c r="C281" s="141" t="s">
        <v>63</v>
      </c>
      <c r="D281" s="141" t="s">
        <v>183</v>
      </c>
      <c r="E281" s="141" t="s">
        <v>184</v>
      </c>
      <c r="F281" s="149">
        <v>0.95</v>
      </c>
      <c r="G281" s="149">
        <v>0.92</v>
      </c>
    </row>
    <row r="282" spans="1:7" s="126" customFormat="1">
      <c r="A282" s="141" t="s">
        <v>19</v>
      </c>
      <c r="B282" s="141" t="s">
        <v>35</v>
      </c>
      <c r="C282" s="141" t="s">
        <v>63</v>
      </c>
      <c r="D282" s="141" t="s">
        <v>185</v>
      </c>
      <c r="E282" s="141" t="s">
        <v>186</v>
      </c>
      <c r="F282" s="149">
        <v>0.87463976945244959</v>
      </c>
      <c r="G282" s="149">
        <v>0.89700000000000002</v>
      </c>
    </row>
    <row r="283" spans="1:7" s="126" customFormat="1">
      <c r="A283" s="141" t="s">
        <v>21</v>
      </c>
      <c r="B283" s="141" t="s">
        <v>37</v>
      </c>
      <c r="C283" s="141" t="s">
        <v>57</v>
      </c>
      <c r="D283" s="141" t="s">
        <v>187</v>
      </c>
      <c r="E283" s="141" t="s">
        <v>188</v>
      </c>
      <c r="F283" s="149">
        <v>0.85886840432294975</v>
      </c>
      <c r="G283" s="149">
        <v>0.85886840432294975</v>
      </c>
    </row>
    <row r="284" spans="1:7" s="126" customFormat="1">
      <c r="A284" s="141" t="s">
        <v>15</v>
      </c>
      <c r="B284" s="141" t="s">
        <v>27</v>
      </c>
      <c r="C284" s="141" t="s">
        <v>41</v>
      </c>
      <c r="D284" s="141" t="s">
        <v>189</v>
      </c>
      <c r="E284" s="141" t="s">
        <v>190</v>
      </c>
      <c r="F284" s="149">
        <v>0.919047619047619</v>
      </c>
      <c r="G284" s="149">
        <v>0.92</v>
      </c>
    </row>
    <row r="285" spans="1:7" s="126" customFormat="1">
      <c r="A285" s="141" t="s">
        <v>19</v>
      </c>
      <c r="B285" s="141" t="s">
        <v>35</v>
      </c>
      <c r="C285" s="141" t="s">
        <v>63</v>
      </c>
      <c r="D285" s="141" t="s">
        <v>191</v>
      </c>
      <c r="E285" s="141" t="s">
        <v>192</v>
      </c>
      <c r="F285" s="149">
        <v>0.90322580645161288</v>
      </c>
      <c r="G285" s="149">
        <v>0.83870967741935487</v>
      </c>
    </row>
    <row r="286" spans="1:7" s="126" customFormat="1">
      <c r="A286" s="141" t="s">
        <v>15</v>
      </c>
      <c r="B286" s="141" t="s">
        <v>27</v>
      </c>
      <c r="C286" s="141" t="s">
        <v>41</v>
      </c>
      <c r="D286" s="141" t="s">
        <v>193</v>
      </c>
      <c r="E286" s="141" t="s">
        <v>194</v>
      </c>
      <c r="F286" s="149">
        <v>0.95145631067961167</v>
      </c>
      <c r="G286" s="149">
        <v>0.94811320754716977</v>
      </c>
    </row>
    <row r="287" spans="1:7" s="126" customFormat="1">
      <c r="A287" s="141" t="s">
        <v>15</v>
      </c>
      <c r="B287" s="141" t="s">
        <v>25</v>
      </c>
      <c r="C287" s="141" t="s">
        <v>45</v>
      </c>
      <c r="D287" s="141" t="s">
        <v>195</v>
      </c>
      <c r="E287" s="141" t="s">
        <v>196</v>
      </c>
      <c r="F287" s="149">
        <v>0.875</v>
      </c>
      <c r="G287" s="149">
        <v>0.88495575221238942</v>
      </c>
    </row>
    <row r="288" spans="1:7" s="126" customFormat="1">
      <c r="A288" s="141" t="s">
        <v>19</v>
      </c>
      <c r="B288" s="141" t="s">
        <v>35</v>
      </c>
      <c r="C288" s="141" t="s">
        <v>63</v>
      </c>
      <c r="D288" s="141" t="s">
        <v>197</v>
      </c>
      <c r="E288" s="141" t="s">
        <v>198</v>
      </c>
      <c r="F288" s="149">
        <v>0.96045197740112997</v>
      </c>
      <c r="G288" s="149">
        <v>0.90074441687344908</v>
      </c>
    </row>
    <row r="289" spans="1:7" s="126" customFormat="1">
      <c r="A289" s="141" t="s">
        <v>15</v>
      </c>
      <c r="B289" s="141" t="s">
        <v>25</v>
      </c>
      <c r="C289" s="141" t="s">
        <v>470</v>
      </c>
      <c r="D289" s="141" t="s">
        <v>199</v>
      </c>
      <c r="E289" s="141" t="s">
        <v>200</v>
      </c>
      <c r="F289" s="149">
        <v>0.82</v>
      </c>
      <c r="G289" s="149">
        <v>0.82</v>
      </c>
    </row>
    <row r="290" spans="1:7" s="126" customFormat="1">
      <c r="A290" s="141" t="s">
        <v>15</v>
      </c>
      <c r="B290" s="141" t="s">
        <v>27</v>
      </c>
      <c r="C290" s="141" t="s">
        <v>41</v>
      </c>
      <c r="D290" s="141" t="s">
        <v>201</v>
      </c>
      <c r="E290" s="141" t="s">
        <v>202</v>
      </c>
      <c r="F290" s="149">
        <v>0.9</v>
      </c>
      <c r="G290" s="149">
        <v>0.92511848341232228</v>
      </c>
    </row>
    <row r="291" spans="1:7" s="126" customFormat="1">
      <c r="A291" s="141" t="s">
        <v>17</v>
      </c>
      <c r="B291" s="141" t="s">
        <v>29</v>
      </c>
      <c r="C291" s="141" t="s">
        <v>51</v>
      </c>
      <c r="D291" s="141" t="s">
        <v>203</v>
      </c>
      <c r="E291" s="141" t="s">
        <v>204</v>
      </c>
      <c r="F291" s="149">
        <v>0.9</v>
      </c>
      <c r="G291" s="149">
        <v>0.9</v>
      </c>
    </row>
    <row r="292" spans="1:7" s="126" customFormat="1">
      <c r="A292" s="141" t="s">
        <v>17</v>
      </c>
      <c r="B292" s="141" t="s">
        <v>29</v>
      </c>
      <c r="C292" s="141" t="s">
        <v>51</v>
      </c>
      <c r="D292" s="141" t="s">
        <v>205</v>
      </c>
      <c r="E292" s="141" t="s">
        <v>206</v>
      </c>
      <c r="F292" s="149">
        <v>0.81969949916527551</v>
      </c>
      <c r="G292" s="149">
        <v>0.84222222222222221</v>
      </c>
    </row>
    <row r="293" spans="1:7" s="126" customFormat="1">
      <c r="A293" s="141" t="s">
        <v>19</v>
      </c>
      <c r="B293" s="141" t="s">
        <v>35</v>
      </c>
      <c r="C293" s="141" t="s">
        <v>63</v>
      </c>
      <c r="D293" s="141" t="s">
        <v>207</v>
      </c>
      <c r="E293" s="141" t="s">
        <v>208</v>
      </c>
      <c r="F293" s="149">
        <v>0.88</v>
      </c>
      <c r="G293" s="149">
        <v>0.88</v>
      </c>
    </row>
    <row r="294" spans="1:7" s="126" customFormat="1">
      <c r="A294" s="141" t="s">
        <v>17</v>
      </c>
      <c r="B294" s="141" t="s">
        <v>29</v>
      </c>
      <c r="C294" s="141" t="s">
        <v>51</v>
      </c>
      <c r="D294" s="141" t="s">
        <v>209</v>
      </c>
      <c r="E294" s="141" t="s">
        <v>210</v>
      </c>
      <c r="F294" s="149">
        <v>0.8</v>
      </c>
      <c r="G294" s="149">
        <v>0.82</v>
      </c>
    </row>
    <row r="295" spans="1:7" s="126" customFormat="1">
      <c r="A295" s="141" t="s">
        <v>15</v>
      </c>
      <c r="B295" s="141" t="s">
        <v>25</v>
      </c>
      <c r="C295" s="141" t="s">
        <v>45</v>
      </c>
      <c r="D295" s="141" t="s">
        <v>211</v>
      </c>
      <c r="E295" s="141" t="s">
        <v>212</v>
      </c>
      <c r="F295" s="149">
        <v>0.82973451327433634</v>
      </c>
      <c r="G295" s="149">
        <v>0.75</v>
      </c>
    </row>
    <row r="296" spans="1:7" s="126" customFormat="1">
      <c r="A296" s="141" t="s">
        <v>17</v>
      </c>
      <c r="B296" s="141" t="s">
        <v>33</v>
      </c>
      <c r="C296" s="141" t="s">
        <v>51</v>
      </c>
      <c r="D296" s="141" t="s">
        <v>213</v>
      </c>
      <c r="E296" s="141" t="s">
        <v>214</v>
      </c>
      <c r="F296" s="149">
        <v>0.83193277310924374</v>
      </c>
      <c r="G296" s="149">
        <v>0.83125000000000004</v>
      </c>
    </row>
    <row r="297" spans="1:7" s="126" customFormat="1">
      <c r="A297" s="141" t="s">
        <v>15</v>
      </c>
      <c r="B297" s="141" t="s">
        <v>25</v>
      </c>
      <c r="C297" s="141" t="s">
        <v>469</v>
      </c>
      <c r="D297" s="141" t="s">
        <v>215</v>
      </c>
      <c r="E297" s="141" t="s">
        <v>216</v>
      </c>
      <c r="F297" s="149">
        <v>0.67123287671232879</v>
      </c>
      <c r="G297" s="149">
        <v>0.77808219178082194</v>
      </c>
    </row>
    <row r="298" spans="1:7" s="126" customFormat="1">
      <c r="A298" s="141" t="s">
        <v>21</v>
      </c>
      <c r="B298" s="141" t="s">
        <v>37</v>
      </c>
      <c r="C298" s="141" t="s">
        <v>57</v>
      </c>
      <c r="D298" s="141" t="s">
        <v>217</v>
      </c>
      <c r="E298" s="141" t="s">
        <v>218</v>
      </c>
      <c r="F298" s="149">
        <v>0.92546583850931674</v>
      </c>
      <c r="G298" s="149">
        <v>0.85</v>
      </c>
    </row>
    <row r="299" spans="1:7" s="126" customFormat="1">
      <c r="A299" s="141" t="s">
        <v>19</v>
      </c>
      <c r="B299" s="141" t="s">
        <v>35</v>
      </c>
      <c r="C299" s="141" t="s">
        <v>63</v>
      </c>
      <c r="D299" s="141" t="s">
        <v>219</v>
      </c>
      <c r="E299" s="141" t="s">
        <v>220</v>
      </c>
      <c r="F299" s="149">
        <v>0.8571428571428571</v>
      </c>
      <c r="G299" s="149">
        <v>0.73157894736842111</v>
      </c>
    </row>
    <row r="300" spans="1:7" s="126" customFormat="1">
      <c r="A300" s="141" t="s">
        <v>15</v>
      </c>
      <c r="B300" s="141" t="s">
        <v>23</v>
      </c>
      <c r="C300" s="141" t="s">
        <v>43</v>
      </c>
      <c r="D300" s="141" t="s">
        <v>221</v>
      </c>
      <c r="E300" s="141" t="s">
        <v>222</v>
      </c>
      <c r="F300" s="149">
        <v>0.8833333333333333</v>
      </c>
      <c r="G300" s="149">
        <v>0.88571428571428568</v>
      </c>
    </row>
    <row r="301" spans="1:7" s="126" customFormat="1">
      <c r="A301" s="141" t="s">
        <v>17</v>
      </c>
      <c r="B301" s="141" t="s">
        <v>37</v>
      </c>
      <c r="C301" s="141" t="s">
        <v>51</v>
      </c>
      <c r="D301" s="141" t="s">
        <v>223</v>
      </c>
      <c r="E301" s="141" t="s">
        <v>224</v>
      </c>
      <c r="F301" s="149">
        <v>0.93360995850622408</v>
      </c>
      <c r="G301" s="149">
        <v>0.8545454545454545</v>
      </c>
    </row>
    <row r="302" spans="1:7" s="126" customFormat="1">
      <c r="A302" s="141" t="s">
        <v>15</v>
      </c>
      <c r="B302" s="141" t="s">
        <v>23</v>
      </c>
      <c r="C302" s="141" t="s">
        <v>43</v>
      </c>
      <c r="D302" s="141" t="s">
        <v>225</v>
      </c>
      <c r="E302" s="141" t="s">
        <v>226</v>
      </c>
      <c r="F302" s="149">
        <v>0.86561264822134387</v>
      </c>
      <c r="G302" s="149">
        <v>0.83043478260869563</v>
      </c>
    </row>
    <row r="303" spans="1:7" s="126" customFormat="1">
      <c r="A303" s="141" t="s">
        <v>19</v>
      </c>
      <c r="B303" s="141" t="s">
        <v>35</v>
      </c>
      <c r="C303" s="141" t="s">
        <v>63</v>
      </c>
      <c r="D303" s="141" t="s">
        <v>227</v>
      </c>
      <c r="E303" s="141" t="s">
        <v>228</v>
      </c>
      <c r="F303" s="149">
        <v>0.96</v>
      </c>
      <c r="G303" s="149">
        <v>0.875</v>
      </c>
    </row>
    <row r="304" spans="1:7" s="126" customFormat="1">
      <c r="A304" s="141" t="s">
        <v>17</v>
      </c>
      <c r="B304" s="141" t="s">
        <v>33</v>
      </c>
      <c r="C304" s="141" t="s">
        <v>53</v>
      </c>
      <c r="D304" s="141" t="s">
        <v>229</v>
      </c>
      <c r="E304" s="141" t="s">
        <v>230</v>
      </c>
      <c r="F304" s="149">
        <v>0.90049261083743848</v>
      </c>
      <c r="G304" s="149">
        <v>0.90029761904761907</v>
      </c>
    </row>
    <row r="305" spans="1:7" s="126" customFormat="1">
      <c r="A305" s="141" t="s">
        <v>15</v>
      </c>
      <c r="B305" s="141" t="s">
        <v>27</v>
      </c>
      <c r="C305" s="141" t="s">
        <v>41</v>
      </c>
      <c r="D305" s="141" t="s">
        <v>231</v>
      </c>
      <c r="E305" s="141" t="s">
        <v>232</v>
      </c>
      <c r="F305" s="149">
        <v>0.89473684210526316</v>
      </c>
      <c r="G305" s="149">
        <v>0.89473684210526316</v>
      </c>
    </row>
    <row r="306" spans="1:7" s="126" customFormat="1">
      <c r="A306" s="141" t="s">
        <v>15</v>
      </c>
      <c r="B306" s="141" t="s">
        <v>27</v>
      </c>
      <c r="C306" s="141" t="s">
        <v>41</v>
      </c>
      <c r="D306" s="141" t="s">
        <v>233</v>
      </c>
      <c r="E306" s="141" t="s">
        <v>234</v>
      </c>
      <c r="F306" s="149">
        <v>0.90598290598290598</v>
      </c>
      <c r="G306" s="149">
        <v>0.91666666666666663</v>
      </c>
    </row>
    <row r="307" spans="1:7" s="126" customFormat="1">
      <c r="A307" s="141" t="s">
        <v>21</v>
      </c>
      <c r="B307" s="141" t="s">
        <v>39</v>
      </c>
      <c r="C307" s="141" t="s">
        <v>55</v>
      </c>
      <c r="D307" s="141" t="s">
        <v>235</v>
      </c>
      <c r="E307" s="141" t="s">
        <v>236</v>
      </c>
      <c r="F307" s="149">
        <v>0.85</v>
      </c>
      <c r="G307" s="149">
        <v>0.85263157894736841</v>
      </c>
    </row>
    <row r="308" spans="1:7" s="126" customFormat="1">
      <c r="A308" s="141" t="s">
        <v>15</v>
      </c>
      <c r="B308" s="141" t="s">
        <v>23</v>
      </c>
      <c r="C308" s="141" t="s">
        <v>43</v>
      </c>
      <c r="D308" s="141" t="s">
        <v>237</v>
      </c>
      <c r="E308" s="141" t="s">
        <v>238</v>
      </c>
      <c r="F308" s="149">
        <v>0.94035087719298249</v>
      </c>
      <c r="G308" s="149">
        <v>0.93090909090909091</v>
      </c>
    </row>
    <row r="309" spans="1:7" s="126" customFormat="1">
      <c r="A309" s="141" t="s">
        <v>15</v>
      </c>
      <c r="B309" s="141" t="s">
        <v>27</v>
      </c>
      <c r="C309" s="141" t="s">
        <v>41</v>
      </c>
      <c r="D309" s="141" t="s">
        <v>239</v>
      </c>
      <c r="E309" s="141" t="s">
        <v>240</v>
      </c>
      <c r="F309" s="149">
        <v>0.85548387096774192</v>
      </c>
      <c r="G309" s="149">
        <v>0.87301587301587302</v>
      </c>
    </row>
    <row r="310" spans="1:7" s="126" customFormat="1">
      <c r="A310" s="141" t="s">
        <v>17</v>
      </c>
      <c r="B310" s="141" t="s">
        <v>29</v>
      </c>
      <c r="C310" s="141" t="s">
        <v>51</v>
      </c>
      <c r="D310" s="141" t="s">
        <v>241</v>
      </c>
      <c r="E310" s="141" t="s">
        <v>242</v>
      </c>
      <c r="F310" s="149">
        <v>0.74545454545454548</v>
      </c>
      <c r="G310" s="149">
        <v>0.7594866071428571</v>
      </c>
    </row>
    <row r="311" spans="1:7" s="126" customFormat="1">
      <c r="A311" s="141" t="s">
        <v>15</v>
      </c>
      <c r="B311" s="141" t="s">
        <v>23</v>
      </c>
      <c r="C311" s="141" t="s">
        <v>43</v>
      </c>
      <c r="D311" s="141" t="s">
        <v>243</v>
      </c>
      <c r="E311" s="141" t="s">
        <v>244</v>
      </c>
      <c r="F311" s="149">
        <v>0.94888888888888889</v>
      </c>
      <c r="G311" s="149">
        <v>0.93150684931506844</v>
      </c>
    </row>
    <row r="312" spans="1:7" s="126" customFormat="1">
      <c r="A312" s="141" t="s">
        <v>17</v>
      </c>
      <c r="B312" s="141" t="s">
        <v>29</v>
      </c>
      <c r="C312" s="141" t="s">
        <v>47</v>
      </c>
      <c r="D312" s="141" t="s">
        <v>245</v>
      </c>
      <c r="E312" s="141" t="s">
        <v>246</v>
      </c>
      <c r="F312" s="149">
        <v>0.66698666666666673</v>
      </c>
      <c r="G312" s="149">
        <v>0.77611940298507465</v>
      </c>
    </row>
    <row r="313" spans="1:7" s="126" customFormat="1">
      <c r="A313" s="141" t="s">
        <v>17</v>
      </c>
      <c r="B313" s="141" t="s">
        <v>29</v>
      </c>
      <c r="C313" s="141" t="s">
        <v>47</v>
      </c>
      <c r="D313" s="141" t="s">
        <v>247</v>
      </c>
      <c r="E313" s="141" t="s">
        <v>248</v>
      </c>
      <c r="F313" s="149">
        <v>0.90677966101694918</v>
      </c>
      <c r="G313" s="149">
        <v>0.91208791208791207</v>
      </c>
    </row>
    <row r="314" spans="1:7" s="126" customFormat="1">
      <c r="A314" s="141" t="s">
        <v>15</v>
      </c>
      <c r="B314" s="141" t="s">
        <v>25</v>
      </c>
      <c r="C314" s="141" t="s">
        <v>469</v>
      </c>
      <c r="D314" s="141" t="s">
        <v>249</v>
      </c>
      <c r="E314" s="141" t="s">
        <v>250</v>
      </c>
      <c r="F314" s="149">
        <v>0.9</v>
      </c>
      <c r="G314" s="149">
        <v>0.9</v>
      </c>
    </row>
    <row r="315" spans="1:7" s="126" customFormat="1">
      <c r="A315" s="141" t="s">
        <v>21</v>
      </c>
      <c r="B315" s="141" t="s">
        <v>37</v>
      </c>
      <c r="C315" s="141" t="s">
        <v>59</v>
      </c>
      <c r="D315" s="141" t="s">
        <v>251</v>
      </c>
      <c r="E315" s="141" t="s">
        <v>252</v>
      </c>
      <c r="F315" s="149">
        <v>0.83199999999999996</v>
      </c>
      <c r="G315" s="149">
        <v>0.83599999999999997</v>
      </c>
    </row>
    <row r="316" spans="1:7" s="126" customFormat="1">
      <c r="A316" s="141" t="s">
        <v>17</v>
      </c>
      <c r="B316" s="141" t="s">
        <v>33</v>
      </c>
      <c r="C316" s="141" t="s">
        <v>53</v>
      </c>
      <c r="D316" s="141" t="s">
        <v>253</v>
      </c>
      <c r="E316" s="141" t="s">
        <v>254</v>
      </c>
      <c r="F316" s="149">
        <v>0.8315412186379928</v>
      </c>
      <c r="G316" s="149">
        <v>0.82781456953642385</v>
      </c>
    </row>
    <row r="317" spans="1:7" s="126" customFormat="1">
      <c r="A317" s="141" t="s">
        <v>21</v>
      </c>
      <c r="B317" s="141" t="s">
        <v>39</v>
      </c>
      <c r="C317" s="141" t="s">
        <v>55</v>
      </c>
      <c r="D317" s="141" t="s">
        <v>255</v>
      </c>
      <c r="E317" s="141" t="s">
        <v>256</v>
      </c>
      <c r="F317" s="149">
        <v>0.89866666666666661</v>
      </c>
      <c r="G317" s="149">
        <v>0.89891696750902528</v>
      </c>
    </row>
    <row r="318" spans="1:7" s="126" customFormat="1">
      <c r="A318" s="141" t="s">
        <v>21</v>
      </c>
      <c r="B318" s="141" t="s">
        <v>37</v>
      </c>
      <c r="C318" s="141" t="s">
        <v>61</v>
      </c>
      <c r="D318" s="141" t="s">
        <v>257</v>
      </c>
      <c r="E318" s="141" t="s">
        <v>258</v>
      </c>
      <c r="F318" s="149">
        <v>0.85314685314685312</v>
      </c>
      <c r="G318" s="149">
        <v>0.8529411764705882</v>
      </c>
    </row>
    <row r="319" spans="1:7" s="126" customFormat="1">
      <c r="A319" s="141" t="s">
        <v>21</v>
      </c>
      <c r="B319" s="141" t="s">
        <v>37</v>
      </c>
      <c r="C319" s="141" t="s">
        <v>59</v>
      </c>
      <c r="D319" s="141" t="s">
        <v>259</v>
      </c>
      <c r="E319" s="141" t="s">
        <v>260</v>
      </c>
      <c r="F319" s="149">
        <v>0.95454545454545459</v>
      </c>
      <c r="G319" s="149">
        <v>0.8666666666666667</v>
      </c>
    </row>
    <row r="320" spans="1:7" s="126" customFormat="1">
      <c r="A320" s="141" t="s">
        <v>19</v>
      </c>
      <c r="B320" s="141" t="s">
        <v>35</v>
      </c>
      <c r="C320" s="141" t="s">
        <v>63</v>
      </c>
      <c r="D320" s="141" t="s">
        <v>261</v>
      </c>
      <c r="E320" s="141" t="s">
        <v>262</v>
      </c>
      <c r="F320" s="149">
        <v>0.85106382978723405</v>
      </c>
      <c r="G320" s="149">
        <v>0.85666666666666669</v>
      </c>
    </row>
    <row r="321" spans="1:7" s="126" customFormat="1">
      <c r="A321" s="141" t="s">
        <v>15</v>
      </c>
      <c r="B321" s="141" t="s">
        <v>23</v>
      </c>
      <c r="C321" s="141" t="s">
        <v>43</v>
      </c>
      <c r="D321" s="141" t="s">
        <v>263</v>
      </c>
      <c r="E321" s="141" t="s">
        <v>264</v>
      </c>
      <c r="F321" s="149">
        <v>0.84444444444444444</v>
      </c>
      <c r="G321" s="149">
        <v>0.84444444444444444</v>
      </c>
    </row>
    <row r="322" spans="1:7" s="126" customFormat="1">
      <c r="A322" s="141" t="s">
        <v>19</v>
      </c>
      <c r="B322" s="141" t="s">
        <v>35</v>
      </c>
      <c r="C322" s="141" t="s">
        <v>63</v>
      </c>
      <c r="D322" s="141" t="s">
        <v>265</v>
      </c>
      <c r="E322" s="141" t="s">
        <v>266</v>
      </c>
      <c r="F322" s="149">
        <v>0.85238095238095235</v>
      </c>
      <c r="G322" s="149">
        <v>0.85161290322580641</v>
      </c>
    </row>
    <row r="323" spans="1:7" s="126" customFormat="1">
      <c r="A323" s="141" t="s">
        <v>15</v>
      </c>
      <c r="B323" s="141" t="s">
        <v>25</v>
      </c>
      <c r="C323" s="141" t="s">
        <v>469</v>
      </c>
      <c r="D323" s="141" t="s">
        <v>267</v>
      </c>
      <c r="E323" s="141" t="s">
        <v>268</v>
      </c>
      <c r="F323" s="149">
        <v>0.83030303030303032</v>
      </c>
      <c r="G323" s="149">
        <v>0.83333333333333337</v>
      </c>
    </row>
    <row r="324" spans="1:7" s="126" customFormat="1">
      <c r="A324" s="141" t="s">
        <v>15</v>
      </c>
      <c r="B324" s="141" t="s">
        <v>27</v>
      </c>
      <c r="C324" s="141" t="s">
        <v>41</v>
      </c>
      <c r="D324" s="141" t="s">
        <v>269</v>
      </c>
      <c r="E324" s="141" t="s">
        <v>270</v>
      </c>
      <c r="F324" s="149">
        <v>0.9</v>
      </c>
      <c r="G324" s="149">
        <v>0.91034482758620694</v>
      </c>
    </row>
    <row r="325" spans="1:7" s="126" customFormat="1">
      <c r="A325" s="141" t="s">
        <v>17</v>
      </c>
      <c r="B325" s="141" t="s">
        <v>29</v>
      </c>
      <c r="C325" s="141" t="s">
        <v>51</v>
      </c>
      <c r="D325" s="141" t="s">
        <v>271</v>
      </c>
      <c r="E325" s="141" t="s">
        <v>272</v>
      </c>
      <c r="F325" s="149">
        <v>0.83333333333333337</v>
      </c>
      <c r="G325" s="149">
        <v>0.83333333333333337</v>
      </c>
    </row>
    <row r="326" spans="1:7" s="126" customFormat="1">
      <c r="A326" s="141" t="s">
        <v>15</v>
      </c>
      <c r="B326" s="141" t="s">
        <v>25</v>
      </c>
      <c r="C326" s="141" t="s">
        <v>469</v>
      </c>
      <c r="D326" s="141" t="s">
        <v>273</v>
      </c>
      <c r="E326" s="141" t="s">
        <v>274</v>
      </c>
      <c r="F326" s="149">
        <v>0.80500000000000005</v>
      </c>
      <c r="G326" s="149">
        <v>0.77996422182468694</v>
      </c>
    </row>
    <row r="327" spans="1:7" s="126" customFormat="1">
      <c r="A327" s="141" t="s">
        <v>17</v>
      </c>
      <c r="B327" s="141" t="s">
        <v>31</v>
      </c>
      <c r="C327" s="141" t="s">
        <v>49</v>
      </c>
      <c r="D327" s="141" t="s">
        <v>275</v>
      </c>
      <c r="E327" s="141" t="s">
        <v>276</v>
      </c>
      <c r="F327" s="149">
        <v>0.8</v>
      </c>
      <c r="G327" s="149">
        <v>0.8</v>
      </c>
    </row>
    <row r="328" spans="1:7" s="126" customFormat="1">
      <c r="A328" s="141" t="s">
        <v>15</v>
      </c>
      <c r="B328" s="141" t="s">
        <v>25</v>
      </c>
      <c r="C328" s="141" t="s">
        <v>45</v>
      </c>
      <c r="D328" s="141" t="s">
        <v>277</v>
      </c>
      <c r="E328" s="141" t="s">
        <v>278</v>
      </c>
      <c r="F328" s="149">
        <v>0.92500000000000004</v>
      </c>
      <c r="G328" s="149">
        <v>0.89977220956719817</v>
      </c>
    </row>
    <row r="329" spans="1:7" s="126" customFormat="1">
      <c r="A329" s="141" t="s">
        <v>15</v>
      </c>
      <c r="B329" s="141" t="s">
        <v>27</v>
      </c>
      <c r="C329" s="141" t="s">
        <v>41</v>
      </c>
      <c r="D329" s="141" t="s">
        <v>279</v>
      </c>
      <c r="E329" s="141" t="s">
        <v>280</v>
      </c>
      <c r="F329" s="149">
        <v>0.85333333333333339</v>
      </c>
      <c r="G329" s="149">
        <v>0.85052631578947369</v>
      </c>
    </row>
    <row r="330" spans="1:7" s="126" customFormat="1">
      <c r="A330" s="141" t="s">
        <v>17</v>
      </c>
      <c r="B330" s="141" t="s">
        <v>31</v>
      </c>
      <c r="C330" s="141" t="s">
        <v>47</v>
      </c>
      <c r="D330" s="141" t="s">
        <v>281</v>
      </c>
      <c r="E330" s="141" t="s">
        <v>282</v>
      </c>
      <c r="F330" s="149">
        <v>0.83870967741935487</v>
      </c>
      <c r="G330" s="149">
        <v>0.84076433121019112</v>
      </c>
    </row>
    <row r="331" spans="1:7" s="126" customFormat="1">
      <c r="A331" s="141" t="s">
        <v>21</v>
      </c>
      <c r="B331" s="141" t="s">
        <v>37</v>
      </c>
      <c r="C331" s="141" t="s">
        <v>59</v>
      </c>
      <c r="D331" s="141" t="s">
        <v>283</v>
      </c>
      <c r="E331" s="141" t="s">
        <v>284</v>
      </c>
      <c r="F331" s="149">
        <v>0.94285714285714284</v>
      </c>
      <c r="G331" s="149">
        <v>0.90434782608695652</v>
      </c>
    </row>
    <row r="332" spans="1:7" s="126" customFormat="1">
      <c r="A332" s="141" t="s">
        <v>17</v>
      </c>
      <c r="B332" s="141" t="s">
        <v>31</v>
      </c>
      <c r="C332" s="141" t="s">
        <v>49</v>
      </c>
      <c r="D332" s="141" t="s">
        <v>285</v>
      </c>
      <c r="E332" s="141" t="s">
        <v>286</v>
      </c>
      <c r="F332" s="149">
        <v>0.8833333333333333</v>
      </c>
      <c r="G332" s="149">
        <v>0.88181818181818183</v>
      </c>
    </row>
    <row r="333" spans="1:7" s="126" customFormat="1">
      <c r="A333" s="141" t="s">
        <v>21</v>
      </c>
      <c r="B333" s="141" t="s">
        <v>39</v>
      </c>
      <c r="C333" s="141" t="s">
        <v>55</v>
      </c>
      <c r="D333" s="141" t="s">
        <v>287</v>
      </c>
      <c r="E333" s="141" t="s">
        <v>288</v>
      </c>
      <c r="F333" s="149">
        <v>0.848951048951049</v>
      </c>
      <c r="G333" s="149">
        <v>0.91843971631205679</v>
      </c>
    </row>
    <row r="334" spans="1:7" s="126" customFormat="1">
      <c r="A334" s="141" t="s">
        <v>21</v>
      </c>
      <c r="B334" s="141" t="s">
        <v>39</v>
      </c>
      <c r="C334" s="141" t="s">
        <v>55</v>
      </c>
      <c r="D334" s="141" t="s">
        <v>289</v>
      </c>
      <c r="E334" s="141" t="s">
        <v>290</v>
      </c>
      <c r="F334" s="149">
        <v>0.92261904761904767</v>
      </c>
      <c r="G334" s="149">
        <v>0.88502994011976044</v>
      </c>
    </row>
    <row r="335" spans="1:7" s="126" customFormat="1">
      <c r="A335" s="141" t="s">
        <v>15</v>
      </c>
      <c r="B335" s="141" t="s">
        <v>23</v>
      </c>
      <c r="C335" s="141" t="s">
        <v>43</v>
      </c>
      <c r="D335" s="141" t="s">
        <v>291</v>
      </c>
      <c r="E335" s="141" t="s">
        <v>292</v>
      </c>
      <c r="F335" s="149">
        <v>0.83144368858654583</v>
      </c>
      <c r="G335" s="149">
        <v>0.85024154589371981</v>
      </c>
    </row>
    <row r="336" spans="1:7" s="126" customFormat="1">
      <c r="A336" s="141" t="s">
        <v>21</v>
      </c>
      <c r="B336" s="141" t="s">
        <v>37</v>
      </c>
      <c r="C336" s="141" t="s">
        <v>61</v>
      </c>
      <c r="D336" s="141" t="s">
        <v>293</v>
      </c>
      <c r="E336" s="141" t="s">
        <v>294</v>
      </c>
      <c r="F336" s="149">
        <v>0.88983050847457623</v>
      </c>
      <c r="G336" s="149">
        <v>0.89880952380952384</v>
      </c>
    </row>
    <row r="337" spans="1:7" s="126" customFormat="1">
      <c r="A337" s="141" t="s">
        <v>17</v>
      </c>
      <c r="B337" s="141" t="s">
        <v>33</v>
      </c>
      <c r="C337" s="141" t="s">
        <v>53</v>
      </c>
      <c r="D337" s="141" t="s">
        <v>295</v>
      </c>
      <c r="E337" s="141" t="s">
        <v>296</v>
      </c>
      <c r="F337" s="149">
        <v>0.8</v>
      </c>
      <c r="G337" s="149">
        <v>0.86</v>
      </c>
    </row>
    <row r="338" spans="1:7" s="126" customFormat="1">
      <c r="A338" s="141" t="s">
        <v>19</v>
      </c>
      <c r="B338" s="141" t="s">
        <v>35</v>
      </c>
      <c r="C338" s="141" t="s">
        <v>63</v>
      </c>
      <c r="D338" s="141" t="s">
        <v>297</v>
      </c>
      <c r="E338" s="141" t="s">
        <v>298</v>
      </c>
      <c r="F338" s="149">
        <v>0.90400000000000003</v>
      </c>
      <c r="G338" s="149">
        <v>0.9054545454545454</v>
      </c>
    </row>
    <row r="339" spans="1:7" s="126" customFormat="1">
      <c r="A339" s="141" t="s">
        <v>15</v>
      </c>
      <c r="B339" s="141" t="s">
        <v>25</v>
      </c>
      <c r="C339" s="141" t="s">
        <v>45</v>
      </c>
      <c r="D339" s="141" t="s">
        <v>299</v>
      </c>
      <c r="E339" s="141" t="s">
        <v>300</v>
      </c>
      <c r="F339" s="149">
        <v>0.91851851851851851</v>
      </c>
      <c r="G339" s="149">
        <v>0.92222222222222228</v>
      </c>
    </row>
    <row r="340" spans="1:7" s="126" customFormat="1">
      <c r="A340" s="141" t="s">
        <v>17</v>
      </c>
      <c r="B340" s="141" t="s">
        <v>31</v>
      </c>
      <c r="C340" s="141" t="s">
        <v>47</v>
      </c>
      <c r="D340" s="141" t="s">
        <v>301</v>
      </c>
      <c r="E340" s="141" t="s">
        <v>302</v>
      </c>
      <c r="F340" s="149">
        <v>0.86433566433566433</v>
      </c>
      <c r="G340" s="149">
        <v>0.86</v>
      </c>
    </row>
    <row r="341" spans="1:7" s="126" customFormat="1">
      <c r="A341" s="141" t="s">
        <v>15</v>
      </c>
      <c r="B341" s="141" t="s">
        <v>25</v>
      </c>
      <c r="C341" s="141" t="s">
        <v>469</v>
      </c>
      <c r="D341" s="141" t="s">
        <v>303</v>
      </c>
      <c r="E341" s="141" t="s">
        <v>304</v>
      </c>
      <c r="F341" s="149">
        <v>0.89247311827956988</v>
      </c>
      <c r="G341" s="149">
        <v>0.88715953307392992</v>
      </c>
    </row>
    <row r="342" spans="1:7" s="126" customFormat="1">
      <c r="A342" s="141" t="s">
        <v>15</v>
      </c>
      <c r="B342" s="141" t="s">
        <v>23</v>
      </c>
      <c r="C342" s="141" t="s">
        <v>43</v>
      </c>
      <c r="D342" s="141" t="s">
        <v>305</v>
      </c>
      <c r="E342" s="141" t="s">
        <v>306</v>
      </c>
      <c r="F342" s="149">
        <v>0.86399999999999999</v>
      </c>
      <c r="G342" s="149">
        <v>0.89130434782608692</v>
      </c>
    </row>
    <row r="343" spans="1:7" s="126" customFormat="1">
      <c r="A343" s="141" t="s">
        <v>17</v>
      </c>
      <c r="B343" s="141" t="s">
        <v>31</v>
      </c>
      <c r="C343" s="141" t="s">
        <v>47</v>
      </c>
      <c r="D343" s="141" t="s">
        <v>307</v>
      </c>
      <c r="E343" s="141" t="s">
        <v>308</v>
      </c>
      <c r="F343" s="149">
        <v>0.89230769230769236</v>
      </c>
      <c r="G343" s="149">
        <v>0.89204545454545459</v>
      </c>
    </row>
    <row r="344" spans="1:7" s="126" customFormat="1">
      <c r="A344" s="141" t="s">
        <v>17</v>
      </c>
      <c r="B344" s="141" t="s">
        <v>33</v>
      </c>
      <c r="C344" s="141" t="s">
        <v>53</v>
      </c>
      <c r="D344" s="141" t="s">
        <v>309</v>
      </c>
      <c r="E344" s="141" t="s">
        <v>310</v>
      </c>
      <c r="F344" s="149">
        <v>0.78888888888888886</v>
      </c>
      <c r="G344" s="149">
        <v>0.78888888888888886</v>
      </c>
    </row>
    <row r="345" spans="1:7" s="126" customFormat="1">
      <c r="A345" s="141" t="s">
        <v>15</v>
      </c>
      <c r="B345" s="141" t="s">
        <v>23</v>
      </c>
      <c r="C345" s="141" t="s">
        <v>43</v>
      </c>
      <c r="D345" s="141" t="s">
        <v>311</v>
      </c>
      <c r="E345" s="141" t="s">
        <v>312</v>
      </c>
      <c r="F345" s="149">
        <v>0.9</v>
      </c>
      <c r="G345" s="149">
        <v>0.91874999999999996</v>
      </c>
    </row>
    <row r="346" spans="1:7" s="126" customFormat="1">
      <c r="A346" s="141" t="s">
        <v>21</v>
      </c>
      <c r="B346" s="141" t="s">
        <v>37</v>
      </c>
      <c r="C346" s="141" t="s">
        <v>57</v>
      </c>
      <c r="D346" s="141" t="s">
        <v>313</v>
      </c>
      <c r="E346" s="141" t="s">
        <v>314</v>
      </c>
      <c r="F346" s="149">
        <v>0.74563106796116507</v>
      </c>
      <c r="G346" s="149">
        <v>0.71153846153846156</v>
      </c>
    </row>
    <row r="347" spans="1:7" s="126" customFormat="1">
      <c r="A347" s="141" t="s">
        <v>19</v>
      </c>
      <c r="B347" s="141" t="s">
        <v>35</v>
      </c>
      <c r="C347" s="141" t="s">
        <v>63</v>
      </c>
      <c r="D347" s="141" t="s">
        <v>315</v>
      </c>
      <c r="E347" s="141" t="s">
        <v>316</v>
      </c>
      <c r="F347" s="149">
        <v>0.9</v>
      </c>
      <c r="G347" s="149">
        <v>0.89964157706093195</v>
      </c>
    </row>
    <row r="348" spans="1:7" s="126" customFormat="1">
      <c r="A348" s="141" t="s">
        <v>21</v>
      </c>
      <c r="B348" s="141" t="s">
        <v>39</v>
      </c>
      <c r="C348" s="141" t="s">
        <v>59</v>
      </c>
      <c r="D348" s="141" t="s">
        <v>317</v>
      </c>
      <c r="E348" s="141" t="s">
        <v>318</v>
      </c>
      <c r="F348" s="149">
        <v>0.96923076923076923</v>
      </c>
      <c r="G348" s="149">
        <v>0.9285714285714286</v>
      </c>
    </row>
    <row r="349" spans="1:7" s="126" customFormat="1">
      <c r="A349" s="141" t="s">
        <v>15</v>
      </c>
      <c r="B349" s="141" t="s">
        <v>25</v>
      </c>
      <c r="C349" s="141" t="s">
        <v>469</v>
      </c>
      <c r="D349" s="141" t="s">
        <v>319</v>
      </c>
      <c r="E349" s="141" t="s">
        <v>320</v>
      </c>
      <c r="F349" s="149">
        <v>0.875</v>
      </c>
      <c r="G349" s="149">
        <v>0.77981651376146788</v>
      </c>
    </row>
    <row r="350" spans="1:7" s="126" customFormat="1">
      <c r="A350" s="141" t="s">
        <v>17</v>
      </c>
      <c r="B350" s="141" t="s">
        <v>31</v>
      </c>
      <c r="C350" s="141" t="s">
        <v>47</v>
      </c>
      <c r="D350" s="141" t="s">
        <v>321</v>
      </c>
      <c r="E350" s="141" t="s">
        <v>322</v>
      </c>
      <c r="F350" s="149">
        <v>0.66315789473684206</v>
      </c>
      <c r="G350" s="149">
        <v>0.7</v>
      </c>
    </row>
    <row r="351" spans="1:7" s="126" customFormat="1">
      <c r="A351" s="141" t="s">
        <v>17</v>
      </c>
      <c r="B351" s="141" t="s">
        <v>33</v>
      </c>
      <c r="C351" s="141" t="s">
        <v>53</v>
      </c>
      <c r="D351" s="141" t="s">
        <v>323</v>
      </c>
      <c r="E351" s="141" t="s">
        <v>324</v>
      </c>
      <c r="F351" s="149">
        <v>0.90909090909090906</v>
      </c>
      <c r="G351" s="149">
        <v>0.90909090909090906</v>
      </c>
    </row>
    <row r="352" spans="1:7" s="126" customFormat="1">
      <c r="A352" s="141" t="s">
        <v>21</v>
      </c>
      <c r="B352" s="141" t="s">
        <v>39</v>
      </c>
      <c r="C352" s="141" t="s">
        <v>55</v>
      </c>
      <c r="D352" s="141" t="s">
        <v>325</v>
      </c>
      <c r="E352" s="141" t="s">
        <v>326</v>
      </c>
      <c r="F352" s="149">
        <v>0.88652482269503541</v>
      </c>
      <c r="G352" s="149">
        <v>0.79653679653679654</v>
      </c>
    </row>
    <row r="353" spans="1:7" s="126" customFormat="1">
      <c r="A353" s="141" t="s">
        <v>19</v>
      </c>
      <c r="B353" s="141" t="s">
        <v>35</v>
      </c>
      <c r="C353" s="141" t="s">
        <v>63</v>
      </c>
      <c r="D353" s="141" t="s">
        <v>327</v>
      </c>
      <c r="E353" s="141" t="s">
        <v>328</v>
      </c>
      <c r="F353" s="149">
        <v>0.88888888888888884</v>
      </c>
      <c r="G353" s="149">
        <v>0.82666666666666666</v>
      </c>
    </row>
    <row r="354" spans="1:7" s="126" customFormat="1">
      <c r="A354" s="141" t="s">
        <v>15</v>
      </c>
      <c r="B354" s="141" t="s">
        <v>25</v>
      </c>
      <c r="C354" s="141" t="s">
        <v>469</v>
      </c>
      <c r="D354" s="141" t="s">
        <v>329</v>
      </c>
      <c r="E354" s="141" t="s">
        <v>330</v>
      </c>
      <c r="F354" s="149">
        <v>0.88</v>
      </c>
      <c r="G354" s="149">
        <v>0.89500000000000002</v>
      </c>
    </row>
    <row r="355" spans="1:7" s="126" customFormat="1">
      <c r="A355" s="141" t="s">
        <v>15</v>
      </c>
      <c r="B355" s="141" t="s">
        <v>27</v>
      </c>
      <c r="C355" s="141" t="s">
        <v>41</v>
      </c>
      <c r="D355" s="141" t="s">
        <v>331</v>
      </c>
      <c r="E355" s="141" t="s">
        <v>332</v>
      </c>
      <c r="F355" s="149">
        <v>0.82266009852216748</v>
      </c>
      <c r="G355" s="149">
        <v>0.82266009852216748</v>
      </c>
    </row>
    <row r="356" spans="1:7" s="126" customFormat="1">
      <c r="A356" s="141" t="s">
        <v>17</v>
      </c>
      <c r="B356" s="141" t="s">
        <v>31</v>
      </c>
      <c r="C356" s="141" t="s">
        <v>49</v>
      </c>
      <c r="D356" s="141" t="s">
        <v>333</v>
      </c>
      <c r="E356" s="141" t="s">
        <v>334</v>
      </c>
      <c r="F356" s="149">
        <v>0.79955456570155903</v>
      </c>
      <c r="G356" s="149">
        <v>0.82133333333333336</v>
      </c>
    </row>
    <row r="357" spans="1:7" s="126" customFormat="1">
      <c r="A357" s="141" t="s">
        <v>19</v>
      </c>
      <c r="B357" s="141" t="s">
        <v>35</v>
      </c>
      <c r="C357" s="141" t="s">
        <v>63</v>
      </c>
      <c r="D357" s="141" t="s">
        <v>335</v>
      </c>
      <c r="E357" s="141" t="s">
        <v>336</v>
      </c>
      <c r="F357" s="149">
        <v>0.91874999999999996</v>
      </c>
      <c r="G357" s="149">
        <v>0.9204368174726989</v>
      </c>
    </row>
    <row r="358" spans="1:7" s="126" customFormat="1">
      <c r="A358" s="141" t="s">
        <v>19</v>
      </c>
      <c r="B358" s="141" t="s">
        <v>35</v>
      </c>
      <c r="C358" s="141" t="s">
        <v>63</v>
      </c>
      <c r="D358" s="141" t="s">
        <v>337</v>
      </c>
      <c r="E358" s="141" t="s">
        <v>338</v>
      </c>
      <c r="F358" s="149">
        <v>0.93142857142857138</v>
      </c>
      <c r="G358" s="149">
        <v>0.93142857142857138</v>
      </c>
    </row>
    <row r="359" spans="1:7" s="126" customFormat="1">
      <c r="A359" s="141" t="s">
        <v>15</v>
      </c>
      <c r="B359" s="141" t="s">
        <v>25</v>
      </c>
      <c r="C359" s="141" t="s">
        <v>45</v>
      </c>
      <c r="D359" s="141" t="s">
        <v>339</v>
      </c>
      <c r="E359" s="141" t="s">
        <v>340</v>
      </c>
      <c r="F359" s="149">
        <v>0.90707070707070703</v>
      </c>
      <c r="G359" s="149">
        <v>0.83499999999999996</v>
      </c>
    </row>
    <row r="360" spans="1:7" s="126" customFormat="1">
      <c r="A360" s="141" t="s">
        <v>17</v>
      </c>
      <c r="B360" s="141" t="s">
        <v>31</v>
      </c>
      <c r="C360" s="141" t="s">
        <v>49</v>
      </c>
      <c r="D360" s="141" t="s">
        <v>341</v>
      </c>
      <c r="E360" s="141" t="s">
        <v>342</v>
      </c>
      <c r="F360" s="149">
        <v>0.92653061224489797</v>
      </c>
      <c r="G360" s="149">
        <v>0.90354767184035478</v>
      </c>
    </row>
    <row r="361" spans="1:7" s="126" customFormat="1">
      <c r="A361" s="141" t="s">
        <v>21</v>
      </c>
      <c r="B361" s="141" t="s">
        <v>37</v>
      </c>
      <c r="C361" s="141" t="s">
        <v>59</v>
      </c>
      <c r="D361" s="141" t="s">
        <v>343</v>
      </c>
      <c r="E361" s="141" t="s">
        <v>344</v>
      </c>
      <c r="F361" s="149">
        <v>0.9213483146067416</v>
      </c>
      <c r="G361" s="149">
        <v>0.82857142857142863</v>
      </c>
    </row>
    <row r="362" spans="1:7" s="126" customFormat="1">
      <c r="A362" s="141" t="s">
        <v>21</v>
      </c>
      <c r="B362" s="141" t="s">
        <v>37</v>
      </c>
      <c r="C362" s="141" t="s">
        <v>57</v>
      </c>
      <c r="D362" s="141" t="s">
        <v>345</v>
      </c>
      <c r="E362" s="141" t="s">
        <v>346</v>
      </c>
      <c r="F362" s="149">
        <v>0.85</v>
      </c>
      <c r="G362" s="149">
        <v>0.85172413793103452</v>
      </c>
    </row>
    <row r="363" spans="1:7" s="126" customFormat="1">
      <c r="A363" s="141" t="s">
        <v>19</v>
      </c>
      <c r="B363" s="141" t="s">
        <v>35</v>
      </c>
      <c r="C363" s="141" t="s">
        <v>63</v>
      </c>
      <c r="D363" s="141" t="s">
        <v>347</v>
      </c>
      <c r="E363" s="141" t="s">
        <v>348</v>
      </c>
      <c r="F363" s="149">
        <v>0.88234615384615389</v>
      </c>
      <c r="G363" s="149">
        <v>0.88975398309382947</v>
      </c>
    </row>
    <row r="364" spans="1:7" s="126" customFormat="1">
      <c r="A364" s="141" t="s">
        <v>15</v>
      </c>
      <c r="B364" s="141" t="s">
        <v>25</v>
      </c>
      <c r="C364" s="141" t="s">
        <v>469</v>
      </c>
      <c r="D364" s="141" t="s">
        <v>349</v>
      </c>
      <c r="E364" s="141" t="s">
        <v>350</v>
      </c>
      <c r="F364" s="149">
        <v>0.82482758620689656</v>
      </c>
      <c r="G364" s="149">
        <v>0.81055900621118016</v>
      </c>
    </row>
    <row r="365" spans="1:7" s="126" customFormat="1">
      <c r="A365" s="141" t="s">
        <v>21</v>
      </c>
      <c r="B365" s="141" t="s">
        <v>39</v>
      </c>
      <c r="C365" s="141" t="s">
        <v>59</v>
      </c>
      <c r="D365" s="141" t="s">
        <v>351</v>
      </c>
      <c r="E365" s="141" t="s">
        <v>352</v>
      </c>
      <c r="F365" s="149">
        <v>0.86</v>
      </c>
      <c r="G365" s="149">
        <v>0.8571428571428571</v>
      </c>
    </row>
    <row r="366" spans="1:7" s="126" customFormat="1">
      <c r="A366" s="141" t="s">
        <v>21</v>
      </c>
      <c r="B366" s="141" t="s">
        <v>37</v>
      </c>
      <c r="C366" s="141" t="s">
        <v>59</v>
      </c>
      <c r="D366" s="141" t="s">
        <v>353</v>
      </c>
      <c r="E366" s="141" t="s">
        <v>354</v>
      </c>
      <c r="F366" s="149">
        <v>0.95833333333333337</v>
      </c>
      <c r="G366" s="149">
        <v>0.91346153846153844</v>
      </c>
    </row>
    <row r="367" spans="1:7" s="126" customFormat="1">
      <c r="A367" s="141" t="s">
        <v>15</v>
      </c>
      <c r="B367" s="141" t="s">
        <v>25</v>
      </c>
      <c r="C367" s="141" t="s">
        <v>45</v>
      </c>
      <c r="D367" s="141" t="s">
        <v>355</v>
      </c>
      <c r="E367" s="141" t="s">
        <v>356</v>
      </c>
      <c r="F367" s="149">
        <v>0.9</v>
      </c>
      <c r="G367" s="149">
        <v>0.89965397923875434</v>
      </c>
    </row>
    <row r="368" spans="1:7" s="126" customFormat="1">
      <c r="A368" s="141" t="s">
        <v>21</v>
      </c>
      <c r="B368" s="141" t="s">
        <v>37</v>
      </c>
      <c r="C368" s="141" t="s">
        <v>59</v>
      </c>
      <c r="D368" s="141" t="s">
        <v>357</v>
      </c>
      <c r="E368" s="141" t="s">
        <v>358</v>
      </c>
      <c r="F368" s="149">
        <v>0.72727272727272729</v>
      </c>
      <c r="G368" s="149">
        <v>0.77777777777777779</v>
      </c>
    </row>
    <row r="369" spans="1:7" s="126" customFormat="1">
      <c r="A369" s="141" t="s">
        <v>17</v>
      </c>
      <c r="B369" s="141" t="s">
        <v>31</v>
      </c>
      <c r="C369" s="141" t="s">
        <v>49</v>
      </c>
      <c r="D369" s="141" t="s">
        <v>359</v>
      </c>
      <c r="E369" s="141" t="s">
        <v>360</v>
      </c>
      <c r="F369" s="149">
        <v>0.94285714285714284</v>
      </c>
      <c r="G369" s="149">
        <v>0.80327868852459017</v>
      </c>
    </row>
    <row r="370" spans="1:7" s="126" customFormat="1">
      <c r="A370" s="141" t="s">
        <v>17</v>
      </c>
      <c r="B370" s="141" t="s">
        <v>31</v>
      </c>
      <c r="C370" s="141" t="s">
        <v>49</v>
      </c>
      <c r="D370" s="141" t="s">
        <v>361</v>
      </c>
      <c r="E370" s="141" t="s">
        <v>362</v>
      </c>
      <c r="F370" s="149">
        <v>0.79821428571428577</v>
      </c>
      <c r="G370" s="149">
        <v>0.86071428571428577</v>
      </c>
    </row>
    <row r="371" spans="1:7" s="126" customFormat="1">
      <c r="A371" s="141" t="s">
        <v>15</v>
      </c>
      <c r="B371" s="141" t="s">
        <v>27</v>
      </c>
      <c r="C371" s="141" t="s">
        <v>41</v>
      </c>
      <c r="D371" s="141" t="s">
        <v>363</v>
      </c>
      <c r="E371" s="141" t="s">
        <v>364</v>
      </c>
      <c r="F371" s="149">
        <v>0.82758620689655171</v>
      </c>
      <c r="G371" s="149">
        <v>0.75824175824175821</v>
      </c>
    </row>
  </sheetData>
  <mergeCells count="18">
    <mergeCell ref="J7:J8"/>
    <mergeCell ref="I6:J6"/>
    <mergeCell ref="A7:A8"/>
    <mergeCell ref="B7:B8"/>
    <mergeCell ref="C7:C8"/>
    <mergeCell ref="D7:D8"/>
    <mergeCell ref="E7:E8"/>
    <mergeCell ref="F7:F8"/>
    <mergeCell ref="I7:I8"/>
    <mergeCell ref="H7:H8"/>
    <mergeCell ref="F192:F193"/>
    <mergeCell ref="G192:G193"/>
    <mergeCell ref="G7:G8"/>
    <mergeCell ref="A192:A193"/>
    <mergeCell ref="B192:B193"/>
    <mergeCell ref="C192:C193"/>
    <mergeCell ref="D192:D193"/>
    <mergeCell ref="E192:E19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79998168889431442"/>
  </sheetPr>
  <dimension ref="A1:M198"/>
  <sheetViews>
    <sheetView showGridLines="0" zoomScale="70" zoomScaleNormal="70" workbookViewId="0">
      <selection activeCell="F6" sqref="F6"/>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7109375" style="26" customWidth="1" collapsed="1"/>
    <col min="6" max="6" width="56.7109375" style="26" bestFit="1" customWidth="1"/>
    <col min="7" max="9" width="30.7109375" style="26" customWidth="1"/>
    <col min="10" max="11" width="4.7109375" style="26" customWidth="1"/>
    <col min="12" max="12" width="8.85546875" style="26"/>
    <col min="13" max="13" width="9.140625" style="8" customWidth="1"/>
    <col min="14" max="16384" width="8.85546875" style="26"/>
  </cols>
  <sheetData>
    <row r="1" spans="1:13" s="123" customFormat="1" ht="15" customHeight="1">
      <c r="A1" s="108"/>
      <c r="B1" s="108"/>
      <c r="C1" s="108"/>
      <c r="D1" s="108"/>
      <c r="E1" s="370" t="s">
        <v>452</v>
      </c>
      <c r="F1" s="370"/>
      <c r="G1" s="370"/>
      <c r="H1" s="370"/>
      <c r="I1" s="370"/>
      <c r="J1" s="125"/>
      <c r="M1" s="124"/>
    </row>
    <row r="2" spans="1:13" s="123" customFormat="1" ht="15" customHeight="1">
      <c r="A2" s="108"/>
      <c r="B2" s="108"/>
      <c r="C2" s="108"/>
      <c r="D2" s="108"/>
      <c r="E2" s="370"/>
      <c r="F2" s="370"/>
      <c r="G2" s="370"/>
      <c r="H2" s="370"/>
      <c r="I2" s="370"/>
      <c r="J2" s="125"/>
      <c r="M2" s="124"/>
    </row>
    <row r="3" spans="1:13" s="123" customFormat="1" ht="15" customHeight="1">
      <c r="A3" s="108"/>
      <c r="B3" s="108"/>
      <c r="C3" s="108"/>
      <c r="D3" s="108"/>
      <c r="E3" s="370"/>
      <c r="F3" s="370"/>
      <c r="G3" s="370"/>
      <c r="H3" s="370"/>
      <c r="I3" s="370"/>
      <c r="J3" s="125"/>
      <c r="M3" s="124"/>
    </row>
    <row r="4" spans="1:13" ht="15.75">
      <c r="A4" s="1"/>
      <c r="B4" s="1"/>
      <c r="C4" s="1"/>
      <c r="D4" s="1"/>
      <c r="E4" s="371"/>
      <c r="F4" s="371"/>
      <c r="G4" s="371"/>
      <c r="H4" s="371"/>
      <c r="I4" s="371"/>
      <c r="J4" s="125"/>
    </row>
    <row r="5" spans="1:13" s="126" customFormat="1">
      <c r="A5" s="125"/>
      <c r="B5" s="125"/>
      <c r="C5" s="125"/>
      <c r="D5" s="125"/>
      <c r="E5" s="125"/>
      <c r="F5" s="125"/>
      <c r="G5" s="125"/>
      <c r="H5" s="125"/>
      <c r="I5" s="125"/>
      <c r="J5" s="125"/>
      <c r="M5" s="8"/>
    </row>
    <row r="6" spans="1:13" s="22" customFormat="1" ht="14.45" customHeight="1" thickBot="1">
      <c r="A6" s="111"/>
      <c r="B6" s="111"/>
      <c r="C6" s="111"/>
      <c r="D6" s="111"/>
      <c r="E6" s="127"/>
      <c r="F6" s="365" t="s">
        <v>2315</v>
      </c>
      <c r="G6" s="111"/>
      <c r="H6" s="111"/>
      <c r="I6" s="111"/>
      <c r="J6" s="111"/>
      <c r="K6" s="123"/>
      <c r="M6" s="128"/>
    </row>
    <row r="7" spans="1:13" s="185" customFormat="1" ht="15" hidden="1" customHeight="1" thickBot="1">
      <c r="A7" s="184"/>
      <c r="B7" s="184"/>
      <c r="C7" s="184"/>
      <c r="D7" s="184"/>
      <c r="E7" s="193"/>
      <c r="F7" s="193"/>
      <c r="G7" s="185">
        <v>3</v>
      </c>
      <c r="H7" s="185">
        <v>4</v>
      </c>
      <c r="I7" s="185">
        <v>4</v>
      </c>
      <c r="M7" s="186"/>
    </row>
    <row r="8" spans="1:13" ht="55.15" customHeight="1" thickBot="1">
      <c r="E8" s="394"/>
      <c r="F8" s="395"/>
      <c r="G8" s="160" t="s">
        <v>2311</v>
      </c>
      <c r="H8" s="160" t="s">
        <v>2312</v>
      </c>
      <c r="I8" s="160" t="s">
        <v>2313</v>
      </c>
    </row>
    <row r="9" spans="1:13" ht="15.75" thickBot="1">
      <c r="B9" s="53" t="s">
        <v>387</v>
      </c>
      <c r="C9" s="54" t="s">
        <v>413</v>
      </c>
      <c r="D9" s="55" t="s">
        <v>389</v>
      </c>
      <c r="E9" s="53" t="s">
        <v>8</v>
      </c>
      <c r="F9" s="52" t="s">
        <v>9</v>
      </c>
      <c r="G9" s="129" t="s">
        <v>451</v>
      </c>
      <c r="H9" s="129" t="s">
        <v>494</v>
      </c>
      <c r="I9" s="291" t="s">
        <v>494</v>
      </c>
    </row>
    <row r="10" spans="1:13" s="60" customFormat="1" ht="15" customHeight="1">
      <c r="A10" s="5"/>
      <c r="B10" s="39"/>
      <c r="C10" s="43"/>
      <c r="D10" s="45"/>
      <c r="E10" s="130" t="s">
        <v>1</v>
      </c>
      <c r="F10" s="67" t="s">
        <v>3</v>
      </c>
      <c r="G10" s="161">
        <f>IF(ISERROR(VLOOKUP($E10,'Res Admissions backsheet'!$D$9:$L$186,G$7,0)),"",VLOOKUP($E10,'Res Admissions backsheet'!$D$9:$K$186, G$7,0))</f>
        <v>628.21961264355548</v>
      </c>
      <c r="H10" s="161">
        <f>IF(ISERROR(VLOOKUP($E10,'Res Admissions backsheet'!$D$194:$G$371,H$7,0)),"",VLOOKUP($E10,'Res Admissions backsheet'!$D$194:$G$371,H$7,0))</f>
        <v>600.34230035674966</v>
      </c>
      <c r="I10" s="161">
        <f>IF(ISERROR(VLOOKUP($E10,'Res Admissions backsheet'!$D$9:$L$186,I$7,0)),"",VLOOKUP($E10,'Res Admissions backsheet'!$D$9:$K$186, I$7,0))</f>
        <v>610.69483967211454</v>
      </c>
      <c r="J10" s="7"/>
      <c r="K10" s="26"/>
      <c r="M10" s="9"/>
    </row>
    <row r="11" spans="1:13" ht="15" customHeight="1">
      <c r="B11" s="42" t="s">
        <v>16</v>
      </c>
      <c r="C11" s="44"/>
      <c r="D11" s="45"/>
      <c r="E11" s="61" t="s">
        <v>15</v>
      </c>
      <c r="F11" s="57" t="s">
        <v>16</v>
      </c>
      <c r="G11" s="162">
        <f>IF(ISERROR(VLOOKUP($E11,'Res Admissions backsheet'!$D$9:$L$186,G$7,0)),"",VLOOKUP($E11,'Res Admissions backsheet'!$D$9:$K$186, G$7,0))</f>
        <v>731.29246183773591</v>
      </c>
      <c r="H11" s="162">
        <f>IF(ISERROR(VLOOKUP($E11,'Res Admissions backsheet'!$D$194:$G$371,H$7,0)),"",VLOOKUP($E11,'Res Admissions backsheet'!$D$194:$G$371,H$7,0))</f>
        <v>692.31028458420917</v>
      </c>
      <c r="I11" s="162">
        <f>IF(ISERROR(VLOOKUP($E11,'Res Admissions backsheet'!$D$9:$L$186,I$7,0)),"",VLOOKUP($E11,'Res Admissions backsheet'!$D$9:$K$186, I$7,0))</f>
        <v>742.59717455503232</v>
      </c>
      <c r="J11" s="7"/>
    </row>
    <row r="12" spans="1:13">
      <c r="B12" s="42" t="s">
        <v>18</v>
      </c>
      <c r="C12" s="44"/>
      <c r="D12" s="45"/>
      <c r="E12" s="61" t="s">
        <v>17</v>
      </c>
      <c r="F12" s="57" t="s">
        <v>18</v>
      </c>
      <c r="G12" s="162">
        <f>IF(ISERROR(VLOOKUP($E12,'Res Admissions backsheet'!$D$9:$L$186,G$7,0)),"",VLOOKUP($E12,'Res Admissions backsheet'!$D$9:$K$186, G$7,0))</f>
        <v>607.84867903705538</v>
      </c>
      <c r="H12" s="162">
        <f>IF(ISERROR(VLOOKUP($E12,'Res Admissions backsheet'!$D$194:$G$371,H$7,0)),"",VLOOKUP($E12,'Res Admissions backsheet'!$D$194:$G$371,H$7,0))</f>
        <v>588.58143406986471</v>
      </c>
      <c r="I12" s="162">
        <f>IF(ISERROR(VLOOKUP($E12,'Res Admissions backsheet'!$D$9:$L$186,I$7,0)),"",VLOOKUP($E12,'Res Admissions backsheet'!$D$9:$K$186, I$7,0))</f>
        <v>582.24768007738112</v>
      </c>
      <c r="J12" s="7"/>
    </row>
    <row r="13" spans="1:13">
      <c r="B13" s="42" t="s">
        <v>20</v>
      </c>
      <c r="C13" s="44"/>
      <c r="D13" s="45"/>
      <c r="E13" s="61" t="s">
        <v>19</v>
      </c>
      <c r="F13" s="57" t="s">
        <v>20</v>
      </c>
      <c r="G13" s="162">
        <f>IF(ISERROR(VLOOKUP($E13,'Res Admissions backsheet'!$D$9:$L$186,G$7,0)),"",VLOOKUP($E13,'Res Admissions backsheet'!$D$9:$K$186, G$7,0))</f>
        <v>516.49446855595261</v>
      </c>
      <c r="H13" s="162">
        <f>IF(ISERROR(VLOOKUP($E13,'Res Admissions backsheet'!$D$194:$G$371,H$7,0)),"",VLOOKUP($E13,'Res Admissions backsheet'!$D$194:$G$371,H$7,0))</f>
        <v>467.85179860624174</v>
      </c>
      <c r="I13" s="162">
        <f>IF(ISERROR(VLOOKUP($E13,'Res Admissions backsheet'!$D$9:$L$186,I$7,0)),"",VLOOKUP($E13,'Res Admissions backsheet'!$D$9:$K$186, I$7,0))</f>
        <v>438.14463277721416</v>
      </c>
      <c r="J13" s="7"/>
    </row>
    <row r="14" spans="1:13" s="27" customFormat="1">
      <c r="A14" s="6"/>
      <c r="B14" s="42" t="s">
        <v>22</v>
      </c>
      <c r="C14" s="44"/>
      <c r="D14" s="45"/>
      <c r="E14" s="61" t="s">
        <v>21</v>
      </c>
      <c r="F14" s="57" t="s">
        <v>22</v>
      </c>
      <c r="G14" s="162">
        <f>IF(ISERROR(VLOOKUP($E14,'Res Admissions backsheet'!$D$9:$L$186,G$7,0)),"",VLOOKUP($E14,'Res Admissions backsheet'!$D$9:$K$186, G$7,0))</f>
        <v>588.96141379157223</v>
      </c>
      <c r="H14" s="162">
        <f>IF(ISERROR(VLOOKUP($E14,'Res Admissions backsheet'!$D$194:$G$371,H$7,0)),"",VLOOKUP($E14,'Res Admissions backsheet'!$D$194:$G$371,H$7,0))</f>
        <v>570.12708583037647</v>
      </c>
      <c r="I14" s="162">
        <f>IF(ISERROR(VLOOKUP($E14,'Res Admissions backsheet'!$D$9:$L$186,I$7,0)),"",VLOOKUP($E14,'Res Admissions backsheet'!$D$9:$K$186, I$7,0))</f>
        <v>573.96526488074892</v>
      </c>
      <c r="J14" s="26"/>
      <c r="K14" s="26"/>
      <c r="M14" s="7"/>
    </row>
    <row r="15" spans="1:13">
      <c r="B15" s="42"/>
      <c r="C15" s="43" t="s">
        <v>24</v>
      </c>
      <c r="D15" s="45"/>
      <c r="E15" s="61" t="s">
        <v>23</v>
      </c>
      <c r="F15" s="57" t="s">
        <v>24</v>
      </c>
      <c r="G15" s="162">
        <f>IF(ISERROR(VLOOKUP($E15,'Res Admissions backsheet'!$D$9:$L$186,G$7,0)),"",VLOOKUP($E15,'Res Admissions backsheet'!$D$9:$K$186, G$7,0))</f>
        <v>842.95378377674547</v>
      </c>
      <c r="H15" s="162">
        <f>IF(ISERROR(VLOOKUP($E15,'Res Admissions backsheet'!$D$194:$G$371,H$7,0)),"",VLOOKUP($E15,'Res Admissions backsheet'!$D$194:$G$371,H$7,0))</f>
        <v>790.17978510892306</v>
      </c>
      <c r="I15" s="162">
        <f>IF(ISERROR(VLOOKUP($E15,'Res Admissions backsheet'!$D$9:$L$186,I$7,0)),"",VLOOKUP($E15,'Res Admissions backsheet'!$D$9:$K$186, I$7,0))</f>
        <v>837.85455648672394</v>
      </c>
    </row>
    <row r="16" spans="1:13">
      <c r="B16" s="42"/>
      <c r="C16" s="43" t="s">
        <v>26</v>
      </c>
      <c r="D16" s="45"/>
      <c r="E16" s="61" t="s">
        <v>25</v>
      </c>
      <c r="F16" s="57" t="s">
        <v>26</v>
      </c>
      <c r="G16" s="162">
        <f>IF(ISERROR(VLOOKUP($E16,'Res Admissions backsheet'!$D$9:$L$186,G$7,0)),"",VLOOKUP($E16,'Res Admissions backsheet'!$D$9:$K$186, G$7,0))</f>
        <v>712.27424479336753</v>
      </c>
      <c r="H16" s="162">
        <f>IF(ISERROR(VLOOKUP($E16,'Res Admissions backsheet'!$D$194:$G$371,H$7,0)),"",VLOOKUP($E16,'Res Admissions backsheet'!$D$194:$G$371,H$7,0))</f>
        <v>684.38924723536968</v>
      </c>
      <c r="I16" s="162">
        <f>IF(ISERROR(VLOOKUP($E16,'Res Admissions backsheet'!$D$9:$L$186,I$7,0)),"",VLOOKUP($E16,'Res Admissions backsheet'!$D$9:$K$186, I$7,0))</f>
        <v>769.00558032084007</v>
      </c>
    </row>
    <row r="17" spans="2:13">
      <c r="B17" s="42"/>
      <c r="C17" s="43" t="s">
        <v>28</v>
      </c>
      <c r="D17" s="45"/>
      <c r="E17" s="61" t="s">
        <v>27</v>
      </c>
      <c r="F17" s="57" t="s">
        <v>28</v>
      </c>
      <c r="G17" s="162">
        <f>IF(ISERROR(VLOOKUP($E17,'Res Admissions backsheet'!$D$9:$L$186,G$7,0)),"",VLOOKUP($E17,'Res Admissions backsheet'!$D$9:$K$186, G$7,0))</f>
        <v>699.46731214974011</v>
      </c>
      <c r="H17" s="162">
        <f>IF(ISERROR(VLOOKUP($E17,'Res Admissions backsheet'!$D$194:$G$371,H$7,0)),"",VLOOKUP($E17,'Res Admissions backsheet'!$D$194:$G$371,H$7,0))</f>
        <v>652.68451627769718</v>
      </c>
      <c r="I17" s="162">
        <f>IF(ISERROR(VLOOKUP($E17,'Res Admissions backsheet'!$D$9:$L$186,I$7,0)),"",VLOOKUP($E17,'Res Admissions backsheet'!$D$9:$K$186, I$7,0))</f>
        <v>658.44528082211161</v>
      </c>
    </row>
    <row r="18" spans="2:13">
      <c r="B18" s="42"/>
      <c r="C18" s="43" t="s">
        <v>30</v>
      </c>
      <c r="D18" s="45"/>
      <c r="E18" s="61" t="s">
        <v>29</v>
      </c>
      <c r="F18" s="57" t="s">
        <v>30</v>
      </c>
      <c r="G18" s="162">
        <f>IF(ISERROR(VLOOKUP($E18,'Res Admissions backsheet'!$D$9:$L$186,G$7,0)),"",VLOOKUP($E18,'Res Admissions backsheet'!$D$9:$K$186, G$7,0))</f>
        <v>612.72373190573376</v>
      </c>
      <c r="H18" s="162">
        <f>IF(ISERROR(VLOOKUP($E18,'Res Admissions backsheet'!$D$194:$G$371,H$7,0)),"",VLOOKUP($E18,'Res Admissions backsheet'!$D$194:$G$371,H$7,0))</f>
        <v>601.2892565674158</v>
      </c>
      <c r="I18" s="162">
        <f>IF(ISERROR(VLOOKUP($E18,'Res Admissions backsheet'!$D$9:$L$186,I$7,0)),"",VLOOKUP($E18,'Res Admissions backsheet'!$D$9:$K$186, I$7,0))</f>
        <v>608.4558618302799</v>
      </c>
    </row>
    <row r="19" spans="2:13">
      <c r="B19" s="42"/>
      <c r="C19" s="43" t="s">
        <v>32</v>
      </c>
      <c r="D19" s="45"/>
      <c r="E19" s="61" t="s">
        <v>31</v>
      </c>
      <c r="F19" s="57" t="s">
        <v>32</v>
      </c>
      <c r="G19" s="162">
        <f>IF(ISERROR(VLOOKUP($E19,'Res Admissions backsheet'!$D$9:$L$186,G$7,0)),"",VLOOKUP($E19,'Res Admissions backsheet'!$D$9:$K$186, G$7,0))</f>
        <v>646.48763392793103</v>
      </c>
      <c r="H19" s="162">
        <f>IF(ISERROR(VLOOKUP($E19,'Res Admissions backsheet'!$D$194:$G$371,H$7,0)),"",VLOOKUP($E19,'Res Admissions backsheet'!$D$194:$G$371,H$7,0))</f>
        <v>595.05692135608615</v>
      </c>
      <c r="I19" s="162">
        <f>IF(ISERROR(VLOOKUP($E19,'Res Admissions backsheet'!$D$9:$L$186,I$7,0)),"",VLOOKUP($E19,'Res Admissions backsheet'!$D$9:$K$186, I$7,0))</f>
        <v>631.54859446985074</v>
      </c>
    </row>
    <row r="20" spans="2:13">
      <c r="B20" s="42"/>
      <c r="C20" s="43" t="s">
        <v>34</v>
      </c>
      <c r="D20" s="45"/>
      <c r="E20" s="61" t="s">
        <v>33</v>
      </c>
      <c r="F20" s="57" t="s">
        <v>34</v>
      </c>
      <c r="G20" s="162">
        <f>IF(ISERROR(VLOOKUP($E20,'Res Admissions backsheet'!$D$9:$L$186,G$7,0)),"",VLOOKUP($E20,'Res Admissions backsheet'!$D$9:$K$186, G$7,0))</f>
        <v>570.33959177501231</v>
      </c>
      <c r="H20" s="162">
        <f>IF(ISERROR(VLOOKUP($E20,'Res Admissions backsheet'!$D$194:$G$371,H$7,0)),"",VLOOKUP($E20,'Res Admissions backsheet'!$D$194:$G$371,H$7,0))</f>
        <v>573.36661015460879</v>
      </c>
      <c r="I20" s="162">
        <f>IF(ISERROR(VLOOKUP($E20,'Res Admissions backsheet'!$D$9:$L$186,I$7,0)),"",VLOOKUP($E20,'Res Admissions backsheet'!$D$9:$K$186, I$7,0))</f>
        <v>523.8904161403841</v>
      </c>
    </row>
    <row r="21" spans="2:13">
      <c r="B21" s="42"/>
      <c r="C21" s="43" t="s">
        <v>36</v>
      </c>
      <c r="D21" s="45"/>
      <c r="E21" s="61" t="s">
        <v>35</v>
      </c>
      <c r="F21" s="57" t="s">
        <v>36</v>
      </c>
      <c r="G21" s="162">
        <f>IF(ISERROR(VLOOKUP($E21,'Res Admissions backsheet'!$D$9:$L$186,G$7,0)),"",VLOOKUP($E21,'Res Admissions backsheet'!$D$9:$K$186, G$7,0))</f>
        <v>516.49446855595261</v>
      </c>
      <c r="H21" s="162">
        <f>IF(ISERROR(VLOOKUP($E21,'Res Admissions backsheet'!$D$194:$G$371,H$7,0)),"",VLOOKUP($E21,'Res Admissions backsheet'!$D$194:$G$371,H$7,0))</f>
        <v>467.85179860624174</v>
      </c>
      <c r="I21" s="162">
        <f>IF(ISERROR(VLOOKUP($E21,'Res Admissions backsheet'!$D$9:$L$186,I$7,0)),"",VLOOKUP($E21,'Res Admissions backsheet'!$D$9:$K$186, I$7,0))</f>
        <v>438.14463277721416</v>
      </c>
    </row>
    <row r="22" spans="2:13">
      <c r="B22" s="42"/>
      <c r="C22" s="43" t="s">
        <v>38</v>
      </c>
      <c r="D22" s="45"/>
      <c r="E22" s="61" t="s">
        <v>37</v>
      </c>
      <c r="F22" s="57" t="s">
        <v>38</v>
      </c>
      <c r="G22" s="162">
        <f>IF(ISERROR(VLOOKUP($E22,'Res Admissions backsheet'!$D$9:$L$186,G$7,0)),"",VLOOKUP($E22,'Res Admissions backsheet'!$D$9:$K$186, G$7,0))</f>
        <v>576.61886415907418</v>
      </c>
      <c r="H22" s="162">
        <f>IF(ISERROR(VLOOKUP($E22,'Res Admissions backsheet'!$D$194:$G$371,H$7,0)),"",VLOOKUP($E22,'Res Admissions backsheet'!$D$194:$G$371,H$7,0))</f>
        <v>565.56098496408526</v>
      </c>
      <c r="I22" s="162">
        <f>IF(ISERROR(VLOOKUP($E22,'Res Admissions backsheet'!$D$9:$L$186,I$7,0)),"",VLOOKUP($E22,'Res Admissions backsheet'!$D$9:$K$186, I$7,0))</f>
        <v>565.35226649548235</v>
      </c>
    </row>
    <row r="23" spans="2:13">
      <c r="B23" s="42"/>
      <c r="C23" s="43" t="s">
        <v>40</v>
      </c>
      <c r="D23" s="45"/>
      <c r="E23" s="61" t="s">
        <v>39</v>
      </c>
      <c r="F23" s="57" t="s">
        <v>40</v>
      </c>
      <c r="G23" s="162">
        <f>IF(ISERROR(VLOOKUP($E23,'Res Admissions backsheet'!$D$9:$L$186,G$7,0)),"",VLOOKUP($E23,'Res Admissions backsheet'!$D$9:$K$186, G$7,0))</f>
        <v>606.3540567036855</v>
      </c>
      <c r="H23" s="162">
        <f>IF(ISERROR(VLOOKUP($E23,'Res Admissions backsheet'!$D$194:$G$371,H$7,0)),"",VLOOKUP($E23,'Res Admissions backsheet'!$D$194:$G$371,H$7,0))</f>
        <v>577.02561432823791</v>
      </c>
      <c r="I23" s="162">
        <f>IF(ISERROR(VLOOKUP($E23,'Res Admissions backsheet'!$D$9:$L$186,I$7,0)),"",VLOOKUP($E23,'Res Admissions backsheet'!$D$9:$K$186, I$7,0))</f>
        <v>580.97209335522086</v>
      </c>
    </row>
    <row r="24" spans="2:13">
      <c r="B24" s="42" t="s">
        <v>16</v>
      </c>
      <c r="C24" s="43"/>
      <c r="D24" s="45" t="s">
        <v>42</v>
      </c>
      <c r="E24" s="61" t="s">
        <v>41</v>
      </c>
      <c r="F24" s="57" t="s">
        <v>42</v>
      </c>
      <c r="G24" s="162">
        <f>IF(ISERROR(VLOOKUP($E24,'Res Admissions backsheet'!$D$9:$L$186,G$7,0)),"",VLOOKUP($E24,'Res Admissions backsheet'!$D$9:$K$186, G$7,0))</f>
        <v>699.46731214974011</v>
      </c>
      <c r="H24" s="162">
        <f>IF(ISERROR(VLOOKUP($E24,'Res Admissions backsheet'!$D$194:$G$371,H$7,0)),"",VLOOKUP($E24,'Res Admissions backsheet'!$D$194:$G$371,H$7,0))</f>
        <v>652.68451627769718</v>
      </c>
      <c r="I24" s="162">
        <f>IF(ISERROR(VLOOKUP($E24,'Res Admissions backsheet'!$D$9:$L$186,I$7,0)),"",VLOOKUP($E24,'Res Admissions backsheet'!$D$9:$K$186, I$7,0))</f>
        <v>658.44528082211161</v>
      </c>
    </row>
    <row r="25" spans="2:13">
      <c r="B25" s="42" t="s">
        <v>16</v>
      </c>
      <c r="C25" s="43"/>
      <c r="D25" s="45" t="s">
        <v>44</v>
      </c>
      <c r="E25" s="61" t="s">
        <v>43</v>
      </c>
      <c r="F25" s="57" t="s">
        <v>44</v>
      </c>
      <c r="G25" s="162">
        <f>IF(ISERROR(VLOOKUP($E25,'Res Admissions backsheet'!$D$9:$L$186,G$7,0)),"",VLOOKUP($E25,'Res Admissions backsheet'!$D$9:$K$186, G$7,0))</f>
        <v>776.99925945818381</v>
      </c>
      <c r="H25" s="162">
        <f>IF(ISERROR(VLOOKUP($E25,'Res Admissions backsheet'!$D$194:$G$371,H$7,0)),"",VLOOKUP($E25,'Res Admissions backsheet'!$D$194:$G$371,H$7,0))</f>
        <v>724.36977748756044</v>
      </c>
      <c r="I25" s="162">
        <f>IF(ISERROR(VLOOKUP($E25,'Res Admissions backsheet'!$D$9:$L$186,I$7,0)),"",VLOOKUP($E25,'Res Admissions backsheet'!$D$9:$K$186, I$7,0))</f>
        <v>806.15346204260754</v>
      </c>
    </row>
    <row r="26" spans="2:13">
      <c r="B26" s="42" t="s">
        <v>16</v>
      </c>
      <c r="C26" s="43"/>
      <c r="D26" s="45" t="s">
        <v>46</v>
      </c>
      <c r="E26" s="61" t="s">
        <v>45</v>
      </c>
      <c r="F26" s="57" t="s">
        <v>46</v>
      </c>
      <c r="G26" s="162">
        <f>IF(ISERROR(VLOOKUP($E26,'Res Admissions backsheet'!$D$9:$L$186,G$7,0)),"",VLOOKUP($E26,'Res Admissions backsheet'!$D$9:$K$186, G$7,0))</f>
        <v>745.44662755847014</v>
      </c>
      <c r="H26" s="162">
        <f>IF(ISERROR(VLOOKUP($E26,'Res Admissions backsheet'!$D$194:$G$371,H$7,0)),"",VLOOKUP($E26,'Res Admissions backsheet'!$D$194:$G$371,H$7,0))</f>
        <v>701.7529141831269</v>
      </c>
      <c r="I26" s="162">
        <f>IF(ISERROR(VLOOKUP($E26,'Res Admissions backsheet'!$D$9:$L$186,I$7,0)),"",VLOOKUP($E26,'Res Admissions backsheet'!$D$9:$K$186, I$7,0))</f>
        <v>736.77764122095778</v>
      </c>
    </row>
    <row r="27" spans="2:13">
      <c r="B27" s="42" t="s">
        <v>16</v>
      </c>
      <c r="C27" s="43"/>
      <c r="D27" s="45" t="s">
        <v>48</v>
      </c>
      <c r="E27" s="61" t="s">
        <v>47</v>
      </c>
      <c r="F27" s="57" t="s">
        <v>48</v>
      </c>
      <c r="G27" s="162">
        <f>IF(ISERROR(VLOOKUP($E27,'Res Admissions backsheet'!$D$9:$L$186,G$7,0)),"",VLOOKUP($E27,'Res Admissions backsheet'!$D$9:$K$186, G$7,0))</f>
        <v>735.16788923996307</v>
      </c>
      <c r="H27" s="162">
        <f>IF(ISERROR(VLOOKUP($E27,'Res Admissions backsheet'!$D$194:$G$371,H$7,0)),"",VLOOKUP($E27,'Res Admissions backsheet'!$D$194:$G$371,H$7,0))</f>
        <v>709.99709073915847</v>
      </c>
      <c r="I27" s="162">
        <f>IF(ISERROR(VLOOKUP($E27,'Res Admissions backsheet'!$D$9:$L$186,I$7,0)),"",VLOOKUP($E27,'Res Admissions backsheet'!$D$9:$K$186, I$7,0))</f>
        <v>820.09085140549371</v>
      </c>
    </row>
    <row r="28" spans="2:13">
      <c r="B28" s="42" t="s">
        <v>18</v>
      </c>
      <c r="C28" s="43"/>
      <c r="D28" s="45" t="s">
        <v>50</v>
      </c>
      <c r="E28" s="61" t="s">
        <v>49</v>
      </c>
      <c r="F28" s="57" t="s">
        <v>50</v>
      </c>
      <c r="G28" s="162">
        <f>IF(ISERROR(VLOOKUP($E28,'Res Admissions backsheet'!$D$9:$L$186,G$7,0)),"",VLOOKUP($E28,'Res Admissions backsheet'!$D$9:$K$186, G$7,0))</f>
        <v>712.47972937627503</v>
      </c>
      <c r="H28" s="162">
        <f>IF(ISERROR(VLOOKUP($E28,'Res Admissions backsheet'!$D$194:$G$371,H$7,0)),"",VLOOKUP($E28,'Res Admissions backsheet'!$D$194:$G$371,H$7,0))</f>
        <v>716.17063185672464</v>
      </c>
      <c r="I28" s="162">
        <f>IF(ISERROR(VLOOKUP($E28,'Res Admissions backsheet'!$D$9:$L$186,I$7,0)),"",VLOOKUP($E28,'Res Admissions backsheet'!$D$9:$K$186, I$7,0))</f>
        <v>785.4885368088369</v>
      </c>
      <c r="M28" s="26"/>
    </row>
    <row r="29" spans="2:13">
      <c r="B29" s="42" t="s">
        <v>18</v>
      </c>
      <c r="C29" s="43"/>
      <c r="D29" s="45" t="s">
        <v>52</v>
      </c>
      <c r="E29" s="61" t="s">
        <v>51</v>
      </c>
      <c r="F29" s="57" t="s">
        <v>52</v>
      </c>
      <c r="G29" s="162">
        <f>IF(ISERROR(VLOOKUP($E29,'Res Admissions backsheet'!$D$9:$L$186,G$7,0)),"",VLOOKUP($E29,'Res Admissions backsheet'!$D$9:$K$186, G$7,0))</f>
        <v>646.18616289356703</v>
      </c>
      <c r="H29" s="162">
        <f>IF(ISERROR(VLOOKUP($E29,'Res Admissions backsheet'!$D$194:$G$371,H$7,0)),"",VLOOKUP($E29,'Res Admissions backsheet'!$D$194:$G$371,H$7,0))</f>
        <v>633.179065450949</v>
      </c>
      <c r="I29" s="162">
        <f>IF(ISERROR(VLOOKUP($E29,'Res Admissions backsheet'!$D$9:$L$186,I$7,0)),"",VLOOKUP($E29,'Res Admissions backsheet'!$D$9:$K$186, I$7,0))</f>
        <v>625.92296541165945</v>
      </c>
      <c r="M29" s="26"/>
    </row>
    <row r="30" spans="2:13">
      <c r="B30" s="42" t="s">
        <v>18</v>
      </c>
      <c r="C30" s="43"/>
      <c r="D30" s="45" t="s">
        <v>54</v>
      </c>
      <c r="E30" s="61" t="s">
        <v>53</v>
      </c>
      <c r="F30" s="57" t="s">
        <v>54</v>
      </c>
      <c r="G30" s="162">
        <f>IF(ISERROR(VLOOKUP($E30,'Res Admissions backsheet'!$D$9:$L$186,G$7,0)),"",VLOOKUP($E30,'Res Admissions backsheet'!$D$9:$K$186, G$7,0))</f>
        <v>653.9019838252575</v>
      </c>
      <c r="H30" s="162">
        <f>IF(ISERROR(VLOOKUP($E30,'Res Admissions backsheet'!$D$194:$G$371,H$7,0)),"",VLOOKUP($E30,'Res Admissions backsheet'!$D$194:$G$371,H$7,0))</f>
        <v>585.95776516909768</v>
      </c>
      <c r="I30" s="162">
        <f>IF(ISERROR(VLOOKUP($E30,'Res Admissions backsheet'!$D$9:$L$186,I$7,0)),"",VLOOKUP($E30,'Res Admissions backsheet'!$D$9:$K$186, I$7,0))</f>
        <v>649.03150410388878</v>
      </c>
      <c r="M30" s="26"/>
    </row>
    <row r="31" spans="2:13">
      <c r="B31" s="42" t="s">
        <v>18</v>
      </c>
      <c r="C31" s="43"/>
      <c r="D31" s="45" t="s">
        <v>56</v>
      </c>
      <c r="E31" s="61" t="s">
        <v>55</v>
      </c>
      <c r="F31" s="57" t="s">
        <v>56</v>
      </c>
      <c r="G31" s="162">
        <f>IF(ISERROR(VLOOKUP($E31,'Res Admissions backsheet'!$D$9:$L$186,G$7,0)),"",VLOOKUP($E31,'Res Admissions backsheet'!$D$9:$K$186, G$7,0))</f>
        <v>576.51568333882096</v>
      </c>
      <c r="H31" s="162">
        <f>IF(ISERROR(VLOOKUP($E31,'Res Admissions backsheet'!$D$194:$G$371,H$7,0)),"",VLOOKUP($E31,'Res Admissions backsheet'!$D$194:$G$371,H$7,0))</f>
        <v>571.17272542561773</v>
      </c>
      <c r="I31" s="162">
        <f>IF(ISERROR(VLOOKUP($E31,'Res Admissions backsheet'!$D$9:$L$186,I$7,0)),"",VLOOKUP($E31,'Res Admissions backsheet'!$D$9:$K$186, I$7,0))</f>
        <v>557.71647709091974</v>
      </c>
      <c r="M31" s="26"/>
    </row>
    <row r="32" spans="2:13">
      <c r="B32" s="42" t="s">
        <v>22</v>
      </c>
      <c r="C32" s="43"/>
      <c r="D32" s="45" t="s">
        <v>58</v>
      </c>
      <c r="E32" s="61" t="s">
        <v>57</v>
      </c>
      <c r="F32" s="57" t="s">
        <v>58</v>
      </c>
      <c r="G32" s="162">
        <f>IF(ISERROR(VLOOKUP($E32,'Res Admissions backsheet'!$D$9:$L$186,G$7,0)),"",VLOOKUP($E32,'Res Admissions backsheet'!$D$9:$K$186, G$7,0))</f>
        <v>566.51773061085282</v>
      </c>
      <c r="H32" s="162">
        <f>IF(ISERROR(VLOOKUP($E32,'Res Admissions backsheet'!$D$194:$G$371,H$7,0)),"",VLOOKUP($E32,'Res Admissions backsheet'!$D$194:$G$371,H$7,0))</f>
        <v>569.69253808043152</v>
      </c>
      <c r="I32" s="162">
        <f>IF(ISERROR(VLOOKUP($E32,'Res Admissions backsheet'!$D$9:$L$186,I$7,0)),"",VLOOKUP($E32,'Res Admissions backsheet'!$D$9:$K$186, I$7,0))</f>
        <v>513.21000748195445</v>
      </c>
      <c r="M32" s="26"/>
    </row>
    <row r="33" spans="2:13">
      <c r="B33" s="42" t="s">
        <v>22</v>
      </c>
      <c r="C33" s="43"/>
      <c r="D33" s="45" t="s">
        <v>60</v>
      </c>
      <c r="E33" s="61" t="s">
        <v>59</v>
      </c>
      <c r="F33" s="57" t="s">
        <v>60</v>
      </c>
      <c r="G33" s="162">
        <f>IF(ISERROR(VLOOKUP($E33,'Res Admissions backsheet'!$D$9:$L$186,G$7,0)),"",VLOOKUP($E33,'Res Admissions backsheet'!$D$9:$K$186, G$7,0))</f>
        <v>580.89516467159251</v>
      </c>
      <c r="H33" s="162">
        <f>IF(ISERROR(VLOOKUP($E33,'Res Admissions backsheet'!$D$194:$G$371,H$7,0)),"",VLOOKUP($E33,'Res Admissions backsheet'!$D$194:$G$371,H$7,0))</f>
        <v>554.42730066679383</v>
      </c>
      <c r="I33" s="162">
        <f>IF(ISERROR(VLOOKUP($E33,'Res Admissions backsheet'!$D$9:$L$186,I$7,0)),"",VLOOKUP($E33,'Res Admissions backsheet'!$D$9:$K$186, I$7,0))</f>
        <v>581.2015962037467</v>
      </c>
      <c r="M33" s="26"/>
    </row>
    <row r="34" spans="2:13">
      <c r="B34" s="75" t="s">
        <v>22</v>
      </c>
      <c r="C34" s="43"/>
      <c r="D34" s="76" t="s">
        <v>466</v>
      </c>
      <c r="E34" s="61" t="s">
        <v>469</v>
      </c>
      <c r="F34" s="57" t="s">
        <v>466</v>
      </c>
      <c r="G34" s="162">
        <f>IF(ISERROR(VLOOKUP($E34,'Res Admissions backsheet'!$D$9:$L$186,G$7,0)),"",VLOOKUP($E34,'Res Admissions backsheet'!$D$9:$K$186, G$7,0))</f>
        <v>556.88146380270484</v>
      </c>
      <c r="H34" s="162">
        <f>IF(ISERROR(VLOOKUP($E34,'Res Admissions backsheet'!$D$194:$G$371,H$7,0)),"",VLOOKUP($E34,'Res Admissions backsheet'!$D$194:$G$371,H$7,0))</f>
        <v>559.01802622073467</v>
      </c>
      <c r="I34" s="162">
        <f>IF(ISERROR(VLOOKUP($E34,'Res Admissions backsheet'!$D$9:$L$186,I$7,0)),"",VLOOKUP($E34,'Res Admissions backsheet'!$D$9:$K$186, I$7,0))</f>
        <v>571.30765975454938</v>
      </c>
      <c r="M34" s="26"/>
    </row>
    <row r="35" spans="2:13">
      <c r="B35" s="42" t="s">
        <v>22</v>
      </c>
      <c r="C35" s="23"/>
      <c r="D35" s="45" t="s">
        <v>467</v>
      </c>
      <c r="E35" s="61" t="s">
        <v>470</v>
      </c>
      <c r="F35" s="57" t="s">
        <v>467</v>
      </c>
      <c r="G35" s="162">
        <f>IF(ISERROR(VLOOKUP($E35,'Res Admissions backsheet'!$D$9:$L$186,G$7,0)),"",VLOOKUP($E35,'Res Admissions backsheet'!$D$9:$K$186, G$7,0))</f>
        <v>574.51614968019123</v>
      </c>
      <c r="H35" s="162">
        <f>IF(ISERROR(VLOOKUP($E35,'Res Admissions backsheet'!$D$194:$G$371,H$7,0)),"",VLOOKUP($E35,'Res Admissions backsheet'!$D$194:$G$371,H$7,0))</f>
        <v>569.63086093707716</v>
      </c>
      <c r="I35" s="162">
        <f>IF(ISERROR(VLOOKUP($E35,'Res Admissions backsheet'!$D$9:$L$186,I$7,0)),"",VLOOKUP($E35,'Res Admissions backsheet'!$D$9:$K$186, I$7,0))</f>
        <v>522.84123457205465</v>
      </c>
      <c r="M35" s="26"/>
    </row>
    <row r="36" spans="2:13">
      <c r="B36" s="42" t="s">
        <v>20</v>
      </c>
      <c r="C36" s="43"/>
      <c r="D36" s="45" t="s">
        <v>62</v>
      </c>
      <c r="E36" s="61" t="s">
        <v>61</v>
      </c>
      <c r="F36" s="57" t="s">
        <v>62</v>
      </c>
      <c r="G36" s="162">
        <f>IF(ISERROR(VLOOKUP($E36,'Res Admissions backsheet'!$D$9:$L$186,G$7,0)),"",VLOOKUP($E36,'Res Admissions backsheet'!$D$9:$K$186, G$7,0))</f>
        <v>667.39681624116884</v>
      </c>
      <c r="H36" s="162">
        <f>IF(ISERROR(VLOOKUP($E36,'Res Admissions backsheet'!$D$194:$G$371,H$7,0)),"",VLOOKUP($E36,'Res Admissions backsheet'!$D$194:$G$371,H$7,0))</f>
        <v>607.94979152279677</v>
      </c>
      <c r="I36" s="162">
        <f>IF(ISERROR(VLOOKUP($E36,'Res Admissions backsheet'!$D$9:$L$186,I$7,0)),"",VLOOKUP($E36,'Res Admissions backsheet'!$D$9:$K$186, I$7,0))</f>
        <v>627.60596503984289</v>
      </c>
      <c r="M36" s="26"/>
    </row>
    <row r="37" spans="2:13">
      <c r="B37" s="42" t="s">
        <v>20</v>
      </c>
      <c r="C37" s="43"/>
      <c r="D37" s="45" t="s">
        <v>64</v>
      </c>
      <c r="E37" s="61" t="s">
        <v>63</v>
      </c>
      <c r="F37" s="57" t="s">
        <v>64</v>
      </c>
      <c r="G37" s="162">
        <f>IF(ISERROR(VLOOKUP($E37,'Res Admissions backsheet'!$D$9:$L$186,G$7,0)),"",VLOOKUP($E37,'Res Admissions backsheet'!$D$9:$K$186, G$7,0))</f>
        <v>516.49446855595261</v>
      </c>
      <c r="H37" s="162">
        <f>IF(ISERROR(VLOOKUP($E37,'Res Admissions backsheet'!$D$194:$G$371,H$7,0)),"",VLOOKUP($E37,'Res Admissions backsheet'!$D$194:$G$371,H$7,0))</f>
        <v>467.85179860624174</v>
      </c>
      <c r="I37" s="162">
        <f>IF(ISERROR(VLOOKUP($E37,'Res Admissions backsheet'!$D$9:$L$186,I$7,0)),"",VLOOKUP($E37,'Res Admissions backsheet'!$D$9:$K$186, I$7,0))</f>
        <v>438.14463277721416</v>
      </c>
      <c r="M37" s="26"/>
    </row>
    <row r="38" spans="2:13">
      <c r="B38" s="42" t="s">
        <v>20</v>
      </c>
      <c r="C38" s="43" t="s">
        <v>36</v>
      </c>
      <c r="D38" s="45" t="s">
        <v>64</v>
      </c>
      <c r="E38" s="61" t="s">
        <v>65</v>
      </c>
      <c r="F38" s="57" t="s">
        <v>66</v>
      </c>
      <c r="G38" s="162">
        <f>IF(ISERROR(VLOOKUP($E38,'Res Admissions backsheet'!$D$9:$L$186,G$7,0)),"",VLOOKUP($E38,'Res Admissions backsheet'!$D$9:$K$186, G$7,0))</f>
        <v>912.98582066714278</v>
      </c>
      <c r="H38" s="162">
        <f>IF(ISERROR(VLOOKUP($E38,'Res Admissions backsheet'!$D$194:$G$371,H$7,0)),"",VLOOKUP($E38,'Res Admissions backsheet'!$D$194:$G$371,H$7,0))</f>
        <v>858.88950639114842</v>
      </c>
      <c r="I38" s="162">
        <f>IF(ISERROR(VLOOKUP($E38,'Res Admissions backsheet'!$D$9:$L$186,I$7,0)),"",VLOOKUP($E38,'Res Admissions backsheet'!$D$9:$K$186, I$7,0))</f>
        <v>732.5822260395089</v>
      </c>
      <c r="M38" s="26"/>
    </row>
    <row r="39" spans="2:13">
      <c r="B39" s="42" t="s">
        <v>20</v>
      </c>
      <c r="C39" s="43" t="s">
        <v>36</v>
      </c>
      <c r="D39" s="45" t="s">
        <v>64</v>
      </c>
      <c r="E39" s="61" t="s">
        <v>67</v>
      </c>
      <c r="F39" s="57" t="s">
        <v>68</v>
      </c>
      <c r="G39" s="162">
        <f>IF(ISERROR(VLOOKUP($E39,'Res Admissions backsheet'!$D$9:$L$186,G$7,0)),"",VLOOKUP($E39,'Res Admissions backsheet'!$D$9:$K$186, G$7,0))</f>
        <v>514.90974933514406</v>
      </c>
      <c r="H39" s="162">
        <f>IF(ISERROR(VLOOKUP($E39,'Res Admissions backsheet'!$D$194:$G$371,H$7,0)),"",VLOOKUP($E39,'Res Admissions backsheet'!$D$194:$G$371,H$7,0))</f>
        <v>534.90731347413077</v>
      </c>
      <c r="I39" s="162">
        <f>IF(ISERROR(VLOOKUP($E39,'Res Admissions backsheet'!$D$9:$L$186,I$7,0)),"",VLOOKUP($E39,'Res Admissions backsheet'!$D$9:$K$186, I$7,0))</f>
        <v>250.85308493959235</v>
      </c>
      <c r="M39" s="26"/>
    </row>
    <row r="40" spans="2:13">
      <c r="B40" s="42" t="s">
        <v>16</v>
      </c>
      <c r="C40" s="43" t="s">
        <v>28</v>
      </c>
      <c r="D40" s="45" t="s">
        <v>42</v>
      </c>
      <c r="E40" s="61" t="s">
        <v>69</v>
      </c>
      <c r="F40" s="57" t="s">
        <v>70</v>
      </c>
      <c r="G40" s="162">
        <f>IF(ISERROR(VLOOKUP($E40,'Res Admissions backsheet'!$D$9:$L$186,G$7,0)),"",VLOOKUP($E40,'Res Admissions backsheet'!$D$9:$K$186, G$7,0))</f>
        <v>685.09964071321781</v>
      </c>
      <c r="H40" s="162">
        <f>IF(ISERROR(VLOOKUP($E40,'Res Admissions backsheet'!$D$194:$G$371,H$7,0)),"",VLOOKUP($E40,'Res Admissions backsheet'!$D$194:$G$371,H$7,0))</f>
        <v>674.31473859357209</v>
      </c>
      <c r="I40" s="162">
        <f>IF(ISERROR(VLOOKUP($E40,'Res Admissions backsheet'!$D$9:$L$186,I$7,0)),"",VLOOKUP($E40,'Res Admissions backsheet'!$D$9:$K$186, I$7,0))</f>
        <v>718.101409930817</v>
      </c>
      <c r="M40" s="26"/>
    </row>
    <row r="41" spans="2:13">
      <c r="B41" s="42" t="s">
        <v>22</v>
      </c>
      <c r="C41" s="43" t="s">
        <v>40</v>
      </c>
      <c r="D41" s="45" t="s">
        <v>60</v>
      </c>
      <c r="E41" s="61" t="s">
        <v>71</v>
      </c>
      <c r="F41" s="57" t="s">
        <v>72</v>
      </c>
      <c r="G41" s="162">
        <f>IF(ISERROR(VLOOKUP($E41,'Res Admissions backsheet'!$D$9:$L$186,G$7,0)),"",VLOOKUP($E41,'Res Admissions backsheet'!$D$9:$K$186, G$7,0))</f>
        <v>688.4927436864358</v>
      </c>
      <c r="H41" s="162">
        <f>IF(ISERROR(VLOOKUP($E41,'Res Admissions backsheet'!$D$194:$G$371,H$7,0)),"",VLOOKUP($E41,'Res Admissions backsheet'!$D$194:$G$371,H$7,0))</f>
        <v>700.92137244926801</v>
      </c>
      <c r="I41" s="162">
        <f>IF(ISERROR(VLOOKUP($E41,'Res Admissions backsheet'!$D$9:$L$186,I$7,0)),"",VLOOKUP($E41,'Res Admissions backsheet'!$D$9:$K$186, I$7,0))</f>
        <v>686.78989316601667</v>
      </c>
      <c r="M41" s="26"/>
    </row>
    <row r="42" spans="2:13">
      <c r="B42" s="42" t="s">
        <v>18</v>
      </c>
      <c r="C42" s="43" t="s">
        <v>34</v>
      </c>
      <c r="D42" s="45" t="s">
        <v>52</v>
      </c>
      <c r="E42" s="61" t="s">
        <v>73</v>
      </c>
      <c r="F42" s="57" t="s">
        <v>74</v>
      </c>
      <c r="G42" s="162">
        <f>IF(ISERROR(VLOOKUP($E42,'Res Admissions backsheet'!$D$9:$L$186,G$7,0)),"",VLOOKUP($E42,'Res Admissions backsheet'!$D$9:$K$186, G$7,0))</f>
        <v>698.25088154173795</v>
      </c>
      <c r="H42" s="162">
        <f>IF(ISERROR(VLOOKUP($E42,'Res Admissions backsheet'!$D$194:$G$371,H$7,0)),"",VLOOKUP($E42,'Res Admissions backsheet'!$D$194:$G$371,H$7,0))</f>
        <v>664.20158860586139</v>
      </c>
      <c r="I42" s="162">
        <f>IF(ISERROR(VLOOKUP($E42,'Res Admissions backsheet'!$D$9:$L$186,I$7,0)),"",VLOOKUP($E42,'Res Admissions backsheet'!$D$9:$K$186, I$7,0))</f>
        <v>777.18433305943574</v>
      </c>
      <c r="M42" s="26"/>
    </row>
    <row r="43" spans="2:13">
      <c r="B43" s="42" t="s">
        <v>20</v>
      </c>
      <c r="C43" s="43" t="s">
        <v>36</v>
      </c>
      <c r="D43" s="45" t="s">
        <v>64</v>
      </c>
      <c r="E43" s="61" t="s">
        <v>75</v>
      </c>
      <c r="F43" s="57" t="s">
        <v>76</v>
      </c>
      <c r="G43" s="162">
        <f>IF(ISERROR(VLOOKUP($E43,'Res Admissions backsheet'!$D$9:$L$186,G$7,0)),"",VLOOKUP($E43,'Res Admissions backsheet'!$D$9:$K$186, G$7,0))</f>
        <v>581.2213131111555</v>
      </c>
      <c r="H43" s="162">
        <f>IF(ISERROR(VLOOKUP($E43,'Res Admissions backsheet'!$D$194:$G$371,H$7,0)),"",VLOOKUP($E43,'Res Admissions backsheet'!$D$194:$G$371,H$7,0))</f>
        <v>577.1898533491875</v>
      </c>
      <c r="I43" s="162">
        <f>IF(ISERROR(VLOOKUP($E43,'Res Admissions backsheet'!$D$9:$L$186,I$7,0)),"",VLOOKUP($E43,'Res Admissions backsheet'!$D$9:$K$186, I$7,0))</f>
        <v>520.2140309155767</v>
      </c>
      <c r="M43" s="26"/>
    </row>
    <row r="44" spans="2:13">
      <c r="B44" s="42" t="s">
        <v>18</v>
      </c>
      <c r="C44" s="43" t="s">
        <v>32</v>
      </c>
      <c r="D44" s="45" t="s">
        <v>50</v>
      </c>
      <c r="E44" s="61" t="s">
        <v>77</v>
      </c>
      <c r="F44" s="57" t="s">
        <v>78</v>
      </c>
      <c r="G44" s="162">
        <f>IF(ISERROR(VLOOKUP($E44,'Res Admissions backsheet'!$D$9:$L$186,G$7,0)),"",VLOOKUP($E44,'Res Admissions backsheet'!$D$9:$K$186, G$7,0))</f>
        <v>662.82718901955377</v>
      </c>
      <c r="H44" s="162">
        <f>IF(ISERROR(VLOOKUP($E44,'Res Admissions backsheet'!$D$194:$G$371,H$7,0)),"",VLOOKUP($E44,'Res Admissions backsheet'!$D$194:$G$371,H$7,0))</f>
        <v>494.0948799418066</v>
      </c>
      <c r="I44" s="162">
        <f>IF(ISERROR(VLOOKUP($E44,'Res Admissions backsheet'!$D$9:$L$186,I$7,0)),"",VLOOKUP($E44,'Res Admissions backsheet'!$D$9:$K$186, I$7,0))</f>
        <v>552.42552549049219</v>
      </c>
      <c r="M44" s="26"/>
    </row>
    <row r="45" spans="2:13">
      <c r="B45" s="42" t="s">
        <v>16</v>
      </c>
      <c r="C45" s="43" t="s">
        <v>26</v>
      </c>
      <c r="D45" s="45" t="s">
        <v>467</v>
      </c>
      <c r="E45" s="61" t="s">
        <v>79</v>
      </c>
      <c r="F45" s="57" t="s">
        <v>80</v>
      </c>
      <c r="G45" s="162">
        <f>IF(ISERROR(VLOOKUP($E45,'Res Admissions backsheet'!$D$9:$L$186,G$7,0)),"",VLOOKUP($E45,'Res Admissions backsheet'!$D$9:$K$186, G$7,0))</f>
        <v>316.37984756243708</v>
      </c>
      <c r="H45" s="162">
        <f>IF(ISERROR(VLOOKUP($E45,'Res Admissions backsheet'!$D$194:$G$371,H$7,0)),"",VLOOKUP($E45,'Res Admissions backsheet'!$D$194:$G$371,H$7,0))</f>
        <v>876.56953328595114</v>
      </c>
      <c r="I45" s="162">
        <f>IF(ISERROR(VLOOKUP($E45,'Res Admissions backsheet'!$D$9:$L$186,I$7,0)),"",VLOOKUP($E45,'Res Admissions backsheet'!$D$9:$K$186, I$7,0))</f>
        <v>1089.7891494906419</v>
      </c>
      <c r="M45" s="26"/>
    </row>
    <row r="46" spans="2:13">
      <c r="B46" s="42" t="s">
        <v>16</v>
      </c>
      <c r="C46" s="43" t="s">
        <v>26</v>
      </c>
      <c r="D46" s="45" t="s">
        <v>467</v>
      </c>
      <c r="E46" s="61" t="s">
        <v>81</v>
      </c>
      <c r="F46" s="57" t="s">
        <v>82</v>
      </c>
      <c r="G46" s="162">
        <f>IF(ISERROR(VLOOKUP($E46,'Res Admissions backsheet'!$D$9:$L$186,G$7,0)),"",VLOOKUP($E46,'Res Admissions backsheet'!$D$9:$K$186, G$7,0))</f>
        <v>984.28656800365593</v>
      </c>
      <c r="H46" s="162">
        <f>IF(ISERROR(VLOOKUP($E46,'Res Admissions backsheet'!$D$194:$G$371,H$7,0)),"",VLOOKUP($E46,'Res Admissions backsheet'!$D$194:$G$371,H$7,0))</f>
        <v>887.78159870868126</v>
      </c>
      <c r="I46" s="162">
        <f>IF(ISERROR(VLOOKUP($E46,'Res Admissions backsheet'!$D$9:$L$186,I$7,0)),"",VLOOKUP($E46,'Res Admissions backsheet'!$D$9:$K$186, I$7,0))</f>
        <v>926.38079865253712</v>
      </c>
      <c r="M46" s="26"/>
    </row>
    <row r="47" spans="2:13">
      <c r="B47" s="42" t="s">
        <v>16</v>
      </c>
      <c r="C47" s="43" t="s">
        <v>26</v>
      </c>
      <c r="D47" s="45" t="s">
        <v>466</v>
      </c>
      <c r="E47" s="61" t="s">
        <v>83</v>
      </c>
      <c r="F47" s="57" t="s">
        <v>84</v>
      </c>
      <c r="G47" s="162">
        <f>IF(ISERROR(VLOOKUP($E47,'Res Admissions backsheet'!$D$9:$L$186,G$7,0)),"",VLOOKUP($E47,'Res Admissions backsheet'!$D$9:$K$186, G$7,0))</f>
        <v>978.09818925356763</v>
      </c>
      <c r="H47" s="162">
        <f>IF(ISERROR(VLOOKUP($E47,'Res Admissions backsheet'!$D$194:$G$371,H$7,0)),"",VLOOKUP($E47,'Res Admissions backsheet'!$D$194:$G$371,H$7,0))</f>
        <v>781.65711307972913</v>
      </c>
      <c r="I47" s="162">
        <f>IF(ISERROR(VLOOKUP($E47,'Res Admissions backsheet'!$D$9:$L$186,I$7,0)),"",VLOOKUP($E47,'Res Admissions backsheet'!$D$9:$K$186, I$7,0))</f>
        <v>1354.872329338197</v>
      </c>
      <c r="M47" s="26"/>
    </row>
    <row r="48" spans="2:13">
      <c r="B48" s="42" t="s">
        <v>22</v>
      </c>
      <c r="C48" s="43" t="s">
        <v>40</v>
      </c>
      <c r="D48" s="45" t="s">
        <v>62</v>
      </c>
      <c r="E48" s="61" t="s">
        <v>85</v>
      </c>
      <c r="F48" s="57" t="s">
        <v>86</v>
      </c>
      <c r="G48" s="162">
        <f>IF(ISERROR(VLOOKUP($E48,'Res Admissions backsheet'!$D$9:$L$186,G$7,0)),"",VLOOKUP($E48,'Res Admissions backsheet'!$D$9:$K$186, G$7,0))</f>
        <v>866.13825860623797</v>
      </c>
      <c r="H48" s="162">
        <f>IF(ISERROR(VLOOKUP($E48,'Res Admissions backsheet'!$D$194:$G$371,H$7,0)),"",VLOOKUP($E48,'Res Admissions backsheet'!$D$194:$G$371,H$7,0))</f>
        <v>596.5458540063147</v>
      </c>
      <c r="I48" s="162">
        <f>IF(ISERROR(VLOOKUP($E48,'Res Admissions backsheet'!$D$9:$L$186,I$7,0)),"",VLOOKUP($E48,'Res Admissions backsheet'!$D$9:$K$186, I$7,0))</f>
        <v>682.39025738771113</v>
      </c>
      <c r="M48" s="26"/>
    </row>
    <row r="49" spans="2:13">
      <c r="B49" s="42" t="s">
        <v>22</v>
      </c>
      <c r="C49" s="43" t="s">
        <v>38</v>
      </c>
      <c r="D49" s="45" t="s">
        <v>60</v>
      </c>
      <c r="E49" s="61" t="s">
        <v>87</v>
      </c>
      <c r="F49" s="57" t="s">
        <v>88</v>
      </c>
      <c r="G49" s="162">
        <f>IF(ISERROR(VLOOKUP($E49,'Res Admissions backsheet'!$D$9:$L$186,G$7,0)),"",VLOOKUP($E49,'Res Admissions backsheet'!$D$9:$K$186, G$7,0))</f>
        <v>718.76151861408039</v>
      </c>
      <c r="H49" s="162">
        <f>IF(ISERROR(VLOOKUP($E49,'Res Admissions backsheet'!$D$194:$G$371,H$7,0)),"",VLOOKUP($E49,'Res Admissions backsheet'!$D$194:$G$371,H$7,0))</f>
        <v>605.73519707240985</v>
      </c>
      <c r="I49" s="162">
        <f>IF(ISERROR(VLOOKUP($E49,'Res Admissions backsheet'!$D$9:$L$186,I$7,0)),"",VLOOKUP($E49,'Res Admissions backsheet'!$D$9:$K$186, I$7,0))</f>
        <v>731.89753434519162</v>
      </c>
      <c r="M49" s="26"/>
    </row>
    <row r="50" spans="2:13">
      <c r="B50" s="42" t="s">
        <v>16</v>
      </c>
      <c r="C50" s="43" t="s">
        <v>28</v>
      </c>
      <c r="D50" s="45" t="s">
        <v>42</v>
      </c>
      <c r="E50" s="61" t="s">
        <v>89</v>
      </c>
      <c r="F50" s="57" t="s">
        <v>90</v>
      </c>
      <c r="G50" s="162">
        <f>IF(ISERROR(VLOOKUP($E50,'Res Admissions backsheet'!$D$9:$L$186,G$7,0)),"",VLOOKUP($E50,'Res Admissions backsheet'!$D$9:$K$186, G$7,0))</f>
        <v>505.99306066659653</v>
      </c>
      <c r="H50" s="162">
        <f>IF(ISERROR(VLOOKUP($E50,'Res Admissions backsheet'!$D$194:$G$371,H$7,0)),"",VLOOKUP($E50,'Res Admissions backsheet'!$D$194:$G$371,H$7,0))</f>
        <v>534.98795305577858</v>
      </c>
      <c r="I50" s="162">
        <f>IF(ISERROR(VLOOKUP($E50,'Res Admissions backsheet'!$D$9:$L$186,I$7,0)),"",VLOOKUP($E50,'Res Admissions backsheet'!$D$9:$K$186, I$7,0))</f>
        <v>571.25832275447544</v>
      </c>
      <c r="M50" s="26"/>
    </row>
    <row r="51" spans="2:13">
      <c r="B51" s="42" t="s">
        <v>20</v>
      </c>
      <c r="C51" s="43" t="s">
        <v>36</v>
      </c>
      <c r="D51" s="45" t="s">
        <v>64</v>
      </c>
      <c r="E51" s="61" t="s">
        <v>91</v>
      </c>
      <c r="F51" s="57" t="s">
        <v>92</v>
      </c>
      <c r="G51" s="162">
        <f>IF(ISERROR(VLOOKUP($E51,'Res Admissions backsheet'!$D$9:$L$186,G$7,0)),"",VLOOKUP($E51,'Res Admissions backsheet'!$D$9:$K$186, G$7,0))</f>
        <v>256.61325107149685</v>
      </c>
      <c r="H51" s="162">
        <f>IF(ISERROR(VLOOKUP($E51,'Res Admissions backsheet'!$D$194:$G$371,H$7,0)),"",VLOOKUP($E51,'Res Admissions backsheet'!$D$194:$G$371,H$7,0))</f>
        <v>275.43102306734818</v>
      </c>
      <c r="I51" s="162">
        <f>IF(ISERROR(VLOOKUP($E51,'Res Admissions backsheet'!$D$9:$L$186,I$7,0)),"",VLOOKUP($E51,'Res Admissions backsheet'!$D$9:$K$186, I$7,0))</f>
        <v>291.32127439815673</v>
      </c>
      <c r="M51" s="26"/>
    </row>
    <row r="52" spans="2:13">
      <c r="B52" s="42" t="s">
        <v>22</v>
      </c>
      <c r="C52" s="43" t="s">
        <v>38</v>
      </c>
      <c r="D52" s="45" t="s">
        <v>58</v>
      </c>
      <c r="E52" s="61" t="s">
        <v>93</v>
      </c>
      <c r="F52" s="57" t="s">
        <v>94</v>
      </c>
      <c r="G52" s="162">
        <f>IF(ISERROR(VLOOKUP($E52,'Res Admissions backsheet'!$D$9:$L$186,G$7,0)),"",VLOOKUP($E52,'Res Admissions backsheet'!$D$9:$K$186, G$7,0))</f>
        <v>835.19369665134604</v>
      </c>
      <c r="H52" s="162">
        <f>IF(ISERROR(VLOOKUP($E52,'Res Admissions backsheet'!$D$194:$G$371,H$7,0)),"",VLOOKUP($E52,'Res Admissions backsheet'!$D$194:$G$371,H$7,0))</f>
        <v>742.2648192520054</v>
      </c>
      <c r="I52" s="162">
        <f>IF(ISERROR(VLOOKUP($E52,'Res Admissions backsheet'!$D$9:$L$186,I$7,0)),"",VLOOKUP($E52,'Res Admissions backsheet'!$D$9:$K$186, I$7,0))</f>
        <v>841.23346181893942</v>
      </c>
      <c r="M52" s="26"/>
    </row>
    <row r="53" spans="2:13">
      <c r="B53" s="42" t="s">
        <v>22</v>
      </c>
      <c r="C53" s="43" t="s">
        <v>40</v>
      </c>
      <c r="D53" s="45" t="s">
        <v>56</v>
      </c>
      <c r="E53" s="61" t="s">
        <v>95</v>
      </c>
      <c r="F53" s="57" t="s">
        <v>96</v>
      </c>
      <c r="G53" s="162">
        <f>IF(ISERROR(VLOOKUP($E53,'Res Admissions backsheet'!$D$9:$L$186,G$7,0)),"",VLOOKUP($E53,'Res Admissions backsheet'!$D$9:$K$186, G$7,0))</f>
        <v>940.85114992918329</v>
      </c>
      <c r="H53" s="162">
        <f>IF(ISERROR(VLOOKUP($E53,'Res Admissions backsheet'!$D$194:$G$371,H$7,0)),"",VLOOKUP($E53,'Res Admissions backsheet'!$D$194:$G$371,H$7,0))</f>
        <v>1013.9161672625942</v>
      </c>
      <c r="I53" s="162">
        <f>IF(ISERROR(VLOOKUP($E53,'Res Admissions backsheet'!$D$9:$L$186,I$7,0)),"",VLOOKUP($E53,'Res Admissions backsheet'!$D$9:$K$186, I$7,0))</f>
        <v>884.65864262812443</v>
      </c>
      <c r="M53" s="26"/>
    </row>
    <row r="54" spans="2:13">
      <c r="B54" s="42" t="s">
        <v>20</v>
      </c>
      <c r="C54" s="43" t="s">
        <v>36</v>
      </c>
      <c r="D54" s="45" t="s">
        <v>64</v>
      </c>
      <c r="E54" s="61" t="s">
        <v>97</v>
      </c>
      <c r="F54" s="57" t="s">
        <v>98</v>
      </c>
      <c r="G54" s="162">
        <f>IF(ISERROR(VLOOKUP($E54,'Res Admissions backsheet'!$D$9:$L$186,G$7,0)),"",VLOOKUP($E54,'Res Admissions backsheet'!$D$9:$K$186, G$7,0))</f>
        <v>188.39354884146772</v>
      </c>
      <c r="H54" s="162">
        <f>IF(ISERROR(VLOOKUP($E54,'Res Admissions backsheet'!$D$194:$G$371,H$7,0)),"",VLOOKUP($E54,'Res Admissions backsheet'!$D$194:$G$371,H$7,0))</f>
        <v>493.51283482142861</v>
      </c>
      <c r="I54" s="162">
        <f>IF(ISERROR(VLOOKUP($E54,'Res Admissions backsheet'!$D$9:$L$186,I$7,0)),"",VLOOKUP($E54,'Res Admissions backsheet'!$D$9:$K$186, I$7,0))</f>
        <v>404.57589285714289</v>
      </c>
      <c r="M54" s="26"/>
    </row>
    <row r="55" spans="2:13">
      <c r="B55" s="42" t="s">
        <v>22</v>
      </c>
      <c r="C55" s="43" t="s">
        <v>38</v>
      </c>
      <c r="D55" s="45" t="s">
        <v>60</v>
      </c>
      <c r="E55" s="61" t="s">
        <v>99</v>
      </c>
      <c r="F55" s="57" t="s">
        <v>100</v>
      </c>
      <c r="G55" s="162">
        <f>IF(ISERROR(VLOOKUP($E55,'Res Admissions backsheet'!$D$9:$L$186,G$7,0)),"",VLOOKUP($E55,'Res Admissions backsheet'!$D$9:$K$186, G$7,0))</f>
        <v>497.28987422103393</v>
      </c>
      <c r="H55" s="162">
        <f>IF(ISERROR(VLOOKUP($E55,'Res Admissions backsheet'!$D$194:$G$371,H$7,0)),"",VLOOKUP($E55,'Res Admissions backsheet'!$D$194:$G$371,H$7,0))</f>
        <v>550.66640832933922</v>
      </c>
      <c r="I55" s="162">
        <f>IF(ISERROR(VLOOKUP($E55,'Res Admissions backsheet'!$D$9:$L$186,I$7,0)),"",VLOOKUP($E55,'Res Admissions backsheet'!$D$9:$K$186, I$7,0))</f>
        <v>484.3824888082151</v>
      </c>
      <c r="M55" s="26"/>
    </row>
    <row r="56" spans="2:13">
      <c r="B56" s="42" t="s">
        <v>16</v>
      </c>
      <c r="C56" s="43" t="s">
        <v>26</v>
      </c>
      <c r="D56" s="45" t="s">
        <v>466</v>
      </c>
      <c r="E56" s="61" t="s">
        <v>101</v>
      </c>
      <c r="F56" s="57" t="s">
        <v>102</v>
      </c>
      <c r="G56" s="162">
        <f>IF(ISERROR(VLOOKUP($E56,'Res Admissions backsheet'!$D$9:$L$186,G$7,0)),"",VLOOKUP($E56,'Res Admissions backsheet'!$D$9:$K$186, G$7,0))</f>
        <v>888.87558734624258</v>
      </c>
      <c r="H56" s="162">
        <f>IF(ISERROR(VLOOKUP($E56,'Res Admissions backsheet'!$D$194:$G$371,H$7,0)),"",VLOOKUP($E56,'Res Admissions backsheet'!$D$194:$G$371,H$7,0))</f>
        <v>842.42999525391554</v>
      </c>
      <c r="I56" s="162">
        <f>IF(ISERROR(VLOOKUP($E56,'Res Admissions backsheet'!$D$9:$L$186,I$7,0)),"",VLOOKUP($E56,'Res Admissions backsheet'!$D$9:$K$186, I$7,0))</f>
        <v>1011.5092548647366</v>
      </c>
      <c r="M56" s="26"/>
    </row>
    <row r="57" spans="2:13">
      <c r="B57" s="42" t="s">
        <v>16</v>
      </c>
      <c r="C57" s="43" t="s">
        <v>28</v>
      </c>
      <c r="D57" s="45" t="s">
        <v>42</v>
      </c>
      <c r="E57" s="61" t="s">
        <v>103</v>
      </c>
      <c r="F57" s="57" t="s">
        <v>104</v>
      </c>
      <c r="G57" s="162">
        <f>IF(ISERROR(VLOOKUP($E57,'Res Admissions backsheet'!$D$9:$L$186,G$7,0)),"",VLOOKUP($E57,'Res Admissions backsheet'!$D$9:$K$186, G$7,0))</f>
        <v>621.66962699822375</v>
      </c>
      <c r="H57" s="162">
        <f>IF(ISERROR(VLOOKUP($E57,'Res Admissions backsheet'!$D$194:$G$371,H$7,0)),"",VLOOKUP($E57,'Res Admissions backsheet'!$D$194:$G$371,H$7,0))</f>
        <v>638.89328898041083</v>
      </c>
      <c r="I57" s="162">
        <f>IF(ISERROR(VLOOKUP($E57,'Res Admissions backsheet'!$D$9:$L$186,I$7,0)),"",VLOOKUP($E57,'Res Admissions backsheet'!$D$9:$K$186, I$7,0))</f>
        <v>538.57120228100746</v>
      </c>
      <c r="M57" s="26"/>
    </row>
    <row r="58" spans="2:13">
      <c r="B58" s="42" t="s">
        <v>18</v>
      </c>
      <c r="C58" s="43" t="s">
        <v>34</v>
      </c>
      <c r="D58" s="45" t="s">
        <v>54</v>
      </c>
      <c r="E58" s="61" t="s">
        <v>105</v>
      </c>
      <c r="F58" s="57" t="s">
        <v>106</v>
      </c>
      <c r="G58" s="162">
        <f>IF(ISERROR(VLOOKUP($E58,'Res Admissions backsheet'!$D$9:$L$186,G$7,0)),"",VLOOKUP($E58,'Res Admissions backsheet'!$D$9:$K$186, G$7,0))</f>
        <v>560.98085609808561</v>
      </c>
      <c r="H58" s="162">
        <f>IF(ISERROR(VLOOKUP($E58,'Res Admissions backsheet'!$D$194:$G$371,H$7,0)),"",VLOOKUP($E58,'Res Admissions backsheet'!$D$194:$G$371,H$7,0))</f>
        <v>489.88195615514331</v>
      </c>
      <c r="I58" s="162">
        <f>IF(ISERROR(VLOOKUP($E58,'Res Admissions backsheet'!$D$9:$L$186,I$7,0)),"",VLOOKUP($E58,'Res Admissions backsheet'!$D$9:$K$186, I$7,0))</f>
        <v>521.079258010118</v>
      </c>
      <c r="M58" s="26"/>
    </row>
    <row r="59" spans="2:13">
      <c r="B59" s="42" t="s">
        <v>20</v>
      </c>
      <c r="C59" s="43" t="s">
        <v>36</v>
      </c>
      <c r="D59" s="45" t="s">
        <v>64</v>
      </c>
      <c r="E59" s="61" t="s">
        <v>107</v>
      </c>
      <c r="F59" s="57" t="s">
        <v>108</v>
      </c>
      <c r="G59" s="162">
        <f>IF(ISERROR(VLOOKUP($E59,'Res Admissions backsheet'!$D$9:$L$186,G$7,0)),"",VLOOKUP($E59,'Res Admissions backsheet'!$D$9:$K$186, G$7,0))</f>
        <v>539.31308543854675</v>
      </c>
      <c r="H59" s="162">
        <f>IF(ISERROR(VLOOKUP($E59,'Res Admissions backsheet'!$D$194:$G$371,H$7,0)),"",VLOOKUP($E59,'Res Admissions backsheet'!$D$194:$G$371,H$7,0))</f>
        <v>519.56095379004228</v>
      </c>
      <c r="I59" s="162">
        <f>IF(ISERROR(VLOOKUP($E59,'Res Admissions backsheet'!$D$9:$L$186,I$7,0)),"",VLOOKUP($E59,'Res Admissions backsheet'!$D$9:$K$186, I$7,0))</f>
        <v>471.38973953136292</v>
      </c>
      <c r="M59" s="26"/>
    </row>
    <row r="60" spans="2:13">
      <c r="B60" s="42" t="s">
        <v>18</v>
      </c>
      <c r="C60" s="43" t="s">
        <v>34</v>
      </c>
      <c r="D60" s="45" t="s">
        <v>52</v>
      </c>
      <c r="E60" s="61" t="s">
        <v>109</v>
      </c>
      <c r="F60" s="57" t="s">
        <v>110</v>
      </c>
      <c r="G60" s="162">
        <f>IF(ISERROR(VLOOKUP($E60,'Res Admissions backsheet'!$D$9:$L$186,G$7,0)),"",VLOOKUP($E60,'Res Admissions backsheet'!$D$9:$K$186, G$7,0))</f>
        <v>503.03519123827317</v>
      </c>
      <c r="H60" s="162">
        <f>IF(ISERROR(VLOOKUP($E60,'Res Admissions backsheet'!$D$194:$G$371,H$7,0)),"",VLOOKUP($E60,'Res Admissions backsheet'!$D$194:$G$371,H$7,0))</f>
        <v>440.0462771671763</v>
      </c>
      <c r="I60" s="162">
        <f>IF(ISERROR(VLOOKUP($E60,'Res Admissions backsheet'!$D$9:$L$186,I$7,0)),"",VLOOKUP($E60,'Res Admissions backsheet'!$D$9:$K$186, I$7,0))</f>
        <v>512.35435088009251</v>
      </c>
      <c r="M60" s="26"/>
    </row>
    <row r="61" spans="2:13">
      <c r="B61" s="42" t="s">
        <v>16</v>
      </c>
      <c r="C61" s="43" t="s">
        <v>26</v>
      </c>
      <c r="D61" s="45" t="s">
        <v>46</v>
      </c>
      <c r="E61" s="61" t="s">
        <v>111</v>
      </c>
      <c r="F61" s="57" t="s">
        <v>112</v>
      </c>
      <c r="G61" s="162">
        <f>IF(ISERROR(VLOOKUP($E61,'Res Admissions backsheet'!$D$9:$L$186,G$7,0)),"",VLOOKUP($E61,'Res Admissions backsheet'!$D$9:$K$186, G$7,0))</f>
        <v>629.86381322957197</v>
      </c>
      <c r="H61" s="162">
        <f>IF(ISERROR(VLOOKUP($E61,'Res Admissions backsheet'!$D$194:$G$371,H$7,0)),"",VLOOKUP($E61,'Res Admissions backsheet'!$D$194:$G$371,H$7,0))</f>
        <v>601.72773309502531</v>
      </c>
      <c r="I61" s="162">
        <f>IF(ISERROR(VLOOKUP($E61,'Res Admissions backsheet'!$D$9:$L$186,I$7,0)),"",VLOOKUP($E61,'Res Admissions backsheet'!$D$9:$K$186, I$7,0))</f>
        <v>733.98868036937745</v>
      </c>
      <c r="M61" s="26"/>
    </row>
    <row r="62" spans="2:13">
      <c r="B62" s="42" t="s">
        <v>16</v>
      </c>
      <c r="C62" s="43" t="s">
        <v>26</v>
      </c>
      <c r="D62" s="45" t="s">
        <v>46</v>
      </c>
      <c r="E62" s="61" t="s">
        <v>113</v>
      </c>
      <c r="F62" s="57" t="s">
        <v>114</v>
      </c>
      <c r="G62" s="162">
        <f>IF(ISERROR(VLOOKUP($E62,'Res Admissions backsheet'!$D$9:$L$186,G$7,0)),"",VLOOKUP($E62,'Res Admissions backsheet'!$D$9:$K$186, G$7,0))</f>
        <v>766.26128348764985</v>
      </c>
      <c r="H62" s="162">
        <f>IF(ISERROR(VLOOKUP($E62,'Res Admissions backsheet'!$D$194:$G$371,H$7,0)),"",VLOOKUP($E62,'Res Admissions backsheet'!$D$194:$G$371,H$7,0))</f>
        <v>713.77790416607422</v>
      </c>
      <c r="I62" s="162">
        <f>IF(ISERROR(VLOOKUP($E62,'Res Admissions backsheet'!$D$9:$L$186,I$7,0)),"",VLOOKUP($E62,'Res Admissions backsheet'!$D$9:$K$186, I$7,0))</f>
        <v>648.37196075643396</v>
      </c>
      <c r="M62" s="26"/>
    </row>
    <row r="63" spans="2:13">
      <c r="B63" s="42" t="s">
        <v>20</v>
      </c>
      <c r="C63" s="43" t="s">
        <v>36</v>
      </c>
      <c r="D63" s="45" t="s">
        <v>64</v>
      </c>
      <c r="E63" s="61" t="s">
        <v>115</v>
      </c>
      <c r="F63" s="57" t="s">
        <v>116</v>
      </c>
      <c r="G63" s="162">
        <f>IF(ISERROR(VLOOKUP($E63,'Res Admissions backsheet'!$D$9:$L$186,G$7,0)),"",VLOOKUP($E63,'Res Admissions backsheet'!$D$9:$K$186, G$7,0))</f>
        <v>808.82352941176475</v>
      </c>
      <c r="H63" s="162">
        <f>IF(ISERROR(VLOOKUP($E63,'Res Admissions backsheet'!$D$194:$G$371,H$7,0)),"",VLOOKUP($E63,'Res Admissions backsheet'!$D$194:$G$371,H$7,0))</f>
        <v>761.77285318559564</v>
      </c>
      <c r="I63" s="162">
        <f>IF(ISERROR(VLOOKUP($E63,'Res Admissions backsheet'!$D$9:$L$186,I$7,0)),"",VLOOKUP($E63,'Res Admissions backsheet'!$D$9:$K$186, I$7,0))</f>
        <v>207.75623268698061</v>
      </c>
      <c r="M63" s="26"/>
    </row>
    <row r="64" spans="2:13">
      <c r="B64" s="42" t="s">
        <v>22</v>
      </c>
      <c r="C64" s="43" t="s">
        <v>40</v>
      </c>
      <c r="D64" s="45" t="s">
        <v>56</v>
      </c>
      <c r="E64" s="61" t="s">
        <v>117</v>
      </c>
      <c r="F64" s="57" t="s">
        <v>118</v>
      </c>
      <c r="G64" s="162">
        <f>IF(ISERROR(VLOOKUP($E64,'Res Admissions backsheet'!$D$9:$L$186,G$7,0)),"",VLOOKUP($E64,'Res Admissions backsheet'!$D$9:$K$186, G$7,0))</f>
        <v>492.05319004422438</v>
      </c>
      <c r="H64" s="162">
        <f>IF(ISERROR(VLOOKUP($E64,'Res Admissions backsheet'!$D$194:$G$371,H$7,0)),"",VLOOKUP($E64,'Res Admissions backsheet'!$D$194:$G$371,H$7,0))</f>
        <v>391.96834670709609</v>
      </c>
      <c r="I64" s="162">
        <f>IF(ISERROR(VLOOKUP($E64,'Res Admissions backsheet'!$D$9:$L$186,I$7,0)),"",VLOOKUP($E64,'Res Admissions backsheet'!$D$9:$K$186, I$7,0))</f>
        <v>488.11152608808197</v>
      </c>
      <c r="M64" s="26"/>
    </row>
    <row r="65" spans="2:13">
      <c r="B65" s="42" t="s">
        <v>16</v>
      </c>
      <c r="C65" s="43" t="s">
        <v>24</v>
      </c>
      <c r="D65" s="45" t="s">
        <v>44</v>
      </c>
      <c r="E65" s="61" t="s">
        <v>119</v>
      </c>
      <c r="F65" s="57" t="s">
        <v>120</v>
      </c>
      <c r="G65" s="162">
        <f>IF(ISERROR(VLOOKUP($E65,'Res Admissions backsheet'!$D$9:$L$186,G$7,0)),"",VLOOKUP($E65,'Res Admissions backsheet'!$D$9:$K$186, G$7,0))</f>
        <v>741.60019337684309</v>
      </c>
      <c r="H65" s="162">
        <f>IF(ISERROR(VLOOKUP($E65,'Res Admissions backsheet'!$D$194:$G$371,H$7,0)),"",VLOOKUP($E65,'Res Admissions backsheet'!$D$194:$G$371,H$7,0))</f>
        <v>749.39763607733016</v>
      </c>
      <c r="I65" s="162">
        <f>IF(ISERROR(VLOOKUP($E65,'Res Admissions backsheet'!$D$9:$L$186,I$7,0)),"",VLOOKUP($E65,'Res Admissions backsheet'!$D$9:$K$186, I$7,0))</f>
        <v>762.67810051414369</v>
      </c>
      <c r="M65" s="26"/>
    </row>
    <row r="66" spans="2:13">
      <c r="B66" s="42" t="s">
        <v>18</v>
      </c>
      <c r="C66" s="43" t="s">
        <v>32</v>
      </c>
      <c r="D66" s="45" t="s">
        <v>50</v>
      </c>
      <c r="E66" s="61" t="s">
        <v>121</v>
      </c>
      <c r="F66" s="57" t="s">
        <v>122</v>
      </c>
      <c r="G66" s="162">
        <f>IF(ISERROR(VLOOKUP($E66,'Res Admissions backsheet'!$D$9:$L$186,G$7,0)),"",VLOOKUP($E66,'Res Admissions backsheet'!$D$9:$K$186, G$7,0))</f>
        <v>720.94392883978799</v>
      </c>
      <c r="H66" s="162">
        <f>IF(ISERROR(VLOOKUP($E66,'Res Admissions backsheet'!$D$194:$G$371,H$7,0)),"",VLOOKUP($E66,'Res Admissions backsheet'!$D$194:$G$371,H$7,0))</f>
        <v>646.00787322095482</v>
      </c>
      <c r="I66" s="162">
        <f>IF(ISERROR(VLOOKUP($E66,'Res Admissions backsheet'!$D$9:$L$186,I$7,0)),"",VLOOKUP($E66,'Res Admissions backsheet'!$D$9:$K$186, I$7,0))</f>
        <v>607.65115574846072</v>
      </c>
      <c r="M66" s="26"/>
    </row>
    <row r="67" spans="2:13">
      <c r="B67" s="42" t="s">
        <v>20</v>
      </c>
      <c r="C67" s="43" t="s">
        <v>36</v>
      </c>
      <c r="D67" s="45" t="s">
        <v>64</v>
      </c>
      <c r="E67" s="61" t="s">
        <v>123</v>
      </c>
      <c r="F67" s="57" t="s">
        <v>124</v>
      </c>
      <c r="G67" s="162">
        <f>IF(ISERROR(VLOOKUP($E67,'Res Admissions backsheet'!$D$9:$L$186,G$7,0)),"",VLOOKUP($E67,'Res Admissions backsheet'!$D$9:$K$186, G$7,0))</f>
        <v>431.74217087260564</v>
      </c>
      <c r="H67" s="162">
        <f>IF(ISERROR(VLOOKUP($E67,'Res Admissions backsheet'!$D$194:$G$371,H$7,0)),"",VLOOKUP($E67,'Res Admissions backsheet'!$D$194:$G$371,H$7,0))</f>
        <v>424.25208142453096</v>
      </c>
      <c r="I67" s="162">
        <f>IF(ISERROR(VLOOKUP($E67,'Res Admissions backsheet'!$D$9:$L$186,I$7,0)),"",VLOOKUP($E67,'Res Admissions backsheet'!$D$9:$K$186, I$7,0))</f>
        <v>125.48300999880493</v>
      </c>
      <c r="M67" s="26"/>
    </row>
    <row r="68" spans="2:13">
      <c r="B68" s="42" t="s">
        <v>16</v>
      </c>
      <c r="C68" s="43" t="s">
        <v>26</v>
      </c>
      <c r="D68" s="45" t="s">
        <v>44</v>
      </c>
      <c r="E68" s="61" t="s">
        <v>125</v>
      </c>
      <c r="F68" s="57" t="s">
        <v>126</v>
      </c>
      <c r="G68" s="162">
        <f>IF(ISERROR(VLOOKUP($E68,'Res Admissions backsheet'!$D$9:$L$186,G$7,0)),"",VLOOKUP($E68,'Res Admissions backsheet'!$D$9:$K$186, G$7,0))</f>
        <v>491.24268777447969</v>
      </c>
      <c r="H68" s="162">
        <f>IF(ISERROR(VLOOKUP($E68,'Res Admissions backsheet'!$D$194:$G$371,H$7,0)),"",VLOOKUP($E68,'Res Admissions backsheet'!$D$194:$G$371,H$7,0))</f>
        <v>439.37105952411423</v>
      </c>
      <c r="I68" s="162">
        <f>IF(ISERROR(VLOOKUP($E68,'Res Admissions backsheet'!$D$9:$L$186,I$7,0)),"",VLOOKUP($E68,'Res Admissions backsheet'!$D$9:$K$186, I$7,0))</f>
        <v>668.86778770272929</v>
      </c>
      <c r="M68" s="26"/>
    </row>
    <row r="69" spans="2:13">
      <c r="B69" s="42" t="s">
        <v>16</v>
      </c>
      <c r="C69" s="43" t="s">
        <v>24</v>
      </c>
      <c r="D69" s="45" t="s">
        <v>44</v>
      </c>
      <c r="E69" s="61" t="s">
        <v>127</v>
      </c>
      <c r="F69" s="57" t="s">
        <v>128</v>
      </c>
      <c r="G69" s="162">
        <f>IF(ISERROR(VLOOKUP($E69,'Res Admissions backsheet'!$D$9:$L$186,G$7,0)),"",VLOOKUP($E69,'Res Admissions backsheet'!$D$9:$K$186, G$7,0))</f>
        <v>843.28540092615151</v>
      </c>
      <c r="H69" s="162">
        <f>IF(ISERROR(VLOOKUP($E69,'Res Admissions backsheet'!$D$194:$G$371,H$7,0)),"",VLOOKUP($E69,'Res Admissions backsheet'!$D$194:$G$371,H$7,0))</f>
        <v>815.07407584983457</v>
      </c>
      <c r="I69" s="162">
        <f>IF(ISERROR(VLOOKUP($E69,'Res Admissions backsheet'!$D$9:$L$186,I$7,0)),"",VLOOKUP($E69,'Res Admissions backsheet'!$D$9:$K$186, I$7,0))</f>
        <v>795.89586230042664</v>
      </c>
      <c r="M69" s="26"/>
    </row>
    <row r="70" spans="2:13">
      <c r="B70" s="42" t="s">
        <v>18</v>
      </c>
      <c r="C70" s="43" t="s">
        <v>30</v>
      </c>
      <c r="D70" s="45" t="s">
        <v>48</v>
      </c>
      <c r="E70" s="61" t="s">
        <v>129</v>
      </c>
      <c r="F70" s="57" t="s">
        <v>130</v>
      </c>
      <c r="G70" s="162">
        <f>IF(ISERROR(VLOOKUP($E70,'Res Admissions backsheet'!$D$9:$L$186,G$7,0)),"",VLOOKUP($E70,'Res Admissions backsheet'!$D$9:$K$186, G$7,0))</f>
        <v>600.40190168112531</v>
      </c>
      <c r="H70" s="162">
        <f>IF(ISERROR(VLOOKUP($E70,'Res Admissions backsheet'!$D$194:$G$371,H$7,0)),"",VLOOKUP($E70,'Res Admissions backsheet'!$D$194:$G$371,H$7,0))</f>
        <v>540.26552960558195</v>
      </c>
      <c r="I70" s="162">
        <f>IF(ISERROR(VLOOKUP($E70,'Res Admissions backsheet'!$D$9:$L$186,I$7,0)),"",VLOOKUP($E70,'Res Admissions backsheet'!$D$9:$K$186, I$7,0))</f>
        <v>571.76082953774596</v>
      </c>
      <c r="M70" s="26"/>
    </row>
    <row r="71" spans="2:13">
      <c r="B71" s="42" t="s">
        <v>18</v>
      </c>
      <c r="C71" s="43" t="s">
        <v>30</v>
      </c>
      <c r="D71" s="45" t="s">
        <v>48</v>
      </c>
      <c r="E71" s="61" t="s">
        <v>131</v>
      </c>
      <c r="F71" s="57" t="s">
        <v>132</v>
      </c>
      <c r="G71" s="162">
        <f>IF(ISERROR(VLOOKUP($E71,'Res Admissions backsheet'!$D$9:$L$186,G$7,0)),"",VLOOKUP($E71,'Res Admissions backsheet'!$D$9:$K$186, G$7,0))</f>
        <v>730.72999250218174</v>
      </c>
      <c r="H71" s="162">
        <f>IF(ISERROR(VLOOKUP($E71,'Res Admissions backsheet'!$D$194:$G$371,H$7,0)),"",VLOOKUP($E71,'Res Admissions backsheet'!$D$194:$G$371,H$7,0))</f>
        <v>745.06402611639135</v>
      </c>
      <c r="I71" s="162">
        <f>IF(ISERROR(VLOOKUP($E71,'Res Admissions backsheet'!$D$9:$L$186,I$7,0)),"",VLOOKUP($E71,'Res Admissions backsheet'!$D$9:$K$186, I$7,0))</f>
        <v>654.11441581439055</v>
      </c>
      <c r="M71" s="26"/>
    </row>
    <row r="72" spans="2:13">
      <c r="B72" s="42" t="s">
        <v>22</v>
      </c>
      <c r="C72" s="43" t="s">
        <v>40</v>
      </c>
      <c r="D72" s="45" t="s">
        <v>56</v>
      </c>
      <c r="E72" s="61" t="s">
        <v>133</v>
      </c>
      <c r="F72" s="57" t="s">
        <v>134</v>
      </c>
      <c r="G72" s="162">
        <f>IF(ISERROR(VLOOKUP($E72,'Res Admissions backsheet'!$D$9:$L$186,G$7,0)),"",VLOOKUP($E72,'Res Admissions backsheet'!$D$9:$K$186, G$7,0))</f>
        <v>500.6119176232275</v>
      </c>
      <c r="H72" s="162">
        <f>IF(ISERROR(VLOOKUP($E72,'Res Admissions backsheet'!$D$194:$G$371,H$7,0)),"",VLOOKUP($E72,'Res Admissions backsheet'!$D$194:$G$371,H$7,0))</f>
        <v>517.153018278952</v>
      </c>
      <c r="I72" s="162">
        <f>IF(ISERROR(VLOOKUP($E72,'Res Admissions backsheet'!$D$9:$L$186,I$7,0)),"",VLOOKUP($E72,'Res Admissions backsheet'!$D$9:$K$186, I$7,0))</f>
        <v>547.17791823909135</v>
      </c>
      <c r="M72" s="26"/>
    </row>
    <row r="73" spans="2:13">
      <c r="B73" s="42" t="s">
        <v>16</v>
      </c>
      <c r="C73" s="43" t="s">
        <v>28</v>
      </c>
      <c r="D73" s="45" t="s">
        <v>42</v>
      </c>
      <c r="E73" s="61" t="s">
        <v>135</v>
      </c>
      <c r="F73" s="57" t="s">
        <v>136</v>
      </c>
      <c r="G73" s="162">
        <f>IF(ISERROR(VLOOKUP($E73,'Res Admissions backsheet'!$D$9:$L$186,G$7,0)),"",VLOOKUP($E73,'Res Admissions backsheet'!$D$9:$K$186, G$7,0))</f>
        <v>890.10734694604173</v>
      </c>
      <c r="H73" s="162">
        <f>IF(ISERROR(VLOOKUP($E73,'Res Admissions backsheet'!$D$194:$G$371,H$7,0)),"",VLOOKUP($E73,'Res Admissions backsheet'!$D$194:$G$371,H$7,0))</f>
        <v>487.36019073665022</v>
      </c>
      <c r="I73" s="162">
        <f>IF(ISERROR(VLOOKUP($E73,'Res Admissions backsheet'!$D$9:$L$186,I$7,0)),"",VLOOKUP($E73,'Res Admissions backsheet'!$D$9:$K$186, I$7,0))</f>
        <v>753.83051085165323</v>
      </c>
      <c r="M73" s="26"/>
    </row>
    <row r="74" spans="2:13">
      <c r="B74" s="42" t="s">
        <v>22</v>
      </c>
      <c r="C74" s="43" t="s">
        <v>40</v>
      </c>
      <c r="D74" s="45" t="s">
        <v>62</v>
      </c>
      <c r="E74" s="61" t="s">
        <v>137</v>
      </c>
      <c r="F74" s="57" t="s">
        <v>138</v>
      </c>
      <c r="G74" s="162">
        <f>IF(ISERROR(VLOOKUP($E74,'Res Admissions backsheet'!$D$9:$L$186,G$7,0)),"",VLOOKUP($E74,'Res Admissions backsheet'!$D$9:$K$186, G$7,0))</f>
        <v>595.38998043718641</v>
      </c>
      <c r="H74" s="162">
        <f>IF(ISERROR(VLOOKUP($E74,'Res Admissions backsheet'!$D$194:$G$371,H$7,0)),"",VLOOKUP($E74,'Res Admissions backsheet'!$D$194:$G$371,H$7,0))</f>
        <v>542.96072305661824</v>
      </c>
      <c r="I74" s="162">
        <f>IF(ISERROR(VLOOKUP($E74,'Res Admissions backsheet'!$D$9:$L$186,I$7,0)),"",VLOOKUP($E74,'Res Admissions backsheet'!$D$9:$K$186, I$7,0))</f>
        <v>553.81993751775065</v>
      </c>
      <c r="M74" s="26"/>
    </row>
    <row r="75" spans="2:13">
      <c r="B75" s="42" t="s">
        <v>18</v>
      </c>
      <c r="C75" s="43" t="s">
        <v>32</v>
      </c>
      <c r="D75" s="45" t="s">
        <v>50</v>
      </c>
      <c r="E75" s="61" t="s">
        <v>139</v>
      </c>
      <c r="F75" s="57" t="s">
        <v>140</v>
      </c>
      <c r="G75" s="162">
        <f>IF(ISERROR(VLOOKUP($E75,'Res Admissions backsheet'!$D$9:$L$186,G$7,0)),"",VLOOKUP($E75,'Res Admissions backsheet'!$D$9:$K$186, G$7,0))</f>
        <v>787.36415195969698</v>
      </c>
      <c r="H75" s="162">
        <f>IF(ISERROR(VLOOKUP($E75,'Res Admissions backsheet'!$D$194:$G$371,H$7,0)),"",VLOOKUP($E75,'Res Admissions backsheet'!$D$194:$G$371,H$7,0))</f>
        <v>690.68975216426543</v>
      </c>
      <c r="I75" s="162">
        <f>IF(ISERROR(VLOOKUP($E75,'Res Admissions backsheet'!$D$9:$L$186,I$7,0)),"",VLOOKUP($E75,'Res Admissions backsheet'!$D$9:$K$186, I$7,0))</f>
        <v>836.01587648842076</v>
      </c>
      <c r="M75" s="26"/>
    </row>
    <row r="76" spans="2:13">
      <c r="B76" s="42" t="s">
        <v>20</v>
      </c>
      <c r="C76" s="43" t="s">
        <v>36</v>
      </c>
      <c r="D76" s="45" t="s">
        <v>64</v>
      </c>
      <c r="E76" s="61" t="s">
        <v>141</v>
      </c>
      <c r="F76" s="57" t="s">
        <v>142</v>
      </c>
      <c r="G76" s="162">
        <f>IF(ISERROR(VLOOKUP($E76,'Res Admissions backsheet'!$D$9:$L$186,G$7,0)),"",VLOOKUP($E76,'Res Admissions backsheet'!$D$9:$K$186, G$7,0))</f>
        <v>438.07543807543811</v>
      </c>
      <c r="H76" s="162">
        <f>IF(ISERROR(VLOOKUP($E76,'Res Admissions backsheet'!$D$194:$G$371,H$7,0)),"",VLOOKUP($E76,'Res Admissions backsheet'!$D$194:$G$371,H$7,0))</f>
        <v>518.54710337176209</v>
      </c>
      <c r="I76" s="162">
        <f>IF(ISERROR(VLOOKUP($E76,'Res Admissions backsheet'!$D$9:$L$186,I$7,0)),"",VLOOKUP($E76,'Res Admissions backsheet'!$D$9:$K$186, I$7,0))</f>
        <v>414.83768269740966</v>
      </c>
      <c r="M76" s="26"/>
    </row>
    <row r="77" spans="2:13">
      <c r="B77" s="42" t="s">
        <v>16</v>
      </c>
      <c r="C77" s="43" t="s">
        <v>28</v>
      </c>
      <c r="D77" s="45" t="s">
        <v>42</v>
      </c>
      <c r="E77" s="61" t="s">
        <v>143</v>
      </c>
      <c r="F77" s="57" t="s">
        <v>144</v>
      </c>
      <c r="G77" s="162">
        <f>IF(ISERROR(VLOOKUP($E77,'Res Admissions backsheet'!$D$9:$L$186,G$7,0)),"",VLOOKUP($E77,'Res Admissions backsheet'!$D$9:$K$186, G$7,0))</f>
        <v>785.75233667489954</v>
      </c>
      <c r="H77" s="162">
        <f>IF(ISERROR(VLOOKUP($E77,'Res Admissions backsheet'!$D$194:$G$371,H$7,0)),"",VLOOKUP($E77,'Res Admissions backsheet'!$D$194:$G$371,H$7,0))</f>
        <v>702.46514327682814</v>
      </c>
      <c r="I77" s="162">
        <f>IF(ISERROR(VLOOKUP($E77,'Res Admissions backsheet'!$D$9:$L$186,I$7,0)),"",VLOOKUP($E77,'Res Admissions backsheet'!$D$9:$K$186, I$7,0))</f>
        <v>899.10799957354561</v>
      </c>
      <c r="M77" s="26"/>
    </row>
    <row r="78" spans="2:13">
      <c r="B78" s="42" t="s">
        <v>22</v>
      </c>
      <c r="C78" s="43" t="s">
        <v>38</v>
      </c>
      <c r="D78" s="45" t="s">
        <v>58</v>
      </c>
      <c r="E78" s="61" t="s">
        <v>145</v>
      </c>
      <c r="F78" s="57" t="s">
        <v>146</v>
      </c>
      <c r="G78" s="162">
        <f>IF(ISERROR(VLOOKUP($E78,'Res Admissions backsheet'!$D$9:$L$186,G$7,0)),"",VLOOKUP($E78,'Res Admissions backsheet'!$D$9:$K$186, G$7,0))</f>
        <v>542.64480358617436</v>
      </c>
      <c r="H78" s="162">
        <f>IF(ISERROR(VLOOKUP($E78,'Res Admissions backsheet'!$D$194:$G$371,H$7,0)),"",VLOOKUP($E78,'Res Admissions backsheet'!$D$194:$G$371,H$7,0))</f>
        <v>514.95689405774465</v>
      </c>
      <c r="I78" s="162">
        <f>IF(ISERROR(VLOOKUP($E78,'Res Admissions backsheet'!$D$9:$L$186,I$7,0)),"",VLOOKUP($E78,'Res Admissions backsheet'!$D$9:$K$186, I$7,0))</f>
        <v>521.46618063993515</v>
      </c>
      <c r="M78" s="26"/>
    </row>
    <row r="79" spans="2:13">
      <c r="B79" s="42" t="s">
        <v>20</v>
      </c>
      <c r="C79" s="43" t="s">
        <v>36</v>
      </c>
      <c r="D79" s="45" t="s">
        <v>64</v>
      </c>
      <c r="E79" s="61" t="s">
        <v>147</v>
      </c>
      <c r="F79" s="57" t="s">
        <v>148</v>
      </c>
      <c r="G79" s="162">
        <f>IF(ISERROR(VLOOKUP($E79,'Res Admissions backsheet'!$D$9:$L$186,G$7,0)),"",VLOOKUP($E79,'Res Admissions backsheet'!$D$9:$K$186, G$7,0))</f>
        <v>1103.5794981567369</v>
      </c>
      <c r="H79" s="162">
        <f>IF(ISERROR(VLOOKUP($E79,'Res Admissions backsheet'!$D$194:$G$371,H$7,0)),"",VLOOKUP($E79,'Res Admissions backsheet'!$D$194:$G$371,H$7,0))</f>
        <v>422.97208384246642</v>
      </c>
      <c r="I79" s="162">
        <f>IF(ISERROR(VLOOKUP($E79,'Res Admissions backsheet'!$D$9:$L$186,I$7,0)),"",VLOOKUP($E79,'Res Admissions backsheet'!$D$9:$K$186, I$7,0))</f>
        <v>552.21355390544227</v>
      </c>
      <c r="M79" s="26"/>
    </row>
    <row r="80" spans="2:13">
      <c r="B80" s="42" t="s">
        <v>18</v>
      </c>
      <c r="C80" s="43" t="s">
        <v>34</v>
      </c>
      <c r="D80" s="45" t="s">
        <v>54</v>
      </c>
      <c r="E80" s="61" t="s">
        <v>149</v>
      </c>
      <c r="F80" s="57" t="s">
        <v>150</v>
      </c>
      <c r="G80" s="162">
        <f>IF(ISERROR(VLOOKUP($E80,'Res Admissions backsheet'!$D$9:$L$186,G$7,0)),"",VLOOKUP($E80,'Res Admissions backsheet'!$D$9:$K$186, G$7,0))</f>
        <v>475.18406949695674</v>
      </c>
      <c r="H80" s="162">
        <f>IF(ISERROR(VLOOKUP($E80,'Res Admissions backsheet'!$D$194:$G$371,H$7,0)),"",VLOOKUP($E80,'Res Admissions backsheet'!$D$194:$G$371,H$7,0))</f>
        <v>545.37897756647442</v>
      </c>
      <c r="I80" s="162">
        <f>IF(ISERROR(VLOOKUP($E80,'Res Admissions backsheet'!$D$9:$L$186,I$7,0)),"",VLOOKUP($E80,'Res Admissions backsheet'!$D$9:$K$186, I$7,0))</f>
        <v>331.48499194096121</v>
      </c>
      <c r="M80" s="26"/>
    </row>
    <row r="81" spans="2:13">
      <c r="B81" s="42" t="s">
        <v>16</v>
      </c>
      <c r="C81" s="43" t="s">
        <v>24</v>
      </c>
      <c r="D81" s="45" t="s">
        <v>44</v>
      </c>
      <c r="E81" s="61" t="s">
        <v>151</v>
      </c>
      <c r="F81" s="57" t="s">
        <v>152</v>
      </c>
      <c r="G81" s="162">
        <f>IF(ISERROR(VLOOKUP($E81,'Res Admissions backsheet'!$D$9:$L$186,G$7,0)),"",VLOOKUP($E81,'Res Admissions backsheet'!$D$9:$K$186, G$7,0))</f>
        <v>1129.4866444073455</v>
      </c>
      <c r="H81" s="162">
        <f>IF(ISERROR(VLOOKUP($E81,'Res Admissions backsheet'!$D$194:$G$371,H$7,0)),"",VLOOKUP($E81,'Res Admissions backsheet'!$D$194:$G$371,H$7,0))</f>
        <v>1001.031991744066</v>
      </c>
      <c r="I81" s="162">
        <f>IF(ISERROR(VLOOKUP($E81,'Res Admissions backsheet'!$D$9:$L$186,I$7,0)),"",VLOOKUP($E81,'Res Admissions backsheet'!$D$9:$K$186, I$7,0))</f>
        <v>846.23323013415904</v>
      </c>
      <c r="M81" s="26"/>
    </row>
    <row r="82" spans="2:13">
      <c r="B82" s="42" t="s">
        <v>22</v>
      </c>
      <c r="C82" s="43" t="s">
        <v>40</v>
      </c>
      <c r="D82" s="45" t="s">
        <v>60</v>
      </c>
      <c r="E82" s="61" t="s">
        <v>153</v>
      </c>
      <c r="F82" s="57" t="s">
        <v>154</v>
      </c>
      <c r="G82" s="162">
        <f>IF(ISERROR(VLOOKUP($E82,'Res Admissions backsheet'!$D$9:$L$186,G$7,0)),"",VLOOKUP($E82,'Res Admissions backsheet'!$D$9:$K$186, G$7,0))</f>
        <v>665.38425152155401</v>
      </c>
      <c r="H82" s="162">
        <f>IF(ISERROR(VLOOKUP($E82,'Res Admissions backsheet'!$D$194:$G$371,H$7,0)),"",VLOOKUP($E82,'Res Admissions backsheet'!$D$194:$G$371,H$7,0))</f>
        <v>671.17718306164807</v>
      </c>
      <c r="I82" s="162">
        <f>IF(ISERROR(VLOOKUP($E82,'Res Admissions backsheet'!$D$9:$L$186,I$7,0)),"",VLOOKUP($E82,'Res Admissions backsheet'!$D$9:$K$186, I$7,0))</f>
        <v>644.94727016038826</v>
      </c>
      <c r="M82" s="26"/>
    </row>
    <row r="83" spans="2:13">
      <c r="B83" s="42" t="s">
        <v>20</v>
      </c>
      <c r="C83" s="43" t="s">
        <v>36</v>
      </c>
      <c r="D83" s="45" t="s">
        <v>64</v>
      </c>
      <c r="E83" s="61" t="s">
        <v>155</v>
      </c>
      <c r="F83" s="57" t="s">
        <v>156</v>
      </c>
      <c r="G83" s="162">
        <f>IF(ISERROR(VLOOKUP($E83,'Res Admissions backsheet'!$D$9:$L$186,G$7,0)),"",VLOOKUP($E83,'Res Admissions backsheet'!$D$9:$K$186, G$7,0))</f>
        <v>544.17971884047859</v>
      </c>
      <c r="H83" s="162">
        <f>IF(ISERROR(VLOOKUP($E83,'Res Admissions backsheet'!$D$194:$G$371,H$7,0)),"",VLOOKUP($E83,'Res Admissions backsheet'!$D$194:$G$371,H$7,0))</f>
        <v>565.41975521461814</v>
      </c>
      <c r="I83" s="162">
        <f>IF(ISERROR(VLOOKUP($E83,'Res Admissions backsheet'!$D$9:$L$186,I$7,0)),"",VLOOKUP($E83,'Res Admissions backsheet'!$D$9:$K$186, I$7,0))</f>
        <v>503.36148939837955</v>
      </c>
      <c r="M83" s="26"/>
    </row>
    <row r="84" spans="2:13">
      <c r="B84" s="42" t="s">
        <v>20</v>
      </c>
      <c r="C84" s="43" t="s">
        <v>36</v>
      </c>
      <c r="D84" s="45" t="s">
        <v>64</v>
      </c>
      <c r="E84" s="61" t="s">
        <v>157</v>
      </c>
      <c r="F84" s="57" t="s">
        <v>158</v>
      </c>
      <c r="G84" s="162">
        <f>IF(ISERROR(VLOOKUP($E84,'Res Admissions backsheet'!$D$9:$L$186,G$7,0)),"",VLOOKUP($E84,'Res Admissions backsheet'!$D$9:$K$186, G$7,0))</f>
        <v>393.13056072832603</v>
      </c>
      <c r="H84" s="162">
        <f>IF(ISERROR(VLOOKUP($E84,'Res Admissions backsheet'!$D$194:$G$371,H$7,0)),"",VLOOKUP($E84,'Res Admissions backsheet'!$D$194:$G$371,H$7,0))</f>
        <v>331.95855547731617</v>
      </c>
      <c r="I84" s="162">
        <f>IF(ISERROR(VLOOKUP($E84,'Res Admissions backsheet'!$D$9:$L$186,I$7,0)),"",VLOOKUP($E84,'Res Admissions backsheet'!$D$9:$K$186, I$7,0))</f>
        <v>477.81913288401569</v>
      </c>
      <c r="M84" s="26"/>
    </row>
    <row r="85" spans="2:13">
      <c r="B85" s="42" t="s">
        <v>16</v>
      </c>
      <c r="C85" s="43" t="s">
        <v>26</v>
      </c>
      <c r="D85" s="45" t="s">
        <v>46</v>
      </c>
      <c r="E85" s="61" t="s">
        <v>159</v>
      </c>
      <c r="F85" s="57" t="s">
        <v>160</v>
      </c>
      <c r="G85" s="162">
        <f>IF(ISERROR(VLOOKUP($E85,'Res Admissions backsheet'!$D$9:$L$186,G$7,0)),"",VLOOKUP($E85,'Res Admissions backsheet'!$D$9:$K$186, G$7,0))</f>
        <v>742.83857189284549</v>
      </c>
      <c r="H85" s="162">
        <f>IF(ISERROR(VLOOKUP($E85,'Res Admissions backsheet'!$D$194:$G$371,H$7,0)),"",VLOOKUP($E85,'Res Admissions backsheet'!$D$194:$G$371,H$7,0))</f>
        <v>637.80093424362201</v>
      </c>
      <c r="I85" s="162">
        <f>IF(ISERROR(VLOOKUP($E85,'Res Admissions backsheet'!$D$9:$L$186,I$7,0)),"",VLOOKUP($E85,'Res Admissions backsheet'!$D$9:$K$186, I$7,0))</f>
        <v>534.49514911965503</v>
      </c>
      <c r="M85" s="26"/>
    </row>
    <row r="86" spans="2:13">
      <c r="B86" s="42" t="s">
        <v>20</v>
      </c>
      <c r="C86" s="43" t="s">
        <v>36</v>
      </c>
      <c r="D86" s="45" t="s">
        <v>64</v>
      </c>
      <c r="E86" s="61" t="s">
        <v>161</v>
      </c>
      <c r="F86" s="57" t="s">
        <v>162</v>
      </c>
      <c r="G86" s="162">
        <f>IF(ISERROR(VLOOKUP($E86,'Res Admissions backsheet'!$D$9:$L$186,G$7,0)),"",VLOOKUP($E86,'Res Admissions backsheet'!$D$9:$K$186, G$7,0))</f>
        <v>584.89033306255078</v>
      </c>
      <c r="H86" s="162">
        <f>IF(ISERROR(VLOOKUP($E86,'Res Admissions backsheet'!$D$194:$G$371,H$7,0)),"",VLOOKUP($E86,'Res Admissions backsheet'!$D$194:$G$371,H$7,0))</f>
        <v>538.13604146831688</v>
      </c>
      <c r="I86" s="162">
        <f>IF(ISERROR(VLOOKUP($E86,'Res Admissions backsheet'!$D$9:$L$186,I$7,0)),"",VLOOKUP($E86,'Res Admissions backsheet'!$D$9:$K$186, I$7,0))</f>
        <v>364.96350364963502</v>
      </c>
      <c r="M86" s="26"/>
    </row>
    <row r="87" spans="2:13">
      <c r="B87" s="42" t="s">
        <v>22</v>
      </c>
      <c r="C87" s="43" t="s">
        <v>38</v>
      </c>
      <c r="D87" s="45" t="s">
        <v>62</v>
      </c>
      <c r="E87" s="61" t="s">
        <v>163</v>
      </c>
      <c r="F87" s="57" t="s">
        <v>164</v>
      </c>
      <c r="G87" s="162">
        <f>IF(ISERROR(VLOOKUP($E87,'Res Admissions backsheet'!$D$9:$L$186,G$7,0)),"",VLOOKUP($E87,'Res Admissions backsheet'!$D$9:$K$186, G$7,0))</f>
        <v>586.57940613300559</v>
      </c>
      <c r="H87" s="162">
        <f>IF(ISERROR(VLOOKUP($E87,'Res Admissions backsheet'!$D$194:$G$371,H$7,0)),"",VLOOKUP($E87,'Res Admissions backsheet'!$D$194:$G$371,H$7,0))</f>
        <v>588.49904719201879</v>
      </c>
      <c r="I87" s="162">
        <f>IF(ISERROR(VLOOKUP($E87,'Res Admissions backsheet'!$D$9:$L$186,I$7,0)),"",VLOOKUP($E87,'Res Admissions backsheet'!$D$9:$K$186, I$7,0))</f>
        <v>555.57112431341773</v>
      </c>
      <c r="M87" s="26"/>
    </row>
    <row r="88" spans="2:13">
      <c r="B88" s="42" t="s">
        <v>20</v>
      </c>
      <c r="C88" s="43" t="s">
        <v>36</v>
      </c>
      <c r="D88" s="45" t="s">
        <v>64</v>
      </c>
      <c r="E88" s="61" t="s">
        <v>165</v>
      </c>
      <c r="F88" s="57" t="s">
        <v>166</v>
      </c>
      <c r="G88" s="162">
        <f>IF(ISERROR(VLOOKUP($E88,'Res Admissions backsheet'!$D$9:$L$186,G$7,0)),"",VLOOKUP($E88,'Res Admissions backsheet'!$D$9:$K$186, G$7,0))</f>
        <v>1019.6419396909457</v>
      </c>
      <c r="H88" s="162">
        <f>IF(ISERROR(VLOOKUP($E88,'Res Admissions backsheet'!$D$194:$G$371,H$7,0)),"",VLOOKUP($E88,'Res Admissions backsheet'!$D$194:$G$371,H$7,0))</f>
        <v>523.60052360052362</v>
      </c>
      <c r="I88" s="162">
        <f>IF(ISERROR(VLOOKUP($E88,'Res Admissions backsheet'!$D$9:$L$186,I$7,0)),"",VLOOKUP($E88,'Res Admissions backsheet'!$D$9:$K$186, I$7,0))</f>
        <v>477.40047740047743</v>
      </c>
      <c r="M88" s="26"/>
    </row>
    <row r="89" spans="2:13">
      <c r="B89" s="42" t="s">
        <v>20</v>
      </c>
      <c r="C89" s="43" t="s">
        <v>36</v>
      </c>
      <c r="D89" s="45" t="s">
        <v>64</v>
      </c>
      <c r="E89" s="61" t="s">
        <v>167</v>
      </c>
      <c r="F89" s="57" t="s">
        <v>168</v>
      </c>
      <c r="G89" s="162">
        <f>IF(ISERROR(VLOOKUP($E89,'Res Admissions backsheet'!$D$9:$L$186,G$7,0)),"",VLOOKUP($E89,'Res Admissions backsheet'!$D$9:$K$186, G$7,0))</f>
        <v>511.50202976995939</v>
      </c>
      <c r="H89" s="162">
        <f>IF(ISERROR(VLOOKUP($E89,'Res Admissions backsheet'!$D$194:$G$371,H$7,0)),"",VLOOKUP($E89,'Res Admissions backsheet'!$D$194:$G$371,H$7,0))</f>
        <v>557.05872990609589</v>
      </c>
      <c r="I89" s="162">
        <f>IF(ISERROR(VLOOKUP($E89,'Res Admissions backsheet'!$D$9:$L$186,I$7,0)),"",VLOOKUP($E89,'Res Admissions backsheet'!$D$9:$K$186, I$7,0))</f>
        <v>482.78423258528306</v>
      </c>
      <c r="M89" s="26"/>
    </row>
    <row r="90" spans="2:13">
      <c r="B90" s="42" t="s">
        <v>16</v>
      </c>
      <c r="C90" s="43" t="s">
        <v>24</v>
      </c>
      <c r="D90" s="45" t="s">
        <v>44</v>
      </c>
      <c r="E90" s="61" t="s">
        <v>169</v>
      </c>
      <c r="F90" s="57" t="s">
        <v>170</v>
      </c>
      <c r="G90" s="162">
        <f>IF(ISERROR(VLOOKUP($E90,'Res Admissions backsheet'!$D$9:$L$186,G$7,0)),"",VLOOKUP($E90,'Res Admissions backsheet'!$D$9:$K$186, G$7,0))</f>
        <v>687.74201005605971</v>
      </c>
      <c r="H90" s="162">
        <f>IF(ISERROR(VLOOKUP($E90,'Res Admissions backsheet'!$D$194:$G$371,H$7,0)),"",VLOOKUP($E90,'Res Admissions backsheet'!$D$194:$G$371,H$7,0))</f>
        <v>772.66483516483515</v>
      </c>
      <c r="I90" s="162">
        <f>IF(ISERROR(VLOOKUP($E90,'Res Admissions backsheet'!$D$9:$L$186,I$7,0)),"",VLOOKUP($E90,'Res Admissions backsheet'!$D$9:$K$186, I$7,0))</f>
        <v>921.47435897435901</v>
      </c>
      <c r="M90" s="26"/>
    </row>
    <row r="91" spans="2:13">
      <c r="B91" s="42" t="s">
        <v>20</v>
      </c>
      <c r="C91" s="43" t="s">
        <v>36</v>
      </c>
      <c r="D91" s="45" t="s">
        <v>64</v>
      </c>
      <c r="E91" s="61" t="s">
        <v>171</v>
      </c>
      <c r="F91" s="57" t="s">
        <v>172</v>
      </c>
      <c r="G91" s="162">
        <f>IF(ISERROR(VLOOKUP($E91,'Res Admissions backsheet'!$D$9:$L$186,G$7,0)),"",VLOOKUP($E91,'Res Admissions backsheet'!$D$9:$K$186, G$7,0))</f>
        <v>590.94179986480299</v>
      </c>
      <c r="H91" s="162">
        <f>IF(ISERROR(VLOOKUP($E91,'Res Admissions backsheet'!$D$194:$G$371,H$7,0)),"",VLOOKUP($E91,'Res Admissions backsheet'!$D$194:$G$371,H$7,0))</f>
        <v>588.22257304124048</v>
      </c>
      <c r="I91" s="162">
        <f>IF(ISERROR(VLOOKUP($E91,'Res Admissions backsheet'!$D$9:$L$186,I$7,0)),"",VLOOKUP($E91,'Res Admissions backsheet'!$D$9:$K$186, I$7,0))</f>
        <v>694.18913950822866</v>
      </c>
      <c r="M91" s="26"/>
    </row>
    <row r="92" spans="2:13">
      <c r="B92" s="42" t="s">
        <v>18</v>
      </c>
      <c r="C92" s="43" t="s">
        <v>32</v>
      </c>
      <c r="D92" s="45" t="s">
        <v>50</v>
      </c>
      <c r="E92" s="61" t="s">
        <v>173</v>
      </c>
      <c r="F92" s="57" t="s">
        <v>174</v>
      </c>
      <c r="G92" s="162">
        <f>IF(ISERROR(VLOOKUP($E92,'Res Admissions backsheet'!$D$9:$L$186,G$7,0)),"",VLOOKUP($E92,'Res Admissions backsheet'!$D$9:$K$186, G$7,0))</f>
        <v>416.60975276601556</v>
      </c>
      <c r="H92" s="162">
        <f>IF(ISERROR(VLOOKUP($E92,'Res Admissions backsheet'!$D$194:$G$371,H$7,0)),"",VLOOKUP($E92,'Res Admissions backsheet'!$D$194:$G$371,H$7,0))</f>
        <v>493.11645134658721</v>
      </c>
      <c r="I92" s="162">
        <f>IF(ISERROR(VLOOKUP($E92,'Res Admissions backsheet'!$D$9:$L$186,I$7,0)),"",VLOOKUP($E92,'Res Admissions backsheet'!$D$9:$K$186, I$7,0))</f>
        <v>885.82457549590561</v>
      </c>
      <c r="M92" s="26"/>
    </row>
    <row r="93" spans="2:13">
      <c r="B93" s="42" t="s">
        <v>18</v>
      </c>
      <c r="C93" s="43" t="s">
        <v>34</v>
      </c>
      <c r="D93" s="45" t="s">
        <v>52</v>
      </c>
      <c r="E93" s="61" t="s">
        <v>175</v>
      </c>
      <c r="F93" s="57" t="s">
        <v>176</v>
      </c>
      <c r="G93" s="162">
        <f>IF(ISERROR(VLOOKUP($E93,'Res Admissions backsheet'!$D$9:$L$186,G$7,0)),"",VLOOKUP($E93,'Res Admissions backsheet'!$D$9:$K$186, G$7,0))</f>
        <v>608.24996912436711</v>
      </c>
      <c r="H93" s="162">
        <f>IF(ISERROR(VLOOKUP($E93,'Res Admissions backsheet'!$D$194:$G$371,H$7,0)),"",VLOOKUP($E93,'Res Admissions backsheet'!$D$194:$G$371,H$7,0))</f>
        <v>612.68791462944557</v>
      </c>
      <c r="I93" s="162">
        <f>IF(ISERROR(VLOOKUP($E93,'Res Admissions backsheet'!$D$9:$L$186,I$7,0)),"",VLOOKUP($E93,'Res Admissions backsheet'!$D$9:$K$186, I$7,0))</f>
        <v>535.59473331845572</v>
      </c>
      <c r="M93" s="26"/>
    </row>
    <row r="94" spans="2:13">
      <c r="B94" s="42" t="s">
        <v>20</v>
      </c>
      <c r="C94" s="43" t="s">
        <v>36</v>
      </c>
      <c r="D94" s="45" t="s">
        <v>64</v>
      </c>
      <c r="E94" s="61" t="s">
        <v>177</v>
      </c>
      <c r="F94" s="57" t="s">
        <v>178</v>
      </c>
      <c r="G94" s="162">
        <f>IF(ISERROR(VLOOKUP($E94,'Res Admissions backsheet'!$D$9:$L$186,G$7,0)),"",VLOOKUP($E94,'Res Admissions backsheet'!$D$9:$K$186, G$7,0))</f>
        <v>341.63883894169021</v>
      </c>
      <c r="H94" s="162">
        <f>IF(ISERROR(VLOOKUP($E94,'Res Admissions backsheet'!$D$194:$G$371,H$7,0)),"",VLOOKUP($E94,'Res Admissions backsheet'!$D$194:$G$371,H$7,0))</f>
        <v>379.59307622228971</v>
      </c>
      <c r="I94" s="162">
        <f>IF(ISERROR(VLOOKUP($E94,'Res Admissions backsheet'!$D$9:$L$186,I$7,0)),"",VLOOKUP($E94,'Res Admissions backsheet'!$D$9:$K$186, I$7,0))</f>
        <v>759.18615244457942</v>
      </c>
      <c r="M94" s="26"/>
    </row>
    <row r="95" spans="2:13">
      <c r="B95" s="42" t="s">
        <v>20</v>
      </c>
      <c r="C95" s="43" t="s">
        <v>36</v>
      </c>
      <c r="D95" s="45" t="s">
        <v>64</v>
      </c>
      <c r="E95" s="61" t="s">
        <v>179</v>
      </c>
      <c r="F95" s="57" t="s">
        <v>180</v>
      </c>
      <c r="G95" s="162">
        <f>IF(ISERROR(VLOOKUP($E95,'Res Admissions backsheet'!$D$9:$L$186,G$7,0)),"",VLOOKUP($E95,'Res Admissions backsheet'!$D$9:$K$186, G$7,0))</f>
        <v>345.21304576538665</v>
      </c>
      <c r="H95" s="162">
        <f>IF(ISERROR(VLOOKUP($E95,'Res Admissions backsheet'!$D$194:$G$371,H$7,0)),"",VLOOKUP($E95,'Res Admissions backsheet'!$D$194:$G$371,H$7,0))</f>
        <v>343.32285182570746</v>
      </c>
      <c r="I95" s="162">
        <f>IF(ISERROR(VLOOKUP($E95,'Res Admissions backsheet'!$D$9:$L$186,I$7,0)),"",VLOOKUP($E95,'Res Admissions backsheet'!$D$9:$K$186, I$7,0))</f>
        <v>295.19348007444012</v>
      </c>
      <c r="M95" s="26"/>
    </row>
    <row r="96" spans="2:13">
      <c r="B96" s="42" t="s">
        <v>22</v>
      </c>
      <c r="C96" s="43" t="s">
        <v>38</v>
      </c>
      <c r="D96" s="45" t="s">
        <v>62</v>
      </c>
      <c r="E96" s="61" t="s">
        <v>181</v>
      </c>
      <c r="F96" s="57" t="s">
        <v>182</v>
      </c>
      <c r="G96" s="162">
        <f>IF(ISERROR(VLOOKUP($E96,'Res Admissions backsheet'!$D$9:$L$186,G$7,0)),"",VLOOKUP($E96,'Res Admissions backsheet'!$D$9:$K$186, G$7,0))</f>
        <v>699.111938888439</v>
      </c>
      <c r="H96" s="162">
        <f>IF(ISERROR(VLOOKUP($E96,'Res Admissions backsheet'!$D$194:$G$371,H$7,0)),"",VLOOKUP($E96,'Res Admissions backsheet'!$D$194:$G$371,H$7,0))</f>
        <v>687.46694870438921</v>
      </c>
      <c r="I96" s="162">
        <f>IF(ISERROR(VLOOKUP($E96,'Res Admissions backsheet'!$D$9:$L$186,I$7,0)),"",VLOOKUP($E96,'Res Admissions backsheet'!$D$9:$K$186, I$7,0))</f>
        <v>951.87731359069278</v>
      </c>
      <c r="M96" s="26"/>
    </row>
    <row r="97" spans="2:13">
      <c r="B97" s="42" t="s">
        <v>20</v>
      </c>
      <c r="C97" s="43" t="s">
        <v>36</v>
      </c>
      <c r="D97" s="45" t="s">
        <v>64</v>
      </c>
      <c r="E97" s="61" t="s">
        <v>183</v>
      </c>
      <c r="F97" s="57" t="s">
        <v>184</v>
      </c>
      <c r="G97" s="162">
        <f>IF(ISERROR(VLOOKUP($E97,'Res Admissions backsheet'!$D$9:$L$186,G$7,0)),"",VLOOKUP($E97,'Res Admissions backsheet'!$D$9:$K$186, G$7,0))</f>
        <v>819.5902048975513</v>
      </c>
      <c r="H97" s="162">
        <f>IF(ISERROR(VLOOKUP($E97,'Res Admissions backsheet'!$D$194:$G$371,H$7,0)),"",VLOOKUP($E97,'Res Admissions backsheet'!$D$194:$G$371,H$7,0))</f>
        <v>513.44743276283623</v>
      </c>
      <c r="I97" s="162">
        <f>IF(ISERROR(VLOOKUP($E97,'Res Admissions backsheet'!$D$9:$L$186,I$7,0)),"",VLOOKUP($E97,'Res Admissions backsheet'!$D$9:$K$186, I$7,0))</f>
        <v>669.92665036674816</v>
      </c>
      <c r="M97" s="26"/>
    </row>
    <row r="98" spans="2:13">
      <c r="B98" s="42" t="s">
        <v>20</v>
      </c>
      <c r="C98" s="43" t="s">
        <v>36</v>
      </c>
      <c r="D98" s="45" t="s">
        <v>64</v>
      </c>
      <c r="E98" s="61" t="s">
        <v>185</v>
      </c>
      <c r="F98" s="57" t="s">
        <v>186</v>
      </c>
      <c r="G98" s="162">
        <f>IF(ISERROR(VLOOKUP($E98,'Res Admissions backsheet'!$D$9:$L$186,G$7,0)),"",VLOOKUP($E98,'Res Admissions backsheet'!$D$9:$K$186, G$7,0))</f>
        <v>335.88191099129358</v>
      </c>
      <c r="H98" s="162">
        <f>IF(ISERROR(VLOOKUP($E98,'Res Admissions backsheet'!$D$194:$G$371,H$7,0)),"",VLOOKUP($E98,'Res Admissions backsheet'!$D$194:$G$371,H$7,0))</f>
        <v>181.96636925188744</v>
      </c>
      <c r="I98" s="162">
        <f>IF(ISERROR(VLOOKUP($E98,'Res Admissions backsheet'!$D$9:$L$186,I$7,0)),"",VLOOKUP($E98,'Res Admissions backsheet'!$D$9:$K$186, I$7,0))</f>
        <v>283.11599176389842</v>
      </c>
      <c r="M98" s="26"/>
    </row>
    <row r="99" spans="2:13">
      <c r="B99" s="42" t="s">
        <v>22</v>
      </c>
      <c r="C99" s="43" t="s">
        <v>38</v>
      </c>
      <c r="D99" s="45" t="s">
        <v>58</v>
      </c>
      <c r="E99" s="61" t="s">
        <v>187</v>
      </c>
      <c r="F99" s="57" t="s">
        <v>188</v>
      </c>
      <c r="G99" s="162">
        <f>IF(ISERROR(VLOOKUP($E99,'Res Admissions backsheet'!$D$9:$L$186,G$7,0)),"",VLOOKUP($E99,'Res Admissions backsheet'!$D$9:$K$186, G$7,0))</f>
        <v>594.7900917162325</v>
      </c>
      <c r="H99" s="162">
        <f>IF(ISERROR(VLOOKUP($E99,'Res Admissions backsheet'!$D$194:$G$371,H$7,0)),"",VLOOKUP($E99,'Res Admissions backsheet'!$D$194:$G$371,H$7,0))</f>
        <v>521.37132098168172</v>
      </c>
      <c r="I99" s="162">
        <f>IF(ISERROR(VLOOKUP($E99,'Res Admissions backsheet'!$D$9:$L$186,I$7,0)),"",VLOOKUP($E99,'Res Admissions backsheet'!$D$9:$K$186, I$7,0))</f>
        <v>568.44183522704986</v>
      </c>
      <c r="M99" s="26"/>
    </row>
    <row r="100" spans="2:13">
      <c r="B100" s="42" t="s">
        <v>16</v>
      </c>
      <c r="C100" s="43" t="s">
        <v>28</v>
      </c>
      <c r="D100" s="45" t="s">
        <v>42</v>
      </c>
      <c r="E100" s="61" t="s">
        <v>189</v>
      </c>
      <c r="F100" s="57" t="s">
        <v>190</v>
      </c>
      <c r="G100" s="162">
        <f>IF(ISERROR(VLOOKUP($E100,'Res Admissions backsheet'!$D$9:$L$186,G$7,0)),"",VLOOKUP($E100,'Res Admissions backsheet'!$D$9:$K$186, G$7,0))</f>
        <v>878.25083892617454</v>
      </c>
      <c r="H100" s="162">
        <f>IF(ISERROR(VLOOKUP($E100,'Res Admissions backsheet'!$D$194:$G$371,H$7,0)),"",VLOOKUP($E100,'Res Admissions backsheet'!$D$194:$G$371,H$7,0))</f>
        <v>781.39196801744504</v>
      </c>
      <c r="I100" s="162">
        <f>IF(ISERROR(VLOOKUP($E100,'Res Admissions backsheet'!$D$9:$L$186,I$7,0)),"",VLOOKUP($E100,'Res Admissions backsheet'!$D$9:$K$186, I$7,0))</f>
        <v>918.97925806702835</v>
      </c>
      <c r="M100" s="26"/>
    </row>
    <row r="101" spans="2:13">
      <c r="B101" s="42" t="s">
        <v>20</v>
      </c>
      <c r="C101" s="43" t="s">
        <v>36</v>
      </c>
      <c r="D101" s="45" t="s">
        <v>64</v>
      </c>
      <c r="E101" s="61" t="s">
        <v>191</v>
      </c>
      <c r="F101" s="57" t="s">
        <v>192</v>
      </c>
      <c r="G101" s="162">
        <f>IF(ISERROR(VLOOKUP($E101,'Res Admissions backsheet'!$D$9:$L$186,G$7,0)),"",VLOOKUP($E101,'Res Admissions backsheet'!$D$9:$K$186, G$7,0))</f>
        <v>513.40062652279846</v>
      </c>
      <c r="H101" s="162">
        <f>IF(ISERROR(VLOOKUP($E101,'Res Admissions backsheet'!$D$194:$G$371,H$7,0)),"",VLOOKUP($E101,'Res Admissions backsheet'!$D$194:$G$371,H$7,0))</f>
        <v>468.20464799523285</v>
      </c>
      <c r="I101" s="162">
        <f>IF(ISERROR(VLOOKUP($E101,'Res Admissions backsheet'!$D$9:$L$186,I$7,0)),"",VLOOKUP($E101,'Res Admissions backsheet'!$D$9:$K$186, I$7,0))</f>
        <v>527.79433046735335</v>
      </c>
      <c r="M101" s="26"/>
    </row>
    <row r="102" spans="2:13">
      <c r="B102" s="42" t="s">
        <v>16</v>
      </c>
      <c r="C102" s="43" t="s">
        <v>28</v>
      </c>
      <c r="D102" s="45" t="s">
        <v>42</v>
      </c>
      <c r="E102" s="61" t="s">
        <v>193</v>
      </c>
      <c r="F102" s="57" t="s">
        <v>194</v>
      </c>
      <c r="G102" s="162">
        <f>IF(ISERROR(VLOOKUP($E102,'Res Admissions backsheet'!$D$9:$L$186,G$7,0)),"",VLOOKUP($E102,'Res Admissions backsheet'!$D$9:$K$186, G$7,0))</f>
        <v>517.91522042143822</v>
      </c>
      <c r="H102" s="162">
        <f>IF(ISERROR(VLOOKUP($E102,'Res Admissions backsheet'!$D$194:$G$371,H$7,0)),"",VLOOKUP($E102,'Res Admissions backsheet'!$D$194:$G$371,H$7,0))</f>
        <v>503.98091306329246</v>
      </c>
      <c r="I102" s="162">
        <f>IF(ISERROR(VLOOKUP($E102,'Res Admissions backsheet'!$D$9:$L$186,I$7,0)),"",VLOOKUP($E102,'Res Admissions backsheet'!$D$9:$K$186, I$7,0))</f>
        <v>450.36592231187842</v>
      </c>
      <c r="M102" s="26"/>
    </row>
    <row r="103" spans="2:13">
      <c r="B103" s="42" t="s">
        <v>16</v>
      </c>
      <c r="C103" s="43" t="s">
        <v>26</v>
      </c>
      <c r="D103" s="45" t="s">
        <v>46</v>
      </c>
      <c r="E103" s="61" t="s">
        <v>195</v>
      </c>
      <c r="F103" s="57" t="s">
        <v>196</v>
      </c>
      <c r="G103" s="162">
        <f>IF(ISERROR(VLOOKUP($E103,'Res Admissions backsheet'!$D$9:$L$186,G$7,0)),"",VLOOKUP($E103,'Res Admissions backsheet'!$D$9:$K$186, G$7,0))</f>
        <v>783.15208570037339</v>
      </c>
      <c r="H103" s="162">
        <f>IF(ISERROR(VLOOKUP($E103,'Res Admissions backsheet'!$D$194:$G$371,H$7,0)),"",VLOOKUP($E103,'Res Admissions backsheet'!$D$194:$G$371,H$7,0))</f>
        <v>707.74521172377945</v>
      </c>
      <c r="I103" s="162">
        <f>IF(ISERROR(VLOOKUP($E103,'Res Admissions backsheet'!$D$9:$L$186,I$7,0)),"",VLOOKUP($E103,'Res Admissions backsheet'!$D$9:$K$186, I$7,0))</f>
        <v>823.70346675196924</v>
      </c>
      <c r="M103" s="26"/>
    </row>
    <row r="104" spans="2:13">
      <c r="B104" s="42" t="s">
        <v>20</v>
      </c>
      <c r="C104" s="43" t="s">
        <v>36</v>
      </c>
      <c r="D104" s="45" t="s">
        <v>64</v>
      </c>
      <c r="E104" s="61" t="s">
        <v>197</v>
      </c>
      <c r="F104" s="57" t="s">
        <v>198</v>
      </c>
      <c r="G104" s="162">
        <f>IF(ISERROR(VLOOKUP($E104,'Res Admissions backsheet'!$D$9:$L$186,G$7,0)),"",VLOOKUP($E104,'Res Admissions backsheet'!$D$9:$K$186, G$7,0))</f>
        <v>548.36673504813007</v>
      </c>
      <c r="H104" s="162">
        <f>IF(ISERROR(VLOOKUP($E104,'Res Admissions backsheet'!$D$194:$G$371,H$7,0)),"",VLOOKUP($E104,'Res Admissions backsheet'!$D$194:$G$371,H$7,0))</f>
        <v>602.22239490247887</v>
      </c>
      <c r="I104" s="162">
        <f>IF(ISERROR(VLOOKUP($E104,'Res Admissions backsheet'!$D$9:$L$186,I$7,0)),"",VLOOKUP($E104,'Res Admissions backsheet'!$D$9:$K$186, I$7,0))</f>
        <v>466.23669282772556</v>
      </c>
      <c r="M104" s="26"/>
    </row>
    <row r="105" spans="2:13">
      <c r="B105" s="42" t="s">
        <v>16</v>
      </c>
      <c r="C105" s="43" t="s">
        <v>26</v>
      </c>
      <c r="D105" s="45" t="s">
        <v>467</v>
      </c>
      <c r="E105" s="61" t="s">
        <v>199</v>
      </c>
      <c r="F105" s="57" t="s">
        <v>200</v>
      </c>
      <c r="G105" s="162">
        <f>IF(ISERROR(VLOOKUP($E105,'Res Admissions backsheet'!$D$9:$L$186,G$7,0)),"",VLOOKUP($E105,'Res Admissions backsheet'!$D$9:$K$186, G$7,0))</f>
        <v>714.7159035870568</v>
      </c>
      <c r="H105" s="162">
        <f>IF(ISERROR(VLOOKUP($E105,'Res Admissions backsheet'!$D$194:$G$371,H$7,0)),"",VLOOKUP($E105,'Res Admissions backsheet'!$D$194:$G$371,H$7,0))</f>
        <v>681.94600674915637</v>
      </c>
      <c r="I105" s="162">
        <f>IF(ISERROR(VLOOKUP($E105,'Res Admissions backsheet'!$D$9:$L$186,I$7,0)),"",VLOOKUP($E105,'Res Admissions backsheet'!$D$9:$K$186, I$7,0))</f>
        <v>742.32448885065844</v>
      </c>
      <c r="M105" s="26"/>
    </row>
    <row r="106" spans="2:13">
      <c r="B106" s="42" t="s">
        <v>16</v>
      </c>
      <c r="C106" s="43" t="s">
        <v>28</v>
      </c>
      <c r="D106" s="45" t="s">
        <v>42</v>
      </c>
      <c r="E106" s="61" t="s">
        <v>201</v>
      </c>
      <c r="F106" s="57" t="s">
        <v>202</v>
      </c>
      <c r="G106" s="162">
        <f>IF(ISERROR(VLOOKUP($E106,'Res Admissions backsheet'!$D$9:$L$186,G$7,0)),"",VLOOKUP($E106,'Res Admissions backsheet'!$D$9:$K$186, G$7,0))</f>
        <v>726.51616204833931</v>
      </c>
      <c r="H106" s="162">
        <f>IF(ISERROR(VLOOKUP($E106,'Res Admissions backsheet'!$D$194:$G$371,H$7,0)),"",VLOOKUP($E106,'Res Admissions backsheet'!$D$194:$G$371,H$7,0))</f>
        <v>755.01754793531734</v>
      </c>
      <c r="I106" s="162">
        <f>IF(ISERROR(VLOOKUP($E106,'Res Admissions backsheet'!$D$9:$L$186,I$7,0)),"",VLOOKUP($E106,'Res Admissions backsheet'!$D$9:$K$186, I$7,0))</f>
        <v>615.62969293187416</v>
      </c>
      <c r="M106" s="26"/>
    </row>
    <row r="107" spans="2:13">
      <c r="B107" s="42" t="s">
        <v>18</v>
      </c>
      <c r="C107" s="43" t="s">
        <v>30</v>
      </c>
      <c r="D107" s="45" t="s">
        <v>52</v>
      </c>
      <c r="E107" s="61" t="s">
        <v>203</v>
      </c>
      <c r="F107" s="57" t="s">
        <v>204</v>
      </c>
      <c r="G107" s="162">
        <f>IF(ISERROR(VLOOKUP($E107,'Res Admissions backsheet'!$D$9:$L$186,G$7,0)),"",VLOOKUP($E107,'Res Admissions backsheet'!$D$9:$K$186, G$7,0))</f>
        <v>644.13042392769762</v>
      </c>
      <c r="H107" s="162">
        <f>IF(ISERROR(VLOOKUP($E107,'Res Admissions backsheet'!$D$194:$G$371,H$7,0)),"",VLOOKUP($E107,'Res Admissions backsheet'!$D$194:$G$371,H$7,0))</f>
        <v>638.42848373235108</v>
      </c>
      <c r="I107" s="162">
        <f>IF(ISERROR(VLOOKUP($E107,'Res Admissions backsheet'!$D$9:$L$186,I$7,0)),"",VLOOKUP($E107,'Res Admissions backsheet'!$D$9:$K$186, I$7,0))</f>
        <v>692.44935543278086</v>
      </c>
      <c r="M107" s="26"/>
    </row>
    <row r="108" spans="2:13">
      <c r="B108" s="42" t="s">
        <v>18</v>
      </c>
      <c r="C108" s="43" t="s">
        <v>30</v>
      </c>
      <c r="D108" s="45" t="s">
        <v>52</v>
      </c>
      <c r="E108" s="61" t="s">
        <v>205</v>
      </c>
      <c r="F108" s="57" t="s">
        <v>206</v>
      </c>
      <c r="G108" s="162">
        <f>IF(ISERROR(VLOOKUP($E108,'Res Admissions backsheet'!$D$9:$L$186,G$7,0)),"",VLOOKUP($E108,'Res Admissions backsheet'!$D$9:$K$186, G$7,0))</f>
        <v>593.55631665330156</v>
      </c>
      <c r="H108" s="162">
        <f>IF(ISERROR(VLOOKUP($E108,'Res Admissions backsheet'!$D$194:$G$371,H$7,0)),"",VLOOKUP($E108,'Res Admissions backsheet'!$D$194:$G$371,H$7,0))</f>
        <v>605.65226625264563</v>
      </c>
      <c r="I108" s="162">
        <f>IF(ISERROR(VLOOKUP($E108,'Res Admissions backsheet'!$D$9:$L$186,I$7,0)),"",VLOOKUP($E108,'Res Admissions backsheet'!$D$9:$K$186, I$7,0))</f>
        <v>632.74916329176028</v>
      </c>
      <c r="M108" s="26"/>
    </row>
    <row r="109" spans="2:13">
      <c r="B109" s="42" t="s">
        <v>20</v>
      </c>
      <c r="C109" s="43" t="s">
        <v>36</v>
      </c>
      <c r="D109" s="45" t="s">
        <v>64</v>
      </c>
      <c r="E109" s="61" t="s">
        <v>207</v>
      </c>
      <c r="F109" s="57" t="s">
        <v>208</v>
      </c>
      <c r="G109" s="162">
        <f>IF(ISERROR(VLOOKUP($E109,'Res Admissions backsheet'!$D$9:$L$186,G$7,0)),"",VLOOKUP($E109,'Res Admissions backsheet'!$D$9:$K$186, G$7,0))</f>
        <v>1164.7675890757823</v>
      </c>
      <c r="H109" s="162">
        <f>IF(ISERROR(VLOOKUP($E109,'Res Admissions backsheet'!$D$194:$G$371,H$7,0)),"",VLOOKUP($E109,'Res Admissions backsheet'!$D$194:$G$371,H$7,0))</f>
        <v>548.53072128227961</v>
      </c>
      <c r="I109" s="162">
        <f>IF(ISERROR(VLOOKUP($E109,'Res Admissions backsheet'!$D$9:$L$186,I$7,0)),"",VLOOKUP($E109,'Res Admissions backsheet'!$D$9:$K$186, I$7,0))</f>
        <v>687.44434550311666</v>
      </c>
      <c r="M109" s="26"/>
    </row>
    <row r="110" spans="2:13">
      <c r="B110" s="42" t="s">
        <v>18</v>
      </c>
      <c r="C110" s="43" t="s">
        <v>30</v>
      </c>
      <c r="D110" s="45" t="s">
        <v>52</v>
      </c>
      <c r="E110" s="61" t="s">
        <v>209</v>
      </c>
      <c r="F110" s="57" t="s">
        <v>210</v>
      </c>
      <c r="G110" s="162">
        <f>IF(ISERROR(VLOOKUP($E110,'Res Admissions backsheet'!$D$9:$L$186,G$7,0)),"",VLOOKUP($E110,'Res Admissions backsheet'!$D$9:$K$186, G$7,0))</f>
        <v>613.70183275581348</v>
      </c>
      <c r="H110" s="162">
        <f>IF(ISERROR(VLOOKUP($E110,'Res Admissions backsheet'!$D$194:$G$371,H$7,0)),"",VLOOKUP($E110,'Res Admissions backsheet'!$D$194:$G$371,H$7,0))</f>
        <v>574.10449637238457</v>
      </c>
      <c r="I110" s="162">
        <f>IF(ISERROR(VLOOKUP($E110,'Res Admissions backsheet'!$D$9:$L$186,I$7,0)),"",VLOOKUP($E110,'Res Admissions backsheet'!$D$9:$K$186, I$7,0))</f>
        <v>563.58119603154648</v>
      </c>
      <c r="M110" s="26"/>
    </row>
    <row r="111" spans="2:13">
      <c r="B111" s="42" t="s">
        <v>16</v>
      </c>
      <c r="C111" s="43" t="s">
        <v>26</v>
      </c>
      <c r="D111" s="45" t="s">
        <v>46</v>
      </c>
      <c r="E111" s="61" t="s">
        <v>211</v>
      </c>
      <c r="F111" s="57" t="s">
        <v>212</v>
      </c>
      <c r="G111" s="162">
        <f>IF(ISERROR(VLOOKUP($E111,'Res Admissions backsheet'!$D$9:$L$186,G$7,0)),"",VLOOKUP($E111,'Res Admissions backsheet'!$D$9:$K$186, G$7,0))</f>
        <v>773.85456674138698</v>
      </c>
      <c r="H111" s="162">
        <f>IF(ISERROR(VLOOKUP($E111,'Res Admissions backsheet'!$D$194:$G$371,H$7,0)),"",VLOOKUP($E111,'Res Admissions backsheet'!$D$194:$G$371,H$7,0))</f>
        <v>761.55351285913366</v>
      </c>
      <c r="I111" s="162">
        <f>IF(ISERROR(VLOOKUP($E111,'Res Admissions backsheet'!$D$9:$L$186,I$7,0)),"",VLOOKUP($E111,'Res Admissions backsheet'!$D$9:$K$186, I$7,0))</f>
        <v>815.04525683075497</v>
      </c>
      <c r="M111" s="26"/>
    </row>
    <row r="112" spans="2:13">
      <c r="B112" s="42" t="s">
        <v>18</v>
      </c>
      <c r="C112" s="43" t="s">
        <v>34</v>
      </c>
      <c r="D112" s="45" t="s">
        <v>52</v>
      </c>
      <c r="E112" s="61" t="s">
        <v>213</v>
      </c>
      <c r="F112" s="57" t="s">
        <v>214</v>
      </c>
      <c r="G112" s="162">
        <f>IF(ISERROR(VLOOKUP($E112,'Res Admissions backsheet'!$D$9:$L$186,G$7,0)),"",VLOOKUP($E112,'Res Admissions backsheet'!$D$9:$K$186, G$7,0))</f>
        <v>394.59940423227204</v>
      </c>
      <c r="H112" s="162">
        <f>IF(ISERROR(VLOOKUP($E112,'Res Admissions backsheet'!$D$194:$G$371,H$7,0)),"",VLOOKUP($E112,'Res Admissions backsheet'!$D$194:$G$371,H$7,0))</f>
        <v>546.36457417949794</v>
      </c>
      <c r="I112" s="162">
        <f>IF(ISERROR(VLOOKUP($E112,'Res Admissions backsheet'!$D$9:$L$186,I$7,0)),"",VLOOKUP($E112,'Res Admissions backsheet'!$D$9:$K$186, I$7,0))</f>
        <v>534.90238031559238</v>
      </c>
      <c r="M112" s="26"/>
    </row>
    <row r="113" spans="2:13">
      <c r="B113" s="42" t="s">
        <v>16</v>
      </c>
      <c r="C113" s="43" t="s">
        <v>26</v>
      </c>
      <c r="D113" s="45" t="s">
        <v>466</v>
      </c>
      <c r="E113" s="61" t="s">
        <v>215</v>
      </c>
      <c r="F113" s="57" t="s">
        <v>216</v>
      </c>
      <c r="G113" s="162">
        <f>IF(ISERROR(VLOOKUP($E113,'Res Admissions backsheet'!$D$9:$L$186,G$7,0)),"",VLOOKUP($E113,'Res Admissions backsheet'!$D$9:$K$186, G$7,0))</f>
        <v>401.81620926588175</v>
      </c>
      <c r="H113" s="162">
        <f>IF(ISERROR(VLOOKUP($E113,'Res Admissions backsheet'!$D$194:$G$371,H$7,0)),"",VLOOKUP($E113,'Res Admissions backsheet'!$D$194:$G$371,H$7,0))</f>
        <v>519.4650107475519</v>
      </c>
      <c r="I113" s="162">
        <f>IF(ISERROR(VLOOKUP($E113,'Res Admissions backsheet'!$D$9:$L$186,I$7,0)),"",VLOOKUP($E113,'Res Admissions backsheet'!$D$9:$K$186, I$7,0))</f>
        <v>855.82358092508559</v>
      </c>
      <c r="M113" s="26"/>
    </row>
    <row r="114" spans="2:13">
      <c r="B114" s="42" t="s">
        <v>22</v>
      </c>
      <c r="C114" s="43" t="s">
        <v>38</v>
      </c>
      <c r="D114" s="45" t="s">
        <v>58</v>
      </c>
      <c r="E114" s="61" t="s">
        <v>217</v>
      </c>
      <c r="F114" s="57" t="s">
        <v>218</v>
      </c>
      <c r="G114" s="162">
        <f>IF(ISERROR(VLOOKUP($E114,'Res Admissions backsheet'!$D$9:$L$186,G$7,0)),"",VLOOKUP($E114,'Res Admissions backsheet'!$D$9:$K$186, G$7,0))</f>
        <v>597.49241372821143</v>
      </c>
      <c r="H114" s="162">
        <f>IF(ISERROR(VLOOKUP($E114,'Res Admissions backsheet'!$D$194:$G$371,H$7,0)),"",VLOOKUP($E114,'Res Admissions backsheet'!$D$194:$G$371,H$7,0))</f>
        <v>605.96248583389229</v>
      </c>
      <c r="I114" s="162">
        <f>IF(ISERROR(VLOOKUP($E114,'Res Admissions backsheet'!$D$9:$L$186,I$7,0)),"",VLOOKUP($E114,'Res Admissions backsheet'!$D$9:$K$186, I$7,0))</f>
        <v>545.8288040335824</v>
      </c>
      <c r="M114" s="26"/>
    </row>
    <row r="115" spans="2:13">
      <c r="B115" s="42" t="s">
        <v>20</v>
      </c>
      <c r="C115" s="43" t="s">
        <v>36</v>
      </c>
      <c r="D115" s="45" t="s">
        <v>64</v>
      </c>
      <c r="E115" s="61" t="s">
        <v>219</v>
      </c>
      <c r="F115" s="57" t="s">
        <v>220</v>
      </c>
      <c r="G115" s="162">
        <f>IF(ISERROR(VLOOKUP($E115,'Res Admissions backsheet'!$D$9:$L$186,G$7,0)),"",VLOOKUP($E115,'Res Admissions backsheet'!$D$9:$K$186, G$7,0))</f>
        <v>417.06769329483478</v>
      </c>
      <c r="H115" s="162">
        <f>IF(ISERROR(VLOOKUP($E115,'Res Admissions backsheet'!$D$194:$G$371,H$7,0)),"",VLOOKUP($E115,'Res Admissions backsheet'!$D$194:$G$371,H$7,0))</f>
        <v>414.00520463685825</v>
      </c>
      <c r="I115" s="162">
        <f>IF(ISERROR(VLOOKUP($E115,'Res Admissions backsheet'!$D$9:$L$186,I$7,0)),"",VLOOKUP($E115,'Res Admissions backsheet'!$D$9:$K$186, I$7,0))</f>
        <v>410.06229792603108</v>
      </c>
      <c r="M115" s="26"/>
    </row>
    <row r="116" spans="2:13">
      <c r="B116" s="42" t="s">
        <v>16</v>
      </c>
      <c r="C116" s="43" t="s">
        <v>24</v>
      </c>
      <c r="D116" s="45" t="s">
        <v>44</v>
      </c>
      <c r="E116" s="61" t="s">
        <v>221</v>
      </c>
      <c r="F116" s="57" t="s">
        <v>222</v>
      </c>
      <c r="G116" s="162">
        <f>IF(ISERROR(VLOOKUP($E116,'Res Admissions backsheet'!$D$9:$L$186,G$7,0)),"",VLOOKUP($E116,'Res Admissions backsheet'!$D$9:$K$186, G$7,0))</f>
        <v>1086.7104369481549</v>
      </c>
      <c r="H116" s="162">
        <f>IF(ISERROR(VLOOKUP($E116,'Res Admissions backsheet'!$D$194:$G$371,H$7,0)),"",VLOOKUP($E116,'Res Admissions backsheet'!$D$194:$G$371,H$7,0))</f>
        <v>985.48647195843034</v>
      </c>
      <c r="I116" s="162">
        <f>IF(ISERROR(VLOOKUP($E116,'Res Admissions backsheet'!$D$9:$L$186,I$7,0)),"",VLOOKUP($E116,'Res Admissions backsheet'!$D$9:$K$186, I$7,0))</f>
        <v>904.8557606163771</v>
      </c>
      <c r="M116" s="26"/>
    </row>
    <row r="117" spans="2:13">
      <c r="B117" s="42" t="s">
        <v>18</v>
      </c>
      <c r="C117" s="43" t="s">
        <v>38</v>
      </c>
      <c r="D117" s="45" t="s">
        <v>52</v>
      </c>
      <c r="E117" s="61" t="s">
        <v>223</v>
      </c>
      <c r="F117" s="57" t="s">
        <v>224</v>
      </c>
      <c r="G117" s="162">
        <f>IF(ISERROR(VLOOKUP($E117,'Res Admissions backsheet'!$D$9:$L$186,G$7,0)),"",VLOOKUP($E117,'Res Admissions backsheet'!$D$9:$K$186, G$7,0))</f>
        <v>577.01506816551068</v>
      </c>
      <c r="H117" s="162">
        <f>IF(ISERROR(VLOOKUP($E117,'Res Admissions backsheet'!$D$194:$G$371,H$7,0)),"",VLOOKUP($E117,'Res Admissions backsheet'!$D$194:$G$371,H$7,0))</f>
        <v>581.83497359231148</v>
      </c>
      <c r="I117" s="162">
        <f>IF(ISERROR(VLOOKUP($E117,'Res Admissions backsheet'!$D$9:$L$186,I$7,0)),"",VLOOKUP($E117,'Res Admissions backsheet'!$D$9:$K$186, I$7,0))</f>
        <v>389.62163410199429</v>
      </c>
      <c r="M117" s="26"/>
    </row>
    <row r="118" spans="2:13">
      <c r="B118" s="42" t="s">
        <v>16</v>
      </c>
      <c r="C118" s="43" t="s">
        <v>24</v>
      </c>
      <c r="D118" s="45" t="s">
        <v>44</v>
      </c>
      <c r="E118" s="61" t="s">
        <v>225</v>
      </c>
      <c r="F118" s="57" t="s">
        <v>226</v>
      </c>
      <c r="G118" s="162">
        <f>IF(ISERROR(VLOOKUP($E118,'Res Admissions backsheet'!$D$9:$L$186,G$7,0)),"",VLOOKUP($E118,'Res Admissions backsheet'!$D$9:$K$186, G$7,0))</f>
        <v>938.73163740594771</v>
      </c>
      <c r="H118" s="162">
        <f>IF(ISERROR(VLOOKUP($E118,'Res Admissions backsheet'!$D$194:$G$371,H$7,0)),"",VLOOKUP($E118,'Res Admissions backsheet'!$D$194:$G$371,H$7,0))</f>
        <v>724.124917445042</v>
      </c>
      <c r="I118" s="162">
        <f>IF(ISERROR(VLOOKUP($E118,'Res Admissions backsheet'!$D$9:$L$186,I$7,0)),"",VLOOKUP($E118,'Res Admissions backsheet'!$D$9:$K$186, I$7,0))</f>
        <v>879.79998113029524</v>
      </c>
      <c r="M118" s="26"/>
    </row>
    <row r="119" spans="2:13">
      <c r="B119" s="42" t="s">
        <v>20</v>
      </c>
      <c r="C119" s="43" t="s">
        <v>36</v>
      </c>
      <c r="D119" s="45" t="s">
        <v>64</v>
      </c>
      <c r="E119" s="61" t="s">
        <v>227</v>
      </c>
      <c r="F119" s="57" t="s">
        <v>228</v>
      </c>
      <c r="G119" s="162">
        <f>IF(ISERROR(VLOOKUP($E119,'Res Admissions backsheet'!$D$9:$L$186,G$7,0)),"",VLOOKUP($E119,'Res Admissions backsheet'!$D$9:$K$186, G$7,0))</f>
        <v>482.5760163990434</v>
      </c>
      <c r="H119" s="162">
        <f>IF(ISERROR(VLOOKUP($E119,'Res Admissions backsheet'!$D$194:$G$371,H$7,0)),"",VLOOKUP($E119,'Res Admissions backsheet'!$D$194:$G$371,H$7,0))</f>
        <v>472.64806214294521</v>
      </c>
      <c r="I119" s="162">
        <f>IF(ISERROR(VLOOKUP($E119,'Res Admissions backsheet'!$D$9:$L$186,I$7,0)),"",VLOOKUP($E119,'Res Admissions backsheet'!$D$9:$K$186, I$7,0))</f>
        <v>538.40779252805055</v>
      </c>
      <c r="M119" s="26"/>
    </row>
    <row r="120" spans="2:13">
      <c r="B120" s="42" t="s">
        <v>18</v>
      </c>
      <c r="C120" s="43" t="s">
        <v>34</v>
      </c>
      <c r="D120" s="45" t="s">
        <v>54</v>
      </c>
      <c r="E120" s="61" t="s">
        <v>229</v>
      </c>
      <c r="F120" s="57" t="s">
        <v>230</v>
      </c>
      <c r="G120" s="162">
        <f>IF(ISERROR(VLOOKUP($E120,'Res Admissions backsheet'!$D$9:$L$186,G$7,0)),"",VLOOKUP($E120,'Res Admissions backsheet'!$D$9:$K$186, G$7,0))</f>
        <v>616.42197886279951</v>
      </c>
      <c r="H120" s="162">
        <f>IF(ISERROR(VLOOKUP($E120,'Res Admissions backsheet'!$D$194:$G$371,H$7,0)),"",VLOOKUP($E120,'Res Admissions backsheet'!$D$194:$G$371,H$7,0))</f>
        <v>614.03549951412333</v>
      </c>
      <c r="I120" s="162">
        <f>IF(ISERROR(VLOOKUP($E120,'Res Admissions backsheet'!$D$9:$L$186,I$7,0)),"",VLOOKUP($E120,'Res Admissions backsheet'!$D$9:$K$186, I$7,0))</f>
        <v>620.13829882122081</v>
      </c>
      <c r="M120" s="26"/>
    </row>
    <row r="121" spans="2:13">
      <c r="B121" s="42" t="s">
        <v>16</v>
      </c>
      <c r="C121" s="43" t="s">
        <v>28</v>
      </c>
      <c r="D121" s="45" t="s">
        <v>42</v>
      </c>
      <c r="E121" s="61" t="s">
        <v>231</v>
      </c>
      <c r="F121" s="57" t="s">
        <v>232</v>
      </c>
      <c r="G121" s="162">
        <f>IF(ISERROR(VLOOKUP($E121,'Res Admissions backsheet'!$D$9:$L$186,G$7,0)),"",VLOOKUP($E121,'Res Admissions backsheet'!$D$9:$K$186, G$7,0))</f>
        <v>661.33744261453012</v>
      </c>
      <c r="H121" s="162">
        <f>IF(ISERROR(VLOOKUP($E121,'Res Admissions backsheet'!$D$194:$G$371,H$7,0)),"",VLOOKUP($E121,'Res Admissions backsheet'!$D$194:$G$371,H$7,0))</f>
        <v>698.78982307912202</v>
      </c>
      <c r="I121" s="162">
        <f>IF(ISERROR(VLOOKUP($E121,'Res Admissions backsheet'!$D$9:$L$186,I$7,0)),"",VLOOKUP($E121,'Res Admissions backsheet'!$D$9:$K$186, I$7,0))</f>
        <v>647.96874503700417</v>
      </c>
      <c r="M121" s="26"/>
    </row>
    <row r="122" spans="2:13">
      <c r="B122" s="42" t="s">
        <v>16</v>
      </c>
      <c r="C122" s="43" t="s">
        <v>28</v>
      </c>
      <c r="D122" s="45" t="s">
        <v>42</v>
      </c>
      <c r="E122" s="61" t="s">
        <v>233</v>
      </c>
      <c r="F122" s="57" t="s">
        <v>234</v>
      </c>
      <c r="G122" s="162">
        <f>IF(ISERROR(VLOOKUP($E122,'Res Admissions backsheet'!$D$9:$L$186,G$7,0)),"",VLOOKUP($E122,'Res Admissions backsheet'!$D$9:$K$186, G$7,0))</f>
        <v>575.25240666823197</v>
      </c>
      <c r="H122" s="162">
        <f>IF(ISERROR(VLOOKUP($E122,'Res Admissions backsheet'!$D$194:$G$371,H$7,0)),"",VLOOKUP($E122,'Res Admissions backsheet'!$D$194:$G$371,H$7,0))</f>
        <v>516.89975016512074</v>
      </c>
      <c r="I122" s="162">
        <f>IF(ISERROR(VLOOKUP($E122,'Res Admissions backsheet'!$D$9:$L$186,I$7,0)),"",VLOOKUP($E122,'Res Admissions backsheet'!$D$9:$K$186, I$7,0))</f>
        <v>597.306377968584</v>
      </c>
      <c r="M122" s="26"/>
    </row>
    <row r="123" spans="2:13">
      <c r="B123" s="42" t="s">
        <v>22</v>
      </c>
      <c r="C123" s="43" t="s">
        <v>40</v>
      </c>
      <c r="D123" s="45" t="s">
        <v>56</v>
      </c>
      <c r="E123" s="61" t="s">
        <v>235</v>
      </c>
      <c r="F123" s="57" t="s">
        <v>236</v>
      </c>
      <c r="G123" s="162">
        <f>IF(ISERROR(VLOOKUP($E123,'Res Admissions backsheet'!$D$9:$L$186,G$7,0)),"",VLOOKUP($E123,'Res Admissions backsheet'!$D$9:$K$186, G$7,0))</f>
        <v>793.06528956104762</v>
      </c>
      <c r="H123" s="162">
        <f>IF(ISERROR(VLOOKUP($E123,'Res Admissions backsheet'!$D$194:$G$371,H$7,0)),"",VLOOKUP($E123,'Res Admissions backsheet'!$D$194:$G$371,H$7,0))</f>
        <v>762.17672847202675</v>
      </c>
      <c r="I123" s="162">
        <f>IF(ISERROR(VLOOKUP($E123,'Res Admissions backsheet'!$D$9:$L$186,I$7,0)),"",VLOOKUP($E123,'Res Admissions backsheet'!$D$9:$K$186, I$7,0))</f>
        <v>725.97836142058486</v>
      </c>
      <c r="M123" s="26"/>
    </row>
    <row r="124" spans="2:13">
      <c r="B124" s="42" t="s">
        <v>16</v>
      </c>
      <c r="C124" s="43" t="s">
        <v>24</v>
      </c>
      <c r="D124" s="45" t="s">
        <v>44</v>
      </c>
      <c r="E124" s="61" t="s">
        <v>237</v>
      </c>
      <c r="F124" s="57" t="s">
        <v>238</v>
      </c>
      <c r="G124" s="162">
        <f>IF(ISERROR(VLOOKUP($E124,'Res Admissions backsheet'!$D$9:$L$186,G$7,0)),"",VLOOKUP($E124,'Res Admissions backsheet'!$D$9:$K$186, G$7,0))</f>
        <v>816.09752365407667</v>
      </c>
      <c r="H124" s="162">
        <f>IF(ISERROR(VLOOKUP($E124,'Res Admissions backsheet'!$D$194:$G$371,H$7,0)),"",VLOOKUP($E124,'Res Admissions backsheet'!$D$194:$G$371,H$7,0))</f>
        <v>743.00918720819311</v>
      </c>
      <c r="I124" s="162">
        <f>IF(ISERROR(VLOOKUP($E124,'Res Admissions backsheet'!$D$9:$L$186,I$7,0)),"",VLOOKUP($E124,'Res Admissions backsheet'!$D$9:$K$186, I$7,0))</f>
        <v>808.27350770621024</v>
      </c>
      <c r="M124" s="26"/>
    </row>
    <row r="125" spans="2:13">
      <c r="B125" s="42" t="s">
        <v>16</v>
      </c>
      <c r="C125" s="43" t="s">
        <v>28</v>
      </c>
      <c r="D125" s="45" t="s">
        <v>42</v>
      </c>
      <c r="E125" s="61" t="s">
        <v>239</v>
      </c>
      <c r="F125" s="57" t="s">
        <v>240</v>
      </c>
      <c r="G125" s="162">
        <f>IF(ISERROR(VLOOKUP($E125,'Res Admissions backsheet'!$D$9:$L$186,G$7,0)),"",VLOOKUP($E125,'Res Admissions backsheet'!$D$9:$K$186, G$7,0))</f>
        <v>525.02226179875333</v>
      </c>
      <c r="H125" s="162">
        <f>IF(ISERROR(VLOOKUP($E125,'Res Admissions backsheet'!$D$194:$G$371,H$7,0)),"",VLOOKUP($E125,'Res Admissions backsheet'!$D$194:$G$371,H$7,0))</f>
        <v>550.78364660605723</v>
      </c>
      <c r="I125" s="162">
        <f>IF(ISERROR(VLOOKUP($E125,'Res Admissions backsheet'!$D$9:$L$186,I$7,0)),"",VLOOKUP($E125,'Res Admissions backsheet'!$D$9:$K$186, I$7,0))</f>
        <v>489.43053154107866</v>
      </c>
      <c r="M125" s="26"/>
    </row>
    <row r="126" spans="2:13">
      <c r="B126" s="42" t="s">
        <v>18</v>
      </c>
      <c r="C126" s="43" t="s">
        <v>30</v>
      </c>
      <c r="D126" s="45" t="s">
        <v>52</v>
      </c>
      <c r="E126" s="61" t="s">
        <v>241</v>
      </c>
      <c r="F126" s="57" t="s">
        <v>242</v>
      </c>
      <c r="G126" s="162">
        <f>IF(ISERROR(VLOOKUP($E126,'Res Admissions backsheet'!$D$9:$L$186,G$7,0)),"",VLOOKUP($E126,'Res Admissions backsheet'!$D$9:$K$186, G$7,0))</f>
        <v>491.23759924597022</v>
      </c>
      <c r="H126" s="162">
        <f>IF(ISERROR(VLOOKUP($E126,'Res Admissions backsheet'!$D$194:$G$371,H$7,0)),"",VLOOKUP($E126,'Res Admissions backsheet'!$D$194:$G$371,H$7,0))</f>
        <v>492.16654356023793</v>
      </c>
      <c r="I126" s="162">
        <f>IF(ISERROR(VLOOKUP($E126,'Res Admissions backsheet'!$D$9:$L$186,I$7,0)),"",VLOOKUP($E126,'Res Admissions backsheet'!$D$9:$K$186, I$7,0))</f>
        <v>478.94880068421253</v>
      </c>
      <c r="M126" s="26"/>
    </row>
    <row r="127" spans="2:13">
      <c r="B127" s="42" t="s">
        <v>16</v>
      </c>
      <c r="C127" s="43" t="s">
        <v>24</v>
      </c>
      <c r="D127" s="45" t="s">
        <v>44</v>
      </c>
      <c r="E127" s="61" t="s">
        <v>243</v>
      </c>
      <c r="F127" s="57" t="s">
        <v>244</v>
      </c>
      <c r="G127" s="162">
        <f>IF(ISERROR(VLOOKUP($E127,'Res Admissions backsheet'!$D$9:$L$186,G$7,0)),"",VLOOKUP($E127,'Res Admissions backsheet'!$D$9:$K$186, G$7,0))</f>
        <v>633.92967643459247</v>
      </c>
      <c r="H127" s="162">
        <f>IF(ISERROR(VLOOKUP($E127,'Res Admissions backsheet'!$D$194:$G$371,H$7,0)),"",VLOOKUP($E127,'Res Admissions backsheet'!$D$194:$G$371,H$7,0))</f>
        <v>554.25082198215125</v>
      </c>
      <c r="I127" s="162">
        <f>IF(ISERROR(VLOOKUP($E127,'Res Admissions backsheet'!$D$9:$L$186,I$7,0)),"",VLOOKUP($E127,'Res Admissions backsheet'!$D$9:$K$186, I$7,0))</f>
        <v>777.02476011541296</v>
      </c>
      <c r="M127" s="26"/>
    </row>
    <row r="128" spans="2:13">
      <c r="B128" s="42" t="s">
        <v>18</v>
      </c>
      <c r="C128" s="43" t="s">
        <v>30</v>
      </c>
      <c r="D128" s="45" t="s">
        <v>48</v>
      </c>
      <c r="E128" s="61" t="s">
        <v>245</v>
      </c>
      <c r="F128" s="57" t="s">
        <v>246</v>
      </c>
      <c r="G128" s="162">
        <f>IF(ISERROR(VLOOKUP($E128,'Res Admissions backsheet'!$D$9:$L$186,G$7,0)),"",VLOOKUP($E128,'Res Admissions backsheet'!$D$9:$K$186, G$7,0))</f>
        <v>674.67677337849091</v>
      </c>
      <c r="H128" s="162">
        <f>IF(ISERROR(VLOOKUP($E128,'Res Admissions backsheet'!$D$194:$G$371,H$7,0)),"",VLOOKUP($E128,'Res Admissions backsheet'!$D$194:$G$371,H$7,0))</f>
        <v>630.37853378054626</v>
      </c>
      <c r="I128" s="162">
        <f>IF(ISERROR(VLOOKUP($E128,'Res Admissions backsheet'!$D$9:$L$186,I$7,0)),"",VLOOKUP($E128,'Res Admissions backsheet'!$D$9:$K$186, I$7,0))</f>
        <v>1030.1868711068519</v>
      </c>
      <c r="M128" s="26"/>
    </row>
    <row r="129" spans="2:13">
      <c r="B129" s="42" t="s">
        <v>18</v>
      </c>
      <c r="C129" s="43" t="s">
        <v>30</v>
      </c>
      <c r="D129" s="45" t="s">
        <v>48</v>
      </c>
      <c r="E129" s="61" t="s">
        <v>247</v>
      </c>
      <c r="F129" s="57" t="s">
        <v>248</v>
      </c>
      <c r="G129" s="162">
        <f>IF(ISERROR(VLOOKUP($E129,'Res Admissions backsheet'!$D$9:$L$186,G$7,0)),"",VLOOKUP($E129,'Res Admissions backsheet'!$D$9:$K$186, G$7,0))</f>
        <v>598.58347636958501</v>
      </c>
      <c r="H129" s="162">
        <f>IF(ISERROR(VLOOKUP($E129,'Res Admissions backsheet'!$D$194:$G$371,H$7,0)),"",VLOOKUP($E129,'Res Admissions backsheet'!$D$194:$G$371,H$7,0))</f>
        <v>579.87928299203122</v>
      </c>
      <c r="I129" s="162">
        <f>IF(ISERROR(VLOOKUP($E129,'Res Admissions backsheet'!$D$9:$L$186,I$7,0)),"",VLOOKUP($E129,'Res Admissions backsheet'!$D$9:$K$186, I$7,0))</f>
        <v>585.34984226554093</v>
      </c>
      <c r="M129" s="26"/>
    </row>
    <row r="130" spans="2:13">
      <c r="B130" s="42" t="s">
        <v>16</v>
      </c>
      <c r="C130" s="43" t="s">
        <v>26</v>
      </c>
      <c r="D130" s="45" t="s">
        <v>466</v>
      </c>
      <c r="E130" s="61" t="s">
        <v>249</v>
      </c>
      <c r="F130" s="57" t="s">
        <v>250</v>
      </c>
      <c r="G130" s="162">
        <f>IF(ISERROR(VLOOKUP($E130,'Res Admissions backsheet'!$D$9:$L$186,G$7,0)),"",VLOOKUP($E130,'Res Admissions backsheet'!$D$9:$K$186, G$7,0))</f>
        <v>859.13482652613084</v>
      </c>
      <c r="H130" s="162">
        <f>IF(ISERROR(VLOOKUP($E130,'Res Admissions backsheet'!$D$194:$G$371,H$7,0)),"",VLOOKUP($E130,'Res Admissions backsheet'!$D$194:$G$371,H$7,0))</f>
        <v>835.27688886478268</v>
      </c>
      <c r="I130" s="162">
        <f>IF(ISERROR(VLOOKUP($E130,'Res Admissions backsheet'!$D$9:$L$186,I$7,0)),"",VLOOKUP($E130,'Res Admissions backsheet'!$D$9:$K$186, I$7,0))</f>
        <v>1000.7051038672236</v>
      </c>
      <c r="M130" s="26"/>
    </row>
    <row r="131" spans="2:13">
      <c r="B131" s="42" t="s">
        <v>22</v>
      </c>
      <c r="C131" s="43" t="s">
        <v>38</v>
      </c>
      <c r="D131" s="45" t="s">
        <v>60</v>
      </c>
      <c r="E131" s="61" t="s">
        <v>251</v>
      </c>
      <c r="F131" s="57" t="s">
        <v>252</v>
      </c>
      <c r="G131" s="162">
        <f>IF(ISERROR(VLOOKUP($E131,'Res Admissions backsheet'!$D$9:$L$186,G$7,0)),"",VLOOKUP($E131,'Res Admissions backsheet'!$D$9:$K$186, G$7,0))</f>
        <v>530.40988521862516</v>
      </c>
      <c r="H131" s="162">
        <f>IF(ISERROR(VLOOKUP($E131,'Res Admissions backsheet'!$D$194:$G$371,H$7,0)),"",VLOOKUP($E131,'Res Admissions backsheet'!$D$194:$G$371,H$7,0))</f>
        <v>443.08139967430208</v>
      </c>
      <c r="I131" s="162">
        <f>IF(ISERROR(VLOOKUP($E131,'Res Admissions backsheet'!$D$9:$L$186,I$7,0)),"",VLOOKUP($E131,'Res Admissions backsheet'!$D$9:$K$186, I$7,0))</f>
        <v>483.58697539079617</v>
      </c>
      <c r="M131" s="26"/>
    </row>
    <row r="132" spans="2:13">
      <c r="B132" s="42" t="s">
        <v>18</v>
      </c>
      <c r="C132" s="43" t="s">
        <v>34</v>
      </c>
      <c r="D132" s="45" t="s">
        <v>54</v>
      </c>
      <c r="E132" s="61" t="s">
        <v>253</v>
      </c>
      <c r="F132" s="57" t="s">
        <v>254</v>
      </c>
      <c r="G132" s="162">
        <f>IF(ISERROR(VLOOKUP($E132,'Res Admissions backsheet'!$D$9:$L$186,G$7,0)),"",VLOOKUP($E132,'Res Admissions backsheet'!$D$9:$K$186, G$7,0))</f>
        <v>394.44902642808472</v>
      </c>
      <c r="H132" s="162">
        <f>IF(ISERROR(VLOOKUP($E132,'Res Admissions backsheet'!$D$194:$G$371,H$7,0)),"",VLOOKUP($E132,'Res Admissions backsheet'!$D$194:$G$371,H$7,0))</f>
        <v>450.11780426908604</v>
      </c>
      <c r="I132" s="162">
        <f>IF(ISERROR(VLOOKUP($E132,'Res Admissions backsheet'!$D$9:$L$186,I$7,0)),"",VLOOKUP($E132,'Res Admissions backsheet'!$D$9:$K$186, I$7,0))</f>
        <v>439.56816823152928</v>
      </c>
      <c r="M132" s="26"/>
    </row>
    <row r="133" spans="2:13">
      <c r="B133" s="42" t="s">
        <v>22</v>
      </c>
      <c r="C133" s="43" t="s">
        <v>40</v>
      </c>
      <c r="D133" s="45" t="s">
        <v>56</v>
      </c>
      <c r="E133" s="61" t="s">
        <v>255</v>
      </c>
      <c r="F133" s="57" t="s">
        <v>256</v>
      </c>
      <c r="G133" s="162">
        <f>IF(ISERROR(VLOOKUP($E133,'Res Admissions backsheet'!$D$9:$L$186,G$7,0)),"",VLOOKUP($E133,'Res Admissions backsheet'!$D$9:$K$186, G$7,0))</f>
        <v>513.11903067934372</v>
      </c>
      <c r="H133" s="162">
        <f>IF(ISERROR(VLOOKUP($E133,'Res Admissions backsheet'!$D$194:$G$371,H$7,0)),"",VLOOKUP($E133,'Res Admissions backsheet'!$D$194:$G$371,H$7,0))</f>
        <v>413.90728476821198</v>
      </c>
      <c r="I133" s="162">
        <f>IF(ISERROR(VLOOKUP($E133,'Res Admissions backsheet'!$D$9:$L$186,I$7,0)),"",VLOOKUP($E133,'Res Admissions backsheet'!$D$9:$K$186, I$7,0))</f>
        <v>460.60451689590764</v>
      </c>
      <c r="M133" s="26"/>
    </row>
    <row r="134" spans="2:13">
      <c r="B134" s="42" t="s">
        <v>22</v>
      </c>
      <c r="C134" s="43" t="s">
        <v>38</v>
      </c>
      <c r="D134" s="45" t="s">
        <v>62</v>
      </c>
      <c r="E134" s="61" t="s">
        <v>257</v>
      </c>
      <c r="F134" s="57" t="s">
        <v>258</v>
      </c>
      <c r="G134" s="162">
        <f>IF(ISERROR(VLOOKUP($E134,'Res Admissions backsheet'!$D$9:$L$186,G$7,0)),"",VLOOKUP($E134,'Res Admissions backsheet'!$D$9:$K$186, G$7,0))</f>
        <v>720.90281286845209</v>
      </c>
      <c r="H134" s="162">
        <f>IF(ISERROR(VLOOKUP($E134,'Res Admissions backsheet'!$D$194:$G$371,H$7,0)),"",VLOOKUP($E134,'Res Admissions backsheet'!$D$194:$G$371,H$7,0))</f>
        <v>685.41241766692303</v>
      </c>
      <c r="I134" s="162">
        <f>IF(ISERROR(VLOOKUP($E134,'Res Admissions backsheet'!$D$9:$L$186,I$7,0)),"",VLOOKUP($E134,'Res Admissions backsheet'!$D$9:$K$186, I$7,0))</f>
        <v>775.68624828646898</v>
      </c>
      <c r="M134" s="26"/>
    </row>
    <row r="135" spans="2:13">
      <c r="B135" s="42" t="s">
        <v>22</v>
      </c>
      <c r="C135" s="43" t="s">
        <v>38</v>
      </c>
      <c r="D135" s="45" t="s">
        <v>60</v>
      </c>
      <c r="E135" s="61" t="s">
        <v>259</v>
      </c>
      <c r="F135" s="57" t="s">
        <v>260</v>
      </c>
      <c r="G135" s="162">
        <f>IF(ISERROR(VLOOKUP($E135,'Res Admissions backsheet'!$D$9:$L$186,G$7,0)),"",VLOOKUP($E135,'Res Admissions backsheet'!$D$9:$K$186, G$7,0))</f>
        <v>833.63351000874798</v>
      </c>
      <c r="H135" s="162">
        <f>IF(ISERROR(VLOOKUP($E135,'Res Admissions backsheet'!$D$194:$G$371,H$7,0)),"",VLOOKUP($E135,'Res Admissions backsheet'!$D$194:$G$371,H$7,0))</f>
        <v>590.21064414368573</v>
      </c>
      <c r="I135" s="162">
        <f>IF(ISERROR(VLOOKUP($E135,'Res Admissions backsheet'!$D$9:$L$186,I$7,0)),"",VLOOKUP($E135,'Res Admissions backsheet'!$D$9:$K$186, I$7,0))</f>
        <v>463.01007428513282</v>
      </c>
      <c r="M135" s="26"/>
    </row>
    <row r="136" spans="2:13">
      <c r="B136" s="42" t="s">
        <v>20</v>
      </c>
      <c r="C136" s="43" t="s">
        <v>36</v>
      </c>
      <c r="D136" s="45" t="s">
        <v>64</v>
      </c>
      <c r="E136" s="61" t="s">
        <v>261</v>
      </c>
      <c r="F136" s="57" t="s">
        <v>262</v>
      </c>
      <c r="G136" s="162">
        <f>IF(ISERROR(VLOOKUP($E136,'Res Admissions backsheet'!$D$9:$L$186,G$7,0)),"",VLOOKUP($E136,'Res Admissions backsheet'!$D$9:$K$186, G$7,0))</f>
        <v>505.27362085151032</v>
      </c>
      <c r="H136" s="162">
        <f>IF(ISERROR(VLOOKUP($E136,'Res Admissions backsheet'!$D$194:$G$371,H$7,0)),"",VLOOKUP($E136,'Res Admissions backsheet'!$D$194:$G$371,H$7,0))</f>
        <v>462.6102100794601</v>
      </c>
      <c r="I136" s="162">
        <f>IF(ISERROR(VLOOKUP($E136,'Res Admissions backsheet'!$D$9:$L$186,I$7,0)),"",VLOOKUP($E136,'Res Admissions backsheet'!$D$9:$K$186, I$7,0))</f>
        <v>402.74300642211824</v>
      </c>
      <c r="M136" s="26"/>
    </row>
    <row r="137" spans="2:13">
      <c r="B137" s="42" t="s">
        <v>16</v>
      </c>
      <c r="C137" s="43" t="s">
        <v>24</v>
      </c>
      <c r="D137" s="45" t="s">
        <v>44</v>
      </c>
      <c r="E137" s="61" t="s">
        <v>263</v>
      </c>
      <c r="F137" s="57" t="s">
        <v>264</v>
      </c>
      <c r="G137" s="162">
        <f>IF(ISERROR(VLOOKUP($E137,'Res Admissions backsheet'!$D$9:$L$186,G$7,0)),"",VLOOKUP($E137,'Res Admissions backsheet'!$D$9:$K$186, G$7,0))</f>
        <v>886.34885869751201</v>
      </c>
      <c r="H137" s="162">
        <f>IF(ISERROR(VLOOKUP($E137,'Res Admissions backsheet'!$D$194:$G$371,H$7,0)),"",VLOOKUP($E137,'Res Admissions backsheet'!$D$194:$G$371,H$7,0))</f>
        <v>810.67387265664581</v>
      </c>
      <c r="I137" s="162">
        <f>IF(ISERROR(VLOOKUP($E137,'Res Admissions backsheet'!$D$9:$L$186,I$7,0)),"",VLOOKUP($E137,'Res Admissions backsheet'!$D$9:$K$186, I$7,0))</f>
        <v>959.29741597703082</v>
      </c>
      <c r="M137" s="26"/>
    </row>
    <row r="138" spans="2:13">
      <c r="B138" s="42" t="s">
        <v>20</v>
      </c>
      <c r="C138" s="43" t="s">
        <v>36</v>
      </c>
      <c r="D138" s="45" t="s">
        <v>64</v>
      </c>
      <c r="E138" s="61" t="s">
        <v>265</v>
      </c>
      <c r="F138" s="57" t="s">
        <v>266</v>
      </c>
      <c r="G138" s="162">
        <f>IF(ISERROR(VLOOKUP($E138,'Res Admissions backsheet'!$D$9:$L$186,G$7,0)),"",VLOOKUP($E138,'Res Admissions backsheet'!$D$9:$K$186, G$7,0))</f>
        <v>381.2824956672444</v>
      </c>
      <c r="H138" s="162">
        <f>IF(ISERROR(VLOOKUP($E138,'Res Admissions backsheet'!$D$194:$G$371,H$7,0)),"",VLOOKUP($E138,'Res Admissions backsheet'!$D$194:$G$371,H$7,0))</f>
        <v>355.17369685079319</v>
      </c>
      <c r="I138" s="162">
        <f>IF(ISERROR(VLOOKUP($E138,'Res Admissions backsheet'!$D$9:$L$186,I$7,0)),"",VLOOKUP($E138,'Res Admissions backsheet'!$D$9:$K$186, I$7,0))</f>
        <v>328.11284375739945</v>
      </c>
      <c r="M138" s="26"/>
    </row>
    <row r="139" spans="2:13">
      <c r="B139" s="42" t="s">
        <v>16</v>
      </c>
      <c r="C139" s="43" t="s">
        <v>26</v>
      </c>
      <c r="D139" s="45" t="s">
        <v>466</v>
      </c>
      <c r="E139" s="61" t="s">
        <v>267</v>
      </c>
      <c r="F139" s="57" t="s">
        <v>268</v>
      </c>
      <c r="G139" s="162">
        <f>IF(ISERROR(VLOOKUP($E139,'Res Admissions backsheet'!$D$9:$L$186,G$7,0)),"",VLOOKUP($E139,'Res Admissions backsheet'!$D$9:$K$186, G$7,0))</f>
        <v>742.72565753065555</v>
      </c>
      <c r="H139" s="162">
        <f>IF(ISERROR(VLOOKUP($E139,'Res Admissions backsheet'!$D$194:$G$371,H$7,0)),"",VLOOKUP($E139,'Res Admissions backsheet'!$D$194:$G$371,H$7,0))</f>
        <v>716.49661813596242</v>
      </c>
      <c r="I139" s="162">
        <f>IF(ISERROR(VLOOKUP($E139,'Res Admissions backsheet'!$D$9:$L$186,I$7,0)),"",VLOOKUP($E139,'Res Admissions backsheet'!$D$9:$K$186, I$7,0))</f>
        <v>710.76464519087472</v>
      </c>
      <c r="M139" s="26"/>
    </row>
    <row r="140" spans="2:13">
      <c r="B140" s="42" t="s">
        <v>16</v>
      </c>
      <c r="C140" s="43" t="s">
        <v>28</v>
      </c>
      <c r="D140" s="45" t="s">
        <v>42</v>
      </c>
      <c r="E140" s="61" t="s">
        <v>269</v>
      </c>
      <c r="F140" s="57" t="s">
        <v>270</v>
      </c>
      <c r="G140" s="162">
        <f>IF(ISERROR(VLOOKUP($E140,'Res Admissions backsheet'!$D$9:$L$186,G$7,0)),"",VLOOKUP($E140,'Res Admissions backsheet'!$D$9:$K$186, G$7,0))</f>
        <v>808.06045340050377</v>
      </c>
      <c r="H140" s="162">
        <f>IF(ISERROR(VLOOKUP($E140,'Res Admissions backsheet'!$D$194:$G$371,H$7,0)),"",VLOOKUP($E140,'Res Admissions backsheet'!$D$194:$G$371,H$7,0))</f>
        <v>772.812840582582</v>
      </c>
      <c r="I140" s="162">
        <f>IF(ISERROR(VLOOKUP($E140,'Res Admissions backsheet'!$D$9:$L$186,I$7,0)),"",VLOOKUP($E140,'Res Admissions backsheet'!$D$9:$K$186, I$7,0))</f>
        <v>653.91855741603092</v>
      </c>
      <c r="M140" s="26"/>
    </row>
    <row r="141" spans="2:13">
      <c r="B141" s="42" t="s">
        <v>18</v>
      </c>
      <c r="C141" s="43" t="s">
        <v>30</v>
      </c>
      <c r="D141" s="45" t="s">
        <v>52</v>
      </c>
      <c r="E141" s="61" t="s">
        <v>271</v>
      </c>
      <c r="F141" s="57" t="s">
        <v>272</v>
      </c>
      <c r="G141" s="162">
        <f>IF(ISERROR(VLOOKUP($E141,'Res Admissions backsheet'!$D$9:$L$186,G$7,0)),"",VLOOKUP($E141,'Res Admissions backsheet'!$D$9:$K$186, G$7,0))</f>
        <v>351.60971321832767</v>
      </c>
      <c r="H141" s="162">
        <f>IF(ISERROR(VLOOKUP($E141,'Res Admissions backsheet'!$D$194:$G$371,H$7,0)),"",VLOOKUP($E141,'Res Admissions backsheet'!$D$194:$G$371,H$7,0))</f>
        <v>351.47513047182872</v>
      </c>
      <c r="I141" s="162">
        <f>IF(ISERROR(VLOOKUP($E141,'Res Admissions backsheet'!$D$9:$L$186,I$7,0)),"",VLOOKUP($E141,'Res Admissions backsheet'!$D$9:$K$186, I$7,0))</f>
        <v>553.8395995313665</v>
      </c>
      <c r="M141" s="26"/>
    </row>
    <row r="142" spans="2:13">
      <c r="B142" s="42" t="s">
        <v>16</v>
      </c>
      <c r="C142" s="43" t="s">
        <v>26</v>
      </c>
      <c r="D142" s="45" t="s">
        <v>466</v>
      </c>
      <c r="E142" s="61" t="s">
        <v>273</v>
      </c>
      <c r="F142" s="57" t="s">
        <v>274</v>
      </c>
      <c r="G142" s="162">
        <f>IF(ISERROR(VLOOKUP($E142,'Res Admissions backsheet'!$D$9:$L$186,G$7,0)),"",VLOOKUP($E142,'Res Admissions backsheet'!$D$9:$K$186, G$7,0))</f>
        <v>989.73914502194759</v>
      </c>
      <c r="H142" s="162">
        <f>IF(ISERROR(VLOOKUP($E142,'Res Admissions backsheet'!$D$194:$G$371,H$7,0)),"",VLOOKUP($E142,'Res Admissions backsheet'!$D$194:$G$371,H$7,0))</f>
        <v>895.05916257932222</v>
      </c>
      <c r="I142" s="162">
        <f>IF(ISERROR(VLOOKUP($E142,'Res Admissions backsheet'!$D$9:$L$186,I$7,0)),"",VLOOKUP($E142,'Res Admissions backsheet'!$D$9:$K$186, I$7,0))</f>
        <v>967.10726854545953</v>
      </c>
      <c r="M142" s="26"/>
    </row>
    <row r="143" spans="2:13">
      <c r="B143" s="42" t="s">
        <v>18</v>
      </c>
      <c r="C143" s="43" t="s">
        <v>32</v>
      </c>
      <c r="D143" s="45" t="s">
        <v>50</v>
      </c>
      <c r="E143" s="61" t="s">
        <v>275</v>
      </c>
      <c r="F143" s="57" t="s">
        <v>276</v>
      </c>
      <c r="G143" s="162">
        <f>IF(ISERROR(VLOOKUP($E143,'Res Admissions backsheet'!$D$9:$L$186,G$7,0)),"",VLOOKUP($E143,'Res Admissions backsheet'!$D$9:$K$186, G$7,0))</f>
        <v>1001.6625957018823</v>
      </c>
      <c r="H143" s="162">
        <f>IF(ISERROR(VLOOKUP($E143,'Res Admissions backsheet'!$D$194:$G$371,H$7,0)),"",VLOOKUP($E143,'Res Admissions backsheet'!$D$194:$G$371,H$7,0))</f>
        <v>797.61125654450268</v>
      </c>
      <c r="I143" s="162">
        <f>IF(ISERROR(VLOOKUP($E143,'Res Admissions backsheet'!$D$9:$L$186,I$7,0)),"",VLOOKUP($E143,'Res Admissions backsheet'!$D$9:$K$186, I$7,0))</f>
        <v>836.46924083769636</v>
      </c>
      <c r="M143" s="26"/>
    </row>
    <row r="144" spans="2:13">
      <c r="B144" s="42" t="s">
        <v>16</v>
      </c>
      <c r="C144" s="43" t="s">
        <v>26</v>
      </c>
      <c r="D144" s="45" t="s">
        <v>46</v>
      </c>
      <c r="E144" s="61" t="s">
        <v>277</v>
      </c>
      <c r="F144" s="57" t="s">
        <v>278</v>
      </c>
      <c r="G144" s="162">
        <f>IF(ISERROR(VLOOKUP($E144,'Res Admissions backsheet'!$D$9:$L$186,G$7,0)),"",VLOOKUP($E144,'Res Admissions backsheet'!$D$9:$K$186, G$7,0))</f>
        <v>792.76480771408694</v>
      </c>
      <c r="H144" s="162">
        <f>IF(ISERROR(VLOOKUP($E144,'Res Admissions backsheet'!$D$194:$G$371,H$7,0)),"",VLOOKUP($E144,'Res Admissions backsheet'!$D$194:$G$371,H$7,0))</f>
        <v>782.64758497316632</v>
      </c>
      <c r="I144" s="162">
        <f>IF(ISERROR(VLOOKUP($E144,'Res Admissions backsheet'!$D$9:$L$186,I$7,0)),"",VLOOKUP($E144,'Res Admissions backsheet'!$D$9:$K$186, I$7,0))</f>
        <v>860.91234347048294</v>
      </c>
      <c r="M144" s="26"/>
    </row>
    <row r="145" spans="2:13">
      <c r="B145" s="42" t="s">
        <v>16</v>
      </c>
      <c r="C145" s="43" t="s">
        <v>28</v>
      </c>
      <c r="D145" s="45" t="s">
        <v>42</v>
      </c>
      <c r="E145" s="61" t="s">
        <v>279</v>
      </c>
      <c r="F145" s="57" t="s">
        <v>280</v>
      </c>
      <c r="G145" s="162">
        <f>IF(ISERROR(VLOOKUP($E145,'Res Admissions backsheet'!$D$9:$L$186,G$7,0)),"",VLOOKUP($E145,'Res Admissions backsheet'!$D$9:$K$186, G$7,0))</f>
        <v>987.90388314694655</v>
      </c>
      <c r="H145" s="162">
        <f>IF(ISERROR(VLOOKUP($E145,'Res Admissions backsheet'!$D$194:$G$371,H$7,0)),"",VLOOKUP($E145,'Res Admissions backsheet'!$D$194:$G$371,H$7,0))</f>
        <v>822.97868668565025</v>
      </c>
      <c r="I145" s="162">
        <f>IF(ISERROR(VLOOKUP($E145,'Res Admissions backsheet'!$D$9:$L$186,I$7,0)),"",VLOOKUP($E145,'Res Admissions backsheet'!$D$9:$K$186, I$7,0))</f>
        <v>824.05729571145059</v>
      </c>
      <c r="M145" s="26"/>
    </row>
    <row r="146" spans="2:13">
      <c r="B146" s="42" t="s">
        <v>18</v>
      </c>
      <c r="C146" s="43" t="s">
        <v>32</v>
      </c>
      <c r="D146" s="45" t="s">
        <v>48</v>
      </c>
      <c r="E146" s="61" t="s">
        <v>281</v>
      </c>
      <c r="F146" s="57" t="s">
        <v>282</v>
      </c>
      <c r="G146" s="162">
        <f>IF(ISERROR(VLOOKUP($E146,'Res Admissions backsheet'!$D$9:$L$186,G$7,0)),"",VLOOKUP($E146,'Res Admissions backsheet'!$D$9:$K$186, G$7,0))</f>
        <v>573.70846804705241</v>
      </c>
      <c r="H146" s="162">
        <f>IF(ISERROR(VLOOKUP($E146,'Res Admissions backsheet'!$D$194:$G$371,H$7,0)),"",VLOOKUP($E146,'Res Admissions backsheet'!$D$194:$G$371,H$7,0))</f>
        <v>624.35208745641319</v>
      </c>
      <c r="I146" s="162">
        <f>IF(ISERROR(VLOOKUP($E146,'Res Admissions backsheet'!$D$9:$L$186,I$7,0)),"",VLOOKUP($E146,'Res Admissions backsheet'!$D$9:$K$186, I$7,0))</f>
        <v>516.98372309059334</v>
      </c>
      <c r="M146" s="26"/>
    </row>
    <row r="147" spans="2:13">
      <c r="B147" s="42" t="s">
        <v>22</v>
      </c>
      <c r="C147" s="43" t="s">
        <v>38</v>
      </c>
      <c r="D147" s="45" t="s">
        <v>60</v>
      </c>
      <c r="E147" s="61" t="s">
        <v>283</v>
      </c>
      <c r="F147" s="57" t="s">
        <v>284</v>
      </c>
      <c r="G147" s="162">
        <f>IF(ISERROR(VLOOKUP($E147,'Res Admissions backsheet'!$D$9:$L$186,G$7,0)),"",VLOOKUP($E147,'Res Admissions backsheet'!$D$9:$K$186, G$7,0))</f>
        <v>538.87052737462272</v>
      </c>
      <c r="H147" s="162">
        <f>IF(ISERROR(VLOOKUP($E147,'Res Admissions backsheet'!$D$194:$G$371,H$7,0)),"",VLOOKUP($E147,'Res Admissions backsheet'!$D$194:$G$371,H$7,0))</f>
        <v>534.04539385847795</v>
      </c>
      <c r="I147" s="162">
        <f>IF(ISERROR(VLOOKUP($E147,'Res Admissions backsheet'!$D$9:$L$186,I$7,0)),"",VLOOKUP($E147,'Res Admissions backsheet'!$D$9:$K$186, I$7,0))</f>
        <v>477.83008924179609</v>
      </c>
      <c r="M147" s="26"/>
    </row>
    <row r="148" spans="2:13">
      <c r="B148" s="42" t="s">
        <v>18</v>
      </c>
      <c r="C148" s="43" t="s">
        <v>32</v>
      </c>
      <c r="D148" s="45" t="s">
        <v>50</v>
      </c>
      <c r="E148" s="61" t="s">
        <v>285</v>
      </c>
      <c r="F148" s="57" t="s">
        <v>286</v>
      </c>
      <c r="G148" s="162">
        <f>IF(ISERROR(VLOOKUP($E148,'Res Admissions backsheet'!$D$9:$L$186,G$7,0)),"",VLOOKUP($E148,'Res Admissions backsheet'!$D$9:$K$186, G$7,0))</f>
        <v>539.99863291485337</v>
      </c>
      <c r="H148" s="162">
        <f>IF(ISERROR(VLOOKUP($E148,'Res Admissions backsheet'!$D$194:$G$371,H$7,0)),"",VLOOKUP($E148,'Res Admissions backsheet'!$D$194:$G$371,H$7,0))</f>
        <v>517.24913416992763</v>
      </c>
      <c r="I148" s="162">
        <f>IF(ISERROR(VLOOKUP($E148,'Res Admissions backsheet'!$D$9:$L$186,I$7,0)),"",VLOOKUP($E148,'Res Admissions backsheet'!$D$9:$K$186, I$7,0))</f>
        <v>537.48931768092473</v>
      </c>
      <c r="M148" s="26"/>
    </row>
    <row r="149" spans="2:13">
      <c r="B149" s="42" t="s">
        <v>22</v>
      </c>
      <c r="C149" s="43" t="s">
        <v>40</v>
      </c>
      <c r="D149" s="45" t="s">
        <v>56</v>
      </c>
      <c r="E149" s="61" t="s">
        <v>287</v>
      </c>
      <c r="F149" s="57" t="s">
        <v>288</v>
      </c>
      <c r="G149" s="162">
        <f>IF(ISERROR(VLOOKUP($E149,'Res Admissions backsheet'!$D$9:$L$186,G$7,0)),"",VLOOKUP($E149,'Res Admissions backsheet'!$D$9:$K$186, G$7,0))</f>
        <v>565.92564800050025</v>
      </c>
      <c r="H149" s="162">
        <f>IF(ISERROR(VLOOKUP($E149,'Res Admissions backsheet'!$D$194:$G$371,H$7,0)),"",VLOOKUP($E149,'Res Admissions backsheet'!$D$194:$G$371,H$7,0))</f>
        <v>518.52586147734121</v>
      </c>
      <c r="I149" s="162">
        <f>IF(ISERROR(VLOOKUP($E149,'Res Admissions backsheet'!$D$9:$L$186,I$7,0)),"",VLOOKUP($E149,'Res Admissions backsheet'!$D$9:$K$186, I$7,0))</f>
        <v>567.32829549873804</v>
      </c>
      <c r="M149" s="26"/>
    </row>
    <row r="150" spans="2:13">
      <c r="B150" s="42" t="s">
        <v>22</v>
      </c>
      <c r="C150" s="43" t="s">
        <v>40</v>
      </c>
      <c r="D150" s="45" t="s">
        <v>56</v>
      </c>
      <c r="E150" s="61" t="s">
        <v>289</v>
      </c>
      <c r="F150" s="57" t="s">
        <v>290</v>
      </c>
      <c r="G150" s="162">
        <f>IF(ISERROR(VLOOKUP($E150,'Res Admissions backsheet'!$D$9:$L$186,G$7,0)),"",VLOOKUP($E150,'Res Admissions backsheet'!$D$9:$K$186, G$7,0))</f>
        <v>633.90186406766907</v>
      </c>
      <c r="H150" s="162">
        <f>IF(ISERROR(VLOOKUP($E150,'Res Admissions backsheet'!$D$194:$G$371,H$7,0)),"",VLOOKUP($E150,'Res Admissions backsheet'!$D$194:$G$371,H$7,0))</f>
        <v>601.29599719784392</v>
      </c>
      <c r="I150" s="162">
        <f>IF(ISERROR(VLOOKUP($E150,'Res Admissions backsheet'!$D$9:$L$186,I$7,0)),"",VLOOKUP($E150,'Res Admissions backsheet'!$D$9:$K$186, I$7,0))</f>
        <v>667.45801630699179</v>
      </c>
      <c r="M150" s="26"/>
    </row>
    <row r="151" spans="2:13">
      <c r="B151" s="42" t="s">
        <v>16</v>
      </c>
      <c r="C151" s="43" t="s">
        <v>24</v>
      </c>
      <c r="D151" s="45" t="s">
        <v>44</v>
      </c>
      <c r="E151" s="61" t="s">
        <v>291</v>
      </c>
      <c r="F151" s="57" t="s">
        <v>292</v>
      </c>
      <c r="G151" s="162">
        <f>IF(ISERROR(VLOOKUP($E151,'Res Admissions backsheet'!$D$9:$L$186,G$7,0)),"",VLOOKUP($E151,'Res Admissions backsheet'!$D$9:$K$186, G$7,0))</f>
        <v>1097.7701543739279</v>
      </c>
      <c r="H151" s="162">
        <f>IF(ISERROR(VLOOKUP($E151,'Res Admissions backsheet'!$D$194:$G$371,H$7,0)),"",VLOOKUP($E151,'Res Admissions backsheet'!$D$194:$G$371,H$7,0))</f>
        <v>1067.0008806991395</v>
      </c>
      <c r="I151" s="162">
        <f>IF(ISERROR(VLOOKUP($E151,'Res Admissions backsheet'!$D$9:$L$186,I$7,0)),"",VLOOKUP($E151,'Res Admissions backsheet'!$D$9:$K$186, I$7,0))</f>
        <v>843.43879140979607</v>
      </c>
      <c r="M151" s="26"/>
    </row>
    <row r="152" spans="2:13">
      <c r="B152" s="42" t="s">
        <v>22</v>
      </c>
      <c r="C152" s="43" t="s">
        <v>38</v>
      </c>
      <c r="D152" s="45" t="s">
        <v>62</v>
      </c>
      <c r="E152" s="61" t="s">
        <v>293</v>
      </c>
      <c r="F152" s="57" t="s">
        <v>294</v>
      </c>
      <c r="G152" s="162">
        <f>IF(ISERROR(VLOOKUP($E152,'Res Admissions backsheet'!$D$9:$L$186,G$7,0)),"",VLOOKUP($E152,'Res Admissions backsheet'!$D$9:$K$186, G$7,0))</f>
        <v>1116.9114969042128</v>
      </c>
      <c r="H152" s="162">
        <f>IF(ISERROR(VLOOKUP($E152,'Res Admissions backsheet'!$D$194:$G$371,H$7,0)),"",VLOOKUP($E152,'Res Admissions backsheet'!$D$194:$G$371,H$7,0))</f>
        <v>872.46908751767512</v>
      </c>
      <c r="I152" s="162">
        <f>IF(ISERROR(VLOOKUP($E152,'Res Admissions backsheet'!$D$9:$L$186,I$7,0)),"",VLOOKUP($E152,'Res Admissions backsheet'!$D$9:$K$186, I$7,0))</f>
        <v>896.53720027678332</v>
      </c>
      <c r="M152" s="26"/>
    </row>
    <row r="153" spans="2:13">
      <c r="B153" s="42" t="s">
        <v>18</v>
      </c>
      <c r="C153" s="43" t="s">
        <v>34</v>
      </c>
      <c r="D153" s="45" t="s">
        <v>54</v>
      </c>
      <c r="E153" s="61" t="s">
        <v>295</v>
      </c>
      <c r="F153" s="57" t="s">
        <v>296</v>
      </c>
      <c r="G153" s="162">
        <f>IF(ISERROR(VLOOKUP($E153,'Res Admissions backsheet'!$D$9:$L$186,G$7,0)),"",VLOOKUP($E153,'Res Admissions backsheet'!$D$9:$K$186, G$7,0))</f>
        <v>669.74120964662336</v>
      </c>
      <c r="H153" s="162">
        <f>IF(ISERROR(VLOOKUP($E153,'Res Admissions backsheet'!$D$194:$G$371,H$7,0)),"",VLOOKUP($E153,'Res Admissions backsheet'!$D$194:$G$371,H$7,0))</f>
        <v>695.91440252848906</v>
      </c>
      <c r="I153" s="162">
        <f>IF(ISERROR(VLOOKUP($E153,'Res Admissions backsheet'!$D$9:$L$186,I$7,0)),"",VLOOKUP($E153,'Res Admissions backsheet'!$D$9:$K$186, I$7,0))</f>
        <v>620.52367558790274</v>
      </c>
      <c r="M153" s="26"/>
    </row>
    <row r="154" spans="2:13">
      <c r="B154" s="42" t="s">
        <v>20</v>
      </c>
      <c r="C154" s="43" t="s">
        <v>36</v>
      </c>
      <c r="D154" s="45" t="s">
        <v>64</v>
      </c>
      <c r="E154" s="61" t="s">
        <v>297</v>
      </c>
      <c r="F154" s="57" t="s">
        <v>298</v>
      </c>
      <c r="G154" s="162">
        <f>IF(ISERROR(VLOOKUP($E154,'Res Admissions backsheet'!$D$9:$L$186,G$7,0)),"",VLOOKUP($E154,'Res Admissions backsheet'!$D$9:$K$186, G$7,0))</f>
        <v>566.88417618270796</v>
      </c>
      <c r="H154" s="162">
        <f>IF(ISERROR(VLOOKUP($E154,'Res Admissions backsheet'!$D$194:$G$371,H$7,0)),"",VLOOKUP($E154,'Res Admissions backsheet'!$D$194:$G$371,H$7,0))</f>
        <v>617.33312091763582</v>
      </c>
      <c r="I154" s="162">
        <f>IF(ISERROR(VLOOKUP($E154,'Res Admissions backsheet'!$D$9:$L$186,I$7,0)),"",VLOOKUP($E154,'Res Admissions backsheet'!$D$9:$K$186, I$7,0))</f>
        <v>398.27943285008763</v>
      </c>
      <c r="M154" s="26"/>
    </row>
    <row r="155" spans="2:13">
      <c r="B155" s="42" t="s">
        <v>16</v>
      </c>
      <c r="C155" s="43" t="s">
        <v>26</v>
      </c>
      <c r="D155" s="45" t="s">
        <v>46</v>
      </c>
      <c r="E155" s="61" t="s">
        <v>299</v>
      </c>
      <c r="F155" s="57" t="s">
        <v>300</v>
      </c>
      <c r="G155" s="162">
        <f>IF(ISERROR(VLOOKUP($E155,'Res Admissions backsheet'!$D$9:$L$186,G$7,0)),"",VLOOKUP($E155,'Res Admissions backsheet'!$D$9:$K$186, G$7,0))</f>
        <v>765.88288491973776</v>
      </c>
      <c r="H155" s="162">
        <f>IF(ISERROR(VLOOKUP($E155,'Res Admissions backsheet'!$D$194:$G$371,H$7,0)),"",VLOOKUP($E155,'Res Admissions backsheet'!$D$194:$G$371,H$7,0))</f>
        <v>719.04497501388119</v>
      </c>
      <c r="I155" s="162">
        <f>IF(ISERROR(VLOOKUP($E155,'Res Admissions backsheet'!$D$9:$L$186,I$7,0)),"",VLOOKUP($E155,'Res Admissions backsheet'!$D$9:$K$186, I$7,0))</f>
        <v>699.61132704053296</v>
      </c>
      <c r="M155" s="26"/>
    </row>
    <row r="156" spans="2:13">
      <c r="B156" s="42" t="s">
        <v>18</v>
      </c>
      <c r="C156" s="43" t="s">
        <v>32</v>
      </c>
      <c r="D156" s="45" t="s">
        <v>48</v>
      </c>
      <c r="E156" s="61" t="s">
        <v>301</v>
      </c>
      <c r="F156" s="57" t="s">
        <v>302</v>
      </c>
      <c r="G156" s="162">
        <f>IF(ISERROR(VLOOKUP($E156,'Res Admissions backsheet'!$D$9:$L$186,G$7,0)),"",VLOOKUP($E156,'Res Admissions backsheet'!$D$9:$K$186, G$7,0))</f>
        <v>624.82233530831445</v>
      </c>
      <c r="H156" s="162">
        <f>IF(ISERROR(VLOOKUP($E156,'Res Admissions backsheet'!$D$194:$G$371,H$7,0)),"",VLOOKUP($E156,'Res Admissions backsheet'!$D$194:$G$371,H$7,0))</f>
        <v>594.32033155091915</v>
      </c>
      <c r="I156" s="162">
        <f>IF(ISERROR(VLOOKUP($E156,'Res Admissions backsheet'!$D$9:$L$186,I$7,0)),"",VLOOKUP($E156,'Res Admissions backsheet'!$D$9:$K$186, I$7,0))</f>
        <v>634.23328849960092</v>
      </c>
      <c r="M156" s="26"/>
    </row>
    <row r="157" spans="2:13">
      <c r="B157" s="42" t="s">
        <v>16</v>
      </c>
      <c r="C157" s="43" t="s">
        <v>26</v>
      </c>
      <c r="D157" s="45" t="s">
        <v>466</v>
      </c>
      <c r="E157" s="61" t="s">
        <v>303</v>
      </c>
      <c r="F157" s="57" t="s">
        <v>304</v>
      </c>
      <c r="G157" s="162">
        <f>IF(ISERROR(VLOOKUP($E157,'Res Admissions backsheet'!$D$9:$L$186,G$7,0)),"",VLOOKUP($E157,'Res Admissions backsheet'!$D$9:$K$186, G$7,0))</f>
        <v>579.0275170875093</v>
      </c>
      <c r="H157" s="162">
        <f>IF(ISERROR(VLOOKUP($E157,'Res Admissions backsheet'!$D$194:$G$371,H$7,0)),"",VLOOKUP($E157,'Res Admissions backsheet'!$D$194:$G$371,H$7,0))</f>
        <v>581.63747397154793</v>
      </c>
      <c r="I157" s="162">
        <f>IF(ISERROR(VLOOKUP($E157,'Res Admissions backsheet'!$D$9:$L$186,I$7,0)),"",VLOOKUP($E157,'Res Admissions backsheet'!$D$9:$K$186, I$7,0))</f>
        <v>391.9578645295631</v>
      </c>
      <c r="M157" s="26"/>
    </row>
    <row r="158" spans="2:13">
      <c r="B158" s="42" t="s">
        <v>16</v>
      </c>
      <c r="C158" s="43" t="s">
        <v>24</v>
      </c>
      <c r="D158" s="45" t="s">
        <v>44</v>
      </c>
      <c r="E158" s="61" t="s">
        <v>305</v>
      </c>
      <c r="F158" s="57" t="s">
        <v>306</v>
      </c>
      <c r="G158" s="162">
        <f>IF(ISERROR(VLOOKUP($E158,'Res Admissions backsheet'!$D$9:$L$186,G$7,0)),"",VLOOKUP($E158,'Res Admissions backsheet'!$D$9:$K$186, G$7,0))</f>
        <v>700.7273372361185</v>
      </c>
      <c r="H158" s="162">
        <f>IF(ISERROR(VLOOKUP($E158,'Res Admissions backsheet'!$D$194:$G$371,H$7,0)),"",VLOOKUP($E158,'Res Admissions backsheet'!$D$194:$G$371,H$7,0))</f>
        <v>842.38656829140768</v>
      </c>
      <c r="I158" s="162">
        <f>IF(ISERROR(VLOOKUP($E158,'Res Admissions backsheet'!$D$9:$L$186,I$7,0)),"",VLOOKUP($E158,'Res Admissions backsheet'!$D$9:$K$186, I$7,0))</f>
        <v>894.67263115087428</v>
      </c>
      <c r="M158" s="26"/>
    </row>
    <row r="159" spans="2:13">
      <c r="B159" s="42" t="s">
        <v>18</v>
      </c>
      <c r="C159" s="43" t="s">
        <v>32</v>
      </c>
      <c r="D159" s="45" t="s">
        <v>48</v>
      </c>
      <c r="E159" s="61" t="s">
        <v>307</v>
      </c>
      <c r="F159" s="57" t="s">
        <v>308</v>
      </c>
      <c r="G159" s="162">
        <f>IF(ISERROR(VLOOKUP($E159,'Res Admissions backsheet'!$D$9:$L$186,G$7,0)),"",VLOOKUP($E159,'Res Admissions backsheet'!$D$9:$K$186, G$7,0))</f>
        <v>859.82897907119582</v>
      </c>
      <c r="H159" s="162">
        <f>IF(ISERROR(VLOOKUP($E159,'Res Admissions backsheet'!$D$194:$G$371,H$7,0)),"",VLOOKUP($E159,'Res Admissions backsheet'!$D$194:$G$371,H$7,0))</f>
        <v>741.22571141300534</v>
      </c>
      <c r="I159" s="162">
        <f>IF(ISERROR(VLOOKUP($E159,'Res Admissions backsheet'!$D$9:$L$186,I$7,0)),"",VLOOKUP($E159,'Res Admissions backsheet'!$D$9:$K$186, I$7,0))</f>
        <v>701.47543666845934</v>
      </c>
      <c r="M159" s="26"/>
    </row>
    <row r="160" spans="2:13">
      <c r="B160" s="42" t="s">
        <v>18</v>
      </c>
      <c r="C160" s="43" t="s">
        <v>34</v>
      </c>
      <c r="D160" s="45" t="s">
        <v>54</v>
      </c>
      <c r="E160" s="61" t="s">
        <v>309</v>
      </c>
      <c r="F160" s="57" t="s">
        <v>310</v>
      </c>
      <c r="G160" s="162">
        <f>IF(ISERROR(VLOOKUP($E160,'Res Admissions backsheet'!$D$9:$L$186,G$7,0)),"",VLOOKUP($E160,'Res Admissions backsheet'!$D$9:$K$186, G$7,0))</f>
        <v>660.62347467509835</v>
      </c>
      <c r="H160" s="162">
        <f>IF(ISERROR(VLOOKUP($E160,'Res Admissions backsheet'!$D$194:$G$371,H$7,0)),"",VLOOKUP($E160,'Res Admissions backsheet'!$D$194:$G$371,H$7,0))</f>
        <v>599.69838352419993</v>
      </c>
      <c r="I160" s="162">
        <f>IF(ISERROR(VLOOKUP($E160,'Res Admissions backsheet'!$D$9:$L$186,I$7,0)),"",VLOOKUP($E160,'Res Admissions backsheet'!$D$9:$K$186, I$7,0))</f>
        <v>520.17060181912439</v>
      </c>
      <c r="M160" s="26"/>
    </row>
    <row r="161" spans="2:13">
      <c r="B161" s="42" t="s">
        <v>16</v>
      </c>
      <c r="C161" s="43" t="s">
        <v>24</v>
      </c>
      <c r="D161" s="45" t="s">
        <v>44</v>
      </c>
      <c r="E161" s="61" t="s">
        <v>311</v>
      </c>
      <c r="F161" s="57" t="s">
        <v>312</v>
      </c>
      <c r="G161" s="162">
        <f>IF(ISERROR(VLOOKUP($E161,'Res Admissions backsheet'!$D$9:$L$186,G$7,0)),"",VLOOKUP($E161,'Res Admissions backsheet'!$D$9:$K$186, G$7,0))</f>
        <v>942.90204295442641</v>
      </c>
      <c r="H161" s="162">
        <f>IF(ISERROR(VLOOKUP($E161,'Res Admissions backsheet'!$D$194:$G$371,H$7,0)),"",VLOOKUP($E161,'Res Admissions backsheet'!$D$194:$G$371,H$7,0))</f>
        <v>851.8666742896346</v>
      </c>
      <c r="I161" s="162">
        <f>IF(ISERROR(VLOOKUP($E161,'Res Admissions backsheet'!$D$9:$L$186,I$7,0)),"",VLOOKUP($E161,'Res Admissions backsheet'!$D$9:$K$186, I$7,0))</f>
        <v>909.03893430907317</v>
      </c>
      <c r="M161" s="26"/>
    </row>
    <row r="162" spans="2:13">
      <c r="B162" s="42" t="s">
        <v>22</v>
      </c>
      <c r="C162" s="43" t="s">
        <v>38</v>
      </c>
      <c r="D162" s="45" t="s">
        <v>58</v>
      </c>
      <c r="E162" s="61" t="s">
        <v>313</v>
      </c>
      <c r="F162" s="57" t="s">
        <v>314</v>
      </c>
      <c r="G162" s="162">
        <f>IF(ISERROR(VLOOKUP($E162,'Res Admissions backsheet'!$D$9:$L$186,G$7,0)),"",VLOOKUP($E162,'Res Admissions backsheet'!$D$9:$K$186, G$7,0))</f>
        <v>632.12000129192415</v>
      </c>
      <c r="H162" s="162">
        <f>IF(ISERROR(VLOOKUP($E162,'Res Admissions backsheet'!$D$194:$G$371,H$7,0)),"",VLOOKUP($E162,'Res Admissions backsheet'!$D$194:$G$371,H$7,0))</f>
        <v>564.13639362161916</v>
      </c>
      <c r="I162" s="162">
        <f>IF(ISERROR(VLOOKUP($E162,'Res Admissions backsheet'!$D$9:$L$186,I$7,0)),"",VLOOKUP($E162,'Res Admissions backsheet'!$D$9:$K$186, I$7,0))</f>
        <v>495.43913923705099</v>
      </c>
      <c r="M162" s="26"/>
    </row>
    <row r="163" spans="2:13">
      <c r="B163" s="42" t="s">
        <v>20</v>
      </c>
      <c r="C163" s="43" t="s">
        <v>36</v>
      </c>
      <c r="D163" s="45" t="s">
        <v>64</v>
      </c>
      <c r="E163" s="61" t="s">
        <v>315</v>
      </c>
      <c r="F163" s="57" t="s">
        <v>316</v>
      </c>
      <c r="G163" s="162">
        <f>IF(ISERROR(VLOOKUP($E163,'Res Admissions backsheet'!$D$9:$L$186,G$7,0)),"",VLOOKUP($E163,'Res Admissions backsheet'!$D$9:$K$186, G$7,0))</f>
        <v>275.20806392784903</v>
      </c>
      <c r="H163" s="162">
        <f>IF(ISERROR(VLOOKUP($E163,'Res Admissions backsheet'!$D$194:$G$371,H$7,0)),"",VLOOKUP($E163,'Res Admissions backsheet'!$D$194:$G$371,H$7,0))</f>
        <v>287.51592772895089</v>
      </c>
      <c r="I163" s="162">
        <f>IF(ISERROR(VLOOKUP($E163,'Res Admissions backsheet'!$D$9:$L$186,I$7,0)),"",VLOOKUP($E163,'Res Admissions backsheet'!$D$9:$K$186, I$7,0))</f>
        <v>182.96468128205964</v>
      </c>
      <c r="M163" s="26"/>
    </row>
    <row r="164" spans="2:13">
      <c r="B164" s="42" t="s">
        <v>22</v>
      </c>
      <c r="C164" s="43" t="s">
        <v>40</v>
      </c>
      <c r="D164" s="45" t="s">
        <v>60</v>
      </c>
      <c r="E164" s="61" t="s">
        <v>317</v>
      </c>
      <c r="F164" s="57" t="s">
        <v>318</v>
      </c>
      <c r="G164" s="162">
        <f>IF(ISERROR(VLOOKUP($E164,'Res Admissions backsheet'!$D$9:$L$186,G$7,0)),"",VLOOKUP($E164,'Res Admissions backsheet'!$D$9:$K$186, G$7,0))</f>
        <v>665.33599467731199</v>
      </c>
      <c r="H164" s="162">
        <f>IF(ISERROR(VLOOKUP($E164,'Res Admissions backsheet'!$D$194:$G$371,H$7,0)),"",VLOOKUP($E164,'Res Admissions backsheet'!$D$194:$G$371,H$7,0))</f>
        <v>744.07849879939533</v>
      </c>
      <c r="I164" s="162">
        <f>IF(ISERROR(VLOOKUP($E164,'Res Admissions backsheet'!$D$9:$L$186,I$7,0)),"",VLOOKUP($E164,'Res Admissions backsheet'!$D$9:$K$186, I$7,0))</f>
        <v>569.17558473897964</v>
      </c>
      <c r="M164" s="26"/>
    </row>
    <row r="165" spans="2:13">
      <c r="B165" s="42" t="s">
        <v>16</v>
      </c>
      <c r="C165" s="43" t="s">
        <v>26</v>
      </c>
      <c r="D165" s="45" t="s">
        <v>466</v>
      </c>
      <c r="E165" s="61" t="s">
        <v>319</v>
      </c>
      <c r="F165" s="57" t="s">
        <v>320</v>
      </c>
      <c r="G165" s="162">
        <f>IF(ISERROR(VLOOKUP($E165,'Res Admissions backsheet'!$D$9:$L$186,G$7,0)),"",VLOOKUP($E165,'Res Admissions backsheet'!$D$9:$K$186, G$7,0))</f>
        <v>633.75322744699167</v>
      </c>
      <c r="H165" s="162">
        <f>IF(ISERROR(VLOOKUP($E165,'Res Admissions backsheet'!$D$194:$G$371,H$7,0)),"",VLOOKUP($E165,'Res Admissions backsheet'!$D$194:$G$371,H$7,0))</f>
        <v>623.86074811943206</v>
      </c>
      <c r="I165" s="162">
        <f>IF(ISERROR(VLOOKUP($E165,'Res Admissions backsheet'!$D$9:$L$186,I$7,0)),"",VLOOKUP($E165,'Res Admissions backsheet'!$D$9:$K$186, I$7,0))</f>
        <v>618.72609175630919</v>
      </c>
      <c r="M165" s="26"/>
    </row>
    <row r="166" spans="2:13">
      <c r="B166" s="42" t="s">
        <v>18</v>
      </c>
      <c r="C166" s="43" t="s">
        <v>32</v>
      </c>
      <c r="D166" s="45" t="s">
        <v>48</v>
      </c>
      <c r="E166" s="61" t="s">
        <v>321</v>
      </c>
      <c r="F166" s="57" t="s">
        <v>322</v>
      </c>
      <c r="G166" s="162">
        <f>IF(ISERROR(VLOOKUP($E166,'Res Admissions backsheet'!$D$9:$L$186,G$7,0)),"",VLOOKUP($E166,'Res Admissions backsheet'!$D$9:$K$186, G$7,0))</f>
        <v>460.30330062444244</v>
      </c>
      <c r="H166" s="162">
        <f>IF(ISERROR(VLOOKUP($E166,'Res Admissions backsheet'!$D$194:$G$371,H$7,0)),"",VLOOKUP($E166,'Res Admissions backsheet'!$D$194:$G$371,H$7,0))</f>
        <v>538.51231629781466</v>
      </c>
      <c r="I166" s="162">
        <f>IF(ISERROR(VLOOKUP($E166,'Res Admissions backsheet'!$D$9:$L$186,I$7,0)),"",VLOOKUP($E166,'Res Admissions backsheet'!$D$9:$K$186, I$7,0))</f>
        <v>361.32439287079177</v>
      </c>
      <c r="M166" s="26"/>
    </row>
    <row r="167" spans="2:13">
      <c r="B167" s="42" t="s">
        <v>18</v>
      </c>
      <c r="C167" s="43" t="s">
        <v>34</v>
      </c>
      <c r="D167" s="45" t="s">
        <v>54</v>
      </c>
      <c r="E167" s="61" t="s">
        <v>323</v>
      </c>
      <c r="F167" s="57" t="s">
        <v>324</v>
      </c>
      <c r="G167" s="162">
        <f>IF(ISERROR(VLOOKUP($E167,'Res Admissions backsheet'!$D$9:$L$186,G$7,0)),"",VLOOKUP($E167,'Res Admissions backsheet'!$D$9:$K$186, G$7,0))</f>
        <v>674.10811993871744</v>
      </c>
      <c r="H167" s="162">
        <f>IF(ISERROR(VLOOKUP($E167,'Res Admissions backsheet'!$D$194:$G$371,H$7,0)),"",VLOOKUP($E167,'Res Admissions backsheet'!$D$194:$G$371,H$7,0))</f>
        <v>620.02152852529605</v>
      </c>
      <c r="I167" s="162">
        <f>IF(ISERROR(VLOOKUP($E167,'Res Admissions backsheet'!$D$9:$L$186,I$7,0)),"",VLOOKUP($E167,'Res Admissions backsheet'!$D$9:$K$186, I$7,0))</f>
        <v>1687.83638320775</v>
      </c>
      <c r="M167" s="26"/>
    </row>
    <row r="168" spans="2:13">
      <c r="B168" s="42" t="s">
        <v>22</v>
      </c>
      <c r="C168" s="43" t="s">
        <v>40</v>
      </c>
      <c r="D168" s="45" t="s">
        <v>56</v>
      </c>
      <c r="E168" s="61" t="s">
        <v>325</v>
      </c>
      <c r="F168" s="57" t="s">
        <v>326</v>
      </c>
      <c r="G168" s="162">
        <f>IF(ISERROR(VLOOKUP($E168,'Res Admissions backsheet'!$D$9:$L$186,G$7,0)),"",VLOOKUP($E168,'Res Admissions backsheet'!$D$9:$K$186, G$7,0))</f>
        <v>513.0447456638974</v>
      </c>
      <c r="H168" s="162">
        <f>IF(ISERROR(VLOOKUP($E168,'Res Admissions backsheet'!$D$194:$G$371,H$7,0)),"",VLOOKUP($E168,'Res Admissions backsheet'!$D$194:$G$371,H$7,0))</f>
        <v>565.45825081087287</v>
      </c>
      <c r="I168" s="162">
        <f>IF(ISERROR(VLOOKUP($E168,'Res Admissions backsheet'!$D$9:$L$186,I$7,0)),"",VLOOKUP($E168,'Res Admissions backsheet'!$D$9:$K$186, I$7,0))</f>
        <v>493.69958954045757</v>
      </c>
      <c r="M168" s="26"/>
    </row>
    <row r="169" spans="2:13">
      <c r="B169" s="42" t="s">
        <v>20</v>
      </c>
      <c r="C169" s="43" t="s">
        <v>36</v>
      </c>
      <c r="D169" s="45" t="s">
        <v>64</v>
      </c>
      <c r="E169" s="61" t="s">
        <v>327</v>
      </c>
      <c r="F169" s="57" t="s">
        <v>328</v>
      </c>
      <c r="G169" s="162">
        <f>IF(ISERROR(VLOOKUP($E169,'Res Admissions backsheet'!$D$9:$L$186,G$7,0)),"",VLOOKUP($E169,'Res Admissions backsheet'!$D$9:$K$186, G$7,0))</f>
        <v>542.74084124830392</v>
      </c>
      <c r="H169" s="162">
        <f>IF(ISERROR(VLOOKUP($E169,'Res Admissions backsheet'!$D$194:$G$371,H$7,0)),"",VLOOKUP($E169,'Res Admissions backsheet'!$D$194:$G$371,H$7,0))</f>
        <v>487.24406000218988</v>
      </c>
      <c r="I169" s="162">
        <f>IF(ISERROR(VLOOKUP($E169,'Res Admissions backsheet'!$D$9:$L$186,I$7,0)),"",VLOOKUP($E169,'Res Admissions backsheet'!$D$9:$K$186, I$7,0))</f>
        <v>613.16106427241868</v>
      </c>
      <c r="M169" s="26"/>
    </row>
    <row r="170" spans="2:13">
      <c r="B170" s="42" t="s">
        <v>16</v>
      </c>
      <c r="C170" s="43" t="s">
        <v>26</v>
      </c>
      <c r="D170" s="45" t="s">
        <v>466</v>
      </c>
      <c r="E170" s="61" t="s">
        <v>329</v>
      </c>
      <c r="F170" s="57" t="s">
        <v>330</v>
      </c>
      <c r="G170" s="162">
        <f>IF(ISERROR(VLOOKUP($E170,'Res Admissions backsheet'!$D$9:$L$186,G$7,0)),"",VLOOKUP($E170,'Res Admissions backsheet'!$D$9:$K$186, G$7,0))</f>
        <v>735.16453082907424</v>
      </c>
      <c r="H170" s="162">
        <f>IF(ISERROR(VLOOKUP($E170,'Res Admissions backsheet'!$D$194:$G$371,H$7,0)),"",VLOOKUP($E170,'Res Admissions backsheet'!$D$194:$G$371,H$7,0))</f>
        <v>704.59225444711842</v>
      </c>
      <c r="I170" s="162">
        <f>IF(ISERROR(VLOOKUP($E170,'Res Admissions backsheet'!$D$9:$L$186,I$7,0)),"",VLOOKUP($E170,'Res Admissions backsheet'!$D$9:$K$186, I$7,0))</f>
        <v>883.22127670131738</v>
      </c>
      <c r="M170" s="26"/>
    </row>
    <row r="171" spans="2:13">
      <c r="B171" s="42" t="s">
        <v>16</v>
      </c>
      <c r="C171" s="43" t="s">
        <v>28</v>
      </c>
      <c r="D171" s="45" t="s">
        <v>42</v>
      </c>
      <c r="E171" s="61" t="s">
        <v>331</v>
      </c>
      <c r="F171" s="57" t="s">
        <v>332</v>
      </c>
      <c r="G171" s="162">
        <f>IF(ISERROR(VLOOKUP($E171,'Res Admissions backsheet'!$D$9:$L$186,G$7,0)),"",VLOOKUP($E171,'Res Admissions backsheet'!$D$9:$K$186, G$7,0))</f>
        <v>735.63736458316566</v>
      </c>
      <c r="H171" s="162">
        <f>IF(ISERROR(VLOOKUP($E171,'Res Admissions backsheet'!$D$194:$G$371,H$7,0)),"",VLOOKUP($E171,'Res Admissions backsheet'!$D$194:$G$371,H$7,0))</f>
        <v>721.96450341191553</v>
      </c>
      <c r="I171" s="162">
        <f>IF(ISERROR(VLOOKUP($E171,'Res Admissions backsheet'!$D$9:$L$186,I$7,0)),"",VLOOKUP($E171,'Res Admissions backsheet'!$D$9:$K$186, I$7,0))</f>
        <v>744.13008027105332</v>
      </c>
      <c r="M171" s="26"/>
    </row>
    <row r="172" spans="2:13">
      <c r="B172" s="42" t="s">
        <v>18</v>
      </c>
      <c r="C172" s="43" t="s">
        <v>32</v>
      </c>
      <c r="D172" s="45" t="s">
        <v>50</v>
      </c>
      <c r="E172" s="61" t="s">
        <v>333</v>
      </c>
      <c r="F172" s="57" t="s">
        <v>334</v>
      </c>
      <c r="G172" s="162">
        <f>IF(ISERROR(VLOOKUP($E172,'Res Admissions backsheet'!$D$9:$L$186,G$7,0)),"",VLOOKUP($E172,'Res Admissions backsheet'!$D$9:$K$186, G$7,0))</f>
        <v>551.32847784513979</v>
      </c>
      <c r="H172" s="162">
        <f>IF(ISERROR(VLOOKUP($E172,'Res Admissions backsheet'!$D$194:$G$371,H$7,0)),"",VLOOKUP($E172,'Res Admissions backsheet'!$D$194:$G$371,H$7,0))</f>
        <v>605.77913292813446</v>
      </c>
      <c r="I172" s="162">
        <f>IF(ISERROR(VLOOKUP($E172,'Res Admissions backsheet'!$D$9:$L$186,I$7,0)),"",VLOOKUP($E172,'Res Admissions backsheet'!$D$9:$K$186, I$7,0))</f>
        <v>623.95250691597846</v>
      </c>
      <c r="M172" s="26"/>
    </row>
    <row r="173" spans="2:13">
      <c r="B173" s="42" t="s">
        <v>20</v>
      </c>
      <c r="C173" s="43" t="s">
        <v>36</v>
      </c>
      <c r="D173" s="45" t="s">
        <v>64</v>
      </c>
      <c r="E173" s="61" t="s">
        <v>335</v>
      </c>
      <c r="F173" s="57" t="s">
        <v>336</v>
      </c>
      <c r="G173" s="162">
        <f>IF(ISERROR(VLOOKUP($E173,'Res Admissions backsheet'!$D$9:$L$186,G$7,0)),"",VLOOKUP($E173,'Res Admissions backsheet'!$D$9:$K$186, G$7,0))</f>
        <v>355.08052078476379</v>
      </c>
      <c r="H173" s="162">
        <f>IF(ISERROR(VLOOKUP($E173,'Res Admissions backsheet'!$D$194:$G$371,H$7,0)),"",VLOOKUP($E173,'Res Admissions backsheet'!$D$194:$G$371,H$7,0))</f>
        <v>320.34357728728833</v>
      </c>
      <c r="I173" s="162">
        <f>IF(ISERROR(VLOOKUP($E173,'Res Admissions backsheet'!$D$9:$L$186,I$7,0)),"",VLOOKUP($E173,'Res Admissions backsheet'!$D$9:$K$186, I$7,0))</f>
        <v>397.78927729080857</v>
      </c>
      <c r="M173" s="26"/>
    </row>
    <row r="174" spans="2:13">
      <c r="B174" s="42" t="s">
        <v>20</v>
      </c>
      <c r="C174" s="43" t="s">
        <v>36</v>
      </c>
      <c r="D174" s="45" t="s">
        <v>64</v>
      </c>
      <c r="E174" s="61" t="s">
        <v>337</v>
      </c>
      <c r="F174" s="57" t="s">
        <v>338</v>
      </c>
      <c r="G174" s="162">
        <f>IF(ISERROR(VLOOKUP($E174,'Res Admissions backsheet'!$D$9:$L$186,G$7,0)),"",VLOOKUP($E174,'Res Admissions backsheet'!$D$9:$K$186, G$7,0))</f>
        <v>317.30867651574601</v>
      </c>
      <c r="H174" s="162">
        <f>IF(ISERROR(VLOOKUP($E174,'Res Admissions backsheet'!$D$194:$G$371,H$7,0)),"",VLOOKUP($E174,'Res Admissions backsheet'!$D$194:$G$371,H$7,0))</f>
        <v>449.10681368770321</v>
      </c>
      <c r="I174" s="162">
        <f>IF(ISERROR(VLOOKUP($E174,'Res Admissions backsheet'!$D$9:$L$186,I$7,0)),"",VLOOKUP($E174,'Res Admissions backsheet'!$D$9:$K$186, I$7,0))</f>
        <v>365.318229044475</v>
      </c>
      <c r="M174" s="26"/>
    </row>
    <row r="175" spans="2:13">
      <c r="B175" s="42" t="s">
        <v>16</v>
      </c>
      <c r="C175" s="43" t="s">
        <v>26</v>
      </c>
      <c r="D175" s="45" t="s">
        <v>46</v>
      </c>
      <c r="E175" s="61" t="s">
        <v>339</v>
      </c>
      <c r="F175" s="57" t="s">
        <v>340</v>
      </c>
      <c r="G175" s="162">
        <f>IF(ISERROR(VLOOKUP($E175,'Res Admissions backsheet'!$D$9:$L$186,G$7,0)),"",VLOOKUP($E175,'Res Admissions backsheet'!$D$9:$K$186, G$7,0))</f>
        <v>696.93025273890873</v>
      </c>
      <c r="H175" s="162">
        <f>IF(ISERROR(VLOOKUP($E175,'Res Admissions backsheet'!$D$194:$G$371,H$7,0)),"",VLOOKUP($E175,'Res Admissions backsheet'!$D$194:$G$371,H$7,0))</f>
        <v>693.13504182711461</v>
      </c>
      <c r="I175" s="162">
        <f>IF(ISERROR(VLOOKUP($E175,'Res Admissions backsheet'!$D$9:$L$186,I$7,0)),"",VLOOKUP($E175,'Res Admissions backsheet'!$D$9:$K$186, I$7,0))</f>
        <v>640.02124551852353</v>
      </c>
      <c r="M175" s="26"/>
    </row>
    <row r="176" spans="2:13">
      <c r="B176" s="42" t="s">
        <v>18</v>
      </c>
      <c r="C176" s="43" t="s">
        <v>32</v>
      </c>
      <c r="D176" s="45" t="s">
        <v>50</v>
      </c>
      <c r="E176" s="61" t="s">
        <v>341</v>
      </c>
      <c r="F176" s="57" t="s">
        <v>342</v>
      </c>
      <c r="G176" s="162">
        <f>IF(ISERROR(VLOOKUP($E176,'Res Admissions backsheet'!$D$9:$L$186,G$7,0)),"",VLOOKUP($E176,'Res Admissions backsheet'!$D$9:$K$186, G$7,0))</f>
        <v>572.78557007284337</v>
      </c>
      <c r="H176" s="162">
        <f>IF(ISERROR(VLOOKUP($E176,'Res Admissions backsheet'!$D$194:$G$371,H$7,0)),"",VLOOKUP($E176,'Res Admissions backsheet'!$D$194:$G$371,H$7,0))</f>
        <v>624.47051014437056</v>
      </c>
      <c r="I176" s="162">
        <f>IF(ISERROR(VLOOKUP($E176,'Res Admissions backsheet'!$D$9:$L$186,I$7,0)),"",VLOOKUP($E176,'Res Admissions backsheet'!$D$9:$K$186, I$7,0))</f>
        <v>482.1087015380316</v>
      </c>
      <c r="M176" s="26"/>
    </row>
    <row r="177" spans="1:13">
      <c r="B177" s="42" t="s">
        <v>22</v>
      </c>
      <c r="C177" s="43" t="s">
        <v>38</v>
      </c>
      <c r="D177" s="45" t="s">
        <v>60</v>
      </c>
      <c r="E177" s="61" t="s">
        <v>343</v>
      </c>
      <c r="F177" s="57" t="s">
        <v>344</v>
      </c>
      <c r="G177" s="162">
        <f>IF(ISERROR(VLOOKUP($E177,'Res Admissions backsheet'!$D$9:$L$186,G$7,0)),"",VLOOKUP($E177,'Res Admissions backsheet'!$D$9:$K$186, G$7,0))</f>
        <v>580.97575057736719</v>
      </c>
      <c r="H177" s="162">
        <f>IF(ISERROR(VLOOKUP($E177,'Res Admissions backsheet'!$D$194:$G$371,H$7,0)),"",VLOOKUP($E177,'Res Admissions backsheet'!$D$194:$G$371,H$7,0))</f>
        <v>596.34475742800009</v>
      </c>
      <c r="I177" s="162">
        <f>IF(ISERROR(VLOOKUP($E177,'Res Admissions backsheet'!$D$9:$L$186,I$7,0)),"",VLOOKUP($E177,'Res Admissions backsheet'!$D$9:$K$186, I$7,0))</f>
        <v>603.36057810362365</v>
      </c>
      <c r="M177" s="26"/>
    </row>
    <row r="178" spans="1:13">
      <c r="B178" s="42" t="s">
        <v>22</v>
      </c>
      <c r="C178" s="43" t="s">
        <v>38</v>
      </c>
      <c r="D178" s="45" t="s">
        <v>58</v>
      </c>
      <c r="E178" s="61" t="s">
        <v>345</v>
      </c>
      <c r="F178" s="57" t="s">
        <v>346</v>
      </c>
      <c r="G178" s="162">
        <f>IF(ISERROR(VLOOKUP($E178,'Res Admissions backsheet'!$D$9:$L$186,G$7,0)),"",VLOOKUP($E178,'Res Admissions backsheet'!$D$9:$K$186, G$7,0))</f>
        <v>353.1281266552881</v>
      </c>
      <c r="H178" s="162">
        <f>IF(ISERROR(VLOOKUP($E178,'Res Admissions backsheet'!$D$194:$G$371,H$7,0)),"",VLOOKUP($E178,'Res Admissions backsheet'!$D$194:$G$371,H$7,0))</f>
        <v>598.03704989427843</v>
      </c>
      <c r="I178" s="162">
        <f>IF(ISERROR(VLOOKUP($E178,'Res Admissions backsheet'!$D$9:$L$186,I$7,0)),"",VLOOKUP($E178,'Res Admissions backsheet'!$D$9:$K$186, I$7,0))</f>
        <v>651.16083357002344</v>
      </c>
      <c r="M178" s="26"/>
    </row>
    <row r="179" spans="1:13">
      <c r="B179" s="42" t="s">
        <v>20</v>
      </c>
      <c r="C179" s="43" t="s">
        <v>36</v>
      </c>
      <c r="D179" s="45" t="s">
        <v>64</v>
      </c>
      <c r="E179" s="61" t="s">
        <v>347</v>
      </c>
      <c r="F179" s="57" t="s">
        <v>348</v>
      </c>
      <c r="G179" s="162">
        <f>IF(ISERROR(VLOOKUP($E179,'Res Admissions backsheet'!$D$9:$L$186,G$7,0)),"",VLOOKUP($E179,'Res Admissions backsheet'!$D$9:$K$186, G$7,0))</f>
        <v>472.08032411484936</v>
      </c>
      <c r="H179" s="162">
        <f>IF(ISERROR(VLOOKUP($E179,'Res Admissions backsheet'!$D$194:$G$371,H$7,0)),"",VLOOKUP($E179,'Res Admissions backsheet'!$D$194:$G$371,H$7,0))</f>
        <v>349.62022717941699</v>
      </c>
      <c r="I179" s="162">
        <f>IF(ISERROR(VLOOKUP($E179,'Res Admissions backsheet'!$D$9:$L$186,I$7,0)),"",VLOOKUP($E179,'Res Admissions backsheet'!$D$9:$K$186, I$7,0))</f>
        <v>314.76666210483097</v>
      </c>
      <c r="M179" s="26"/>
    </row>
    <row r="180" spans="1:13">
      <c r="B180" s="42" t="s">
        <v>16</v>
      </c>
      <c r="C180" s="43" t="s">
        <v>26</v>
      </c>
      <c r="D180" s="45" t="s">
        <v>466</v>
      </c>
      <c r="E180" s="61" t="s">
        <v>349</v>
      </c>
      <c r="F180" s="57" t="s">
        <v>350</v>
      </c>
      <c r="G180" s="162">
        <f>IF(ISERROR(VLOOKUP($E180,'Res Admissions backsheet'!$D$9:$L$186,G$7,0)),"",VLOOKUP($E180,'Res Admissions backsheet'!$D$9:$K$186, G$7,0))</f>
        <v>714.23758506839158</v>
      </c>
      <c r="H180" s="162">
        <f>IF(ISERROR(VLOOKUP($E180,'Res Admissions backsheet'!$D$194:$G$371,H$7,0)),"",VLOOKUP($E180,'Res Admissions backsheet'!$D$194:$G$371,H$7,0))</f>
        <v>727.47158055214925</v>
      </c>
      <c r="I180" s="162">
        <f>IF(ISERROR(VLOOKUP($E180,'Res Admissions backsheet'!$D$9:$L$186,I$7,0)),"",VLOOKUP($E180,'Res Admissions backsheet'!$D$9:$K$186, I$7,0))</f>
        <v>616.44516620819934</v>
      </c>
      <c r="M180" s="26"/>
    </row>
    <row r="181" spans="1:13">
      <c r="B181" s="42" t="s">
        <v>22</v>
      </c>
      <c r="C181" s="43" t="s">
        <v>40</v>
      </c>
      <c r="D181" s="45" t="s">
        <v>60</v>
      </c>
      <c r="E181" s="61" t="s">
        <v>351</v>
      </c>
      <c r="F181" s="57" t="s">
        <v>352</v>
      </c>
      <c r="G181" s="162">
        <f>IF(ISERROR(VLOOKUP($E181,'Res Admissions backsheet'!$D$9:$L$186,G$7,0)),"",VLOOKUP($E181,'Res Admissions backsheet'!$D$9:$K$186, G$7,0))</f>
        <v>494.02133365595949</v>
      </c>
      <c r="H181" s="162">
        <f>IF(ISERROR(VLOOKUP($E181,'Res Admissions backsheet'!$D$194:$G$371,H$7,0)),"",VLOOKUP($E181,'Res Admissions backsheet'!$D$194:$G$371,H$7,0))</f>
        <v>541.40252785762107</v>
      </c>
      <c r="I181" s="162">
        <f>IF(ISERROR(VLOOKUP($E181,'Res Admissions backsheet'!$D$9:$L$186,I$7,0)),"",VLOOKUP($E181,'Res Admissions backsheet'!$D$9:$K$186, I$7,0))</f>
        <v>428.2001811237547</v>
      </c>
      <c r="M181" s="26"/>
    </row>
    <row r="182" spans="1:13">
      <c r="B182" s="42" t="s">
        <v>22</v>
      </c>
      <c r="C182" s="43" t="s">
        <v>38</v>
      </c>
      <c r="D182" s="45" t="s">
        <v>60</v>
      </c>
      <c r="E182" s="61" t="s">
        <v>353</v>
      </c>
      <c r="F182" s="57" t="s">
        <v>354</v>
      </c>
      <c r="G182" s="162">
        <f>IF(ISERROR(VLOOKUP($E182,'Res Admissions backsheet'!$D$9:$L$186,G$7,0)),"",VLOOKUP($E182,'Res Admissions backsheet'!$D$9:$K$186, G$7,0))</f>
        <v>315.92640773090505</v>
      </c>
      <c r="H182" s="162">
        <f>IF(ISERROR(VLOOKUP($E182,'Res Admissions backsheet'!$D$194:$G$371,H$7,0)),"",VLOOKUP($E182,'Res Admissions backsheet'!$D$194:$G$371,H$7,0))</f>
        <v>567.93199472372851</v>
      </c>
      <c r="I182" s="162">
        <f>IF(ISERROR(VLOOKUP($E182,'Res Admissions backsheet'!$D$9:$L$186,I$7,0)),"",VLOOKUP($E182,'Res Admissions backsheet'!$D$9:$K$186, I$7,0))</f>
        <v>282.13395866920706</v>
      </c>
      <c r="M182" s="26"/>
    </row>
    <row r="183" spans="1:13">
      <c r="B183" s="42" t="s">
        <v>16</v>
      </c>
      <c r="C183" s="43" t="s">
        <v>26</v>
      </c>
      <c r="D183" s="45" t="s">
        <v>46</v>
      </c>
      <c r="E183" s="61" t="s">
        <v>355</v>
      </c>
      <c r="F183" s="57" t="s">
        <v>356</v>
      </c>
      <c r="G183" s="162">
        <f>IF(ISERROR(VLOOKUP($E183,'Res Admissions backsheet'!$D$9:$L$186,G$7,0)),"",VLOOKUP($E183,'Res Admissions backsheet'!$D$9:$K$186, G$7,0))</f>
        <v>795.4392824630263</v>
      </c>
      <c r="H183" s="162">
        <f>IF(ISERROR(VLOOKUP($E183,'Res Admissions backsheet'!$D$194:$G$371,H$7,0)),"",VLOOKUP($E183,'Res Admissions backsheet'!$D$194:$G$371,H$7,0))</f>
        <v>690.15245158632058</v>
      </c>
      <c r="I183" s="162">
        <f>IF(ISERROR(VLOOKUP($E183,'Res Admissions backsheet'!$D$9:$L$186,I$7,0)),"",VLOOKUP($E183,'Res Admissions backsheet'!$D$9:$K$186, I$7,0))</f>
        <v>743.12790629230676</v>
      </c>
      <c r="M183" s="26"/>
    </row>
    <row r="184" spans="1:13">
      <c r="B184" s="42" t="s">
        <v>22</v>
      </c>
      <c r="C184" s="43" t="s">
        <v>38</v>
      </c>
      <c r="D184" s="45" t="s">
        <v>60</v>
      </c>
      <c r="E184" s="61" t="s">
        <v>357</v>
      </c>
      <c r="F184" s="57" t="s">
        <v>358</v>
      </c>
      <c r="G184" s="162">
        <f>IF(ISERROR(VLOOKUP($E184,'Res Admissions backsheet'!$D$9:$L$186,G$7,0)),"",VLOOKUP($E184,'Res Admissions backsheet'!$D$9:$K$186, G$7,0))</f>
        <v>646.83988002746355</v>
      </c>
      <c r="H184" s="162">
        <f>IF(ISERROR(VLOOKUP($E184,'Res Admissions backsheet'!$D$194:$G$371,H$7,0)),"",VLOOKUP($E184,'Res Admissions backsheet'!$D$194:$G$371,H$7,0))</f>
        <v>396.96604522577439</v>
      </c>
      <c r="I184" s="162">
        <f>IF(ISERROR(VLOOKUP($E184,'Res Admissions backsheet'!$D$9:$L$186,I$7,0)),"",VLOOKUP($E184,'Res Admissions backsheet'!$D$9:$K$186, I$7,0))</f>
        <v>435.95378181044873</v>
      </c>
      <c r="M184" s="26"/>
    </row>
    <row r="185" spans="1:13">
      <c r="B185" s="42" t="s">
        <v>18</v>
      </c>
      <c r="C185" s="43" t="s">
        <v>32</v>
      </c>
      <c r="D185" s="45" t="s">
        <v>50</v>
      </c>
      <c r="E185" s="61" t="s">
        <v>359</v>
      </c>
      <c r="F185" s="57" t="s">
        <v>360</v>
      </c>
      <c r="G185" s="162">
        <f>IF(ISERROR(VLOOKUP($E185,'Res Admissions backsheet'!$D$9:$L$186,G$7,0)),"",VLOOKUP($E185,'Res Admissions backsheet'!$D$9:$K$186, G$7,0))</f>
        <v>700.43103448275861</v>
      </c>
      <c r="H185" s="162">
        <f>IF(ISERROR(VLOOKUP($E185,'Res Admissions backsheet'!$D$194:$G$371,H$7,0)),"",VLOOKUP($E185,'Res Admissions backsheet'!$D$194:$G$371,H$7,0))</f>
        <v>586.10103265420037</v>
      </c>
      <c r="I185" s="162">
        <f>IF(ISERROR(VLOOKUP($E185,'Res Admissions backsheet'!$D$9:$L$186,I$7,0)),"",VLOOKUP($E185,'Res Admissions backsheet'!$D$9:$K$186, I$7,0))</f>
        <v>895.43213322169493</v>
      </c>
      <c r="M185" s="26"/>
    </row>
    <row r="186" spans="1:13">
      <c r="B186" s="42" t="s">
        <v>18</v>
      </c>
      <c r="C186" s="43" t="s">
        <v>32</v>
      </c>
      <c r="D186" s="45" t="s">
        <v>50</v>
      </c>
      <c r="E186" s="61" t="s">
        <v>361</v>
      </c>
      <c r="F186" s="57" t="s">
        <v>362</v>
      </c>
      <c r="G186" s="162">
        <f>IF(ISERROR(VLOOKUP($E186,'Res Admissions backsheet'!$D$9:$L$186,G$7,0)),"",VLOOKUP($E186,'Res Admissions backsheet'!$D$9:$K$186, G$7,0))</f>
        <v>635.01952984591787</v>
      </c>
      <c r="H186" s="162">
        <f>IF(ISERROR(VLOOKUP($E186,'Res Admissions backsheet'!$D$194:$G$371,H$7,0)),"",VLOOKUP($E186,'Res Admissions backsheet'!$D$194:$G$371,H$7,0))</f>
        <v>548.30470745366358</v>
      </c>
      <c r="I186" s="162">
        <f>IF(ISERROR(VLOOKUP($E186,'Res Admissions backsheet'!$D$9:$L$186,I$7,0)),"",VLOOKUP($E186,'Res Admissions backsheet'!$D$9:$K$186, I$7,0))</f>
        <v>642.03200787309322</v>
      </c>
      <c r="M186" s="26"/>
    </row>
    <row r="187" spans="1:13" ht="15.75" thickBot="1">
      <c r="B187" s="46" t="s">
        <v>16</v>
      </c>
      <c r="C187" s="47" t="s">
        <v>28</v>
      </c>
      <c r="D187" s="48" t="s">
        <v>42</v>
      </c>
      <c r="E187" s="62" t="s">
        <v>363</v>
      </c>
      <c r="F187" s="59" t="s">
        <v>364</v>
      </c>
      <c r="G187" s="163">
        <f>IF(ISERROR(VLOOKUP($E187,'Res Admissions backsheet'!$D$9:$L$186,G$7,0)),"",VLOOKUP($E187,'Res Admissions backsheet'!$D$9:$K$186, G$7,0))</f>
        <v>683.10068310068311</v>
      </c>
      <c r="H187" s="163">
        <f>IF(ISERROR(VLOOKUP($E187,'Res Admissions backsheet'!$D$194:$G$371,H$7,0)),"",VLOOKUP($E187,'Res Admissions backsheet'!$D$194:$G$371,H$7,0))</f>
        <v>634.4805523713045</v>
      </c>
      <c r="I187" s="163">
        <f>IF(ISERROR(VLOOKUP($E187,'Res Admissions backsheet'!$D$9:$L$186,I$7,0)),"",VLOOKUP($E187,'Res Admissions backsheet'!$D$9:$K$186, I$7,0))</f>
        <v>647.80997574044943</v>
      </c>
      <c r="M187" s="26"/>
    </row>
    <row r="188" spans="1:13">
      <c r="E188" s="28"/>
      <c r="F188" s="28"/>
      <c r="G188" s="28"/>
      <c r="H188" s="28"/>
      <c r="I188" s="28"/>
      <c r="M188" s="26"/>
    </row>
    <row r="189" spans="1:13" ht="15" customHeight="1">
      <c r="A189" s="122"/>
      <c r="B189" s="159"/>
      <c r="C189" s="159"/>
      <c r="D189" s="159"/>
      <c r="E189" s="107" t="s">
        <v>365</v>
      </c>
      <c r="F189" s="122"/>
      <c r="G189" s="122"/>
      <c r="H189" s="122"/>
      <c r="I189" s="122"/>
      <c r="J189" s="168"/>
      <c r="M189" s="26"/>
    </row>
    <row r="190" spans="1:13">
      <c r="F190" s="28"/>
      <c r="G190" s="28"/>
      <c r="H190" s="28"/>
      <c r="I190" s="28"/>
      <c r="M190" s="26"/>
    </row>
    <row r="191" spans="1:13" ht="45" customHeight="1">
      <c r="E191" s="407" t="s">
        <v>462</v>
      </c>
      <c r="F191" s="407"/>
      <c r="G191" s="407"/>
      <c r="H191" s="407"/>
      <c r="I191" s="407"/>
      <c r="M191" s="26"/>
    </row>
    <row r="192" spans="1:13">
      <c r="E192" s="407"/>
      <c r="F192" s="407"/>
      <c r="G192" s="407"/>
      <c r="H192" s="407"/>
      <c r="I192" s="407"/>
      <c r="M192" s="26"/>
    </row>
    <row r="193" spans="1:13" ht="30" customHeight="1">
      <c r="E193" s="407" t="s">
        <v>2305</v>
      </c>
      <c r="F193" s="407"/>
      <c r="G193" s="407"/>
      <c r="H193" s="407"/>
      <c r="I193" s="407"/>
      <c r="M193" s="26"/>
    </row>
    <row r="194" spans="1:13" ht="45" customHeight="1">
      <c r="E194" s="408" t="s">
        <v>458</v>
      </c>
      <c r="F194" s="408"/>
      <c r="G194" s="408"/>
      <c r="H194" s="408"/>
      <c r="I194" s="408"/>
      <c r="M194" s="26"/>
    </row>
    <row r="195" spans="1:13" s="8" customFormat="1" ht="45" customHeight="1">
      <c r="A195" s="115"/>
      <c r="B195" s="115"/>
      <c r="C195" s="115"/>
      <c r="D195" s="115"/>
      <c r="E195" s="407" t="s">
        <v>457</v>
      </c>
      <c r="F195" s="407"/>
      <c r="G195" s="407"/>
      <c r="H195" s="407"/>
      <c r="I195" s="407"/>
    </row>
    <row r="196" spans="1:13">
      <c r="A196" s="115"/>
      <c r="B196" s="115"/>
      <c r="C196" s="115"/>
      <c r="D196" s="115"/>
      <c r="E196" s="10" t="s">
        <v>459</v>
      </c>
      <c r="F196" s="27"/>
      <c r="G196" s="27"/>
      <c r="H196" s="27"/>
      <c r="I196" s="27"/>
      <c r="M196" s="26"/>
    </row>
    <row r="197" spans="1:13" ht="45" customHeight="1">
      <c r="E197" s="406" t="s">
        <v>461</v>
      </c>
      <c r="F197" s="406"/>
      <c r="G197" s="406"/>
      <c r="H197" s="406"/>
      <c r="I197" s="406"/>
      <c r="M197" s="26"/>
    </row>
    <row r="198" spans="1:13" ht="45" customHeight="1">
      <c r="E198" s="392" t="s">
        <v>463</v>
      </c>
      <c r="F198" s="393"/>
      <c r="G198" s="393"/>
      <c r="H198" s="393"/>
      <c r="I198" s="393"/>
    </row>
  </sheetData>
  <sheetProtection password="DCA1" sheet="1" objects="1" scenarios="1"/>
  <mergeCells count="9">
    <mergeCell ref="E1:I3"/>
    <mergeCell ref="E198:I198"/>
    <mergeCell ref="E197:I197"/>
    <mergeCell ref="E4:I4"/>
    <mergeCell ref="E8:F8"/>
    <mergeCell ref="E191:I192"/>
    <mergeCell ref="E195:I195"/>
    <mergeCell ref="E194:I194"/>
    <mergeCell ref="E193:I193"/>
  </mergeCells>
  <hyperlinks>
    <hyperlink ref="F6" location="Cover!B2" display="&lt;&lt; Cover Sheet"/>
  </hyperlinks>
  <pageMargins left="0.7" right="0.7" top="0.75" bottom="0.75" header="0.3" footer="0.3"/>
  <pageSetup paperSize="9" scale="34" orientation="portrait" r:id="rId1"/>
  <rowBreaks count="2" manualBreakCount="2">
    <brk id="68" max="12" man="1"/>
    <brk id="138" max="12" man="1"/>
  </rowBreaks>
  <ignoredErrors>
    <ignoredError sqref="H10:H18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L556"/>
  <sheetViews>
    <sheetView zoomScale="85" zoomScaleNormal="85" workbookViewId="0"/>
  </sheetViews>
  <sheetFormatPr defaultRowHeight="15"/>
  <cols>
    <col min="1" max="1" width="12.140625" customWidth="1"/>
    <col min="2" max="2" width="12.7109375" bestFit="1" customWidth="1"/>
    <col min="3" max="3" width="5.28515625" customWidth="1"/>
    <col min="4" max="4" width="27.140625" bestFit="1" customWidth="1"/>
    <col min="5" max="5" width="59.5703125" bestFit="1" customWidth="1"/>
    <col min="6" max="6" width="10.7109375" style="135" customWidth="1"/>
    <col min="7" max="12" width="10.7109375" customWidth="1"/>
  </cols>
  <sheetData>
    <row r="1" spans="1:12">
      <c r="A1" s="134" t="s">
        <v>453</v>
      </c>
    </row>
    <row r="2" spans="1:12">
      <c r="A2" t="s">
        <v>441</v>
      </c>
    </row>
    <row r="4" spans="1:12">
      <c r="A4" s="136" t="s">
        <v>442</v>
      </c>
      <c r="F4" s="135">
        <v>5</v>
      </c>
      <c r="G4" s="137">
        <v>6</v>
      </c>
    </row>
    <row r="5" spans="1:12" s="126" customFormat="1" ht="15" customHeight="1">
      <c r="D5" s="126">
        <v>1</v>
      </c>
      <c r="E5" s="126">
        <v>2</v>
      </c>
      <c r="F5" s="139">
        <v>3</v>
      </c>
      <c r="G5" s="138">
        <v>4</v>
      </c>
      <c r="H5" s="140">
        <v>5</v>
      </c>
      <c r="I5" s="140">
        <v>6</v>
      </c>
      <c r="J5" s="178">
        <v>7</v>
      </c>
      <c r="K5" s="178">
        <v>8</v>
      </c>
      <c r="L5" s="140">
        <v>9</v>
      </c>
    </row>
    <row r="6" spans="1:12" s="126" customFormat="1" ht="30" customHeight="1">
      <c r="H6" s="361" t="s">
        <v>443</v>
      </c>
      <c r="I6" s="403" t="s">
        <v>444</v>
      </c>
      <c r="J6" s="403"/>
      <c r="K6" s="403" t="s">
        <v>456</v>
      </c>
      <c r="L6" s="403"/>
    </row>
    <row r="7" spans="1:12" s="126" customFormat="1">
      <c r="A7" s="400" t="s">
        <v>387</v>
      </c>
      <c r="B7" s="400" t="s">
        <v>388</v>
      </c>
      <c r="C7" s="400" t="s">
        <v>389</v>
      </c>
      <c r="D7" s="401" t="s">
        <v>391</v>
      </c>
      <c r="E7" s="401" t="s">
        <v>392</v>
      </c>
      <c r="F7" s="398" t="s">
        <v>445</v>
      </c>
      <c r="G7" s="409" t="s">
        <v>446</v>
      </c>
      <c r="H7" s="411" t="s">
        <v>468</v>
      </c>
      <c r="I7" s="404" t="s">
        <v>447</v>
      </c>
      <c r="J7" s="404" t="s">
        <v>468</v>
      </c>
      <c r="K7" s="404" t="s">
        <v>447</v>
      </c>
      <c r="L7" s="402" t="s">
        <v>468</v>
      </c>
    </row>
    <row r="8" spans="1:12" s="126" customFormat="1">
      <c r="A8" s="400"/>
      <c r="B8" s="400"/>
      <c r="C8" s="400"/>
      <c r="D8" s="401"/>
      <c r="E8" s="401"/>
      <c r="F8" s="398"/>
      <c r="G8" s="409"/>
      <c r="H8" s="412"/>
      <c r="I8" s="404"/>
      <c r="J8" s="404"/>
      <c r="K8" s="404"/>
      <c r="L8" s="402"/>
    </row>
    <row r="9" spans="1:12" s="126" customFormat="1">
      <c r="A9" s="141"/>
      <c r="B9" s="141"/>
      <c r="C9" s="141"/>
      <c r="D9" s="142" t="s">
        <v>1</v>
      </c>
      <c r="E9" s="142" t="s">
        <v>390</v>
      </c>
      <c r="F9" s="150">
        <v>628.21961264355548</v>
      </c>
      <c r="G9" s="151">
        <v>610.69483967211454</v>
      </c>
      <c r="H9" s="362">
        <f>IFERROR(F9-G9,"")</f>
        <v>17.524772971440939</v>
      </c>
      <c r="I9" s="151">
        <f>IFERROR(F9-F194,"")</f>
        <v>33.095463307407954</v>
      </c>
      <c r="J9" s="152">
        <f>IFERROR(G9-G194,"")</f>
        <v>10.352539315364879</v>
      </c>
      <c r="K9" s="151">
        <f>IFERROR(F9-F379,"")</f>
        <v>3.6719081112717049</v>
      </c>
      <c r="L9" s="152"/>
    </row>
    <row r="10" spans="1:12" s="126" customFormat="1">
      <c r="A10" s="141"/>
      <c r="B10" s="141"/>
      <c r="C10" s="141"/>
      <c r="D10" s="142" t="s">
        <v>15</v>
      </c>
      <c r="E10" s="142" t="s">
        <v>16</v>
      </c>
      <c r="F10" s="150">
        <v>731.29246183773591</v>
      </c>
      <c r="G10" s="151">
        <v>742.59717455503232</v>
      </c>
      <c r="H10" s="362">
        <f t="shared" ref="H10:H73" si="0">IFERROR(F10-G10,"")</f>
        <v>-11.304712717296411</v>
      </c>
      <c r="I10" s="151">
        <f t="shared" ref="I10:J10" si="1">IFERROR(F10-F195,"")</f>
        <v>63.602872401738296</v>
      </c>
      <c r="J10" s="152">
        <f t="shared" si="1"/>
        <v>50.286889970823154</v>
      </c>
      <c r="K10" s="151">
        <f t="shared" ref="K10:K73" si="2">IFERROR(F10-F380,"")</f>
        <v>-8.5567958223805363</v>
      </c>
      <c r="L10" s="152"/>
    </row>
    <row r="11" spans="1:12" s="126" customFormat="1">
      <c r="A11" s="141"/>
      <c r="B11" s="141"/>
      <c r="C11" s="141"/>
      <c r="D11" s="142" t="s">
        <v>17</v>
      </c>
      <c r="E11" s="142" t="s">
        <v>18</v>
      </c>
      <c r="F11" s="153">
        <v>607.84867903705538</v>
      </c>
      <c r="G11" s="154">
        <v>582.24768007738112</v>
      </c>
      <c r="H11" s="362">
        <f t="shared" si="0"/>
        <v>25.600998959674257</v>
      </c>
      <c r="I11" s="151">
        <f t="shared" ref="I11:J11" si="3">IFERROR(F11-F196,"")</f>
        <v>2.9679940651523111</v>
      </c>
      <c r="J11" s="152">
        <f t="shared" si="3"/>
        <v>-6.3337539924835937</v>
      </c>
      <c r="K11" s="151">
        <f t="shared" si="2"/>
        <v>-1.7944818401642806</v>
      </c>
      <c r="L11" s="152"/>
    </row>
    <row r="12" spans="1:12" s="126" customFormat="1">
      <c r="A12" s="141"/>
      <c r="B12" s="141"/>
      <c r="C12" s="141"/>
      <c r="D12" s="142" t="s">
        <v>19</v>
      </c>
      <c r="E12" s="142" t="s">
        <v>20</v>
      </c>
      <c r="F12" s="150">
        <v>516.49446855595261</v>
      </c>
      <c r="G12" s="151">
        <v>438.14463277721416</v>
      </c>
      <c r="H12" s="362">
        <f t="shared" si="0"/>
        <v>78.349835778738452</v>
      </c>
      <c r="I12" s="151">
        <f t="shared" ref="I12:J12" si="4">IFERROR(F12-F197,"")</f>
        <v>99.251243800967984</v>
      </c>
      <c r="J12" s="152">
        <f t="shared" si="4"/>
        <v>-29.707165829027588</v>
      </c>
      <c r="K12" s="151">
        <f t="shared" si="2"/>
        <v>50.530974688575441</v>
      </c>
      <c r="L12" s="152"/>
    </row>
    <row r="13" spans="1:12" s="126" customFormat="1">
      <c r="A13" s="141"/>
      <c r="B13" s="141"/>
      <c r="C13" s="141"/>
      <c r="D13" s="142" t="s">
        <v>21</v>
      </c>
      <c r="E13" s="142" t="s">
        <v>22</v>
      </c>
      <c r="F13" s="153">
        <v>588.96141379157223</v>
      </c>
      <c r="G13" s="154">
        <v>573.96526488074892</v>
      </c>
      <c r="H13" s="362">
        <f t="shared" si="0"/>
        <v>14.996148910823308</v>
      </c>
      <c r="I13" s="151">
        <f t="shared" ref="I13:J13" si="5">IFERROR(F13-F198,"")</f>
        <v>12.894631677101302</v>
      </c>
      <c r="J13" s="152">
        <f t="shared" si="5"/>
        <v>3.838179050372446</v>
      </c>
      <c r="K13" s="151">
        <f t="shared" si="2"/>
        <v>5.1152257892632633</v>
      </c>
      <c r="L13" s="152"/>
    </row>
    <row r="14" spans="1:12" s="126" customFormat="1">
      <c r="A14" s="141"/>
      <c r="B14" s="141"/>
      <c r="C14" s="141"/>
      <c r="D14" s="142" t="s">
        <v>23</v>
      </c>
      <c r="E14" s="142" t="s">
        <v>24</v>
      </c>
      <c r="F14" s="150">
        <v>842.95378377674547</v>
      </c>
      <c r="G14" s="151">
        <v>837.85455648672394</v>
      </c>
      <c r="H14" s="362">
        <f t="shared" si="0"/>
        <v>5.0992272900215312</v>
      </c>
      <c r="I14" s="151">
        <f t="shared" ref="I14:J14" si="6">IFERROR(F14-F199,"")</f>
        <v>75.721608903899664</v>
      </c>
      <c r="J14" s="152">
        <f t="shared" si="6"/>
        <v>47.67477137780088</v>
      </c>
      <c r="K14" s="151">
        <f t="shared" si="2"/>
        <v>16.426380767512683</v>
      </c>
      <c r="L14" s="152"/>
    </row>
    <row r="15" spans="1:12" s="126" customFormat="1">
      <c r="A15" s="141"/>
      <c r="B15" s="141"/>
      <c r="C15" s="141"/>
      <c r="D15" s="142" t="s">
        <v>25</v>
      </c>
      <c r="E15" s="142" t="s">
        <v>26</v>
      </c>
      <c r="F15" s="150">
        <v>712.27424479336753</v>
      </c>
      <c r="G15" s="151">
        <v>769.00558032084007</v>
      </c>
      <c r="H15" s="362">
        <f t="shared" si="0"/>
        <v>-56.731335527472538</v>
      </c>
      <c r="I15" s="151">
        <f t="shared" ref="I15:J15" si="7">IFERROR(F15-F200,"")</f>
        <v>23.71174023120102</v>
      </c>
      <c r="J15" s="152">
        <f t="shared" si="7"/>
        <v>84.616333085470387</v>
      </c>
      <c r="K15" s="151">
        <f t="shared" si="2"/>
        <v>-8.9437672161755017</v>
      </c>
      <c r="L15" s="152"/>
    </row>
    <row r="16" spans="1:12" s="126" customFormat="1">
      <c r="A16" s="141"/>
      <c r="B16" s="141"/>
      <c r="C16" s="141"/>
      <c r="D16" s="142" t="s">
        <v>27</v>
      </c>
      <c r="E16" s="142" t="s">
        <v>28</v>
      </c>
      <c r="F16" s="150">
        <v>699.46731214974011</v>
      </c>
      <c r="G16" s="151">
        <v>658.44528082211161</v>
      </c>
      <c r="H16" s="362">
        <f t="shared" si="0"/>
        <v>41.022031327628497</v>
      </c>
      <c r="I16" s="151">
        <f t="shared" ref="I16:J16" si="8">IFERROR(F16-F201,"")</f>
        <v>110.70705659923954</v>
      </c>
      <c r="J16" s="152">
        <f t="shared" si="8"/>
        <v>5.7607645444144282</v>
      </c>
      <c r="K16" s="151">
        <f t="shared" si="2"/>
        <v>-20.847432736220298</v>
      </c>
      <c r="L16" s="152"/>
    </row>
    <row r="17" spans="1:12" s="126" customFormat="1">
      <c r="A17" s="141"/>
      <c r="B17" s="141"/>
      <c r="C17" s="141"/>
      <c r="D17" s="142" t="s">
        <v>29</v>
      </c>
      <c r="E17" s="142" t="s">
        <v>30</v>
      </c>
      <c r="F17" s="150">
        <v>612.72373190573376</v>
      </c>
      <c r="G17" s="151">
        <v>608.4558618302799</v>
      </c>
      <c r="H17" s="362">
        <f t="shared" si="0"/>
        <v>4.2678700754538568</v>
      </c>
      <c r="I17" s="151">
        <f t="shared" ref="I17:J17" si="9">IFERROR(F17-F202,"")</f>
        <v>-19.415256216975081</v>
      </c>
      <c r="J17" s="152">
        <f t="shared" si="9"/>
        <v>7.1666052628640955</v>
      </c>
      <c r="K17" s="151">
        <f t="shared" si="2"/>
        <v>9.9138859356144167</v>
      </c>
      <c r="L17" s="152"/>
    </row>
    <row r="18" spans="1:12" s="126" customFormat="1">
      <c r="A18" s="141"/>
      <c r="B18" s="141"/>
      <c r="C18" s="141"/>
      <c r="D18" s="142" t="s">
        <v>31</v>
      </c>
      <c r="E18" s="142" t="s">
        <v>32</v>
      </c>
      <c r="F18" s="150">
        <v>646.48763392793103</v>
      </c>
      <c r="G18" s="151">
        <v>631.54859446985074</v>
      </c>
      <c r="H18" s="362">
        <f t="shared" si="0"/>
        <v>14.939039458080288</v>
      </c>
      <c r="I18" s="151">
        <f t="shared" ref="I18:J18" si="10">IFERROR(F18-F203,"")</f>
        <v>49.053263068402885</v>
      </c>
      <c r="J18" s="152">
        <f t="shared" si="10"/>
        <v>36.491673113764591</v>
      </c>
      <c r="K18" s="151">
        <f t="shared" si="2"/>
        <v>12.04813516860213</v>
      </c>
      <c r="L18" s="152"/>
    </row>
    <row r="19" spans="1:12" s="126" customFormat="1">
      <c r="A19" s="141"/>
      <c r="B19" s="141"/>
      <c r="C19" s="141"/>
      <c r="D19" s="142" t="s">
        <v>33</v>
      </c>
      <c r="E19" s="142" t="s">
        <v>34</v>
      </c>
      <c r="F19" s="150">
        <v>570.33959177501231</v>
      </c>
      <c r="G19" s="151">
        <v>523.8904161403841</v>
      </c>
      <c r="H19" s="362">
        <f t="shared" si="0"/>
        <v>46.449175634628205</v>
      </c>
      <c r="I19" s="151">
        <f t="shared" ref="I19:J19" si="11">IFERROR(F19-F204,"")</f>
        <v>-17.441840483628653</v>
      </c>
      <c r="J19" s="152">
        <f t="shared" si="11"/>
        <v>-49.476194014224689</v>
      </c>
      <c r="K19" s="151">
        <f t="shared" si="2"/>
        <v>-22.339303082480114</v>
      </c>
      <c r="L19" s="152"/>
    </row>
    <row r="20" spans="1:12" s="126" customFormat="1">
      <c r="A20" s="141"/>
      <c r="B20" s="141"/>
      <c r="C20" s="141"/>
      <c r="D20" s="142" t="s">
        <v>35</v>
      </c>
      <c r="E20" s="142" t="s">
        <v>36</v>
      </c>
      <c r="F20" s="150">
        <v>516.49446855595261</v>
      </c>
      <c r="G20" s="151">
        <v>438.14463277721416</v>
      </c>
      <c r="H20" s="362">
        <f t="shared" si="0"/>
        <v>78.349835778738452</v>
      </c>
      <c r="I20" s="151">
        <f t="shared" ref="I20:J20" si="12">IFERROR(F20-F205,"")</f>
        <v>99.251243800967984</v>
      </c>
      <c r="J20" s="152">
        <f t="shared" si="12"/>
        <v>-29.707165829027588</v>
      </c>
      <c r="K20" s="151">
        <f t="shared" si="2"/>
        <v>50.530974688575441</v>
      </c>
      <c r="L20" s="152"/>
    </row>
    <row r="21" spans="1:12" s="126" customFormat="1">
      <c r="A21" s="141"/>
      <c r="B21" s="141"/>
      <c r="C21" s="141"/>
      <c r="D21" s="142" t="s">
        <v>37</v>
      </c>
      <c r="E21" s="142" t="s">
        <v>38</v>
      </c>
      <c r="F21" s="150">
        <v>576.61886415907418</v>
      </c>
      <c r="G21" s="151">
        <v>565.35226649548235</v>
      </c>
      <c r="H21" s="362">
        <f t="shared" si="0"/>
        <v>11.266597663591824</v>
      </c>
      <c r="I21" s="151">
        <f t="shared" ref="I21:J21" si="13">IFERROR(F21-F206,"")</f>
        <v>7.2040147200049205</v>
      </c>
      <c r="J21" s="152">
        <f t="shared" si="13"/>
        <v>-0.20871846860291043</v>
      </c>
      <c r="K21" s="151">
        <f t="shared" si="2"/>
        <v>-1.0716716112403901</v>
      </c>
      <c r="L21" s="152"/>
    </row>
    <row r="22" spans="1:12" s="126" customFormat="1">
      <c r="A22" s="141"/>
      <c r="B22" s="141"/>
      <c r="C22" s="141"/>
      <c r="D22" s="142" t="s">
        <v>39</v>
      </c>
      <c r="E22" s="142" t="s">
        <v>40</v>
      </c>
      <c r="F22" s="150">
        <v>606.3540567036855</v>
      </c>
      <c r="G22" s="151">
        <v>580.97209335522086</v>
      </c>
      <c r="H22" s="362">
        <f t="shared" si="0"/>
        <v>25.381963348464637</v>
      </c>
      <c r="I22" s="151">
        <f t="shared" ref="I22:J22" si="14">IFERROR(F22-F207,"")</f>
        <v>16.681580284596293</v>
      </c>
      <c r="J22" s="152">
        <f t="shared" si="14"/>
        <v>3.9464790269829564</v>
      </c>
      <c r="K22" s="151">
        <f t="shared" si="2"/>
        <v>13.088624530990955</v>
      </c>
      <c r="L22" s="152"/>
    </row>
    <row r="23" spans="1:12" s="126" customFormat="1">
      <c r="A23" s="141"/>
      <c r="B23" s="141"/>
      <c r="C23" s="141"/>
      <c r="D23" s="142" t="s">
        <v>41</v>
      </c>
      <c r="E23" s="142" t="s">
        <v>42</v>
      </c>
      <c r="F23" s="153">
        <v>699.46731214974011</v>
      </c>
      <c r="G23" s="154">
        <v>658.44528082211161</v>
      </c>
      <c r="H23" s="362">
        <f t="shared" si="0"/>
        <v>41.022031327628497</v>
      </c>
      <c r="I23" s="151">
        <f t="shared" ref="I23:J23" si="15">IFERROR(F23-F208,"")</f>
        <v>110.70705659923954</v>
      </c>
      <c r="J23" s="152">
        <f t="shared" si="15"/>
        <v>5.7607645444144282</v>
      </c>
      <c r="K23" s="151">
        <f t="shared" si="2"/>
        <v>-20.847432736220298</v>
      </c>
      <c r="L23" s="152"/>
    </row>
    <row r="24" spans="1:12" s="126" customFormat="1">
      <c r="A24" s="141"/>
      <c r="B24" s="141"/>
      <c r="C24" s="141"/>
      <c r="D24" s="142" t="s">
        <v>43</v>
      </c>
      <c r="E24" s="142" t="s">
        <v>44</v>
      </c>
      <c r="F24" s="153">
        <v>776.99925945818381</v>
      </c>
      <c r="G24" s="154">
        <v>806.15346204260754</v>
      </c>
      <c r="H24" s="362">
        <f t="shared" si="0"/>
        <v>-29.154202584423729</v>
      </c>
      <c r="I24" s="151">
        <f t="shared" ref="I24:J24" si="16">IFERROR(F24-F209,"")</f>
        <v>40.526354337052339</v>
      </c>
      <c r="J24" s="152">
        <f t="shared" si="16"/>
        <v>81.783684555047103</v>
      </c>
      <c r="K24" s="151">
        <f t="shared" si="2"/>
        <v>-1.9530773174482192</v>
      </c>
      <c r="L24" s="152"/>
    </row>
    <row r="25" spans="1:12" s="126" customFormat="1">
      <c r="A25" s="141"/>
      <c r="B25" s="141"/>
      <c r="C25" s="141"/>
      <c r="D25" s="142" t="s">
        <v>45</v>
      </c>
      <c r="E25" s="142" t="s">
        <v>46</v>
      </c>
      <c r="F25" s="153">
        <v>745.44662755847014</v>
      </c>
      <c r="G25" s="154">
        <v>736.77764122095778</v>
      </c>
      <c r="H25" s="362">
        <f t="shared" si="0"/>
        <v>8.668986337512365</v>
      </c>
      <c r="I25" s="151">
        <f t="shared" ref="I25:J25" si="17">IFERROR(F25-F210,"")</f>
        <v>78.344476607662727</v>
      </c>
      <c r="J25" s="152">
        <f t="shared" si="17"/>
        <v>35.024727037830871</v>
      </c>
      <c r="K25" s="151">
        <f t="shared" si="2"/>
        <v>17.077815064340598</v>
      </c>
      <c r="L25" s="152"/>
    </row>
    <row r="26" spans="1:12" s="126" customFormat="1">
      <c r="A26" s="141"/>
      <c r="B26" s="141"/>
      <c r="C26" s="141"/>
      <c r="D26" s="142" t="s">
        <v>47</v>
      </c>
      <c r="E26" s="142" t="s">
        <v>48</v>
      </c>
      <c r="F26" s="153">
        <v>735.16788923996307</v>
      </c>
      <c r="G26" s="154">
        <v>820.09085140549371</v>
      </c>
      <c r="H26" s="362">
        <f t="shared" si="0"/>
        <v>-84.922962165530635</v>
      </c>
      <c r="I26" s="151">
        <f t="shared" ref="I26:J26" si="18">IFERROR(F26-F211,"")</f>
        <v>53.519479977172409</v>
      </c>
      <c r="J26" s="152">
        <f t="shared" si="18"/>
        <v>110.09376066633524</v>
      </c>
      <c r="K26" s="151">
        <f t="shared" si="2"/>
        <v>72.971988009007418</v>
      </c>
      <c r="L26" s="152"/>
    </row>
    <row r="27" spans="1:12" s="126" customFormat="1">
      <c r="A27" s="141"/>
      <c r="B27" s="141"/>
      <c r="C27" s="141"/>
      <c r="D27" s="142" t="s">
        <v>49</v>
      </c>
      <c r="E27" s="142" t="s">
        <v>50</v>
      </c>
      <c r="F27" s="153">
        <v>712.47972937627503</v>
      </c>
      <c r="G27" s="154">
        <v>785.4885368088369</v>
      </c>
      <c r="H27" s="362">
        <f t="shared" si="0"/>
        <v>-73.008807432561866</v>
      </c>
      <c r="I27" s="151">
        <f t="shared" ref="I27:J27" si="19">IFERROR(F27-F212,"")</f>
        <v>-55.833580358855443</v>
      </c>
      <c r="J27" s="152">
        <f t="shared" si="19"/>
        <v>69.317904952112258</v>
      </c>
      <c r="K27" s="151">
        <f t="shared" si="2"/>
        <v>88.162317335077887</v>
      </c>
      <c r="L27" s="152"/>
    </row>
    <row r="28" spans="1:12" s="126" customFormat="1">
      <c r="A28" s="141"/>
      <c r="B28" s="141"/>
      <c r="C28" s="141"/>
      <c r="D28" s="142" t="s">
        <v>51</v>
      </c>
      <c r="E28" s="142" t="s">
        <v>52</v>
      </c>
      <c r="F28" s="153">
        <v>646.18616289356703</v>
      </c>
      <c r="G28" s="154">
        <v>625.92296541165945</v>
      </c>
      <c r="H28" s="362">
        <f t="shared" si="0"/>
        <v>20.263197481907582</v>
      </c>
      <c r="I28" s="151">
        <f t="shared" ref="I28:J28" si="20">IFERROR(F28-F213,"")</f>
        <v>26.584454820104384</v>
      </c>
      <c r="J28" s="152">
        <f t="shared" si="20"/>
        <v>-7.2561000392895494</v>
      </c>
      <c r="K28" s="151">
        <f t="shared" si="2"/>
        <v>80.604397687034066</v>
      </c>
      <c r="L28" s="152"/>
    </row>
    <row r="29" spans="1:12" s="126" customFormat="1">
      <c r="A29" s="141"/>
      <c r="B29" s="141"/>
      <c r="C29" s="141"/>
      <c r="D29" s="142" t="s">
        <v>53</v>
      </c>
      <c r="E29" s="142" t="s">
        <v>54</v>
      </c>
      <c r="F29" s="153">
        <v>653.9019838252575</v>
      </c>
      <c r="G29" s="154">
        <v>649.03150410388878</v>
      </c>
      <c r="H29" s="362">
        <f t="shared" si="0"/>
        <v>4.8704797213687243</v>
      </c>
      <c r="I29" s="151">
        <f t="shared" ref="I29:J29" si="21">IFERROR(F29-F214,"")</f>
        <v>64.560928711206543</v>
      </c>
      <c r="J29" s="152">
        <f t="shared" si="21"/>
        <v>63.073738934791095</v>
      </c>
      <c r="K29" s="151">
        <f t="shared" si="2"/>
        <v>59.501948799552792</v>
      </c>
      <c r="L29" s="152"/>
    </row>
    <row r="30" spans="1:12" s="126" customFormat="1">
      <c r="A30" s="141"/>
      <c r="B30" s="141"/>
      <c r="C30" s="141"/>
      <c r="D30" s="142" t="s">
        <v>55</v>
      </c>
      <c r="E30" s="142" t="s">
        <v>56</v>
      </c>
      <c r="F30" s="153">
        <v>576.51568333882096</v>
      </c>
      <c r="G30" s="154">
        <v>557.71647709091974</v>
      </c>
      <c r="H30" s="362">
        <f t="shared" si="0"/>
        <v>18.799206247901225</v>
      </c>
      <c r="I30" s="151">
        <f t="shared" ref="I30:J30" si="22">IFERROR(F30-F215,"")</f>
        <v>-27.956040679145417</v>
      </c>
      <c r="J30" s="152">
        <f t="shared" si="22"/>
        <v>-13.456248334697989</v>
      </c>
      <c r="K30" s="151">
        <f t="shared" si="2"/>
        <v>6.3563433889311227</v>
      </c>
      <c r="L30" s="152"/>
    </row>
    <row r="31" spans="1:12" s="126" customFormat="1">
      <c r="A31" s="141"/>
      <c r="B31" s="141"/>
      <c r="C31" s="141"/>
      <c r="D31" s="142" t="s">
        <v>57</v>
      </c>
      <c r="E31" s="142" t="s">
        <v>58</v>
      </c>
      <c r="F31" s="153">
        <v>566.51773061085282</v>
      </c>
      <c r="G31" s="154">
        <v>513.21000748195445</v>
      </c>
      <c r="H31" s="362">
        <f t="shared" si="0"/>
        <v>53.307723128898374</v>
      </c>
      <c r="I31" s="151">
        <f t="shared" ref="I31:J31" si="23">IFERROR(F31-F216,"")</f>
        <v>-39.403917809418772</v>
      </c>
      <c r="J31" s="152">
        <f t="shared" si="23"/>
        <v>-56.482530598477069</v>
      </c>
      <c r="K31" s="151">
        <f t="shared" si="2"/>
        <v>-23.076715355125657</v>
      </c>
      <c r="L31" s="152"/>
    </row>
    <row r="32" spans="1:12" s="126" customFormat="1">
      <c r="A32" s="141"/>
      <c r="B32" s="141"/>
      <c r="C32" s="141"/>
      <c r="D32" s="142" t="s">
        <v>59</v>
      </c>
      <c r="E32" s="142" t="s">
        <v>60</v>
      </c>
      <c r="F32" s="153">
        <v>580.89516467159251</v>
      </c>
      <c r="G32" s="154">
        <v>581.2015962037467</v>
      </c>
      <c r="H32" s="362">
        <f t="shared" si="0"/>
        <v>-0.30643153215419261</v>
      </c>
      <c r="I32" s="151">
        <f t="shared" ref="I32:J32" si="24">IFERROR(F32-F217,"")</f>
        <v>28.145270216355811</v>
      </c>
      <c r="J32" s="152">
        <f t="shared" si="24"/>
        <v>26.774295536952877</v>
      </c>
      <c r="K32" s="151">
        <f t="shared" si="2"/>
        <v>33.387518767127631</v>
      </c>
      <c r="L32" s="152"/>
    </row>
    <row r="33" spans="1:12" s="126" customFormat="1">
      <c r="A33" s="141"/>
      <c r="B33" s="141"/>
      <c r="C33" s="141"/>
      <c r="D33" s="142" t="s">
        <v>469</v>
      </c>
      <c r="E33" s="142" t="s">
        <v>466</v>
      </c>
      <c r="F33" s="153">
        <v>556.88146380270484</v>
      </c>
      <c r="G33" s="154">
        <v>571.30765975454938</v>
      </c>
      <c r="H33" s="362">
        <f t="shared" si="0"/>
        <v>-14.426195951844534</v>
      </c>
      <c r="I33" s="151">
        <f t="shared" ref="I33:J33" si="25">IFERROR(F33-F218,"")</f>
        <v>18.693132664727841</v>
      </c>
      <c r="J33" s="152">
        <f t="shared" si="25"/>
        <v>12.289633533814708</v>
      </c>
      <c r="K33" s="151">
        <f t="shared" si="2"/>
        <v>-180.00313177376051</v>
      </c>
      <c r="L33" s="152"/>
    </row>
    <row r="34" spans="1:12" s="126" customFormat="1">
      <c r="A34" s="141"/>
      <c r="B34" s="141"/>
      <c r="C34" s="141"/>
      <c r="D34" s="142" t="s">
        <v>470</v>
      </c>
      <c r="E34" s="142" t="s">
        <v>467</v>
      </c>
      <c r="F34" s="153">
        <v>574.51614968019123</v>
      </c>
      <c r="G34" s="154">
        <v>522.84123457205465</v>
      </c>
      <c r="H34" s="362">
        <f t="shared" si="0"/>
        <v>51.674915108136588</v>
      </c>
      <c r="I34" s="151">
        <f t="shared" ref="I34:J34" si="26">IFERROR(F34-F219,"")</f>
        <v>-40.903051960926632</v>
      </c>
      <c r="J34" s="152">
        <f t="shared" si="26"/>
        <v>-46.789626365022514</v>
      </c>
      <c r="K34" s="151">
        <f t="shared" si="2"/>
        <v>-171.09406148303742</v>
      </c>
      <c r="L34" s="152"/>
    </row>
    <row r="35" spans="1:12" s="126" customFormat="1">
      <c r="A35" s="141"/>
      <c r="B35" s="141"/>
      <c r="C35" s="141"/>
      <c r="D35" s="142" t="s">
        <v>61</v>
      </c>
      <c r="E35" s="142" t="s">
        <v>62</v>
      </c>
      <c r="F35" s="153">
        <v>667.39681624116884</v>
      </c>
      <c r="G35" s="154">
        <v>627.60596503984289</v>
      </c>
      <c r="H35" s="362">
        <f t="shared" si="0"/>
        <v>39.79085120132595</v>
      </c>
      <c r="I35" s="151">
        <f t="shared" ref="I35:J35" si="27">IFERROR(F35-F220,"")</f>
        <v>45.826027414226701</v>
      </c>
      <c r="J35" s="152">
        <f t="shared" si="27"/>
        <v>19.656173517046113</v>
      </c>
      <c r="K35" s="151">
        <f t="shared" si="2"/>
        <v>35.033024818598051</v>
      </c>
      <c r="L35" s="152"/>
    </row>
    <row r="36" spans="1:12" s="126" customFormat="1">
      <c r="A36" s="141"/>
      <c r="B36" s="141"/>
      <c r="C36" s="141"/>
      <c r="D36" s="142" t="s">
        <v>63</v>
      </c>
      <c r="E36" s="142" t="s">
        <v>64</v>
      </c>
      <c r="F36" s="150">
        <v>516.49446855595261</v>
      </c>
      <c r="G36" s="151">
        <v>438.14463277721416</v>
      </c>
      <c r="H36" s="362">
        <f t="shared" si="0"/>
        <v>78.349835778738452</v>
      </c>
      <c r="I36" s="151">
        <f t="shared" ref="I36:J36" si="28">IFERROR(F36-F221,"")</f>
        <v>99.251243800967984</v>
      </c>
      <c r="J36" s="152">
        <f t="shared" si="28"/>
        <v>-29.707165829027588</v>
      </c>
      <c r="K36" s="151">
        <f t="shared" si="2"/>
        <v>50.530974688575441</v>
      </c>
      <c r="L36" s="152"/>
    </row>
    <row r="37" spans="1:12" s="126" customFormat="1">
      <c r="A37" s="141" t="s">
        <v>19</v>
      </c>
      <c r="B37" s="141" t="s">
        <v>35</v>
      </c>
      <c r="C37" s="141" t="s">
        <v>63</v>
      </c>
      <c r="D37" s="142" t="s">
        <v>65</v>
      </c>
      <c r="E37" s="142" t="s">
        <v>66</v>
      </c>
      <c r="F37" s="150">
        <v>912.98582066714278</v>
      </c>
      <c r="G37" s="151">
        <v>732.5822260395089</v>
      </c>
      <c r="H37" s="362">
        <f t="shared" si="0"/>
        <v>180.40359462763388</v>
      </c>
      <c r="I37" s="151">
        <f t="shared" ref="I37:J37" si="29">IFERROR(F37-F222,"")</f>
        <v>275.42589003366322</v>
      </c>
      <c r="J37" s="152">
        <f t="shared" si="29"/>
        <v>-126.30728035163952</v>
      </c>
      <c r="K37" s="151">
        <f t="shared" si="2"/>
        <v>-5.1004794450677764</v>
      </c>
      <c r="L37" s="152"/>
    </row>
    <row r="38" spans="1:12" s="126" customFormat="1">
      <c r="A38" s="141" t="s">
        <v>19</v>
      </c>
      <c r="B38" s="141" t="s">
        <v>35</v>
      </c>
      <c r="C38" s="141" t="s">
        <v>63</v>
      </c>
      <c r="D38" s="142" t="s">
        <v>67</v>
      </c>
      <c r="E38" s="142" t="s">
        <v>68</v>
      </c>
      <c r="F38" s="150">
        <v>514.90974933514406</v>
      </c>
      <c r="G38" s="151">
        <v>250.85308493959235</v>
      </c>
      <c r="H38" s="362">
        <f t="shared" si="0"/>
        <v>264.05666439555171</v>
      </c>
      <c r="I38" s="151">
        <f t="shared" ref="I38:J38" si="30">IFERROR(F38-F223,"")</f>
        <v>113.16697787585588</v>
      </c>
      <c r="J38" s="152">
        <f t="shared" si="30"/>
        <v>-284.05422853453842</v>
      </c>
      <c r="K38" s="151">
        <f t="shared" si="2"/>
        <v>113.16697787585588</v>
      </c>
      <c r="L38" s="152"/>
    </row>
    <row r="39" spans="1:12" s="126" customFormat="1">
      <c r="A39" s="141" t="s">
        <v>15</v>
      </c>
      <c r="B39" s="141" t="s">
        <v>27</v>
      </c>
      <c r="C39" s="141" t="s">
        <v>41</v>
      </c>
      <c r="D39" s="142" t="s">
        <v>69</v>
      </c>
      <c r="E39" s="142" t="s">
        <v>70</v>
      </c>
      <c r="F39" s="153">
        <v>685.09964071321781</v>
      </c>
      <c r="G39" s="154">
        <v>718.101409930817</v>
      </c>
      <c r="H39" s="362">
        <f t="shared" si="0"/>
        <v>-33.00176921759919</v>
      </c>
      <c r="I39" s="151">
        <f t="shared" ref="I39:J39" si="31">IFERROR(F39-F224,"")</f>
        <v>58.021467943138987</v>
      </c>
      <c r="J39" s="152">
        <f t="shared" si="31"/>
        <v>43.786671337244911</v>
      </c>
      <c r="K39" s="151">
        <f t="shared" si="2"/>
        <v>29.010733971569607</v>
      </c>
      <c r="L39" s="152"/>
    </row>
    <row r="40" spans="1:12" s="126" customFormat="1">
      <c r="A40" s="141" t="s">
        <v>21</v>
      </c>
      <c r="B40" s="141" t="s">
        <v>39</v>
      </c>
      <c r="C40" s="141" t="s">
        <v>59</v>
      </c>
      <c r="D40" s="142" t="s">
        <v>71</v>
      </c>
      <c r="E40" s="142" t="s">
        <v>72</v>
      </c>
      <c r="F40" s="153">
        <v>688.4927436864358</v>
      </c>
      <c r="G40" s="154">
        <v>686.78989316601667</v>
      </c>
      <c r="H40" s="362">
        <f t="shared" si="0"/>
        <v>1.7028505204191333</v>
      </c>
      <c r="I40" s="151">
        <f t="shared" ref="I40:J40" si="32">IFERROR(F40-F225,"")</f>
        <v>-79.990858187635695</v>
      </c>
      <c r="J40" s="152">
        <f t="shared" si="32"/>
        <v>-14.131479283251338</v>
      </c>
      <c r="K40" s="151">
        <f t="shared" si="2"/>
        <v>-54.279510913038621</v>
      </c>
      <c r="L40" s="152"/>
    </row>
    <row r="41" spans="1:12" s="126" customFormat="1">
      <c r="A41" s="141" t="s">
        <v>17</v>
      </c>
      <c r="B41" s="141" t="s">
        <v>33</v>
      </c>
      <c r="C41" s="141" t="s">
        <v>51</v>
      </c>
      <c r="D41" s="141" t="s">
        <v>73</v>
      </c>
      <c r="E41" s="141" t="s">
        <v>74</v>
      </c>
      <c r="F41" s="153">
        <v>698.25088154173795</v>
      </c>
      <c r="G41" s="154">
        <v>777.18433305943574</v>
      </c>
      <c r="H41" s="362">
        <f t="shared" si="0"/>
        <v>-78.93345151769779</v>
      </c>
      <c r="I41" s="151">
        <f t="shared" ref="I41:J41" si="33">IFERROR(F41-F226,"")</f>
        <v>34.912544077086864</v>
      </c>
      <c r="J41" s="152">
        <f t="shared" si="33"/>
        <v>112.98274445357436</v>
      </c>
      <c r="K41" s="151">
        <f t="shared" si="2"/>
        <v>0</v>
      </c>
      <c r="L41" s="152"/>
    </row>
    <row r="42" spans="1:12" s="126" customFormat="1">
      <c r="A42" s="141" t="s">
        <v>19</v>
      </c>
      <c r="B42" s="141" t="s">
        <v>35</v>
      </c>
      <c r="C42" s="141" t="s">
        <v>63</v>
      </c>
      <c r="D42" s="141" t="s">
        <v>75</v>
      </c>
      <c r="E42" s="141" t="s">
        <v>76</v>
      </c>
      <c r="F42" s="150">
        <v>581.2213131111555</v>
      </c>
      <c r="G42" s="151">
        <v>520.2140309155767</v>
      </c>
      <c r="H42" s="362">
        <f t="shared" si="0"/>
        <v>61.007282195578796</v>
      </c>
      <c r="I42" s="151">
        <f t="shared" ref="I42:J42" si="34">IFERROR(F42-F227,"")</f>
        <v>89.80243464378367</v>
      </c>
      <c r="J42" s="152">
        <f t="shared" si="34"/>
        <v>-56.975822433610801</v>
      </c>
      <c r="K42" s="151">
        <f t="shared" si="2"/>
        <v>0</v>
      </c>
      <c r="L42" s="152"/>
    </row>
    <row r="43" spans="1:12" s="126" customFormat="1">
      <c r="A43" s="141" t="s">
        <v>17</v>
      </c>
      <c r="B43" s="141" t="s">
        <v>31</v>
      </c>
      <c r="C43" s="141" t="s">
        <v>49</v>
      </c>
      <c r="D43" s="141" t="s">
        <v>77</v>
      </c>
      <c r="E43" s="141" t="s">
        <v>78</v>
      </c>
      <c r="F43" s="153">
        <v>662.82718901955377</v>
      </c>
      <c r="G43" s="154">
        <v>552.42552549049219</v>
      </c>
      <c r="H43" s="362">
        <f t="shared" si="0"/>
        <v>110.40166352906158</v>
      </c>
      <c r="I43" s="151">
        <f t="shared" ref="I43:J43" si="35">IFERROR(F43-F228,"")</f>
        <v>0.62177317137104637</v>
      </c>
      <c r="J43" s="152">
        <f t="shared" si="35"/>
        <v>58.330645548685595</v>
      </c>
      <c r="K43" s="151">
        <f t="shared" si="2"/>
        <v>130.35831292892374</v>
      </c>
      <c r="L43" s="152"/>
    </row>
    <row r="44" spans="1:12" s="126" customFormat="1">
      <c r="A44" s="141" t="s">
        <v>15</v>
      </c>
      <c r="B44" s="141" t="s">
        <v>25</v>
      </c>
      <c r="C44" s="141" t="s">
        <v>470</v>
      </c>
      <c r="D44" s="141" t="s">
        <v>79</v>
      </c>
      <c r="E44" s="141" t="s">
        <v>80</v>
      </c>
      <c r="F44" s="150">
        <v>316.37984756243708</v>
      </c>
      <c r="G44" s="151">
        <v>1089.7891494906419</v>
      </c>
      <c r="H44" s="362">
        <f t="shared" si="0"/>
        <v>-773.40930192820474</v>
      </c>
      <c r="I44" s="151">
        <f t="shared" ref="I44:J44" si="36">IFERROR(F44-F229,"")</f>
        <v>-627.96606107089792</v>
      </c>
      <c r="J44" s="152">
        <f t="shared" si="36"/>
        <v>213.21961620469074</v>
      </c>
      <c r="K44" s="151">
        <f t="shared" si="2"/>
        <v>-570.44245242318198</v>
      </c>
      <c r="L44" s="152"/>
    </row>
    <row r="45" spans="1:12" s="126" customFormat="1">
      <c r="A45" s="141" t="s">
        <v>15</v>
      </c>
      <c r="B45" s="141" t="s">
        <v>25</v>
      </c>
      <c r="C45" s="141" t="s">
        <v>470</v>
      </c>
      <c r="D45" s="141" t="s">
        <v>81</v>
      </c>
      <c r="E45" s="141" t="s">
        <v>82</v>
      </c>
      <c r="F45" s="150">
        <v>984.28656800365593</v>
      </c>
      <c r="G45" s="151">
        <v>926.38079865253712</v>
      </c>
      <c r="H45" s="362">
        <f t="shared" si="0"/>
        <v>57.905769351118806</v>
      </c>
      <c r="I45" s="151">
        <f t="shared" ref="I45:J45" si="37">IFERROR(F45-F230,"")</f>
        <v>52.378106654480234</v>
      </c>
      <c r="J45" s="152">
        <f t="shared" si="37"/>
        <v>38.599199943855865</v>
      </c>
      <c r="K45" s="151">
        <f t="shared" si="2"/>
        <v>94.913347628924043</v>
      </c>
      <c r="L45" s="152"/>
    </row>
    <row r="46" spans="1:12" s="126" customFormat="1">
      <c r="A46" s="141" t="s">
        <v>15</v>
      </c>
      <c r="B46" s="141" t="s">
        <v>25</v>
      </c>
      <c r="C46" s="141" t="s">
        <v>469</v>
      </c>
      <c r="D46" s="141" t="s">
        <v>83</v>
      </c>
      <c r="E46" s="141" t="s">
        <v>84</v>
      </c>
      <c r="F46" s="150">
        <v>978.09818925356763</v>
      </c>
      <c r="G46" s="151">
        <v>1354.872329338197</v>
      </c>
      <c r="H46" s="362">
        <f t="shared" si="0"/>
        <v>-376.77414008462938</v>
      </c>
      <c r="I46" s="151">
        <f t="shared" ref="I46:J46" si="38">IFERROR(F46-F231,"")</f>
        <v>217.12093425240823</v>
      </c>
      <c r="J46" s="152">
        <f t="shared" si="38"/>
        <v>573.21521625846788</v>
      </c>
      <c r="K46" s="151">
        <f t="shared" si="2"/>
        <v>151.77385695313967</v>
      </c>
      <c r="L46" s="152"/>
    </row>
    <row r="47" spans="1:12" s="126" customFormat="1">
      <c r="A47" s="141" t="s">
        <v>21</v>
      </c>
      <c r="B47" s="141" t="s">
        <v>39</v>
      </c>
      <c r="C47" s="141" t="s">
        <v>61</v>
      </c>
      <c r="D47" s="141" t="s">
        <v>85</v>
      </c>
      <c r="E47" s="141" t="s">
        <v>86</v>
      </c>
      <c r="F47" s="153">
        <v>866.13825860623797</v>
      </c>
      <c r="G47" s="154">
        <v>682.39025738771113</v>
      </c>
      <c r="H47" s="362">
        <f t="shared" si="0"/>
        <v>183.74800121852684</v>
      </c>
      <c r="I47" s="151">
        <f t="shared" ref="I47:J47" si="39">IFERROR(F47-F232,"")</f>
        <v>72.055644603914516</v>
      </c>
      <c r="J47" s="152">
        <f t="shared" si="39"/>
        <v>85.844403381396432</v>
      </c>
      <c r="K47" s="151">
        <f t="shared" si="2"/>
        <v>249.98897107480548</v>
      </c>
      <c r="L47" s="152"/>
    </row>
    <row r="48" spans="1:12" s="126" customFormat="1">
      <c r="A48" s="141" t="s">
        <v>21</v>
      </c>
      <c r="B48" s="141" t="s">
        <v>37</v>
      </c>
      <c r="C48" s="141" t="s">
        <v>59</v>
      </c>
      <c r="D48" s="141" t="s">
        <v>87</v>
      </c>
      <c r="E48" s="141" t="s">
        <v>88</v>
      </c>
      <c r="F48" s="153">
        <v>718.76151861408039</v>
      </c>
      <c r="G48" s="154">
        <v>731.89753434519162</v>
      </c>
      <c r="H48" s="362">
        <f t="shared" si="0"/>
        <v>-13.136015731111229</v>
      </c>
      <c r="I48" s="151">
        <f t="shared" ref="I48:J48" si="40">IFERROR(F48-F233,"")</f>
        <v>116.72195601425244</v>
      </c>
      <c r="J48" s="152">
        <f t="shared" si="40"/>
        <v>126.16233727278177</v>
      </c>
      <c r="K48" s="151">
        <f t="shared" si="2"/>
        <v>116.72195601425244</v>
      </c>
      <c r="L48" s="152"/>
    </row>
    <row r="49" spans="1:12" s="126" customFormat="1">
      <c r="A49" s="141" t="s">
        <v>15</v>
      </c>
      <c r="B49" s="141" t="s">
        <v>27</v>
      </c>
      <c r="C49" s="141" t="s">
        <v>41</v>
      </c>
      <c r="D49" s="141" t="s">
        <v>89</v>
      </c>
      <c r="E49" s="141" t="s">
        <v>90</v>
      </c>
      <c r="F49" s="153">
        <v>505.99306066659653</v>
      </c>
      <c r="G49" s="154">
        <v>571.25832275447544</v>
      </c>
      <c r="H49" s="362">
        <f t="shared" si="0"/>
        <v>-65.265262087878909</v>
      </c>
      <c r="I49" s="151">
        <f t="shared" ref="I49:J49" si="41">IFERROR(F49-F234,"")</f>
        <v>-68.341919882241655</v>
      </c>
      <c r="J49" s="152">
        <f t="shared" si="41"/>
        <v>36.270369698696868</v>
      </c>
      <c r="K49" s="151">
        <f t="shared" si="2"/>
        <v>-201.08295657659551</v>
      </c>
      <c r="L49" s="152"/>
    </row>
    <row r="50" spans="1:12" s="126" customFormat="1">
      <c r="A50" s="141" t="s">
        <v>19</v>
      </c>
      <c r="B50" s="141" t="s">
        <v>35</v>
      </c>
      <c r="C50" s="141" t="s">
        <v>63</v>
      </c>
      <c r="D50" s="141" t="s">
        <v>91</v>
      </c>
      <c r="E50" s="141" t="s">
        <v>92</v>
      </c>
      <c r="F50" s="150">
        <v>256.61325107149685</v>
      </c>
      <c r="G50" s="151">
        <v>291.32127439815673</v>
      </c>
      <c r="H50" s="362">
        <f t="shared" si="0"/>
        <v>-34.708023326659884</v>
      </c>
      <c r="I50" s="151">
        <f t="shared" ref="I50:J50" si="42">IFERROR(F50-F235,"")</f>
        <v>-62.788348666430011</v>
      </c>
      <c r="J50" s="152">
        <f t="shared" si="42"/>
        <v>15.890251330808553</v>
      </c>
      <c r="K50" s="151">
        <f t="shared" si="2"/>
        <v>-10.91971281155304</v>
      </c>
      <c r="L50" s="152"/>
    </row>
    <row r="51" spans="1:12" s="126" customFormat="1">
      <c r="A51" s="141" t="s">
        <v>21</v>
      </c>
      <c r="B51" s="141" t="s">
        <v>37</v>
      </c>
      <c r="C51" s="141" t="s">
        <v>57</v>
      </c>
      <c r="D51" s="141" t="s">
        <v>93</v>
      </c>
      <c r="E51" s="141" t="s">
        <v>94</v>
      </c>
      <c r="F51" s="153">
        <v>835.19369665134604</v>
      </c>
      <c r="G51" s="154">
        <v>841.23346181893942</v>
      </c>
      <c r="H51" s="362">
        <f t="shared" si="0"/>
        <v>-6.039765167593373</v>
      </c>
      <c r="I51" s="151">
        <f t="shared" ref="I51:J51" si="43">IFERROR(F51-F236,"")</f>
        <v>288.90347997373613</v>
      </c>
      <c r="J51" s="152">
        <f t="shared" si="43"/>
        <v>98.968642566934022</v>
      </c>
      <c r="K51" s="151">
        <f t="shared" si="2"/>
        <v>60.407091267235728</v>
      </c>
      <c r="L51" s="152"/>
    </row>
    <row r="52" spans="1:12" s="126" customFormat="1">
      <c r="A52" s="141" t="s">
        <v>21</v>
      </c>
      <c r="B52" s="141" t="s">
        <v>39</v>
      </c>
      <c r="C52" s="141" t="s">
        <v>55</v>
      </c>
      <c r="D52" s="141" t="s">
        <v>95</v>
      </c>
      <c r="E52" s="141" t="s">
        <v>96</v>
      </c>
      <c r="F52" s="153">
        <v>940.85114992918329</v>
      </c>
      <c r="G52" s="154">
        <v>884.65864262812443</v>
      </c>
      <c r="H52" s="362">
        <f t="shared" si="0"/>
        <v>56.192507301058868</v>
      </c>
      <c r="I52" s="151">
        <f t="shared" ref="I52:J52" si="44">IFERROR(F52-F237,"")</f>
        <v>257.97531530316314</v>
      </c>
      <c r="J52" s="152">
        <f t="shared" si="44"/>
        <v>-129.25752463446975</v>
      </c>
      <c r="K52" s="151">
        <f t="shared" si="2"/>
        <v>-11.80279220341265</v>
      </c>
      <c r="L52" s="152"/>
    </row>
    <row r="53" spans="1:12" s="126" customFormat="1">
      <c r="A53" s="141" t="s">
        <v>19</v>
      </c>
      <c r="B53" s="141" t="s">
        <v>35</v>
      </c>
      <c r="C53" s="141" t="s">
        <v>63</v>
      </c>
      <c r="D53" s="141" t="s">
        <v>97</v>
      </c>
      <c r="E53" s="141" t="s">
        <v>98</v>
      </c>
      <c r="F53" s="150">
        <v>188.39354884146772</v>
      </c>
      <c r="G53" s="151">
        <v>404.57589285714289</v>
      </c>
      <c r="H53" s="362">
        <f t="shared" si="0"/>
        <v>-216.18234401567517</v>
      </c>
      <c r="I53" s="151">
        <f t="shared" ref="I53:J53" si="45">IFERROR(F53-F238,"")</f>
        <v>-194.11578280160572</v>
      </c>
      <c r="J53" s="152">
        <f t="shared" si="45"/>
        <v>-88.936941964285722</v>
      </c>
      <c r="K53" s="151">
        <f t="shared" si="2"/>
        <v>-302.83822804422846</v>
      </c>
      <c r="L53" s="152"/>
    </row>
    <row r="54" spans="1:12" s="126" customFormat="1">
      <c r="A54" s="141" t="s">
        <v>21</v>
      </c>
      <c r="B54" s="141" t="s">
        <v>37</v>
      </c>
      <c r="C54" s="141" t="s">
        <v>59</v>
      </c>
      <c r="D54" s="141" t="s">
        <v>99</v>
      </c>
      <c r="E54" s="141" t="s">
        <v>100</v>
      </c>
      <c r="F54" s="153">
        <v>497.28987422103393</v>
      </c>
      <c r="G54" s="154">
        <v>484.3824888082151</v>
      </c>
      <c r="H54" s="362">
        <f t="shared" si="0"/>
        <v>12.907385412818826</v>
      </c>
      <c r="I54" s="151">
        <f t="shared" ref="I54:J54" si="46">IFERROR(F54-F239,"")</f>
        <v>-204.95001092373155</v>
      </c>
      <c r="J54" s="152">
        <f t="shared" si="46"/>
        <v>-66.283919521124119</v>
      </c>
      <c r="K54" s="151">
        <f t="shared" si="2"/>
        <v>91.551273915169418</v>
      </c>
      <c r="L54" s="152"/>
    </row>
    <row r="55" spans="1:12" s="126" customFormat="1">
      <c r="A55" s="141" t="s">
        <v>15</v>
      </c>
      <c r="B55" s="141" t="s">
        <v>25</v>
      </c>
      <c r="C55" s="141" t="s">
        <v>469</v>
      </c>
      <c r="D55" s="141" t="s">
        <v>101</v>
      </c>
      <c r="E55" s="141" t="s">
        <v>102</v>
      </c>
      <c r="F55" s="150">
        <v>888.87558734624258</v>
      </c>
      <c r="G55" s="151">
        <v>1011.5092548647366</v>
      </c>
      <c r="H55" s="362">
        <f t="shared" si="0"/>
        <v>-122.63366751849401</v>
      </c>
      <c r="I55" s="151">
        <f t="shared" ref="I55:J55" si="47">IFERROR(F55-F240,"")</f>
        <v>257.38485020800294</v>
      </c>
      <c r="J55" s="152">
        <f t="shared" si="47"/>
        <v>169.07925961082105</v>
      </c>
      <c r="K55" s="151">
        <f t="shared" si="2"/>
        <v>206.50644958549083</v>
      </c>
      <c r="L55" s="152"/>
    </row>
    <row r="56" spans="1:12" s="126" customFormat="1">
      <c r="A56" s="141" t="s">
        <v>15</v>
      </c>
      <c r="B56" s="141" t="s">
        <v>27</v>
      </c>
      <c r="C56" s="141" t="s">
        <v>41</v>
      </c>
      <c r="D56" s="141" t="s">
        <v>103</v>
      </c>
      <c r="E56" s="141" t="s">
        <v>104</v>
      </c>
      <c r="F56" s="153">
        <v>621.66962699822375</v>
      </c>
      <c r="G56" s="154">
        <v>538.57120228100746</v>
      </c>
      <c r="H56" s="362">
        <f t="shared" si="0"/>
        <v>83.09842471721629</v>
      </c>
      <c r="I56" s="151">
        <f t="shared" ref="I56:J56" si="48">IFERROR(F56-F241,"")</f>
        <v>80.736315194574445</v>
      </c>
      <c r="J56" s="152">
        <f t="shared" si="48"/>
        <v>-100.32208669940337</v>
      </c>
      <c r="K56" s="151">
        <f t="shared" si="2"/>
        <v>80.736315194574445</v>
      </c>
      <c r="L56" s="152"/>
    </row>
    <row r="57" spans="1:12" s="126" customFormat="1">
      <c r="A57" s="141" t="s">
        <v>17</v>
      </c>
      <c r="B57" s="141" t="s">
        <v>33</v>
      </c>
      <c r="C57" s="141" t="s">
        <v>53</v>
      </c>
      <c r="D57" s="141" t="s">
        <v>105</v>
      </c>
      <c r="E57" s="141" t="s">
        <v>106</v>
      </c>
      <c r="F57" s="153">
        <v>560.98085609808561</v>
      </c>
      <c r="G57" s="154">
        <v>521.079258010118</v>
      </c>
      <c r="H57" s="362">
        <f t="shared" si="0"/>
        <v>39.901598087967614</v>
      </c>
      <c r="I57" s="151">
        <f t="shared" ref="I57:J57" si="49">IFERROR(F57-F242,"")</f>
        <v>-19.789201978920119</v>
      </c>
      <c r="J57" s="152">
        <f t="shared" si="49"/>
        <v>31.197301854974683</v>
      </c>
      <c r="K57" s="151">
        <f t="shared" si="2"/>
        <v>61.088406108840672</v>
      </c>
      <c r="L57" s="152"/>
    </row>
    <row r="58" spans="1:12" s="126" customFormat="1">
      <c r="A58" s="141" t="s">
        <v>19</v>
      </c>
      <c r="B58" s="141" t="s">
        <v>35</v>
      </c>
      <c r="C58" s="141" t="s">
        <v>63</v>
      </c>
      <c r="D58" s="141" t="s">
        <v>107</v>
      </c>
      <c r="E58" s="141" t="s">
        <v>108</v>
      </c>
      <c r="F58" s="150">
        <v>539.31308543854675</v>
      </c>
      <c r="G58" s="151">
        <v>471.38973953136292</v>
      </c>
      <c r="H58" s="362">
        <f t="shared" si="0"/>
        <v>67.92334590718383</v>
      </c>
      <c r="I58" s="151">
        <f t="shared" ref="I58:J58" si="50">IFERROR(F58-F243,"")</f>
        <v>159.66505818904346</v>
      </c>
      <c r="J58" s="152">
        <f t="shared" si="50"/>
        <v>-48.171214258679356</v>
      </c>
      <c r="K58" s="151">
        <f t="shared" si="2"/>
        <v>3.5481124042009924</v>
      </c>
      <c r="L58" s="152"/>
    </row>
    <row r="59" spans="1:12" s="126" customFormat="1">
      <c r="A59" s="141" t="s">
        <v>17</v>
      </c>
      <c r="B59" s="141" t="s">
        <v>33</v>
      </c>
      <c r="C59" s="141" t="s">
        <v>51</v>
      </c>
      <c r="D59" s="141" t="s">
        <v>109</v>
      </c>
      <c r="E59" s="141" t="s">
        <v>110</v>
      </c>
      <c r="F59" s="153">
        <v>503.03519123827317</v>
      </c>
      <c r="G59" s="154">
        <v>512.35435088009251</v>
      </c>
      <c r="H59" s="362">
        <f t="shared" si="0"/>
        <v>-9.3191596418193399</v>
      </c>
      <c r="I59" s="151">
        <f t="shared" ref="I59:J59" si="51">IFERROR(F59-F244,"")</f>
        <v>118.8606359044021</v>
      </c>
      <c r="J59" s="152">
        <f t="shared" si="51"/>
        <v>72.308073712916212</v>
      </c>
      <c r="K59" s="151">
        <f t="shared" si="2"/>
        <v>-8.490045421742991</v>
      </c>
      <c r="L59" s="152"/>
    </row>
    <row r="60" spans="1:12" s="126" customFormat="1">
      <c r="A60" s="141" t="s">
        <v>15</v>
      </c>
      <c r="B60" s="141" t="s">
        <v>25</v>
      </c>
      <c r="C60" s="141" t="s">
        <v>45</v>
      </c>
      <c r="D60" s="141" t="s">
        <v>111</v>
      </c>
      <c r="E60" s="141" t="s">
        <v>112</v>
      </c>
      <c r="F60" s="150">
        <v>629.86381322957197</v>
      </c>
      <c r="G60" s="151">
        <v>733.98868036937745</v>
      </c>
      <c r="H60" s="362">
        <f t="shared" si="0"/>
        <v>-104.12486713980547</v>
      </c>
      <c r="I60" s="151">
        <f t="shared" ref="I60:J60" si="52">IFERROR(F60-F245,"")</f>
        <v>82.68482490272379</v>
      </c>
      <c r="J60" s="152">
        <f t="shared" si="52"/>
        <v>132.26094727435213</v>
      </c>
      <c r="K60" s="151">
        <f t="shared" si="2"/>
        <v>21.887159533073941</v>
      </c>
      <c r="L60" s="152"/>
    </row>
    <row r="61" spans="1:12" s="126" customFormat="1">
      <c r="A61" s="141" t="s">
        <v>15</v>
      </c>
      <c r="B61" s="141" t="s">
        <v>25</v>
      </c>
      <c r="C61" s="141" t="s">
        <v>45</v>
      </c>
      <c r="D61" s="141" t="s">
        <v>113</v>
      </c>
      <c r="E61" s="141" t="s">
        <v>114</v>
      </c>
      <c r="F61" s="150">
        <v>766.26128348764985</v>
      </c>
      <c r="G61" s="151">
        <v>648.37196075643396</v>
      </c>
      <c r="H61" s="362">
        <f t="shared" si="0"/>
        <v>117.88932273121588</v>
      </c>
      <c r="I61" s="151">
        <f t="shared" ref="I61:J61" si="53">IFERROR(F61-F246,"")</f>
        <v>87.075145850869262</v>
      </c>
      <c r="J61" s="152">
        <f t="shared" si="53"/>
        <v>-65.405943409640258</v>
      </c>
      <c r="K61" s="151">
        <f t="shared" si="2"/>
        <v>1.4512524308478305</v>
      </c>
      <c r="L61" s="152"/>
    </row>
    <row r="62" spans="1:12" s="126" customFormat="1">
      <c r="A62" s="141" t="s">
        <v>19</v>
      </c>
      <c r="B62" s="141" t="s">
        <v>35</v>
      </c>
      <c r="C62" s="141" t="s">
        <v>63</v>
      </c>
      <c r="D62" s="141" t="s">
        <v>115</v>
      </c>
      <c r="E62" s="141" t="s">
        <v>116</v>
      </c>
      <c r="F62" s="150">
        <v>808.82352941176475</v>
      </c>
      <c r="G62" s="151">
        <v>207.75623268698061</v>
      </c>
      <c r="H62" s="362">
        <f t="shared" si="0"/>
        <v>601.06729672478411</v>
      </c>
      <c r="I62" s="151">
        <f t="shared" ref="I62:J62" si="54">IFERROR(F62-F247,"")</f>
        <v>588.23529411764707</v>
      </c>
      <c r="J62" s="152">
        <f t="shared" si="54"/>
        <v>-554.016620498615</v>
      </c>
      <c r="K62" s="151">
        <f t="shared" si="2"/>
        <v>-147.05882352941182</v>
      </c>
      <c r="L62" s="152"/>
    </row>
    <row r="63" spans="1:12" s="126" customFormat="1">
      <c r="A63" s="141" t="s">
        <v>21</v>
      </c>
      <c r="B63" s="141" t="s">
        <v>39</v>
      </c>
      <c r="C63" s="141" t="s">
        <v>55</v>
      </c>
      <c r="D63" s="141" t="s">
        <v>117</v>
      </c>
      <c r="E63" s="141" t="s">
        <v>118</v>
      </c>
      <c r="F63" s="153">
        <v>492.05319004422438</v>
      </c>
      <c r="G63" s="154">
        <v>488.11152608808197</v>
      </c>
      <c r="H63" s="362">
        <f t="shared" si="0"/>
        <v>3.9416639561424063</v>
      </c>
      <c r="I63" s="151">
        <f t="shared" ref="I63:J63" si="55">IFERROR(F63-F248,"")</f>
        <v>24.149849818121368</v>
      </c>
      <c r="J63" s="152">
        <f t="shared" si="55"/>
        <v>96.143179380985885</v>
      </c>
      <c r="K63" s="151">
        <f t="shared" si="2"/>
        <v>76.977646295262048</v>
      </c>
      <c r="L63" s="152"/>
    </row>
    <row r="64" spans="1:12" s="126" customFormat="1">
      <c r="A64" s="141" t="s">
        <v>15</v>
      </c>
      <c r="B64" s="141" t="s">
        <v>23</v>
      </c>
      <c r="C64" s="141" t="s">
        <v>43</v>
      </c>
      <c r="D64" s="141" t="s">
        <v>119</v>
      </c>
      <c r="E64" s="141" t="s">
        <v>120</v>
      </c>
      <c r="F64" s="153">
        <v>741.60019337684309</v>
      </c>
      <c r="G64" s="154">
        <v>762.67810051414369</v>
      </c>
      <c r="H64" s="362">
        <f t="shared" si="0"/>
        <v>-21.077907137300599</v>
      </c>
      <c r="I64" s="151">
        <f t="shared" ref="I64:J64" si="56">IFERROR(F64-F249,"")</f>
        <v>26.105873821609862</v>
      </c>
      <c r="J64" s="152">
        <f t="shared" si="56"/>
        <v>13.280464436813531</v>
      </c>
      <c r="K64" s="151">
        <f t="shared" si="2"/>
        <v>-22.238336959149137</v>
      </c>
      <c r="L64" s="152"/>
    </row>
    <row r="65" spans="1:12" s="126" customFormat="1">
      <c r="A65" s="141" t="s">
        <v>17</v>
      </c>
      <c r="B65" s="141" t="s">
        <v>31</v>
      </c>
      <c r="C65" s="141" t="s">
        <v>49</v>
      </c>
      <c r="D65" s="141" t="s">
        <v>121</v>
      </c>
      <c r="E65" s="141" t="s">
        <v>122</v>
      </c>
      <c r="F65" s="153">
        <v>720.94392883978799</v>
      </c>
      <c r="G65" s="154">
        <v>607.65115574846072</v>
      </c>
      <c r="H65" s="362">
        <f t="shared" si="0"/>
        <v>113.29277309132726</v>
      </c>
      <c r="I65" s="151">
        <f t="shared" ref="I65:J65" si="57">IFERROR(F65-F250,"")</f>
        <v>132.00381795658086</v>
      </c>
      <c r="J65" s="152">
        <f t="shared" si="57"/>
        <v>-38.356717472494097</v>
      </c>
      <c r="K65" s="151">
        <f t="shared" si="2"/>
        <v>34.524075465567307</v>
      </c>
      <c r="L65" s="152"/>
    </row>
    <row r="66" spans="1:12" s="126" customFormat="1">
      <c r="A66" s="141" t="s">
        <v>19</v>
      </c>
      <c r="B66" s="141" t="s">
        <v>35</v>
      </c>
      <c r="C66" s="141" t="s">
        <v>63</v>
      </c>
      <c r="D66" s="141" t="s">
        <v>123</v>
      </c>
      <c r="E66" s="141" t="s">
        <v>124</v>
      </c>
      <c r="F66" s="150">
        <v>431.74217087260564</v>
      </c>
      <c r="G66" s="151">
        <v>125.48300999880493</v>
      </c>
      <c r="H66" s="362">
        <f t="shared" si="0"/>
        <v>306.25916087380074</v>
      </c>
      <c r="I66" s="151">
        <f t="shared" ref="I66:J66" si="58">IFERROR(F66-F251,"")</f>
        <v>8.107834194790712</v>
      </c>
      <c r="J66" s="152">
        <f t="shared" si="58"/>
        <v>-298.769071425726</v>
      </c>
      <c r="K66" s="151">
        <f t="shared" si="2"/>
        <v>8.107834194790712</v>
      </c>
      <c r="L66" s="152"/>
    </row>
    <row r="67" spans="1:12" s="126" customFormat="1">
      <c r="A67" s="141" t="s">
        <v>15</v>
      </c>
      <c r="B67" s="141" t="s">
        <v>25</v>
      </c>
      <c r="C67" s="141" t="s">
        <v>43</v>
      </c>
      <c r="D67" s="141" t="s">
        <v>125</v>
      </c>
      <c r="E67" s="141" t="s">
        <v>126</v>
      </c>
      <c r="F67" s="150">
        <v>491.24268777447969</v>
      </c>
      <c r="G67" s="151">
        <v>668.86778770272929</v>
      </c>
      <c r="H67" s="362">
        <f t="shared" si="0"/>
        <v>-177.6250999282496</v>
      </c>
      <c r="I67" s="151">
        <f t="shared" ref="I67:J67" si="59">IFERROR(F67-F252,"")</f>
        <v>-111.96167265531426</v>
      </c>
      <c r="J67" s="152">
        <f t="shared" si="59"/>
        <v>229.49672817861506</v>
      </c>
      <c r="K67" s="151">
        <f t="shared" si="2"/>
        <v>-81.584474648058404</v>
      </c>
      <c r="L67" s="152"/>
    </row>
    <row r="68" spans="1:12" s="126" customFormat="1">
      <c r="A68" s="141" t="s">
        <v>15</v>
      </c>
      <c r="B68" s="141" t="s">
        <v>23</v>
      </c>
      <c r="C68" s="141" t="s">
        <v>43</v>
      </c>
      <c r="D68" s="141" t="s">
        <v>127</v>
      </c>
      <c r="E68" s="141" t="s">
        <v>128</v>
      </c>
      <c r="F68" s="153">
        <v>843.28540092615151</v>
      </c>
      <c r="G68" s="154">
        <v>795.89586230042664</v>
      </c>
      <c r="H68" s="362">
        <f t="shared" si="0"/>
        <v>47.389538625724867</v>
      </c>
      <c r="I68" s="151">
        <f t="shared" ref="I68:J68" si="60">IFERROR(F68-F253,"")</f>
        <v>-82.86619546673171</v>
      </c>
      <c r="J68" s="152">
        <f t="shared" si="60"/>
        <v>-19.178213549407928</v>
      </c>
      <c r="K68" s="151">
        <f t="shared" si="2"/>
        <v>-9.748964172556839</v>
      </c>
      <c r="L68" s="152"/>
    </row>
    <row r="69" spans="1:12" s="126" customFormat="1">
      <c r="A69" s="141" t="s">
        <v>17</v>
      </c>
      <c r="B69" s="141" t="s">
        <v>29</v>
      </c>
      <c r="C69" s="141" t="s">
        <v>47</v>
      </c>
      <c r="D69" s="141" t="s">
        <v>129</v>
      </c>
      <c r="E69" s="141" t="s">
        <v>130</v>
      </c>
      <c r="F69" s="153">
        <v>600.40190168112531</v>
      </c>
      <c r="G69" s="154">
        <v>571.76082953774596</v>
      </c>
      <c r="H69" s="362">
        <f t="shared" si="0"/>
        <v>28.641072143379347</v>
      </c>
      <c r="I69" s="151">
        <f t="shared" ref="I69:J69" si="61">IFERROR(F69-F254,"")</f>
        <v>53.913640150958145</v>
      </c>
      <c r="J69" s="152">
        <f t="shared" si="61"/>
        <v>31.495299932164016</v>
      </c>
      <c r="K69" s="151">
        <f t="shared" si="2"/>
        <v>17.154340048032168</v>
      </c>
      <c r="L69" s="152"/>
    </row>
    <row r="70" spans="1:12" s="126" customFormat="1">
      <c r="A70" s="141" t="s">
        <v>17</v>
      </c>
      <c r="B70" s="141" t="s">
        <v>29</v>
      </c>
      <c r="C70" s="141" t="s">
        <v>47</v>
      </c>
      <c r="D70" s="141" t="s">
        <v>131</v>
      </c>
      <c r="E70" s="141" t="s">
        <v>132</v>
      </c>
      <c r="F70" s="153">
        <v>730.72999250218174</v>
      </c>
      <c r="G70" s="154">
        <v>654.11441581439055</v>
      </c>
      <c r="H70" s="362">
        <f t="shared" si="0"/>
        <v>76.61557668779119</v>
      </c>
      <c r="I70" s="151">
        <f t="shared" ref="I70:J70" si="62">IFERROR(F70-F255,"")</f>
        <v>60.84295143626241</v>
      </c>
      <c r="J70" s="152">
        <f t="shared" si="62"/>
        <v>-90.949610302000792</v>
      </c>
      <c r="K70" s="151">
        <f t="shared" si="2"/>
        <v>-29.499612817581806</v>
      </c>
      <c r="L70" s="152"/>
    </row>
    <row r="71" spans="1:12" s="126" customFormat="1">
      <c r="A71" s="141" t="s">
        <v>21</v>
      </c>
      <c r="B71" s="141" t="s">
        <v>39</v>
      </c>
      <c r="C71" s="141" t="s">
        <v>55</v>
      </c>
      <c r="D71" s="141" t="s">
        <v>133</v>
      </c>
      <c r="E71" s="141" t="s">
        <v>134</v>
      </c>
      <c r="F71" s="153">
        <v>500.6119176232275</v>
      </c>
      <c r="G71" s="154">
        <v>547.17791823909135</v>
      </c>
      <c r="H71" s="362">
        <f t="shared" si="0"/>
        <v>-46.566000615863857</v>
      </c>
      <c r="I71" s="151">
        <f t="shared" ref="I71:J71" si="63">IFERROR(F71-F256,"")</f>
        <v>-16.35297096556377</v>
      </c>
      <c r="J71" s="152">
        <f t="shared" si="63"/>
        <v>30.024899960139351</v>
      </c>
      <c r="K71" s="151">
        <f t="shared" si="2"/>
        <v>-27.958305199189738</v>
      </c>
      <c r="L71" s="152"/>
    </row>
    <row r="72" spans="1:12" s="126" customFormat="1">
      <c r="A72" s="141" t="s">
        <v>15</v>
      </c>
      <c r="B72" s="141" t="s">
        <v>27</v>
      </c>
      <c r="C72" s="141" t="s">
        <v>41</v>
      </c>
      <c r="D72" s="141" t="s">
        <v>135</v>
      </c>
      <c r="E72" s="141" t="s">
        <v>136</v>
      </c>
      <c r="F72" s="153">
        <v>890.10734694604173</v>
      </c>
      <c r="G72" s="154">
        <v>753.83051085165323</v>
      </c>
      <c r="H72" s="362">
        <f t="shared" si="0"/>
        <v>136.2768360943885</v>
      </c>
      <c r="I72" s="151">
        <f t="shared" ref="I72:J72" si="64">IFERROR(F72-F257,"")</f>
        <v>227.86748081818678</v>
      </c>
      <c r="J72" s="152">
        <f t="shared" si="64"/>
        <v>266.47032011500301</v>
      </c>
      <c r="K72" s="151">
        <f t="shared" si="2"/>
        <v>16.021932245028779</v>
      </c>
      <c r="L72" s="152"/>
    </row>
    <row r="73" spans="1:12" s="126" customFormat="1">
      <c r="A73" s="141" t="s">
        <v>21</v>
      </c>
      <c r="B73" s="141" t="s">
        <v>39</v>
      </c>
      <c r="C73" s="141" t="s">
        <v>61</v>
      </c>
      <c r="D73" s="141" t="s">
        <v>137</v>
      </c>
      <c r="E73" s="141" t="s">
        <v>138</v>
      </c>
      <c r="F73" s="153">
        <v>595.38998043718641</v>
      </c>
      <c r="G73" s="154">
        <v>553.81993751775065</v>
      </c>
      <c r="H73" s="362">
        <f t="shared" si="0"/>
        <v>41.570042919435764</v>
      </c>
      <c r="I73" s="151">
        <f t="shared" ref="I73:J73" si="65">IFERROR(F73-F258,"")</f>
        <v>126.73301012162977</v>
      </c>
      <c r="J73" s="152">
        <f t="shared" si="65"/>
        <v>10.85921446113241</v>
      </c>
      <c r="K73" s="151">
        <f t="shared" si="2"/>
        <v>-5.1033426894615559</v>
      </c>
      <c r="L73" s="152"/>
    </row>
    <row r="74" spans="1:12" s="126" customFormat="1">
      <c r="A74" s="141" t="s">
        <v>17</v>
      </c>
      <c r="B74" s="141" t="s">
        <v>31</v>
      </c>
      <c r="C74" s="141" t="s">
        <v>49</v>
      </c>
      <c r="D74" s="141" t="s">
        <v>139</v>
      </c>
      <c r="E74" s="141" t="s">
        <v>140</v>
      </c>
      <c r="F74" s="153">
        <v>787.36415195969698</v>
      </c>
      <c r="G74" s="154">
        <v>836.01587648842076</v>
      </c>
      <c r="H74" s="362">
        <f t="shared" ref="H74:H137" si="66">IFERROR(F74-G74,"")</f>
        <v>-48.651724528723776</v>
      </c>
      <c r="I74" s="151">
        <f t="shared" ref="I74:J74" si="67">IFERROR(F74-F259,"")</f>
        <v>87.13285383859818</v>
      </c>
      <c r="J74" s="152">
        <f t="shared" si="67"/>
        <v>145.32612432415533</v>
      </c>
      <c r="K74" s="151">
        <f t="shared" ref="K74:K137" si="68">IFERROR(F74-F444,"")</f>
        <v>82.380152720129104</v>
      </c>
      <c r="L74" s="152"/>
    </row>
    <row r="75" spans="1:12" s="126" customFormat="1">
      <c r="A75" s="141" t="s">
        <v>19</v>
      </c>
      <c r="B75" s="141" t="s">
        <v>35</v>
      </c>
      <c r="C75" s="141" t="s">
        <v>63</v>
      </c>
      <c r="D75" s="141" t="s">
        <v>141</v>
      </c>
      <c r="E75" s="141" t="s">
        <v>142</v>
      </c>
      <c r="F75" s="150">
        <v>438.07543807543811</v>
      </c>
      <c r="G75" s="151">
        <v>414.83768269740966</v>
      </c>
      <c r="H75" s="362">
        <f t="shared" si="66"/>
        <v>23.237755378028453</v>
      </c>
      <c r="I75" s="151">
        <f t="shared" ref="I75:J75" si="69">IFERROR(F75-F260,"")</f>
        <v>128.70012870012874</v>
      </c>
      <c r="J75" s="152">
        <f t="shared" si="69"/>
        <v>-103.70942067435243</v>
      </c>
      <c r="K75" s="151">
        <f t="shared" si="68"/>
        <v>-34.65003465003457</v>
      </c>
      <c r="L75" s="152"/>
    </row>
    <row r="76" spans="1:12" s="126" customFormat="1">
      <c r="A76" s="141" t="s">
        <v>15</v>
      </c>
      <c r="B76" s="141" t="s">
        <v>27</v>
      </c>
      <c r="C76" s="141" t="s">
        <v>41</v>
      </c>
      <c r="D76" s="141" t="s">
        <v>143</v>
      </c>
      <c r="E76" s="141" t="s">
        <v>144</v>
      </c>
      <c r="F76" s="153">
        <v>785.75233667489954</v>
      </c>
      <c r="G76" s="154">
        <v>899.10799957354561</v>
      </c>
      <c r="H76" s="362">
        <f t="shared" si="66"/>
        <v>-113.35566289864607</v>
      </c>
      <c r="I76" s="151">
        <f t="shared" ref="I76:J76" si="70">IFERROR(F76-F261,"")</f>
        <v>83.539154438471655</v>
      </c>
      <c r="J76" s="152">
        <f t="shared" si="70"/>
        <v>196.64285629671747</v>
      </c>
      <c r="K76" s="151">
        <f t="shared" si="68"/>
        <v>83.539154438471655</v>
      </c>
      <c r="L76" s="152"/>
    </row>
    <row r="77" spans="1:12" s="126" customFormat="1">
      <c r="A77" s="141" t="s">
        <v>21</v>
      </c>
      <c r="B77" s="141" t="s">
        <v>37</v>
      </c>
      <c r="C77" s="141" t="s">
        <v>57</v>
      </c>
      <c r="D77" s="141" t="s">
        <v>145</v>
      </c>
      <c r="E77" s="141" t="s">
        <v>146</v>
      </c>
      <c r="F77" s="153">
        <v>542.64480358617436</v>
      </c>
      <c r="G77" s="154">
        <v>521.46618063993515</v>
      </c>
      <c r="H77" s="362">
        <f t="shared" si="66"/>
        <v>21.178622946239216</v>
      </c>
      <c r="I77" s="151">
        <f t="shared" ref="I77:J77" si="71">IFERROR(F77-F262,"")</f>
        <v>-8.8474696236876298</v>
      </c>
      <c r="J77" s="152">
        <f t="shared" si="71"/>
        <v>6.5092865821904979</v>
      </c>
      <c r="K77" s="151">
        <f t="shared" si="68"/>
        <v>0</v>
      </c>
      <c r="L77" s="152"/>
    </row>
    <row r="78" spans="1:12" s="126" customFormat="1">
      <c r="A78" s="141" t="s">
        <v>19</v>
      </c>
      <c r="B78" s="141" t="s">
        <v>35</v>
      </c>
      <c r="C78" s="141" t="s">
        <v>63</v>
      </c>
      <c r="D78" s="141" t="s">
        <v>147</v>
      </c>
      <c r="E78" s="141" t="s">
        <v>148</v>
      </c>
      <c r="F78" s="150">
        <v>1103.5794981567369</v>
      </c>
      <c r="G78" s="151">
        <v>552.21355390544227</v>
      </c>
      <c r="H78" s="362">
        <f t="shared" si="66"/>
        <v>551.36594425129465</v>
      </c>
      <c r="I78" s="151">
        <f t="shared" ref="I78:J78" si="72">IFERROR(F78-F263,"")</f>
        <v>675.46676180283043</v>
      </c>
      <c r="J78" s="152">
        <f t="shared" si="72"/>
        <v>129.24147006297585</v>
      </c>
      <c r="K78" s="151">
        <f t="shared" si="68"/>
        <v>675.46676180283043</v>
      </c>
      <c r="L78" s="152"/>
    </row>
    <row r="79" spans="1:12" s="126" customFormat="1">
      <c r="A79" s="141" t="s">
        <v>17</v>
      </c>
      <c r="B79" s="141" t="s">
        <v>33</v>
      </c>
      <c r="C79" s="141" t="s">
        <v>53</v>
      </c>
      <c r="D79" s="141" t="s">
        <v>149</v>
      </c>
      <c r="E79" s="141" t="s">
        <v>150</v>
      </c>
      <c r="F79" s="153">
        <v>475.18406949695674</v>
      </c>
      <c r="G79" s="154">
        <v>331.48499194096121</v>
      </c>
      <c r="H79" s="362">
        <f t="shared" si="66"/>
        <v>143.69907755599553</v>
      </c>
      <c r="I79" s="151">
        <f t="shared" ref="I79:J79" si="73">IFERROR(F79-F264,"")</f>
        <v>-126.94448065983687</v>
      </c>
      <c r="J79" s="152">
        <f t="shared" si="73"/>
        <v>-213.89398562551321</v>
      </c>
      <c r="K79" s="151">
        <f t="shared" si="68"/>
        <v>-87.488763697995694</v>
      </c>
      <c r="L79" s="152"/>
    </row>
    <row r="80" spans="1:12" s="126" customFormat="1">
      <c r="A80" s="141" t="s">
        <v>15</v>
      </c>
      <c r="B80" s="141" t="s">
        <v>23</v>
      </c>
      <c r="C80" s="141" t="s">
        <v>43</v>
      </c>
      <c r="D80" s="141" t="s">
        <v>151</v>
      </c>
      <c r="E80" s="141" t="s">
        <v>152</v>
      </c>
      <c r="F80" s="153">
        <v>1129.4866444073455</v>
      </c>
      <c r="G80" s="154">
        <v>846.23323013415904</v>
      </c>
      <c r="H80" s="362">
        <f t="shared" si="66"/>
        <v>283.25341427318642</v>
      </c>
      <c r="I80" s="151">
        <f t="shared" ref="I80:J80" si="74">IFERROR(F80-F265,"")</f>
        <v>310.4131886477461</v>
      </c>
      <c r="J80" s="152">
        <f t="shared" si="74"/>
        <v>-154.79876160990693</v>
      </c>
      <c r="K80" s="151">
        <f t="shared" si="68"/>
        <v>65.21285475792979</v>
      </c>
      <c r="L80" s="152"/>
    </row>
    <row r="81" spans="1:12" s="126" customFormat="1">
      <c r="A81" s="141" t="s">
        <v>21</v>
      </c>
      <c r="B81" s="141" t="s">
        <v>39</v>
      </c>
      <c r="C81" s="141" t="s">
        <v>59</v>
      </c>
      <c r="D81" s="141" t="s">
        <v>153</v>
      </c>
      <c r="E81" s="141" t="s">
        <v>154</v>
      </c>
      <c r="F81" s="153">
        <v>665.38425152155401</v>
      </c>
      <c r="G81" s="154">
        <v>644.94727016038826</v>
      </c>
      <c r="H81" s="362">
        <f t="shared" si="66"/>
        <v>20.436981361165749</v>
      </c>
      <c r="I81" s="151">
        <f t="shared" ref="I81:J81" si="75">IFERROR(F81-F266,"")</f>
        <v>-46.513828009208169</v>
      </c>
      <c r="J81" s="152">
        <f t="shared" si="75"/>
        <v>-26.229912901259809</v>
      </c>
      <c r="K81" s="151">
        <f t="shared" si="68"/>
        <v>-16.555769291413071</v>
      </c>
      <c r="L81" s="152"/>
    </row>
    <row r="82" spans="1:12" s="126" customFormat="1">
      <c r="A82" s="141" t="s">
        <v>19</v>
      </c>
      <c r="B82" s="141" t="s">
        <v>35</v>
      </c>
      <c r="C82" s="141" t="s">
        <v>63</v>
      </c>
      <c r="D82" s="141" t="s">
        <v>155</v>
      </c>
      <c r="E82" s="141" t="s">
        <v>156</v>
      </c>
      <c r="F82" s="150">
        <v>544.17971884047859</v>
      </c>
      <c r="G82" s="151">
        <v>503.36148939837955</v>
      </c>
      <c r="H82" s="362">
        <f t="shared" si="66"/>
        <v>40.818229442099039</v>
      </c>
      <c r="I82" s="151">
        <f t="shared" ref="I82:J82" si="76">IFERROR(F82-F267,"")</f>
        <v>-104.64994593086124</v>
      </c>
      <c r="J82" s="152">
        <f t="shared" si="76"/>
        <v>-62.058265816238588</v>
      </c>
      <c r="K82" s="151">
        <f t="shared" si="68"/>
        <v>-41.859978372344472</v>
      </c>
      <c r="L82" s="152"/>
    </row>
    <row r="83" spans="1:12" s="126" customFormat="1">
      <c r="A83" s="141" t="s">
        <v>19</v>
      </c>
      <c r="B83" s="141" t="s">
        <v>35</v>
      </c>
      <c r="C83" s="141" t="s">
        <v>63</v>
      </c>
      <c r="D83" s="141" t="s">
        <v>157</v>
      </c>
      <c r="E83" s="141" t="s">
        <v>158</v>
      </c>
      <c r="F83" s="150">
        <v>393.13056072832603</v>
      </c>
      <c r="G83" s="151">
        <v>477.81913288401569</v>
      </c>
      <c r="H83" s="362">
        <f t="shared" si="66"/>
        <v>-84.688572155689656</v>
      </c>
      <c r="I83" s="151">
        <f t="shared" ref="I83:J83" si="77">IFERROR(F83-F268,"")</f>
        <v>36.209393751293135</v>
      </c>
      <c r="J83" s="152">
        <f t="shared" si="77"/>
        <v>145.86057740669952</v>
      </c>
      <c r="K83" s="151">
        <f t="shared" si="68"/>
        <v>67.246016966687307</v>
      </c>
      <c r="L83" s="152"/>
    </row>
    <row r="84" spans="1:12" s="126" customFormat="1">
      <c r="A84" s="141" t="s">
        <v>15</v>
      </c>
      <c r="B84" s="141" t="s">
        <v>25</v>
      </c>
      <c r="C84" s="141" t="s">
        <v>45</v>
      </c>
      <c r="D84" s="141" t="s">
        <v>159</v>
      </c>
      <c r="E84" s="141" t="s">
        <v>160</v>
      </c>
      <c r="F84" s="150">
        <v>742.83857189284549</v>
      </c>
      <c r="G84" s="151">
        <v>534.49514911965503</v>
      </c>
      <c r="H84" s="362">
        <f t="shared" si="66"/>
        <v>208.34342277319047</v>
      </c>
      <c r="I84" s="151">
        <f t="shared" ref="I84:J84" si="78">IFERROR(F84-F269,"")</f>
        <v>102.14030363526615</v>
      </c>
      <c r="J84" s="152">
        <f t="shared" si="78"/>
        <v>-103.30578512396698</v>
      </c>
      <c r="K84" s="151">
        <f t="shared" si="68"/>
        <v>232.13705371651417</v>
      </c>
      <c r="L84" s="152"/>
    </row>
    <row r="85" spans="1:12" s="126" customFormat="1">
      <c r="A85" s="141" t="s">
        <v>19</v>
      </c>
      <c r="B85" s="141" t="s">
        <v>35</v>
      </c>
      <c r="C85" s="141" t="s">
        <v>63</v>
      </c>
      <c r="D85" s="141" t="s">
        <v>161</v>
      </c>
      <c r="E85" s="141" t="s">
        <v>162</v>
      </c>
      <c r="F85" s="150">
        <v>584.89033306255078</v>
      </c>
      <c r="G85" s="151">
        <v>364.96350364963502</v>
      </c>
      <c r="H85" s="362">
        <f t="shared" si="66"/>
        <v>219.92682941291577</v>
      </c>
      <c r="I85" s="151">
        <f t="shared" ref="I85:J85" si="79">IFERROR(F85-F270,"")</f>
        <v>-9.3487679393446115</v>
      </c>
      <c r="J85" s="152">
        <f t="shared" si="79"/>
        <v>-173.17253781868186</v>
      </c>
      <c r="K85" s="151">
        <f t="shared" si="68"/>
        <v>151.63823449769836</v>
      </c>
      <c r="L85" s="152"/>
    </row>
    <row r="86" spans="1:12" s="126" customFormat="1">
      <c r="A86" s="141" t="s">
        <v>21</v>
      </c>
      <c r="B86" s="141" t="s">
        <v>37</v>
      </c>
      <c r="C86" s="141" t="s">
        <v>61</v>
      </c>
      <c r="D86" s="141" t="s">
        <v>163</v>
      </c>
      <c r="E86" s="141" t="s">
        <v>164</v>
      </c>
      <c r="F86" s="153">
        <v>586.57940613300559</v>
      </c>
      <c r="G86" s="154">
        <v>555.57112431341773</v>
      </c>
      <c r="H86" s="362">
        <f t="shared" si="66"/>
        <v>31.008281819587864</v>
      </c>
      <c r="I86" s="151">
        <f t="shared" ref="I86:J86" si="80">IFERROR(F86-F271,"")</f>
        <v>0</v>
      </c>
      <c r="J86" s="152">
        <f t="shared" si="80"/>
        <v>-32.927922878601066</v>
      </c>
      <c r="K86" s="151">
        <f t="shared" si="68"/>
        <v>-13.574919264953905</v>
      </c>
      <c r="L86" s="152"/>
    </row>
    <row r="87" spans="1:12" s="126" customFormat="1">
      <c r="A87" s="141" t="s">
        <v>19</v>
      </c>
      <c r="B87" s="141" t="s">
        <v>35</v>
      </c>
      <c r="C87" s="141" t="s">
        <v>63</v>
      </c>
      <c r="D87" s="141" t="s">
        <v>165</v>
      </c>
      <c r="E87" s="141" t="s">
        <v>166</v>
      </c>
      <c r="F87" s="150">
        <v>1019.6419396909457</v>
      </c>
      <c r="G87" s="151">
        <v>477.40047740047743</v>
      </c>
      <c r="H87" s="362">
        <f t="shared" si="66"/>
        <v>542.24146229046823</v>
      </c>
      <c r="I87" s="151">
        <f t="shared" ref="I87:J87" si="81">IFERROR(F87-F272,"")</f>
        <v>604.6713828399794</v>
      </c>
      <c r="J87" s="152">
        <f t="shared" si="81"/>
        <v>-46.200046200046188</v>
      </c>
      <c r="K87" s="151">
        <f t="shared" si="68"/>
        <v>434.73105955815515</v>
      </c>
      <c r="L87" s="152"/>
    </row>
    <row r="88" spans="1:12" s="126" customFormat="1">
      <c r="A88" s="141" t="s">
        <v>19</v>
      </c>
      <c r="B88" s="141" t="s">
        <v>35</v>
      </c>
      <c r="C88" s="141" t="s">
        <v>63</v>
      </c>
      <c r="D88" s="141" t="s">
        <v>167</v>
      </c>
      <c r="E88" s="141" t="s">
        <v>168</v>
      </c>
      <c r="F88" s="150">
        <v>511.50202976995939</v>
      </c>
      <c r="G88" s="151">
        <v>482.78423258528306</v>
      </c>
      <c r="H88" s="362">
        <f t="shared" si="66"/>
        <v>28.717797184676328</v>
      </c>
      <c r="I88" s="151">
        <f t="shared" ref="I88:J88" si="82">IFERROR(F88-F273,"")</f>
        <v>132.61163734776727</v>
      </c>
      <c r="J88" s="152">
        <f t="shared" si="82"/>
        <v>-74.274497320812827</v>
      </c>
      <c r="K88" s="151">
        <f t="shared" si="68"/>
        <v>-2.7063599458728618</v>
      </c>
      <c r="L88" s="152"/>
    </row>
    <row r="89" spans="1:12" s="126" customFormat="1">
      <c r="A89" s="141" t="s">
        <v>15</v>
      </c>
      <c r="B89" s="141" t="s">
        <v>23</v>
      </c>
      <c r="C89" s="141" t="s">
        <v>43</v>
      </c>
      <c r="D89" s="141" t="s">
        <v>169</v>
      </c>
      <c r="E89" s="141" t="s">
        <v>170</v>
      </c>
      <c r="F89" s="153">
        <v>687.74201005605971</v>
      </c>
      <c r="G89" s="154">
        <v>921.47435897435901</v>
      </c>
      <c r="H89" s="362">
        <f t="shared" si="66"/>
        <v>-233.73234891829929</v>
      </c>
      <c r="I89" s="151">
        <f t="shared" ref="I89:J89" si="83">IFERROR(F89-F274,"")</f>
        <v>-121.36623706871637</v>
      </c>
      <c r="J89" s="152">
        <f t="shared" si="83"/>
        <v>148.80952380952385</v>
      </c>
      <c r="K89" s="151">
        <f t="shared" si="68"/>
        <v>0</v>
      </c>
      <c r="L89" s="152"/>
    </row>
    <row r="90" spans="1:12" s="126" customFormat="1">
      <c r="A90" s="141" t="s">
        <v>19</v>
      </c>
      <c r="B90" s="141" t="s">
        <v>35</v>
      </c>
      <c r="C90" s="141" t="s">
        <v>63</v>
      </c>
      <c r="D90" s="141" t="s">
        <v>171</v>
      </c>
      <c r="E90" s="141" t="s">
        <v>172</v>
      </c>
      <c r="F90" s="150">
        <v>590.94179986480299</v>
      </c>
      <c r="G90" s="151">
        <v>694.18913950822866</v>
      </c>
      <c r="H90" s="362">
        <f t="shared" si="66"/>
        <v>-103.24733964342568</v>
      </c>
      <c r="I90" s="151">
        <f t="shared" ref="I90:J90" si="84">IFERROR(F90-F275,"")</f>
        <v>-13.083582284829617</v>
      </c>
      <c r="J90" s="152">
        <f t="shared" si="84"/>
        <v>105.96656646698818</v>
      </c>
      <c r="K90" s="151">
        <f t="shared" si="68"/>
        <v>0</v>
      </c>
      <c r="L90" s="152"/>
    </row>
    <row r="91" spans="1:12" s="126" customFormat="1">
      <c r="A91" s="141" t="s">
        <v>17</v>
      </c>
      <c r="B91" s="141" t="s">
        <v>31</v>
      </c>
      <c r="C91" s="141" t="s">
        <v>49</v>
      </c>
      <c r="D91" s="141" t="s">
        <v>173</v>
      </c>
      <c r="E91" s="141" t="s">
        <v>174</v>
      </c>
      <c r="F91" s="153">
        <v>416.60975276601556</v>
      </c>
      <c r="G91" s="154">
        <v>885.82457549590561</v>
      </c>
      <c r="H91" s="362">
        <f t="shared" si="66"/>
        <v>-469.21482272989005</v>
      </c>
      <c r="I91" s="151">
        <f t="shared" ref="I91:J91" si="85">IFERROR(F91-F276,"")</f>
        <v>-270.91016709921229</v>
      </c>
      <c r="J91" s="152">
        <f t="shared" si="85"/>
        <v>392.70812414931839</v>
      </c>
      <c r="K91" s="151">
        <f t="shared" si="68"/>
        <v>-72.849792833401636</v>
      </c>
      <c r="L91" s="152"/>
    </row>
    <row r="92" spans="1:12" s="126" customFormat="1">
      <c r="A92" s="141" t="s">
        <v>17</v>
      </c>
      <c r="B92" s="141" t="s">
        <v>33</v>
      </c>
      <c r="C92" s="141" t="s">
        <v>51</v>
      </c>
      <c r="D92" s="141" t="s">
        <v>175</v>
      </c>
      <c r="E92" s="141" t="s">
        <v>176</v>
      </c>
      <c r="F92" s="153">
        <v>608.24996912436711</v>
      </c>
      <c r="G92" s="154">
        <v>535.59473331845572</v>
      </c>
      <c r="H92" s="362">
        <f t="shared" si="66"/>
        <v>72.655235805911389</v>
      </c>
      <c r="I92" s="151">
        <f t="shared" ref="I92:J92" si="86">IFERROR(F92-F277,"")</f>
        <v>43.740480013173737</v>
      </c>
      <c r="J92" s="152">
        <f t="shared" si="86"/>
        <v>-77.093181310989848</v>
      </c>
      <c r="K92" s="151">
        <f t="shared" si="68"/>
        <v>12.350253180190293</v>
      </c>
      <c r="L92" s="152"/>
    </row>
    <row r="93" spans="1:12" s="126" customFormat="1">
      <c r="A93" s="141" t="s">
        <v>19</v>
      </c>
      <c r="B93" s="141" t="s">
        <v>35</v>
      </c>
      <c r="C93" s="141" t="s">
        <v>63</v>
      </c>
      <c r="D93" s="141" t="s">
        <v>177</v>
      </c>
      <c r="E93" s="141" t="s">
        <v>178</v>
      </c>
      <c r="F93" s="150">
        <v>341.63883894169021</v>
      </c>
      <c r="G93" s="151">
        <v>759.18615244457942</v>
      </c>
      <c r="H93" s="362">
        <f t="shared" si="66"/>
        <v>-417.54731350288921</v>
      </c>
      <c r="I93" s="151">
        <f t="shared" ref="I93:J93" si="87">IFERROR(F93-F278,"")</f>
        <v>74.492679167736981</v>
      </c>
      <c r="J93" s="152">
        <f t="shared" si="87"/>
        <v>379.59307622228971</v>
      </c>
      <c r="K93" s="151">
        <f t="shared" si="68"/>
        <v>-43.668122270742344</v>
      </c>
      <c r="L93" s="152"/>
    </row>
    <row r="94" spans="1:12" s="126" customFormat="1">
      <c r="A94" s="141" t="s">
        <v>19</v>
      </c>
      <c r="B94" s="141" t="s">
        <v>35</v>
      </c>
      <c r="C94" s="141" t="s">
        <v>63</v>
      </c>
      <c r="D94" s="141" t="s">
        <v>179</v>
      </c>
      <c r="E94" s="141" t="s">
        <v>180</v>
      </c>
      <c r="F94" s="150">
        <v>345.21304576538665</v>
      </c>
      <c r="G94" s="151">
        <v>295.19348007444012</v>
      </c>
      <c r="H94" s="362">
        <f t="shared" si="66"/>
        <v>50.019565690946536</v>
      </c>
      <c r="I94" s="151">
        <f t="shared" ref="I94:J94" si="88">IFERROR(F94-F279,"")</f>
        <v>16.438716465018445</v>
      </c>
      <c r="J94" s="152">
        <f t="shared" si="88"/>
        <v>-48.129371751267342</v>
      </c>
      <c r="K94" s="151">
        <f t="shared" si="68"/>
        <v>-16.438716465018388</v>
      </c>
      <c r="L94" s="152"/>
    </row>
    <row r="95" spans="1:12" s="126" customFormat="1">
      <c r="A95" s="141" t="s">
        <v>21</v>
      </c>
      <c r="B95" s="141" t="s">
        <v>37</v>
      </c>
      <c r="C95" s="141" t="s">
        <v>61</v>
      </c>
      <c r="D95" s="141" t="s">
        <v>181</v>
      </c>
      <c r="E95" s="141" t="s">
        <v>182</v>
      </c>
      <c r="F95" s="153">
        <v>699.111938888439</v>
      </c>
      <c r="G95" s="154">
        <v>951.87731359069278</v>
      </c>
      <c r="H95" s="362">
        <f t="shared" si="66"/>
        <v>-252.76537470225378</v>
      </c>
      <c r="I95" s="151">
        <f t="shared" ref="I95:J95" si="89">IFERROR(F95-F280,"")</f>
        <v>-124.16659918481935</v>
      </c>
      <c r="J95" s="152">
        <f t="shared" si="89"/>
        <v>264.41036488630357</v>
      </c>
      <c r="K95" s="151">
        <f t="shared" si="68"/>
        <v>-2.6992738953222215</v>
      </c>
      <c r="L95" s="152"/>
    </row>
    <row r="96" spans="1:12" s="126" customFormat="1">
      <c r="A96" s="141" t="s">
        <v>19</v>
      </c>
      <c r="B96" s="141" t="s">
        <v>35</v>
      </c>
      <c r="C96" s="141" t="s">
        <v>63</v>
      </c>
      <c r="D96" s="141" t="s">
        <v>183</v>
      </c>
      <c r="E96" s="141" t="s">
        <v>184</v>
      </c>
      <c r="F96" s="150">
        <v>819.5902048975513</v>
      </c>
      <c r="G96" s="151">
        <v>669.92665036674816</v>
      </c>
      <c r="H96" s="362">
        <f t="shared" si="66"/>
        <v>149.66355453080314</v>
      </c>
      <c r="I96" s="151">
        <f t="shared" ref="I96:J96" si="90">IFERROR(F96-F281,"")</f>
        <v>294.85257371314344</v>
      </c>
      <c r="J96" s="152">
        <f t="shared" si="90"/>
        <v>156.47921760391193</v>
      </c>
      <c r="K96" s="151">
        <f t="shared" si="68"/>
        <v>179.91004497751135</v>
      </c>
      <c r="L96" s="152"/>
    </row>
    <row r="97" spans="1:12" s="126" customFormat="1">
      <c r="A97" s="141" t="s">
        <v>19</v>
      </c>
      <c r="B97" s="141" t="s">
        <v>35</v>
      </c>
      <c r="C97" s="141" t="s">
        <v>63</v>
      </c>
      <c r="D97" s="141" t="s">
        <v>185</v>
      </c>
      <c r="E97" s="141" t="s">
        <v>186</v>
      </c>
      <c r="F97" s="150">
        <v>335.88191099129358</v>
      </c>
      <c r="G97" s="151">
        <v>283.11599176389842</v>
      </c>
      <c r="H97" s="362">
        <f t="shared" si="66"/>
        <v>52.765919227395159</v>
      </c>
      <c r="I97" s="151">
        <f t="shared" ref="I97:J97" si="91">IFERROR(F97-F282,"")</f>
        <v>153.35660936049851</v>
      </c>
      <c r="J97" s="152">
        <f t="shared" si="91"/>
        <v>101.14962251201098</v>
      </c>
      <c r="K97" s="151">
        <f t="shared" si="68"/>
        <v>123.74596720731867</v>
      </c>
      <c r="L97" s="152"/>
    </row>
    <row r="98" spans="1:12" s="126" customFormat="1">
      <c r="A98" s="141" t="s">
        <v>21</v>
      </c>
      <c r="B98" s="141" t="s">
        <v>37</v>
      </c>
      <c r="C98" s="141" t="s">
        <v>57</v>
      </c>
      <c r="D98" s="141" t="s">
        <v>187</v>
      </c>
      <c r="E98" s="141" t="s">
        <v>188</v>
      </c>
      <c r="F98" s="153">
        <v>594.7900917162325</v>
      </c>
      <c r="G98" s="154">
        <v>568.44183522704986</v>
      </c>
      <c r="H98" s="362">
        <f t="shared" si="66"/>
        <v>26.348256489182631</v>
      </c>
      <c r="I98" s="151">
        <f t="shared" ref="I98:J98" si="92">IFERROR(F98-F283,"")</f>
        <v>115.89415000965789</v>
      </c>
      <c r="J98" s="152">
        <f t="shared" si="92"/>
        <v>47.070514245368145</v>
      </c>
      <c r="K98" s="151">
        <f t="shared" si="68"/>
        <v>-5.6614958338051338</v>
      </c>
      <c r="L98" s="152"/>
    </row>
    <row r="99" spans="1:12" s="126" customFormat="1">
      <c r="A99" s="141" t="s">
        <v>15</v>
      </c>
      <c r="B99" s="141" t="s">
        <v>27</v>
      </c>
      <c r="C99" s="141" t="s">
        <v>41</v>
      </c>
      <c r="D99" s="141" t="s">
        <v>189</v>
      </c>
      <c r="E99" s="141" t="s">
        <v>190</v>
      </c>
      <c r="F99" s="153">
        <v>878.25083892617454</v>
      </c>
      <c r="G99" s="154">
        <v>918.97925806702835</v>
      </c>
      <c r="H99" s="362">
        <f t="shared" si="66"/>
        <v>-40.728419140853816</v>
      </c>
      <c r="I99" s="151">
        <f t="shared" ref="I99:J99" si="93">IFERROR(F99-F284,"")</f>
        <v>117.97399328859058</v>
      </c>
      <c r="J99" s="152">
        <f t="shared" si="93"/>
        <v>137.58729004958332</v>
      </c>
      <c r="K99" s="151">
        <f t="shared" si="68"/>
        <v>0</v>
      </c>
      <c r="L99" s="152"/>
    </row>
    <row r="100" spans="1:12" s="126" customFormat="1">
      <c r="A100" s="141" t="s">
        <v>19</v>
      </c>
      <c r="B100" s="141" t="s">
        <v>35</v>
      </c>
      <c r="C100" s="141" t="s">
        <v>63</v>
      </c>
      <c r="D100" s="141" t="s">
        <v>191</v>
      </c>
      <c r="E100" s="141" t="s">
        <v>192</v>
      </c>
      <c r="F100" s="150">
        <v>513.40062652279846</v>
      </c>
      <c r="G100" s="151">
        <v>527.79433046735335</v>
      </c>
      <c r="H100" s="362">
        <f t="shared" si="66"/>
        <v>-14.393703944554886</v>
      </c>
      <c r="I100" s="151">
        <f t="shared" ref="I100:J100" si="94">IFERROR(F100-F285,"")</f>
        <v>134.87643578141314</v>
      </c>
      <c r="J100" s="152">
        <f t="shared" si="94"/>
        <v>59.589682472120501</v>
      </c>
      <c r="K100" s="151">
        <f t="shared" si="68"/>
        <v>-26.105116602854196</v>
      </c>
      <c r="L100" s="152"/>
    </row>
    <row r="101" spans="1:12" s="126" customFormat="1">
      <c r="A101" s="141" t="s">
        <v>15</v>
      </c>
      <c r="B101" s="141" t="s">
        <v>27</v>
      </c>
      <c r="C101" s="141" t="s">
        <v>41</v>
      </c>
      <c r="D101" s="141" t="s">
        <v>193</v>
      </c>
      <c r="E101" s="141" t="s">
        <v>194</v>
      </c>
      <c r="F101" s="153">
        <v>517.91522042143822</v>
      </c>
      <c r="G101" s="154">
        <v>450.36592231187842</v>
      </c>
      <c r="H101" s="362">
        <f t="shared" si="66"/>
        <v>67.5492981095598</v>
      </c>
      <c r="I101" s="151">
        <f t="shared" ref="I101:J101" si="95">IFERROR(F101-F286,"")</f>
        <v>12.298778321353495</v>
      </c>
      <c r="J101" s="152">
        <f t="shared" si="95"/>
        <v>-53.614990751414041</v>
      </c>
      <c r="K101" s="151">
        <f t="shared" si="68"/>
        <v>15.031840170543148</v>
      </c>
      <c r="L101" s="152"/>
    </row>
    <row r="102" spans="1:12" s="126" customFormat="1">
      <c r="A102" s="141" t="s">
        <v>15</v>
      </c>
      <c r="B102" s="141" t="s">
        <v>25</v>
      </c>
      <c r="C102" s="141" t="s">
        <v>45</v>
      </c>
      <c r="D102" s="141" t="s">
        <v>195</v>
      </c>
      <c r="E102" s="141" t="s">
        <v>196</v>
      </c>
      <c r="F102" s="150">
        <v>783.15208570037339</v>
      </c>
      <c r="G102" s="151">
        <v>823.70346675196924</v>
      </c>
      <c r="H102" s="362">
        <f t="shared" si="66"/>
        <v>-40.551381051595854</v>
      </c>
      <c r="I102" s="151">
        <f t="shared" ref="I102:J102" si="96">IFERROR(F102-F287,"")</f>
        <v>28.404479792241546</v>
      </c>
      <c r="J102" s="152">
        <f t="shared" si="96"/>
        <v>115.9582550281898</v>
      </c>
      <c r="K102" s="151">
        <f t="shared" si="68"/>
        <v>12.173348482389315</v>
      </c>
      <c r="L102" s="152"/>
    </row>
    <row r="103" spans="1:12" s="126" customFormat="1">
      <c r="A103" s="141" t="s">
        <v>19</v>
      </c>
      <c r="B103" s="141" t="s">
        <v>35</v>
      </c>
      <c r="C103" s="141" t="s">
        <v>63</v>
      </c>
      <c r="D103" s="141" t="s">
        <v>197</v>
      </c>
      <c r="E103" s="141" t="s">
        <v>198</v>
      </c>
      <c r="F103" s="150">
        <v>548.36673504813007</v>
      </c>
      <c r="G103" s="151">
        <v>466.23669282772556</v>
      </c>
      <c r="H103" s="362">
        <f t="shared" si="66"/>
        <v>82.130042220404505</v>
      </c>
      <c r="I103" s="151">
        <f t="shared" ref="I103:J103" si="97">IFERROR(F103-F288,"")</f>
        <v>-63.121350796906995</v>
      </c>
      <c r="J103" s="152">
        <f t="shared" si="97"/>
        <v>-135.98570207475331</v>
      </c>
      <c r="K103" s="151">
        <f t="shared" si="68"/>
        <v>-43.395928672873538</v>
      </c>
      <c r="L103" s="152"/>
    </row>
    <row r="104" spans="1:12" s="126" customFormat="1">
      <c r="A104" s="141" t="s">
        <v>15</v>
      </c>
      <c r="B104" s="141" t="s">
        <v>25</v>
      </c>
      <c r="C104" s="141" t="s">
        <v>470</v>
      </c>
      <c r="D104" s="141" t="s">
        <v>199</v>
      </c>
      <c r="E104" s="141" t="s">
        <v>200</v>
      </c>
      <c r="F104" s="150">
        <v>714.7159035870568</v>
      </c>
      <c r="G104" s="151">
        <v>742.32448885065844</v>
      </c>
      <c r="H104" s="362">
        <f t="shared" si="66"/>
        <v>-27.60858526360164</v>
      </c>
      <c r="I104" s="151">
        <f t="shared" ref="I104:J104" si="98">IFERROR(F104-F289,"")</f>
        <v>-18.531231442445801</v>
      </c>
      <c r="J104" s="152">
        <f t="shared" si="98"/>
        <v>60.378482101502073</v>
      </c>
      <c r="K104" s="151">
        <f t="shared" si="68"/>
        <v>-1.2634930528940913</v>
      </c>
      <c r="L104" s="152"/>
    </row>
    <row r="105" spans="1:12" s="126" customFormat="1">
      <c r="A105" s="141" t="s">
        <v>15</v>
      </c>
      <c r="B105" s="141" t="s">
        <v>27</v>
      </c>
      <c r="C105" s="141" t="s">
        <v>41</v>
      </c>
      <c r="D105" s="141" t="s">
        <v>201</v>
      </c>
      <c r="E105" s="141" t="s">
        <v>202</v>
      </c>
      <c r="F105" s="153">
        <v>726.51616204833931</v>
      </c>
      <c r="G105" s="154">
        <v>615.62969293187416</v>
      </c>
      <c r="H105" s="362">
        <f t="shared" si="66"/>
        <v>110.88646911646515</v>
      </c>
      <c r="I105" s="151">
        <f t="shared" ref="I105:J105" si="99">IFERROR(F105-F290,"")</f>
        <v>261.74716230840858</v>
      </c>
      <c r="J105" s="152">
        <f t="shared" si="99"/>
        <v>-139.38785500344318</v>
      </c>
      <c r="K105" s="151">
        <f t="shared" si="68"/>
        <v>-145.97437897968939</v>
      </c>
      <c r="L105" s="152"/>
    </row>
    <row r="106" spans="1:12" s="126" customFormat="1">
      <c r="A106" s="141" t="s">
        <v>17</v>
      </c>
      <c r="B106" s="141" t="s">
        <v>29</v>
      </c>
      <c r="C106" s="141" t="s">
        <v>51</v>
      </c>
      <c r="D106" s="141" t="s">
        <v>203</v>
      </c>
      <c r="E106" s="141" t="s">
        <v>204</v>
      </c>
      <c r="F106" s="153">
        <v>644.13042392769762</v>
      </c>
      <c r="G106" s="154">
        <v>692.44935543278086</v>
      </c>
      <c r="H106" s="362">
        <f t="shared" si="66"/>
        <v>-48.318931505083242</v>
      </c>
      <c r="I106" s="151">
        <f t="shared" ref="I106:J106" si="100">IFERROR(F106-F291,"")</f>
        <v>-29.959554601288232</v>
      </c>
      <c r="J106" s="152">
        <f t="shared" si="100"/>
        <v>54.02087170042978</v>
      </c>
      <c r="K106" s="151">
        <f t="shared" si="68"/>
        <v>69.905627403005951</v>
      </c>
      <c r="L106" s="152"/>
    </row>
    <row r="107" spans="1:12" s="126" customFormat="1">
      <c r="A107" s="141" t="s">
        <v>17</v>
      </c>
      <c r="B107" s="141" t="s">
        <v>29</v>
      </c>
      <c r="C107" s="141" t="s">
        <v>51</v>
      </c>
      <c r="D107" s="141" t="s">
        <v>205</v>
      </c>
      <c r="E107" s="141" t="s">
        <v>206</v>
      </c>
      <c r="F107" s="153">
        <v>593.55631665330156</v>
      </c>
      <c r="G107" s="154">
        <v>632.74916329176028</v>
      </c>
      <c r="H107" s="362">
        <f t="shared" si="66"/>
        <v>-39.192846638458718</v>
      </c>
      <c r="I107" s="151">
        <f t="shared" ref="I107:J107" si="101">IFERROR(F107-F292,"")</f>
        <v>-79.44061813794201</v>
      </c>
      <c r="J107" s="152">
        <f t="shared" si="101"/>
        <v>27.096897039114651</v>
      </c>
      <c r="K107" s="151">
        <f t="shared" si="68"/>
        <v>-50.961905975283571</v>
      </c>
      <c r="L107" s="152"/>
    </row>
    <row r="108" spans="1:12" s="126" customFormat="1">
      <c r="A108" s="141" t="s">
        <v>19</v>
      </c>
      <c r="B108" s="141" t="s">
        <v>35</v>
      </c>
      <c r="C108" s="141" t="s">
        <v>63</v>
      </c>
      <c r="D108" s="141" t="s">
        <v>207</v>
      </c>
      <c r="E108" s="141" t="s">
        <v>208</v>
      </c>
      <c r="F108" s="150">
        <v>1164.7675890757823</v>
      </c>
      <c r="G108" s="151">
        <v>687.44434550311666</v>
      </c>
      <c r="H108" s="362">
        <f t="shared" si="66"/>
        <v>477.32324357266566</v>
      </c>
      <c r="I108" s="151">
        <f t="shared" ref="I108:J108" si="102">IFERROR(F108-F293,"")</f>
        <v>640.26044492674998</v>
      </c>
      <c r="J108" s="152">
        <f t="shared" si="102"/>
        <v>138.91362422083705</v>
      </c>
      <c r="K108" s="151">
        <f t="shared" si="68"/>
        <v>604.08753843371323</v>
      </c>
      <c r="L108" s="152"/>
    </row>
    <row r="109" spans="1:12" s="126" customFormat="1">
      <c r="A109" s="141" t="s">
        <v>17</v>
      </c>
      <c r="B109" s="141" t="s">
        <v>29</v>
      </c>
      <c r="C109" s="141" t="s">
        <v>51</v>
      </c>
      <c r="D109" s="141" t="s">
        <v>209</v>
      </c>
      <c r="E109" s="141" t="s">
        <v>210</v>
      </c>
      <c r="F109" s="153">
        <v>613.70183275581348</v>
      </c>
      <c r="G109" s="154">
        <v>563.58119603154648</v>
      </c>
      <c r="H109" s="362">
        <f t="shared" si="66"/>
        <v>50.120636724267001</v>
      </c>
      <c r="I109" s="151">
        <f t="shared" ref="I109:J109" si="103">IFERROR(F109-F294,"")</f>
        <v>28.031084683696122</v>
      </c>
      <c r="J109" s="152">
        <f t="shared" si="103"/>
        <v>-10.523300340838091</v>
      </c>
      <c r="K109" s="151">
        <f t="shared" si="68"/>
        <v>90.653720679187245</v>
      </c>
      <c r="L109" s="152"/>
    </row>
    <row r="110" spans="1:12" s="126" customFormat="1">
      <c r="A110" s="141" t="s">
        <v>15</v>
      </c>
      <c r="B110" s="141" t="s">
        <v>25</v>
      </c>
      <c r="C110" s="141" t="s">
        <v>45</v>
      </c>
      <c r="D110" s="141" t="s">
        <v>211</v>
      </c>
      <c r="E110" s="141" t="s">
        <v>212</v>
      </c>
      <c r="F110" s="150">
        <v>773.85456674138698</v>
      </c>
      <c r="G110" s="151">
        <v>815.04525683075497</v>
      </c>
      <c r="H110" s="362">
        <f t="shared" si="66"/>
        <v>-41.19069008936799</v>
      </c>
      <c r="I110" s="151">
        <f t="shared" ref="I110:J110" si="104">IFERROR(F110-F295,"")</f>
        <v>162.76645868730282</v>
      </c>
      <c r="J110" s="152">
        <f t="shared" si="104"/>
        <v>53.491743971621304</v>
      </c>
      <c r="K110" s="151">
        <f t="shared" si="68"/>
        <v>1.4277759533974859</v>
      </c>
      <c r="L110" s="152"/>
    </row>
    <row r="111" spans="1:12" s="126" customFormat="1">
      <c r="A111" s="141" t="s">
        <v>17</v>
      </c>
      <c r="B111" s="141" t="s">
        <v>33</v>
      </c>
      <c r="C111" s="141" t="s">
        <v>51</v>
      </c>
      <c r="D111" s="141" t="s">
        <v>213</v>
      </c>
      <c r="E111" s="141" t="s">
        <v>214</v>
      </c>
      <c r="F111" s="153">
        <v>394.59940423227204</v>
      </c>
      <c r="G111" s="154">
        <v>534.90238031559238</v>
      </c>
      <c r="H111" s="362">
        <f t="shared" si="66"/>
        <v>-140.30297608332035</v>
      </c>
      <c r="I111" s="151">
        <f t="shared" ref="I111:J111" si="105">IFERROR(F111-F296,"")</f>
        <v>-46.423459321443772</v>
      </c>
      <c r="J111" s="152">
        <f t="shared" si="105"/>
        <v>-11.462193863905554</v>
      </c>
      <c r="K111" s="151">
        <f t="shared" si="68"/>
        <v>-147.00762118457192</v>
      </c>
      <c r="L111" s="152"/>
    </row>
    <row r="112" spans="1:12" s="126" customFormat="1">
      <c r="A112" s="141" t="s">
        <v>15</v>
      </c>
      <c r="B112" s="141" t="s">
        <v>25</v>
      </c>
      <c r="C112" s="141" t="s">
        <v>469</v>
      </c>
      <c r="D112" s="141" t="s">
        <v>215</v>
      </c>
      <c r="E112" s="141" t="s">
        <v>216</v>
      </c>
      <c r="F112" s="150">
        <v>401.81620926588175</v>
      </c>
      <c r="G112" s="151">
        <v>855.82358092508559</v>
      </c>
      <c r="H112" s="362">
        <f t="shared" si="66"/>
        <v>-454.00737165920384</v>
      </c>
      <c r="I112" s="151">
        <f t="shared" ref="I112:J112" si="106">IFERROR(F112-F297,"")</f>
        <v>-122.55394382609404</v>
      </c>
      <c r="J112" s="152">
        <f t="shared" si="106"/>
        <v>336.35857017753369</v>
      </c>
      <c r="K112" s="151">
        <f t="shared" si="68"/>
        <v>-311.40756218105844</v>
      </c>
      <c r="L112" s="152"/>
    </row>
    <row r="113" spans="1:12" s="126" customFormat="1">
      <c r="A113" s="141" t="s">
        <v>21</v>
      </c>
      <c r="B113" s="141" t="s">
        <v>37</v>
      </c>
      <c r="C113" s="141" t="s">
        <v>57</v>
      </c>
      <c r="D113" s="141" t="s">
        <v>217</v>
      </c>
      <c r="E113" s="141" t="s">
        <v>218</v>
      </c>
      <c r="F113" s="153">
        <v>597.49241372821143</v>
      </c>
      <c r="G113" s="154">
        <v>545.8288040335824</v>
      </c>
      <c r="H113" s="362">
        <f t="shared" si="66"/>
        <v>51.663609694629031</v>
      </c>
      <c r="I113" s="151">
        <f t="shared" ref="I113:J113" si="107">IFERROR(F113-F298,"")</f>
        <v>21.170991037613703</v>
      </c>
      <c r="J113" s="152">
        <f t="shared" si="107"/>
        <v>-60.133681800309887</v>
      </c>
      <c r="K113" s="151">
        <f t="shared" si="68"/>
        <v>-7.0569970125379768</v>
      </c>
      <c r="L113" s="152"/>
    </row>
    <row r="114" spans="1:12" s="126" customFormat="1">
      <c r="A114" s="141" t="s">
        <v>19</v>
      </c>
      <c r="B114" s="141" t="s">
        <v>35</v>
      </c>
      <c r="C114" s="141" t="s">
        <v>63</v>
      </c>
      <c r="D114" s="141" t="s">
        <v>219</v>
      </c>
      <c r="E114" s="141" t="s">
        <v>220</v>
      </c>
      <c r="F114" s="150">
        <v>417.06769329483478</v>
      </c>
      <c r="G114" s="151">
        <v>410.06229792603108</v>
      </c>
      <c r="H114" s="362">
        <f t="shared" si="66"/>
        <v>7.0053953688037041</v>
      </c>
      <c r="I114" s="151">
        <f t="shared" ref="I114:J114" si="108">IFERROR(F114-F299,"")</f>
        <v>16.041065126724391</v>
      </c>
      <c r="J114" s="152">
        <f t="shared" si="108"/>
        <v>-3.9429067108271738</v>
      </c>
      <c r="K114" s="151">
        <f t="shared" si="68"/>
        <v>-4.0102662816811403</v>
      </c>
      <c r="L114" s="152"/>
    </row>
    <row r="115" spans="1:12" s="126" customFormat="1">
      <c r="A115" s="141" t="s">
        <v>15</v>
      </c>
      <c r="B115" s="141" t="s">
        <v>23</v>
      </c>
      <c r="C115" s="141" t="s">
        <v>43</v>
      </c>
      <c r="D115" s="141" t="s">
        <v>221</v>
      </c>
      <c r="E115" s="141" t="s">
        <v>222</v>
      </c>
      <c r="F115" s="153">
        <v>1086.7104369481549</v>
      </c>
      <c r="G115" s="154">
        <v>904.8557606163771</v>
      </c>
      <c r="H115" s="362">
        <f t="shared" si="66"/>
        <v>181.8546763317778</v>
      </c>
      <c r="I115" s="151">
        <f t="shared" ref="I115:J115" si="109">IFERROR(F115-F300,"")</f>
        <v>-203.75820692777893</v>
      </c>
      <c r="J115" s="152">
        <f t="shared" si="109"/>
        <v>-80.630711342053246</v>
      </c>
      <c r="K115" s="151">
        <f t="shared" si="68"/>
        <v>67.919402309259681</v>
      </c>
      <c r="L115" s="152"/>
    </row>
    <row r="116" spans="1:12" s="126" customFormat="1">
      <c r="A116" s="141" t="s">
        <v>17</v>
      </c>
      <c r="B116" s="141" t="s">
        <v>37</v>
      </c>
      <c r="C116" s="141" t="s">
        <v>51</v>
      </c>
      <c r="D116" s="141" t="s">
        <v>223</v>
      </c>
      <c r="E116" s="141" t="s">
        <v>224</v>
      </c>
      <c r="F116" s="153">
        <v>577.01506816551068</v>
      </c>
      <c r="G116" s="154">
        <v>389.62163410199429</v>
      </c>
      <c r="H116" s="362">
        <f t="shared" si="66"/>
        <v>187.39343406351639</v>
      </c>
      <c r="I116" s="151">
        <f t="shared" ref="I116:J116" si="110">IFERROR(F116-F301,"")</f>
        <v>-140.51662281750771</v>
      </c>
      <c r="J116" s="152">
        <f t="shared" si="110"/>
        <v>-192.2133394903172</v>
      </c>
      <c r="K116" s="151">
        <f t="shared" si="68"/>
        <v>-26.907438411863154</v>
      </c>
      <c r="L116" s="152"/>
    </row>
    <row r="117" spans="1:12" s="126" customFormat="1">
      <c r="A117" s="141" t="s">
        <v>15</v>
      </c>
      <c r="B117" s="141" t="s">
        <v>23</v>
      </c>
      <c r="C117" s="141" t="s">
        <v>43</v>
      </c>
      <c r="D117" s="141" t="s">
        <v>225</v>
      </c>
      <c r="E117" s="141" t="s">
        <v>226</v>
      </c>
      <c r="F117" s="153">
        <v>938.73163740594771</v>
      </c>
      <c r="G117" s="154">
        <v>879.79998113029524</v>
      </c>
      <c r="H117" s="362">
        <f t="shared" si="66"/>
        <v>58.931656275652472</v>
      </c>
      <c r="I117" s="151">
        <f t="shared" ref="I117:J117" si="111">IFERROR(F117-F302,"")</f>
        <v>214.97671085632385</v>
      </c>
      <c r="J117" s="152">
        <f t="shared" si="111"/>
        <v>155.67506368525324</v>
      </c>
      <c r="K117" s="151">
        <f t="shared" si="68"/>
        <v>155.26095784067843</v>
      </c>
      <c r="L117" s="152"/>
    </row>
    <row r="118" spans="1:12" s="126" customFormat="1">
      <c r="A118" s="141" t="s">
        <v>19</v>
      </c>
      <c r="B118" s="141" t="s">
        <v>35</v>
      </c>
      <c r="C118" s="141" t="s">
        <v>63</v>
      </c>
      <c r="D118" s="141" t="s">
        <v>227</v>
      </c>
      <c r="E118" s="141" t="s">
        <v>228</v>
      </c>
      <c r="F118" s="150">
        <v>482.5760163990434</v>
      </c>
      <c r="G118" s="151">
        <v>538.40779252805055</v>
      </c>
      <c r="H118" s="362">
        <f t="shared" si="66"/>
        <v>-55.831776129007153</v>
      </c>
      <c r="I118" s="151">
        <f t="shared" ref="I118:J118" si="112">IFERROR(F118-F303,"")</f>
        <v>55.517594806969612</v>
      </c>
      <c r="J118" s="152">
        <f t="shared" si="112"/>
        <v>65.759730385105343</v>
      </c>
      <c r="K118" s="151">
        <f t="shared" si="68"/>
        <v>85.411684318414757</v>
      </c>
      <c r="L118" s="152"/>
    </row>
    <row r="119" spans="1:12" s="126" customFormat="1">
      <c r="A119" s="141" t="s">
        <v>17</v>
      </c>
      <c r="B119" s="141" t="s">
        <v>33</v>
      </c>
      <c r="C119" s="141" t="s">
        <v>53</v>
      </c>
      <c r="D119" s="141" t="s">
        <v>229</v>
      </c>
      <c r="E119" s="141" t="s">
        <v>230</v>
      </c>
      <c r="F119" s="153">
        <v>616.42197886279951</v>
      </c>
      <c r="G119" s="154">
        <v>620.13829882122081</v>
      </c>
      <c r="H119" s="362">
        <f t="shared" si="66"/>
        <v>-3.7163199584213089</v>
      </c>
      <c r="I119" s="151">
        <f t="shared" ref="I119:J119" si="113">IFERROR(F119-F304,"")</f>
        <v>-46.865286212997944</v>
      </c>
      <c r="J119" s="152">
        <f t="shared" si="113"/>
        <v>6.1027993070974844</v>
      </c>
      <c r="K119" s="151">
        <f t="shared" si="68"/>
        <v>2.3910860312754494</v>
      </c>
      <c r="L119" s="152"/>
    </row>
    <row r="120" spans="1:12" s="126" customFormat="1">
      <c r="A120" s="141" t="s">
        <v>15</v>
      </c>
      <c r="B120" s="141" t="s">
        <v>27</v>
      </c>
      <c r="C120" s="141" t="s">
        <v>41</v>
      </c>
      <c r="D120" s="141" t="s">
        <v>231</v>
      </c>
      <c r="E120" s="141" t="s">
        <v>232</v>
      </c>
      <c r="F120" s="153">
        <v>661.33744261453012</v>
      </c>
      <c r="G120" s="154">
        <v>647.96874503700417</v>
      </c>
      <c r="H120" s="362">
        <f t="shared" si="66"/>
        <v>13.36869757752595</v>
      </c>
      <c r="I120" s="151">
        <f t="shared" ref="I120:J120" si="114">IFERROR(F120-F305,"")</f>
        <v>67.417894635461835</v>
      </c>
      <c r="J120" s="152">
        <f t="shared" si="114"/>
        <v>-50.821078042117847</v>
      </c>
      <c r="K120" s="151">
        <f t="shared" si="68"/>
        <v>-38.524511220263889</v>
      </c>
      <c r="L120" s="152"/>
    </row>
    <row r="121" spans="1:12" s="126" customFormat="1">
      <c r="A121" s="141" t="s">
        <v>15</v>
      </c>
      <c r="B121" s="141" t="s">
        <v>27</v>
      </c>
      <c r="C121" s="141" t="s">
        <v>41</v>
      </c>
      <c r="D121" s="141" t="s">
        <v>233</v>
      </c>
      <c r="E121" s="141" t="s">
        <v>234</v>
      </c>
      <c r="F121" s="153">
        <v>575.25240666823197</v>
      </c>
      <c r="G121" s="154">
        <v>597.306377968584</v>
      </c>
      <c r="H121" s="362">
        <f t="shared" si="66"/>
        <v>-22.053971300352032</v>
      </c>
      <c r="I121" s="151">
        <f t="shared" ref="I121:J121" si="115">IFERROR(F121-F306,"")</f>
        <v>61.634186428739099</v>
      </c>
      <c r="J121" s="152">
        <f t="shared" si="115"/>
        <v>80.406627803463266</v>
      </c>
      <c r="K121" s="151">
        <f t="shared" si="68"/>
        <v>14.674806292556923</v>
      </c>
      <c r="L121" s="152"/>
    </row>
    <row r="122" spans="1:12" s="126" customFormat="1">
      <c r="A122" s="141" t="s">
        <v>21</v>
      </c>
      <c r="B122" s="141" t="s">
        <v>39</v>
      </c>
      <c r="C122" s="141" t="s">
        <v>55</v>
      </c>
      <c r="D122" s="141" t="s">
        <v>235</v>
      </c>
      <c r="E122" s="141" t="s">
        <v>236</v>
      </c>
      <c r="F122" s="153">
        <v>793.06528956104762</v>
      </c>
      <c r="G122" s="154">
        <v>725.97836142058486</v>
      </c>
      <c r="H122" s="362">
        <f t="shared" si="66"/>
        <v>67.08692814046276</v>
      </c>
      <c r="I122" s="151">
        <f t="shared" ref="I122:J122" si="116">IFERROR(F122-F307,"")</f>
        <v>137.30070904545278</v>
      </c>
      <c r="J122" s="152">
        <f t="shared" si="116"/>
        <v>-36.198367051441892</v>
      </c>
      <c r="K122" s="151">
        <f t="shared" si="68"/>
        <v>16.394114512889928</v>
      </c>
      <c r="L122" s="152"/>
    </row>
    <row r="123" spans="1:12" s="126" customFormat="1">
      <c r="A123" s="141" t="s">
        <v>15</v>
      </c>
      <c r="B123" s="141" t="s">
        <v>23</v>
      </c>
      <c r="C123" s="141" t="s">
        <v>43</v>
      </c>
      <c r="D123" s="141" t="s">
        <v>237</v>
      </c>
      <c r="E123" s="141" t="s">
        <v>238</v>
      </c>
      <c r="F123" s="153">
        <v>816.09752365407667</v>
      </c>
      <c r="G123" s="154">
        <v>808.27350770621024</v>
      </c>
      <c r="H123" s="362">
        <f t="shared" si="66"/>
        <v>7.8240159478664282</v>
      </c>
      <c r="I123" s="151">
        <f t="shared" ref="I123:J123" si="117">IFERROR(F123-F308,"")</f>
        <v>170.87041901507234</v>
      </c>
      <c r="J123" s="152">
        <f t="shared" si="117"/>
        <v>65.264320498017128</v>
      </c>
      <c r="K123" s="151">
        <f t="shared" si="68"/>
        <v>45.905485705541764</v>
      </c>
      <c r="L123" s="152"/>
    </row>
    <row r="124" spans="1:12" s="126" customFormat="1">
      <c r="A124" s="141" t="s">
        <v>15</v>
      </c>
      <c r="B124" s="141" t="s">
        <v>27</v>
      </c>
      <c r="C124" s="141" t="s">
        <v>41</v>
      </c>
      <c r="D124" s="141" t="s">
        <v>239</v>
      </c>
      <c r="E124" s="141" t="s">
        <v>240</v>
      </c>
      <c r="F124" s="153">
        <v>525.02226179875333</v>
      </c>
      <c r="G124" s="154">
        <v>489.43053154107866</v>
      </c>
      <c r="H124" s="362">
        <f t="shared" si="66"/>
        <v>35.591730257674669</v>
      </c>
      <c r="I124" s="151">
        <f t="shared" ref="I124:J124" si="118">IFERROR(F124-F309,"")</f>
        <v>76.224398931433655</v>
      </c>
      <c r="J124" s="152">
        <f t="shared" si="118"/>
        <v>-61.353115064978567</v>
      </c>
      <c r="K124" s="151">
        <f t="shared" si="68"/>
        <v>-37.756010685663455</v>
      </c>
      <c r="L124" s="152"/>
    </row>
    <row r="125" spans="1:12" s="126" customFormat="1">
      <c r="A125" s="141" t="s">
        <v>17</v>
      </c>
      <c r="B125" s="141" t="s">
        <v>29</v>
      </c>
      <c r="C125" s="141" t="s">
        <v>51</v>
      </c>
      <c r="D125" s="141" t="s">
        <v>241</v>
      </c>
      <c r="E125" s="141" t="s">
        <v>242</v>
      </c>
      <c r="F125" s="153">
        <v>491.23759924597022</v>
      </c>
      <c r="G125" s="154">
        <v>478.94880068421253</v>
      </c>
      <c r="H125" s="362">
        <f t="shared" si="66"/>
        <v>12.288798561757687</v>
      </c>
      <c r="I125" s="151">
        <f t="shared" ref="I125:J125" si="119">IFERROR(F125-F310,"")</f>
        <v>-195.69627937441095</v>
      </c>
      <c r="J125" s="152">
        <f t="shared" si="119"/>
        <v>-13.217742876025397</v>
      </c>
      <c r="K125" s="151">
        <f t="shared" si="68"/>
        <v>0.7987603239771488</v>
      </c>
      <c r="L125" s="152"/>
    </row>
    <row r="126" spans="1:12" s="126" customFormat="1">
      <c r="A126" s="141" t="s">
        <v>15</v>
      </c>
      <c r="B126" s="141" t="s">
        <v>23</v>
      </c>
      <c r="C126" s="141" t="s">
        <v>43</v>
      </c>
      <c r="D126" s="141" t="s">
        <v>243</v>
      </c>
      <c r="E126" s="141" t="s">
        <v>244</v>
      </c>
      <c r="F126" s="153">
        <v>633.92967643459247</v>
      </c>
      <c r="G126" s="154">
        <v>777.02476011541296</v>
      </c>
      <c r="H126" s="362">
        <f t="shared" si="66"/>
        <v>-143.09508368082049</v>
      </c>
      <c r="I126" s="151">
        <f t="shared" ref="I126:J126" si="120">IFERROR(F126-F311,"")</f>
        <v>6.8755930198980195</v>
      </c>
      <c r="J126" s="152">
        <f t="shared" si="120"/>
        <v>222.77393813326171</v>
      </c>
      <c r="K126" s="151">
        <f t="shared" si="68"/>
        <v>50.879388347244912</v>
      </c>
      <c r="L126" s="152"/>
    </row>
    <row r="127" spans="1:12" s="126" customFormat="1">
      <c r="A127" s="141" t="s">
        <v>17</v>
      </c>
      <c r="B127" s="141" t="s">
        <v>29</v>
      </c>
      <c r="C127" s="141" t="s">
        <v>47</v>
      </c>
      <c r="D127" s="141" t="s">
        <v>245</v>
      </c>
      <c r="E127" s="141" t="s">
        <v>246</v>
      </c>
      <c r="F127" s="153">
        <v>674.67677337849091</v>
      </c>
      <c r="G127" s="154">
        <v>1030.1868711068519</v>
      </c>
      <c r="H127" s="362">
        <f t="shared" si="66"/>
        <v>-355.51009772836096</v>
      </c>
      <c r="I127" s="151">
        <f t="shared" ref="I127:J127" si="121">IFERROR(F127-F312,"")</f>
        <v>79.617396446523003</v>
      </c>
      <c r="J127" s="152">
        <f t="shared" si="121"/>
        <v>399.8083373263056</v>
      </c>
      <c r="K127" s="151">
        <f t="shared" si="68"/>
        <v>8.0638658172726991</v>
      </c>
      <c r="L127" s="152"/>
    </row>
    <row r="128" spans="1:12" s="126" customFormat="1">
      <c r="A128" s="141" t="s">
        <v>17</v>
      </c>
      <c r="B128" s="141" t="s">
        <v>29</v>
      </c>
      <c r="C128" s="141" t="s">
        <v>47</v>
      </c>
      <c r="D128" s="141" t="s">
        <v>247</v>
      </c>
      <c r="E128" s="141" t="s">
        <v>248</v>
      </c>
      <c r="F128" s="153">
        <v>598.58347636958501</v>
      </c>
      <c r="G128" s="154">
        <v>585.34984226554093</v>
      </c>
      <c r="H128" s="362">
        <f t="shared" si="66"/>
        <v>13.233634104044086</v>
      </c>
      <c r="I128" s="151">
        <f t="shared" ref="I128:J128" si="122">IFERROR(F128-F313,"")</f>
        <v>-2.4786065274103066</v>
      </c>
      <c r="J128" s="152">
        <f t="shared" si="122"/>
        <v>5.4705592735097071</v>
      </c>
      <c r="K128" s="151">
        <f t="shared" si="68"/>
        <v>6.1965163185257097</v>
      </c>
      <c r="L128" s="152"/>
    </row>
    <row r="129" spans="1:12" s="126" customFormat="1">
      <c r="A129" s="141" t="s">
        <v>15</v>
      </c>
      <c r="B129" s="141" t="s">
        <v>25</v>
      </c>
      <c r="C129" s="141" t="s">
        <v>469</v>
      </c>
      <c r="D129" s="141" t="s">
        <v>249</v>
      </c>
      <c r="E129" s="141" t="s">
        <v>250</v>
      </c>
      <c r="F129" s="150">
        <v>859.13482652613084</v>
      </c>
      <c r="G129" s="151">
        <v>1000.7051038672236</v>
      </c>
      <c r="H129" s="362">
        <f t="shared" si="66"/>
        <v>-141.57027734109272</v>
      </c>
      <c r="I129" s="151">
        <f t="shared" ref="I129:J129" si="123">IFERROR(F129-F314,"")</f>
        <v>186.64909969257792</v>
      </c>
      <c r="J129" s="152">
        <f t="shared" si="123"/>
        <v>165.42821500244088</v>
      </c>
      <c r="K129" s="151">
        <f t="shared" si="68"/>
        <v>0</v>
      </c>
      <c r="L129" s="152"/>
    </row>
    <row r="130" spans="1:12" s="126" customFormat="1">
      <c r="A130" s="141" t="s">
        <v>21</v>
      </c>
      <c r="B130" s="141" t="s">
        <v>37</v>
      </c>
      <c r="C130" s="141" t="s">
        <v>59</v>
      </c>
      <c r="D130" s="141" t="s">
        <v>251</v>
      </c>
      <c r="E130" s="141" t="s">
        <v>252</v>
      </c>
      <c r="F130" s="153">
        <v>530.40988521862516</v>
      </c>
      <c r="G130" s="154">
        <v>483.58697539079617</v>
      </c>
      <c r="H130" s="362">
        <f t="shared" si="66"/>
        <v>46.822909827828994</v>
      </c>
      <c r="I130" s="151">
        <f t="shared" ref="I130:J130" si="124">IFERROR(F130-F315,"")</f>
        <v>91.216986629954647</v>
      </c>
      <c r="J130" s="152">
        <f t="shared" si="124"/>
        <v>40.505575716494093</v>
      </c>
      <c r="K130" s="151">
        <f t="shared" si="68"/>
        <v>86.149376261623843</v>
      </c>
      <c r="L130" s="152"/>
    </row>
    <row r="131" spans="1:12" s="126" customFormat="1">
      <c r="A131" s="141" t="s">
        <v>17</v>
      </c>
      <c r="B131" s="141" t="s">
        <v>33</v>
      </c>
      <c r="C131" s="141" t="s">
        <v>53</v>
      </c>
      <c r="D131" s="141" t="s">
        <v>253</v>
      </c>
      <c r="E131" s="141" t="s">
        <v>254</v>
      </c>
      <c r="F131" s="153">
        <v>394.44902642808472</v>
      </c>
      <c r="G131" s="154">
        <v>439.56816823152928</v>
      </c>
      <c r="H131" s="362">
        <f t="shared" si="66"/>
        <v>-45.119141803444563</v>
      </c>
      <c r="I131" s="151">
        <f t="shared" ref="I131:J131" si="125">IFERROR(F131-F316,"")</f>
        <v>-89.647506006382969</v>
      </c>
      <c r="J131" s="152">
        <f t="shared" si="125"/>
        <v>-10.549636037556752</v>
      </c>
      <c r="K131" s="151">
        <f t="shared" si="68"/>
        <v>-53.788503603829781</v>
      </c>
      <c r="L131" s="152"/>
    </row>
    <row r="132" spans="1:12" s="126" customFormat="1">
      <c r="A132" s="141" t="s">
        <v>21</v>
      </c>
      <c r="B132" s="141" t="s">
        <v>39</v>
      </c>
      <c r="C132" s="141" t="s">
        <v>55</v>
      </c>
      <c r="D132" s="141" t="s">
        <v>255</v>
      </c>
      <c r="E132" s="141" t="s">
        <v>256</v>
      </c>
      <c r="F132" s="153">
        <v>513.11903067934372</v>
      </c>
      <c r="G132" s="154">
        <v>460.60451689590764</v>
      </c>
      <c r="H132" s="362">
        <f t="shared" si="66"/>
        <v>52.514513783436087</v>
      </c>
      <c r="I132" s="151">
        <f t="shared" ref="I132:J132" si="126">IFERROR(F132-F317,"")</f>
        <v>-88.394454864929003</v>
      </c>
      <c r="J132" s="152">
        <f t="shared" si="126"/>
        <v>46.697232127695656</v>
      </c>
      <c r="K132" s="151">
        <f t="shared" si="68"/>
        <v>92.706379492486462</v>
      </c>
      <c r="L132" s="152"/>
    </row>
    <row r="133" spans="1:12" s="126" customFormat="1">
      <c r="A133" s="141" t="s">
        <v>21</v>
      </c>
      <c r="B133" s="141" t="s">
        <v>37</v>
      </c>
      <c r="C133" s="141" t="s">
        <v>61</v>
      </c>
      <c r="D133" s="141" t="s">
        <v>257</v>
      </c>
      <c r="E133" s="141" t="s">
        <v>258</v>
      </c>
      <c r="F133" s="153">
        <v>720.90281286845209</v>
      </c>
      <c r="G133" s="154">
        <v>775.68624828646898</v>
      </c>
      <c r="H133" s="362">
        <f t="shared" si="66"/>
        <v>-54.783435418016893</v>
      </c>
      <c r="I133" s="151">
        <f t="shared" ref="I133:J133" si="127">IFERROR(F133-F318,"")</f>
        <v>-3.3687047330300857</v>
      </c>
      <c r="J133" s="152">
        <f t="shared" si="127"/>
        <v>90.273830619545947</v>
      </c>
      <c r="K133" s="151">
        <f t="shared" si="68"/>
        <v>30.318342597271339</v>
      </c>
      <c r="L133" s="152"/>
    </row>
    <row r="134" spans="1:12" s="126" customFormat="1">
      <c r="A134" s="141" t="s">
        <v>21</v>
      </c>
      <c r="B134" s="141" t="s">
        <v>37</v>
      </c>
      <c r="C134" s="141" t="s">
        <v>59</v>
      </c>
      <c r="D134" s="141" t="s">
        <v>259</v>
      </c>
      <c r="E134" s="141" t="s">
        <v>260</v>
      </c>
      <c r="F134" s="153">
        <v>833.63351000874798</v>
      </c>
      <c r="G134" s="154">
        <v>463.01007428513282</v>
      </c>
      <c r="H134" s="362">
        <f t="shared" si="66"/>
        <v>370.62343572361516</v>
      </c>
      <c r="I134" s="151">
        <f t="shared" ref="I134:J134" si="128">IFERROR(F134-F319,"")</f>
        <v>442.5461843256316</v>
      </c>
      <c r="J134" s="152">
        <f t="shared" si="128"/>
        <v>-127.20056985855291</v>
      </c>
      <c r="K134" s="151">
        <f t="shared" si="68"/>
        <v>190.39777697730665</v>
      </c>
      <c r="L134" s="152"/>
    </row>
    <row r="135" spans="1:12" s="126" customFormat="1">
      <c r="A135" s="141" t="s">
        <v>19</v>
      </c>
      <c r="B135" s="141" t="s">
        <v>35</v>
      </c>
      <c r="C135" s="141" t="s">
        <v>63</v>
      </c>
      <c r="D135" s="141" t="s">
        <v>261</v>
      </c>
      <c r="E135" s="141" t="s">
        <v>262</v>
      </c>
      <c r="F135" s="150">
        <v>505.27362085151032</v>
      </c>
      <c r="G135" s="151">
        <v>402.74300642211824</v>
      </c>
      <c r="H135" s="362">
        <f t="shared" si="66"/>
        <v>102.53061442939207</v>
      </c>
      <c r="I135" s="151">
        <f t="shared" ref="I135:J135" si="129">IFERROR(F135-F320,"")</f>
        <v>229.16781710751565</v>
      </c>
      <c r="J135" s="152">
        <f t="shared" si="129"/>
        <v>-59.867203657341861</v>
      </c>
      <c r="K135" s="151">
        <f t="shared" si="68"/>
        <v>0</v>
      </c>
      <c r="L135" s="152"/>
    </row>
    <row r="136" spans="1:12" s="126" customFormat="1">
      <c r="A136" s="141" t="s">
        <v>15</v>
      </c>
      <c r="B136" s="141" t="s">
        <v>23</v>
      </c>
      <c r="C136" s="141" t="s">
        <v>43</v>
      </c>
      <c r="D136" s="141" t="s">
        <v>263</v>
      </c>
      <c r="E136" s="141" t="s">
        <v>264</v>
      </c>
      <c r="F136" s="153">
        <v>886.34885869751201</v>
      </c>
      <c r="G136" s="154">
        <v>959.29741597703082</v>
      </c>
      <c r="H136" s="362">
        <f t="shared" si="66"/>
        <v>-72.948557279518809</v>
      </c>
      <c r="I136" s="151">
        <f t="shared" ref="I136:J136" si="130">IFERROR(F136-F321,"")</f>
        <v>116.35467643133359</v>
      </c>
      <c r="J136" s="152">
        <f t="shared" si="130"/>
        <v>148.62354332038501</v>
      </c>
      <c r="K136" s="151">
        <f t="shared" si="68"/>
        <v>41.066356387529595</v>
      </c>
      <c r="L136" s="152"/>
    </row>
    <row r="137" spans="1:12" s="126" customFormat="1">
      <c r="A137" s="141" t="s">
        <v>19</v>
      </c>
      <c r="B137" s="141" t="s">
        <v>35</v>
      </c>
      <c r="C137" s="141" t="s">
        <v>63</v>
      </c>
      <c r="D137" s="141" t="s">
        <v>265</v>
      </c>
      <c r="E137" s="141" t="s">
        <v>266</v>
      </c>
      <c r="F137" s="150">
        <v>381.2824956672444</v>
      </c>
      <c r="G137" s="151">
        <v>328.11284375739945</v>
      </c>
      <c r="H137" s="362">
        <f t="shared" si="66"/>
        <v>53.169651909844958</v>
      </c>
      <c r="I137" s="151">
        <f t="shared" ref="I137:J137" si="131">IFERROR(F137-F322,"")</f>
        <v>17.331022530329335</v>
      </c>
      <c r="J137" s="152">
        <f t="shared" si="131"/>
        <v>-27.060853093393746</v>
      </c>
      <c r="K137" s="151">
        <f t="shared" si="68"/>
        <v>17.331022530329335</v>
      </c>
      <c r="L137" s="152"/>
    </row>
    <row r="138" spans="1:12" s="126" customFormat="1">
      <c r="A138" s="141" t="s">
        <v>15</v>
      </c>
      <c r="B138" s="141" t="s">
        <v>25</v>
      </c>
      <c r="C138" s="141" t="s">
        <v>469</v>
      </c>
      <c r="D138" s="141" t="s">
        <v>267</v>
      </c>
      <c r="E138" s="141" t="s">
        <v>268</v>
      </c>
      <c r="F138" s="150">
        <v>742.72565753065555</v>
      </c>
      <c r="G138" s="151">
        <v>710.76464519087472</v>
      </c>
      <c r="H138" s="362">
        <f t="shared" ref="H138:H186" si="132">IFERROR(F138-G138,"")</f>
        <v>31.961012339780837</v>
      </c>
      <c r="I138" s="151">
        <f t="shared" ref="I138:J138" si="133">IFERROR(F138-F323,"")</f>
        <v>58.25299274750239</v>
      </c>
      <c r="J138" s="152">
        <f t="shared" si="133"/>
        <v>-5.7319729450877048</v>
      </c>
      <c r="K138" s="151">
        <f t="shared" ref="K138:K186" si="134">IFERROR(F138-F508,"")</f>
        <v>11.650598549500387</v>
      </c>
      <c r="L138" s="152"/>
    </row>
    <row r="139" spans="1:12" s="126" customFormat="1">
      <c r="A139" s="141" t="s">
        <v>15</v>
      </c>
      <c r="B139" s="141" t="s">
        <v>27</v>
      </c>
      <c r="C139" s="141" t="s">
        <v>41</v>
      </c>
      <c r="D139" s="141" t="s">
        <v>269</v>
      </c>
      <c r="E139" s="141" t="s">
        <v>270</v>
      </c>
      <c r="F139" s="153">
        <v>808.06045340050377</v>
      </c>
      <c r="G139" s="154">
        <v>653.91855741603092</v>
      </c>
      <c r="H139" s="362">
        <f t="shared" si="132"/>
        <v>154.14189598447285</v>
      </c>
      <c r="I139" s="151">
        <f t="shared" ref="I139:J139" si="135">IFERROR(F139-F324,"")</f>
        <v>171.28463476070533</v>
      </c>
      <c r="J139" s="152">
        <f t="shared" si="135"/>
        <v>-118.89428316655108</v>
      </c>
      <c r="K139" s="151">
        <f t="shared" si="134"/>
        <v>0</v>
      </c>
      <c r="L139" s="152"/>
    </row>
    <row r="140" spans="1:12" s="126" customFormat="1">
      <c r="A140" s="141" t="s">
        <v>17</v>
      </c>
      <c r="B140" s="141" t="s">
        <v>29</v>
      </c>
      <c r="C140" s="141" t="s">
        <v>51</v>
      </c>
      <c r="D140" s="141" t="s">
        <v>271</v>
      </c>
      <c r="E140" s="141" t="s">
        <v>272</v>
      </c>
      <c r="F140" s="153">
        <v>351.60971321832767</v>
      </c>
      <c r="G140" s="154">
        <v>553.8395995313665</v>
      </c>
      <c r="H140" s="362">
        <f t="shared" si="132"/>
        <v>-202.22988631303883</v>
      </c>
      <c r="I140" s="151">
        <f t="shared" ref="I140:J140" si="136">IFERROR(F140-F325,"")</f>
        <v>-10.98780353807274</v>
      </c>
      <c r="J140" s="152">
        <f t="shared" si="136"/>
        <v>202.36446905953778</v>
      </c>
      <c r="K140" s="151">
        <f t="shared" si="134"/>
        <v>21.975607076145536</v>
      </c>
      <c r="L140" s="152"/>
    </row>
    <row r="141" spans="1:12" s="126" customFormat="1">
      <c r="A141" s="141" t="s">
        <v>15</v>
      </c>
      <c r="B141" s="141" t="s">
        <v>25</v>
      </c>
      <c r="C141" s="141" t="s">
        <v>469</v>
      </c>
      <c r="D141" s="141" t="s">
        <v>273</v>
      </c>
      <c r="E141" s="141" t="s">
        <v>274</v>
      </c>
      <c r="F141" s="150">
        <v>989.73914502194759</v>
      </c>
      <c r="G141" s="151">
        <v>967.10726854545953</v>
      </c>
      <c r="H141" s="362">
        <f t="shared" si="132"/>
        <v>22.63187647648806</v>
      </c>
      <c r="I141" s="151">
        <f t="shared" ref="I141:J141" si="137">IFERROR(F141-F326,"")</f>
        <v>156.56890429725729</v>
      </c>
      <c r="J141" s="152">
        <f t="shared" si="137"/>
        <v>72.048105966137314</v>
      </c>
      <c r="K141" s="151">
        <f t="shared" si="134"/>
        <v>0</v>
      </c>
      <c r="L141" s="152"/>
    </row>
    <row r="142" spans="1:12" s="126" customFormat="1">
      <c r="A142" s="141" t="s">
        <v>17</v>
      </c>
      <c r="B142" s="141" t="s">
        <v>31</v>
      </c>
      <c r="C142" s="141" t="s">
        <v>49</v>
      </c>
      <c r="D142" s="141" t="s">
        <v>275</v>
      </c>
      <c r="E142" s="141" t="s">
        <v>276</v>
      </c>
      <c r="F142" s="153">
        <v>1001.6625957018823</v>
      </c>
      <c r="G142" s="154">
        <v>836.46924083769636</v>
      </c>
      <c r="H142" s="362">
        <f t="shared" si="132"/>
        <v>165.19335486418595</v>
      </c>
      <c r="I142" s="151">
        <f t="shared" ref="I142:J142" si="138">IFERROR(F142-F327,"")</f>
        <v>314.04585479997547</v>
      </c>
      <c r="J142" s="152">
        <f t="shared" si="138"/>
        <v>38.857984293193681</v>
      </c>
      <c r="K142" s="151">
        <f t="shared" si="134"/>
        <v>16.420698290194878</v>
      </c>
      <c r="L142" s="152"/>
    </row>
    <row r="143" spans="1:12" s="126" customFormat="1">
      <c r="A143" s="141" t="s">
        <v>15</v>
      </c>
      <c r="B143" s="141" t="s">
        <v>25</v>
      </c>
      <c r="C143" s="141" t="s">
        <v>45</v>
      </c>
      <c r="D143" s="141" t="s">
        <v>277</v>
      </c>
      <c r="E143" s="141" t="s">
        <v>278</v>
      </c>
      <c r="F143" s="150">
        <v>792.76480771408694</v>
      </c>
      <c r="G143" s="151">
        <v>860.91234347048294</v>
      </c>
      <c r="H143" s="362">
        <f t="shared" si="132"/>
        <v>-68.147535756395996</v>
      </c>
      <c r="I143" s="151">
        <f t="shared" ref="I143:J143" si="139">IFERROR(F143-F328,"")</f>
        <v>24.268310440227197</v>
      </c>
      <c r="J143" s="152">
        <f t="shared" si="139"/>
        <v>78.26475849731662</v>
      </c>
      <c r="K143" s="151">
        <f t="shared" si="134"/>
        <v>0</v>
      </c>
      <c r="L143" s="152"/>
    </row>
    <row r="144" spans="1:12" s="126" customFormat="1">
      <c r="A144" s="141" t="s">
        <v>15</v>
      </c>
      <c r="B144" s="141" t="s">
        <v>27</v>
      </c>
      <c r="C144" s="141" t="s">
        <v>41</v>
      </c>
      <c r="D144" s="141" t="s">
        <v>279</v>
      </c>
      <c r="E144" s="141" t="s">
        <v>280</v>
      </c>
      <c r="F144" s="153">
        <v>987.90388314694655</v>
      </c>
      <c r="G144" s="154">
        <v>824.05729571145059</v>
      </c>
      <c r="H144" s="362">
        <f t="shared" si="132"/>
        <v>163.84658743549596</v>
      </c>
      <c r="I144" s="151">
        <f t="shared" ref="I144:J144" si="140">IFERROR(F144-F329,"")</f>
        <v>232.57583167595874</v>
      </c>
      <c r="J144" s="152">
        <f t="shared" si="140"/>
        <v>1.0786090258003469</v>
      </c>
      <c r="K144" s="151">
        <f t="shared" si="134"/>
        <v>59.774162346624962</v>
      </c>
      <c r="L144" s="152"/>
    </row>
    <row r="145" spans="1:12" s="126" customFormat="1">
      <c r="A145" s="141" t="s">
        <v>17</v>
      </c>
      <c r="B145" s="141" t="s">
        <v>31</v>
      </c>
      <c r="C145" s="141" t="s">
        <v>47</v>
      </c>
      <c r="D145" s="141" t="s">
        <v>281</v>
      </c>
      <c r="E145" s="141" t="s">
        <v>282</v>
      </c>
      <c r="F145" s="153">
        <v>573.70846804705241</v>
      </c>
      <c r="G145" s="154">
        <v>516.98372309059334</v>
      </c>
      <c r="H145" s="362">
        <f t="shared" si="132"/>
        <v>56.724744956459062</v>
      </c>
      <c r="I145" s="151">
        <f t="shared" ref="I145:J145" si="141">IFERROR(F145-F330,"")</f>
        <v>-49.528788608378591</v>
      </c>
      <c r="J145" s="152">
        <f t="shared" si="141"/>
        <v>-107.36836436581984</v>
      </c>
      <c r="K145" s="151">
        <f t="shared" si="134"/>
        <v>-49.528788608378591</v>
      </c>
      <c r="L145" s="152"/>
    </row>
    <row r="146" spans="1:12" s="126" customFormat="1">
      <c r="A146" s="141" t="s">
        <v>21</v>
      </c>
      <c r="B146" s="141" t="s">
        <v>37</v>
      </c>
      <c r="C146" s="141" t="s">
        <v>59</v>
      </c>
      <c r="D146" s="141" t="s">
        <v>283</v>
      </c>
      <c r="E146" s="141" t="s">
        <v>284</v>
      </c>
      <c r="F146" s="153">
        <v>538.87052737462272</v>
      </c>
      <c r="G146" s="154">
        <v>477.83008924179609</v>
      </c>
      <c r="H146" s="362">
        <f t="shared" si="132"/>
        <v>61.040438132826637</v>
      </c>
      <c r="I146" s="151">
        <f t="shared" ref="I146:J146" si="142">IFERROR(F146-F331,"")</f>
        <v>-14.369880729990086</v>
      </c>
      <c r="J146" s="152">
        <f t="shared" si="142"/>
        <v>-56.215304616681863</v>
      </c>
      <c r="K146" s="151">
        <f t="shared" si="134"/>
        <v>21.554821094984845</v>
      </c>
      <c r="L146" s="152"/>
    </row>
    <row r="147" spans="1:12" s="126" customFormat="1">
      <c r="A147" s="141" t="s">
        <v>17</v>
      </c>
      <c r="B147" s="141" t="s">
        <v>31</v>
      </c>
      <c r="C147" s="141" t="s">
        <v>49</v>
      </c>
      <c r="D147" s="141" t="s">
        <v>285</v>
      </c>
      <c r="E147" s="141" t="s">
        <v>286</v>
      </c>
      <c r="F147" s="153">
        <v>539.99863291485337</v>
      </c>
      <c r="G147" s="154">
        <v>537.48931768092473</v>
      </c>
      <c r="H147" s="362">
        <f t="shared" si="132"/>
        <v>2.5093152339286462</v>
      </c>
      <c r="I147" s="151">
        <f t="shared" ref="I147:J147" si="143">IFERROR(F147-F332,"")</f>
        <v>-40.784706874159838</v>
      </c>
      <c r="J147" s="152">
        <f t="shared" si="143"/>
        <v>20.240183510997099</v>
      </c>
      <c r="K147" s="151">
        <f t="shared" si="134"/>
        <v>27.341702932397652</v>
      </c>
      <c r="L147" s="152"/>
    </row>
    <row r="148" spans="1:12" s="126" customFormat="1">
      <c r="A148" s="141" t="s">
        <v>21</v>
      </c>
      <c r="B148" s="141" t="s">
        <v>39</v>
      </c>
      <c r="C148" s="141" t="s">
        <v>55</v>
      </c>
      <c r="D148" s="141" t="s">
        <v>287</v>
      </c>
      <c r="E148" s="141" t="s">
        <v>288</v>
      </c>
      <c r="F148" s="153">
        <v>565.92564800050025</v>
      </c>
      <c r="G148" s="154">
        <v>567.32829549873804</v>
      </c>
      <c r="H148" s="362">
        <f t="shared" si="132"/>
        <v>-1.4026474982377977</v>
      </c>
      <c r="I148" s="151">
        <f t="shared" ref="I148:J148" si="144">IFERROR(F148-F333,"")</f>
        <v>29.703279867429501</v>
      </c>
      <c r="J148" s="152">
        <f t="shared" si="144"/>
        <v>48.802434021396834</v>
      </c>
      <c r="K148" s="151">
        <f t="shared" si="134"/>
        <v>0</v>
      </c>
      <c r="L148" s="152"/>
    </row>
    <row r="149" spans="1:12" s="126" customFormat="1">
      <c r="A149" s="141" t="s">
        <v>21</v>
      </c>
      <c r="B149" s="141" t="s">
        <v>39</v>
      </c>
      <c r="C149" s="141" t="s">
        <v>55</v>
      </c>
      <c r="D149" s="141" t="s">
        <v>289</v>
      </c>
      <c r="E149" s="141" t="s">
        <v>290</v>
      </c>
      <c r="F149" s="153">
        <v>633.90186406766907</v>
      </c>
      <c r="G149" s="154">
        <v>667.45801630699179</v>
      </c>
      <c r="H149" s="362">
        <f t="shared" si="132"/>
        <v>-33.556152239322728</v>
      </c>
      <c r="I149" s="151">
        <f t="shared" ref="I149:J149" si="145">IFERROR(F149-F334,"")</f>
        <v>-5.9428299756343677</v>
      </c>
      <c r="J149" s="152">
        <f t="shared" si="145"/>
        <v>66.162019109147877</v>
      </c>
      <c r="K149" s="151">
        <f t="shared" si="134"/>
        <v>3.9618866504229118</v>
      </c>
      <c r="L149" s="152"/>
    </row>
    <row r="150" spans="1:12" s="126" customFormat="1">
      <c r="A150" s="141" t="s">
        <v>15</v>
      </c>
      <c r="B150" s="141" t="s">
        <v>23</v>
      </c>
      <c r="C150" s="141" t="s">
        <v>43</v>
      </c>
      <c r="D150" s="141" t="s">
        <v>291</v>
      </c>
      <c r="E150" s="141" t="s">
        <v>292</v>
      </c>
      <c r="F150" s="153">
        <v>1097.7701543739279</v>
      </c>
      <c r="G150" s="154">
        <v>843.43879140979607</v>
      </c>
      <c r="H150" s="362">
        <f t="shared" si="132"/>
        <v>254.33136296413181</v>
      </c>
      <c r="I150" s="151">
        <f t="shared" ref="I150:J150" si="146">IFERROR(F150-F335,"")</f>
        <v>380.78902229845619</v>
      </c>
      <c r="J150" s="152">
        <f t="shared" si="146"/>
        <v>-223.56208928934348</v>
      </c>
      <c r="K150" s="151">
        <f t="shared" si="134"/>
        <v>-41.166380789022242</v>
      </c>
      <c r="L150" s="152"/>
    </row>
    <row r="151" spans="1:12" s="126" customFormat="1">
      <c r="A151" s="141" t="s">
        <v>21</v>
      </c>
      <c r="B151" s="141" t="s">
        <v>37</v>
      </c>
      <c r="C151" s="141" t="s">
        <v>61</v>
      </c>
      <c r="D151" s="141" t="s">
        <v>293</v>
      </c>
      <c r="E151" s="141" t="s">
        <v>294</v>
      </c>
      <c r="F151" s="153">
        <v>1116.9114969042128</v>
      </c>
      <c r="G151" s="154">
        <v>896.53720027678332</v>
      </c>
      <c r="H151" s="362">
        <f t="shared" si="132"/>
        <v>220.37429662742943</v>
      </c>
      <c r="I151" s="151">
        <f t="shared" ref="I151:J151" si="147">IFERROR(F151-F336,"")</f>
        <v>327.78924365667115</v>
      </c>
      <c r="J151" s="152">
        <f t="shared" si="147"/>
        <v>24.068112759108203</v>
      </c>
      <c r="K151" s="151">
        <f t="shared" si="134"/>
        <v>194.24547772247195</v>
      </c>
      <c r="L151" s="152"/>
    </row>
    <row r="152" spans="1:12" s="126" customFormat="1">
      <c r="A152" s="141" t="s">
        <v>17</v>
      </c>
      <c r="B152" s="141" t="s">
        <v>33</v>
      </c>
      <c r="C152" s="141" t="s">
        <v>53</v>
      </c>
      <c r="D152" s="141" t="s">
        <v>295</v>
      </c>
      <c r="E152" s="141" t="s">
        <v>296</v>
      </c>
      <c r="F152" s="153">
        <v>669.74120964662336</v>
      </c>
      <c r="G152" s="154">
        <v>620.52367558790274</v>
      </c>
      <c r="H152" s="362">
        <f t="shared" si="132"/>
        <v>49.217534058720616</v>
      </c>
      <c r="I152" s="151">
        <f t="shared" ref="I152:J152" si="148">IFERROR(F152-F337,"")</f>
        <v>149.81053373674467</v>
      </c>
      <c r="J152" s="152">
        <f t="shared" si="148"/>
        <v>-75.390726940586319</v>
      </c>
      <c r="K152" s="151">
        <f t="shared" si="134"/>
        <v>-35.249537349822276</v>
      </c>
      <c r="L152" s="152"/>
    </row>
    <row r="153" spans="1:12" s="126" customFormat="1">
      <c r="A153" s="141" t="s">
        <v>19</v>
      </c>
      <c r="B153" s="141" t="s">
        <v>35</v>
      </c>
      <c r="C153" s="141" t="s">
        <v>63</v>
      </c>
      <c r="D153" s="141" t="s">
        <v>297</v>
      </c>
      <c r="E153" s="141" t="s">
        <v>298</v>
      </c>
      <c r="F153" s="150">
        <v>566.88417618270796</v>
      </c>
      <c r="G153" s="151">
        <v>398.27943285008763</v>
      </c>
      <c r="H153" s="362">
        <f t="shared" si="132"/>
        <v>168.60474333262033</v>
      </c>
      <c r="I153" s="151">
        <f t="shared" ref="I153:J153" si="149">IFERROR(F153-F338,"")</f>
        <v>-65.252854812398027</v>
      </c>
      <c r="J153" s="152">
        <f t="shared" si="149"/>
        <v>-219.05368806754819</v>
      </c>
      <c r="K153" s="151">
        <f t="shared" si="134"/>
        <v>-65.252854812398027</v>
      </c>
      <c r="L153" s="152"/>
    </row>
    <row r="154" spans="1:12" s="126" customFormat="1">
      <c r="A154" s="141" t="s">
        <v>15</v>
      </c>
      <c r="B154" s="141" t="s">
        <v>25</v>
      </c>
      <c r="C154" s="141" t="s">
        <v>45</v>
      </c>
      <c r="D154" s="141" t="s">
        <v>299</v>
      </c>
      <c r="E154" s="141" t="s">
        <v>300</v>
      </c>
      <c r="F154" s="150">
        <v>765.88288491973776</v>
      </c>
      <c r="G154" s="151">
        <v>699.61132704053296</v>
      </c>
      <c r="H154" s="362">
        <f t="shared" si="132"/>
        <v>66.271557879204806</v>
      </c>
      <c r="I154" s="151">
        <f t="shared" ref="I154:J154" si="150">IFERROR(F154-F339,"")</f>
        <v>42.392041600723473</v>
      </c>
      <c r="J154" s="152">
        <f t="shared" si="150"/>
        <v>-19.433647973348229</v>
      </c>
      <c r="K154" s="151">
        <f t="shared" si="134"/>
        <v>-42.392041600723473</v>
      </c>
      <c r="L154" s="152"/>
    </row>
    <row r="155" spans="1:12" s="126" customFormat="1">
      <c r="A155" s="141" t="s">
        <v>17</v>
      </c>
      <c r="B155" s="141" t="s">
        <v>31</v>
      </c>
      <c r="C155" s="141" t="s">
        <v>47</v>
      </c>
      <c r="D155" s="141" t="s">
        <v>301</v>
      </c>
      <c r="E155" s="141" t="s">
        <v>302</v>
      </c>
      <c r="F155" s="153">
        <v>624.82233530831445</v>
      </c>
      <c r="G155" s="154">
        <v>634.23328849960092</v>
      </c>
      <c r="H155" s="362">
        <f t="shared" si="132"/>
        <v>-9.4109531912864668</v>
      </c>
      <c r="I155" s="151">
        <f t="shared" ref="I155:J155" si="151">IFERROR(F155-F340,"")</f>
        <v>41.803456867193177</v>
      </c>
      <c r="J155" s="152">
        <f t="shared" si="151"/>
        <v>39.912956948681767</v>
      </c>
      <c r="K155" s="151">
        <f t="shared" si="134"/>
        <v>-32.885386068858679</v>
      </c>
      <c r="L155" s="152"/>
    </row>
    <row r="156" spans="1:12" s="126" customFormat="1">
      <c r="A156" s="141" t="s">
        <v>15</v>
      </c>
      <c r="B156" s="141" t="s">
        <v>25</v>
      </c>
      <c r="C156" s="141" t="s">
        <v>469</v>
      </c>
      <c r="D156" s="141" t="s">
        <v>303</v>
      </c>
      <c r="E156" s="141" t="s">
        <v>304</v>
      </c>
      <c r="F156" s="150">
        <v>579.0275170875093</v>
      </c>
      <c r="G156" s="151">
        <v>391.9578645295631</v>
      </c>
      <c r="H156" s="362">
        <f t="shared" si="132"/>
        <v>187.0696525579462</v>
      </c>
      <c r="I156" s="151">
        <f t="shared" ref="I156:J156" si="152">IFERROR(F156-F341,"")</f>
        <v>-168.21900343520917</v>
      </c>
      <c r="J156" s="152">
        <f t="shared" si="152"/>
        <v>-189.67960944198484</v>
      </c>
      <c r="K156" s="151">
        <f t="shared" si="134"/>
        <v>-9.5619223005276126</v>
      </c>
      <c r="L156" s="152"/>
    </row>
    <row r="157" spans="1:12" s="126" customFormat="1">
      <c r="A157" s="141" t="s">
        <v>15</v>
      </c>
      <c r="B157" s="141" t="s">
        <v>23</v>
      </c>
      <c r="C157" s="141" t="s">
        <v>43</v>
      </c>
      <c r="D157" s="141" t="s">
        <v>305</v>
      </c>
      <c r="E157" s="141" t="s">
        <v>306</v>
      </c>
      <c r="F157" s="153">
        <v>700.7273372361185</v>
      </c>
      <c r="G157" s="154">
        <v>894.67263115087428</v>
      </c>
      <c r="H157" s="362">
        <f t="shared" si="132"/>
        <v>-193.94529391475578</v>
      </c>
      <c r="I157" s="151">
        <f t="shared" ref="I157:J157" si="153">IFERROR(F157-F342,"")</f>
        <v>-141.91946070604922</v>
      </c>
      <c r="J157" s="152">
        <f t="shared" si="153"/>
        <v>52.286062859466597</v>
      </c>
      <c r="K157" s="151">
        <f t="shared" si="134"/>
        <v>-215.83584649044997</v>
      </c>
      <c r="L157" s="152"/>
    </row>
    <row r="158" spans="1:12" s="126" customFormat="1">
      <c r="A158" s="141" t="s">
        <v>17</v>
      </c>
      <c r="B158" s="141" t="s">
        <v>31</v>
      </c>
      <c r="C158" s="141" t="s">
        <v>47</v>
      </c>
      <c r="D158" s="141" t="s">
        <v>307</v>
      </c>
      <c r="E158" s="141" t="s">
        <v>308</v>
      </c>
      <c r="F158" s="153">
        <v>859.82897907119582</v>
      </c>
      <c r="G158" s="154">
        <v>701.47543666845934</v>
      </c>
      <c r="H158" s="362">
        <f t="shared" si="132"/>
        <v>158.35354240273648</v>
      </c>
      <c r="I158" s="151">
        <f t="shared" ref="I158:J158" si="154">IFERROR(F158-F343,"")</f>
        <v>42.519015448575715</v>
      </c>
      <c r="J158" s="152">
        <f t="shared" si="154"/>
        <v>-39.750274744546005</v>
      </c>
      <c r="K158" s="151">
        <f t="shared" si="134"/>
        <v>42.519015448575715</v>
      </c>
      <c r="L158" s="152"/>
    </row>
    <row r="159" spans="1:12" s="126" customFormat="1">
      <c r="A159" s="141" t="s">
        <v>17</v>
      </c>
      <c r="B159" s="141" t="s">
        <v>33</v>
      </c>
      <c r="C159" s="141" t="s">
        <v>53</v>
      </c>
      <c r="D159" s="141" t="s">
        <v>309</v>
      </c>
      <c r="E159" s="141" t="s">
        <v>310</v>
      </c>
      <c r="F159" s="153">
        <v>660.62347467509835</v>
      </c>
      <c r="G159" s="154">
        <v>520.17060181912439</v>
      </c>
      <c r="H159" s="362">
        <f t="shared" si="132"/>
        <v>140.45287285597396</v>
      </c>
      <c r="I159" s="151">
        <f t="shared" ref="I159:J159" si="155">IFERROR(F159-F344,"")</f>
        <v>62.515779223121285</v>
      </c>
      <c r="J159" s="152">
        <f t="shared" si="155"/>
        <v>-79.52778170507554</v>
      </c>
      <c r="K159" s="151">
        <f t="shared" si="134"/>
        <v>-21.640077423388107</v>
      </c>
      <c r="L159" s="152"/>
    </row>
    <row r="160" spans="1:12" s="126" customFormat="1">
      <c r="A160" s="141" t="s">
        <v>15</v>
      </c>
      <c r="B160" s="141" t="s">
        <v>23</v>
      </c>
      <c r="C160" s="141" t="s">
        <v>43</v>
      </c>
      <c r="D160" s="141" t="s">
        <v>311</v>
      </c>
      <c r="E160" s="141" t="s">
        <v>312</v>
      </c>
      <c r="F160" s="153">
        <v>942.90204295442641</v>
      </c>
      <c r="G160" s="154">
        <v>909.03893430907317</v>
      </c>
      <c r="H160" s="362">
        <f t="shared" si="132"/>
        <v>33.863108645353236</v>
      </c>
      <c r="I160" s="151">
        <f t="shared" ref="I160:J160" si="156">IFERROR(F160-F345,"")</f>
        <v>108.647148982403</v>
      </c>
      <c r="J160" s="152">
        <f t="shared" si="156"/>
        <v>57.172260019438568</v>
      </c>
      <c r="K160" s="151">
        <f t="shared" si="134"/>
        <v>38.8025532080012</v>
      </c>
      <c r="L160" s="152"/>
    </row>
    <row r="161" spans="1:12" s="126" customFormat="1">
      <c r="A161" s="141" t="s">
        <v>21</v>
      </c>
      <c r="B161" s="141" t="s">
        <v>37</v>
      </c>
      <c r="C161" s="141" t="s">
        <v>57</v>
      </c>
      <c r="D161" s="141" t="s">
        <v>313</v>
      </c>
      <c r="E161" s="141" t="s">
        <v>314</v>
      </c>
      <c r="F161" s="153">
        <v>632.12000129192415</v>
      </c>
      <c r="G161" s="154">
        <v>495.43913923705099</v>
      </c>
      <c r="H161" s="362">
        <f t="shared" si="132"/>
        <v>136.68086205487316</v>
      </c>
      <c r="I161" s="151">
        <f t="shared" ref="I161:J161" si="157">IFERROR(F161-F346,"")</f>
        <v>79.822452717885426</v>
      </c>
      <c r="J161" s="152">
        <f t="shared" si="157"/>
        <v>-68.697254384568168</v>
      </c>
      <c r="K161" s="151">
        <f t="shared" si="134"/>
        <v>70.13302204114791</v>
      </c>
      <c r="L161" s="152"/>
    </row>
    <row r="162" spans="1:12" s="126" customFormat="1">
      <c r="A162" s="141" t="s">
        <v>19</v>
      </c>
      <c r="B162" s="141" t="s">
        <v>35</v>
      </c>
      <c r="C162" s="141" t="s">
        <v>63</v>
      </c>
      <c r="D162" s="141" t="s">
        <v>315</v>
      </c>
      <c r="E162" s="141" t="s">
        <v>316</v>
      </c>
      <c r="F162" s="150">
        <v>275.20806392784903</v>
      </c>
      <c r="G162" s="151">
        <v>182.96468128205964</v>
      </c>
      <c r="H162" s="362">
        <f t="shared" si="132"/>
        <v>92.243382645789382</v>
      </c>
      <c r="I162" s="151">
        <f t="shared" ref="I162:J162" si="158">IFERROR(F162-F347,"")</f>
        <v>36.473357869955834</v>
      </c>
      <c r="J162" s="152">
        <f t="shared" si="158"/>
        <v>-104.55124644689124</v>
      </c>
      <c r="K162" s="151">
        <f t="shared" si="134"/>
        <v>-13.263039225438547</v>
      </c>
      <c r="L162" s="152"/>
    </row>
    <row r="163" spans="1:12" s="126" customFormat="1">
      <c r="A163" s="141" t="s">
        <v>21</v>
      </c>
      <c r="B163" s="141" t="s">
        <v>39</v>
      </c>
      <c r="C163" s="141" t="s">
        <v>59</v>
      </c>
      <c r="D163" s="141" t="s">
        <v>317</v>
      </c>
      <c r="E163" s="141" t="s">
        <v>318</v>
      </c>
      <c r="F163" s="153">
        <v>665.33599467731199</v>
      </c>
      <c r="G163" s="154">
        <v>569.17558473897964</v>
      </c>
      <c r="H163" s="362">
        <f t="shared" si="132"/>
        <v>96.16040993833235</v>
      </c>
      <c r="I163" s="151">
        <f t="shared" ref="I163:J163" si="159">IFERROR(F163-F348,"")</f>
        <v>-75.606363031512842</v>
      </c>
      <c r="J163" s="152">
        <f t="shared" si="159"/>
        <v>-174.9029140604157</v>
      </c>
      <c r="K163" s="151">
        <f t="shared" si="134"/>
        <v>-75.606363031512842</v>
      </c>
      <c r="L163" s="152"/>
    </row>
    <row r="164" spans="1:12" s="126" customFormat="1">
      <c r="A164" s="141" t="s">
        <v>15</v>
      </c>
      <c r="B164" s="141" t="s">
        <v>25</v>
      </c>
      <c r="C164" s="141" t="s">
        <v>469</v>
      </c>
      <c r="D164" s="141" t="s">
        <v>319</v>
      </c>
      <c r="E164" s="141" t="s">
        <v>320</v>
      </c>
      <c r="F164" s="150">
        <v>633.75322744699167</v>
      </c>
      <c r="G164" s="151">
        <v>618.72609175630919</v>
      </c>
      <c r="H164" s="362">
        <f t="shared" si="132"/>
        <v>15.027135690682485</v>
      </c>
      <c r="I164" s="151">
        <f t="shared" ref="I164:J164" si="160">IFERROR(F164-F349,"")</f>
        <v>46.162272122682111</v>
      </c>
      <c r="J164" s="152">
        <f t="shared" si="160"/>
        <v>-5.1346563631228719</v>
      </c>
      <c r="K164" s="151">
        <f t="shared" si="134"/>
        <v>0</v>
      </c>
      <c r="L164" s="152"/>
    </row>
    <row r="165" spans="1:12" s="126" customFormat="1">
      <c r="A165" s="141" t="s">
        <v>17</v>
      </c>
      <c r="B165" s="141" t="s">
        <v>31</v>
      </c>
      <c r="C165" s="141" t="s">
        <v>47</v>
      </c>
      <c r="D165" s="141" t="s">
        <v>321</v>
      </c>
      <c r="E165" s="141" t="s">
        <v>322</v>
      </c>
      <c r="F165" s="153">
        <v>460.30330062444244</v>
      </c>
      <c r="G165" s="154">
        <v>361.32439287079177</v>
      </c>
      <c r="H165" s="362">
        <f t="shared" si="132"/>
        <v>98.978907753650674</v>
      </c>
      <c r="I165" s="151">
        <f t="shared" ref="I165:J165" si="161">IFERROR(F165-F350,"")</f>
        <v>-39.250669045495101</v>
      </c>
      <c r="J165" s="152">
        <f t="shared" si="161"/>
        <v>-177.18792342702289</v>
      </c>
      <c r="K165" s="151">
        <f t="shared" si="134"/>
        <v>-39.250669045495101</v>
      </c>
      <c r="L165" s="152"/>
    </row>
    <row r="166" spans="1:12" s="126" customFormat="1">
      <c r="A166" s="141" t="s">
        <v>17</v>
      </c>
      <c r="B166" s="141" t="s">
        <v>33</v>
      </c>
      <c r="C166" s="141" t="s">
        <v>53</v>
      </c>
      <c r="D166" s="141" t="s">
        <v>323</v>
      </c>
      <c r="E166" s="141" t="s">
        <v>324</v>
      </c>
      <c r="F166" s="153">
        <v>674.10811993871744</v>
      </c>
      <c r="G166" s="154">
        <v>1687.83638320775</v>
      </c>
      <c r="H166" s="362">
        <f t="shared" si="132"/>
        <v>-1013.7282632690326</v>
      </c>
      <c r="I166" s="151">
        <f t="shared" ref="I166:J166" si="162">IFERROR(F166-F351,"")</f>
        <v>83.169183628802784</v>
      </c>
      <c r="J166" s="152">
        <f t="shared" si="162"/>
        <v>1067.8148546824541</v>
      </c>
      <c r="K166" s="151">
        <f t="shared" si="134"/>
        <v>0</v>
      </c>
      <c r="L166" s="152"/>
    </row>
    <row r="167" spans="1:12" s="126" customFormat="1">
      <c r="A167" s="141" t="s">
        <v>21</v>
      </c>
      <c r="B167" s="141" t="s">
        <v>39</v>
      </c>
      <c r="C167" s="141" t="s">
        <v>55</v>
      </c>
      <c r="D167" s="141" t="s">
        <v>325</v>
      </c>
      <c r="E167" s="141" t="s">
        <v>326</v>
      </c>
      <c r="F167" s="153">
        <v>513.0447456638974</v>
      </c>
      <c r="G167" s="154">
        <v>493.69958954045757</v>
      </c>
      <c r="H167" s="362">
        <f t="shared" si="132"/>
        <v>19.345156123439835</v>
      </c>
      <c r="I167" s="151">
        <f t="shared" ref="I167:J167" si="163">IFERROR(F167-F352,"")</f>
        <v>-61.215566243987723</v>
      </c>
      <c r="J167" s="152">
        <f t="shared" si="163"/>
        <v>-71.758661270415303</v>
      </c>
      <c r="K167" s="151">
        <f t="shared" si="134"/>
        <v>-61.215566243987723</v>
      </c>
      <c r="L167" s="152"/>
    </row>
    <row r="168" spans="1:12" s="126" customFormat="1">
      <c r="A168" s="141" t="s">
        <v>19</v>
      </c>
      <c r="B168" s="141" t="s">
        <v>35</v>
      </c>
      <c r="C168" s="141" t="s">
        <v>63</v>
      </c>
      <c r="D168" s="141" t="s">
        <v>327</v>
      </c>
      <c r="E168" s="141" t="s">
        <v>328</v>
      </c>
      <c r="F168" s="150">
        <v>542.74084124830392</v>
      </c>
      <c r="G168" s="151">
        <v>613.16106427241868</v>
      </c>
      <c r="H168" s="362">
        <f t="shared" si="132"/>
        <v>-70.420223024114762</v>
      </c>
      <c r="I168" s="151">
        <f t="shared" ref="I168:J168" si="164">IFERROR(F168-F353,"")</f>
        <v>5.6535504296698491</v>
      </c>
      <c r="J168" s="152">
        <f t="shared" si="164"/>
        <v>125.9170042702288</v>
      </c>
      <c r="K168" s="151">
        <f t="shared" si="134"/>
        <v>5.6535504296698491</v>
      </c>
      <c r="L168" s="152"/>
    </row>
    <row r="169" spans="1:12" s="126" customFormat="1">
      <c r="A169" s="141" t="s">
        <v>15</v>
      </c>
      <c r="B169" s="141" t="s">
        <v>25</v>
      </c>
      <c r="C169" s="141" t="s">
        <v>469</v>
      </c>
      <c r="D169" s="141" t="s">
        <v>329</v>
      </c>
      <c r="E169" s="141" t="s">
        <v>330</v>
      </c>
      <c r="F169" s="150">
        <v>735.16453082907424</v>
      </c>
      <c r="G169" s="151">
        <v>883.22127670131738</v>
      </c>
      <c r="H169" s="362">
        <f t="shared" si="132"/>
        <v>-148.05674587224314</v>
      </c>
      <c r="I169" s="151">
        <f t="shared" ref="I169:J169" si="165">IFERROR(F169-F354,"")</f>
        <v>65.459855484780633</v>
      </c>
      <c r="J169" s="152">
        <f t="shared" si="165"/>
        <v>178.62902225419896</v>
      </c>
      <c r="K169" s="151">
        <f t="shared" si="134"/>
        <v>20.141493995317092</v>
      </c>
      <c r="L169" s="152"/>
    </row>
    <row r="170" spans="1:12" s="126" customFormat="1">
      <c r="A170" s="141" t="s">
        <v>15</v>
      </c>
      <c r="B170" s="141" t="s">
        <v>27</v>
      </c>
      <c r="C170" s="141" t="s">
        <v>41</v>
      </c>
      <c r="D170" s="141" t="s">
        <v>331</v>
      </c>
      <c r="E170" s="141" t="s">
        <v>332</v>
      </c>
      <c r="F170" s="153">
        <v>735.63736458316566</v>
      </c>
      <c r="G170" s="154">
        <v>744.13008027105332</v>
      </c>
      <c r="H170" s="362">
        <f t="shared" si="132"/>
        <v>-8.4927156878876531</v>
      </c>
      <c r="I170" s="151">
        <f t="shared" ref="I170:J170" si="166">IFERROR(F170-F355,"")</f>
        <v>64.388390773143669</v>
      </c>
      <c r="J170" s="152">
        <f t="shared" si="166"/>
        <v>22.165576859137786</v>
      </c>
      <c r="K170" s="151">
        <f t="shared" si="134"/>
        <v>1.6097097693286742</v>
      </c>
      <c r="L170" s="152"/>
    </row>
    <row r="171" spans="1:12" s="126" customFormat="1">
      <c r="A171" s="141" t="s">
        <v>17</v>
      </c>
      <c r="B171" s="141" t="s">
        <v>31</v>
      </c>
      <c r="C171" s="141" t="s">
        <v>49</v>
      </c>
      <c r="D171" s="141" t="s">
        <v>333</v>
      </c>
      <c r="E171" s="141" t="s">
        <v>334</v>
      </c>
      <c r="F171" s="153">
        <v>551.32847784513979</v>
      </c>
      <c r="G171" s="154">
        <v>623.95250691597846</v>
      </c>
      <c r="H171" s="362">
        <f t="shared" si="132"/>
        <v>-72.624029070838674</v>
      </c>
      <c r="I171" s="151">
        <f t="shared" ref="I171:J171" si="167">IFERROR(F171-F356,"")</f>
        <v>79.342474671440812</v>
      </c>
      <c r="J171" s="152">
        <f t="shared" si="167"/>
        <v>18.173373987844002</v>
      </c>
      <c r="K171" s="151">
        <f t="shared" si="134"/>
        <v>-61.03267282418517</v>
      </c>
      <c r="L171" s="152"/>
    </row>
    <row r="172" spans="1:12" s="126" customFormat="1">
      <c r="A172" s="141" t="s">
        <v>19</v>
      </c>
      <c r="B172" s="141" t="s">
        <v>35</v>
      </c>
      <c r="C172" s="141" t="s">
        <v>63</v>
      </c>
      <c r="D172" s="141" t="s">
        <v>335</v>
      </c>
      <c r="E172" s="141" t="s">
        <v>336</v>
      </c>
      <c r="F172" s="150">
        <v>355.08052078476379</v>
      </c>
      <c r="G172" s="151">
        <v>397.78927729080857</v>
      </c>
      <c r="H172" s="362">
        <f t="shared" si="132"/>
        <v>-42.708756506044779</v>
      </c>
      <c r="I172" s="151">
        <f t="shared" ref="I172:J172" si="168">IFERROR(F172-F357,"")</f>
        <v>28.693375416950573</v>
      </c>
      <c r="J172" s="152">
        <f t="shared" si="168"/>
        <v>77.445700003520244</v>
      </c>
      <c r="K172" s="151">
        <f t="shared" si="134"/>
        <v>21.520031562712916</v>
      </c>
      <c r="L172" s="152"/>
    </row>
    <row r="173" spans="1:12" s="126" customFormat="1">
      <c r="A173" s="141" t="s">
        <v>19</v>
      </c>
      <c r="B173" s="141" t="s">
        <v>35</v>
      </c>
      <c r="C173" s="141" t="s">
        <v>63</v>
      </c>
      <c r="D173" s="141" t="s">
        <v>337</v>
      </c>
      <c r="E173" s="141" t="s">
        <v>338</v>
      </c>
      <c r="F173" s="150">
        <v>317.30867651574601</v>
      </c>
      <c r="G173" s="151">
        <v>365.318229044475</v>
      </c>
      <c r="H173" s="362">
        <f t="shared" si="132"/>
        <v>-48.009552528728989</v>
      </c>
      <c r="I173" s="151">
        <f t="shared" ref="I173:J173" si="169">IFERROR(F173-F358,"")</f>
        <v>-143.30069262001433</v>
      </c>
      <c r="J173" s="152">
        <f t="shared" si="169"/>
        <v>-83.788584643228205</v>
      </c>
      <c r="K173" s="151">
        <f t="shared" si="134"/>
        <v>-116.00532259715447</v>
      </c>
      <c r="L173" s="152"/>
    </row>
    <row r="174" spans="1:12" s="126" customFormat="1">
      <c r="A174" s="141" t="s">
        <v>15</v>
      </c>
      <c r="B174" s="141" t="s">
        <v>25</v>
      </c>
      <c r="C174" s="141" t="s">
        <v>45</v>
      </c>
      <c r="D174" s="141" t="s">
        <v>339</v>
      </c>
      <c r="E174" s="141" t="s">
        <v>340</v>
      </c>
      <c r="F174" s="150">
        <v>696.93025273890873</v>
      </c>
      <c r="G174" s="151">
        <v>640.02124551852353</v>
      </c>
      <c r="H174" s="362">
        <f t="shared" si="132"/>
        <v>56.909007220385206</v>
      </c>
      <c r="I174" s="151">
        <f t="shared" ref="I174:J174" si="170">IFERROR(F174-F359,"")</f>
        <v>2.7117908666882613</v>
      </c>
      <c r="J174" s="152">
        <f t="shared" si="170"/>
        <v>-53.113796308591077</v>
      </c>
      <c r="K174" s="151">
        <f t="shared" si="134"/>
        <v>2.7117908666882613</v>
      </c>
      <c r="L174" s="152"/>
    </row>
    <row r="175" spans="1:12" s="126" customFormat="1">
      <c r="A175" s="141" t="s">
        <v>17</v>
      </c>
      <c r="B175" s="141" t="s">
        <v>31</v>
      </c>
      <c r="C175" s="141" t="s">
        <v>49</v>
      </c>
      <c r="D175" s="141" t="s">
        <v>341</v>
      </c>
      <c r="E175" s="141" t="s">
        <v>342</v>
      </c>
      <c r="F175" s="153">
        <v>572.78557007284337</v>
      </c>
      <c r="G175" s="154">
        <v>482.1087015380316</v>
      </c>
      <c r="H175" s="362">
        <f t="shared" si="132"/>
        <v>90.676868534811774</v>
      </c>
      <c r="I175" s="151">
        <f t="shared" ref="I175:J175" si="171">IFERROR(F175-F360,"")</f>
        <v>80.047672836266884</v>
      </c>
      <c r="J175" s="152">
        <f t="shared" si="171"/>
        <v>-142.36180860633897</v>
      </c>
      <c r="K175" s="151">
        <f t="shared" si="134"/>
        <v>-63.14871968194393</v>
      </c>
      <c r="L175" s="152"/>
    </row>
    <row r="176" spans="1:12" s="126" customFormat="1">
      <c r="A176" s="141" t="s">
        <v>21</v>
      </c>
      <c r="B176" s="141" t="s">
        <v>37</v>
      </c>
      <c r="C176" s="141" t="s">
        <v>59</v>
      </c>
      <c r="D176" s="141" t="s">
        <v>343</v>
      </c>
      <c r="E176" s="141" t="s">
        <v>344</v>
      </c>
      <c r="F176" s="153">
        <v>580.97575057736719</v>
      </c>
      <c r="G176" s="154">
        <v>603.36057810362365</v>
      </c>
      <c r="H176" s="362">
        <f t="shared" si="132"/>
        <v>-22.384827526256458</v>
      </c>
      <c r="I176" s="151">
        <f t="shared" ref="I176:J176" si="172">IFERROR(F176-F361,"")</f>
        <v>-202.07852193995393</v>
      </c>
      <c r="J176" s="152">
        <f t="shared" si="172"/>
        <v>7.0158206756235586</v>
      </c>
      <c r="K176" s="151">
        <f t="shared" si="134"/>
        <v>-28.868360277136276</v>
      </c>
      <c r="L176" s="152"/>
    </row>
    <row r="177" spans="1:12" s="126" customFormat="1">
      <c r="A177" s="141" t="s">
        <v>21</v>
      </c>
      <c r="B177" s="141" t="s">
        <v>37</v>
      </c>
      <c r="C177" s="141" t="s">
        <v>57</v>
      </c>
      <c r="D177" s="141" t="s">
        <v>345</v>
      </c>
      <c r="E177" s="141" t="s">
        <v>346</v>
      </c>
      <c r="F177" s="153">
        <v>353.1281266552881</v>
      </c>
      <c r="G177" s="154">
        <v>651.16083357002344</v>
      </c>
      <c r="H177" s="362">
        <f t="shared" si="132"/>
        <v>-298.03270691473534</v>
      </c>
      <c r="I177" s="151">
        <f t="shared" ref="I177:J177" si="173">IFERROR(F177-F362,"")</f>
        <v>-243.97943296183536</v>
      </c>
      <c r="J177" s="152">
        <f t="shared" si="173"/>
        <v>53.123783675745017</v>
      </c>
      <c r="K177" s="151">
        <f t="shared" si="134"/>
        <v>-243.97943296183536</v>
      </c>
      <c r="L177" s="152"/>
    </row>
    <row r="178" spans="1:12" s="126" customFormat="1">
      <c r="A178" s="141" t="s">
        <v>19</v>
      </c>
      <c r="B178" s="141" t="s">
        <v>35</v>
      </c>
      <c r="C178" s="141" t="s">
        <v>63</v>
      </c>
      <c r="D178" s="141" t="s">
        <v>347</v>
      </c>
      <c r="E178" s="141" t="s">
        <v>348</v>
      </c>
      <c r="F178" s="150">
        <v>472.08032411484936</v>
      </c>
      <c r="G178" s="151">
        <v>314.76666210483097</v>
      </c>
      <c r="H178" s="362">
        <f t="shared" si="132"/>
        <v>157.31366201001839</v>
      </c>
      <c r="I178" s="151">
        <f t="shared" ref="I178:J178" si="174">IFERROR(F178-F363,"")</f>
        <v>92.106605601550143</v>
      </c>
      <c r="J178" s="152">
        <f t="shared" si="174"/>
        <v>-34.853565074586015</v>
      </c>
      <c r="K178" s="151">
        <f t="shared" si="134"/>
        <v>151.48846221595909</v>
      </c>
      <c r="L178" s="152"/>
    </row>
    <row r="179" spans="1:12" s="126" customFormat="1">
      <c r="A179" s="141" t="s">
        <v>15</v>
      </c>
      <c r="B179" s="141" t="s">
        <v>25</v>
      </c>
      <c r="C179" s="141" t="s">
        <v>469</v>
      </c>
      <c r="D179" s="141" t="s">
        <v>349</v>
      </c>
      <c r="E179" s="141" t="s">
        <v>350</v>
      </c>
      <c r="F179" s="150">
        <v>714.23758506839158</v>
      </c>
      <c r="G179" s="151">
        <v>616.44516620819934</v>
      </c>
      <c r="H179" s="362">
        <f t="shared" si="132"/>
        <v>97.792418860192242</v>
      </c>
      <c r="I179" s="151">
        <f t="shared" ref="I179:J179" si="175">IFERROR(F179-F364,"")</f>
        <v>16.845226062933648</v>
      </c>
      <c r="J179" s="152">
        <f t="shared" si="175"/>
        <v>-111.02641434394991</v>
      </c>
      <c r="K179" s="151">
        <f t="shared" si="134"/>
        <v>0</v>
      </c>
      <c r="L179" s="152"/>
    </row>
    <row r="180" spans="1:12" s="126" customFormat="1">
      <c r="A180" s="141" t="s">
        <v>21</v>
      </c>
      <c r="B180" s="141" t="s">
        <v>39</v>
      </c>
      <c r="C180" s="141" t="s">
        <v>59</v>
      </c>
      <c r="D180" s="141" t="s">
        <v>351</v>
      </c>
      <c r="E180" s="141" t="s">
        <v>352</v>
      </c>
      <c r="F180" s="153">
        <v>494.02133365595949</v>
      </c>
      <c r="G180" s="154">
        <v>428.2001811237547</v>
      </c>
      <c r="H180" s="362">
        <f t="shared" si="132"/>
        <v>65.821152532204792</v>
      </c>
      <c r="I180" s="151">
        <f t="shared" ref="I180:J180" si="176">IFERROR(F180-F365,"")</f>
        <v>-85.697578287258295</v>
      </c>
      <c r="J180" s="152">
        <f t="shared" si="176"/>
        <v>-113.20234673386636</v>
      </c>
      <c r="K180" s="151">
        <f t="shared" si="134"/>
        <v>-20.164136067590277</v>
      </c>
      <c r="L180" s="152"/>
    </row>
    <row r="181" spans="1:12" s="126" customFormat="1">
      <c r="A181" s="141" t="s">
        <v>21</v>
      </c>
      <c r="B181" s="141" t="s">
        <v>37</v>
      </c>
      <c r="C181" s="141" t="s">
        <v>59</v>
      </c>
      <c r="D181" s="141" t="s">
        <v>353</v>
      </c>
      <c r="E181" s="141" t="s">
        <v>354</v>
      </c>
      <c r="F181" s="153">
        <v>315.92640773090505</v>
      </c>
      <c r="G181" s="154">
        <v>282.13395866920706</v>
      </c>
      <c r="H181" s="362">
        <f t="shared" si="132"/>
        <v>33.792449061697994</v>
      </c>
      <c r="I181" s="151">
        <f t="shared" ref="I181:J181" si="177">IFERROR(F181-F366,"")</f>
        <v>-130.08734435978437</v>
      </c>
      <c r="J181" s="152">
        <f t="shared" si="177"/>
        <v>-285.79803605452145</v>
      </c>
      <c r="K181" s="151">
        <f t="shared" si="134"/>
        <v>-200.70618844081031</v>
      </c>
      <c r="L181" s="152"/>
    </row>
    <row r="182" spans="1:12" s="126" customFormat="1">
      <c r="A182" s="141" t="s">
        <v>15</v>
      </c>
      <c r="B182" s="141" t="s">
        <v>25</v>
      </c>
      <c r="C182" s="141" t="s">
        <v>45</v>
      </c>
      <c r="D182" s="141" t="s">
        <v>355</v>
      </c>
      <c r="E182" s="141" t="s">
        <v>356</v>
      </c>
      <c r="F182" s="150">
        <v>795.4392824630263</v>
      </c>
      <c r="G182" s="151">
        <v>743.12790629230676</v>
      </c>
      <c r="H182" s="362">
        <f t="shared" si="132"/>
        <v>52.311376170719541</v>
      </c>
      <c r="I182" s="151">
        <f t="shared" ref="I182:J182" si="178">IFERROR(F182-F367,"")</f>
        <v>97.0047905442716</v>
      </c>
      <c r="J182" s="152">
        <f t="shared" si="178"/>
        <v>52.975454705986181</v>
      </c>
      <c r="K182" s="151">
        <f t="shared" si="134"/>
        <v>31.340009252764617</v>
      </c>
      <c r="L182" s="152"/>
    </row>
    <row r="183" spans="1:12" s="126" customFormat="1">
      <c r="A183" s="141" t="s">
        <v>21</v>
      </c>
      <c r="B183" s="141" t="s">
        <v>37</v>
      </c>
      <c r="C183" s="141" t="s">
        <v>59</v>
      </c>
      <c r="D183" s="141" t="s">
        <v>357</v>
      </c>
      <c r="E183" s="141" t="s">
        <v>358</v>
      </c>
      <c r="F183" s="153">
        <v>646.83988002746355</v>
      </c>
      <c r="G183" s="154">
        <v>435.95378181044873</v>
      </c>
      <c r="H183" s="362">
        <f t="shared" si="132"/>
        <v>210.88609821701482</v>
      </c>
      <c r="I183" s="151">
        <f t="shared" ref="I183:J183" si="179">IFERROR(F183-F368,"")</f>
        <v>43.363567376142782</v>
      </c>
      <c r="J183" s="152">
        <f t="shared" si="179"/>
        <v>38.987736584674337</v>
      </c>
      <c r="K183" s="151">
        <f t="shared" si="134"/>
        <v>256.56777364217828</v>
      </c>
      <c r="L183" s="152"/>
    </row>
    <row r="184" spans="1:12" s="126" customFormat="1">
      <c r="A184" s="141" t="s">
        <v>17</v>
      </c>
      <c r="B184" s="141" t="s">
        <v>31</v>
      </c>
      <c r="C184" s="141" t="s">
        <v>49</v>
      </c>
      <c r="D184" s="141" t="s">
        <v>359</v>
      </c>
      <c r="E184" s="141" t="s">
        <v>360</v>
      </c>
      <c r="F184" s="153">
        <v>700.43103448275861</v>
      </c>
      <c r="G184" s="154">
        <v>895.43213322169493</v>
      </c>
      <c r="H184" s="362">
        <f t="shared" si="132"/>
        <v>-195.00109873893632</v>
      </c>
      <c r="I184" s="151">
        <f t="shared" ref="I184:J184" si="180">IFERROR(F184-F369,"")</f>
        <v>60.907046476761593</v>
      </c>
      <c r="J184" s="152">
        <f t="shared" si="180"/>
        <v>309.33110056749456</v>
      </c>
      <c r="K184" s="151">
        <f t="shared" si="134"/>
        <v>60.907046476761593</v>
      </c>
      <c r="L184" s="152"/>
    </row>
    <row r="185" spans="1:12" s="126" customFormat="1">
      <c r="A185" s="141" t="s">
        <v>17</v>
      </c>
      <c r="B185" s="141" t="s">
        <v>31</v>
      </c>
      <c r="C185" s="141" t="s">
        <v>49</v>
      </c>
      <c r="D185" s="141" t="s">
        <v>361</v>
      </c>
      <c r="E185" s="141" t="s">
        <v>362</v>
      </c>
      <c r="F185" s="153">
        <v>635.01952984591787</v>
      </c>
      <c r="G185" s="154">
        <v>642.03200787309322</v>
      </c>
      <c r="H185" s="362">
        <f t="shared" si="132"/>
        <v>-7.012478027175348</v>
      </c>
      <c r="I185" s="151">
        <f t="shared" ref="I185:J185" si="181">IFERROR(F185-F370,"")</f>
        <v>139.7841732365228</v>
      </c>
      <c r="J185" s="152">
        <f t="shared" si="181"/>
        <v>93.727300419429639</v>
      </c>
      <c r="K185" s="151">
        <f t="shared" si="134"/>
        <v>34.346968280974238</v>
      </c>
      <c r="L185" s="152"/>
    </row>
    <row r="186" spans="1:12" s="126" customFormat="1">
      <c r="A186" s="141" t="s">
        <v>15</v>
      </c>
      <c r="B186" s="141" t="s">
        <v>27</v>
      </c>
      <c r="C186" s="141" t="s">
        <v>41</v>
      </c>
      <c r="D186" s="141" t="s">
        <v>363</v>
      </c>
      <c r="E186" s="141" t="s">
        <v>364</v>
      </c>
      <c r="F186" s="153">
        <v>683.10068310068311</v>
      </c>
      <c r="G186" s="154">
        <v>647.80997574044943</v>
      </c>
      <c r="H186" s="362">
        <f t="shared" si="132"/>
        <v>35.290707360233682</v>
      </c>
      <c r="I186" s="151">
        <f t="shared" ref="I186:J186" si="182">IFERROR(F186-F371,"")</f>
        <v>62.100062100062132</v>
      </c>
      <c r="J186" s="152">
        <f t="shared" si="182"/>
        <v>13.329423369144934</v>
      </c>
      <c r="K186" s="151">
        <f t="shared" si="134"/>
        <v>-10.800010800010796</v>
      </c>
      <c r="L186" s="152"/>
    </row>
    <row r="187" spans="1:12" s="126" customFormat="1">
      <c r="F187" s="156"/>
      <c r="G187" s="156"/>
      <c r="H187" s="156"/>
      <c r="I187" s="156"/>
      <c r="J187" s="156"/>
      <c r="K187" s="156"/>
      <c r="L187" s="155"/>
    </row>
    <row r="188" spans="1:12" s="126" customFormat="1">
      <c r="F188" s="155"/>
      <c r="G188" s="155"/>
      <c r="H188" s="155"/>
      <c r="I188" s="155"/>
      <c r="J188" s="155"/>
      <c r="K188" s="155"/>
      <c r="L188" s="155"/>
    </row>
    <row r="189" spans="1:12" s="126" customFormat="1">
      <c r="A189" s="148" t="s">
        <v>448</v>
      </c>
      <c r="F189" s="215">
        <v>5</v>
      </c>
      <c r="G189" s="215">
        <v>6</v>
      </c>
      <c r="H189" s="155"/>
      <c r="I189" s="155"/>
      <c r="J189" s="155"/>
      <c r="K189" s="155"/>
      <c r="L189" s="155"/>
    </row>
    <row r="190" spans="1:12" s="126" customFormat="1">
      <c r="D190" s="126">
        <v>1</v>
      </c>
      <c r="E190" s="126">
        <v>2</v>
      </c>
      <c r="F190" s="215">
        <v>3</v>
      </c>
      <c r="G190" s="215">
        <v>4</v>
      </c>
      <c r="H190" s="155"/>
      <c r="I190" s="155"/>
      <c r="J190" s="155"/>
      <c r="K190" s="155"/>
      <c r="L190" s="155"/>
    </row>
    <row r="191" spans="1:12" s="126" customFormat="1">
      <c r="F191" s="155"/>
      <c r="G191" s="155"/>
      <c r="H191" s="155"/>
      <c r="I191" s="155"/>
      <c r="J191" s="155"/>
      <c r="K191" s="155"/>
      <c r="L191" s="155"/>
    </row>
    <row r="192" spans="1:12" s="126" customFormat="1">
      <c r="A192" s="400" t="s">
        <v>387</v>
      </c>
      <c r="B192" s="400" t="s">
        <v>388</v>
      </c>
      <c r="C192" s="400" t="s">
        <v>389</v>
      </c>
      <c r="D192" s="401" t="s">
        <v>391</v>
      </c>
      <c r="E192" s="401" t="s">
        <v>392</v>
      </c>
      <c r="F192" s="410" t="s">
        <v>449</v>
      </c>
      <c r="G192" s="410" t="s">
        <v>450</v>
      </c>
      <c r="H192" s="155"/>
      <c r="I192" s="155"/>
      <c r="J192" s="155"/>
      <c r="K192" s="155"/>
      <c r="L192" s="155"/>
    </row>
    <row r="193" spans="1:12" s="126" customFormat="1">
      <c r="A193" s="400"/>
      <c r="B193" s="400"/>
      <c r="C193" s="400"/>
      <c r="D193" s="401"/>
      <c r="E193" s="401"/>
      <c r="F193" s="410"/>
      <c r="G193" s="410"/>
      <c r="H193" s="155"/>
      <c r="I193" s="155"/>
      <c r="J193" s="155"/>
      <c r="K193" s="155"/>
      <c r="L193" s="155"/>
    </row>
    <row r="194" spans="1:12" s="126" customFormat="1">
      <c r="A194" s="141"/>
      <c r="B194" s="141"/>
      <c r="C194" s="141"/>
      <c r="D194" s="141" t="s">
        <v>1</v>
      </c>
      <c r="E194" s="141" t="s">
        <v>390</v>
      </c>
      <c r="F194" s="157">
        <v>595.12414933614752</v>
      </c>
      <c r="G194" s="157">
        <v>600.34230035674966</v>
      </c>
      <c r="H194" s="155"/>
      <c r="I194" s="155"/>
      <c r="J194" s="155"/>
      <c r="K194" s="155"/>
      <c r="L194" s="155"/>
    </row>
    <row r="195" spans="1:12" s="126" customFormat="1">
      <c r="A195" s="141"/>
      <c r="B195" s="141"/>
      <c r="C195" s="141"/>
      <c r="D195" s="141" t="s">
        <v>15</v>
      </c>
      <c r="E195" s="141" t="s">
        <v>16</v>
      </c>
      <c r="F195" s="157">
        <v>667.68958943599762</v>
      </c>
      <c r="G195" s="157">
        <v>692.31028458420917</v>
      </c>
      <c r="H195" s="155"/>
      <c r="I195" s="155"/>
      <c r="J195" s="155"/>
      <c r="K195" s="155"/>
      <c r="L195" s="155"/>
    </row>
    <row r="196" spans="1:12" s="126" customFormat="1">
      <c r="A196" s="141"/>
      <c r="B196" s="141"/>
      <c r="C196" s="141"/>
      <c r="D196" s="141" t="s">
        <v>17</v>
      </c>
      <c r="E196" s="141" t="s">
        <v>18</v>
      </c>
      <c r="F196" s="157">
        <v>604.88068497190307</v>
      </c>
      <c r="G196" s="157">
        <v>588.58143406986471</v>
      </c>
      <c r="H196" s="155"/>
      <c r="I196" s="155"/>
      <c r="J196" s="155"/>
      <c r="K196" s="155"/>
      <c r="L196" s="155"/>
    </row>
    <row r="197" spans="1:12" s="126" customFormat="1">
      <c r="A197" s="141"/>
      <c r="B197" s="141"/>
      <c r="C197" s="141"/>
      <c r="D197" s="141" t="s">
        <v>19</v>
      </c>
      <c r="E197" s="141" t="s">
        <v>20</v>
      </c>
      <c r="F197" s="157">
        <v>417.24322475498462</v>
      </c>
      <c r="G197" s="157">
        <v>467.85179860624174</v>
      </c>
      <c r="H197" s="155"/>
      <c r="I197" s="155"/>
      <c r="J197" s="155"/>
      <c r="K197" s="155"/>
      <c r="L197" s="155"/>
    </row>
    <row r="198" spans="1:12" s="126" customFormat="1">
      <c r="A198" s="141"/>
      <c r="B198" s="141"/>
      <c r="C198" s="141"/>
      <c r="D198" s="141" t="s">
        <v>21</v>
      </c>
      <c r="E198" s="141" t="s">
        <v>22</v>
      </c>
      <c r="F198" s="157">
        <v>576.06678211447093</v>
      </c>
      <c r="G198" s="157">
        <v>570.12708583037647</v>
      </c>
      <c r="H198" s="155"/>
      <c r="I198" s="155"/>
      <c r="J198" s="155"/>
      <c r="K198" s="155"/>
      <c r="L198" s="155"/>
    </row>
    <row r="199" spans="1:12" s="126" customFormat="1">
      <c r="A199" s="141"/>
      <c r="B199" s="141"/>
      <c r="C199" s="141"/>
      <c r="D199" s="141" t="s">
        <v>23</v>
      </c>
      <c r="E199" s="141" t="s">
        <v>24</v>
      </c>
      <c r="F199" s="157">
        <v>767.2321748728458</v>
      </c>
      <c r="G199" s="157">
        <v>790.17978510892306</v>
      </c>
      <c r="H199" s="155"/>
      <c r="I199" s="155"/>
      <c r="J199" s="155"/>
      <c r="K199" s="155"/>
      <c r="L199" s="155"/>
    </row>
    <row r="200" spans="1:12" s="126" customFormat="1">
      <c r="A200" s="141"/>
      <c r="B200" s="141"/>
      <c r="C200" s="141"/>
      <c r="D200" s="141" t="s">
        <v>25</v>
      </c>
      <c r="E200" s="141" t="s">
        <v>26</v>
      </c>
      <c r="F200" s="157">
        <v>688.56250456216651</v>
      </c>
      <c r="G200" s="157">
        <v>684.38924723536968</v>
      </c>
      <c r="H200" s="155"/>
      <c r="I200" s="155"/>
      <c r="J200" s="155"/>
      <c r="K200" s="155"/>
      <c r="L200" s="155"/>
    </row>
    <row r="201" spans="1:12" s="126" customFormat="1">
      <c r="A201" s="141"/>
      <c r="B201" s="141"/>
      <c r="C201" s="141"/>
      <c r="D201" s="141" t="s">
        <v>27</v>
      </c>
      <c r="E201" s="141" t="s">
        <v>28</v>
      </c>
      <c r="F201" s="157">
        <v>588.76025555050057</v>
      </c>
      <c r="G201" s="157">
        <v>652.68451627769718</v>
      </c>
      <c r="H201" s="155"/>
      <c r="I201" s="155"/>
      <c r="J201" s="155"/>
      <c r="K201" s="155"/>
      <c r="L201" s="155"/>
    </row>
    <row r="202" spans="1:12" s="126" customFormat="1">
      <c r="A202" s="141"/>
      <c r="B202" s="141"/>
      <c r="C202" s="141"/>
      <c r="D202" s="141" t="s">
        <v>29</v>
      </c>
      <c r="E202" s="141" t="s">
        <v>30</v>
      </c>
      <c r="F202" s="157">
        <v>632.13898812270884</v>
      </c>
      <c r="G202" s="157">
        <v>601.2892565674158</v>
      </c>
      <c r="H202" s="155"/>
      <c r="I202" s="155"/>
      <c r="J202" s="155"/>
      <c r="K202" s="155"/>
      <c r="L202" s="155"/>
    </row>
    <row r="203" spans="1:12" s="126" customFormat="1">
      <c r="A203" s="141"/>
      <c r="B203" s="141"/>
      <c r="C203" s="141"/>
      <c r="D203" s="141" t="s">
        <v>31</v>
      </c>
      <c r="E203" s="141" t="s">
        <v>32</v>
      </c>
      <c r="F203" s="157">
        <v>597.43437085952814</v>
      </c>
      <c r="G203" s="157">
        <v>595.05692135608615</v>
      </c>
      <c r="H203" s="155"/>
      <c r="I203" s="155"/>
      <c r="J203" s="155"/>
      <c r="K203" s="155"/>
      <c r="L203" s="155"/>
    </row>
    <row r="204" spans="1:12" s="126" customFormat="1">
      <c r="A204" s="141"/>
      <c r="B204" s="141"/>
      <c r="C204" s="141"/>
      <c r="D204" s="141" t="s">
        <v>33</v>
      </c>
      <c r="E204" s="141" t="s">
        <v>34</v>
      </c>
      <c r="F204" s="157">
        <v>587.78143225864096</v>
      </c>
      <c r="G204" s="157">
        <v>573.36661015460879</v>
      </c>
      <c r="H204" s="155"/>
      <c r="I204" s="155"/>
      <c r="J204" s="155"/>
      <c r="K204" s="155"/>
      <c r="L204" s="155"/>
    </row>
    <row r="205" spans="1:12" s="126" customFormat="1">
      <c r="A205" s="141"/>
      <c r="B205" s="141"/>
      <c r="C205" s="141"/>
      <c r="D205" s="141" t="s">
        <v>35</v>
      </c>
      <c r="E205" s="141" t="s">
        <v>36</v>
      </c>
      <c r="F205" s="157">
        <v>417.24322475498462</v>
      </c>
      <c r="G205" s="157">
        <v>467.85179860624174</v>
      </c>
      <c r="H205" s="155"/>
      <c r="I205" s="155"/>
      <c r="J205" s="155"/>
      <c r="K205" s="155"/>
      <c r="L205" s="155"/>
    </row>
    <row r="206" spans="1:12" s="126" customFormat="1">
      <c r="A206" s="141"/>
      <c r="B206" s="141"/>
      <c r="C206" s="141"/>
      <c r="D206" s="141" t="s">
        <v>37</v>
      </c>
      <c r="E206" s="141" t="s">
        <v>38</v>
      </c>
      <c r="F206" s="157">
        <v>569.41484943906926</v>
      </c>
      <c r="G206" s="157">
        <v>565.56098496408526</v>
      </c>
      <c r="H206" s="155"/>
      <c r="I206" s="155"/>
      <c r="J206" s="155"/>
      <c r="K206" s="155"/>
      <c r="L206" s="155"/>
    </row>
    <row r="207" spans="1:12" s="126" customFormat="1">
      <c r="A207" s="141"/>
      <c r="B207" s="141"/>
      <c r="C207" s="141"/>
      <c r="D207" s="141" t="s">
        <v>39</v>
      </c>
      <c r="E207" s="141" t="s">
        <v>40</v>
      </c>
      <c r="F207" s="157">
        <v>589.67247641908921</v>
      </c>
      <c r="G207" s="157">
        <v>577.02561432823791</v>
      </c>
      <c r="H207" s="155"/>
      <c r="I207" s="155"/>
      <c r="J207" s="155"/>
      <c r="K207" s="155"/>
      <c r="L207" s="155"/>
    </row>
    <row r="208" spans="1:12" s="126" customFormat="1">
      <c r="A208" s="141"/>
      <c r="B208" s="141"/>
      <c r="C208" s="141"/>
      <c r="D208" s="141" t="s">
        <v>41</v>
      </c>
      <c r="E208" s="141" t="s">
        <v>42</v>
      </c>
      <c r="F208" s="157">
        <v>588.76025555050057</v>
      </c>
      <c r="G208" s="157">
        <v>652.68451627769718</v>
      </c>
      <c r="H208" s="155"/>
      <c r="I208" s="155"/>
      <c r="J208" s="155"/>
      <c r="K208" s="155"/>
      <c r="L208" s="155"/>
    </row>
    <row r="209" spans="1:12" s="126" customFormat="1">
      <c r="A209" s="141"/>
      <c r="B209" s="141"/>
      <c r="C209" s="141"/>
      <c r="D209" s="141" t="s">
        <v>43</v>
      </c>
      <c r="E209" s="141" t="s">
        <v>44</v>
      </c>
      <c r="F209" s="157">
        <v>736.47290512113148</v>
      </c>
      <c r="G209" s="157">
        <v>724.36977748756044</v>
      </c>
      <c r="H209" s="155"/>
      <c r="I209" s="155"/>
      <c r="J209" s="155"/>
      <c r="K209" s="155"/>
      <c r="L209" s="155"/>
    </row>
    <row r="210" spans="1:12" s="126" customFormat="1">
      <c r="A210" s="141"/>
      <c r="B210" s="141"/>
      <c r="C210" s="141"/>
      <c r="D210" s="141" t="s">
        <v>45</v>
      </c>
      <c r="E210" s="141" t="s">
        <v>46</v>
      </c>
      <c r="F210" s="157">
        <v>667.10215095080741</v>
      </c>
      <c r="G210" s="157">
        <v>701.7529141831269</v>
      </c>
      <c r="H210" s="155"/>
      <c r="I210" s="155"/>
      <c r="J210" s="155"/>
      <c r="K210" s="155"/>
      <c r="L210" s="155"/>
    </row>
    <row r="211" spans="1:12" s="126" customFormat="1">
      <c r="A211" s="141"/>
      <c r="B211" s="141"/>
      <c r="C211" s="141"/>
      <c r="D211" s="141" t="s">
        <v>47</v>
      </c>
      <c r="E211" s="141" t="s">
        <v>48</v>
      </c>
      <c r="F211" s="157">
        <v>681.64840926279066</v>
      </c>
      <c r="G211" s="157">
        <v>709.99709073915847</v>
      </c>
      <c r="H211" s="155"/>
      <c r="I211" s="155"/>
      <c r="J211" s="155"/>
      <c r="K211" s="155"/>
      <c r="L211" s="155"/>
    </row>
    <row r="212" spans="1:12" s="126" customFormat="1">
      <c r="A212" s="141"/>
      <c r="B212" s="141"/>
      <c r="C212" s="141"/>
      <c r="D212" s="141" t="s">
        <v>49</v>
      </c>
      <c r="E212" s="141" t="s">
        <v>50</v>
      </c>
      <c r="F212" s="157">
        <v>768.31330973513047</v>
      </c>
      <c r="G212" s="157">
        <v>716.17063185672464</v>
      </c>
      <c r="H212" s="155"/>
      <c r="I212" s="155"/>
      <c r="J212" s="155"/>
      <c r="K212" s="155"/>
      <c r="L212" s="155"/>
    </row>
    <row r="213" spans="1:12" s="126" customFormat="1">
      <c r="A213" s="141"/>
      <c r="B213" s="141"/>
      <c r="C213" s="141"/>
      <c r="D213" s="141" t="s">
        <v>51</v>
      </c>
      <c r="E213" s="141" t="s">
        <v>52</v>
      </c>
      <c r="F213" s="157">
        <v>619.60170807346265</v>
      </c>
      <c r="G213" s="157">
        <v>633.179065450949</v>
      </c>
      <c r="H213" s="155"/>
      <c r="I213" s="155"/>
      <c r="J213" s="155"/>
      <c r="K213" s="155"/>
      <c r="L213" s="155"/>
    </row>
    <row r="214" spans="1:12" s="126" customFormat="1">
      <c r="A214" s="141"/>
      <c r="B214" s="141"/>
      <c r="C214" s="141"/>
      <c r="D214" s="141" t="s">
        <v>53</v>
      </c>
      <c r="E214" s="141" t="s">
        <v>54</v>
      </c>
      <c r="F214" s="157">
        <v>589.34105511405096</v>
      </c>
      <c r="G214" s="157">
        <v>585.95776516909768</v>
      </c>
      <c r="H214" s="155"/>
      <c r="I214" s="155"/>
      <c r="J214" s="155"/>
      <c r="K214" s="155"/>
      <c r="L214" s="155"/>
    </row>
    <row r="215" spans="1:12" s="126" customFormat="1">
      <c r="A215" s="141"/>
      <c r="B215" s="141"/>
      <c r="C215" s="141"/>
      <c r="D215" s="141" t="s">
        <v>55</v>
      </c>
      <c r="E215" s="141" t="s">
        <v>56</v>
      </c>
      <c r="F215" s="157">
        <v>604.47172401796638</v>
      </c>
      <c r="G215" s="157">
        <v>571.17272542561773</v>
      </c>
      <c r="H215" s="155"/>
      <c r="I215" s="155"/>
      <c r="J215" s="155"/>
      <c r="K215" s="155"/>
      <c r="L215" s="155"/>
    </row>
    <row r="216" spans="1:12" s="126" customFormat="1">
      <c r="A216" s="141"/>
      <c r="B216" s="141"/>
      <c r="C216" s="141"/>
      <c r="D216" s="141" t="s">
        <v>57</v>
      </c>
      <c r="E216" s="141" t="s">
        <v>58</v>
      </c>
      <c r="F216" s="157">
        <v>605.92164842027159</v>
      </c>
      <c r="G216" s="157">
        <v>569.69253808043152</v>
      </c>
      <c r="H216" s="155"/>
      <c r="I216" s="155"/>
      <c r="J216" s="155"/>
      <c r="K216" s="155"/>
      <c r="L216" s="155"/>
    </row>
    <row r="217" spans="1:12" s="126" customFormat="1">
      <c r="A217" s="141"/>
      <c r="B217" s="141"/>
      <c r="C217" s="141"/>
      <c r="D217" s="141" t="s">
        <v>59</v>
      </c>
      <c r="E217" s="141" t="s">
        <v>60</v>
      </c>
      <c r="F217" s="157">
        <v>552.7498944552367</v>
      </c>
      <c r="G217" s="157">
        <v>554.42730066679383</v>
      </c>
      <c r="H217" s="155"/>
      <c r="I217" s="155"/>
      <c r="J217" s="155"/>
      <c r="K217" s="155"/>
      <c r="L217" s="155"/>
    </row>
    <row r="218" spans="1:12" s="126" customFormat="1">
      <c r="A218" s="141"/>
      <c r="B218" s="141"/>
      <c r="C218" s="141"/>
      <c r="D218" s="141" t="s">
        <v>469</v>
      </c>
      <c r="E218" s="141" t="s">
        <v>466</v>
      </c>
      <c r="F218" s="157">
        <v>538.188331137977</v>
      </c>
      <c r="G218" s="157">
        <v>559.01802622073467</v>
      </c>
      <c r="H218" s="155"/>
      <c r="I218" s="155"/>
      <c r="J218" s="155"/>
      <c r="K218" s="155"/>
      <c r="L218" s="155"/>
    </row>
    <row r="219" spans="1:12" s="126" customFormat="1">
      <c r="A219" s="141"/>
      <c r="B219" s="141"/>
      <c r="C219" s="141"/>
      <c r="D219" s="141" t="s">
        <v>470</v>
      </c>
      <c r="E219" s="141" t="s">
        <v>467</v>
      </c>
      <c r="F219" s="157">
        <v>615.41920164111787</v>
      </c>
      <c r="G219" s="157">
        <v>569.63086093707716</v>
      </c>
      <c r="H219" s="155"/>
      <c r="I219" s="155"/>
      <c r="J219" s="155"/>
      <c r="K219" s="155"/>
      <c r="L219" s="155"/>
    </row>
    <row r="220" spans="1:12" s="126" customFormat="1">
      <c r="A220" s="141"/>
      <c r="B220" s="141"/>
      <c r="C220" s="141"/>
      <c r="D220" s="141" t="s">
        <v>61</v>
      </c>
      <c r="E220" s="141" t="s">
        <v>62</v>
      </c>
      <c r="F220" s="157">
        <v>621.57078882694213</v>
      </c>
      <c r="G220" s="157">
        <v>607.94979152279677</v>
      </c>
      <c r="H220" s="155"/>
      <c r="I220" s="155"/>
      <c r="J220" s="155"/>
      <c r="K220" s="155"/>
      <c r="L220" s="155"/>
    </row>
    <row r="221" spans="1:12" s="126" customFormat="1">
      <c r="A221" s="141"/>
      <c r="B221" s="141"/>
      <c r="C221" s="141"/>
      <c r="D221" s="141" t="s">
        <v>63</v>
      </c>
      <c r="E221" s="141" t="s">
        <v>64</v>
      </c>
      <c r="F221" s="157">
        <v>417.24322475498462</v>
      </c>
      <c r="G221" s="157">
        <v>467.85179860624174</v>
      </c>
      <c r="H221" s="155"/>
      <c r="I221" s="155"/>
      <c r="J221" s="155"/>
      <c r="K221" s="155"/>
      <c r="L221" s="155"/>
    </row>
    <row r="222" spans="1:12" s="126" customFormat="1">
      <c r="A222" s="141" t="s">
        <v>19</v>
      </c>
      <c r="B222" s="141" t="s">
        <v>35</v>
      </c>
      <c r="C222" s="141" t="s">
        <v>63</v>
      </c>
      <c r="D222" s="141" t="s">
        <v>65</v>
      </c>
      <c r="E222" s="141" t="s">
        <v>66</v>
      </c>
      <c r="F222" s="157">
        <v>637.55993063347955</v>
      </c>
      <c r="G222" s="157">
        <v>858.88950639114842</v>
      </c>
      <c r="H222" s="155"/>
      <c r="I222" s="155"/>
      <c r="J222" s="155"/>
      <c r="K222" s="155"/>
      <c r="L222" s="155"/>
    </row>
    <row r="223" spans="1:12" s="126" customFormat="1">
      <c r="A223" s="141" t="s">
        <v>19</v>
      </c>
      <c r="B223" s="141" t="s">
        <v>35</v>
      </c>
      <c r="C223" s="141" t="s">
        <v>63</v>
      </c>
      <c r="D223" s="141" t="s">
        <v>67</v>
      </c>
      <c r="E223" s="141" t="s">
        <v>68</v>
      </c>
      <c r="F223" s="157">
        <v>401.74277145928818</v>
      </c>
      <c r="G223" s="157">
        <v>534.90731347413077</v>
      </c>
      <c r="H223" s="155"/>
      <c r="I223" s="155"/>
      <c r="J223" s="155"/>
      <c r="K223" s="155"/>
      <c r="L223" s="155"/>
    </row>
    <row r="224" spans="1:12" s="126" customFormat="1">
      <c r="A224" s="141" t="s">
        <v>15</v>
      </c>
      <c r="B224" s="141" t="s">
        <v>27</v>
      </c>
      <c r="C224" s="141" t="s">
        <v>41</v>
      </c>
      <c r="D224" s="141" t="s">
        <v>69</v>
      </c>
      <c r="E224" s="141" t="s">
        <v>70</v>
      </c>
      <c r="F224" s="157">
        <v>627.07817277007882</v>
      </c>
      <c r="G224" s="157">
        <v>674.31473859357209</v>
      </c>
      <c r="H224" s="155"/>
      <c r="I224" s="155"/>
      <c r="J224" s="155"/>
      <c r="K224" s="155"/>
      <c r="L224" s="155"/>
    </row>
    <row r="225" spans="1:12" s="126" customFormat="1">
      <c r="A225" s="141" t="s">
        <v>21</v>
      </c>
      <c r="B225" s="141" t="s">
        <v>39</v>
      </c>
      <c r="C225" s="141" t="s">
        <v>59</v>
      </c>
      <c r="D225" s="141" t="s">
        <v>71</v>
      </c>
      <c r="E225" s="141" t="s">
        <v>72</v>
      </c>
      <c r="F225" s="157">
        <v>768.4836018740715</v>
      </c>
      <c r="G225" s="157">
        <v>700.92137244926801</v>
      </c>
      <c r="H225" s="155"/>
      <c r="I225" s="155"/>
      <c r="J225" s="155"/>
      <c r="K225" s="155"/>
      <c r="L225" s="155"/>
    </row>
    <row r="226" spans="1:12" s="126" customFormat="1">
      <c r="A226" s="141" t="s">
        <v>17</v>
      </c>
      <c r="B226" s="141" t="s">
        <v>33</v>
      </c>
      <c r="C226" s="141" t="s">
        <v>51</v>
      </c>
      <c r="D226" s="141" t="s">
        <v>73</v>
      </c>
      <c r="E226" s="141" t="s">
        <v>74</v>
      </c>
      <c r="F226" s="157">
        <v>663.33833746465109</v>
      </c>
      <c r="G226" s="157">
        <v>664.20158860586139</v>
      </c>
      <c r="H226" s="155"/>
      <c r="I226" s="155"/>
      <c r="J226" s="155"/>
      <c r="K226" s="155"/>
      <c r="L226" s="155"/>
    </row>
    <row r="227" spans="1:12" s="126" customFormat="1">
      <c r="A227" s="141" t="s">
        <v>19</v>
      </c>
      <c r="B227" s="141" t="s">
        <v>35</v>
      </c>
      <c r="C227" s="141" t="s">
        <v>63</v>
      </c>
      <c r="D227" s="141" t="s">
        <v>75</v>
      </c>
      <c r="E227" s="141" t="s">
        <v>76</v>
      </c>
      <c r="F227" s="157">
        <v>491.41887846737183</v>
      </c>
      <c r="G227" s="157">
        <v>577.1898533491875</v>
      </c>
      <c r="H227" s="155"/>
      <c r="I227" s="155"/>
      <c r="J227" s="155"/>
      <c r="K227" s="155"/>
      <c r="L227" s="155"/>
    </row>
    <row r="228" spans="1:12" s="126" customFormat="1">
      <c r="A228" s="141" t="s">
        <v>17</v>
      </c>
      <c r="B228" s="141" t="s">
        <v>31</v>
      </c>
      <c r="C228" s="141" t="s">
        <v>49</v>
      </c>
      <c r="D228" s="141" t="s">
        <v>77</v>
      </c>
      <c r="E228" s="141" t="s">
        <v>78</v>
      </c>
      <c r="F228" s="157">
        <v>662.20541584818272</v>
      </c>
      <c r="G228" s="157">
        <v>494.0948799418066</v>
      </c>
      <c r="H228" s="155"/>
      <c r="I228" s="155"/>
      <c r="J228" s="155"/>
      <c r="K228" s="155"/>
      <c r="L228" s="155"/>
    </row>
    <row r="229" spans="1:12" s="126" customFormat="1">
      <c r="A229" s="141" t="s">
        <v>15</v>
      </c>
      <c r="B229" s="141" t="s">
        <v>25</v>
      </c>
      <c r="C229" s="141" t="s">
        <v>470</v>
      </c>
      <c r="D229" s="141" t="s">
        <v>79</v>
      </c>
      <c r="E229" s="141" t="s">
        <v>80</v>
      </c>
      <c r="F229" s="157">
        <v>944.34590863333494</v>
      </c>
      <c r="G229" s="157">
        <v>876.56953328595114</v>
      </c>
      <c r="H229" s="155"/>
      <c r="I229" s="155"/>
      <c r="J229" s="155"/>
      <c r="K229" s="155"/>
      <c r="L229" s="155"/>
    </row>
    <row r="230" spans="1:12" s="126" customFormat="1">
      <c r="A230" s="141" t="s">
        <v>15</v>
      </c>
      <c r="B230" s="141" t="s">
        <v>25</v>
      </c>
      <c r="C230" s="141" t="s">
        <v>470</v>
      </c>
      <c r="D230" s="141" t="s">
        <v>81</v>
      </c>
      <c r="E230" s="141" t="s">
        <v>82</v>
      </c>
      <c r="F230" s="157">
        <v>931.9084613491757</v>
      </c>
      <c r="G230" s="157">
        <v>887.78159870868126</v>
      </c>
      <c r="H230" s="155"/>
      <c r="I230" s="155"/>
      <c r="J230" s="155"/>
      <c r="K230" s="155"/>
      <c r="L230" s="155"/>
    </row>
    <row r="231" spans="1:12" s="126" customFormat="1">
      <c r="A231" s="141" t="s">
        <v>15</v>
      </c>
      <c r="B231" s="141" t="s">
        <v>25</v>
      </c>
      <c r="C231" s="141" t="s">
        <v>469</v>
      </c>
      <c r="D231" s="141" t="s">
        <v>83</v>
      </c>
      <c r="E231" s="141" t="s">
        <v>84</v>
      </c>
      <c r="F231" s="157">
        <v>760.97725500115939</v>
      </c>
      <c r="G231" s="157">
        <v>781.65711307972913</v>
      </c>
      <c r="H231" s="155"/>
      <c r="I231" s="155"/>
      <c r="J231" s="155"/>
      <c r="K231" s="155"/>
      <c r="L231" s="155"/>
    </row>
    <row r="232" spans="1:12" s="126" customFormat="1">
      <c r="A232" s="141" t="s">
        <v>21</v>
      </c>
      <c r="B232" s="141" t="s">
        <v>39</v>
      </c>
      <c r="C232" s="141" t="s">
        <v>61</v>
      </c>
      <c r="D232" s="141" t="s">
        <v>85</v>
      </c>
      <c r="E232" s="141" t="s">
        <v>86</v>
      </c>
      <c r="F232" s="157">
        <v>794.08261400232345</v>
      </c>
      <c r="G232" s="157">
        <v>596.5458540063147</v>
      </c>
      <c r="H232" s="155"/>
      <c r="I232" s="155"/>
      <c r="J232" s="155"/>
      <c r="K232" s="155"/>
      <c r="L232" s="155"/>
    </row>
    <row r="233" spans="1:12" s="126" customFormat="1">
      <c r="A233" s="141" t="s">
        <v>21</v>
      </c>
      <c r="B233" s="141" t="s">
        <v>37</v>
      </c>
      <c r="C233" s="141" t="s">
        <v>59</v>
      </c>
      <c r="D233" s="141" t="s">
        <v>87</v>
      </c>
      <c r="E233" s="141" t="s">
        <v>88</v>
      </c>
      <c r="F233" s="157">
        <v>602.03956259982795</v>
      </c>
      <c r="G233" s="157">
        <v>605.73519707240985</v>
      </c>
      <c r="H233" s="155"/>
      <c r="I233" s="155"/>
      <c r="J233" s="155"/>
      <c r="K233" s="155"/>
      <c r="L233" s="155"/>
    </row>
    <row r="234" spans="1:12" s="126" customFormat="1">
      <c r="A234" s="141" t="s">
        <v>15</v>
      </c>
      <c r="B234" s="141" t="s">
        <v>27</v>
      </c>
      <c r="C234" s="141" t="s">
        <v>41</v>
      </c>
      <c r="D234" s="141" t="s">
        <v>89</v>
      </c>
      <c r="E234" s="141" t="s">
        <v>90</v>
      </c>
      <c r="F234" s="157">
        <v>574.33498054883819</v>
      </c>
      <c r="G234" s="157">
        <v>534.98795305577858</v>
      </c>
      <c r="H234" s="155"/>
      <c r="I234" s="155"/>
      <c r="J234" s="155"/>
      <c r="K234" s="155"/>
      <c r="L234" s="155"/>
    </row>
    <row r="235" spans="1:12" s="126" customFormat="1">
      <c r="A235" s="141" t="s">
        <v>19</v>
      </c>
      <c r="B235" s="141" t="s">
        <v>35</v>
      </c>
      <c r="C235" s="141" t="s">
        <v>63</v>
      </c>
      <c r="D235" s="141" t="s">
        <v>91</v>
      </c>
      <c r="E235" s="141" t="s">
        <v>92</v>
      </c>
      <c r="F235" s="157">
        <v>319.40159973792686</v>
      </c>
      <c r="G235" s="157">
        <v>275.43102306734818</v>
      </c>
      <c r="H235" s="155"/>
      <c r="I235" s="155"/>
      <c r="J235" s="155"/>
      <c r="K235" s="155"/>
      <c r="L235" s="155"/>
    </row>
    <row r="236" spans="1:12" s="126" customFormat="1">
      <c r="A236" s="141" t="s">
        <v>21</v>
      </c>
      <c r="B236" s="141" t="s">
        <v>37</v>
      </c>
      <c r="C236" s="141" t="s">
        <v>57</v>
      </c>
      <c r="D236" s="141" t="s">
        <v>93</v>
      </c>
      <c r="E236" s="141" t="s">
        <v>94</v>
      </c>
      <c r="F236" s="157">
        <v>546.29021667760992</v>
      </c>
      <c r="G236" s="157">
        <v>742.2648192520054</v>
      </c>
      <c r="H236" s="155"/>
      <c r="I236" s="155"/>
      <c r="J236" s="155"/>
      <c r="K236" s="155"/>
      <c r="L236" s="155"/>
    </row>
    <row r="237" spans="1:12" s="126" customFormat="1">
      <c r="A237" s="141" t="s">
        <v>21</v>
      </c>
      <c r="B237" s="141" t="s">
        <v>39</v>
      </c>
      <c r="C237" s="141" t="s">
        <v>55</v>
      </c>
      <c r="D237" s="141" t="s">
        <v>95</v>
      </c>
      <c r="E237" s="141" t="s">
        <v>96</v>
      </c>
      <c r="F237" s="157">
        <v>682.87583462602015</v>
      </c>
      <c r="G237" s="157">
        <v>1013.9161672625942</v>
      </c>
      <c r="H237" s="155"/>
      <c r="I237" s="155"/>
      <c r="J237" s="155"/>
      <c r="K237" s="155"/>
      <c r="L237" s="155"/>
    </row>
    <row r="238" spans="1:12" s="126" customFormat="1">
      <c r="A238" s="141" t="s">
        <v>19</v>
      </c>
      <c r="B238" s="141" t="s">
        <v>35</v>
      </c>
      <c r="C238" s="141" t="s">
        <v>63</v>
      </c>
      <c r="D238" s="141" t="s">
        <v>97</v>
      </c>
      <c r="E238" s="141" t="s">
        <v>98</v>
      </c>
      <c r="F238" s="157">
        <v>382.50933164307344</v>
      </c>
      <c r="G238" s="157">
        <v>493.51283482142861</v>
      </c>
      <c r="H238" s="155"/>
      <c r="I238" s="155"/>
      <c r="J238" s="155"/>
      <c r="K238" s="155"/>
      <c r="L238" s="155"/>
    </row>
    <row r="239" spans="1:12" s="126" customFormat="1">
      <c r="A239" s="141" t="s">
        <v>21</v>
      </c>
      <c r="B239" s="141" t="s">
        <v>37</v>
      </c>
      <c r="C239" s="141" t="s">
        <v>59</v>
      </c>
      <c r="D239" s="141" t="s">
        <v>99</v>
      </c>
      <c r="E239" s="141" t="s">
        <v>100</v>
      </c>
      <c r="F239" s="157">
        <v>702.23988514476548</v>
      </c>
      <c r="G239" s="157">
        <v>550.66640832933922</v>
      </c>
      <c r="H239" s="155"/>
      <c r="I239" s="155"/>
      <c r="J239" s="155"/>
      <c r="K239" s="155"/>
      <c r="L239" s="155"/>
    </row>
    <row r="240" spans="1:12" s="126" customFormat="1">
      <c r="A240" s="141" t="s">
        <v>15</v>
      </c>
      <c r="B240" s="141" t="s">
        <v>25</v>
      </c>
      <c r="C240" s="141" t="s">
        <v>469</v>
      </c>
      <c r="D240" s="141" t="s">
        <v>101</v>
      </c>
      <c r="E240" s="141" t="s">
        <v>102</v>
      </c>
      <c r="F240" s="157">
        <v>631.49073713823964</v>
      </c>
      <c r="G240" s="157">
        <v>842.42999525391554</v>
      </c>
      <c r="H240" s="155"/>
      <c r="I240" s="155"/>
      <c r="J240" s="155"/>
      <c r="K240" s="155"/>
      <c r="L240" s="155"/>
    </row>
    <row r="241" spans="1:12" s="126" customFormat="1">
      <c r="A241" s="141" t="s">
        <v>15</v>
      </c>
      <c r="B241" s="141" t="s">
        <v>27</v>
      </c>
      <c r="C241" s="141" t="s">
        <v>41</v>
      </c>
      <c r="D241" s="141" t="s">
        <v>103</v>
      </c>
      <c r="E241" s="141" t="s">
        <v>104</v>
      </c>
      <c r="F241" s="157">
        <v>540.9333118036493</v>
      </c>
      <c r="G241" s="157">
        <v>638.89328898041083</v>
      </c>
      <c r="H241" s="155"/>
      <c r="I241" s="155"/>
      <c r="J241" s="155"/>
      <c r="K241" s="155"/>
      <c r="L241" s="155"/>
    </row>
    <row r="242" spans="1:12" s="126" customFormat="1">
      <c r="A242" s="141" t="s">
        <v>17</v>
      </c>
      <c r="B242" s="141" t="s">
        <v>33</v>
      </c>
      <c r="C242" s="141" t="s">
        <v>53</v>
      </c>
      <c r="D242" s="141" t="s">
        <v>105</v>
      </c>
      <c r="E242" s="141" t="s">
        <v>106</v>
      </c>
      <c r="F242" s="157">
        <v>580.77005807700573</v>
      </c>
      <c r="G242" s="157">
        <v>489.88195615514331</v>
      </c>
      <c r="H242" s="155"/>
      <c r="I242" s="155"/>
      <c r="J242" s="155"/>
      <c r="K242" s="155"/>
      <c r="L242" s="155"/>
    </row>
    <row r="243" spans="1:12" s="126" customFormat="1">
      <c r="A243" s="141" t="s">
        <v>19</v>
      </c>
      <c r="B243" s="141" t="s">
        <v>35</v>
      </c>
      <c r="C243" s="141" t="s">
        <v>63</v>
      </c>
      <c r="D243" s="141" t="s">
        <v>107</v>
      </c>
      <c r="E243" s="141" t="s">
        <v>108</v>
      </c>
      <c r="F243" s="157">
        <v>379.64802724950329</v>
      </c>
      <c r="G243" s="157">
        <v>519.56095379004228</v>
      </c>
      <c r="H243" s="155"/>
      <c r="I243" s="155"/>
      <c r="J243" s="155"/>
      <c r="K243" s="155"/>
      <c r="L243" s="155"/>
    </row>
    <row r="244" spans="1:12" s="126" customFormat="1">
      <c r="A244" s="141" t="s">
        <v>17</v>
      </c>
      <c r="B244" s="141" t="s">
        <v>33</v>
      </c>
      <c r="C244" s="141" t="s">
        <v>51</v>
      </c>
      <c r="D244" s="141" t="s">
        <v>109</v>
      </c>
      <c r="E244" s="141" t="s">
        <v>110</v>
      </c>
      <c r="F244" s="157">
        <v>384.17455533387107</v>
      </c>
      <c r="G244" s="157">
        <v>440.0462771671763</v>
      </c>
      <c r="H244" s="155"/>
      <c r="I244" s="155"/>
      <c r="J244" s="155"/>
      <c r="K244" s="155"/>
      <c r="L244" s="155"/>
    </row>
    <row r="245" spans="1:12" s="126" customFormat="1">
      <c r="A245" s="141" t="s">
        <v>15</v>
      </c>
      <c r="B245" s="141" t="s">
        <v>25</v>
      </c>
      <c r="C245" s="141" t="s">
        <v>45</v>
      </c>
      <c r="D245" s="141" t="s">
        <v>111</v>
      </c>
      <c r="E245" s="141" t="s">
        <v>112</v>
      </c>
      <c r="F245" s="157">
        <v>547.17898832684818</v>
      </c>
      <c r="G245" s="157">
        <v>601.72773309502531</v>
      </c>
      <c r="H245" s="155"/>
      <c r="I245" s="155"/>
      <c r="J245" s="155"/>
      <c r="K245" s="155"/>
      <c r="L245" s="155"/>
    </row>
    <row r="246" spans="1:12" s="126" customFormat="1">
      <c r="A246" s="141" t="s">
        <v>15</v>
      </c>
      <c r="B246" s="141" t="s">
        <v>25</v>
      </c>
      <c r="C246" s="141" t="s">
        <v>45</v>
      </c>
      <c r="D246" s="141" t="s">
        <v>113</v>
      </c>
      <c r="E246" s="141" t="s">
        <v>114</v>
      </c>
      <c r="F246" s="157">
        <v>679.18613763678059</v>
      </c>
      <c r="G246" s="157">
        <v>713.77790416607422</v>
      </c>
      <c r="H246" s="155"/>
      <c r="I246" s="155"/>
      <c r="J246" s="155"/>
      <c r="K246" s="155"/>
      <c r="L246" s="155"/>
    </row>
    <row r="247" spans="1:12" s="126" customFormat="1">
      <c r="A247" s="141" t="s">
        <v>19</v>
      </c>
      <c r="B247" s="141" t="s">
        <v>35</v>
      </c>
      <c r="C247" s="141" t="s">
        <v>63</v>
      </c>
      <c r="D247" s="141" t="s">
        <v>115</v>
      </c>
      <c r="E247" s="141" t="s">
        <v>116</v>
      </c>
      <c r="F247" s="157">
        <v>220.58823529411765</v>
      </c>
      <c r="G247" s="157">
        <v>761.77285318559564</v>
      </c>
      <c r="H247" s="155"/>
      <c r="I247" s="155"/>
      <c r="J247" s="155"/>
      <c r="K247" s="155"/>
      <c r="L247" s="155"/>
    </row>
    <row r="248" spans="1:12" s="126" customFormat="1">
      <c r="A248" s="141" t="s">
        <v>21</v>
      </c>
      <c r="B248" s="141" t="s">
        <v>39</v>
      </c>
      <c r="C248" s="141" t="s">
        <v>55</v>
      </c>
      <c r="D248" s="141" t="s">
        <v>117</v>
      </c>
      <c r="E248" s="141" t="s">
        <v>118</v>
      </c>
      <c r="F248" s="157">
        <v>467.90334022610301</v>
      </c>
      <c r="G248" s="157">
        <v>391.96834670709609</v>
      </c>
      <c r="H248" s="155"/>
      <c r="I248" s="155"/>
      <c r="J248" s="155"/>
      <c r="K248" s="155"/>
      <c r="L248" s="155"/>
    </row>
    <row r="249" spans="1:12" s="126" customFormat="1">
      <c r="A249" s="141" t="s">
        <v>15</v>
      </c>
      <c r="B249" s="141" t="s">
        <v>23</v>
      </c>
      <c r="C249" s="141" t="s">
        <v>43</v>
      </c>
      <c r="D249" s="141" t="s">
        <v>119</v>
      </c>
      <c r="E249" s="141" t="s">
        <v>120</v>
      </c>
      <c r="F249" s="157">
        <v>715.49431955523323</v>
      </c>
      <c r="G249" s="157">
        <v>749.39763607733016</v>
      </c>
      <c r="H249" s="155"/>
      <c r="I249" s="155"/>
      <c r="J249" s="155"/>
      <c r="K249" s="155"/>
      <c r="L249" s="155"/>
    </row>
    <row r="250" spans="1:12" s="126" customFormat="1">
      <c r="A250" s="141" t="s">
        <v>17</v>
      </c>
      <c r="B250" s="141" t="s">
        <v>31</v>
      </c>
      <c r="C250" s="141" t="s">
        <v>49</v>
      </c>
      <c r="D250" s="141" t="s">
        <v>121</v>
      </c>
      <c r="E250" s="141" t="s">
        <v>122</v>
      </c>
      <c r="F250" s="157">
        <v>588.94011088320713</v>
      </c>
      <c r="G250" s="157">
        <v>646.00787322095482</v>
      </c>
      <c r="H250" s="155"/>
      <c r="I250" s="155"/>
      <c r="J250" s="155"/>
      <c r="K250" s="155"/>
      <c r="L250" s="155"/>
    </row>
    <row r="251" spans="1:12" s="126" customFormat="1">
      <c r="A251" s="141" t="s">
        <v>19</v>
      </c>
      <c r="B251" s="141" t="s">
        <v>35</v>
      </c>
      <c r="C251" s="141" t="s">
        <v>63</v>
      </c>
      <c r="D251" s="141" t="s">
        <v>123</v>
      </c>
      <c r="E251" s="141" t="s">
        <v>124</v>
      </c>
      <c r="F251" s="157">
        <v>423.63433667781493</v>
      </c>
      <c r="G251" s="157">
        <v>424.25208142453096</v>
      </c>
      <c r="H251" s="155"/>
      <c r="I251" s="155"/>
      <c r="J251" s="155"/>
      <c r="K251" s="155"/>
      <c r="L251" s="155"/>
    </row>
    <row r="252" spans="1:12" s="126" customFormat="1">
      <c r="A252" s="141" t="s">
        <v>15</v>
      </c>
      <c r="B252" s="141" t="s">
        <v>25</v>
      </c>
      <c r="C252" s="141" t="s">
        <v>43</v>
      </c>
      <c r="D252" s="141" t="s">
        <v>125</v>
      </c>
      <c r="E252" s="141" t="s">
        <v>126</v>
      </c>
      <c r="F252" s="157">
        <v>603.20436042979395</v>
      </c>
      <c r="G252" s="157">
        <v>439.37105952411423</v>
      </c>
      <c r="H252" s="155"/>
      <c r="I252" s="155"/>
      <c r="J252" s="155"/>
      <c r="K252" s="155"/>
      <c r="L252" s="155"/>
    </row>
    <row r="253" spans="1:12" s="126" customFormat="1">
      <c r="A253" s="141" t="s">
        <v>15</v>
      </c>
      <c r="B253" s="141" t="s">
        <v>23</v>
      </c>
      <c r="C253" s="141" t="s">
        <v>43</v>
      </c>
      <c r="D253" s="141" t="s">
        <v>127</v>
      </c>
      <c r="E253" s="141" t="s">
        <v>128</v>
      </c>
      <c r="F253" s="157">
        <v>926.15159639288322</v>
      </c>
      <c r="G253" s="157">
        <v>815.07407584983457</v>
      </c>
      <c r="H253" s="155"/>
      <c r="I253" s="155"/>
      <c r="J253" s="155"/>
      <c r="K253" s="155"/>
      <c r="L253" s="155"/>
    </row>
    <row r="254" spans="1:12" s="126" customFormat="1">
      <c r="A254" s="141" t="s">
        <v>17</v>
      </c>
      <c r="B254" s="141" t="s">
        <v>29</v>
      </c>
      <c r="C254" s="141" t="s">
        <v>47</v>
      </c>
      <c r="D254" s="141" t="s">
        <v>129</v>
      </c>
      <c r="E254" s="141" t="s">
        <v>130</v>
      </c>
      <c r="F254" s="157">
        <v>546.48826153016716</v>
      </c>
      <c r="G254" s="157">
        <v>540.26552960558195</v>
      </c>
      <c r="H254" s="155"/>
      <c r="I254" s="155"/>
      <c r="J254" s="155"/>
      <c r="K254" s="155"/>
      <c r="L254" s="155"/>
    </row>
    <row r="255" spans="1:12" s="126" customFormat="1">
      <c r="A255" s="141" t="s">
        <v>17</v>
      </c>
      <c r="B255" s="141" t="s">
        <v>29</v>
      </c>
      <c r="C255" s="141" t="s">
        <v>47</v>
      </c>
      <c r="D255" s="141" t="s">
        <v>131</v>
      </c>
      <c r="E255" s="141" t="s">
        <v>132</v>
      </c>
      <c r="F255" s="157">
        <v>669.88704106591933</v>
      </c>
      <c r="G255" s="157">
        <v>745.06402611639135</v>
      </c>
      <c r="H255" s="155"/>
      <c r="I255" s="155"/>
      <c r="J255" s="155"/>
      <c r="K255" s="155"/>
      <c r="L255" s="155"/>
    </row>
    <row r="256" spans="1:12" s="126" customFormat="1">
      <c r="A256" s="141" t="s">
        <v>21</v>
      </c>
      <c r="B256" s="141" t="s">
        <v>39</v>
      </c>
      <c r="C256" s="141" t="s">
        <v>55</v>
      </c>
      <c r="D256" s="141" t="s">
        <v>133</v>
      </c>
      <c r="E256" s="141" t="s">
        <v>134</v>
      </c>
      <c r="F256" s="157">
        <v>516.96488858879127</v>
      </c>
      <c r="G256" s="157">
        <v>517.153018278952</v>
      </c>
      <c r="H256" s="155"/>
      <c r="I256" s="155"/>
      <c r="J256" s="155"/>
      <c r="K256" s="155"/>
      <c r="L256" s="155"/>
    </row>
    <row r="257" spans="1:12" s="126" customFormat="1">
      <c r="A257" s="141" t="s">
        <v>15</v>
      </c>
      <c r="B257" s="141" t="s">
        <v>27</v>
      </c>
      <c r="C257" s="141" t="s">
        <v>41</v>
      </c>
      <c r="D257" s="141" t="s">
        <v>135</v>
      </c>
      <c r="E257" s="141" t="s">
        <v>136</v>
      </c>
      <c r="F257" s="157">
        <v>662.23986612785495</v>
      </c>
      <c r="G257" s="157">
        <v>487.36019073665022</v>
      </c>
      <c r="H257" s="155"/>
      <c r="I257" s="155"/>
      <c r="J257" s="155"/>
      <c r="K257" s="155"/>
      <c r="L257" s="155"/>
    </row>
    <row r="258" spans="1:12" s="126" customFormat="1">
      <c r="A258" s="141" t="s">
        <v>21</v>
      </c>
      <c r="B258" s="141" t="s">
        <v>39</v>
      </c>
      <c r="C258" s="141" t="s">
        <v>61</v>
      </c>
      <c r="D258" s="141" t="s">
        <v>137</v>
      </c>
      <c r="E258" s="141" t="s">
        <v>138</v>
      </c>
      <c r="F258" s="157">
        <v>468.65697031555663</v>
      </c>
      <c r="G258" s="157">
        <v>542.96072305661824</v>
      </c>
      <c r="H258" s="155"/>
      <c r="I258" s="155"/>
      <c r="J258" s="155"/>
      <c r="K258" s="155"/>
      <c r="L258" s="155"/>
    </row>
    <row r="259" spans="1:12" s="126" customFormat="1">
      <c r="A259" s="141" t="s">
        <v>17</v>
      </c>
      <c r="B259" s="141" t="s">
        <v>31</v>
      </c>
      <c r="C259" s="141" t="s">
        <v>49</v>
      </c>
      <c r="D259" s="141" t="s">
        <v>139</v>
      </c>
      <c r="E259" s="141" t="s">
        <v>140</v>
      </c>
      <c r="F259" s="157">
        <v>700.2312981210988</v>
      </c>
      <c r="G259" s="157">
        <v>690.68975216426543</v>
      </c>
      <c r="H259" s="155"/>
      <c r="I259" s="155"/>
      <c r="J259" s="155"/>
      <c r="K259" s="155"/>
      <c r="L259" s="155"/>
    </row>
    <row r="260" spans="1:12" s="126" customFormat="1">
      <c r="A260" s="141" t="s">
        <v>19</v>
      </c>
      <c r="B260" s="141" t="s">
        <v>35</v>
      </c>
      <c r="C260" s="141" t="s">
        <v>63</v>
      </c>
      <c r="D260" s="141" t="s">
        <v>141</v>
      </c>
      <c r="E260" s="141" t="s">
        <v>142</v>
      </c>
      <c r="F260" s="157">
        <v>309.37530937530937</v>
      </c>
      <c r="G260" s="157">
        <v>518.54710337176209</v>
      </c>
      <c r="H260" s="155"/>
      <c r="I260" s="155"/>
      <c r="J260" s="155"/>
      <c r="K260" s="155"/>
      <c r="L260" s="155"/>
    </row>
    <row r="261" spans="1:12" s="126" customFormat="1">
      <c r="A261" s="141" t="s">
        <v>15</v>
      </c>
      <c r="B261" s="141" t="s">
        <v>27</v>
      </c>
      <c r="C261" s="141" t="s">
        <v>41</v>
      </c>
      <c r="D261" s="141" t="s">
        <v>143</v>
      </c>
      <c r="E261" s="141" t="s">
        <v>144</v>
      </c>
      <c r="F261" s="157">
        <v>702.21318223642788</v>
      </c>
      <c r="G261" s="157">
        <v>702.46514327682814</v>
      </c>
      <c r="H261" s="155"/>
      <c r="I261" s="155"/>
      <c r="J261" s="155"/>
      <c r="K261" s="155"/>
      <c r="L261" s="155"/>
    </row>
    <row r="262" spans="1:12" s="126" customFormat="1">
      <c r="A262" s="141" t="s">
        <v>21</v>
      </c>
      <c r="B262" s="141" t="s">
        <v>37</v>
      </c>
      <c r="C262" s="141" t="s">
        <v>57</v>
      </c>
      <c r="D262" s="141" t="s">
        <v>145</v>
      </c>
      <c r="E262" s="141" t="s">
        <v>146</v>
      </c>
      <c r="F262" s="157">
        <v>551.49227320986199</v>
      </c>
      <c r="G262" s="157">
        <v>514.95689405774465</v>
      </c>
      <c r="H262" s="155"/>
      <c r="I262" s="155"/>
      <c r="J262" s="155"/>
      <c r="K262" s="155"/>
      <c r="L262" s="155"/>
    </row>
    <row r="263" spans="1:12" s="126" customFormat="1">
      <c r="A263" s="141" t="s">
        <v>19</v>
      </c>
      <c r="B263" s="141" t="s">
        <v>35</v>
      </c>
      <c r="C263" s="141" t="s">
        <v>63</v>
      </c>
      <c r="D263" s="141" t="s">
        <v>147</v>
      </c>
      <c r="E263" s="141" t="s">
        <v>148</v>
      </c>
      <c r="F263" s="157">
        <v>428.11273635390654</v>
      </c>
      <c r="G263" s="157">
        <v>422.97208384246642</v>
      </c>
      <c r="H263" s="155"/>
      <c r="I263" s="155"/>
      <c r="J263" s="155"/>
      <c r="K263" s="155"/>
      <c r="L263" s="155"/>
    </row>
    <row r="264" spans="1:12" s="126" customFormat="1">
      <c r="A264" s="141" t="s">
        <v>17</v>
      </c>
      <c r="B264" s="141" t="s">
        <v>33</v>
      </c>
      <c r="C264" s="141" t="s">
        <v>53</v>
      </c>
      <c r="D264" s="141" t="s">
        <v>149</v>
      </c>
      <c r="E264" s="141" t="s">
        <v>150</v>
      </c>
      <c r="F264" s="157">
        <v>602.12855015679361</v>
      </c>
      <c r="G264" s="157">
        <v>545.37897756647442</v>
      </c>
      <c r="H264" s="155"/>
      <c r="I264" s="155"/>
      <c r="J264" s="155"/>
      <c r="K264" s="155"/>
      <c r="L264" s="155"/>
    </row>
    <row r="265" spans="1:12" s="126" customFormat="1">
      <c r="A265" s="141" t="s">
        <v>15</v>
      </c>
      <c r="B265" s="141" t="s">
        <v>23</v>
      </c>
      <c r="C265" s="141" t="s">
        <v>43</v>
      </c>
      <c r="D265" s="141" t="s">
        <v>151</v>
      </c>
      <c r="E265" s="141" t="s">
        <v>152</v>
      </c>
      <c r="F265" s="157">
        <v>819.07345575959937</v>
      </c>
      <c r="G265" s="157">
        <v>1001.031991744066</v>
      </c>
      <c r="H265" s="155"/>
      <c r="I265" s="155"/>
      <c r="J265" s="155"/>
      <c r="K265" s="155"/>
      <c r="L265" s="155"/>
    </row>
    <row r="266" spans="1:12" s="126" customFormat="1">
      <c r="A266" s="141" t="s">
        <v>21</v>
      </c>
      <c r="B266" s="141" t="s">
        <v>39</v>
      </c>
      <c r="C266" s="141" t="s">
        <v>59</v>
      </c>
      <c r="D266" s="141" t="s">
        <v>153</v>
      </c>
      <c r="E266" s="141" t="s">
        <v>154</v>
      </c>
      <c r="F266" s="157">
        <v>711.89807953076217</v>
      </c>
      <c r="G266" s="157">
        <v>671.17718306164807</v>
      </c>
      <c r="H266" s="155"/>
      <c r="I266" s="155"/>
      <c r="J266" s="155"/>
      <c r="K266" s="155"/>
      <c r="L266" s="155"/>
    </row>
    <row r="267" spans="1:12" s="126" customFormat="1">
      <c r="A267" s="141" t="s">
        <v>19</v>
      </c>
      <c r="B267" s="141" t="s">
        <v>35</v>
      </c>
      <c r="C267" s="141" t="s">
        <v>63</v>
      </c>
      <c r="D267" s="141" t="s">
        <v>155</v>
      </c>
      <c r="E267" s="141" t="s">
        <v>156</v>
      </c>
      <c r="F267" s="157">
        <v>648.82966477133982</v>
      </c>
      <c r="G267" s="157">
        <v>565.41975521461814</v>
      </c>
      <c r="H267" s="155"/>
      <c r="I267" s="155"/>
      <c r="J267" s="155"/>
      <c r="K267" s="155"/>
      <c r="L267" s="155"/>
    </row>
    <row r="268" spans="1:12" s="126" customFormat="1">
      <c r="A268" s="141" t="s">
        <v>19</v>
      </c>
      <c r="B268" s="141" t="s">
        <v>35</v>
      </c>
      <c r="C268" s="141" t="s">
        <v>63</v>
      </c>
      <c r="D268" s="141" t="s">
        <v>157</v>
      </c>
      <c r="E268" s="141" t="s">
        <v>158</v>
      </c>
      <c r="F268" s="157">
        <v>356.9211669770329</v>
      </c>
      <c r="G268" s="157">
        <v>331.95855547731617</v>
      </c>
      <c r="H268" s="155"/>
      <c r="I268" s="155"/>
      <c r="J268" s="155"/>
      <c r="K268" s="155"/>
      <c r="L268" s="155"/>
    </row>
    <row r="269" spans="1:12" s="126" customFormat="1">
      <c r="A269" s="141" t="s">
        <v>15</v>
      </c>
      <c r="B269" s="141" t="s">
        <v>25</v>
      </c>
      <c r="C269" s="141" t="s">
        <v>45</v>
      </c>
      <c r="D269" s="141" t="s">
        <v>159</v>
      </c>
      <c r="E269" s="141" t="s">
        <v>160</v>
      </c>
      <c r="F269" s="157">
        <v>640.69826825757934</v>
      </c>
      <c r="G269" s="157">
        <v>637.80093424362201</v>
      </c>
      <c r="H269" s="155"/>
      <c r="I269" s="155"/>
      <c r="J269" s="155"/>
      <c r="K269" s="155"/>
      <c r="L269" s="155"/>
    </row>
    <row r="270" spans="1:12" s="126" customFormat="1">
      <c r="A270" s="141" t="s">
        <v>19</v>
      </c>
      <c r="B270" s="141" t="s">
        <v>35</v>
      </c>
      <c r="C270" s="141" t="s">
        <v>63</v>
      </c>
      <c r="D270" s="141" t="s">
        <v>161</v>
      </c>
      <c r="E270" s="141" t="s">
        <v>162</v>
      </c>
      <c r="F270" s="157">
        <v>594.23910100189539</v>
      </c>
      <c r="G270" s="157">
        <v>538.13604146831688</v>
      </c>
      <c r="H270" s="155"/>
      <c r="I270" s="155"/>
      <c r="J270" s="155"/>
      <c r="K270" s="155"/>
      <c r="L270" s="155"/>
    </row>
    <row r="271" spans="1:12" s="126" customFormat="1">
      <c r="A271" s="141" t="s">
        <v>21</v>
      </c>
      <c r="B271" s="141" t="s">
        <v>37</v>
      </c>
      <c r="C271" s="141" t="s">
        <v>61</v>
      </c>
      <c r="D271" s="141" t="s">
        <v>163</v>
      </c>
      <c r="E271" s="141" t="s">
        <v>164</v>
      </c>
      <c r="F271" s="157">
        <v>586.57940613300559</v>
      </c>
      <c r="G271" s="157">
        <v>588.49904719201879</v>
      </c>
      <c r="H271" s="155"/>
      <c r="I271" s="155"/>
      <c r="J271" s="155"/>
      <c r="K271" s="155"/>
      <c r="L271" s="155"/>
    </row>
    <row r="272" spans="1:12" s="126" customFormat="1">
      <c r="A272" s="141" t="s">
        <v>19</v>
      </c>
      <c r="B272" s="141" t="s">
        <v>35</v>
      </c>
      <c r="C272" s="141" t="s">
        <v>63</v>
      </c>
      <c r="D272" s="141" t="s">
        <v>165</v>
      </c>
      <c r="E272" s="141" t="s">
        <v>166</v>
      </c>
      <c r="F272" s="157">
        <v>414.97055685096632</v>
      </c>
      <c r="G272" s="157">
        <v>523.60052360052362</v>
      </c>
      <c r="H272" s="155"/>
      <c r="I272" s="155"/>
      <c r="J272" s="155"/>
      <c r="K272" s="155"/>
      <c r="L272" s="155"/>
    </row>
    <row r="273" spans="1:12" s="126" customFormat="1">
      <c r="A273" s="141" t="s">
        <v>19</v>
      </c>
      <c r="B273" s="141" t="s">
        <v>35</v>
      </c>
      <c r="C273" s="141" t="s">
        <v>63</v>
      </c>
      <c r="D273" s="141" t="s">
        <v>167</v>
      </c>
      <c r="E273" s="141" t="s">
        <v>168</v>
      </c>
      <c r="F273" s="157">
        <v>378.89039242219212</v>
      </c>
      <c r="G273" s="157">
        <v>557.05872990609589</v>
      </c>
      <c r="H273" s="155"/>
      <c r="I273" s="155"/>
      <c r="J273" s="155"/>
      <c r="K273" s="155"/>
      <c r="L273" s="155"/>
    </row>
    <row r="274" spans="1:12" s="126" customFormat="1">
      <c r="A274" s="141" t="s">
        <v>15</v>
      </c>
      <c r="B274" s="141" t="s">
        <v>23</v>
      </c>
      <c r="C274" s="141" t="s">
        <v>43</v>
      </c>
      <c r="D274" s="141" t="s">
        <v>169</v>
      </c>
      <c r="E274" s="141" t="s">
        <v>170</v>
      </c>
      <c r="F274" s="157">
        <v>809.10824712477609</v>
      </c>
      <c r="G274" s="157">
        <v>772.66483516483515</v>
      </c>
      <c r="H274" s="155"/>
      <c r="I274" s="155"/>
      <c r="J274" s="155"/>
      <c r="K274" s="155"/>
      <c r="L274" s="155"/>
    </row>
    <row r="275" spans="1:12" s="126" customFormat="1">
      <c r="A275" s="141" t="s">
        <v>19</v>
      </c>
      <c r="B275" s="141" t="s">
        <v>35</v>
      </c>
      <c r="C275" s="141" t="s">
        <v>63</v>
      </c>
      <c r="D275" s="141" t="s">
        <v>171</v>
      </c>
      <c r="E275" s="141" t="s">
        <v>172</v>
      </c>
      <c r="F275" s="157">
        <v>604.02538214963261</v>
      </c>
      <c r="G275" s="157">
        <v>588.22257304124048</v>
      </c>
      <c r="H275" s="155"/>
      <c r="I275" s="155"/>
      <c r="J275" s="155"/>
      <c r="K275" s="155"/>
      <c r="L275" s="155"/>
    </row>
    <row r="276" spans="1:12" s="126" customFormat="1">
      <c r="A276" s="141" t="s">
        <v>17</v>
      </c>
      <c r="B276" s="141" t="s">
        <v>31</v>
      </c>
      <c r="C276" s="141" t="s">
        <v>49</v>
      </c>
      <c r="D276" s="141" t="s">
        <v>173</v>
      </c>
      <c r="E276" s="141" t="s">
        <v>174</v>
      </c>
      <c r="F276" s="157">
        <v>687.51991986522785</v>
      </c>
      <c r="G276" s="157">
        <v>493.11645134658721</v>
      </c>
      <c r="H276" s="155"/>
      <c r="I276" s="155"/>
      <c r="J276" s="155"/>
      <c r="K276" s="155"/>
      <c r="L276" s="155"/>
    </row>
    <row r="277" spans="1:12" s="126" customFormat="1">
      <c r="A277" s="141" t="s">
        <v>17</v>
      </c>
      <c r="B277" s="141" t="s">
        <v>33</v>
      </c>
      <c r="C277" s="141" t="s">
        <v>51</v>
      </c>
      <c r="D277" s="141" t="s">
        <v>175</v>
      </c>
      <c r="E277" s="141" t="s">
        <v>176</v>
      </c>
      <c r="F277" s="157">
        <v>564.50948911119337</v>
      </c>
      <c r="G277" s="157">
        <v>612.68791462944557</v>
      </c>
      <c r="H277" s="155"/>
      <c r="I277" s="155"/>
      <c r="J277" s="155"/>
      <c r="K277" s="155"/>
      <c r="L277" s="155"/>
    </row>
    <row r="278" spans="1:12" s="126" customFormat="1">
      <c r="A278" s="141" t="s">
        <v>19</v>
      </c>
      <c r="B278" s="141" t="s">
        <v>35</v>
      </c>
      <c r="C278" s="141" t="s">
        <v>63</v>
      </c>
      <c r="D278" s="141" t="s">
        <v>177</v>
      </c>
      <c r="E278" s="141" t="s">
        <v>178</v>
      </c>
      <c r="F278" s="157">
        <v>267.14615977395323</v>
      </c>
      <c r="G278" s="157">
        <v>379.59307622228971</v>
      </c>
      <c r="H278" s="155"/>
      <c r="I278" s="155"/>
      <c r="J278" s="155"/>
      <c r="K278" s="155"/>
      <c r="L278" s="155"/>
    </row>
    <row r="279" spans="1:12" s="126" customFormat="1">
      <c r="A279" s="141" t="s">
        <v>19</v>
      </c>
      <c r="B279" s="141" t="s">
        <v>35</v>
      </c>
      <c r="C279" s="141" t="s">
        <v>63</v>
      </c>
      <c r="D279" s="141" t="s">
        <v>179</v>
      </c>
      <c r="E279" s="141" t="s">
        <v>180</v>
      </c>
      <c r="F279" s="157">
        <v>328.77432930036821</v>
      </c>
      <c r="G279" s="157">
        <v>343.32285182570746</v>
      </c>
      <c r="H279" s="155"/>
      <c r="I279" s="155"/>
      <c r="J279" s="155"/>
      <c r="K279" s="155"/>
      <c r="L279" s="155"/>
    </row>
    <row r="280" spans="1:12" s="126" customFormat="1">
      <c r="A280" s="141" t="s">
        <v>21</v>
      </c>
      <c r="B280" s="141" t="s">
        <v>37</v>
      </c>
      <c r="C280" s="141" t="s">
        <v>61</v>
      </c>
      <c r="D280" s="141" t="s">
        <v>181</v>
      </c>
      <c r="E280" s="141" t="s">
        <v>182</v>
      </c>
      <c r="F280" s="157">
        <v>823.27853807325835</v>
      </c>
      <c r="G280" s="157">
        <v>687.46694870438921</v>
      </c>
      <c r="H280" s="155"/>
      <c r="I280" s="155"/>
      <c r="J280" s="155"/>
      <c r="K280" s="155"/>
      <c r="L280" s="155"/>
    </row>
    <row r="281" spans="1:12" s="126" customFormat="1">
      <c r="A281" s="141" t="s">
        <v>19</v>
      </c>
      <c r="B281" s="141" t="s">
        <v>35</v>
      </c>
      <c r="C281" s="141" t="s">
        <v>63</v>
      </c>
      <c r="D281" s="141" t="s">
        <v>183</v>
      </c>
      <c r="E281" s="141" t="s">
        <v>184</v>
      </c>
      <c r="F281" s="157">
        <v>524.73763118440786</v>
      </c>
      <c r="G281" s="157">
        <v>513.44743276283623</v>
      </c>
      <c r="H281" s="155"/>
      <c r="I281" s="155"/>
      <c r="J281" s="155"/>
      <c r="K281" s="155"/>
      <c r="L281" s="155"/>
    </row>
    <row r="282" spans="1:12" s="126" customFormat="1">
      <c r="A282" s="141" t="s">
        <v>19</v>
      </c>
      <c r="B282" s="141" t="s">
        <v>35</v>
      </c>
      <c r="C282" s="141" t="s">
        <v>63</v>
      </c>
      <c r="D282" s="141" t="s">
        <v>185</v>
      </c>
      <c r="E282" s="141" t="s">
        <v>186</v>
      </c>
      <c r="F282" s="157">
        <v>182.52530163079507</v>
      </c>
      <c r="G282" s="157">
        <v>181.96636925188744</v>
      </c>
      <c r="H282" s="155"/>
      <c r="I282" s="155"/>
      <c r="J282" s="155"/>
      <c r="K282" s="155"/>
      <c r="L282" s="155"/>
    </row>
    <row r="283" spans="1:12" s="126" customFormat="1">
      <c r="A283" s="141" t="s">
        <v>21</v>
      </c>
      <c r="B283" s="141" t="s">
        <v>37</v>
      </c>
      <c r="C283" s="141" t="s">
        <v>57</v>
      </c>
      <c r="D283" s="141" t="s">
        <v>187</v>
      </c>
      <c r="E283" s="141" t="s">
        <v>188</v>
      </c>
      <c r="F283" s="157">
        <v>478.8959417065746</v>
      </c>
      <c r="G283" s="157">
        <v>521.37132098168172</v>
      </c>
      <c r="H283" s="155"/>
      <c r="I283" s="155"/>
      <c r="J283" s="155"/>
      <c r="K283" s="155"/>
      <c r="L283" s="155"/>
    </row>
    <row r="284" spans="1:12" s="126" customFormat="1">
      <c r="A284" s="141" t="s">
        <v>15</v>
      </c>
      <c r="B284" s="141" t="s">
        <v>27</v>
      </c>
      <c r="C284" s="141" t="s">
        <v>41</v>
      </c>
      <c r="D284" s="141" t="s">
        <v>189</v>
      </c>
      <c r="E284" s="141" t="s">
        <v>190</v>
      </c>
      <c r="F284" s="157">
        <v>760.27684563758396</v>
      </c>
      <c r="G284" s="157">
        <v>781.39196801744504</v>
      </c>
      <c r="H284" s="155"/>
      <c r="I284" s="155"/>
      <c r="J284" s="155"/>
      <c r="K284" s="155"/>
      <c r="L284" s="155"/>
    </row>
    <row r="285" spans="1:12" s="126" customFormat="1">
      <c r="A285" s="141" t="s">
        <v>19</v>
      </c>
      <c r="B285" s="141" t="s">
        <v>35</v>
      </c>
      <c r="C285" s="141" t="s">
        <v>63</v>
      </c>
      <c r="D285" s="141" t="s">
        <v>191</v>
      </c>
      <c r="E285" s="141" t="s">
        <v>192</v>
      </c>
      <c r="F285" s="157">
        <v>378.52419074138533</v>
      </c>
      <c r="G285" s="157">
        <v>468.20464799523285</v>
      </c>
      <c r="H285" s="155"/>
      <c r="I285" s="155"/>
      <c r="J285" s="155"/>
      <c r="K285" s="155"/>
      <c r="L285" s="155"/>
    </row>
    <row r="286" spans="1:12" s="126" customFormat="1">
      <c r="A286" s="141" t="s">
        <v>15</v>
      </c>
      <c r="B286" s="141" t="s">
        <v>27</v>
      </c>
      <c r="C286" s="141" t="s">
        <v>41</v>
      </c>
      <c r="D286" s="141" t="s">
        <v>193</v>
      </c>
      <c r="E286" s="141" t="s">
        <v>194</v>
      </c>
      <c r="F286" s="157">
        <v>505.61644210008473</v>
      </c>
      <c r="G286" s="157">
        <v>503.98091306329246</v>
      </c>
      <c r="H286" s="155"/>
      <c r="I286" s="155"/>
      <c r="J286" s="155"/>
      <c r="K286" s="155"/>
      <c r="L286" s="155"/>
    </row>
    <row r="287" spans="1:12" s="126" customFormat="1">
      <c r="A287" s="141" t="s">
        <v>15</v>
      </c>
      <c r="B287" s="141" t="s">
        <v>25</v>
      </c>
      <c r="C287" s="141" t="s">
        <v>45</v>
      </c>
      <c r="D287" s="141" t="s">
        <v>195</v>
      </c>
      <c r="E287" s="141" t="s">
        <v>196</v>
      </c>
      <c r="F287" s="157">
        <v>754.74760590813185</v>
      </c>
      <c r="G287" s="157">
        <v>707.74521172377945</v>
      </c>
      <c r="H287" s="155"/>
      <c r="I287" s="155"/>
      <c r="J287" s="155"/>
      <c r="K287" s="155"/>
      <c r="L287" s="155"/>
    </row>
    <row r="288" spans="1:12" s="126" customFormat="1">
      <c r="A288" s="141" t="s">
        <v>19</v>
      </c>
      <c r="B288" s="141" t="s">
        <v>35</v>
      </c>
      <c r="C288" s="141" t="s">
        <v>63</v>
      </c>
      <c r="D288" s="141" t="s">
        <v>197</v>
      </c>
      <c r="E288" s="141" t="s">
        <v>198</v>
      </c>
      <c r="F288" s="157">
        <v>611.48808584503706</v>
      </c>
      <c r="G288" s="157">
        <v>602.22239490247887</v>
      </c>
      <c r="H288" s="155"/>
      <c r="I288" s="155"/>
      <c r="J288" s="155"/>
      <c r="K288" s="155"/>
      <c r="L288" s="155"/>
    </row>
    <row r="289" spans="1:12" s="126" customFormat="1">
      <c r="A289" s="141" t="s">
        <v>15</v>
      </c>
      <c r="B289" s="141" t="s">
        <v>25</v>
      </c>
      <c r="C289" s="141" t="s">
        <v>470</v>
      </c>
      <c r="D289" s="141" t="s">
        <v>199</v>
      </c>
      <c r="E289" s="141" t="s">
        <v>200</v>
      </c>
      <c r="F289" s="157">
        <v>733.2471350295026</v>
      </c>
      <c r="G289" s="157">
        <v>681.94600674915637</v>
      </c>
      <c r="H289" s="155"/>
      <c r="I289" s="155"/>
      <c r="J289" s="155"/>
      <c r="K289" s="155"/>
      <c r="L289" s="155"/>
    </row>
    <row r="290" spans="1:12" s="126" customFormat="1">
      <c r="A290" s="141" t="s">
        <v>15</v>
      </c>
      <c r="B290" s="141" t="s">
        <v>27</v>
      </c>
      <c r="C290" s="141" t="s">
        <v>41</v>
      </c>
      <c r="D290" s="141" t="s">
        <v>201</v>
      </c>
      <c r="E290" s="141" t="s">
        <v>202</v>
      </c>
      <c r="F290" s="157">
        <v>464.76899973993073</v>
      </c>
      <c r="G290" s="157">
        <v>755.01754793531734</v>
      </c>
      <c r="H290" s="155"/>
      <c r="I290" s="155"/>
      <c r="J290" s="155"/>
      <c r="K290" s="155"/>
      <c r="L290" s="155"/>
    </row>
    <row r="291" spans="1:12" s="126" customFormat="1">
      <c r="A291" s="141" t="s">
        <v>17</v>
      </c>
      <c r="B291" s="141" t="s">
        <v>29</v>
      </c>
      <c r="C291" s="141" t="s">
        <v>51</v>
      </c>
      <c r="D291" s="141" t="s">
        <v>203</v>
      </c>
      <c r="E291" s="141" t="s">
        <v>204</v>
      </c>
      <c r="F291" s="157">
        <v>674.08997852898585</v>
      </c>
      <c r="G291" s="157">
        <v>638.42848373235108</v>
      </c>
      <c r="H291" s="155"/>
      <c r="I291" s="155"/>
      <c r="J291" s="155"/>
      <c r="K291" s="155"/>
      <c r="L291" s="155"/>
    </row>
    <row r="292" spans="1:12" s="126" customFormat="1">
      <c r="A292" s="141" t="s">
        <v>17</v>
      </c>
      <c r="B292" s="141" t="s">
        <v>29</v>
      </c>
      <c r="C292" s="141" t="s">
        <v>51</v>
      </c>
      <c r="D292" s="141" t="s">
        <v>205</v>
      </c>
      <c r="E292" s="141" t="s">
        <v>206</v>
      </c>
      <c r="F292" s="157">
        <v>672.99693479124358</v>
      </c>
      <c r="G292" s="157">
        <v>605.65226625264563</v>
      </c>
      <c r="H292" s="155"/>
      <c r="I292" s="155"/>
      <c r="J292" s="155"/>
      <c r="K292" s="155"/>
      <c r="L292" s="155"/>
    </row>
    <row r="293" spans="1:12" s="126" customFormat="1">
      <c r="A293" s="141" t="s">
        <v>19</v>
      </c>
      <c r="B293" s="141" t="s">
        <v>35</v>
      </c>
      <c r="C293" s="141" t="s">
        <v>63</v>
      </c>
      <c r="D293" s="141" t="s">
        <v>207</v>
      </c>
      <c r="E293" s="141" t="s">
        <v>208</v>
      </c>
      <c r="F293" s="157">
        <v>524.50714414903234</v>
      </c>
      <c r="G293" s="157">
        <v>548.53072128227961</v>
      </c>
      <c r="H293" s="155"/>
      <c r="I293" s="155"/>
      <c r="J293" s="155"/>
      <c r="K293" s="155"/>
      <c r="L293" s="155"/>
    </row>
    <row r="294" spans="1:12" s="126" customFormat="1">
      <c r="A294" s="141" t="s">
        <v>17</v>
      </c>
      <c r="B294" s="141" t="s">
        <v>29</v>
      </c>
      <c r="C294" s="141" t="s">
        <v>51</v>
      </c>
      <c r="D294" s="141" t="s">
        <v>209</v>
      </c>
      <c r="E294" s="141" t="s">
        <v>210</v>
      </c>
      <c r="F294" s="157">
        <v>585.67074807211736</v>
      </c>
      <c r="G294" s="157">
        <v>574.10449637238457</v>
      </c>
      <c r="H294" s="155"/>
      <c r="I294" s="155"/>
      <c r="J294" s="155"/>
      <c r="K294" s="155"/>
      <c r="L294" s="155"/>
    </row>
    <row r="295" spans="1:12" s="126" customFormat="1">
      <c r="A295" s="141" t="s">
        <v>15</v>
      </c>
      <c r="B295" s="141" t="s">
        <v>25</v>
      </c>
      <c r="C295" s="141" t="s">
        <v>45</v>
      </c>
      <c r="D295" s="141" t="s">
        <v>211</v>
      </c>
      <c r="E295" s="141" t="s">
        <v>212</v>
      </c>
      <c r="F295" s="157">
        <v>611.08810805408416</v>
      </c>
      <c r="G295" s="157">
        <v>761.55351285913366</v>
      </c>
      <c r="H295" s="155"/>
      <c r="I295" s="155"/>
      <c r="J295" s="155"/>
      <c r="K295" s="155"/>
      <c r="L295" s="155"/>
    </row>
    <row r="296" spans="1:12" s="126" customFormat="1">
      <c r="A296" s="141" t="s">
        <v>17</v>
      </c>
      <c r="B296" s="141" t="s">
        <v>33</v>
      </c>
      <c r="C296" s="141" t="s">
        <v>51</v>
      </c>
      <c r="D296" s="141" t="s">
        <v>213</v>
      </c>
      <c r="E296" s="141" t="s">
        <v>214</v>
      </c>
      <c r="F296" s="157">
        <v>441.02286355371581</v>
      </c>
      <c r="G296" s="157">
        <v>546.36457417949794</v>
      </c>
      <c r="H296" s="155"/>
      <c r="I296" s="155"/>
      <c r="J296" s="155"/>
      <c r="K296" s="155"/>
      <c r="L296" s="155"/>
    </row>
    <row r="297" spans="1:12" s="126" customFormat="1">
      <c r="A297" s="141" t="s">
        <v>15</v>
      </c>
      <c r="B297" s="141" t="s">
        <v>25</v>
      </c>
      <c r="C297" s="141" t="s">
        <v>469</v>
      </c>
      <c r="D297" s="141" t="s">
        <v>215</v>
      </c>
      <c r="E297" s="141" t="s">
        <v>216</v>
      </c>
      <c r="F297" s="157">
        <v>524.37015309197579</v>
      </c>
      <c r="G297" s="157">
        <v>519.4650107475519</v>
      </c>
      <c r="H297" s="155"/>
      <c r="I297" s="155"/>
      <c r="J297" s="155"/>
      <c r="K297" s="155"/>
      <c r="L297" s="155"/>
    </row>
    <row r="298" spans="1:12" s="126" customFormat="1">
      <c r="A298" s="141" t="s">
        <v>21</v>
      </c>
      <c r="B298" s="141" t="s">
        <v>37</v>
      </c>
      <c r="C298" s="141" t="s">
        <v>57</v>
      </c>
      <c r="D298" s="141" t="s">
        <v>217</v>
      </c>
      <c r="E298" s="141" t="s">
        <v>218</v>
      </c>
      <c r="F298" s="157">
        <v>576.32142269059773</v>
      </c>
      <c r="G298" s="157">
        <v>605.96248583389229</v>
      </c>
      <c r="H298" s="155"/>
      <c r="I298" s="155"/>
      <c r="J298" s="155"/>
      <c r="K298" s="155"/>
      <c r="L298" s="155"/>
    </row>
    <row r="299" spans="1:12" s="126" customFormat="1">
      <c r="A299" s="141" t="s">
        <v>19</v>
      </c>
      <c r="B299" s="141" t="s">
        <v>35</v>
      </c>
      <c r="C299" s="141" t="s">
        <v>63</v>
      </c>
      <c r="D299" s="141" t="s">
        <v>219</v>
      </c>
      <c r="E299" s="141" t="s">
        <v>220</v>
      </c>
      <c r="F299" s="157">
        <v>401.02662816811039</v>
      </c>
      <c r="G299" s="157">
        <v>414.00520463685825</v>
      </c>
      <c r="H299" s="155"/>
      <c r="I299" s="155"/>
      <c r="J299" s="155"/>
      <c r="K299" s="155"/>
      <c r="L299" s="155"/>
    </row>
    <row r="300" spans="1:12" s="126" customFormat="1">
      <c r="A300" s="141" t="s">
        <v>15</v>
      </c>
      <c r="B300" s="141" t="s">
        <v>23</v>
      </c>
      <c r="C300" s="141" t="s">
        <v>43</v>
      </c>
      <c r="D300" s="141" t="s">
        <v>221</v>
      </c>
      <c r="E300" s="141" t="s">
        <v>222</v>
      </c>
      <c r="F300" s="157">
        <v>1290.4686438759338</v>
      </c>
      <c r="G300" s="157">
        <v>985.48647195843034</v>
      </c>
      <c r="H300" s="155"/>
      <c r="I300" s="155"/>
      <c r="J300" s="155"/>
      <c r="K300" s="155"/>
      <c r="L300" s="155"/>
    </row>
    <row r="301" spans="1:12" s="126" customFormat="1">
      <c r="A301" s="141" t="s">
        <v>17</v>
      </c>
      <c r="B301" s="141" t="s">
        <v>37</v>
      </c>
      <c r="C301" s="141" t="s">
        <v>51</v>
      </c>
      <c r="D301" s="141" t="s">
        <v>223</v>
      </c>
      <c r="E301" s="141" t="s">
        <v>224</v>
      </c>
      <c r="F301" s="157">
        <v>717.53169098301839</v>
      </c>
      <c r="G301" s="157">
        <v>581.83497359231148</v>
      </c>
      <c r="H301" s="155"/>
      <c r="I301" s="155"/>
      <c r="J301" s="155"/>
      <c r="K301" s="155"/>
      <c r="L301" s="155"/>
    </row>
    <row r="302" spans="1:12" s="126" customFormat="1">
      <c r="A302" s="141" t="s">
        <v>15</v>
      </c>
      <c r="B302" s="141" t="s">
        <v>23</v>
      </c>
      <c r="C302" s="141" t="s">
        <v>43</v>
      </c>
      <c r="D302" s="141" t="s">
        <v>225</v>
      </c>
      <c r="E302" s="141" t="s">
        <v>226</v>
      </c>
      <c r="F302" s="157">
        <v>723.75492654962386</v>
      </c>
      <c r="G302" s="157">
        <v>724.124917445042</v>
      </c>
      <c r="H302" s="155"/>
      <c r="I302" s="155"/>
      <c r="J302" s="155"/>
      <c r="K302" s="155"/>
      <c r="L302" s="155"/>
    </row>
    <row r="303" spans="1:12" s="126" customFormat="1">
      <c r="A303" s="141" t="s">
        <v>19</v>
      </c>
      <c r="B303" s="141" t="s">
        <v>35</v>
      </c>
      <c r="C303" s="141" t="s">
        <v>63</v>
      </c>
      <c r="D303" s="141" t="s">
        <v>227</v>
      </c>
      <c r="E303" s="141" t="s">
        <v>228</v>
      </c>
      <c r="F303" s="157">
        <v>427.05842159207378</v>
      </c>
      <c r="G303" s="157">
        <v>472.64806214294521</v>
      </c>
      <c r="H303" s="155"/>
      <c r="I303" s="155"/>
      <c r="J303" s="155"/>
      <c r="K303" s="155"/>
      <c r="L303" s="155"/>
    </row>
    <row r="304" spans="1:12" s="126" customFormat="1">
      <c r="A304" s="141" t="s">
        <v>17</v>
      </c>
      <c r="B304" s="141" t="s">
        <v>33</v>
      </c>
      <c r="C304" s="141" t="s">
        <v>53</v>
      </c>
      <c r="D304" s="141" t="s">
        <v>229</v>
      </c>
      <c r="E304" s="141" t="s">
        <v>230</v>
      </c>
      <c r="F304" s="157">
        <v>663.28726507579745</v>
      </c>
      <c r="G304" s="157">
        <v>614.03549951412333</v>
      </c>
      <c r="H304" s="155"/>
      <c r="I304" s="155"/>
      <c r="J304" s="155"/>
      <c r="K304" s="155"/>
      <c r="L304" s="155"/>
    </row>
    <row r="305" spans="1:12" s="126" customFormat="1">
      <c r="A305" s="141" t="s">
        <v>15</v>
      </c>
      <c r="B305" s="141" t="s">
        <v>27</v>
      </c>
      <c r="C305" s="141" t="s">
        <v>41</v>
      </c>
      <c r="D305" s="141" t="s">
        <v>231</v>
      </c>
      <c r="E305" s="141" t="s">
        <v>232</v>
      </c>
      <c r="F305" s="157">
        <v>593.91954797906828</v>
      </c>
      <c r="G305" s="157">
        <v>698.78982307912202</v>
      </c>
      <c r="H305" s="155"/>
      <c r="I305" s="155"/>
      <c r="J305" s="155"/>
      <c r="K305" s="155"/>
      <c r="L305" s="155"/>
    </row>
    <row r="306" spans="1:12" s="126" customFormat="1">
      <c r="A306" s="141" t="s">
        <v>15</v>
      </c>
      <c r="B306" s="141" t="s">
        <v>27</v>
      </c>
      <c r="C306" s="141" t="s">
        <v>41</v>
      </c>
      <c r="D306" s="141" t="s">
        <v>233</v>
      </c>
      <c r="E306" s="141" t="s">
        <v>234</v>
      </c>
      <c r="F306" s="157">
        <v>513.61822023949287</v>
      </c>
      <c r="G306" s="157">
        <v>516.89975016512074</v>
      </c>
      <c r="H306" s="155"/>
      <c r="I306" s="155"/>
      <c r="J306" s="155"/>
      <c r="K306" s="155"/>
      <c r="L306" s="155"/>
    </row>
    <row r="307" spans="1:12" s="126" customFormat="1">
      <c r="A307" s="141" t="s">
        <v>21</v>
      </c>
      <c r="B307" s="141" t="s">
        <v>39</v>
      </c>
      <c r="C307" s="141" t="s">
        <v>55</v>
      </c>
      <c r="D307" s="141" t="s">
        <v>235</v>
      </c>
      <c r="E307" s="141" t="s">
        <v>236</v>
      </c>
      <c r="F307" s="157">
        <v>655.76458051559484</v>
      </c>
      <c r="G307" s="157">
        <v>762.17672847202675</v>
      </c>
      <c r="H307" s="155"/>
      <c r="I307" s="155"/>
      <c r="J307" s="155"/>
      <c r="K307" s="155"/>
      <c r="L307" s="155"/>
    </row>
    <row r="308" spans="1:12" s="126" customFormat="1">
      <c r="A308" s="141" t="s">
        <v>15</v>
      </c>
      <c r="B308" s="141" t="s">
        <v>23</v>
      </c>
      <c r="C308" s="141" t="s">
        <v>43</v>
      </c>
      <c r="D308" s="141" t="s">
        <v>237</v>
      </c>
      <c r="E308" s="141" t="s">
        <v>238</v>
      </c>
      <c r="F308" s="157">
        <v>645.22710463900432</v>
      </c>
      <c r="G308" s="157">
        <v>743.00918720819311</v>
      </c>
      <c r="H308" s="155"/>
      <c r="I308" s="155"/>
      <c r="J308" s="155"/>
      <c r="K308" s="155"/>
      <c r="L308" s="155"/>
    </row>
    <row r="309" spans="1:12" s="126" customFormat="1">
      <c r="A309" s="141" t="s">
        <v>15</v>
      </c>
      <c r="B309" s="141" t="s">
        <v>27</v>
      </c>
      <c r="C309" s="141" t="s">
        <v>41</v>
      </c>
      <c r="D309" s="141" t="s">
        <v>239</v>
      </c>
      <c r="E309" s="141" t="s">
        <v>240</v>
      </c>
      <c r="F309" s="157">
        <v>448.79786286731968</v>
      </c>
      <c r="G309" s="157">
        <v>550.78364660605723</v>
      </c>
      <c r="H309" s="155"/>
      <c r="I309" s="155"/>
      <c r="J309" s="155"/>
      <c r="K309" s="155"/>
      <c r="L309" s="155"/>
    </row>
    <row r="310" spans="1:12" s="126" customFormat="1">
      <c r="A310" s="141" t="s">
        <v>17</v>
      </c>
      <c r="B310" s="141" t="s">
        <v>29</v>
      </c>
      <c r="C310" s="141" t="s">
        <v>51</v>
      </c>
      <c r="D310" s="141" t="s">
        <v>241</v>
      </c>
      <c r="E310" s="141" t="s">
        <v>242</v>
      </c>
      <c r="F310" s="157">
        <v>686.93387862038117</v>
      </c>
      <c r="G310" s="157">
        <v>492.16654356023793</v>
      </c>
      <c r="H310" s="155"/>
      <c r="I310" s="155"/>
      <c r="J310" s="155"/>
      <c r="K310" s="155"/>
      <c r="L310" s="155"/>
    </row>
    <row r="311" spans="1:12" s="126" customFormat="1">
      <c r="A311" s="141" t="s">
        <v>15</v>
      </c>
      <c r="B311" s="141" t="s">
        <v>23</v>
      </c>
      <c r="C311" s="141" t="s">
        <v>43</v>
      </c>
      <c r="D311" s="141" t="s">
        <v>243</v>
      </c>
      <c r="E311" s="141" t="s">
        <v>244</v>
      </c>
      <c r="F311" s="157">
        <v>627.05408341469445</v>
      </c>
      <c r="G311" s="157">
        <v>554.25082198215125</v>
      </c>
      <c r="H311" s="155"/>
      <c r="I311" s="155"/>
      <c r="J311" s="155"/>
      <c r="K311" s="155"/>
      <c r="L311" s="155"/>
    </row>
    <row r="312" spans="1:12" s="126" customFormat="1">
      <c r="A312" s="141" t="s">
        <v>17</v>
      </c>
      <c r="B312" s="141" t="s">
        <v>29</v>
      </c>
      <c r="C312" s="141" t="s">
        <v>47</v>
      </c>
      <c r="D312" s="141" t="s">
        <v>245</v>
      </c>
      <c r="E312" s="141" t="s">
        <v>246</v>
      </c>
      <c r="F312" s="157">
        <v>595.0593769319679</v>
      </c>
      <c r="G312" s="157">
        <v>630.37853378054626</v>
      </c>
      <c r="H312" s="155"/>
      <c r="I312" s="155"/>
      <c r="J312" s="155"/>
      <c r="K312" s="155"/>
      <c r="L312" s="155"/>
    </row>
    <row r="313" spans="1:12" s="126" customFormat="1">
      <c r="A313" s="141" t="s">
        <v>17</v>
      </c>
      <c r="B313" s="141" t="s">
        <v>29</v>
      </c>
      <c r="C313" s="141" t="s">
        <v>47</v>
      </c>
      <c r="D313" s="141" t="s">
        <v>247</v>
      </c>
      <c r="E313" s="141" t="s">
        <v>248</v>
      </c>
      <c r="F313" s="157">
        <v>601.06208289699532</v>
      </c>
      <c r="G313" s="157">
        <v>579.87928299203122</v>
      </c>
      <c r="H313" s="155"/>
      <c r="I313" s="155"/>
      <c r="J313" s="155"/>
      <c r="K313" s="155"/>
      <c r="L313" s="155"/>
    </row>
    <row r="314" spans="1:12" s="126" customFormat="1">
      <c r="A314" s="141" t="s">
        <v>15</v>
      </c>
      <c r="B314" s="141" t="s">
        <v>25</v>
      </c>
      <c r="C314" s="141" t="s">
        <v>469</v>
      </c>
      <c r="D314" s="141" t="s">
        <v>249</v>
      </c>
      <c r="E314" s="141" t="s">
        <v>250</v>
      </c>
      <c r="F314" s="157">
        <v>672.48572683355292</v>
      </c>
      <c r="G314" s="157">
        <v>835.27688886478268</v>
      </c>
      <c r="H314" s="155"/>
      <c r="I314" s="155"/>
      <c r="J314" s="155"/>
      <c r="K314" s="155"/>
      <c r="L314" s="155"/>
    </row>
    <row r="315" spans="1:12" s="126" customFormat="1">
      <c r="A315" s="141" t="s">
        <v>21</v>
      </c>
      <c r="B315" s="141" t="s">
        <v>37</v>
      </c>
      <c r="C315" s="141" t="s">
        <v>59</v>
      </c>
      <c r="D315" s="141" t="s">
        <v>251</v>
      </c>
      <c r="E315" s="141" t="s">
        <v>252</v>
      </c>
      <c r="F315" s="157">
        <v>439.19289858867052</v>
      </c>
      <c r="G315" s="157">
        <v>443.08139967430208</v>
      </c>
      <c r="H315" s="155"/>
      <c r="I315" s="155"/>
      <c r="J315" s="155"/>
      <c r="K315" s="155"/>
      <c r="L315" s="155"/>
    </row>
    <row r="316" spans="1:12" s="126" customFormat="1">
      <c r="A316" s="141" t="s">
        <v>17</v>
      </c>
      <c r="B316" s="141" t="s">
        <v>33</v>
      </c>
      <c r="C316" s="141" t="s">
        <v>53</v>
      </c>
      <c r="D316" s="141" t="s">
        <v>253</v>
      </c>
      <c r="E316" s="141" t="s">
        <v>254</v>
      </c>
      <c r="F316" s="157">
        <v>484.09653243446769</v>
      </c>
      <c r="G316" s="157">
        <v>450.11780426908604</v>
      </c>
      <c r="H316" s="155"/>
      <c r="I316" s="155"/>
      <c r="J316" s="155"/>
      <c r="K316" s="155"/>
      <c r="L316" s="155"/>
    </row>
    <row r="317" spans="1:12" s="126" customFormat="1">
      <c r="A317" s="141" t="s">
        <v>21</v>
      </c>
      <c r="B317" s="141" t="s">
        <v>39</v>
      </c>
      <c r="C317" s="141" t="s">
        <v>55</v>
      </c>
      <c r="D317" s="141" t="s">
        <v>255</v>
      </c>
      <c r="E317" s="141" t="s">
        <v>256</v>
      </c>
      <c r="F317" s="157">
        <v>601.51348554427273</v>
      </c>
      <c r="G317" s="157">
        <v>413.90728476821198</v>
      </c>
      <c r="H317" s="155"/>
      <c r="I317" s="155"/>
      <c r="J317" s="155"/>
      <c r="K317" s="155"/>
      <c r="L317" s="155"/>
    </row>
    <row r="318" spans="1:12" s="126" customFormat="1">
      <c r="A318" s="141" t="s">
        <v>21</v>
      </c>
      <c r="B318" s="141" t="s">
        <v>37</v>
      </c>
      <c r="C318" s="141" t="s">
        <v>61</v>
      </c>
      <c r="D318" s="141" t="s">
        <v>257</v>
      </c>
      <c r="E318" s="141" t="s">
        <v>258</v>
      </c>
      <c r="F318" s="157">
        <v>724.27151760148217</v>
      </c>
      <c r="G318" s="157">
        <v>685.41241766692303</v>
      </c>
      <c r="H318" s="155"/>
      <c r="I318" s="155"/>
      <c r="J318" s="155"/>
      <c r="K318" s="155"/>
      <c r="L318" s="155"/>
    </row>
    <row r="319" spans="1:12" s="126" customFormat="1">
      <c r="A319" s="141" t="s">
        <v>21</v>
      </c>
      <c r="B319" s="141" t="s">
        <v>37</v>
      </c>
      <c r="C319" s="141" t="s">
        <v>59</v>
      </c>
      <c r="D319" s="141" t="s">
        <v>259</v>
      </c>
      <c r="E319" s="141" t="s">
        <v>260</v>
      </c>
      <c r="F319" s="157">
        <v>391.08732568311638</v>
      </c>
      <c r="G319" s="157">
        <v>590.21064414368573</v>
      </c>
      <c r="H319" s="155"/>
      <c r="I319" s="155"/>
      <c r="J319" s="155"/>
      <c r="K319" s="155"/>
      <c r="L319" s="155"/>
    </row>
    <row r="320" spans="1:12" s="126" customFormat="1">
      <c r="A320" s="141" t="s">
        <v>19</v>
      </c>
      <c r="B320" s="141" t="s">
        <v>35</v>
      </c>
      <c r="C320" s="141" t="s">
        <v>63</v>
      </c>
      <c r="D320" s="141" t="s">
        <v>261</v>
      </c>
      <c r="E320" s="141" t="s">
        <v>262</v>
      </c>
      <c r="F320" s="157">
        <v>276.10580374399467</v>
      </c>
      <c r="G320" s="157">
        <v>462.6102100794601</v>
      </c>
      <c r="H320" s="155"/>
      <c r="I320" s="155"/>
      <c r="J320" s="155"/>
      <c r="K320" s="155"/>
      <c r="L320" s="155"/>
    </row>
    <row r="321" spans="1:12" s="126" customFormat="1">
      <c r="A321" s="141" t="s">
        <v>15</v>
      </c>
      <c r="B321" s="141" t="s">
        <v>23</v>
      </c>
      <c r="C321" s="141" t="s">
        <v>43</v>
      </c>
      <c r="D321" s="141" t="s">
        <v>263</v>
      </c>
      <c r="E321" s="141" t="s">
        <v>264</v>
      </c>
      <c r="F321" s="157">
        <v>769.99418226617843</v>
      </c>
      <c r="G321" s="157">
        <v>810.67387265664581</v>
      </c>
      <c r="H321" s="155"/>
      <c r="I321" s="155"/>
      <c r="J321" s="155"/>
      <c r="K321" s="155"/>
      <c r="L321" s="155"/>
    </row>
    <row r="322" spans="1:12" s="126" customFormat="1">
      <c r="A322" s="141" t="s">
        <v>19</v>
      </c>
      <c r="B322" s="141" t="s">
        <v>35</v>
      </c>
      <c r="C322" s="141" t="s">
        <v>63</v>
      </c>
      <c r="D322" s="141" t="s">
        <v>265</v>
      </c>
      <c r="E322" s="141" t="s">
        <v>266</v>
      </c>
      <c r="F322" s="157">
        <v>363.95147313691507</v>
      </c>
      <c r="G322" s="157">
        <v>355.17369685079319</v>
      </c>
      <c r="H322" s="155"/>
      <c r="I322" s="155"/>
      <c r="J322" s="155"/>
      <c r="K322" s="155"/>
      <c r="L322" s="155"/>
    </row>
    <row r="323" spans="1:12" s="126" customFormat="1">
      <c r="A323" s="141" t="s">
        <v>15</v>
      </c>
      <c r="B323" s="141" t="s">
        <v>25</v>
      </c>
      <c r="C323" s="141" t="s">
        <v>469</v>
      </c>
      <c r="D323" s="141" t="s">
        <v>267</v>
      </c>
      <c r="E323" s="141" t="s">
        <v>268</v>
      </c>
      <c r="F323" s="157">
        <v>684.47266478315316</v>
      </c>
      <c r="G323" s="157">
        <v>716.49661813596242</v>
      </c>
      <c r="H323" s="155"/>
      <c r="I323" s="155"/>
      <c r="J323" s="155"/>
      <c r="K323" s="155"/>
      <c r="L323" s="155"/>
    </row>
    <row r="324" spans="1:12" s="126" customFormat="1">
      <c r="A324" s="141" t="s">
        <v>15</v>
      </c>
      <c r="B324" s="141" t="s">
        <v>27</v>
      </c>
      <c r="C324" s="141" t="s">
        <v>41</v>
      </c>
      <c r="D324" s="141" t="s">
        <v>269</v>
      </c>
      <c r="E324" s="141" t="s">
        <v>270</v>
      </c>
      <c r="F324" s="157">
        <v>636.77581863979844</v>
      </c>
      <c r="G324" s="157">
        <v>772.812840582582</v>
      </c>
      <c r="H324" s="155"/>
      <c r="I324" s="155"/>
      <c r="J324" s="155"/>
      <c r="K324" s="155"/>
      <c r="L324" s="155"/>
    </row>
    <row r="325" spans="1:12" s="126" customFormat="1">
      <c r="A325" s="141" t="s">
        <v>17</v>
      </c>
      <c r="B325" s="141" t="s">
        <v>29</v>
      </c>
      <c r="C325" s="141" t="s">
        <v>51</v>
      </c>
      <c r="D325" s="141" t="s">
        <v>271</v>
      </c>
      <c r="E325" s="141" t="s">
        <v>272</v>
      </c>
      <c r="F325" s="157">
        <v>362.59751675640041</v>
      </c>
      <c r="G325" s="157">
        <v>351.47513047182872</v>
      </c>
      <c r="H325" s="155"/>
      <c r="I325" s="155"/>
      <c r="J325" s="155"/>
      <c r="K325" s="155"/>
      <c r="L325" s="155"/>
    </row>
    <row r="326" spans="1:12" s="126" customFormat="1">
      <c r="A326" s="141" t="s">
        <v>15</v>
      </c>
      <c r="B326" s="141" t="s">
        <v>25</v>
      </c>
      <c r="C326" s="141" t="s">
        <v>469</v>
      </c>
      <c r="D326" s="141" t="s">
        <v>273</v>
      </c>
      <c r="E326" s="141" t="s">
        <v>274</v>
      </c>
      <c r="F326" s="157">
        <v>833.1702407246903</v>
      </c>
      <c r="G326" s="157">
        <v>895.05916257932222</v>
      </c>
      <c r="H326" s="155"/>
      <c r="I326" s="155"/>
      <c r="J326" s="155"/>
      <c r="K326" s="155"/>
      <c r="L326" s="155"/>
    </row>
    <row r="327" spans="1:12" s="126" customFormat="1">
      <c r="A327" s="141" t="s">
        <v>17</v>
      </c>
      <c r="B327" s="141" t="s">
        <v>31</v>
      </c>
      <c r="C327" s="141" t="s">
        <v>49</v>
      </c>
      <c r="D327" s="141" t="s">
        <v>275</v>
      </c>
      <c r="E327" s="141" t="s">
        <v>276</v>
      </c>
      <c r="F327" s="157">
        <v>687.61674090190684</v>
      </c>
      <c r="G327" s="157">
        <v>797.61125654450268</v>
      </c>
      <c r="H327" s="155"/>
      <c r="I327" s="155"/>
      <c r="J327" s="155"/>
      <c r="K327" s="155"/>
      <c r="L327" s="155"/>
    </row>
    <row r="328" spans="1:12" s="126" customFormat="1">
      <c r="A328" s="141" t="s">
        <v>15</v>
      </c>
      <c r="B328" s="141" t="s">
        <v>25</v>
      </c>
      <c r="C328" s="141" t="s">
        <v>45</v>
      </c>
      <c r="D328" s="141" t="s">
        <v>277</v>
      </c>
      <c r="E328" s="141" t="s">
        <v>278</v>
      </c>
      <c r="F328" s="157">
        <v>768.49649727385975</v>
      </c>
      <c r="G328" s="157">
        <v>782.64758497316632</v>
      </c>
      <c r="H328" s="155"/>
      <c r="I328" s="155"/>
      <c r="J328" s="155"/>
      <c r="K328" s="155"/>
      <c r="L328" s="155"/>
    </row>
    <row r="329" spans="1:12" s="126" customFormat="1">
      <c r="A329" s="141" t="s">
        <v>15</v>
      </c>
      <c r="B329" s="141" t="s">
        <v>27</v>
      </c>
      <c r="C329" s="141" t="s">
        <v>41</v>
      </c>
      <c r="D329" s="141" t="s">
        <v>279</v>
      </c>
      <c r="E329" s="141" t="s">
        <v>280</v>
      </c>
      <c r="F329" s="157">
        <v>755.32805147098782</v>
      </c>
      <c r="G329" s="157">
        <v>822.97868668565025</v>
      </c>
      <c r="H329" s="155"/>
      <c r="I329" s="155"/>
      <c r="J329" s="155"/>
      <c r="K329" s="155"/>
      <c r="L329" s="155"/>
    </row>
    <row r="330" spans="1:12" s="126" customFormat="1">
      <c r="A330" s="141" t="s">
        <v>17</v>
      </c>
      <c r="B330" s="141" t="s">
        <v>31</v>
      </c>
      <c r="C330" s="141" t="s">
        <v>47</v>
      </c>
      <c r="D330" s="141" t="s">
        <v>281</v>
      </c>
      <c r="E330" s="141" t="s">
        <v>282</v>
      </c>
      <c r="F330" s="157">
        <v>623.237256655431</v>
      </c>
      <c r="G330" s="157">
        <v>624.35208745641319</v>
      </c>
      <c r="H330" s="155"/>
      <c r="I330" s="155"/>
      <c r="J330" s="155"/>
      <c r="K330" s="155"/>
      <c r="L330" s="155"/>
    </row>
    <row r="331" spans="1:12" s="126" customFormat="1">
      <c r="A331" s="141" t="s">
        <v>21</v>
      </c>
      <c r="B331" s="141" t="s">
        <v>37</v>
      </c>
      <c r="C331" s="141" t="s">
        <v>59</v>
      </c>
      <c r="D331" s="141" t="s">
        <v>283</v>
      </c>
      <c r="E331" s="141" t="s">
        <v>284</v>
      </c>
      <c r="F331" s="157">
        <v>553.24040810461281</v>
      </c>
      <c r="G331" s="157">
        <v>534.04539385847795</v>
      </c>
      <c r="H331" s="155"/>
      <c r="I331" s="155"/>
      <c r="J331" s="155"/>
      <c r="K331" s="155"/>
      <c r="L331" s="155"/>
    </row>
    <row r="332" spans="1:12" s="126" customFormat="1">
      <c r="A332" s="141" t="s">
        <v>17</v>
      </c>
      <c r="B332" s="141" t="s">
        <v>31</v>
      </c>
      <c r="C332" s="141" t="s">
        <v>49</v>
      </c>
      <c r="D332" s="141" t="s">
        <v>285</v>
      </c>
      <c r="E332" s="141" t="s">
        <v>286</v>
      </c>
      <c r="F332" s="157">
        <v>580.78333978901321</v>
      </c>
      <c r="G332" s="157">
        <v>517.24913416992763</v>
      </c>
      <c r="H332" s="155"/>
      <c r="I332" s="155"/>
      <c r="J332" s="155"/>
      <c r="K332" s="155"/>
      <c r="L332" s="155"/>
    </row>
    <row r="333" spans="1:12" s="126" customFormat="1">
      <c r="A333" s="141" t="s">
        <v>21</v>
      </c>
      <c r="B333" s="141" t="s">
        <v>39</v>
      </c>
      <c r="C333" s="141" t="s">
        <v>55</v>
      </c>
      <c r="D333" s="141" t="s">
        <v>287</v>
      </c>
      <c r="E333" s="141" t="s">
        <v>288</v>
      </c>
      <c r="F333" s="157">
        <v>536.22236813307074</v>
      </c>
      <c r="G333" s="157">
        <v>518.52586147734121</v>
      </c>
      <c r="H333" s="155"/>
      <c r="I333" s="155"/>
      <c r="J333" s="155"/>
      <c r="K333" s="155"/>
      <c r="L333" s="155"/>
    </row>
    <row r="334" spans="1:12" s="126" customFormat="1">
      <c r="A334" s="141" t="s">
        <v>21</v>
      </c>
      <c r="B334" s="141" t="s">
        <v>39</v>
      </c>
      <c r="C334" s="141" t="s">
        <v>55</v>
      </c>
      <c r="D334" s="141" t="s">
        <v>289</v>
      </c>
      <c r="E334" s="141" t="s">
        <v>290</v>
      </c>
      <c r="F334" s="157">
        <v>639.84469404330343</v>
      </c>
      <c r="G334" s="157">
        <v>601.29599719784392</v>
      </c>
      <c r="H334" s="155"/>
      <c r="I334" s="155"/>
      <c r="J334" s="155"/>
      <c r="K334" s="155"/>
      <c r="L334" s="155"/>
    </row>
    <row r="335" spans="1:12" s="126" customFormat="1">
      <c r="A335" s="141" t="s">
        <v>15</v>
      </c>
      <c r="B335" s="141" t="s">
        <v>23</v>
      </c>
      <c r="C335" s="141" t="s">
        <v>43</v>
      </c>
      <c r="D335" s="141" t="s">
        <v>291</v>
      </c>
      <c r="E335" s="141" t="s">
        <v>292</v>
      </c>
      <c r="F335" s="157">
        <v>716.98113207547169</v>
      </c>
      <c r="G335" s="157">
        <v>1067.0008806991395</v>
      </c>
      <c r="H335" s="155"/>
      <c r="I335" s="155"/>
      <c r="J335" s="155"/>
      <c r="K335" s="155"/>
      <c r="L335" s="155"/>
    </row>
    <row r="336" spans="1:12" s="126" customFormat="1">
      <c r="A336" s="141" t="s">
        <v>21</v>
      </c>
      <c r="B336" s="141" t="s">
        <v>37</v>
      </c>
      <c r="C336" s="141" t="s">
        <v>61</v>
      </c>
      <c r="D336" s="141" t="s">
        <v>293</v>
      </c>
      <c r="E336" s="141" t="s">
        <v>294</v>
      </c>
      <c r="F336" s="157">
        <v>789.12225324754161</v>
      </c>
      <c r="G336" s="157">
        <v>872.46908751767512</v>
      </c>
      <c r="H336" s="155"/>
      <c r="I336" s="155"/>
      <c r="J336" s="155"/>
      <c r="K336" s="155"/>
      <c r="L336" s="155"/>
    </row>
    <row r="337" spans="1:12" s="126" customFormat="1">
      <c r="A337" s="141" t="s">
        <v>17</v>
      </c>
      <c r="B337" s="141" t="s">
        <v>33</v>
      </c>
      <c r="C337" s="141" t="s">
        <v>53</v>
      </c>
      <c r="D337" s="141" t="s">
        <v>295</v>
      </c>
      <c r="E337" s="141" t="s">
        <v>296</v>
      </c>
      <c r="F337" s="157">
        <v>519.93067590987869</v>
      </c>
      <c r="G337" s="157">
        <v>695.91440252848906</v>
      </c>
      <c r="H337" s="155"/>
      <c r="I337" s="155"/>
      <c r="J337" s="155"/>
      <c r="K337" s="155"/>
      <c r="L337" s="155"/>
    </row>
    <row r="338" spans="1:12" s="126" customFormat="1">
      <c r="A338" s="141" t="s">
        <v>19</v>
      </c>
      <c r="B338" s="141" t="s">
        <v>35</v>
      </c>
      <c r="C338" s="141" t="s">
        <v>63</v>
      </c>
      <c r="D338" s="141" t="s">
        <v>297</v>
      </c>
      <c r="E338" s="141" t="s">
        <v>298</v>
      </c>
      <c r="F338" s="157">
        <v>632.13703099510599</v>
      </c>
      <c r="G338" s="157">
        <v>617.33312091763582</v>
      </c>
      <c r="H338" s="155"/>
      <c r="I338" s="155"/>
      <c r="J338" s="155"/>
      <c r="K338" s="155"/>
      <c r="L338" s="155"/>
    </row>
    <row r="339" spans="1:12" s="126" customFormat="1">
      <c r="A339" s="141" t="s">
        <v>15</v>
      </c>
      <c r="B339" s="141" t="s">
        <v>25</v>
      </c>
      <c r="C339" s="141" t="s">
        <v>45</v>
      </c>
      <c r="D339" s="141" t="s">
        <v>299</v>
      </c>
      <c r="E339" s="141" t="s">
        <v>300</v>
      </c>
      <c r="F339" s="157">
        <v>723.49084331901429</v>
      </c>
      <c r="G339" s="157">
        <v>719.04497501388119</v>
      </c>
      <c r="H339" s="155"/>
      <c r="I339" s="155"/>
      <c r="J339" s="155"/>
      <c r="K339" s="155"/>
      <c r="L339" s="155"/>
    </row>
    <row r="340" spans="1:12" s="126" customFormat="1">
      <c r="A340" s="141" t="s">
        <v>17</v>
      </c>
      <c r="B340" s="141" t="s">
        <v>31</v>
      </c>
      <c r="C340" s="141" t="s">
        <v>47</v>
      </c>
      <c r="D340" s="141" t="s">
        <v>301</v>
      </c>
      <c r="E340" s="141" t="s">
        <v>302</v>
      </c>
      <c r="F340" s="157">
        <v>583.01887844112127</v>
      </c>
      <c r="G340" s="157">
        <v>594.32033155091915</v>
      </c>
      <c r="H340" s="155"/>
      <c r="I340" s="155"/>
      <c r="J340" s="155"/>
      <c r="K340" s="155"/>
      <c r="L340" s="155"/>
    </row>
    <row r="341" spans="1:12" s="126" customFormat="1">
      <c r="A341" s="141" t="s">
        <v>15</v>
      </c>
      <c r="B341" s="141" t="s">
        <v>25</v>
      </c>
      <c r="C341" s="141" t="s">
        <v>469</v>
      </c>
      <c r="D341" s="141" t="s">
        <v>303</v>
      </c>
      <c r="E341" s="141" t="s">
        <v>304</v>
      </c>
      <c r="F341" s="157">
        <v>747.24652052271847</v>
      </c>
      <c r="G341" s="157">
        <v>581.63747397154793</v>
      </c>
      <c r="H341" s="155"/>
      <c r="I341" s="155"/>
      <c r="J341" s="155"/>
      <c r="K341" s="155"/>
      <c r="L341" s="155"/>
    </row>
    <row r="342" spans="1:12" s="126" customFormat="1">
      <c r="A342" s="141" t="s">
        <v>15</v>
      </c>
      <c r="B342" s="141" t="s">
        <v>23</v>
      </c>
      <c r="C342" s="141" t="s">
        <v>43</v>
      </c>
      <c r="D342" s="141" t="s">
        <v>305</v>
      </c>
      <c r="E342" s="141" t="s">
        <v>306</v>
      </c>
      <c r="F342" s="157">
        <v>842.64679794216772</v>
      </c>
      <c r="G342" s="157">
        <v>842.38656829140768</v>
      </c>
      <c r="H342" s="155"/>
      <c r="I342" s="155"/>
      <c r="J342" s="155"/>
      <c r="K342" s="155"/>
      <c r="L342" s="155"/>
    </row>
    <row r="343" spans="1:12" s="126" customFormat="1">
      <c r="A343" s="141" t="s">
        <v>17</v>
      </c>
      <c r="B343" s="141" t="s">
        <v>31</v>
      </c>
      <c r="C343" s="141" t="s">
        <v>47</v>
      </c>
      <c r="D343" s="141" t="s">
        <v>307</v>
      </c>
      <c r="E343" s="141" t="s">
        <v>308</v>
      </c>
      <c r="F343" s="157">
        <v>817.3099636226201</v>
      </c>
      <c r="G343" s="157">
        <v>741.22571141300534</v>
      </c>
      <c r="H343" s="155"/>
      <c r="I343" s="155"/>
      <c r="J343" s="155"/>
      <c r="K343" s="155"/>
      <c r="L343" s="155"/>
    </row>
    <row r="344" spans="1:12" s="126" customFormat="1">
      <c r="A344" s="141" t="s">
        <v>17</v>
      </c>
      <c r="B344" s="141" t="s">
        <v>33</v>
      </c>
      <c r="C344" s="141" t="s">
        <v>53</v>
      </c>
      <c r="D344" s="141" t="s">
        <v>309</v>
      </c>
      <c r="E344" s="141" t="s">
        <v>310</v>
      </c>
      <c r="F344" s="157">
        <v>598.10769545197707</v>
      </c>
      <c r="G344" s="157">
        <v>599.69838352419993</v>
      </c>
      <c r="H344" s="155"/>
      <c r="I344" s="155"/>
      <c r="J344" s="155"/>
      <c r="K344" s="155"/>
      <c r="L344" s="155"/>
    </row>
    <row r="345" spans="1:12" s="126" customFormat="1">
      <c r="A345" s="141" t="s">
        <v>15</v>
      </c>
      <c r="B345" s="141" t="s">
        <v>23</v>
      </c>
      <c r="C345" s="141" t="s">
        <v>43</v>
      </c>
      <c r="D345" s="141" t="s">
        <v>311</v>
      </c>
      <c r="E345" s="141" t="s">
        <v>312</v>
      </c>
      <c r="F345" s="157">
        <v>834.25489397202341</v>
      </c>
      <c r="G345" s="157">
        <v>851.8666742896346</v>
      </c>
      <c r="H345" s="155"/>
      <c r="I345" s="155"/>
      <c r="J345" s="155"/>
      <c r="K345" s="155"/>
      <c r="L345" s="155"/>
    </row>
    <row r="346" spans="1:12" s="126" customFormat="1">
      <c r="A346" s="141" t="s">
        <v>21</v>
      </c>
      <c r="B346" s="141" t="s">
        <v>37</v>
      </c>
      <c r="C346" s="141" t="s">
        <v>57</v>
      </c>
      <c r="D346" s="141" t="s">
        <v>313</v>
      </c>
      <c r="E346" s="141" t="s">
        <v>314</v>
      </c>
      <c r="F346" s="157">
        <v>552.29754857403873</v>
      </c>
      <c r="G346" s="157">
        <v>564.13639362161916</v>
      </c>
      <c r="H346" s="155"/>
      <c r="I346" s="155"/>
      <c r="J346" s="155"/>
      <c r="K346" s="155"/>
      <c r="L346" s="155"/>
    </row>
    <row r="347" spans="1:12" s="126" customFormat="1">
      <c r="A347" s="141" t="s">
        <v>19</v>
      </c>
      <c r="B347" s="141" t="s">
        <v>35</v>
      </c>
      <c r="C347" s="141" t="s">
        <v>63</v>
      </c>
      <c r="D347" s="141" t="s">
        <v>315</v>
      </c>
      <c r="E347" s="141" t="s">
        <v>316</v>
      </c>
      <c r="F347" s="157">
        <v>238.73470605789319</v>
      </c>
      <c r="G347" s="157">
        <v>287.51592772895089</v>
      </c>
      <c r="H347" s="155"/>
      <c r="I347" s="155"/>
      <c r="J347" s="155"/>
      <c r="K347" s="155"/>
      <c r="L347" s="155"/>
    </row>
    <row r="348" spans="1:12" s="126" customFormat="1">
      <c r="A348" s="141" t="s">
        <v>21</v>
      </c>
      <c r="B348" s="141" t="s">
        <v>39</v>
      </c>
      <c r="C348" s="141" t="s">
        <v>59</v>
      </c>
      <c r="D348" s="141" t="s">
        <v>317</v>
      </c>
      <c r="E348" s="141" t="s">
        <v>318</v>
      </c>
      <c r="F348" s="157">
        <v>740.94235770882483</v>
      </c>
      <c r="G348" s="157">
        <v>744.07849879939533</v>
      </c>
      <c r="H348" s="155"/>
      <c r="I348" s="155"/>
      <c r="J348" s="155"/>
      <c r="K348" s="155"/>
      <c r="L348" s="155"/>
    </row>
    <row r="349" spans="1:12" s="126" customFormat="1">
      <c r="A349" s="141" t="s">
        <v>15</v>
      </c>
      <c r="B349" s="141" t="s">
        <v>25</v>
      </c>
      <c r="C349" s="141" t="s">
        <v>469</v>
      </c>
      <c r="D349" s="141" t="s">
        <v>319</v>
      </c>
      <c r="E349" s="141" t="s">
        <v>320</v>
      </c>
      <c r="F349" s="157">
        <v>587.59095532430956</v>
      </c>
      <c r="G349" s="157">
        <v>623.86074811943206</v>
      </c>
      <c r="H349" s="155"/>
      <c r="I349" s="155"/>
      <c r="J349" s="155"/>
      <c r="K349" s="155"/>
      <c r="L349" s="155"/>
    </row>
    <row r="350" spans="1:12" s="126" customFormat="1">
      <c r="A350" s="141" t="s">
        <v>17</v>
      </c>
      <c r="B350" s="141" t="s">
        <v>31</v>
      </c>
      <c r="C350" s="141" t="s">
        <v>47</v>
      </c>
      <c r="D350" s="141" t="s">
        <v>321</v>
      </c>
      <c r="E350" s="141" t="s">
        <v>322</v>
      </c>
      <c r="F350" s="157">
        <v>499.55396966993754</v>
      </c>
      <c r="G350" s="157">
        <v>538.51231629781466</v>
      </c>
      <c r="H350" s="155"/>
      <c r="I350" s="155"/>
      <c r="J350" s="155"/>
      <c r="K350" s="155"/>
      <c r="L350" s="155"/>
    </row>
    <row r="351" spans="1:12" s="126" customFormat="1">
      <c r="A351" s="141" t="s">
        <v>17</v>
      </c>
      <c r="B351" s="141" t="s">
        <v>33</v>
      </c>
      <c r="C351" s="141" t="s">
        <v>53</v>
      </c>
      <c r="D351" s="141" t="s">
        <v>323</v>
      </c>
      <c r="E351" s="141" t="s">
        <v>324</v>
      </c>
      <c r="F351" s="157">
        <v>590.93893630991465</v>
      </c>
      <c r="G351" s="157">
        <v>620.02152852529605</v>
      </c>
      <c r="H351" s="155"/>
      <c r="I351" s="155"/>
      <c r="J351" s="155"/>
      <c r="K351" s="155"/>
      <c r="L351" s="155"/>
    </row>
    <row r="352" spans="1:12" s="126" customFormat="1">
      <c r="A352" s="141" t="s">
        <v>21</v>
      </c>
      <c r="B352" s="141" t="s">
        <v>39</v>
      </c>
      <c r="C352" s="141" t="s">
        <v>55</v>
      </c>
      <c r="D352" s="141" t="s">
        <v>325</v>
      </c>
      <c r="E352" s="141" t="s">
        <v>326</v>
      </c>
      <c r="F352" s="157">
        <v>574.26031190788513</v>
      </c>
      <c r="G352" s="157">
        <v>565.45825081087287</v>
      </c>
      <c r="H352" s="155"/>
      <c r="I352" s="155"/>
      <c r="J352" s="155"/>
      <c r="K352" s="155"/>
      <c r="L352" s="155"/>
    </row>
    <row r="353" spans="1:12" s="126" customFormat="1">
      <c r="A353" s="141" t="s">
        <v>19</v>
      </c>
      <c r="B353" s="141" t="s">
        <v>35</v>
      </c>
      <c r="C353" s="141" t="s">
        <v>63</v>
      </c>
      <c r="D353" s="141" t="s">
        <v>327</v>
      </c>
      <c r="E353" s="141" t="s">
        <v>328</v>
      </c>
      <c r="F353" s="157">
        <v>537.08729081863407</v>
      </c>
      <c r="G353" s="157">
        <v>487.24406000218988</v>
      </c>
      <c r="H353" s="155"/>
      <c r="I353" s="155"/>
      <c r="J353" s="155"/>
      <c r="K353" s="155"/>
      <c r="L353" s="155"/>
    </row>
    <row r="354" spans="1:12" s="126" customFormat="1">
      <c r="A354" s="141" t="s">
        <v>15</v>
      </c>
      <c r="B354" s="141" t="s">
        <v>25</v>
      </c>
      <c r="C354" s="141" t="s">
        <v>469</v>
      </c>
      <c r="D354" s="141" t="s">
        <v>329</v>
      </c>
      <c r="E354" s="141" t="s">
        <v>330</v>
      </c>
      <c r="F354" s="157">
        <v>669.70467534429361</v>
      </c>
      <c r="G354" s="157">
        <v>704.59225444711842</v>
      </c>
      <c r="H354" s="155"/>
      <c r="I354" s="155"/>
      <c r="J354" s="155"/>
      <c r="K354" s="155"/>
      <c r="L354" s="155"/>
    </row>
    <row r="355" spans="1:12" s="126" customFormat="1">
      <c r="A355" s="141" t="s">
        <v>15</v>
      </c>
      <c r="B355" s="141" t="s">
        <v>27</v>
      </c>
      <c r="C355" s="141" t="s">
        <v>41</v>
      </c>
      <c r="D355" s="141" t="s">
        <v>331</v>
      </c>
      <c r="E355" s="141" t="s">
        <v>332</v>
      </c>
      <c r="F355" s="157">
        <v>671.24897381002199</v>
      </c>
      <c r="G355" s="157">
        <v>721.96450341191553</v>
      </c>
      <c r="H355" s="155"/>
      <c r="I355" s="155"/>
      <c r="J355" s="155"/>
      <c r="K355" s="155"/>
      <c r="L355" s="155"/>
    </row>
    <row r="356" spans="1:12" s="126" customFormat="1">
      <c r="A356" s="141" t="s">
        <v>17</v>
      </c>
      <c r="B356" s="141" t="s">
        <v>31</v>
      </c>
      <c r="C356" s="141" t="s">
        <v>49</v>
      </c>
      <c r="D356" s="141" t="s">
        <v>333</v>
      </c>
      <c r="E356" s="141" t="s">
        <v>334</v>
      </c>
      <c r="F356" s="157">
        <v>471.98600317369898</v>
      </c>
      <c r="G356" s="157">
        <v>605.77913292813446</v>
      </c>
      <c r="H356" s="155"/>
      <c r="I356" s="155"/>
      <c r="J356" s="155"/>
      <c r="K356" s="155"/>
      <c r="L356" s="155"/>
    </row>
    <row r="357" spans="1:12" s="126" customFormat="1">
      <c r="A357" s="141" t="s">
        <v>19</v>
      </c>
      <c r="B357" s="141" t="s">
        <v>35</v>
      </c>
      <c r="C357" s="141" t="s">
        <v>63</v>
      </c>
      <c r="D357" s="141" t="s">
        <v>335</v>
      </c>
      <c r="E357" s="141" t="s">
        <v>336</v>
      </c>
      <c r="F357" s="157">
        <v>326.38714536781322</v>
      </c>
      <c r="G357" s="157">
        <v>320.34357728728833</v>
      </c>
      <c r="H357" s="155"/>
      <c r="I357" s="155"/>
      <c r="J357" s="155"/>
      <c r="K357" s="155"/>
      <c r="L357" s="155"/>
    </row>
    <row r="358" spans="1:12" s="126" customFormat="1">
      <c r="A358" s="141" t="s">
        <v>19</v>
      </c>
      <c r="B358" s="141" t="s">
        <v>35</v>
      </c>
      <c r="C358" s="141" t="s">
        <v>63</v>
      </c>
      <c r="D358" s="141" t="s">
        <v>337</v>
      </c>
      <c r="E358" s="141" t="s">
        <v>338</v>
      </c>
      <c r="F358" s="157">
        <v>460.60936913576035</v>
      </c>
      <c r="G358" s="157">
        <v>449.10681368770321</v>
      </c>
      <c r="H358" s="155"/>
      <c r="I358" s="155"/>
      <c r="J358" s="155"/>
      <c r="K358" s="155"/>
      <c r="L358" s="155"/>
    </row>
    <row r="359" spans="1:12" s="126" customFormat="1">
      <c r="A359" s="141" t="s">
        <v>15</v>
      </c>
      <c r="B359" s="141" t="s">
        <v>25</v>
      </c>
      <c r="C359" s="141" t="s">
        <v>45</v>
      </c>
      <c r="D359" s="141" t="s">
        <v>339</v>
      </c>
      <c r="E359" s="141" t="s">
        <v>340</v>
      </c>
      <c r="F359" s="157">
        <v>694.21846187222047</v>
      </c>
      <c r="G359" s="157">
        <v>693.13504182711461</v>
      </c>
      <c r="H359" s="155"/>
      <c r="I359" s="155"/>
      <c r="J359" s="155"/>
      <c r="K359" s="155"/>
      <c r="L359" s="155"/>
    </row>
    <row r="360" spans="1:12" s="126" customFormat="1">
      <c r="A360" s="141" t="s">
        <v>17</v>
      </c>
      <c r="B360" s="141" t="s">
        <v>31</v>
      </c>
      <c r="C360" s="141" t="s">
        <v>49</v>
      </c>
      <c r="D360" s="141" t="s">
        <v>341</v>
      </c>
      <c r="E360" s="141" t="s">
        <v>342</v>
      </c>
      <c r="F360" s="157">
        <v>492.73789723657649</v>
      </c>
      <c r="G360" s="157">
        <v>624.47051014437056</v>
      </c>
      <c r="H360" s="155"/>
      <c r="I360" s="155"/>
      <c r="J360" s="155"/>
      <c r="K360" s="155"/>
      <c r="L360" s="155"/>
    </row>
    <row r="361" spans="1:12" s="126" customFormat="1">
      <c r="A361" s="141" t="s">
        <v>21</v>
      </c>
      <c r="B361" s="141" t="s">
        <v>37</v>
      </c>
      <c r="C361" s="141" t="s">
        <v>59</v>
      </c>
      <c r="D361" s="141" t="s">
        <v>343</v>
      </c>
      <c r="E361" s="141" t="s">
        <v>344</v>
      </c>
      <c r="F361" s="157">
        <v>783.05427251732112</v>
      </c>
      <c r="G361" s="157">
        <v>596.34475742800009</v>
      </c>
      <c r="H361" s="155"/>
      <c r="I361" s="155"/>
      <c r="J361" s="155"/>
      <c r="K361" s="155"/>
      <c r="L361" s="155"/>
    </row>
    <row r="362" spans="1:12" s="126" customFormat="1">
      <c r="A362" s="141" t="s">
        <v>21</v>
      </c>
      <c r="B362" s="141" t="s">
        <v>37</v>
      </c>
      <c r="C362" s="141" t="s">
        <v>57</v>
      </c>
      <c r="D362" s="141" t="s">
        <v>345</v>
      </c>
      <c r="E362" s="141" t="s">
        <v>346</v>
      </c>
      <c r="F362" s="157">
        <v>597.10755961712346</v>
      </c>
      <c r="G362" s="157">
        <v>598.03704989427843</v>
      </c>
      <c r="H362" s="155"/>
      <c r="I362" s="155"/>
      <c r="J362" s="155"/>
      <c r="K362" s="155"/>
      <c r="L362" s="155"/>
    </row>
    <row r="363" spans="1:12" s="126" customFormat="1">
      <c r="A363" s="141" t="s">
        <v>19</v>
      </c>
      <c r="B363" s="141" t="s">
        <v>35</v>
      </c>
      <c r="C363" s="141" t="s">
        <v>63</v>
      </c>
      <c r="D363" s="141" t="s">
        <v>347</v>
      </c>
      <c r="E363" s="141" t="s">
        <v>348</v>
      </c>
      <c r="F363" s="157">
        <v>379.97371851329922</v>
      </c>
      <c r="G363" s="157">
        <v>349.62022717941699</v>
      </c>
      <c r="H363" s="155"/>
      <c r="I363" s="155"/>
      <c r="J363" s="155"/>
      <c r="K363" s="155"/>
      <c r="L363" s="155"/>
    </row>
    <row r="364" spans="1:12" s="126" customFormat="1">
      <c r="A364" s="141" t="s">
        <v>15</v>
      </c>
      <c r="B364" s="141" t="s">
        <v>25</v>
      </c>
      <c r="C364" s="141" t="s">
        <v>469</v>
      </c>
      <c r="D364" s="141" t="s">
        <v>349</v>
      </c>
      <c r="E364" s="141" t="s">
        <v>350</v>
      </c>
      <c r="F364" s="157">
        <v>697.39235900545793</v>
      </c>
      <c r="G364" s="157">
        <v>727.47158055214925</v>
      </c>
      <c r="H364" s="155"/>
      <c r="I364" s="155"/>
      <c r="J364" s="155"/>
      <c r="K364" s="155"/>
      <c r="L364" s="155"/>
    </row>
    <row r="365" spans="1:12" s="126" customFormat="1">
      <c r="A365" s="141" t="s">
        <v>21</v>
      </c>
      <c r="B365" s="141" t="s">
        <v>39</v>
      </c>
      <c r="C365" s="141" t="s">
        <v>59</v>
      </c>
      <c r="D365" s="141" t="s">
        <v>351</v>
      </c>
      <c r="E365" s="141" t="s">
        <v>352</v>
      </c>
      <c r="F365" s="157">
        <v>579.71891194321779</v>
      </c>
      <c r="G365" s="157">
        <v>541.40252785762107</v>
      </c>
      <c r="H365" s="155"/>
      <c r="I365" s="155"/>
      <c r="J365" s="155"/>
      <c r="K365" s="155"/>
      <c r="L365" s="155"/>
    </row>
    <row r="366" spans="1:12" s="126" customFormat="1">
      <c r="A366" s="141" t="s">
        <v>21</v>
      </c>
      <c r="B366" s="141" t="s">
        <v>37</v>
      </c>
      <c r="C366" s="141" t="s">
        <v>59</v>
      </c>
      <c r="D366" s="141" t="s">
        <v>353</v>
      </c>
      <c r="E366" s="141" t="s">
        <v>354</v>
      </c>
      <c r="F366" s="157">
        <v>446.01375209068942</v>
      </c>
      <c r="G366" s="157">
        <v>567.93199472372851</v>
      </c>
      <c r="H366" s="155"/>
      <c r="I366" s="155"/>
      <c r="J366" s="155"/>
      <c r="K366" s="155"/>
      <c r="L366" s="155"/>
    </row>
    <row r="367" spans="1:12" s="126" customFormat="1">
      <c r="A367" s="141" t="s">
        <v>15</v>
      </c>
      <c r="B367" s="141" t="s">
        <v>25</v>
      </c>
      <c r="C367" s="141" t="s">
        <v>45</v>
      </c>
      <c r="D367" s="141" t="s">
        <v>355</v>
      </c>
      <c r="E367" s="141" t="s">
        <v>356</v>
      </c>
      <c r="F367" s="157">
        <v>698.4344919187547</v>
      </c>
      <c r="G367" s="157">
        <v>690.15245158632058</v>
      </c>
      <c r="H367" s="155"/>
      <c r="I367" s="155"/>
      <c r="J367" s="155"/>
      <c r="K367" s="155"/>
      <c r="L367" s="155"/>
    </row>
    <row r="368" spans="1:12" s="126" customFormat="1">
      <c r="A368" s="141" t="s">
        <v>21</v>
      </c>
      <c r="B368" s="141" t="s">
        <v>37</v>
      </c>
      <c r="C368" s="141" t="s">
        <v>59</v>
      </c>
      <c r="D368" s="141" t="s">
        <v>357</v>
      </c>
      <c r="E368" s="141" t="s">
        <v>358</v>
      </c>
      <c r="F368" s="157">
        <v>603.47631265132077</v>
      </c>
      <c r="G368" s="157">
        <v>396.96604522577439</v>
      </c>
      <c r="H368" s="155"/>
      <c r="I368" s="155"/>
      <c r="J368" s="155"/>
      <c r="K368" s="155"/>
      <c r="L368" s="155"/>
    </row>
    <row r="369" spans="1:12" s="126" customFormat="1">
      <c r="A369" s="141" t="s">
        <v>17</v>
      </c>
      <c r="B369" s="141" t="s">
        <v>31</v>
      </c>
      <c r="C369" s="141" t="s">
        <v>49</v>
      </c>
      <c r="D369" s="141" t="s">
        <v>359</v>
      </c>
      <c r="E369" s="141" t="s">
        <v>360</v>
      </c>
      <c r="F369" s="157">
        <v>639.52398800599701</v>
      </c>
      <c r="G369" s="157">
        <v>586.10103265420037</v>
      </c>
      <c r="H369" s="155"/>
      <c r="I369" s="155"/>
      <c r="J369" s="155"/>
      <c r="K369" s="155"/>
      <c r="L369" s="155"/>
    </row>
    <row r="370" spans="1:12" s="126" customFormat="1">
      <c r="A370" s="141" t="s">
        <v>17</v>
      </c>
      <c r="B370" s="141" t="s">
        <v>31</v>
      </c>
      <c r="C370" s="141" t="s">
        <v>49</v>
      </c>
      <c r="D370" s="141" t="s">
        <v>361</v>
      </c>
      <c r="E370" s="141" t="s">
        <v>362</v>
      </c>
      <c r="F370" s="157">
        <v>495.23535660939507</v>
      </c>
      <c r="G370" s="157">
        <v>548.30470745366358</v>
      </c>
      <c r="H370" s="155"/>
      <c r="I370" s="155"/>
      <c r="J370" s="155"/>
      <c r="K370" s="155"/>
      <c r="L370" s="155"/>
    </row>
    <row r="371" spans="1:12" s="126" customFormat="1">
      <c r="A371" s="141" t="s">
        <v>15</v>
      </c>
      <c r="B371" s="141" t="s">
        <v>27</v>
      </c>
      <c r="C371" s="141" t="s">
        <v>41</v>
      </c>
      <c r="D371" s="141" t="s">
        <v>363</v>
      </c>
      <c r="E371" s="141" t="s">
        <v>364</v>
      </c>
      <c r="F371" s="157">
        <v>621.00062100062098</v>
      </c>
      <c r="G371" s="157">
        <v>634.4805523713045</v>
      </c>
      <c r="H371" s="155"/>
      <c r="I371" s="155"/>
      <c r="J371" s="155"/>
      <c r="K371" s="155"/>
      <c r="L371" s="155"/>
    </row>
    <row r="372" spans="1:12">
      <c r="F372" s="158"/>
      <c r="G372" s="158"/>
      <c r="K372" s="158"/>
      <c r="L372" s="158"/>
    </row>
    <row r="373" spans="1:12">
      <c r="F373" s="158"/>
      <c r="G373" s="158"/>
      <c r="H373" s="158"/>
      <c r="I373" s="158"/>
      <c r="J373" s="158"/>
      <c r="K373" s="158"/>
      <c r="L373" s="158"/>
    </row>
    <row r="374" spans="1:12">
      <c r="F374" s="216">
        <v>5</v>
      </c>
      <c r="G374" s="216">
        <v>6</v>
      </c>
      <c r="H374" s="158"/>
      <c r="I374" s="158"/>
      <c r="J374" s="158"/>
      <c r="K374" s="158"/>
      <c r="L374" s="158"/>
    </row>
    <row r="375" spans="1:12">
      <c r="D375" s="126">
        <v>1</v>
      </c>
      <c r="E375" s="126">
        <v>2</v>
      </c>
      <c r="F375" s="215">
        <v>3</v>
      </c>
      <c r="G375" s="215">
        <v>4</v>
      </c>
      <c r="H375" s="158"/>
      <c r="I375" s="158"/>
      <c r="J375" s="158"/>
      <c r="K375" s="158"/>
      <c r="L375" s="158"/>
    </row>
    <row r="376" spans="1:12">
      <c r="D376" s="126"/>
      <c r="E376" s="126"/>
      <c r="F376" s="155"/>
      <c r="G376" s="155"/>
      <c r="H376" s="158"/>
      <c r="I376" s="158"/>
      <c r="J376" s="158"/>
      <c r="K376" s="158"/>
      <c r="L376" s="158"/>
    </row>
    <row r="377" spans="1:12" ht="15" customHeight="1">
      <c r="B377" s="413" t="s">
        <v>388</v>
      </c>
      <c r="C377" s="413" t="s">
        <v>389</v>
      </c>
      <c r="D377" s="414" t="s">
        <v>391</v>
      </c>
      <c r="E377" s="414" t="s">
        <v>392</v>
      </c>
      <c r="F377" s="399" t="s">
        <v>455</v>
      </c>
      <c r="G377" s="399" t="s">
        <v>454</v>
      </c>
      <c r="H377" s="158"/>
      <c r="I377" s="158"/>
      <c r="J377" s="158"/>
      <c r="K377" s="158"/>
      <c r="L377" s="158"/>
    </row>
    <row r="378" spans="1:12">
      <c r="B378" s="413"/>
      <c r="C378" s="413"/>
      <c r="D378" s="414"/>
      <c r="E378" s="414"/>
      <c r="F378" s="399"/>
      <c r="G378" s="399"/>
      <c r="H378" s="158"/>
      <c r="I378" s="158"/>
      <c r="J378" s="158"/>
      <c r="K378" s="158"/>
      <c r="L378" s="158"/>
    </row>
    <row r="379" spans="1:12">
      <c r="B379" s="179"/>
      <c r="C379" s="179"/>
      <c r="D379" s="179" t="s">
        <v>1</v>
      </c>
      <c r="E379" s="179" t="s">
        <v>390</v>
      </c>
      <c r="F379" s="181">
        <v>624.54770453228377</v>
      </c>
      <c r="G379" s="180" t="s">
        <v>713</v>
      </c>
      <c r="H379" s="158"/>
      <c r="I379" s="158"/>
      <c r="J379" s="158"/>
      <c r="K379" s="158"/>
      <c r="L379" s="158"/>
    </row>
    <row r="380" spans="1:12">
      <c r="B380" s="179"/>
      <c r="C380" s="179"/>
      <c r="D380" s="179" t="s">
        <v>15</v>
      </c>
      <c r="E380" s="179" t="s">
        <v>16</v>
      </c>
      <c r="F380" s="181">
        <v>739.84925766011645</v>
      </c>
      <c r="G380" s="180" t="s">
        <v>713</v>
      </c>
      <c r="H380" s="158"/>
      <c r="I380" s="158"/>
      <c r="J380" s="158"/>
      <c r="K380" s="158"/>
      <c r="L380" s="158"/>
    </row>
    <row r="381" spans="1:12">
      <c r="B381" s="179"/>
      <c r="C381" s="179"/>
      <c r="D381" s="179" t="s">
        <v>17</v>
      </c>
      <c r="E381" s="179" t="s">
        <v>18</v>
      </c>
      <c r="F381" s="181">
        <v>609.64316087721966</v>
      </c>
      <c r="G381" s="180" t="s">
        <v>713</v>
      </c>
      <c r="H381" s="158"/>
      <c r="I381" s="158"/>
      <c r="J381" s="158"/>
      <c r="K381" s="158"/>
      <c r="L381" s="158"/>
    </row>
    <row r="382" spans="1:12">
      <c r="B382" s="179"/>
      <c r="C382" s="179"/>
      <c r="D382" s="179" t="s">
        <v>19</v>
      </c>
      <c r="E382" s="179" t="s">
        <v>20</v>
      </c>
      <c r="F382" s="181">
        <v>465.96349386737717</v>
      </c>
      <c r="G382" s="180" t="s">
        <v>713</v>
      </c>
      <c r="H382" s="158"/>
      <c r="I382" s="158"/>
      <c r="J382" s="158"/>
      <c r="K382" s="158"/>
      <c r="L382" s="158"/>
    </row>
    <row r="383" spans="1:12">
      <c r="B383" s="179"/>
      <c r="C383" s="179"/>
      <c r="D383" s="179" t="s">
        <v>21</v>
      </c>
      <c r="E383" s="179" t="s">
        <v>22</v>
      </c>
      <c r="F383" s="181">
        <v>583.84618800230896</v>
      </c>
      <c r="G383" s="180" t="s">
        <v>713</v>
      </c>
      <c r="H383" s="158"/>
      <c r="I383" s="158"/>
      <c r="J383" s="158"/>
      <c r="K383" s="158"/>
      <c r="L383" s="158"/>
    </row>
    <row r="384" spans="1:12">
      <c r="B384" s="179"/>
      <c r="C384" s="179"/>
      <c r="D384" s="179" t="s">
        <v>23</v>
      </c>
      <c r="E384" s="179" t="s">
        <v>24</v>
      </c>
      <c r="F384" s="181">
        <v>826.52740300923278</v>
      </c>
      <c r="G384" s="180" t="s">
        <v>713</v>
      </c>
      <c r="H384" s="158"/>
      <c r="I384" s="158"/>
      <c r="J384" s="158"/>
      <c r="K384" s="158"/>
      <c r="L384" s="158"/>
    </row>
    <row r="385" spans="2:12">
      <c r="B385" s="179"/>
      <c r="C385" s="179"/>
      <c r="D385" s="179" t="s">
        <v>25</v>
      </c>
      <c r="E385" s="179" t="s">
        <v>26</v>
      </c>
      <c r="F385" s="181">
        <v>721.21801200954303</v>
      </c>
      <c r="G385" s="180" t="s">
        <v>713</v>
      </c>
      <c r="H385" s="158"/>
      <c r="I385" s="158"/>
      <c r="J385" s="158"/>
      <c r="K385" s="158"/>
      <c r="L385" s="158"/>
    </row>
    <row r="386" spans="2:12">
      <c r="B386" s="179"/>
      <c r="C386" s="179"/>
      <c r="D386" s="179" t="s">
        <v>27</v>
      </c>
      <c r="E386" s="179" t="s">
        <v>28</v>
      </c>
      <c r="F386" s="181">
        <v>720.31474488596041</v>
      </c>
      <c r="G386" s="180" t="s">
        <v>713</v>
      </c>
      <c r="H386" s="158"/>
      <c r="I386" s="158"/>
      <c r="J386" s="158"/>
      <c r="K386" s="158"/>
      <c r="L386" s="158"/>
    </row>
    <row r="387" spans="2:12">
      <c r="B387" s="179"/>
      <c r="C387" s="179"/>
      <c r="D387" s="179" t="s">
        <v>29</v>
      </c>
      <c r="E387" s="179" t="s">
        <v>30</v>
      </c>
      <c r="F387" s="181">
        <v>602.80984597011934</v>
      </c>
      <c r="G387" s="180" t="s">
        <v>713</v>
      </c>
      <c r="H387" s="158"/>
      <c r="I387" s="158"/>
      <c r="J387" s="158"/>
      <c r="K387" s="158"/>
      <c r="L387" s="158"/>
    </row>
    <row r="388" spans="2:12">
      <c r="B388" s="179"/>
      <c r="C388" s="179"/>
      <c r="D388" s="179" t="s">
        <v>31</v>
      </c>
      <c r="E388" s="179" t="s">
        <v>32</v>
      </c>
      <c r="F388" s="181">
        <v>634.4394987593289</v>
      </c>
      <c r="G388" s="180" t="s">
        <v>713</v>
      </c>
      <c r="H388" s="158"/>
      <c r="I388" s="158"/>
      <c r="J388" s="158"/>
      <c r="K388" s="158"/>
      <c r="L388" s="158"/>
    </row>
    <row r="389" spans="2:12">
      <c r="B389" s="179"/>
      <c r="C389" s="179"/>
      <c r="D389" s="179" t="s">
        <v>33</v>
      </c>
      <c r="E389" s="179" t="s">
        <v>34</v>
      </c>
      <c r="F389" s="181">
        <v>592.67889485749242</v>
      </c>
      <c r="G389" s="180" t="s">
        <v>713</v>
      </c>
      <c r="H389" s="158"/>
      <c r="I389" s="158"/>
      <c r="J389" s="158"/>
      <c r="K389" s="158"/>
      <c r="L389" s="158"/>
    </row>
    <row r="390" spans="2:12">
      <c r="B390" s="179"/>
      <c r="C390" s="179"/>
      <c r="D390" s="179" t="s">
        <v>35</v>
      </c>
      <c r="E390" s="179" t="s">
        <v>36</v>
      </c>
      <c r="F390" s="181">
        <v>465.96349386737717</v>
      </c>
      <c r="G390" s="180" t="s">
        <v>713</v>
      </c>
      <c r="H390" s="158"/>
      <c r="I390" s="158"/>
      <c r="J390" s="158"/>
      <c r="K390" s="158"/>
      <c r="L390" s="158"/>
    </row>
    <row r="391" spans="2:12">
      <c r="B391" s="179"/>
      <c r="C391" s="179"/>
      <c r="D391" s="179" t="s">
        <v>37</v>
      </c>
      <c r="E391" s="179" t="s">
        <v>38</v>
      </c>
      <c r="F391" s="181">
        <v>577.69053577031457</v>
      </c>
      <c r="G391" s="180" t="s">
        <v>713</v>
      </c>
      <c r="H391" s="158"/>
      <c r="I391" s="158"/>
      <c r="J391" s="158"/>
      <c r="K391" s="158"/>
      <c r="L391" s="158"/>
    </row>
    <row r="392" spans="2:12">
      <c r="B392" s="179"/>
      <c r="C392" s="179"/>
      <c r="D392" s="179" t="s">
        <v>39</v>
      </c>
      <c r="E392" s="179" t="s">
        <v>40</v>
      </c>
      <c r="F392" s="181">
        <v>593.26543217269455</v>
      </c>
      <c r="G392" s="180" t="s">
        <v>713</v>
      </c>
      <c r="H392" s="158"/>
      <c r="I392" s="158"/>
      <c r="J392" s="158"/>
      <c r="K392" s="158"/>
      <c r="L392" s="158"/>
    </row>
    <row r="393" spans="2:12">
      <c r="B393" s="179"/>
      <c r="C393" s="179"/>
      <c r="D393" s="179" t="s">
        <v>41</v>
      </c>
      <c r="E393" s="179" t="s">
        <v>42</v>
      </c>
      <c r="F393" s="181">
        <v>720.31474488596041</v>
      </c>
      <c r="G393" s="180" t="s">
        <v>713</v>
      </c>
      <c r="H393" s="158"/>
      <c r="I393" s="158"/>
      <c r="J393" s="158"/>
      <c r="K393" s="158"/>
      <c r="L393" s="158"/>
    </row>
    <row r="394" spans="2:12">
      <c r="B394" s="179"/>
      <c r="C394" s="179"/>
      <c r="D394" s="179" t="s">
        <v>43</v>
      </c>
      <c r="E394" s="179" t="s">
        <v>44</v>
      </c>
      <c r="F394" s="181">
        <v>778.95233677563203</v>
      </c>
      <c r="G394" s="180" t="s">
        <v>713</v>
      </c>
      <c r="H394" s="158"/>
      <c r="I394" s="158"/>
      <c r="J394" s="158"/>
      <c r="K394" s="158"/>
      <c r="L394" s="158"/>
    </row>
    <row r="395" spans="2:12">
      <c r="B395" s="179"/>
      <c r="C395" s="179"/>
      <c r="D395" s="179" t="s">
        <v>45</v>
      </c>
      <c r="E395" s="179" t="s">
        <v>46</v>
      </c>
      <c r="F395" s="181">
        <v>728.36881249412954</v>
      </c>
      <c r="G395" s="180" t="s">
        <v>713</v>
      </c>
    </row>
    <row r="396" spans="2:12">
      <c r="B396" s="179"/>
      <c r="C396" s="179"/>
      <c r="D396" s="179" t="s">
        <v>47</v>
      </c>
      <c r="E396" s="179" t="s">
        <v>48</v>
      </c>
      <c r="F396" s="181">
        <v>662.19590123095566</v>
      </c>
      <c r="G396" s="180" t="s">
        <v>713</v>
      </c>
    </row>
    <row r="397" spans="2:12">
      <c r="B397" s="179"/>
      <c r="C397" s="179"/>
      <c r="D397" s="179" t="s">
        <v>49</v>
      </c>
      <c r="E397" s="179" t="s">
        <v>50</v>
      </c>
      <c r="F397" s="181">
        <v>624.31741204119714</v>
      </c>
      <c r="G397" s="180" t="s">
        <v>713</v>
      </c>
    </row>
    <row r="398" spans="2:12">
      <c r="B398" s="179"/>
      <c r="C398" s="179"/>
      <c r="D398" s="179" t="s">
        <v>51</v>
      </c>
      <c r="E398" s="179" t="s">
        <v>52</v>
      </c>
      <c r="F398" s="181">
        <v>565.58176520653296</v>
      </c>
      <c r="G398" s="180" t="s">
        <v>713</v>
      </c>
    </row>
    <row r="399" spans="2:12">
      <c r="B399" s="179"/>
      <c r="C399" s="179"/>
      <c r="D399" s="179" t="s">
        <v>53</v>
      </c>
      <c r="E399" s="179" t="s">
        <v>54</v>
      </c>
      <c r="F399" s="181">
        <v>594.40003502570471</v>
      </c>
      <c r="G399" s="180" t="s">
        <v>713</v>
      </c>
    </row>
    <row r="400" spans="2:12">
      <c r="B400" s="179"/>
      <c r="C400" s="179"/>
      <c r="D400" s="179" t="s">
        <v>55</v>
      </c>
      <c r="E400" s="179" t="s">
        <v>56</v>
      </c>
      <c r="F400" s="181">
        <v>570.15933994988984</v>
      </c>
      <c r="G400" s="180" t="s">
        <v>713</v>
      </c>
    </row>
    <row r="401" spans="2:7">
      <c r="B401" s="179"/>
      <c r="C401" s="179"/>
      <c r="D401" s="179" t="s">
        <v>57</v>
      </c>
      <c r="E401" s="179" t="s">
        <v>58</v>
      </c>
      <c r="F401" s="181">
        <v>589.59444596597848</v>
      </c>
      <c r="G401" s="180" t="s">
        <v>713</v>
      </c>
    </row>
    <row r="402" spans="2:7">
      <c r="B402" s="179"/>
      <c r="C402" s="179"/>
      <c r="D402" s="179" t="s">
        <v>59</v>
      </c>
      <c r="E402" s="179" t="s">
        <v>60</v>
      </c>
      <c r="F402" s="181">
        <v>547.50764590446488</v>
      </c>
      <c r="G402" s="180" t="s">
        <v>713</v>
      </c>
    </row>
    <row r="403" spans="2:7">
      <c r="B403" s="179"/>
      <c r="C403" s="179"/>
      <c r="D403" s="179" t="s">
        <v>469</v>
      </c>
      <c r="E403" s="179" t="s">
        <v>466</v>
      </c>
      <c r="F403" s="181">
        <v>736.88459557646536</v>
      </c>
      <c r="G403" s="180" t="s">
        <v>713</v>
      </c>
    </row>
    <row r="404" spans="2:7">
      <c r="B404" s="179"/>
      <c r="C404" s="179"/>
      <c r="D404" s="179" t="s">
        <v>470</v>
      </c>
      <c r="E404" s="179" t="s">
        <v>467</v>
      </c>
      <c r="F404" s="181">
        <v>745.61021116322866</v>
      </c>
      <c r="G404" s="180" t="s">
        <v>713</v>
      </c>
    </row>
    <row r="405" spans="2:7">
      <c r="B405" s="179"/>
      <c r="C405" s="179"/>
      <c r="D405" s="179" t="s">
        <v>61</v>
      </c>
      <c r="E405" s="179" t="s">
        <v>62</v>
      </c>
      <c r="F405" s="181">
        <v>632.36379142257078</v>
      </c>
      <c r="G405" s="180" t="s">
        <v>713</v>
      </c>
    </row>
    <row r="406" spans="2:7">
      <c r="B406" s="179"/>
      <c r="C406" s="179"/>
      <c r="D406" s="179" t="s">
        <v>63</v>
      </c>
      <c r="E406" s="179" t="s">
        <v>64</v>
      </c>
      <c r="F406" s="181">
        <v>465.96349386737717</v>
      </c>
      <c r="G406" s="180" t="s">
        <v>713</v>
      </c>
    </row>
    <row r="407" spans="2:7">
      <c r="B407" s="179" t="s">
        <v>35</v>
      </c>
      <c r="C407" s="179" t="s">
        <v>63</v>
      </c>
      <c r="D407" s="179" t="s">
        <v>65</v>
      </c>
      <c r="E407" s="179" t="s">
        <v>66</v>
      </c>
      <c r="F407" s="181">
        <v>918.08630011221055</v>
      </c>
      <c r="G407" s="180" t="s">
        <v>713</v>
      </c>
    </row>
    <row r="408" spans="2:7">
      <c r="B408" s="179" t="s">
        <v>35</v>
      </c>
      <c r="C408" s="179" t="s">
        <v>63</v>
      </c>
      <c r="D408" s="179" t="s">
        <v>67</v>
      </c>
      <c r="E408" s="179" t="s">
        <v>68</v>
      </c>
      <c r="F408" s="181">
        <v>401.74277145928818</v>
      </c>
      <c r="G408" s="180" t="s">
        <v>713</v>
      </c>
    </row>
    <row r="409" spans="2:7">
      <c r="B409" s="179" t="s">
        <v>27</v>
      </c>
      <c r="C409" s="179" t="s">
        <v>41</v>
      </c>
      <c r="D409" s="179" t="s">
        <v>69</v>
      </c>
      <c r="E409" s="179" t="s">
        <v>70</v>
      </c>
      <c r="F409" s="181">
        <v>656.0889067416482</v>
      </c>
      <c r="G409" s="180" t="s">
        <v>713</v>
      </c>
    </row>
    <row r="410" spans="2:7">
      <c r="B410" s="179" t="s">
        <v>39</v>
      </c>
      <c r="C410" s="179" t="s">
        <v>59</v>
      </c>
      <c r="D410" s="179" t="s">
        <v>71</v>
      </c>
      <c r="E410" s="179" t="s">
        <v>72</v>
      </c>
      <c r="F410" s="181">
        <v>742.77225459947442</v>
      </c>
      <c r="G410" s="180" t="s">
        <v>713</v>
      </c>
    </row>
    <row r="411" spans="2:7">
      <c r="B411" s="179" t="s">
        <v>33</v>
      </c>
      <c r="C411" s="179" t="s">
        <v>51</v>
      </c>
      <c r="D411" s="179" t="s">
        <v>73</v>
      </c>
      <c r="E411" s="179" t="s">
        <v>74</v>
      </c>
      <c r="F411" s="181">
        <v>698.25088154173795</v>
      </c>
      <c r="G411" s="180" t="s">
        <v>713</v>
      </c>
    </row>
    <row r="412" spans="2:7">
      <c r="B412" s="179" t="s">
        <v>35</v>
      </c>
      <c r="C412" s="179" t="s">
        <v>63</v>
      </c>
      <c r="D412" s="179" t="s">
        <v>75</v>
      </c>
      <c r="E412" s="179" t="s">
        <v>76</v>
      </c>
      <c r="F412" s="181">
        <v>581.2213131111555</v>
      </c>
      <c r="G412" s="180" t="s">
        <v>713</v>
      </c>
    </row>
    <row r="413" spans="2:7">
      <c r="B413" s="179" t="s">
        <v>31</v>
      </c>
      <c r="C413" s="179" t="s">
        <v>49</v>
      </c>
      <c r="D413" s="179" t="s">
        <v>77</v>
      </c>
      <c r="E413" s="179" t="s">
        <v>78</v>
      </c>
      <c r="F413" s="181">
        <v>532.46887609063003</v>
      </c>
      <c r="G413" s="180" t="s">
        <v>713</v>
      </c>
    </row>
    <row r="414" spans="2:7">
      <c r="B414" s="179" t="s">
        <v>25</v>
      </c>
      <c r="C414" s="179" t="s">
        <v>470</v>
      </c>
      <c r="D414" s="179" t="s">
        <v>79</v>
      </c>
      <c r="E414" s="179" t="s">
        <v>80</v>
      </c>
      <c r="F414" s="181">
        <v>886.82229998561911</v>
      </c>
      <c r="G414" s="180" t="s">
        <v>713</v>
      </c>
    </row>
    <row r="415" spans="2:7">
      <c r="B415" s="179" t="s">
        <v>25</v>
      </c>
      <c r="C415" s="179" t="s">
        <v>470</v>
      </c>
      <c r="D415" s="179" t="s">
        <v>81</v>
      </c>
      <c r="E415" s="179" t="s">
        <v>82</v>
      </c>
      <c r="F415" s="181">
        <v>889.37322037473189</v>
      </c>
      <c r="G415" s="180" t="s">
        <v>713</v>
      </c>
    </row>
    <row r="416" spans="2:7">
      <c r="B416" s="179" t="s">
        <v>25</v>
      </c>
      <c r="C416" s="179" t="s">
        <v>469</v>
      </c>
      <c r="D416" s="179" t="s">
        <v>83</v>
      </c>
      <c r="E416" s="179" t="s">
        <v>84</v>
      </c>
      <c r="F416" s="181">
        <v>826.32433230042795</v>
      </c>
      <c r="G416" s="180" t="s">
        <v>713</v>
      </c>
    </row>
    <row r="417" spans="2:7">
      <c r="B417" s="179" t="s">
        <v>39</v>
      </c>
      <c r="C417" s="179" t="s">
        <v>61</v>
      </c>
      <c r="D417" s="179" t="s">
        <v>85</v>
      </c>
      <c r="E417" s="179" t="s">
        <v>86</v>
      </c>
      <c r="F417" s="181">
        <v>616.14928753143249</v>
      </c>
      <c r="G417" s="180" t="s">
        <v>713</v>
      </c>
    </row>
    <row r="418" spans="2:7">
      <c r="B418" s="179" t="s">
        <v>37</v>
      </c>
      <c r="C418" s="179" t="s">
        <v>59</v>
      </c>
      <c r="D418" s="179" t="s">
        <v>87</v>
      </c>
      <c r="E418" s="179" t="s">
        <v>88</v>
      </c>
      <c r="F418" s="181">
        <v>602.03956259982795</v>
      </c>
      <c r="G418" s="180" t="s">
        <v>713</v>
      </c>
    </row>
    <row r="419" spans="2:7">
      <c r="B419" s="179" t="s">
        <v>27</v>
      </c>
      <c r="C419" s="179" t="s">
        <v>41</v>
      </c>
      <c r="D419" s="179" t="s">
        <v>89</v>
      </c>
      <c r="E419" s="179" t="s">
        <v>90</v>
      </c>
      <c r="F419" s="181">
        <v>707.07601724319204</v>
      </c>
      <c r="G419" s="180" t="s">
        <v>713</v>
      </c>
    </row>
    <row r="420" spans="2:7">
      <c r="B420" s="179" t="s">
        <v>35</v>
      </c>
      <c r="C420" s="179" t="s">
        <v>63</v>
      </c>
      <c r="D420" s="179" t="s">
        <v>91</v>
      </c>
      <c r="E420" s="179" t="s">
        <v>92</v>
      </c>
      <c r="F420" s="181">
        <v>267.53296388304989</v>
      </c>
      <c r="G420" s="180" t="s">
        <v>713</v>
      </c>
    </row>
    <row r="421" spans="2:7">
      <c r="B421" s="179" t="s">
        <v>37</v>
      </c>
      <c r="C421" s="179" t="s">
        <v>57</v>
      </c>
      <c r="D421" s="179" t="s">
        <v>93</v>
      </c>
      <c r="E421" s="179" t="s">
        <v>94</v>
      </c>
      <c r="F421" s="181">
        <v>774.78660538411032</v>
      </c>
      <c r="G421" s="180" t="s">
        <v>713</v>
      </c>
    </row>
    <row r="422" spans="2:7">
      <c r="B422" s="179" t="s">
        <v>39</v>
      </c>
      <c r="C422" s="179" t="s">
        <v>55</v>
      </c>
      <c r="D422" s="179" t="s">
        <v>95</v>
      </c>
      <c r="E422" s="179" t="s">
        <v>96</v>
      </c>
      <c r="F422" s="181">
        <v>952.65394213259594</v>
      </c>
      <c r="G422" s="180" t="s">
        <v>713</v>
      </c>
    </row>
    <row r="423" spans="2:7">
      <c r="B423" s="179" t="s">
        <v>35</v>
      </c>
      <c r="C423" s="179" t="s">
        <v>63</v>
      </c>
      <c r="D423" s="179" t="s">
        <v>97</v>
      </c>
      <c r="E423" s="179" t="s">
        <v>98</v>
      </c>
      <c r="F423" s="181">
        <v>491.23177688569621</v>
      </c>
      <c r="G423" s="180" t="s">
        <v>713</v>
      </c>
    </row>
    <row r="424" spans="2:7">
      <c r="B424" s="179" t="s">
        <v>37</v>
      </c>
      <c r="C424" s="179" t="s">
        <v>59</v>
      </c>
      <c r="D424" s="179" t="s">
        <v>99</v>
      </c>
      <c r="E424" s="179" t="s">
        <v>100</v>
      </c>
      <c r="F424" s="181">
        <v>405.73860030586451</v>
      </c>
      <c r="G424" s="180" t="s">
        <v>713</v>
      </c>
    </row>
    <row r="425" spans="2:7">
      <c r="B425" s="179" t="s">
        <v>25</v>
      </c>
      <c r="C425" s="179" t="s">
        <v>469</v>
      </c>
      <c r="D425" s="179" t="s">
        <v>101</v>
      </c>
      <c r="E425" s="179" t="s">
        <v>102</v>
      </c>
      <c r="F425" s="181">
        <v>682.36913776075176</v>
      </c>
      <c r="G425" s="180" t="s">
        <v>713</v>
      </c>
    </row>
    <row r="426" spans="2:7">
      <c r="B426" s="179" t="s">
        <v>27</v>
      </c>
      <c r="C426" s="179" t="s">
        <v>41</v>
      </c>
      <c r="D426" s="179" t="s">
        <v>103</v>
      </c>
      <c r="E426" s="179" t="s">
        <v>104</v>
      </c>
      <c r="F426" s="181">
        <v>540.9333118036493</v>
      </c>
      <c r="G426" s="180" t="s">
        <v>713</v>
      </c>
    </row>
    <row r="427" spans="2:7">
      <c r="B427" s="179" t="s">
        <v>33</v>
      </c>
      <c r="C427" s="179" t="s">
        <v>53</v>
      </c>
      <c r="D427" s="179" t="s">
        <v>105</v>
      </c>
      <c r="E427" s="179" t="s">
        <v>106</v>
      </c>
      <c r="F427" s="181">
        <v>499.89244998924494</v>
      </c>
      <c r="G427" s="180" t="s">
        <v>713</v>
      </c>
    </row>
    <row r="428" spans="2:7">
      <c r="B428" s="179" t="s">
        <v>35</v>
      </c>
      <c r="C428" s="179" t="s">
        <v>63</v>
      </c>
      <c r="D428" s="179" t="s">
        <v>107</v>
      </c>
      <c r="E428" s="179" t="s">
        <v>108</v>
      </c>
      <c r="F428" s="181">
        <v>535.76497303434576</v>
      </c>
      <c r="G428" s="180" t="s">
        <v>713</v>
      </c>
    </row>
    <row r="429" spans="2:7">
      <c r="B429" s="179" t="s">
        <v>33</v>
      </c>
      <c r="C429" s="179" t="s">
        <v>51</v>
      </c>
      <c r="D429" s="179" t="s">
        <v>109</v>
      </c>
      <c r="E429" s="179" t="s">
        <v>110</v>
      </c>
      <c r="F429" s="181">
        <v>511.52523666001616</v>
      </c>
      <c r="G429" s="180" t="s">
        <v>713</v>
      </c>
    </row>
    <row r="430" spans="2:7">
      <c r="B430" s="179" t="s">
        <v>25</v>
      </c>
      <c r="C430" s="179" t="s">
        <v>45</v>
      </c>
      <c r="D430" s="179" t="s">
        <v>111</v>
      </c>
      <c r="E430" s="179" t="s">
        <v>112</v>
      </c>
      <c r="F430" s="181">
        <v>607.97665369649803</v>
      </c>
      <c r="G430" s="180" t="s">
        <v>713</v>
      </c>
    </row>
    <row r="431" spans="2:7">
      <c r="B431" s="179" t="s">
        <v>25</v>
      </c>
      <c r="C431" s="179" t="s">
        <v>45</v>
      </c>
      <c r="D431" s="179" t="s">
        <v>113</v>
      </c>
      <c r="E431" s="179" t="s">
        <v>114</v>
      </c>
      <c r="F431" s="181">
        <v>764.81003105680202</v>
      </c>
      <c r="G431" s="180" t="s">
        <v>713</v>
      </c>
    </row>
    <row r="432" spans="2:7">
      <c r="B432" s="179" t="s">
        <v>35</v>
      </c>
      <c r="C432" s="179" t="s">
        <v>63</v>
      </c>
      <c r="D432" s="179" t="s">
        <v>115</v>
      </c>
      <c r="E432" s="179" t="s">
        <v>116</v>
      </c>
      <c r="F432" s="181">
        <v>955.88235294117658</v>
      </c>
      <c r="G432" s="180" t="s">
        <v>713</v>
      </c>
    </row>
    <row r="433" spans="2:7">
      <c r="B433" s="179" t="s">
        <v>39</v>
      </c>
      <c r="C433" s="179" t="s">
        <v>55</v>
      </c>
      <c r="D433" s="179" t="s">
        <v>117</v>
      </c>
      <c r="E433" s="179" t="s">
        <v>118</v>
      </c>
      <c r="F433" s="181">
        <v>415.07554374896233</v>
      </c>
      <c r="G433" s="180" t="s">
        <v>713</v>
      </c>
    </row>
    <row r="434" spans="2:7">
      <c r="B434" s="179" t="s">
        <v>23</v>
      </c>
      <c r="C434" s="179" t="s">
        <v>43</v>
      </c>
      <c r="D434" s="179" t="s">
        <v>119</v>
      </c>
      <c r="E434" s="179" t="s">
        <v>120</v>
      </c>
      <c r="F434" s="181">
        <v>763.83853033599223</v>
      </c>
      <c r="G434" s="180" t="s">
        <v>713</v>
      </c>
    </row>
    <row r="435" spans="2:7">
      <c r="B435" s="179" t="s">
        <v>31</v>
      </c>
      <c r="C435" s="179" t="s">
        <v>49</v>
      </c>
      <c r="D435" s="179" t="s">
        <v>121</v>
      </c>
      <c r="E435" s="179" t="s">
        <v>122</v>
      </c>
      <c r="F435" s="181">
        <v>686.41985337422068</v>
      </c>
      <c r="G435" s="180" t="s">
        <v>713</v>
      </c>
    </row>
    <row r="436" spans="2:7">
      <c r="B436" s="179" t="s">
        <v>35</v>
      </c>
      <c r="C436" s="179" t="s">
        <v>63</v>
      </c>
      <c r="D436" s="179" t="s">
        <v>123</v>
      </c>
      <c r="E436" s="179" t="s">
        <v>124</v>
      </c>
      <c r="F436" s="181">
        <v>423.63433667781493</v>
      </c>
      <c r="G436" s="180" t="s">
        <v>713</v>
      </c>
    </row>
    <row r="437" spans="2:7">
      <c r="B437" s="179" t="s">
        <v>25</v>
      </c>
      <c r="C437" s="179" t="s">
        <v>43</v>
      </c>
      <c r="D437" s="179" t="s">
        <v>125</v>
      </c>
      <c r="E437" s="179" t="s">
        <v>126</v>
      </c>
      <c r="F437" s="181">
        <v>572.82716242253809</v>
      </c>
      <c r="G437" s="180" t="s">
        <v>713</v>
      </c>
    </row>
    <row r="438" spans="2:7">
      <c r="B438" s="179" t="s">
        <v>23</v>
      </c>
      <c r="C438" s="179" t="s">
        <v>43</v>
      </c>
      <c r="D438" s="179" t="s">
        <v>127</v>
      </c>
      <c r="E438" s="179" t="s">
        <v>128</v>
      </c>
      <c r="F438" s="181">
        <v>853.03436509870835</v>
      </c>
      <c r="G438" s="180" t="s">
        <v>713</v>
      </c>
    </row>
    <row r="439" spans="2:7">
      <c r="B439" s="179" t="s">
        <v>29</v>
      </c>
      <c r="C439" s="179" t="s">
        <v>47</v>
      </c>
      <c r="D439" s="179" t="s">
        <v>129</v>
      </c>
      <c r="E439" s="179" t="s">
        <v>130</v>
      </c>
      <c r="F439" s="181">
        <v>583.24756163309314</v>
      </c>
      <c r="G439" s="180" t="s">
        <v>713</v>
      </c>
    </row>
    <row r="440" spans="2:7">
      <c r="B440" s="179" t="s">
        <v>29</v>
      </c>
      <c r="C440" s="179" t="s">
        <v>47</v>
      </c>
      <c r="D440" s="179" t="s">
        <v>131</v>
      </c>
      <c r="E440" s="179" t="s">
        <v>132</v>
      </c>
      <c r="F440" s="181">
        <v>760.22960531976355</v>
      </c>
      <c r="G440" s="180" t="s">
        <v>713</v>
      </c>
    </row>
    <row r="441" spans="2:7">
      <c r="B441" s="179" t="s">
        <v>39</v>
      </c>
      <c r="C441" s="179" t="s">
        <v>55</v>
      </c>
      <c r="D441" s="179" t="s">
        <v>133</v>
      </c>
      <c r="E441" s="179" t="s">
        <v>134</v>
      </c>
      <c r="F441" s="181">
        <v>528.57022282241724</v>
      </c>
      <c r="G441" s="180" t="s">
        <v>713</v>
      </c>
    </row>
    <row r="442" spans="2:7">
      <c r="B442" s="179" t="s">
        <v>27</v>
      </c>
      <c r="C442" s="179" t="s">
        <v>41</v>
      </c>
      <c r="D442" s="179" t="s">
        <v>135</v>
      </c>
      <c r="E442" s="179" t="s">
        <v>136</v>
      </c>
      <c r="F442" s="181">
        <v>874.08541470101295</v>
      </c>
      <c r="G442" s="180" t="s">
        <v>713</v>
      </c>
    </row>
    <row r="443" spans="2:7">
      <c r="B443" s="179" t="s">
        <v>39</v>
      </c>
      <c r="C443" s="179" t="s">
        <v>61</v>
      </c>
      <c r="D443" s="179" t="s">
        <v>137</v>
      </c>
      <c r="E443" s="179" t="s">
        <v>138</v>
      </c>
      <c r="F443" s="181">
        <v>600.49332312664797</v>
      </c>
      <c r="G443" s="180" t="s">
        <v>713</v>
      </c>
    </row>
    <row r="444" spans="2:7">
      <c r="B444" s="179" t="s">
        <v>31</v>
      </c>
      <c r="C444" s="179" t="s">
        <v>49</v>
      </c>
      <c r="D444" s="179" t="s">
        <v>139</v>
      </c>
      <c r="E444" s="179" t="s">
        <v>140</v>
      </c>
      <c r="F444" s="181">
        <v>704.98399923956788</v>
      </c>
      <c r="G444" s="180" t="s">
        <v>713</v>
      </c>
    </row>
    <row r="445" spans="2:7">
      <c r="B445" s="179" t="s">
        <v>35</v>
      </c>
      <c r="C445" s="179" t="s">
        <v>63</v>
      </c>
      <c r="D445" s="179" t="s">
        <v>141</v>
      </c>
      <c r="E445" s="179" t="s">
        <v>142</v>
      </c>
      <c r="F445" s="181">
        <v>472.72547272547268</v>
      </c>
      <c r="G445" s="180" t="s">
        <v>713</v>
      </c>
    </row>
    <row r="446" spans="2:7">
      <c r="B446" s="179" t="s">
        <v>27</v>
      </c>
      <c r="C446" s="179" t="s">
        <v>41</v>
      </c>
      <c r="D446" s="179" t="s">
        <v>143</v>
      </c>
      <c r="E446" s="179" t="s">
        <v>144</v>
      </c>
      <c r="F446" s="181">
        <v>702.21318223642788</v>
      </c>
      <c r="G446" s="180" t="s">
        <v>713</v>
      </c>
    </row>
    <row r="447" spans="2:7">
      <c r="B447" s="179" t="s">
        <v>37</v>
      </c>
      <c r="C447" s="179" t="s">
        <v>57</v>
      </c>
      <c r="D447" s="179" t="s">
        <v>145</v>
      </c>
      <c r="E447" s="179" t="s">
        <v>146</v>
      </c>
      <c r="F447" s="181">
        <v>542.64480358617436</v>
      </c>
      <c r="G447" s="180" t="s">
        <v>713</v>
      </c>
    </row>
    <row r="448" spans="2:7">
      <c r="B448" s="179" t="s">
        <v>35</v>
      </c>
      <c r="C448" s="179" t="s">
        <v>63</v>
      </c>
      <c r="D448" s="179" t="s">
        <v>147</v>
      </c>
      <c r="E448" s="179" t="s">
        <v>148</v>
      </c>
      <c r="F448" s="181">
        <v>428.11273635390654</v>
      </c>
      <c r="G448" s="180" t="s">
        <v>713</v>
      </c>
    </row>
    <row r="449" spans="2:7">
      <c r="B449" s="179" t="s">
        <v>33</v>
      </c>
      <c r="C449" s="179" t="s">
        <v>53</v>
      </c>
      <c r="D449" s="179" t="s">
        <v>149</v>
      </c>
      <c r="E449" s="179" t="s">
        <v>150</v>
      </c>
      <c r="F449" s="181">
        <v>562.67283319495243</v>
      </c>
      <c r="G449" s="180" t="s">
        <v>713</v>
      </c>
    </row>
    <row r="450" spans="2:7">
      <c r="B450" s="179" t="s">
        <v>23</v>
      </c>
      <c r="C450" s="179" t="s">
        <v>43</v>
      </c>
      <c r="D450" s="179" t="s">
        <v>151</v>
      </c>
      <c r="E450" s="179" t="s">
        <v>152</v>
      </c>
      <c r="F450" s="181">
        <v>1064.2737896494157</v>
      </c>
      <c r="G450" s="180" t="s">
        <v>713</v>
      </c>
    </row>
    <row r="451" spans="2:7">
      <c r="B451" s="179" t="s">
        <v>39</v>
      </c>
      <c r="C451" s="179" t="s">
        <v>59</v>
      </c>
      <c r="D451" s="179" t="s">
        <v>153</v>
      </c>
      <c r="E451" s="179" t="s">
        <v>154</v>
      </c>
      <c r="F451" s="181">
        <v>681.94002081296708</v>
      </c>
      <c r="G451" s="180" t="s">
        <v>713</v>
      </c>
    </row>
    <row r="452" spans="2:7">
      <c r="B452" s="179" t="s">
        <v>35</v>
      </c>
      <c r="C452" s="179" t="s">
        <v>63</v>
      </c>
      <c r="D452" s="179" t="s">
        <v>155</v>
      </c>
      <c r="E452" s="179" t="s">
        <v>156</v>
      </c>
      <c r="F452" s="181">
        <v>586.03969721282306</v>
      </c>
      <c r="G452" s="180" t="s">
        <v>713</v>
      </c>
    </row>
    <row r="453" spans="2:7">
      <c r="B453" s="179" t="s">
        <v>35</v>
      </c>
      <c r="C453" s="179" t="s">
        <v>63</v>
      </c>
      <c r="D453" s="179" t="s">
        <v>157</v>
      </c>
      <c r="E453" s="179" t="s">
        <v>158</v>
      </c>
      <c r="F453" s="181">
        <v>325.88454376163872</v>
      </c>
      <c r="G453" s="180" t="s">
        <v>713</v>
      </c>
    </row>
    <row r="454" spans="2:7">
      <c r="B454" s="179" t="s">
        <v>25</v>
      </c>
      <c r="C454" s="179" t="s">
        <v>45</v>
      </c>
      <c r="D454" s="179" t="s">
        <v>159</v>
      </c>
      <c r="E454" s="179" t="s">
        <v>160</v>
      </c>
      <c r="F454" s="181">
        <v>510.70151817633132</v>
      </c>
      <c r="G454" s="180" t="s">
        <v>713</v>
      </c>
    </row>
    <row r="455" spans="2:7">
      <c r="B455" s="179" t="s">
        <v>35</v>
      </c>
      <c r="C455" s="179" t="s">
        <v>63</v>
      </c>
      <c r="D455" s="179" t="s">
        <v>161</v>
      </c>
      <c r="E455" s="179" t="s">
        <v>162</v>
      </c>
      <c r="F455" s="181">
        <v>433.25209856485242</v>
      </c>
      <c r="G455" s="180" t="s">
        <v>713</v>
      </c>
    </row>
    <row r="456" spans="2:7">
      <c r="B456" s="179" t="s">
        <v>37</v>
      </c>
      <c r="C456" s="179" t="s">
        <v>61</v>
      </c>
      <c r="D456" s="179" t="s">
        <v>163</v>
      </c>
      <c r="E456" s="179" t="s">
        <v>164</v>
      </c>
      <c r="F456" s="181">
        <v>600.1543253979595</v>
      </c>
      <c r="G456" s="180" t="s">
        <v>713</v>
      </c>
    </row>
    <row r="457" spans="2:7">
      <c r="B457" s="179" t="s">
        <v>35</v>
      </c>
      <c r="C457" s="179" t="s">
        <v>63</v>
      </c>
      <c r="D457" s="179" t="s">
        <v>165</v>
      </c>
      <c r="E457" s="179" t="s">
        <v>166</v>
      </c>
      <c r="F457" s="181">
        <v>584.91088013279057</v>
      </c>
      <c r="G457" s="180" t="s">
        <v>713</v>
      </c>
    </row>
    <row r="458" spans="2:7">
      <c r="B458" s="179" t="s">
        <v>35</v>
      </c>
      <c r="C458" s="179" t="s">
        <v>63</v>
      </c>
      <c r="D458" s="179" t="s">
        <v>167</v>
      </c>
      <c r="E458" s="179" t="s">
        <v>168</v>
      </c>
      <c r="F458" s="181">
        <v>514.20838971583225</v>
      </c>
      <c r="G458" s="180" t="s">
        <v>713</v>
      </c>
    </row>
    <row r="459" spans="2:7">
      <c r="B459" s="179" t="s">
        <v>23</v>
      </c>
      <c r="C459" s="179" t="s">
        <v>43</v>
      </c>
      <c r="D459" s="179" t="s">
        <v>169</v>
      </c>
      <c r="E459" s="179" t="s">
        <v>170</v>
      </c>
      <c r="F459" s="181">
        <v>687.74201005605971</v>
      </c>
      <c r="G459" s="180" t="s">
        <v>713</v>
      </c>
    </row>
    <row r="460" spans="2:7">
      <c r="B460" s="179" t="s">
        <v>35</v>
      </c>
      <c r="C460" s="179" t="s">
        <v>63</v>
      </c>
      <c r="D460" s="179" t="s">
        <v>171</v>
      </c>
      <c r="E460" s="179" t="s">
        <v>172</v>
      </c>
      <c r="F460" s="181">
        <v>590.94179986480299</v>
      </c>
      <c r="G460" s="180" t="s">
        <v>713</v>
      </c>
    </row>
    <row r="461" spans="2:7">
      <c r="B461" s="179" t="s">
        <v>31</v>
      </c>
      <c r="C461" s="179" t="s">
        <v>49</v>
      </c>
      <c r="D461" s="179" t="s">
        <v>173</v>
      </c>
      <c r="E461" s="179" t="s">
        <v>174</v>
      </c>
      <c r="F461" s="181">
        <v>489.4595455994172</v>
      </c>
      <c r="G461" s="180" t="s">
        <v>713</v>
      </c>
    </row>
    <row r="462" spans="2:7">
      <c r="B462" s="179" t="s">
        <v>33</v>
      </c>
      <c r="C462" s="179" t="s">
        <v>51</v>
      </c>
      <c r="D462" s="179" t="s">
        <v>175</v>
      </c>
      <c r="E462" s="179" t="s">
        <v>176</v>
      </c>
      <c r="F462" s="181">
        <v>595.89971594417682</v>
      </c>
      <c r="G462" s="180" t="s">
        <v>713</v>
      </c>
    </row>
    <row r="463" spans="2:7">
      <c r="B463" s="179" t="s">
        <v>35</v>
      </c>
      <c r="C463" s="179" t="s">
        <v>63</v>
      </c>
      <c r="D463" s="179" t="s">
        <v>177</v>
      </c>
      <c r="E463" s="179" t="s">
        <v>178</v>
      </c>
      <c r="F463" s="181">
        <v>385.30696121243255</v>
      </c>
      <c r="G463" s="180" t="s">
        <v>713</v>
      </c>
    </row>
    <row r="464" spans="2:7">
      <c r="B464" s="179" t="s">
        <v>35</v>
      </c>
      <c r="C464" s="179" t="s">
        <v>63</v>
      </c>
      <c r="D464" s="179" t="s">
        <v>179</v>
      </c>
      <c r="E464" s="179" t="s">
        <v>180</v>
      </c>
      <c r="F464" s="181">
        <v>361.65176223040504</v>
      </c>
      <c r="G464" s="180" t="s">
        <v>713</v>
      </c>
    </row>
    <row r="465" spans="2:7">
      <c r="B465" s="179" t="s">
        <v>37</v>
      </c>
      <c r="C465" s="179" t="s">
        <v>61</v>
      </c>
      <c r="D465" s="179" t="s">
        <v>181</v>
      </c>
      <c r="E465" s="179" t="s">
        <v>182</v>
      </c>
      <c r="F465" s="181">
        <v>701.81121278376122</v>
      </c>
      <c r="G465" s="180" t="s">
        <v>713</v>
      </c>
    </row>
    <row r="466" spans="2:7">
      <c r="B466" s="179" t="s">
        <v>35</v>
      </c>
      <c r="C466" s="179" t="s">
        <v>63</v>
      </c>
      <c r="D466" s="179" t="s">
        <v>183</v>
      </c>
      <c r="E466" s="179" t="s">
        <v>184</v>
      </c>
      <c r="F466" s="181">
        <v>639.68015992003996</v>
      </c>
      <c r="G466" s="180" t="s">
        <v>713</v>
      </c>
    </row>
    <row r="467" spans="2:7">
      <c r="B467" s="179" t="s">
        <v>35</v>
      </c>
      <c r="C467" s="179" t="s">
        <v>63</v>
      </c>
      <c r="D467" s="179" t="s">
        <v>185</v>
      </c>
      <c r="E467" s="179" t="s">
        <v>186</v>
      </c>
      <c r="F467" s="181">
        <v>212.13594378397491</v>
      </c>
      <c r="G467" s="180" t="s">
        <v>713</v>
      </c>
    </row>
    <row r="468" spans="2:7">
      <c r="B468" s="179" t="s">
        <v>37</v>
      </c>
      <c r="C468" s="179" t="s">
        <v>57</v>
      </c>
      <c r="D468" s="179" t="s">
        <v>187</v>
      </c>
      <c r="E468" s="179" t="s">
        <v>188</v>
      </c>
      <c r="F468" s="181">
        <v>600.45158755003763</v>
      </c>
      <c r="G468" s="180" t="s">
        <v>713</v>
      </c>
    </row>
    <row r="469" spans="2:7">
      <c r="B469" s="179" t="s">
        <v>27</v>
      </c>
      <c r="C469" s="179" t="s">
        <v>41</v>
      </c>
      <c r="D469" s="179" t="s">
        <v>189</v>
      </c>
      <c r="E469" s="179" t="s">
        <v>190</v>
      </c>
      <c r="F469" s="181">
        <v>878.25083892617454</v>
      </c>
      <c r="G469" s="180" t="s">
        <v>713</v>
      </c>
    </row>
    <row r="470" spans="2:7">
      <c r="B470" s="179" t="s">
        <v>35</v>
      </c>
      <c r="C470" s="179" t="s">
        <v>63</v>
      </c>
      <c r="D470" s="179" t="s">
        <v>191</v>
      </c>
      <c r="E470" s="179" t="s">
        <v>192</v>
      </c>
      <c r="F470" s="181">
        <v>539.50574312565266</v>
      </c>
      <c r="G470" s="180" t="s">
        <v>713</v>
      </c>
    </row>
    <row r="471" spans="2:7">
      <c r="B471" s="179" t="s">
        <v>27</v>
      </c>
      <c r="C471" s="179" t="s">
        <v>41</v>
      </c>
      <c r="D471" s="179" t="s">
        <v>193</v>
      </c>
      <c r="E471" s="179" t="s">
        <v>194</v>
      </c>
      <c r="F471" s="181">
        <v>502.88338025089507</v>
      </c>
      <c r="G471" s="180" t="s">
        <v>713</v>
      </c>
    </row>
    <row r="472" spans="2:7">
      <c r="B472" s="179" t="s">
        <v>25</v>
      </c>
      <c r="C472" s="179" t="s">
        <v>45</v>
      </c>
      <c r="D472" s="179" t="s">
        <v>195</v>
      </c>
      <c r="E472" s="179" t="s">
        <v>196</v>
      </c>
      <c r="F472" s="181">
        <v>770.97873721798408</v>
      </c>
      <c r="G472" s="180" t="s">
        <v>713</v>
      </c>
    </row>
    <row r="473" spans="2:7">
      <c r="B473" s="179" t="s">
        <v>35</v>
      </c>
      <c r="C473" s="179" t="s">
        <v>63</v>
      </c>
      <c r="D473" s="179" t="s">
        <v>197</v>
      </c>
      <c r="E473" s="179" t="s">
        <v>198</v>
      </c>
      <c r="F473" s="181">
        <v>591.76266372100361</v>
      </c>
      <c r="G473" s="180" t="s">
        <v>713</v>
      </c>
    </row>
    <row r="474" spans="2:7">
      <c r="B474" s="179" t="s">
        <v>25</v>
      </c>
      <c r="C474" s="179" t="s">
        <v>470</v>
      </c>
      <c r="D474" s="179" t="s">
        <v>199</v>
      </c>
      <c r="E474" s="179" t="s">
        <v>200</v>
      </c>
      <c r="F474" s="181">
        <v>715.97939663995089</v>
      </c>
      <c r="G474" s="180" t="s">
        <v>713</v>
      </c>
    </row>
    <row r="475" spans="2:7">
      <c r="B475" s="179" t="s">
        <v>27</v>
      </c>
      <c r="C475" s="179" t="s">
        <v>41</v>
      </c>
      <c r="D475" s="179" t="s">
        <v>201</v>
      </c>
      <c r="E475" s="179" t="s">
        <v>202</v>
      </c>
      <c r="F475" s="181">
        <v>872.4905410280287</v>
      </c>
      <c r="G475" s="180" t="s">
        <v>713</v>
      </c>
    </row>
    <row r="476" spans="2:7">
      <c r="B476" s="179" t="s">
        <v>29</v>
      </c>
      <c r="C476" s="179" t="s">
        <v>51</v>
      </c>
      <c r="D476" s="179" t="s">
        <v>203</v>
      </c>
      <c r="E476" s="179" t="s">
        <v>204</v>
      </c>
      <c r="F476" s="181">
        <v>574.22479652469167</v>
      </c>
      <c r="G476" s="180" t="s">
        <v>713</v>
      </c>
    </row>
    <row r="477" spans="2:7">
      <c r="B477" s="179" t="s">
        <v>29</v>
      </c>
      <c r="C477" s="179" t="s">
        <v>51</v>
      </c>
      <c r="D477" s="179" t="s">
        <v>205</v>
      </c>
      <c r="E477" s="179" t="s">
        <v>206</v>
      </c>
      <c r="F477" s="181">
        <v>644.51822262858514</v>
      </c>
      <c r="G477" s="180" t="s">
        <v>713</v>
      </c>
    </row>
    <row r="478" spans="2:7">
      <c r="B478" s="179" t="s">
        <v>35</v>
      </c>
      <c r="C478" s="179" t="s">
        <v>63</v>
      </c>
      <c r="D478" s="179" t="s">
        <v>207</v>
      </c>
      <c r="E478" s="179" t="s">
        <v>208</v>
      </c>
      <c r="F478" s="181">
        <v>560.68005064206909</v>
      </c>
      <c r="G478" s="180" t="s">
        <v>713</v>
      </c>
    </row>
    <row r="479" spans="2:7">
      <c r="B479" s="179" t="s">
        <v>29</v>
      </c>
      <c r="C479" s="179" t="s">
        <v>51</v>
      </c>
      <c r="D479" s="179" t="s">
        <v>209</v>
      </c>
      <c r="E479" s="179" t="s">
        <v>210</v>
      </c>
      <c r="F479" s="181">
        <v>523.04811207662624</v>
      </c>
      <c r="G479" s="180" t="s">
        <v>713</v>
      </c>
    </row>
    <row r="480" spans="2:7">
      <c r="B480" s="179" t="s">
        <v>25</v>
      </c>
      <c r="C480" s="179" t="s">
        <v>45</v>
      </c>
      <c r="D480" s="179" t="s">
        <v>211</v>
      </c>
      <c r="E480" s="179" t="s">
        <v>212</v>
      </c>
      <c r="F480" s="181">
        <v>772.42679078798949</v>
      </c>
      <c r="G480" s="180" t="s">
        <v>713</v>
      </c>
    </row>
    <row r="481" spans="2:7">
      <c r="B481" s="179" t="s">
        <v>33</v>
      </c>
      <c r="C481" s="179" t="s">
        <v>51</v>
      </c>
      <c r="D481" s="179" t="s">
        <v>213</v>
      </c>
      <c r="E481" s="179" t="s">
        <v>214</v>
      </c>
      <c r="F481" s="181">
        <v>541.60702541684395</v>
      </c>
      <c r="G481" s="180" t="s">
        <v>713</v>
      </c>
    </row>
    <row r="482" spans="2:7">
      <c r="B482" s="179" t="s">
        <v>25</v>
      </c>
      <c r="C482" s="179" t="s">
        <v>469</v>
      </c>
      <c r="D482" s="179" t="s">
        <v>215</v>
      </c>
      <c r="E482" s="179" t="s">
        <v>216</v>
      </c>
      <c r="F482" s="181">
        <v>713.22377144694019</v>
      </c>
      <c r="G482" s="180" t="s">
        <v>713</v>
      </c>
    </row>
    <row r="483" spans="2:7">
      <c r="B483" s="179" t="s">
        <v>37</v>
      </c>
      <c r="C483" s="179" t="s">
        <v>57</v>
      </c>
      <c r="D483" s="179" t="s">
        <v>217</v>
      </c>
      <c r="E483" s="179" t="s">
        <v>218</v>
      </c>
      <c r="F483" s="181">
        <v>604.54941074074941</v>
      </c>
      <c r="G483" s="180" t="s">
        <v>713</v>
      </c>
    </row>
    <row r="484" spans="2:7">
      <c r="B484" s="179" t="s">
        <v>35</v>
      </c>
      <c r="C484" s="179" t="s">
        <v>63</v>
      </c>
      <c r="D484" s="179" t="s">
        <v>219</v>
      </c>
      <c r="E484" s="179" t="s">
        <v>220</v>
      </c>
      <c r="F484" s="181">
        <v>421.07795957651592</v>
      </c>
      <c r="G484" s="180" t="s">
        <v>713</v>
      </c>
    </row>
    <row r="485" spans="2:7">
      <c r="B485" s="179" t="s">
        <v>23</v>
      </c>
      <c r="C485" s="179" t="s">
        <v>43</v>
      </c>
      <c r="D485" s="179" t="s">
        <v>221</v>
      </c>
      <c r="E485" s="179" t="s">
        <v>222</v>
      </c>
      <c r="F485" s="181">
        <v>1018.7910346388952</v>
      </c>
      <c r="G485" s="180" t="s">
        <v>713</v>
      </c>
    </row>
    <row r="486" spans="2:7">
      <c r="B486" s="179" t="s">
        <v>37</v>
      </c>
      <c r="C486" s="179" t="s">
        <v>51</v>
      </c>
      <c r="D486" s="179" t="s">
        <v>223</v>
      </c>
      <c r="E486" s="179" t="s">
        <v>224</v>
      </c>
      <c r="F486" s="181">
        <v>603.92250657737384</v>
      </c>
      <c r="G486" s="180" t="s">
        <v>713</v>
      </c>
    </row>
    <row r="487" spans="2:7">
      <c r="B487" s="179" t="s">
        <v>23</v>
      </c>
      <c r="C487" s="179" t="s">
        <v>43</v>
      </c>
      <c r="D487" s="179" t="s">
        <v>225</v>
      </c>
      <c r="E487" s="179" t="s">
        <v>226</v>
      </c>
      <c r="F487" s="181">
        <v>783.47067956526928</v>
      </c>
      <c r="G487" s="180" t="s">
        <v>713</v>
      </c>
    </row>
    <row r="488" spans="2:7">
      <c r="B488" s="179" t="s">
        <v>35</v>
      </c>
      <c r="C488" s="179" t="s">
        <v>63</v>
      </c>
      <c r="D488" s="179" t="s">
        <v>227</v>
      </c>
      <c r="E488" s="179" t="s">
        <v>228</v>
      </c>
      <c r="F488" s="181">
        <v>397.16433208062864</v>
      </c>
      <c r="G488" s="180" t="s">
        <v>713</v>
      </c>
    </row>
    <row r="489" spans="2:7">
      <c r="B489" s="179" t="s">
        <v>33</v>
      </c>
      <c r="C489" s="179" t="s">
        <v>53</v>
      </c>
      <c r="D489" s="179" t="s">
        <v>229</v>
      </c>
      <c r="E489" s="179" t="s">
        <v>230</v>
      </c>
      <c r="F489" s="181">
        <v>614.03089283152406</v>
      </c>
      <c r="G489" s="180" t="s">
        <v>713</v>
      </c>
    </row>
    <row r="490" spans="2:7">
      <c r="B490" s="179" t="s">
        <v>27</v>
      </c>
      <c r="C490" s="179" t="s">
        <v>41</v>
      </c>
      <c r="D490" s="179" t="s">
        <v>231</v>
      </c>
      <c r="E490" s="179" t="s">
        <v>232</v>
      </c>
      <c r="F490" s="181">
        <v>699.86195383479401</v>
      </c>
      <c r="G490" s="180" t="s">
        <v>713</v>
      </c>
    </row>
    <row r="491" spans="2:7">
      <c r="B491" s="179" t="s">
        <v>27</v>
      </c>
      <c r="C491" s="179" t="s">
        <v>41</v>
      </c>
      <c r="D491" s="179" t="s">
        <v>233</v>
      </c>
      <c r="E491" s="179" t="s">
        <v>234</v>
      </c>
      <c r="F491" s="181">
        <v>560.57760037567505</v>
      </c>
      <c r="G491" s="180" t="s">
        <v>713</v>
      </c>
    </row>
    <row r="492" spans="2:7">
      <c r="B492" s="179" t="s">
        <v>39</v>
      </c>
      <c r="C492" s="179" t="s">
        <v>55</v>
      </c>
      <c r="D492" s="179" t="s">
        <v>235</v>
      </c>
      <c r="E492" s="179" t="s">
        <v>236</v>
      </c>
      <c r="F492" s="181">
        <v>776.67117504815769</v>
      </c>
      <c r="G492" s="180" t="s">
        <v>713</v>
      </c>
    </row>
    <row r="493" spans="2:7">
      <c r="B493" s="179" t="s">
        <v>23</v>
      </c>
      <c r="C493" s="179" t="s">
        <v>43</v>
      </c>
      <c r="D493" s="179" t="s">
        <v>237</v>
      </c>
      <c r="E493" s="179" t="s">
        <v>238</v>
      </c>
      <c r="F493" s="181">
        <v>770.1920379485349</v>
      </c>
      <c r="G493" s="180" t="s">
        <v>713</v>
      </c>
    </row>
    <row r="494" spans="2:7">
      <c r="B494" s="179" t="s">
        <v>27</v>
      </c>
      <c r="C494" s="179" t="s">
        <v>41</v>
      </c>
      <c r="D494" s="179" t="s">
        <v>239</v>
      </c>
      <c r="E494" s="179" t="s">
        <v>240</v>
      </c>
      <c r="F494" s="181">
        <v>562.77827248441679</v>
      </c>
      <c r="G494" s="180" t="s">
        <v>713</v>
      </c>
    </row>
    <row r="495" spans="2:7">
      <c r="B495" s="179" t="s">
        <v>29</v>
      </c>
      <c r="C495" s="179" t="s">
        <v>51</v>
      </c>
      <c r="D495" s="179" t="s">
        <v>241</v>
      </c>
      <c r="E495" s="179" t="s">
        <v>242</v>
      </c>
      <c r="F495" s="181">
        <v>490.43883892199307</v>
      </c>
      <c r="G495" s="180" t="s">
        <v>713</v>
      </c>
    </row>
    <row r="496" spans="2:7">
      <c r="B496" s="179" t="s">
        <v>23</v>
      </c>
      <c r="C496" s="179" t="s">
        <v>43</v>
      </c>
      <c r="D496" s="179" t="s">
        <v>243</v>
      </c>
      <c r="E496" s="179" t="s">
        <v>244</v>
      </c>
      <c r="F496" s="181">
        <v>583.05028808734755</v>
      </c>
      <c r="G496" s="180" t="s">
        <v>713</v>
      </c>
    </row>
    <row r="497" spans="2:7">
      <c r="B497" s="179" t="s">
        <v>29</v>
      </c>
      <c r="C497" s="179" t="s">
        <v>47</v>
      </c>
      <c r="D497" s="179" t="s">
        <v>245</v>
      </c>
      <c r="E497" s="179" t="s">
        <v>246</v>
      </c>
      <c r="F497" s="181">
        <v>666.61290756121821</v>
      </c>
      <c r="G497" s="180" t="s">
        <v>713</v>
      </c>
    </row>
    <row r="498" spans="2:7">
      <c r="B498" s="179" t="s">
        <v>29</v>
      </c>
      <c r="C498" s="179" t="s">
        <v>47</v>
      </c>
      <c r="D498" s="179" t="s">
        <v>247</v>
      </c>
      <c r="E498" s="179" t="s">
        <v>248</v>
      </c>
      <c r="F498" s="181">
        <v>592.3869600510593</v>
      </c>
      <c r="G498" s="180" t="s">
        <v>713</v>
      </c>
    </row>
    <row r="499" spans="2:7">
      <c r="B499" s="179" t="s">
        <v>25</v>
      </c>
      <c r="C499" s="179" t="s">
        <v>469</v>
      </c>
      <c r="D499" s="179" t="s">
        <v>249</v>
      </c>
      <c r="E499" s="179" t="s">
        <v>250</v>
      </c>
      <c r="F499" s="181">
        <v>859.13482652613084</v>
      </c>
      <c r="G499" s="180" t="s">
        <v>713</v>
      </c>
    </row>
    <row r="500" spans="2:7">
      <c r="B500" s="179" t="s">
        <v>37</v>
      </c>
      <c r="C500" s="179" t="s">
        <v>59</v>
      </c>
      <c r="D500" s="179" t="s">
        <v>251</v>
      </c>
      <c r="E500" s="179" t="s">
        <v>252</v>
      </c>
      <c r="F500" s="181">
        <v>444.26050895700132</v>
      </c>
      <c r="G500" s="180" t="s">
        <v>713</v>
      </c>
    </row>
    <row r="501" spans="2:7">
      <c r="B501" s="179" t="s">
        <v>33</v>
      </c>
      <c r="C501" s="179" t="s">
        <v>53</v>
      </c>
      <c r="D501" s="179" t="s">
        <v>253</v>
      </c>
      <c r="E501" s="179" t="s">
        <v>254</v>
      </c>
      <c r="F501" s="181">
        <v>448.2375300319145</v>
      </c>
      <c r="G501" s="180" t="s">
        <v>713</v>
      </c>
    </row>
    <row r="502" spans="2:7">
      <c r="B502" s="179" t="s">
        <v>39</v>
      </c>
      <c r="C502" s="179" t="s">
        <v>55</v>
      </c>
      <c r="D502" s="179" t="s">
        <v>255</v>
      </c>
      <c r="E502" s="179" t="s">
        <v>256</v>
      </c>
      <c r="F502" s="181">
        <v>420.41265118685726</v>
      </c>
      <c r="G502" s="180" t="s">
        <v>713</v>
      </c>
    </row>
    <row r="503" spans="2:7">
      <c r="B503" s="179" t="s">
        <v>37</v>
      </c>
      <c r="C503" s="179" t="s">
        <v>61</v>
      </c>
      <c r="D503" s="179" t="s">
        <v>257</v>
      </c>
      <c r="E503" s="179" t="s">
        <v>258</v>
      </c>
      <c r="F503" s="181">
        <v>690.58447027118075</v>
      </c>
      <c r="G503" s="180" t="s">
        <v>713</v>
      </c>
    </row>
    <row r="504" spans="2:7">
      <c r="B504" s="179" t="s">
        <v>37</v>
      </c>
      <c r="C504" s="179" t="s">
        <v>59</v>
      </c>
      <c r="D504" s="179" t="s">
        <v>259</v>
      </c>
      <c r="E504" s="179" t="s">
        <v>260</v>
      </c>
      <c r="F504" s="181">
        <v>643.23573303144133</v>
      </c>
      <c r="G504" s="180" t="s">
        <v>713</v>
      </c>
    </row>
    <row r="505" spans="2:7">
      <c r="B505" s="179" t="s">
        <v>35</v>
      </c>
      <c r="C505" s="179" t="s">
        <v>63</v>
      </c>
      <c r="D505" s="179" t="s">
        <v>261</v>
      </c>
      <c r="E505" s="179" t="s">
        <v>262</v>
      </c>
      <c r="F505" s="181">
        <v>505.27362085151032</v>
      </c>
      <c r="G505" s="180" t="s">
        <v>713</v>
      </c>
    </row>
    <row r="506" spans="2:7">
      <c r="B506" s="179" t="s">
        <v>23</v>
      </c>
      <c r="C506" s="179" t="s">
        <v>43</v>
      </c>
      <c r="D506" s="179" t="s">
        <v>263</v>
      </c>
      <c r="E506" s="179" t="s">
        <v>264</v>
      </c>
      <c r="F506" s="181">
        <v>845.28250230998242</v>
      </c>
      <c r="G506" s="180" t="s">
        <v>713</v>
      </c>
    </row>
    <row r="507" spans="2:7">
      <c r="B507" s="179" t="s">
        <v>35</v>
      </c>
      <c r="C507" s="179" t="s">
        <v>63</v>
      </c>
      <c r="D507" s="179" t="s">
        <v>265</v>
      </c>
      <c r="E507" s="179" t="s">
        <v>266</v>
      </c>
      <c r="F507" s="181">
        <v>363.95147313691507</v>
      </c>
      <c r="G507" s="180" t="s">
        <v>713</v>
      </c>
    </row>
    <row r="508" spans="2:7">
      <c r="B508" s="179" t="s">
        <v>25</v>
      </c>
      <c r="C508" s="179" t="s">
        <v>469</v>
      </c>
      <c r="D508" s="179" t="s">
        <v>267</v>
      </c>
      <c r="E508" s="179" t="s">
        <v>268</v>
      </c>
      <c r="F508" s="181">
        <v>731.07505898115517</v>
      </c>
      <c r="G508" s="180" t="s">
        <v>713</v>
      </c>
    </row>
    <row r="509" spans="2:7">
      <c r="B509" s="179" t="s">
        <v>27</v>
      </c>
      <c r="C509" s="179" t="s">
        <v>41</v>
      </c>
      <c r="D509" s="179" t="s">
        <v>269</v>
      </c>
      <c r="E509" s="179" t="s">
        <v>270</v>
      </c>
      <c r="F509" s="181">
        <v>808.06045340050377</v>
      </c>
      <c r="G509" s="180" t="s">
        <v>713</v>
      </c>
    </row>
    <row r="510" spans="2:7">
      <c r="B510" s="179" t="s">
        <v>29</v>
      </c>
      <c r="C510" s="179" t="s">
        <v>51</v>
      </c>
      <c r="D510" s="179" t="s">
        <v>271</v>
      </c>
      <c r="E510" s="179" t="s">
        <v>272</v>
      </c>
      <c r="F510" s="181">
        <v>329.63410614218213</v>
      </c>
      <c r="G510" s="180" t="s">
        <v>713</v>
      </c>
    </row>
    <row r="511" spans="2:7">
      <c r="B511" s="179" t="s">
        <v>25</v>
      </c>
      <c r="C511" s="179" t="s">
        <v>469</v>
      </c>
      <c r="D511" s="179" t="s">
        <v>273</v>
      </c>
      <c r="E511" s="179" t="s">
        <v>274</v>
      </c>
      <c r="F511" s="181">
        <v>989.73914502194759</v>
      </c>
      <c r="G511" s="180" t="s">
        <v>713</v>
      </c>
    </row>
    <row r="512" spans="2:7">
      <c r="B512" s="179" t="s">
        <v>31</v>
      </c>
      <c r="C512" s="179" t="s">
        <v>49</v>
      </c>
      <c r="D512" s="179" t="s">
        <v>275</v>
      </c>
      <c r="E512" s="179" t="s">
        <v>276</v>
      </c>
      <c r="F512" s="181">
        <v>985.24189741168743</v>
      </c>
      <c r="G512" s="180" t="s">
        <v>713</v>
      </c>
    </row>
    <row r="513" spans="2:7">
      <c r="B513" s="179" t="s">
        <v>25</v>
      </c>
      <c r="C513" s="179" t="s">
        <v>45</v>
      </c>
      <c r="D513" s="179" t="s">
        <v>277</v>
      </c>
      <c r="E513" s="179" t="s">
        <v>278</v>
      </c>
      <c r="F513" s="181">
        <v>792.76480771408694</v>
      </c>
      <c r="G513" s="180" t="s">
        <v>713</v>
      </c>
    </row>
    <row r="514" spans="2:7">
      <c r="B514" s="179" t="s">
        <v>27</v>
      </c>
      <c r="C514" s="179" t="s">
        <v>41</v>
      </c>
      <c r="D514" s="179" t="s">
        <v>279</v>
      </c>
      <c r="E514" s="179" t="s">
        <v>280</v>
      </c>
      <c r="F514" s="181">
        <v>928.12972080032159</v>
      </c>
      <c r="G514" s="180" t="s">
        <v>713</v>
      </c>
    </row>
    <row r="515" spans="2:7">
      <c r="B515" s="179" t="s">
        <v>31</v>
      </c>
      <c r="C515" s="179" t="s">
        <v>47</v>
      </c>
      <c r="D515" s="179" t="s">
        <v>281</v>
      </c>
      <c r="E515" s="179" t="s">
        <v>282</v>
      </c>
      <c r="F515" s="181">
        <v>623.237256655431</v>
      </c>
      <c r="G515" s="180" t="s">
        <v>713</v>
      </c>
    </row>
    <row r="516" spans="2:7">
      <c r="B516" s="179" t="s">
        <v>37</v>
      </c>
      <c r="C516" s="179" t="s">
        <v>59</v>
      </c>
      <c r="D516" s="179" t="s">
        <v>283</v>
      </c>
      <c r="E516" s="179" t="s">
        <v>284</v>
      </c>
      <c r="F516" s="181">
        <v>517.31570627963788</v>
      </c>
      <c r="G516" s="180" t="s">
        <v>713</v>
      </c>
    </row>
    <row r="517" spans="2:7">
      <c r="B517" s="179" t="s">
        <v>31</v>
      </c>
      <c r="C517" s="179" t="s">
        <v>49</v>
      </c>
      <c r="D517" s="179" t="s">
        <v>285</v>
      </c>
      <c r="E517" s="179" t="s">
        <v>286</v>
      </c>
      <c r="F517" s="181">
        <v>512.65692998245572</v>
      </c>
      <c r="G517" s="180" t="s">
        <v>713</v>
      </c>
    </row>
    <row r="518" spans="2:7">
      <c r="B518" s="179" t="s">
        <v>39</v>
      </c>
      <c r="C518" s="179" t="s">
        <v>55</v>
      </c>
      <c r="D518" s="179" t="s">
        <v>287</v>
      </c>
      <c r="E518" s="179" t="s">
        <v>288</v>
      </c>
      <c r="F518" s="181">
        <v>565.92564800050025</v>
      </c>
      <c r="G518" s="180" t="s">
        <v>713</v>
      </c>
    </row>
    <row r="519" spans="2:7">
      <c r="B519" s="179" t="s">
        <v>39</v>
      </c>
      <c r="C519" s="179" t="s">
        <v>55</v>
      </c>
      <c r="D519" s="179" t="s">
        <v>289</v>
      </c>
      <c r="E519" s="179" t="s">
        <v>290</v>
      </c>
      <c r="F519" s="181">
        <v>629.93997741724615</v>
      </c>
      <c r="G519" s="180" t="s">
        <v>713</v>
      </c>
    </row>
    <row r="520" spans="2:7">
      <c r="B520" s="179" t="s">
        <v>23</v>
      </c>
      <c r="C520" s="179" t="s">
        <v>43</v>
      </c>
      <c r="D520" s="179" t="s">
        <v>291</v>
      </c>
      <c r="E520" s="179" t="s">
        <v>292</v>
      </c>
      <c r="F520" s="181">
        <v>1138.9365351629501</v>
      </c>
      <c r="G520" s="180" t="s">
        <v>713</v>
      </c>
    </row>
    <row r="521" spans="2:7">
      <c r="B521" s="179" t="s">
        <v>37</v>
      </c>
      <c r="C521" s="179" t="s">
        <v>61</v>
      </c>
      <c r="D521" s="179" t="s">
        <v>293</v>
      </c>
      <c r="E521" s="179" t="s">
        <v>294</v>
      </c>
      <c r="F521" s="181">
        <v>922.66601918174081</v>
      </c>
      <c r="G521" s="180" t="s">
        <v>713</v>
      </c>
    </row>
    <row r="522" spans="2:7">
      <c r="B522" s="179" t="s">
        <v>33</v>
      </c>
      <c r="C522" s="179" t="s">
        <v>53</v>
      </c>
      <c r="D522" s="179" t="s">
        <v>295</v>
      </c>
      <c r="E522" s="179" t="s">
        <v>296</v>
      </c>
      <c r="F522" s="181">
        <v>704.99074699644564</v>
      </c>
      <c r="G522" s="180" t="s">
        <v>713</v>
      </c>
    </row>
    <row r="523" spans="2:7">
      <c r="B523" s="179" t="s">
        <v>35</v>
      </c>
      <c r="C523" s="179" t="s">
        <v>63</v>
      </c>
      <c r="D523" s="179" t="s">
        <v>297</v>
      </c>
      <c r="E523" s="179" t="s">
        <v>298</v>
      </c>
      <c r="F523" s="181">
        <v>632.13703099510599</v>
      </c>
      <c r="G523" s="180" t="s">
        <v>713</v>
      </c>
    </row>
    <row r="524" spans="2:7">
      <c r="B524" s="179" t="s">
        <v>25</v>
      </c>
      <c r="C524" s="179" t="s">
        <v>45</v>
      </c>
      <c r="D524" s="179" t="s">
        <v>299</v>
      </c>
      <c r="E524" s="179" t="s">
        <v>300</v>
      </c>
      <c r="F524" s="181">
        <v>808.27492652046124</v>
      </c>
      <c r="G524" s="180" t="s">
        <v>713</v>
      </c>
    </row>
    <row r="525" spans="2:7">
      <c r="B525" s="179" t="s">
        <v>31</v>
      </c>
      <c r="C525" s="179" t="s">
        <v>47</v>
      </c>
      <c r="D525" s="179" t="s">
        <v>301</v>
      </c>
      <c r="E525" s="179" t="s">
        <v>302</v>
      </c>
      <c r="F525" s="181">
        <v>657.70772137717313</v>
      </c>
      <c r="G525" s="180" t="s">
        <v>713</v>
      </c>
    </row>
    <row r="526" spans="2:7">
      <c r="B526" s="179" t="s">
        <v>25</v>
      </c>
      <c r="C526" s="179" t="s">
        <v>469</v>
      </c>
      <c r="D526" s="179" t="s">
        <v>303</v>
      </c>
      <c r="E526" s="179" t="s">
        <v>304</v>
      </c>
      <c r="F526" s="181">
        <v>588.58943938803691</v>
      </c>
      <c r="G526" s="180" t="s">
        <v>713</v>
      </c>
    </row>
    <row r="527" spans="2:7">
      <c r="B527" s="179" t="s">
        <v>23</v>
      </c>
      <c r="C527" s="179" t="s">
        <v>43</v>
      </c>
      <c r="D527" s="179" t="s">
        <v>305</v>
      </c>
      <c r="E527" s="179" t="s">
        <v>306</v>
      </c>
      <c r="F527" s="181">
        <v>916.56318372656847</v>
      </c>
      <c r="G527" s="180" t="s">
        <v>713</v>
      </c>
    </row>
    <row r="528" spans="2:7">
      <c r="B528" s="179" t="s">
        <v>31</v>
      </c>
      <c r="C528" s="179" t="s">
        <v>47</v>
      </c>
      <c r="D528" s="179" t="s">
        <v>307</v>
      </c>
      <c r="E528" s="179" t="s">
        <v>308</v>
      </c>
      <c r="F528" s="181">
        <v>817.3099636226201</v>
      </c>
      <c r="G528" s="180" t="s">
        <v>713</v>
      </c>
    </row>
    <row r="529" spans="2:7">
      <c r="B529" s="179" t="s">
        <v>33</v>
      </c>
      <c r="C529" s="179" t="s">
        <v>53</v>
      </c>
      <c r="D529" s="179" t="s">
        <v>309</v>
      </c>
      <c r="E529" s="179" t="s">
        <v>310</v>
      </c>
      <c r="F529" s="181">
        <v>682.26355209848646</v>
      </c>
      <c r="G529" s="180" t="s">
        <v>713</v>
      </c>
    </row>
    <row r="530" spans="2:7">
      <c r="B530" s="179" t="s">
        <v>23</v>
      </c>
      <c r="C530" s="179" t="s">
        <v>43</v>
      </c>
      <c r="D530" s="179" t="s">
        <v>311</v>
      </c>
      <c r="E530" s="179" t="s">
        <v>312</v>
      </c>
      <c r="F530" s="181">
        <v>904.09948974642521</v>
      </c>
      <c r="G530" s="180" t="s">
        <v>713</v>
      </c>
    </row>
    <row r="531" spans="2:7">
      <c r="B531" s="179" t="s">
        <v>37</v>
      </c>
      <c r="C531" s="179" t="s">
        <v>57</v>
      </c>
      <c r="D531" s="179" t="s">
        <v>313</v>
      </c>
      <c r="E531" s="179" t="s">
        <v>314</v>
      </c>
      <c r="F531" s="181">
        <v>561.98697925077624</v>
      </c>
      <c r="G531" s="180" t="s">
        <v>713</v>
      </c>
    </row>
    <row r="532" spans="2:7">
      <c r="B532" s="179" t="s">
        <v>35</v>
      </c>
      <c r="C532" s="179" t="s">
        <v>63</v>
      </c>
      <c r="D532" s="179" t="s">
        <v>315</v>
      </c>
      <c r="E532" s="179" t="s">
        <v>316</v>
      </c>
      <c r="F532" s="181">
        <v>288.47110315328757</v>
      </c>
      <c r="G532" s="180" t="s">
        <v>713</v>
      </c>
    </row>
    <row r="533" spans="2:7">
      <c r="B533" s="179" t="s">
        <v>39</v>
      </c>
      <c r="C533" s="179" t="s">
        <v>59</v>
      </c>
      <c r="D533" s="179" t="s">
        <v>317</v>
      </c>
      <c r="E533" s="179" t="s">
        <v>318</v>
      </c>
      <c r="F533" s="181">
        <v>740.94235770882483</v>
      </c>
      <c r="G533" s="180" t="s">
        <v>713</v>
      </c>
    </row>
    <row r="534" spans="2:7">
      <c r="B534" s="179" t="s">
        <v>25</v>
      </c>
      <c r="C534" s="179" t="s">
        <v>469</v>
      </c>
      <c r="D534" s="179" t="s">
        <v>319</v>
      </c>
      <c r="E534" s="179" t="s">
        <v>320</v>
      </c>
      <c r="F534" s="181">
        <v>633.75322744699167</v>
      </c>
      <c r="G534" s="180" t="s">
        <v>713</v>
      </c>
    </row>
    <row r="535" spans="2:7">
      <c r="B535" s="179" t="s">
        <v>31</v>
      </c>
      <c r="C535" s="179" t="s">
        <v>47</v>
      </c>
      <c r="D535" s="179" t="s">
        <v>321</v>
      </c>
      <c r="E535" s="179" t="s">
        <v>322</v>
      </c>
      <c r="F535" s="181">
        <v>499.55396966993754</v>
      </c>
      <c r="G535" s="180" t="s">
        <v>713</v>
      </c>
    </row>
    <row r="536" spans="2:7">
      <c r="B536" s="179" t="s">
        <v>33</v>
      </c>
      <c r="C536" s="179" t="s">
        <v>53</v>
      </c>
      <c r="D536" s="179" t="s">
        <v>323</v>
      </c>
      <c r="E536" s="179" t="s">
        <v>324</v>
      </c>
      <c r="F536" s="181">
        <v>674.10811993871744</v>
      </c>
      <c r="G536" s="180" t="s">
        <v>713</v>
      </c>
    </row>
    <row r="537" spans="2:7">
      <c r="B537" s="179" t="s">
        <v>39</v>
      </c>
      <c r="C537" s="179" t="s">
        <v>55</v>
      </c>
      <c r="D537" s="179" t="s">
        <v>325</v>
      </c>
      <c r="E537" s="179" t="s">
        <v>326</v>
      </c>
      <c r="F537" s="181">
        <v>574.26031190788513</v>
      </c>
      <c r="G537" s="180" t="s">
        <v>713</v>
      </c>
    </row>
    <row r="538" spans="2:7">
      <c r="B538" s="179" t="s">
        <v>35</v>
      </c>
      <c r="C538" s="179" t="s">
        <v>63</v>
      </c>
      <c r="D538" s="179" t="s">
        <v>327</v>
      </c>
      <c r="E538" s="179" t="s">
        <v>328</v>
      </c>
      <c r="F538" s="181">
        <v>537.08729081863407</v>
      </c>
      <c r="G538" s="180" t="s">
        <v>713</v>
      </c>
    </row>
    <row r="539" spans="2:7">
      <c r="B539" s="179" t="s">
        <v>25</v>
      </c>
      <c r="C539" s="179" t="s">
        <v>469</v>
      </c>
      <c r="D539" s="179" t="s">
        <v>329</v>
      </c>
      <c r="E539" s="179" t="s">
        <v>330</v>
      </c>
      <c r="F539" s="181">
        <v>715.02303683375715</v>
      </c>
      <c r="G539" s="180" t="s">
        <v>713</v>
      </c>
    </row>
    <row r="540" spans="2:7">
      <c r="B540" s="179" t="s">
        <v>27</v>
      </c>
      <c r="C540" s="179" t="s">
        <v>41</v>
      </c>
      <c r="D540" s="179" t="s">
        <v>331</v>
      </c>
      <c r="E540" s="179" t="s">
        <v>332</v>
      </c>
      <c r="F540" s="181">
        <v>734.02765481383699</v>
      </c>
      <c r="G540" s="180" t="s">
        <v>713</v>
      </c>
    </row>
    <row r="541" spans="2:7">
      <c r="B541" s="179" t="s">
        <v>31</v>
      </c>
      <c r="C541" s="179" t="s">
        <v>49</v>
      </c>
      <c r="D541" s="179" t="s">
        <v>333</v>
      </c>
      <c r="E541" s="179" t="s">
        <v>334</v>
      </c>
      <c r="F541" s="181">
        <v>612.36115066932496</v>
      </c>
      <c r="G541" s="180" t="s">
        <v>713</v>
      </c>
    </row>
    <row r="542" spans="2:7">
      <c r="B542" s="179" t="s">
        <v>35</v>
      </c>
      <c r="C542" s="179" t="s">
        <v>63</v>
      </c>
      <c r="D542" s="179" t="s">
        <v>335</v>
      </c>
      <c r="E542" s="179" t="s">
        <v>336</v>
      </c>
      <c r="F542" s="181">
        <v>333.56048922205088</v>
      </c>
      <c r="G542" s="180" t="s">
        <v>713</v>
      </c>
    </row>
    <row r="543" spans="2:7">
      <c r="B543" s="179" t="s">
        <v>35</v>
      </c>
      <c r="C543" s="179" t="s">
        <v>63</v>
      </c>
      <c r="D543" s="179" t="s">
        <v>337</v>
      </c>
      <c r="E543" s="179" t="s">
        <v>338</v>
      </c>
      <c r="F543" s="181">
        <v>433.31399911290049</v>
      </c>
      <c r="G543" s="180" t="s">
        <v>713</v>
      </c>
    </row>
    <row r="544" spans="2:7">
      <c r="B544" s="179" t="s">
        <v>25</v>
      </c>
      <c r="C544" s="179" t="s">
        <v>45</v>
      </c>
      <c r="D544" s="179" t="s">
        <v>339</v>
      </c>
      <c r="E544" s="179" t="s">
        <v>340</v>
      </c>
      <c r="F544" s="181">
        <v>694.21846187222047</v>
      </c>
      <c r="G544" s="180" t="s">
        <v>713</v>
      </c>
    </row>
    <row r="545" spans="2:7">
      <c r="B545" s="179" t="s">
        <v>31</v>
      </c>
      <c r="C545" s="179" t="s">
        <v>49</v>
      </c>
      <c r="D545" s="179" t="s">
        <v>341</v>
      </c>
      <c r="E545" s="179" t="s">
        <v>342</v>
      </c>
      <c r="F545" s="181">
        <v>635.9342897547873</v>
      </c>
      <c r="G545" s="180" t="s">
        <v>713</v>
      </c>
    </row>
    <row r="546" spans="2:7">
      <c r="B546" s="179" t="s">
        <v>37</v>
      </c>
      <c r="C546" s="179" t="s">
        <v>59</v>
      </c>
      <c r="D546" s="179" t="s">
        <v>343</v>
      </c>
      <c r="E546" s="179" t="s">
        <v>344</v>
      </c>
      <c r="F546" s="181">
        <v>609.84411085450347</v>
      </c>
      <c r="G546" s="180" t="s">
        <v>713</v>
      </c>
    </row>
    <row r="547" spans="2:7">
      <c r="B547" s="179" t="s">
        <v>37</v>
      </c>
      <c r="C547" s="179" t="s">
        <v>57</v>
      </c>
      <c r="D547" s="179" t="s">
        <v>345</v>
      </c>
      <c r="E547" s="179" t="s">
        <v>346</v>
      </c>
      <c r="F547" s="181">
        <v>597.10755961712346</v>
      </c>
      <c r="G547" s="180" t="s">
        <v>713</v>
      </c>
    </row>
    <row r="548" spans="2:7">
      <c r="B548" s="179" t="s">
        <v>35</v>
      </c>
      <c r="C548" s="179" t="s">
        <v>63</v>
      </c>
      <c r="D548" s="179" t="s">
        <v>347</v>
      </c>
      <c r="E548" s="179" t="s">
        <v>348</v>
      </c>
      <c r="F548" s="181">
        <v>320.59186189889027</v>
      </c>
      <c r="G548" s="180" t="s">
        <v>713</v>
      </c>
    </row>
    <row r="549" spans="2:7">
      <c r="B549" s="179" t="s">
        <v>25</v>
      </c>
      <c r="C549" s="179" t="s">
        <v>469</v>
      </c>
      <c r="D549" s="179" t="s">
        <v>349</v>
      </c>
      <c r="E549" s="179" t="s">
        <v>350</v>
      </c>
      <c r="F549" s="181">
        <v>714.23758506839158</v>
      </c>
      <c r="G549" s="180" t="s">
        <v>713</v>
      </c>
    </row>
    <row r="550" spans="2:7">
      <c r="B550" s="179" t="s">
        <v>39</v>
      </c>
      <c r="C550" s="179" t="s">
        <v>59</v>
      </c>
      <c r="D550" s="179" t="s">
        <v>351</v>
      </c>
      <c r="E550" s="179" t="s">
        <v>352</v>
      </c>
      <c r="F550" s="181">
        <v>514.18546972354977</v>
      </c>
      <c r="G550" s="180" t="s">
        <v>713</v>
      </c>
    </row>
    <row r="551" spans="2:7">
      <c r="B551" s="179" t="s">
        <v>37</v>
      </c>
      <c r="C551" s="179" t="s">
        <v>59</v>
      </c>
      <c r="D551" s="179" t="s">
        <v>353</v>
      </c>
      <c r="E551" s="179" t="s">
        <v>354</v>
      </c>
      <c r="F551" s="181">
        <v>516.63259617171536</v>
      </c>
      <c r="G551" s="180" t="s">
        <v>713</v>
      </c>
    </row>
    <row r="552" spans="2:7">
      <c r="B552" s="179" t="s">
        <v>25</v>
      </c>
      <c r="C552" s="179" t="s">
        <v>45</v>
      </c>
      <c r="D552" s="179" t="s">
        <v>355</v>
      </c>
      <c r="E552" s="179" t="s">
        <v>356</v>
      </c>
      <c r="F552" s="181">
        <v>764.09927321026169</v>
      </c>
      <c r="G552" s="180" t="s">
        <v>713</v>
      </c>
    </row>
    <row r="553" spans="2:7">
      <c r="B553" s="179" t="s">
        <v>37</v>
      </c>
      <c r="C553" s="179" t="s">
        <v>59</v>
      </c>
      <c r="D553" s="179" t="s">
        <v>357</v>
      </c>
      <c r="E553" s="179" t="s">
        <v>358</v>
      </c>
      <c r="F553" s="181">
        <v>390.27210638528527</v>
      </c>
      <c r="G553" s="180" t="s">
        <v>713</v>
      </c>
    </row>
    <row r="554" spans="2:7">
      <c r="B554" s="179" t="s">
        <v>31</v>
      </c>
      <c r="C554" s="179" t="s">
        <v>49</v>
      </c>
      <c r="D554" s="179" t="s">
        <v>359</v>
      </c>
      <c r="E554" s="179" t="s">
        <v>360</v>
      </c>
      <c r="F554" s="181">
        <v>639.52398800599701</v>
      </c>
      <c r="G554" s="180" t="s">
        <v>713</v>
      </c>
    </row>
    <row r="555" spans="2:7">
      <c r="B555" s="179" t="s">
        <v>31</v>
      </c>
      <c r="C555" s="179" t="s">
        <v>49</v>
      </c>
      <c r="D555" s="179" t="s">
        <v>361</v>
      </c>
      <c r="E555" s="179" t="s">
        <v>362</v>
      </c>
      <c r="F555" s="181">
        <v>600.67256156494363</v>
      </c>
      <c r="G555" s="180" t="s">
        <v>713</v>
      </c>
    </row>
    <row r="556" spans="2:7">
      <c r="B556" s="179" t="s">
        <v>27</v>
      </c>
      <c r="C556" s="179" t="s">
        <v>41</v>
      </c>
      <c r="D556" s="179" t="s">
        <v>363</v>
      </c>
      <c r="E556" s="179" t="s">
        <v>364</v>
      </c>
      <c r="F556" s="181">
        <v>693.90069390069391</v>
      </c>
      <c r="G556" s="180" t="s">
        <v>713</v>
      </c>
    </row>
  </sheetData>
  <mergeCells count="27">
    <mergeCell ref="E7:E8"/>
    <mergeCell ref="F7:F8"/>
    <mergeCell ref="H7:H8"/>
    <mergeCell ref="E192:E193"/>
    <mergeCell ref="B377:B378"/>
    <mergeCell ref="C377:C378"/>
    <mergeCell ref="D377:D378"/>
    <mergeCell ref="E377:E378"/>
    <mergeCell ref="F377:F378"/>
    <mergeCell ref="G377:G378"/>
    <mergeCell ref="I6:J6"/>
    <mergeCell ref="K6:L6"/>
    <mergeCell ref="K7:K8"/>
    <mergeCell ref="G7:G8"/>
    <mergeCell ref="F192:F193"/>
    <mergeCell ref="G192:G193"/>
    <mergeCell ref="J7:J8"/>
    <mergeCell ref="I7:I8"/>
    <mergeCell ref="L7:L8"/>
    <mergeCell ref="A7:A8"/>
    <mergeCell ref="B7:B8"/>
    <mergeCell ref="C7:C8"/>
    <mergeCell ref="D7:D8"/>
    <mergeCell ref="A192:A193"/>
    <mergeCell ref="B192:B193"/>
    <mergeCell ref="C192:C193"/>
    <mergeCell ref="D192:D19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79998168889431442"/>
  </sheetPr>
  <dimension ref="A1:T197"/>
  <sheetViews>
    <sheetView showGridLines="0" topLeftCell="L1" zoomScale="70" zoomScaleNormal="70" workbookViewId="0">
      <selection sqref="A1:S3"/>
    </sheetView>
  </sheetViews>
  <sheetFormatPr defaultColWidth="8.85546875" defaultRowHeight="15" outlineLevelCol="1"/>
  <cols>
    <col min="1" max="1" width="5.7109375" style="2" customWidth="1"/>
    <col min="2" max="2" width="48.140625" style="2" hidden="1" customWidth="1" outlineLevel="1"/>
    <col min="3" max="3" width="32.7109375" style="2" hidden="1" customWidth="1" outlineLevel="1"/>
    <col min="4" max="4" width="50.5703125" style="2" hidden="1" customWidth="1" outlineLevel="1"/>
    <col min="5" max="5" width="25.7109375" style="26" customWidth="1" collapsed="1"/>
    <col min="6" max="6" width="30.7109375" style="26" customWidth="1"/>
    <col min="7" max="18" width="34.7109375" style="26" customWidth="1"/>
    <col min="19" max="19" width="4.7109375" style="16" customWidth="1"/>
    <col min="20" max="20" width="4.7109375" style="26" customWidth="1"/>
    <col min="21" max="16384" width="8.85546875" style="26"/>
  </cols>
  <sheetData>
    <row r="1" spans="1:20" ht="9.9499999999999993" customHeight="1">
      <c r="A1" s="370" t="s">
        <v>650</v>
      </c>
      <c r="B1" s="370"/>
      <c r="C1" s="370"/>
      <c r="D1" s="370"/>
      <c r="E1" s="370"/>
      <c r="F1" s="370"/>
      <c r="G1" s="370"/>
      <c r="H1" s="370"/>
      <c r="I1" s="370"/>
      <c r="J1" s="370"/>
      <c r="K1" s="370"/>
      <c r="L1" s="370"/>
      <c r="M1" s="370"/>
      <c r="N1" s="370"/>
      <c r="O1" s="370"/>
      <c r="P1" s="370"/>
      <c r="Q1" s="370"/>
      <c r="R1" s="370"/>
      <c r="S1" s="370"/>
    </row>
    <row r="2" spans="1:20" ht="9.9499999999999993" customHeight="1">
      <c r="A2" s="370"/>
      <c r="B2" s="370"/>
      <c r="C2" s="370"/>
      <c r="D2" s="370"/>
      <c r="E2" s="370"/>
      <c r="F2" s="370"/>
      <c r="G2" s="370"/>
      <c r="H2" s="370"/>
      <c r="I2" s="370"/>
      <c r="J2" s="370"/>
      <c r="K2" s="370"/>
      <c r="L2" s="370"/>
      <c r="M2" s="370"/>
      <c r="N2" s="370"/>
      <c r="O2" s="370"/>
      <c r="P2" s="370"/>
      <c r="Q2" s="370"/>
      <c r="R2" s="370"/>
      <c r="S2" s="370"/>
    </row>
    <row r="3" spans="1:20" ht="9.9499999999999993" customHeight="1">
      <c r="A3" s="370"/>
      <c r="B3" s="370"/>
      <c r="C3" s="370"/>
      <c r="D3" s="370"/>
      <c r="E3" s="370"/>
      <c r="F3" s="370"/>
      <c r="G3" s="370"/>
      <c r="H3" s="370"/>
      <c r="I3" s="370"/>
      <c r="J3" s="370"/>
      <c r="K3" s="370"/>
      <c r="L3" s="370"/>
      <c r="M3" s="370"/>
      <c r="N3" s="370"/>
      <c r="O3" s="370"/>
      <c r="P3" s="370"/>
      <c r="Q3" s="370"/>
      <c r="R3" s="370"/>
      <c r="S3" s="370"/>
    </row>
    <row r="4" spans="1:20" ht="15.75" customHeight="1">
      <c r="A4" s="371"/>
      <c r="B4" s="371"/>
      <c r="C4" s="371"/>
      <c r="D4" s="371"/>
      <c r="E4" s="371"/>
      <c r="F4" s="371"/>
      <c r="G4" s="371"/>
      <c r="H4" s="371"/>
      <c r="I4" s="371"/>
      <c r="J4" s="371"/>
      <c r="K4" s="371"/>
      <c r="L4" s="371"/>
      <c r="M4" s="371"/>
      <c r="N4" s="371"/>
      <c r="O4" s="371"/>
      <c r="P4" s="371"/>
      <c r="Q4" s="371"/>
      <c r="R4" s="371"/>
      <c r="S4" s="172"/>
    </row>
    <row r="5" spans="1:20" s="126" customFormat="1">
      <c r="A5" s="169"/>
      <c r="B5" s="169"/>
      <c r="C5" s="169"/>
      <c r="D5" s="169"/>
      <c r="E5" s="169"/>
      <c r="F5" s="169"/>
      <c r="G5" s="169"/>
      <c r="H5" s="169"/>
      <c r="I5" s="169"/>
      <c r="J5" s="169"/>
      <c r="K5" s="169"/>
      <c r="L5" s="169"/>
      <c r="M5" s="169"/>
      <c r="N5" s="169"/>
      <c r="O5" s="169"/>
      <c r="P5" s="169"/>
      <c r="Q5" s="169"/>
      <c r="R5" s="169"/>
      <c r="S5" s="170"/>
      <c r="T5" s="26"/>
    </row>
    <row r="6" spans="1:20" ht="15" customHeight="1">
      <c r="F6" s="366"/>
      <c r="S6" s="15"/>
    </row>
    <row r="7" spans="1:20" ht="15" customHeight="1">
      <c r="A7" s="173"/>
      <c r="B7" s="107" t="s">
        <v>417</v>
      </c>
      <c r="C7" s="173"/>
      <c r="D7" s="173"/>
      <c r="E7" s="108"/>
      <c r="F7" s="108"/>
      <c r="G7" s="108"/>
      <c r="H7" s="108"/>
      <c r="I7" s="108"/>
      <c r="J7" s="107"/>
      <c r="K7" s="107"/>
      <c r="L7" s="173"/>
      <c r="M7" s="173"/>
      <c r="N7" s="173"/>
      <c r="O7" s="173"/>
      <c r="P7" s="173"/>
      <c r="Q7" s="173"/>
      <c r="R7" s="173"/>
      <c r="S7" s="109"/>
    </row>
    <row r="8" spans="1:20" s="5" customFormat="1" ht="15" customHeight="1">
      <c r="A8" s="110"/>
      <c r="B8" s="110"/>
      <c r="C8" s="110"/>
      <c r="D8" s="110"/>
      <c r="E8" s="111"/>
      <c r="F8" s="364" t="s">
        <v>2315</v>
      </c>
      <c r="G8" s="111"/>
      <c r="H8" s="111"/>
      <c r="I8" s="111"/>
      <c r="J8" s="110"/>
      <c r="K8" s="110"/>
      <c r="L8" s="110"/>
      <c r="M8" s="110"/>
      <c r="N8" s="110"/>
      <c r="O8" s="110"/>
      <c r="P8" s="110"/>
      <c r="Q8" s="110"/>
      <c r="R8" s="110"/>
      <c r="S8" s="112"/>
      <c r="T8" s="26"/>
    </row>
    <row r="9" spans="1:20" ht="15.75" thickBot="1">
      <c r="B9" s="4"/>
      <c r="E9" s="28"/>
      <c r="S9" s="15"/>
    </row>
    <row r="10" spans="1:20" s="186" customFormat="1" ht="15" hidden="1" customHeight="1" thickBot="1">
      <c r="E10" s="213"/>
      <c r="G10" s="186">
        <v>3</v>
      </c>
      <c r="H10" s="186">
        <v>4</v>
      </c>
      <c r="I10" s="186">
        <v>5</v>
      </c>
      <c r="J10" s="186">
        <v>6</v>
      </c>
      <c r="K10" s="186">
        <v>7</v>
      </c>
      <c r="L10" s="186">
        <v>8</v>
      </c>
      <c r="M10" s="186">
        <v>9</v>
      </c>
      <c r="N10" s="186">
        <v>10</v>
      </c>
      <c r="O10" s="186">
        <v>11</v>
      </c>
      <c r="P10" s="186">
        <v>12</v>
      </c>
      <c r="Q10" s="186">
        <v>13</v>
      </c>
      <c r="R10" s="186">
        <v>14</v>
      </c>
      <c r="S10" s="214"/>
    </row>
    <row r="11" spans="1:20" ht="120" customHeight="1" thickBot="1">
      <c r="B11"/>
      <c r="C11"/>
      <c r="D11"/>
      <c r="E11" s="384" t="s">
        <v>416</v>
      </c>
      <c r="F11" s="386"/>
      <c r="G11" s="188" t="s">
        <v>495</v>
      </c>
      <c r="H11" s="187" t="s">
        <v>496</v>
      </c>
      <c r="I11" s="187" t="s">
        <v>497</v>
      </c>
      <c r="J11" s="187" t="s">
        <v>498</v>
      </c>
      <c r="K11" s="187" t="s">
        <v>499</v>
      </c>
      <c r="L11" s="187" t="s">
        <v>500</v>
      </c>
      <c r="M11" s="187" t="s">
        <v>501</v>
      </c>
      <c r="N11" s="187" t="s">
        <v>502</v>
      </c>
      <c r="O11" s="187" t="s">
        <v>503</v>
      </c>
      <c r="P11" s="187" t="s">
        <v>504</v>
      </c>
      <c r="Q11" s="187" t="s">
        <v>505</v>
      </c>
      <c r="R11" s="189" t="s">
        <v>506</v>
      </c>
      <c r="T11" s="4"/>
    </row>
    <row r="12" spans="1:20" ht="15" customHeight="1">
      <c r="B12"/>
      <c r="C12"/>
      <c r="D12"/>
      <c r="E12" s="419" t="s">
        <v>408</v>
      </c>
      <c r="F12" s="420"/>
      <c r="G12" s="30">
        <f t="shared" ref="G12:R12" si="0">SUM(G$13,G$15)</f>
        <v>150</v>
      </c>
      <c r="H12" s="292">
        <f t="shared" si="0"/>
        <v>150</v>
      </c>
      <c r="I12" s="292">
        <f t="shared" si="0"/>
        <v>150</v>
      </c>
      <c r="J12" s="292">
        <f t="shared" si="0"/>
        <v>150</v>
      </c>
      <c r="K12" s="292">
        <f t="shared" si="0"/>
        <v>150</v>
      </c>
      <c r="L12" s="292">
        <f t="shared" si="0"/>
        <v>150</v>
      </c>
      <c r="M12" s="292">
        <f t="shared" si="0"/>
        <v>150</v>
      </c>
      <c r="N12" s="292">
        <f t="shared" si="0"/>
        <v>150</v>
      </c>
      <c r="O12" s="292">
        <f t="shared" si="0"/>
        <v>150</v>
      </c>
      <c r="P12" s="292">
        <f t="shared" si="0"/>
        <v>150</v>
      </c>
      <c r="Q12" s="292">
        <f t="shared" si="0"/>
        <v>150</v>
      </c>
      <c r="R12" s="293">
        <f t="shared" si="0"/>
        <v>150</v>
      </c>
      <c r="T12" s="4"/>
    </row>
    <row r="13" spans="1:20" ht="15" customHeight="1">
      <c r="B13"/>
      <c r="C13"/>
      <c r="D13"/>
      <c r="E13" s="415" t="s">
        <v>409</v>
      </c>
      <c r="F13" s="416"/>
      <c r="G13" s="31">
        <f t="shared" ref="G13:R13" si="1">COUNTIF(G$20:G$169,$E$13)</f>
        <v>150</v>
      </c>
      <c r="H13" s="294">
        <f t="shared" si="1"/>
        <v>148</v>
      </c>
      <c r="I13" s="294">
        <f t="shared" si="1"/>
        <v>137</v>
      </c>
      <c r="J13" s="294">
        <f t="shared" si="1"/>
        <v>104</v>
      </c>
      <c r="K13" s="294">
        <f t="shared" si="1"/>
        <v>123</v>
      </c>
      <c r="L13" s="294">
        <f t="shared" si="1"/>
        <v>137</v>
      </c>
      <c r="M13" s="294">
        <f t="shared" si="1"/>
        <v>138</v>
      </c>
      <c r="N13" s="294">
        <f t="shared" si="1"/>
        <v>138</v>
      </c>
      <c r="O13" s="294">
        <f t="shared" si="1"/>
        <v>127</v>
      </c>
      <c r="P13" s="294">
        <f t="shared" si="1"/>
        <v>141</v>
      </c>
      <c r="Q13" s="294">
        <f t="shared" si="1"/>
        <v>147</v>
      </c>
      <c r="R13" s="295">
        <f t="shared" si="1"/>
        <v>149</v>
      </c>
      <c r="T13" s="4"/>
    </row>
    <row r="14" spans="1:20">
      <c r="B14"/>
      <c r="C14"/>
      <c r="D14"/>
      <c r="E14" s="415" t="s">
        <v>410</v>
      </c>
      <c r="F14" s="416"/>
      <c r="G14" s="35">
        <f t="shared" ref="G14:R14" si="2">IF(ISERROR(G$13/G12),"",G$13/G12)</f>
        <v>1</v>
      </c>
      <c r="H14" s="219">
        <f t="shared" si="2"/>
        <v>0.98666666666666669</v>
      </c>
      <c r="I14" s="219">
        <f t="shared" si="2"/>
        <v>0.91333333333333333</v>
      </c>
      <c r="J14" s="219">
        <f t="shared" si="2"/>
        <v>0.69333333333333336</v>
      </c>
      <c r="K14" s="219">
        <f t="shared" si="2"/>
        <v>0.82</v>
      </c>
      <c r="L14" s="219">
        <f t="shared" si="2"/>
        <v>0.91333333333333333</v>
      </c>
      <c r="M14" s="219">
        <f t="shared" si="2"/>
        <v>0.92</v>
      </c>
      <c r="N14" s="219">
        <f t="shared" si="2"/>
        <v>0.92</v>
      </c>
      <c r="O14" s="219">
        <f t="shared" si="2"/>
        <v>0.84666666666666668</v>
      </c>
      <c r="P14" s="219">
        <f t="shared" si="2"/>
        <v>0.94</v>
      </c>
      <c r="Q14" s="219">
        <f t="shared" si="2"/>
        <v>0.98</v>
      </c>
      <c r="R14" s="220">
        <f t="shared" si="2"/>
        <v>0.99333333333333329</v>
      </c>
      <c r="T14" s="4"/>
    </row>
    <row r="15" spans="1:20">
      <c r="B15"/>
      <c r="C15"/>
      <c r="D15"/>
      <c r="E15" s="415" t="s">
        <v>411</v>
      </c>
      <c r="F15" s="416"/>
      <c r="G15" s="31">
        <f t="shared" ref="G15:R15" si="3">COUNTIF(G$20:G$169,$E$15)</f>
        <v>0</v>
      </c>
      <c r="H15" s="294">
        <f t="shared" si="3"/>
        <v>2</v>
      </c>
      <c r="I15" s="294">
        <f t="shared" si="3"/>
        <v>13</v>
      </c>
      <c r="J15" s="294">
        <f t="shared" si="3"/>
        <v>46</v>
      </c>
      <c r="K15" s="294">
        <f t="shared" si="3"/>
        <v>27</v>
      </c>
      <c r="L15" s="294">
        <f t="shared" si="3"/>
        <v>13</v>
      </c>
      <c r="M15" s="294">
        <f t="shared" si="3"/>
        <v>12</v>
      </c>
      <c r="N15" s="294">
        <f t="shared" si="3"/>
        <v>12</v>
      </c>
      <c r="O15" s="294">
        <f t="shared" si="3"/>
        <v>23</v>
      </c>
      <c r="P15" s="294">
        <f t="shared" si="3"/>
        <v>9</v>
      </c>
      <c r="Q15" s="294">
        <f t="shared" si="3"/>
        <v>3</v>
      </c>
      <c r="R15" s="295">
        <f t="shared" si="3"/>
        <v>1</v>
      </c>
      <c r="T15" s="4"/>
    </row>
    <row r="16" spans="1:20" ht="15.75" thickBot="1">
      <c r="B16"/>
      <c r="C16"/>
      <c r="D16"/>
      <c r="E16" s="417" t="s">
        <v>412</v>
      </c>
      <c r="F16" s="418"/>
      <c r="G16" s="221">
        <f t="shared" ref="G16:R16" si="4">IF(ISERROR(G$15/G12),"",G$15/G12)</f>
        <v>0</v>
      </c>
      <c r="H16" s="222">
        <f t="shared" si="4"/>
        <v>1.3333333333333334E-2</v>
      </c>
      <c r="I16" s="222">
        <f t="shared" si="4"/>
        <v>8.666666666666667E-2</v>
      </c>
      <c r="J16" s="222">
        <f t="shared" si="4"/>
        <v>0.30666666666666664</v>
      </c>
      <c r="K16" s="222">
        <f t="shared" si="4"/>
        <v>0.18</v>
      </c>
      <c r="L16" s="222">
        <f t="shared" si="4"/>
        <v>8.666666666666667E-2</v>
      </c>
      <c r="M16" s="222">
        <f t="shared" si="4"/>
        <v>0.08</v>
      </c>
      <c r="N16" s="222">
        <f t="shared" si="4"/>
        <v>0.08</v>
      </c>
      <c r="O16" s="222">
        <f t="shared" si="4"/>
        <v>0.15333333333333332</v>
      </c>
      <c r="P16" s="222">
        <f t="shared" si="4"/>
        <v>0.06</v>
      </c>
      <c r="Q16" s="222">
        <f t="shared" si="4"/>
        <v>0.02</v>
      </c>
      <c r="R16" s="223">
        <f t="shared" si="4"/>
        <v>6.6666666666666671E-3</v>
      </c>
      <c r="T16" s="4"/>
    </row>
    <row r="17" spans="2:20">
      <c r="E17" s="32"/>
      <c r="F17" s="28"/>
      <c r="G17" s="28"/>
      <c r="H17" s="28"/>
      <c r="I17" s="28"/>
      <c r="J17" s="33"/>
      <c r="K17" s="33"/>
      <c r="L17" s="33"/>
      <c r="M17" s="33"/>
      <c r="N17" s="33"/>
      <c r="O17" s="33"/>
      <c r="P17" s="33"/>
      <c r="Q17" s="33"/>
      <c r="R17" s="33"/>
    </row>
    <row r="18" spans="2:20" ht="15.75" thickBot="1">
      <c r="E18" s="28"/>
      <c r="F18" s="28"/>
      <c r="G18" s="28"/>
      <c r="H18" s="28"/>
      <c r="I18" s="28"/>
      <c r="J18" s="28"/>
      <c r="K18" s="28"/>
      <c r="L18" s="28"/>
      <c r="M18" s="28"/>
      <c r="N18" s="28"/>
      <c r="O18" s="28"/>
      <c r="P18" s="28"/>
      <c r="Q18" s="28"/>
      <c r="R18" s="34"/>
    </row>
    <row r="19" spans="2:20" ht="120" customHeight="1" thickBot="1">
      <c r="B19" s="175" t="s">
        <v>387</v>
      </c>
      <c r="C19" s="176" t="s">
        <v>413</v>
      </c>
      <c r="D19" s="177" t="s">
        <v>389</v>
      </c>
      <c r="E19" s="175" t="s">
        <v>8</v>
      </c>
      <c r="F19" s="51" t="s">
        <v>9</v>
      </c>
      <c r="G19" s="53" t="str">
        <f t="shared" ref="G19:R19" si="5">G11</f>
        <v>1) Plans to be jointly agreed?</v>
      </c>
      <c r="H19" s="54" t="str">
        <f t="shared" si="5"/>
        <v>2) Maintain provision of social care services?</v>
      </c>
      <c r="I19" s="54" t="str">
        <f t="shared" si="5"/>
        <v>3 i) Agreement for the delivery of 7-day services across health and social care to prevent unnecessary non-elective admissions to acute settings and to facilitate transfer to alternative care settings when clinically appropriate?</v>
      </c>
      <c r="J19" s="54" t="str">
        <f t="shared" si="5"/>
        <v>3 ii) Are support services, both in the hospital and in primary, community and mental health settings available seven days a week to ensure that the next steps in the patient’s care pathway, as determined by the daily consultant-led review, can be taken (Standard 9)?</v>
      </c>
      <c r="K19" s="54" t="str">
        <f t="shared" si="5"/>
        <v>4 i) Is the NHS Number being used as the consistent identifier for health and social care services?</v>
      </c>
      <c r="L19" s="54" t="str">
        <f t="shared" si="5"/>
        <v>4 ii) Are you pursuing Open APIs (ie systems that speak to each other)?</v>
      </c>
      <c r="M19" s="54" t="str">
        <f t="shared" si="5"/>
        <v>4 iii) Are the appropriate Information Governance controls in place for information sharing in line with the revised Caldicott Principles and guidance?</v>
      </c>
      <c r="N19" s="54" t="str">
        <f t="shared" si="5"/>
        <v>4 iv) Have you ensured that people have clarity about how data about them is used, who may have access and how they can exercise their legal rights?</v>
      </c>
      <c r="O19" s="54" t="str">
        <f t="shared" si="5"/>
        <v>5) Ensure a joint approach to assessments and care planning and ensure that, where funding is used for integrated packages of care, there will be an accountable professional?</v>
      </c>
      <c r="P19" s="54" t="str">
        <f t="shared" si="5"/>
        <v>6) Agreement on the consequential impact of the changes on the providers that are predicted to be substantially affected by the plans?</v>
      </c>
      <c r="Q19" s="54" t="str">
        <f t="shared" si="5"/>
        <v>7) Agreement to invest in NHS commissioned out of hospital services, which may include a wide range of services including social care?</v>
      </c>
      <c r="R19" s="52" t="str">
        <f t="shared" si="5"/>
        <v>8) Agreement on a local target for Delayed Transfers of Care (DTOC) and develop a joint local action plan?</v>
      </c>
    </row>
    <row r="20" spans="2:20">
      <c r="B20" s="39" t="s">
        <v>20</v>
      </c>
      <c r="C20" s="40" t="s">
        <v>36</v>
      </c>
      <c r="D20" s="41" t="s">
        <v>64</v>
      </c>
      <c r="E20" s="39" t="s">
        <v>65</v>
      </c>
      <c r="F20" s="41" t="s">
        <v>66</v>
      </c>
      <c r="G20" s="296" t="str">
        <f>VLOOKUP($E20,'NatConditions Backsheet'!$D$6:$Q$155,G$10,0)</f>
        <v>Yes</v>
      </c>
      <c r="H20" s="297" t="str">
        <f>VLOOKUP($E20,'NatConditions Backsheet'!$D$6:$Q$155,H$10,0)</f>
        <v>Yes</v>
      </c>
      <c r="I20" s="297" t="str">
        <f>VLOOKUP($E20,'NatConditions Backsheet'!$D$6:$Q$155,I$10,0)</f>
        <v>Yes</v>
      </c>
      <c r="J20" s="297" t="str">
        <f>VLOOKUP($E20,'NatConditions Backsheet'!$D$6:$Q$155,J$10,0)</f>
        <v>Yes</v>
      </c>
      <c r="K20" s="297" t="str">
        <f>VLOOKUP($E20,'NatConditions Backsheet'!$D$6:$Q$155,K$10,0)</f>
        <v>Yes</v>
      </c>
      <c r="L20" s="297" t="str">
        <f>VLOOKUP($E20,'NatConditions Backsheet'!$D$6:$Q$155,L$10,0)</f>
        <v>Yes</v>
      </c>
      <c r="M20" s="297" t="str">
        <f>VLOOKUP($E20,'NatConditions Backsheet'!$D$6:$Q$155,M$10,0)</f>
        <v>Yes</v>
      </c>
      <c r="N20" s="297" t="str">
        <f>VLOOKUP($E20,'NatConditions Backsheet'!$D$6:$Q$155,N$10,0)</f>
        <v>Yes</v>
      </c>
      <c r="O20" s="297" t="str">
        <f>VLOOKUP($E20,'NatConditions Backsheet'!$D$6:$Q$155,O$10,0)</f>
        <v>Yes</v>
      </c>
      <c r="P20" s="297" t="str">
        <f>VLOOKUP($E20,'NatConditions Backsheet'!$D$6:$Q$155,P$10,0)</f>
        <v>Yes</v>
      </c>
      <c r="Q20" s="297" t="str">
        <f>VLOOKUP($E20,'NatConditions Backsheet'!$D$6:$Q$155,Q$10,0)</f>
        <v>Yes</v>
      </c>
      <c r="R20" s="298" t="str">
        <f>VLOOKUP($E20,'NatConditions Backsheet'!$D$6:$Q$155,R$10,0)</f>
        <v>Yes</v>
      </c>
      <c r="T20" s="3"/>
    </row>
    <row r="21" spans="2:20">
      <c r="B21" s="42" t="s">
        <v>20</v>
      </c>
      <c r="C21" s="43" t="s">
        <v>36</v>
      </c>
      <c r="D21" s="45" t="s">
        <v>64</v>
      </c>
      <c r="E21" s="42" t="s">
        <v>67</v>
      </c>
      <c r="F21" s="45" t="s">
        <v>68</v>
      </c>
      <c r="G21" s="299" t="str">
        <f>VLOOKUP($E21,'NatConditions Backsheet'!$D$6:$Q$155,G$10,0)</f>
        <v>Yes</v>
      </c>
      <c r="H21" s="300" t="str">
        <f>VLOOKUP($E21,'NatConditions Backsheet'!$D$6:$Q$155,H$10,0)</f>
        <v>Yes</v>
      </c>
      <c r="I21" s="300" t="str">
        <f>VLOOKUP($E21,'NatConditions Backsheet'!$D$6:$Q$155,I$10,0)</f>
        <v>Yes</v>
      </c>
      <c r="J21" s="300" t="str">
        <f>VLOOKUP($E21,'NatConditions Backsheet'!$D$6:$Q$155,J$10,0)</f>
        <v>Yes</v>
      </c>
      <c r="K21" s="300" t="str">
        <f>VLOOKUP($E21,'NatConditions Backsheet'!$D$6:$Q$155,K$10,0)</f>
        <v>No</v>
      </c>
      <c r="L21" s="300" t="str">
        <f>VLOOKUP($E21,'NatConditions Backsheet'!$D$6:$Q$155,L$10,0)</f>
        <v>Yes</v>
      </c>
      <c r="M21" s="300" t="str">
        <f>VLOOKUP($E21,'NatConditions Backsheet'!$D$6:$Q$155,M$10,0)</f>
        <v>Yes</v>
      </c>
      <c r="N21" s="300" t="str">
        <f>VLOOKUP($E21,'NatConditions Backsheet'!$D$6:$Q$155,N$10,0)</f>
        <v>Yes</v>
      </c>
      <c r="O21" s="300" t="str">
        <f>VLOOKUP($E21,'NatConditions Backsheet'!$D$6:$Q$155,O$10,0)</f>
        <v>Yes</v>
      </c>
      <c r="P21" s="300" t="str">
        <f>VLOOKUP($E21,'NatConditions Backsheet'!$D$6:$Q$155,P$10,0)</f>
        <v>Yes</v>
      </c>
      <c r="Q21" s="300" t="str">
        <f>VLOOKUP($E21,'NatConditions Backsheet'!$D$6:$Q$155,Q$10,0)</f>
        <v>Yes</v>
      </c>
      <c r="R21" s="301" t="str">
        <f>VLOOKUP($E21,'NatConditions Backsheet'!$D$6:$Q$155,R$10,0)</f>
        <v>Yes</v>
      </c>
      <c r="T21" s="3"/>
    </row>
    <row r="22" spans="2:20">
      <c r="B22" s="42" t="s">
        <v>16</v>
      </c>
      <c r="C22" s="43" t="s">
        <v>28</v>
      </c>
      <c r="D22" s="45" t="s">
        <v>42</v>
      </c>
      <c r="E22" s="42" t="s">
        <v>69</v>
      </c>
      <c r="F22" s="45" t="s">
        <v>70</v>
      </c>
      <c r="G22" s="299" t="str">
        <f>VLOOKUP($E22,'NatConditions Backsheet'!$D$6:$Q$155,G$10,0)</f>
        <v>Yes</v>
      </c>
      <c r="H22" s="300" t="str">
        <f>VLOOKUP($E22,'NatConditions Backsheet'!$D$6:$Q$155,H$10,0)</f>
        <v>Yes</v>
      </c>
      <c r="I22" s="300" t="str">
        <f>VLOOKUP($E22,'NatConditions Backsheet'!$D$6:$Q$155,I$10,0)</f>
        <v>Yes</v>
      </c>
      <c r="J22" s="300" t="str">
        <f>VLOOKUP($E22,'NatConditions Backsheet'!$D$6:$Q$155,J$10,0)</f>
        <v>Yes</v>
      </c>
      <c r="K22" s="300" t="str">
        <f>VLOOKUP($E22,'NatConditions Backsheet'!$D$6:$Q$155,K$10,0)</f>
        <v>Yes</v>
      </c>
      <c r="L22" s="300" t="str">
        <f>VLOOKUP($E22,'NatConditions Backsheet'!$D$6:$Q$155,L$10,0)</f>
        <v>Yes</v>
      </c>
      <c r="M22" s="300" t="str">
        <f>VLOOKUP($E22,'NatConditions Backsheet'!$D$6:$Q$155,M$10,0)</f>
        <v>Yes</v>
      </c>
      <c r="N22" s="300" t="str">
        <f>VLOOKUP($E22,'NatConditions Backsheet'!$D$6:$Q$155,N$10,0)</f>
        <v>Yes</v>
      </c>
      <c r="O22" s="300" t="str">
        <f>VLOOKUP($E22,'NatConditions Backsheet'!$D$6:$Q$155,O$10,0)</f>
        <v>Yes</v>
      </c>
      <c r="P22" s="300" t="str">
        <f>VLOOKUP($E22,'NatConditions Backsheet'!$D$6:$Q$155,P$10,0)</f>
        <v>Yes</v>
      </c>
      <c r="Q22" s="300" t="str">
        <f>VLOOKUP($E22,'NatConditions Backsheet'!$D$6:$Q$155,Q$10,0)</f>
        <v>Yes</v>
      </c>
      <c r="R22" s="301" t="str">
        <f>VLOOKUP($E22,'NatConditions Backsheet'!$D$6:$Q$155,R$10,0)</f>
        <v>Yes</v>
      </c>
    </row>
    <row r="23" spans="2:20">
      <c r="B23" s="42" t="s">
        <v>22</v>
      </c>
      <c r="C23" s="43" t="s">
        <v>40</v>
      </c>
      <c r="D23" s="45" t="s">
        <v>60</v>
      </c>
      <c r="E23" s="42" t="s">
        <v>71</v>
      </c>
      <c r="F23" s="45" t="s">
        <v>72</v>
      </c>
      <c r="G23" s="299" t="str">
        <f>VLOOKUP($E23,'NatConditions Backsheet'!$D$6:$Q$155,G$10,0)</f>
        <v>Yes</v>
      </c>
      <c r="H23" s="300" t="str">
        <f>VLOOKUP($E23,'NatConditions Backsheet'!$D$6:$Q$155,H$10,0)</f>
        <v>Yes</v>
      </c>
      <c r="I23" s="300" t="str">
        <f>VLOOKUP($E23,'NatConditions Backsheet'!$D$6:$Q$155,I$10,0)</f>
        <v>Yes</v>
      </c>
      <c r="J23" s="300" t="str">
        <f>VLOOKUP($E23,'NatConditions Backsheet'!$D$6:$Q$155,J$10,0)</f>
        <v>Yes</v>
      </c>
      <c r="K23" s="300" t="str">
        <f>VLOOKUP($E23,'NatConditions Backsheet'!$D$6:$Q$155,K$10,0)</f>
        <v>Yes</v>
      </c>
      <c r="L23" s="300" t="str">
        <f>VLOOKUP($E23,'NatConditions Backsheet'!$D$6:$Q$155,L$10,0)</f>
        <v>Yes</v>
      </c>
      <c r="M23" s="300" t="str">
        <f>VLOOKUP($E23,'NatConditions Backsheet'!$D$6:$Q$155,M$10,0)</f>
        <v>Yes</v>
      </c>
      <c r="N23" s="300" t="str">
        <f>VLOOKUP($E23,'NatConditions Backsheet'!$D$6:$Q$155,N$10,0)</f>
        <v>Yes</v>
      </c>
      <c r="O23" s="300" t="str">
        <f>VLOOKUP($E23,'NatConditions Backsheet'!$D$6:$Q$155,O$10,0)</f>
        <v>Yes</v>
      </c>
      <c r="P23" s="300" t="str">
        <f>VLOOKUP($E23,'NatConditions Backsheet'!$D$6:$Q$155,P$10,0)</f>
        <v>Yes</v>
      </c>
      <c r="Q23" s="300" t="str">
        <f>VLOOKUP($E23,'NatConditions Backsheet'!$D$6:$Q$155,Q$10,0)</f>
        <v>Yes</v>
      </c>
      <c r="R23" s="301" t="str">
        <f>VLOOKUP($E23,'NatConditions Backsheet'!$D$6:$Q$155,R$10,0)</f>
        <v>Yes</v>
      </c>
    </row>
    <row r="24" spans="2:20">
      <c r="B24" s="42" t="s">
        <v>18</v>
      </c>
      <c r="C24" s="43" t="s">
        <v>34</v>
      </c>
      <c r="D24" s="45" t="s">
        <v>52</v>
      </c>
      <c r="E24" s="42" t="s">
        <v>73</v>
      </c>
      <c r="F24" s="45" t="s">
        <v>74</v>
      </c>
      <c r="G24" s="299" t="str">
        <f>VLOOKUP($E24,'NatConditions Backsheet'!$D$6:$Q$155,G$10,0)</f>
        <v>Yes</v>
      </c>
      <c r="H24" s="300" t="str">
        <f>VLOOKUP($E24,'NatConditions Backsheet'!$D$6:$Q$155,H$10,0)</f>
        <v>Yes</v>
      </c>
      <c r="I24" s="300" t="str">
        <f>VLOOKUP($E24,'NatConditions Backsheet'!$D$6:$Q$155,I$10,0)</f>
        <v>Yes</v>
      </c>
      <c r="J24" s="300" t="str">
        <f>VLOOKUP($E24,'NatConditions Backsheet'!$D$6:$Q$155,J$10,0)</f>
        <v>Yes</v>
      </c>
      <c r="K24" s="300" t="str">
        <f>VLOOKUP($E24,'NatConditions Backsheet'!$D$6:$Q$155,K$10,0)</f>
        <v>No</v>
      </c>
      <c r="L24" s="300" t="str">
        <f>VLOOKUP($E24,'NatConditions Backsheet'!$D$6:$Q$155,L$10,0)</f>
        <v>Yes</v>
      </c>
      <c r="M24" s="300" t="str">
        <f>VLOOKUP($E24,'NatConditions Backsheet'!$D$6:$Q$155,M$10,0)</f>
        <v>Yes</v>
      </c>
      <c r="N24" s="300" t="str">
        <f>VLOOKUP($E24,'NatConditions Backsheet'!$D$6:$Q$155,N$10,0)</f>
        <v>Yes</v>
      </c>
      <c r="O24" s="300" t="str">
        <f>VLOOKUP($E24,'NatConditions Backsheet'!$D$6:$Q$155,O$10,0)</f>
        <v>No</v>
      </c>
      <c r="P24" s="300" t="str">
        <f>VLOOKUP($E24,'NatConditions Backsheet'!$D$6:$Q$155,P$10,0)</f>
        <v>Yes</v>
      </c>
      <c r="Q24" s="300" t="str">
        <f>VLOOKUP($E24,'NatConditions Backsheet'!$D$6:$Q$155,Q$10,0)</f>
        <v>Yes</v>
      </c>
      <c r="R24" s="301" t="str">
        <f>VLOOKUP($E24,'NatConditions Backsheet'!$D$6:$Q$155,R$10,0)</f>
        <v>Yes</v>
      </c>
    </row>
    <row r="25" spans="2:20">
      <c r="B25" s="42" t="s">
        <v>20</v>
      </c>
      <c r="C25" s="43" t="s">
        <v>36</v>
      </c>
      <c r="D25" s="45" t="s">
        <v>64</v>
      </c>
      <c r="E25" s="42" t="s">
        <v>75</v>
      </c>
      <c r="F25" s="45" t="s">
        <v>76</v>
      </c>
      <c r="G25" s="299" t="str">
        <f>VLOOKUP($E25,'NatConditions Backsheet'!$D$6:$Q$155,G$10,0)</f>
        <v>Yes</v>
      </c>
      <c r="H25" s="300" t="str">
        <f>VLOOKUP($E25,'NatConditions Backsheet'!$D$6:$Q$155,H$10,0)</f>
        <v>Yes</v>
      </c>
      <c r="I25" s="300" t="str">
        <f>VLOOKUP($E25,'NatConditions Backsheet'!$D$6:$Q$155,I$10,0)</f>
        <v>Yes</v>
      </c>
      <c r="J25" s="300" t="str">
        <f>VLOOKUP($E25,'NatConditions Backsheet'!$D$6:$Q$155,J$10,0)</f>
        <v>Yes</v>
      </c>
      <c r="K25" s="300" t="str">
        <f>VLOOKUP($E25,'NatConditions Backsheet'!$D$6:$Q$155,K$10,0)</f>
        <v>No</v>
      </c>
      <c r="L25" s="300" t="str">
        <f>VLOOKUP($E25,'NatConditions Backsheet'!$D$6:$Q$155,L$10,0)</f>
        <v>Yes</v>
      </c>
      <c r="M25" s="300" t="str">
        <f>VLOOKUP($E25,'NatConditions Backsheet'!$D$6:$Q$155,M$10,0)</f>
        <v>Yes</v>
      </c>
      <c r="N25" s="300" t="str">
        <f>VLOOKUP($E25,'NatConditions Backsheet'!$D$6:$Q$155,N$10,0)</f>
        <v>Yes</v>
      </c>
      <c r="O25" s="300" t="str">
        <f>VLOOKUP($E25,'NatConditions Backsheet'!$D$6:$Q$155,O$10,0)</f>
        <v>Yes</v>
      </c>
      <c r="P25" s="300" t="str">
        <f>VLOOKUP($E25,'NatConditions Backsheet'!$D$6:$Q$155,P$10,0)</f>
        <v>Yes</v>
      </c>
      <c r="Q25" s="300" t="str">
        <f>VLOOKUP($E25,'NatConditions Backsheet'!$D$6:$Q$155,Q$10,0)</f>
        <v>Yes</v>
      </c>
      <c r="R25" s="301" t="str">
        <f>VLOOKUP($E25,'NatConditions Backsheet'!$D$6:$Q$155,R$10,0)</f>
        <v>Yes</v>
      </c>
    </row>
    <row r="26" spans="2:20">
      <c r="B26" s="42" t="s">
        <v>18</v>
      </c>
      <c r="C26" s="43" t="s">
        <v>32</v>
      </c>
      <c r="D26" s="45" t="s">
        <v>50</v>
      </c>
      <c r="E26" s="42" t="s">
        <v>77</v>
      </c>
      <c r="F26" s="45" t="s">
        <v>78</v>
      </c>
      <c r="G26" s="299" t="str">
        <f>VLOOKUP($E26,'NatConditions Backsheet'!$D$6:$Q$155,G$10,0)</f>
        <v>Yes</v>
      </c>
      <c r="H26" s="300" t="str">
        <f>VLOOKUP($E26,'NatConditions Backsheet'!$D$6:$Q$155,H$10,0)</f>
        <v>Yes</v>
      </c>
      <c r="I26" s="300" t="str">
        <f>VLOOKUP($E26,'NatConditions Backsheet'!$D$6:$Q$155,I$10,0)</f>
        <v>Yes</v>
      </c>
      <c r="J26" s="300" t="str">
        <f>VLOOKUP($E26,'NatConditions Backsheet'!$D$6:$Q$155,J$10,0)</f>
        <v>No</v>
      </c>
      <c r="K26" s="300" t="str">
        <f>VLOOKUP($E26,'NatConditions Backsheet'!$D$6:$Q$155,K$10,0)</f>
        <v>Yes</v>
      </c>
      <c r="L26" s="300" t="str">
        <f>VLOOKUP($E26,'NatConditions Backsheet'!$D$6:$Q$155,L$10,0)</f>
        <v>Yes</v>
      </c>
      <c r="M26" s="300" t="str">
        <f>VLOOKUP($E26,'NatConditions Backsheet'!$D$6:$Q$155,M$10,0)</f>
        <v>Yes</v>
      </c>
      <c r="N26" s="300" t="str">
        <f>VLOOKUP($E26,'NatConditions Backsheet'!$D$6:$Q$155,N$10,0)</f>
        <v>Yes</v>
      </c>
      <c r="O26" s="300" t="str">
        <f>VLOOKUP($E26,'NatConditions Backsheet'!$D$6:$Q$155,O$10,0)</f>
        <v>No</v>
      </c>
      <c r="P26" s="300" t="str">
        <f>VLOOKUP($E26,'NatConditions Backsheet'!$D$6:$Q$155,P$10,0)</f>
        <v>No</v>
      </c>
      <c r="Q26" s="300" t="str">
        <f>VLOOKUP($E26,'NatConditions Backsheet'!$D$6:$Q$155,Q$10,0)</f>
        <v>Yes</v>
      </c>
      <c r="R26" s="301" t="str">
        <f>VLOOKUP($E26,'NatConditions Backsheet'!$D$6:$Q$155,R$10,0)</f>
        <v>Yes</v>
      </c>
    </row>
    <row r="27" spans="2:20">
      <c r="B27" s="42" t="s">
        <v>16</v>
      </c>
      <c r="C27" s="43" t="s">
        <v>26</v>
      </c>
      <c r="D27" s="45" t="s">
        <v>467</v>
      </c>
      <c r="E27" s="42" t="s">
        <v>79</v>
      </c>
      <c r="F27" s="45" t="s">
        <v>80</v>
      </c>
      <c r="G27" s="299" t="str">
        <f>VLOOKUP($E27,'NatConditions Backsheet'!$D$6:$Q$155,G$10,0)</f>
        <v>Yes</v>
      </c>
      <c r="H27" s="300" t="str">
        <f>VLOOKUP($E27,'NatConditions Backsheet'!$D$6:$Q$155,H$10,0)</f>
        <v>Yes</v>
      </c>
      <c r="I27" s="300" t="str">
        <f>VLOOKUP($E27,'NatConditions Backsheet'!$D$6:$Q$155,I$10,0)</f>
        <v>Yes</v>
      </c>
      <c r="J27" s="300" t="str">
        <f>VLOOKUP($E27,'NatConditions Backsheet'!$D$6:$Q$155,J$10,0)</f>
        <v>Yes</v>
      </c>
      <c r="K27" s="300" t="str">
        <f>VLOOKUP($E27,'NatConditions Backsheet'!$D$6:$Q$155,K$10,0)</f>
        <v>No</v>
      </c>
      <c r="L27" s="300" t="str">
        <f>VLOOKUP($E27,'NatConditions Backsheet'!$D$6:$Q$155,L$10,0)</f>
        <v>Yes</v>
      </c>
      <c r="M27" s="300" t="str">
        <f>VLOOKUP($E27,'NatConditions Backsheet'!$D$6:$Q$155,M$10,0)</f>
        <v>Yes</v>
      </c>
      <c r="N27" s="300" t="str">
        <f>VLOOKUP($E27,'NatConditions Backsheet'!$D$6:$Q$155,N$10,0)</f>
        <v>Yes</v>
      </c>
      <c r="O27" s="300" t="str">
        <f>VLOOKUP($E27,'NatConditions Backsheet'!$D$6:$Q$155,O$10,0)</f>
        <v>Yes</v>
      </c>
      <c r="P27" s="300" t="str">
        <f>VLOOKUP($E27,'NatConditions Backsheet'!$D$6:$Q$155,P$10,0)</f>
        <v>Yes</v>
      </c>
      <c r="Q27" s="300" t="str">
        <f>VLOOKUP($E27,'NatConditions Backsheet'!$D$6:$Q$155,Q$10,0)</f>
        <v>Yes</v>
      </c>
      <c r="R27" s="301" t="str">
        <f>VLOOKUP($E27,'NatConditions Backsheet'!$D$6:$Q$155,R$10,0)</f>
        <v>Yes</v>
      </c>
    </row>
    <row r="28" spans="2:20">
      <c r="B28" s="42" t="s">
        <v>16</v>
      </c>
      <c r="C28" s="43" t="s">
        <v>26</v>
      </c>
      <c r="D28" s="45" t="s">
        <v>467</v>
      </c>
      <c r="E28" s="42" t="s">
        <v>81</v>
      </c>
      <c r="F28" s="45" t="s">
        <v>82</v>
      </c>
      <c r="G28" s="299" t="str">
        <f>VLOOKUP($E28,'NatConditions Backsheet'!$D$6:$Q$155,G$10,0)</f>
        <v>Yes</v>
      </c>
      <c r="H28" s="300" t="str">
        <f>VLOOKUP($E28,'NatConditions Backsheet'!$D$6:$Q$155,H$10,0)</f>
        <v>Yes</v>
      </c>
      <c r="I28" s="300" t="str">
        <f>VLOOKUP($E28,'NatConditions Backsheet'!$D$6:$Q$155,I$10,0)</f>
        <v>Yes</v>
      </c>
      <c r="J28" s="300" t="str">
        <f>VLOOKUP($E28,'NatConditions Backsheet'!$D$6:$Q$155,J$10,0)</f>
        <v>Yes</v>
      </c>
      <c r="K28" s="300" t="str">
        <f>VLOOKUP($E28,'NatConditions Backsheet'!$D$6:$Q$155,K$10,0)</f>
        <v>Yes</v>
      </c>
      <c r="L28" s="300" t="str">
        <f>VLOOKUP($E28,'NatConditions Backsheet'!$D$6:$Q$155,L$10,0)</f>
        <v>No</v>
      </c>
      <c r="M28" s="300" t="str">
        <f>VLOOKUP($E28,'NatConditions Backsheet'!$D$6:$Q$155,M$10,0)</f>
        <v>Yes</v>
      </c>
      <c r="N28" s="300" t="str">
        <f>VLOOKUP($E28,'NatConditions Backsheet'!$D$6:$Q$155,N$10,0)</f>
        <v>Yes</v>
      </c>
      <c r="O28" s="300" t="str">
        <f>VLOOKUP($E28,'NatConditions Backsheet'!$D$6:$Q$155,O$10,0)</f>
        <v>Yes</v>
      </c>
      <c r="P28" s="300" t="str">
        <f>VLOOKUP($E28,'NatConditions Backsheet'!$D$6:$Q$155,P$10,0)</f>
        <v>Yes</v>
      </c>
      <c r="Q28" s="300" t="str">
        <f>VLOOKUP($E28,'NatConditions Backsheet'!$D$6:$Q$155,Q$10,0)</f>
        <v>Yes</v>
      </c>
      <c r="R28" s="301" t="str">
        <f>VLOOKUP($E28,'NatConditions Backsheet'!$D$6:$Q$155,R$10,0)</f>
        <v>Yes</v>
      </c>
    </row>
    <row r="29" spans="2:20">
      <c r="B29" s="42" t="s">
        <v>16</v>
      </c>
      <c r="C29" s="43" t="s">
        <v>26</v>
      </c>
      <c r="D29" s="45" t="s">
        <v>466</v>
      </c>
      <c r="E29" s="42" t="s">
        <v>83</v>
      </c>
      <c r="F29" s="45" t="s">
        <v>84</v>
      </c>
      <c r="G29" s="299" t="str">
        <f>VLOOKUP($E29,'NatConditions Backsheet'!$D$6:$Q$155,G$10,0)</f>
        <v>Yes</v>
      </c>
      <c r="H29" s="300" t="str">
        <f>VLOOKUP($E29,'NatConditions Backsheet'!$D$6:$Q$155,H$10,0)</f>
        <v>Yes</v>
      </c>
      <c r="I29" s="300" t="str">
        <f>VLOOKUP($E29,'NatConditions Backsheet'!$D$6:$Q$155,I$10,0)</f>
        <v>Yes</v>
      </c>
      <c r="J29" s="300" t="str">
        <f>VLOOKUP($E29,'NatConditions Backsheet'!$D$6:$Q$155,J$10,0)</f>
        <v>No</v>
      </c>
      <c r="K29" s="300" t="str">
        <f>VLOOKUP($E29,'NatConditions Backsheet'!$D$6:$Q$155,K$10,0)</f>
        <v>Yes</v>
      </c>
      <c r="L29" s="300" t="str">
        <f>VLOOKUP($E29,'NatConditions Backsheet'!$D$6:$Q$155,L$10,0)</f>
        <v>Yes</v>
      </c>
      <c r="M29" s="300" t="str">
        <f>VLOOKUP($E29,'NatConditions Backsheet'!$D$6:$Q$155,M$10,0)</f>
        <v>Yes</v>
      </c>
      <c r="N29" s="300" t="str">
        <f>VLOOKUP($E29,'NatConditions Backsheet'!$D$6:$Q$155,N$10,0)</f>
        <v>Yes</v>
      </c>
      <c r="O29" s="300" t="str">
        <f>VLOOKUP($E29,'NatConditions Backsheet'!$D$6:$Q$155,O$10,0)</f>
        <v>Yes</v>
      </c>
      <c r="P29" s="300" t="str">
        <f>VLOOKUP($E29,'NatConditions Backsheet'!$D$6:$Q$155,P$10,0)</f>
        <v>Yes</v>
      </c>
      <c r="Q29" s="300" t="str">
        <f>VLOOKUP($E29,'NatConditions Backsheet'!$D$6:$Q$155,Q$10,0)</f>
        <v>Yes</v>
      </c>
      <c r="R29" s="301" t="str">
        <f>VLOOKUP($E29,'NatConditions Backsheet'!$D$6:$Q$155,R$10,0)</f>
        <v>Yes</v>
      </c>
    </row>
    <row r="30" spans="2:20">
      <c r="B30" s="42" t="s">
        <v>22</v>
      </c>
      <c r="C30" s="43" t="s">
        <v>40</v>
      </c>
      <c r="D30" s="45" t="s">
        <v>62</v>
      </c>
      <c r="E30" s="42" t="s">
        <v>85</v>
      </c>
      <c r="F30" s="45" t="s">
        <v>86</v>
      </c>
      <c r="G30" s="299" t="str">
        <f>VLOOKUP($E30,'NatConditions Backsheet'!$D$6:$Q$155,G$10,0)</f>
        <v>Yes</v>
      </c>
      <c r="H30" s="300" t="str">
        <f>VLOOKUP($E30,'NatConditions Backsheet'!$D$6:$Q$155,H$10,0)</f>
        <v>Yes</v>
      </c>
      <c r="I30" s="300" t="str">
        <f>VLOOKUP($E30,'NatConditions Backsheet'!$D$6:$Q$155,I$10,0)</f>
        <v>Yes</v>
      </c>
      <c r="J30" s="300" t="str">
        <f>VLOOKUP($E30,'NatConditions Backsheet'!$D$6:$Q$155,J$10,0)</f>
        <v>Yes</v>
      </c>
      <c r="K30" s="300" t="str">
        <f>VLOOKUP($E30,'NatConditions Backsheet'!$D$6:$Q$155,K$10,0)</f>
        <v>Yes</v>
      </c>
      <c r="L30" s="300" t="str">
        <f>VLOOKUP($E30,'NatConditions Backsheet'!$D$6:$Q$155,L$10,0)</f>
        <v>Yes</v>
      </c>
      <c r="M30" s="300" t="str">
        <f>VLOOKUP($E30,'NatConditions Backsheet'!$D$6:$Q$155,M$10,0)</f>
        <v>Yes</v>
      </c>
      <c r="N30" s="300" t="str">
        <f>VLOOKUP($E30,'NatConditions Backsheet'!$D$6:$Q$155,N$10,0)</f>
        <v>Yes</v>
      </c>
      <c r="O30" s="300" t="str">
        <f>VLOOKUP($E30,'NatConditions Backsheet'!$D$6:$Q$155,O$10,0)</f>
        <v>Yes</v>
      </c>
      <c r="P30" s="300" t="str">
        <f>VLOOKUP($E30,'NatConditions Backsheet'!$D$6:$Q$155,P$10,0)</f>
        <v>Yes</v>
      </c>
      <c r="Q30" s="300" t="str">
        <f>VLOOKUP($E30,'NatConditions Backsheet'!$D$6:$Q$155,Q$10,0)</f>
        <v>Yes</v>
      </c>
      <c r="R30" s="301" t="str">
        <f>VLOOKUP($E30,'NatConditions Backsheet'!$D$6:$Q$155,R$10,0)</f>
        <v>Yes</v>
      </c>
    </row>
    <row r="31" spans="2:20">
      <c r="B31" s="42" t="s">
        <v>22</v>
      </c>
      <c r="C31" s="43" t="s">
        <v>38</v>
      </c>
      <c r="D31" s="45" t="s">
        <v>60</v>
      </c>
      <c r="E31" s="42" t="s">
        <v>87</v>
      </c>
      <c r="F31" s="45" t="s">
        <v>88</v>
      </c>
      <c r="G31" s="299" t="str">
        <f>VLOOKUP($E31,'NatConditions Backsheet'!$D$6:$Q$155,G$10,0)</f>
        <v>Yes</v>
      </c>
      <c r="H31" s="300" t="str">
        <f>VLOOKUP($E31,'NatConditions Backsheet'!$D$6:$Q$155,H$10,0)</f>
        <v>Yes</v>
      </c>
      <c r="I31" s="300" t="str">
        <f>VLOOKUP($E31,'NatConditions Backsheet'!$D$6:$Q$155,I$10,0)</f>
        <v>Yes</v>
      </c>
      <c r="J31" s="300" t="str">
        <f>VLOOKUP($E31,'NatConditions Backsheet'!$D$6:$Q$155,J$10,0)</f>
        <v>Yes</v>
      </c>
      <c r="K31" s="300" t="str">
        <f>VLOOKUP($E31,'NatConditions Backsheet'!$D$6:$Q$155,K$10,0)</f>
        <v>Yes</v>
      </c>
      <c r="L31" s="300" t="str">
        <f>VLOOKUP($E31,'NatConditions Backsheet'!$D$6:$Q$155,L$10,0)</f>
        <v>Yes</v>
      </c>
      <c r="M31" s="300" t="str">
        <f>VLOOKUP($E31,'NatConditions Backsheet'!$D$6:$Q$155,M$10,0)</f>
        <v>Yes</v>
      </c>
      <c r="N31" s="300" t="str">
        <f>VLOOKUP($E31,'NatConditions Backsheet'!$D$6:$Q$155,N$10,0)</f>
        <v>Yes</v>
      </c>
      <c r="O31" s="300" t="str">
        <f>VLOOKUP($E31,'NatConditions Backsheet'!$D$6:$Q$155,O$10,0)</f>
        <v>Yes</v>
      </c>
      <c r="P31" s="300" t="str">
        <f>VLOOKUP($E31,'NatConditions Backsheet'!$D$6:$Q$155,P$10,0)</f>
        <v>Yes</v>
      </c>
      <c r="Q31" s="300" t="str">
        <f>VLOOKUP($E31,'NatConditions Backsheet'!$D$6:$Q$155,Q$10,0)</f>
        <v>Yes</v>
      </c>
      <c r="R31" s="301" t="str">
        <f>VLOOKUP($E31,'NatConditions Backsheet'!$D$6:$Q$155,R$10,0)</f>
        <v>Yes</v>
      </c>
    </row>
    <row r="32" spans="2:20">
      <c r="B32" s="42" t="s">
        <v>16</v>
      </c>
      <c r="C32" s="43" t="s">
        <v>28</v>
      </c>
      <c r="D32" s="45" t="s">
        <v>42</v>
      </c>
      <c r="E32" s="42" t="s">
        <v>89</v>
      </c>
      <c r="F32" s="45" t="s">
        <v>90</v>
      </c>
      <c r="G32" s="299" t="str">
        <f>VLOOKUP($E32,'NatConditions Backsheet'!$D$6:$Q$155,G$10,0)</f>
        <v>Yes</v>
      </c>
      <c r="H32" s="300" t="str">
        <f>VLOOKUP($E32,'NatConditions Backsheet'!$D$6:$Q$155,H$10,0)</f>
        <v>Yes</v>
      </c>
      <c r="I32" s="300" t="str">
        <f>VLOOKUP($E32,'NatConditions Backsheet'!$D$6:$Q$155,I$10,0)</f>
        <v>Yes</v>
      </c>
      <c r="J32" s="300" t="str">
        <f>VLOOKUP($E32,'NatConditions Backsheet'!$D$6:$Q$155,J$10,0)</f>
        <v>Yes</v>
      </c>
      <c r="K32" s="300" t="str">
        <f>VLOOKUP($E32,'NatConditions Backsheet'!$D$6:$Q$155,K$10,0)</f>
        <v>No</v>
      </c>
      <c r="L32" s="300" t="str">
        <f>VLOOKUP($E32,'NatConditions Backsheet'!$D$6:$Q$155,L$10,0)</f>
        <v>Yes</v>
      </c>
      <c r="M32" s="300" t="str">
        <f>VLOOKUP($E32,'NatConditions Backsheet'!$D$6:$Q$155,M$10,0)</f>
        <v>No</v>
      </c>
      <c r="N32" s="300" t="str">
        <f>VLOOKUP($E32,'NatConditions Backsheet'!$D$6:$Q$155,N$10,0)</f>
        <v>Yes</v>
      </c>
      <c r="O32" s="300" t="str">
        <f>VLOOKUP($E32,'NatConditions Backsheet'!$D$6:$Q$155,O$10,0)</f>
        <v>Yes</v>
      </c>
      <c r="P32" s="300" t="str">
        <f>VLOOKUP($E32,'NatConditions Backsheet'!$D$6:$Q$155,P$10,0)</f>
        <v>Yes</v>
      </c>
      <c r="Q32" s="300" t="str">
        <f>VLOOKUP($E32,'NatConditions Backsheet'!$D$6:$Q$155,Q$10,0)</f>
        <v>Yes</v>
      </c>
      <c r="R32" s="301" t="str">
        <f>VLOOKUP($E32,'NatConditions Backsheet'!$D$6:$Q$155,R$10,0)</f>
        <v>No</v>
      </c>
    </row>
    <row r="33" spans="1:20">
      <c r="B33" s="42" t="s">
        <v>20</v>
      </c>
      <c r="C33" s="43" t="s">
        <v>36</v>
      </c>
      <c r="D33" s="45" t="s">
        <v>64</v>
      </c>
      <c r="E33" s="42" t="s">
        <v>91</v>
      </c>
      <c r="F33" s="45" t="s">
        <v>92</v>
      </c>
      <c r="G33" s="299" t="str">
        <f>VLOOKUP($E33,'NatConditions Backsheet'!$D$6:$Q$155,G$10,0)</f>
        <v>Yes</v>
      </c>
      <c r="H33" s="300" t="str">
        <f>VLOOKUP($E33,'NatConditions Backsheet'!$D$6:$Q$155,H$10,0)</f>
        <v>Yes</v>
      </c>
      <c r="I33" s="300" t="str">
        <f>VLOOKUP($E33,'NatConditions Backsheet'!$D$6:$Q$155,I$10,0)</f>
        <v>Yes</v>
      </c>
      <c r="J33" s="300" t="str">
        <f>VLOOKUP($E33,'NatConditions Backsheet'!$D$6:$Q$155,J$10,0)</f>
        <v>Yes</v>
      </c>
      <c r="K33" s="300" t="str">
        <f>VLOOKUP($E33,'NatConditions Backsheet'!$D$6:$Q$155,K$10,0)</f>
        <v>Yes</v>
      </c>
      <c r="L33" s="300" t="str">
        <f>VLOOKUP($E33,'NatConditions Backsheet'!$D$6:$Q$155,L$10,0)</f>
        <v>Yes</v>
      </c>
      <c r="M33" s="300" t="str">
        <f>VLOOKUP($E33,'NatConditions Backsheet'!$D$6:$Q$155,M$10,0)</f>
        <v>Yes</v>
      </c>
      <c r="N33" s="300" t="str">
        <f>VLOOKUP($E33,'NatConditions Backsheet'!$D$6:$Q$155,N$10,0)</f>
        <v>Yes</v>
      </c>
      <c r="O33" s="300" t="str">
        <f>VLOOKUP($E33,'NatConditions Backsheet'!$D$6:$Q$155,O$10,0)</f>
        <v>Yes</v>
      </c>
      <c r="P33" s="300" t="str">
        <f>VLOOKUP($E33,'NatConditions Backsheet'!$D$6:$Q$155,P$10,0)</f>
        <v>Yes</v>
      </c>
      <c r="Q33" s="300" t="str">
        <f>VLOOKUP($E33,'NatConditions Backsheet'!$D$6:$Q$155,Q$10,0)</f>
        <v>Yes</v>
      </c>
      <c r="R33" s="301" t="str">
        <f>VLOOKUP($E33,'NatConditions Backsheet'!$D$6:$Q$155,R$10,0)</f>
        <v>Yes</v>
      </c>
    </row>
    <row r="34" spans="1:20">
      <c r="B34" s="42" t="s">
        <v>22</v>
      </c>
      <c r="C34" s="43" t="s">
        <v>38</v>
      </c>
      <c r="D34" s="45" t="s">
        <v>58</v>
      </c>
      <c r="E34" s="42" t="s">
        <v>93</v>
      </c>
      <c r="F34" s="45" t="s">
        <v>94</v>
      </c>
      <c r="G34" s="299" t="str">
        <f>VLOOKUP($E34,'NatConditions Backsheet'!$D$6:$Q$155,G$10,0)</f>
        <v>Yes</v>
      </c>
      <c r="H34" s="300" t="str">
        <f>VLOOKUP($E34,'NatConditions Backsheet'!$D$6:$Q$155,H$10,0)</f>
        <v>Yes</v>
      </c>
      <c r="I34" s="300" t="str">
        <f>VLOOKUP($E34,'NatConditions Backsheet'!$D$6:$Q$155,I$10,0)</f>
        <v>Yes</v>
      </c>
      <c r="J34" s="300" t="str">
        <f>VLOOKUP($E34,'NatConditions Backsheet'!$D$6:$Q$155,J$10,0)</f>
        <v>No</v>
      </c>
      <c r="K34" s="300" t="str">
        <f>VLOOKUP($E34,'NatConditions Backsheet'!$D$6:$Q$155,K$10,0)</f>
        <v>Yes</v>
      </c>
      <c r="L34" s="300" t="str">
        <f>VLOOKUP($E34,'NatConditions Backsheet'!$D$6:$Q$155,L$10,0)</f>
        <v>Yes</v>
      </c>
      <c r="M34" s="300" t="str">
        <f>VLOOKUP($E34,'NatConditions Backsheet'!$D$6:$Q$155,M$10,0)</f>
        <v>Yes</v>
      </c>
      <c r="N34" s="300" t="str">
        <f>VLOOKUP($E34,'NatConditions Backsheet'!$D$6:$Q$155,N$10,0)</f>
        <v>Yes</v>
      </c>
      <c r="O34" s="300" t="str">
        <f>VLOOKUP($E34,'NatConditions Backsheet'!$D$6:$Q$155,O$10,0)</f>
        <v>Yes</v>
      </c>
      <c r="P34" s="300" t="str">
        <f>VLOOKUP($E34,'NatConditions Backsheet'!$D$6:$Q$155,P$10,0)</f>
        <v>Yes</v>
      </c>
      <c r="Q34" s="300" t="str">
        <f>VLOOKUP($E34,'NatConditions Backsheet'!$D$6:$Q$155,Q$10,0)</f>
        <v>Yes</v>
      </c>
      <c r="R34" s="301" t="str">
        <f>VLOOKUP($E34,'NatConditions Backsheet'!$D$6:$Q$155,R$10,0)</f>
        <v>Yes</v>
      </c>
    </row>
    <row r="35" spans="1:20">
      <c r="B35" s="42" t="s">
        <v>22</v>
      </c>
      <c r="C35" s="43" t="s">
        <v>40</v>
      </c>
      <c r="D35" s="45" t="s">
        <v>56</v>
      </c>
      <c r="E35" s="42" t="s">
        <v>95</v>
      </c>
      <c r="F35" s="45" t="s">
        <v>96</v>
      </c>
      <c r="G35" s="299" t="str">
        <f>VLOOKUP($E35,'NatConditions Backsheet'!$D$6:$Q$155,G$10,0)</f>
        <v>Yes</v>
      </c>
      <c r="H35" s="300" t="str">
        <f>VLOOKUP($E35,'NatConditions Backsheet'!$D$6:$Q$155,H$10,0)</f>
        <v>Yes</v>
      </c>
      <c r="I35" s="300" t="str">
        <f>VLOOKUP($E35,'NatConditions Backsheet'!$D$6:$Q$155,I$10,0)</f>
        <v>Yes</v>
      </c>
      <c r="J35" s="300" t="str">
        <f>VLOOKUP($E35,'NatConditions Backsheet'!$D$6:$Q$155,J$10,0)</f>
        <v>No</v>
      </c>
      <c r="K35" s="300" t="str">
        <f>VLOOKUP($E35,'NatConditions Backsheet'!$D$6:$Q$155,K$10,0)</f>
        <v>Yes</v>
      </c>
      <c r="L35" s="300" t="str">
        <f>VLOOKUP($E35,'NatConditions Backsheet'!$D$6:$Q$155,L$10,0)</f>
        <v>Yes</v>
      </c>
      <c r="M35" s="300" t="str">
        <f>VLOOKUP($E35,'NatConditions Backsheet'!$D$6:$Q$155,M$10,0)</f>
        <v>Yes</v>
      </c>
      <c r="N35" s="300" t="str">
        <f>VLOOKUP($E35,'NatConditions Backsheet'!$D$6:$Q$155,N$10,0)</f>
        <v>Yes</v>
      </c>
      <c r="O35" s="300" t="str">
        <f>VLOOKUP($E35,'NatConditions Backsheet'!$D$6:$Q$155,O$10,0)</f>
        <v>Yes</v>
      </c>
      <c r="P35" s="300" t="str">
        <f>VLOOKUP($E35,'NatConditions Backsheet'!$D$6:$Q$155,P$10,0)</f>
        <v>Yes</v>
      </c>
      <c r="Q35" s="300" t="str">
        <f>VLOOKUP($E35,'NatConditions Backsheet'!$D$6:$Q$155,Q$10,0)</f>
        <v>Yes</v>
      </c>
      <c r="R35" s="301" t="str">
        <f>VLOOKUP($E35,'NatConditions Backsheet'!$D$6:$Q$155,R$10,0)</f>
        <v>Yes</v>
      </c>
    </row>
    <row r="36" spans="1:20">
      <c r="B36" s="42" t="s">
        <v>20</v>
      </c>
      <c r="C36" s="43" t="s">
        <v>36</v>
      </c>
      <c r="D36" s="45" t="s">
        <v>64</v>
      </c>
      <c r="E36" s="42" t="s">
        <v>97</v>
      </c>
      <c r="F36" s="45" t="s">
        <v>98</v>
      </c>
      <c r="G36" s="299" t="str">
        <f>VLOOKUP($E36,'NatConditions Backsheet'!$D$6:$Q$155,G$10,0)</f>
        <v>Yes</v>
      </c>
      <c r="H36" s="300" t="str">
        <f>VLOOKUP($E36,'NatConditions Backsheet'!$D$6:$Q$155,H$10,0)</f>
        <v>Yes</v>
      </c>
      <c r="I36" s="300" t="str">
        <f>VLOOKUP($E36,'NatConditions Backsheet'!$D$6:$Q$155,I$10,0)</f>
        <v>No</v>
      </c>
      <c r="J36" s="300" t="str">
        <f>VLOOKUP($E36,'NatConditions Backsheet'!$D$6:$Q$155,J$10,0)</f>
        <v>No</v>
      </c>
      <c r="K36" s="300" t="str">
        <f>VLOOKUP($E36,'NatConditions Backsheet'!$D$6:$Q$155,K$10,0)</f>
        <v>Yes</v>
      </c>
      <c r="L36" s="300" t="str">
        <f>VLOOKUP($E36,'NatConditions Backsheet'!$D$6:$Q$155,L$10,0)</f>
        <v>Yes</v>
      </c>
      <c r="M36" s="300" t="str">
        <f>VLOOKUP($E36,'NatConditions Backsheet'!$D$6:$Q$155,M$10,0)</f>
        <v>Yes</v>
      </c>
      <c r="N36" s="300" t="str">
        <f>VLOOKUP($E36,'NatConditions Backsheet'!$D$6:$Q$155,N$10,0)</f>
        <v>Yes</v>
      </c>
      <c r="O36" s="300" t="str">
        <f>VLOOKUP($E36,'NatConditions Backsheet'!$D$6:$Q$155,O$10,0)</f>
        <v>Yes</v>
      </c>
      <c r="P36" s="300" t="str">
        <f>VLOOKUP($E36,'NatConditions Backsheet'!$D$6:$Q$155,P$10,0)</f>
        <v>Yes</v>
      </c>
      <c r="Q36" s="300" t="str">
        <f>VLOOKUP($E36,'NatConditions Backsheet'!$D$6:$Q$155,Q$10,0)</f>
        <v>Yes</v>
      </c>
      <c r="R36" s="301" t="str">
        <f>VLOOKUP($E36,'NatConditions Backsheet'!$D$6:$Q$155,R$10,0)</f>
        <v>Yes</v>
      </c>
    </row>
    <row r="37" spans="1:20">
      <c r="B37" s="42" t="s">
        <v>22</v>
      </c>
      <c r="C37" s="43" t="s">
        <v>38</v>
      </c>
      <c r="D37" s="45" t="s">
        <v>60</v>
      </c>
      <c r="E37" s="42" t="s">
        <v>99</v>
      </c>
      <c r="F37" s="45" t="s">
        <v>100</v>
      </c>
      <c r="G37" s="299" t="str">
        <f>VLOOKUP($E37,'NatConditions Backsheet'!$D$6:$Q$155,G$10,0)</f>
        <v>Yes</v>
      </c>
      <c r="H37" s="300" t="str">
        <f>VLOOKUP($E37,'NatConditions Backsheet'!$D$6:$Q$155,H$10,0)</f>
        <v>Yes</v>
      </c>
      <c r="I37" s="300" t="str">
        <f>VLOOKUP($E37,'NatConditions Backsheet'!$D$6:$Q$155,I$10,0)</f>
        <v>Yes</v>
      </c>
      <c r="J37" s="300" t="str">
        <f>VLOOKUP($E37,'NatConditions Backsheet'!$D$6:$Q$155,J$10,0)</f>
        <v>Yes</v>
      </c>
      <c r="K37" s="300" t="str">
        <f>VLOOKUP($E37,'NatConditions Backsheet'!$D$6:$Q$155,K$10,0)</f>
        <v>Yes</v>
      </c>
      <c r="L37" s="300" t="str">
        <f>VLOOKUP($E37,'NatConditions Backsheet'!$D$6:$Q$155,L$10,0)</f>
        <v>Yes</v>
      </c>
      <c r="M37" s="300" t="str">
        <f>VLOOKUP($E37,'NatConditions Backsheet'!$D$6:$Q$155,M$10,0)</f>
        <v>Yes</v>
      </c>
      <c r="N37" s="300" t="str">
        <f>VLOOKUP($E37,'NatConditions Backsheet'!$D$6:$Q$155,N$10,0)</f>
        <v>Yes</v>
      </c>
      <c r="O37" s="300" t="str">
        <f>VLOOKUP($E37,'NatConditions Backsheet'!$D$6:$Q$155,O$10,0)</f>
        <v>Yes</v>
      </c>
      <c r="P37" s="300" t="str">
        <f>VLOOKUP($E37,'NatConditions Backsheet'!$D$6:$Q$155,P$10,0)</f>
        <v>Yes</v>
      </c>
      <c r="Q37" s="300" t="str">
        <f>VLOOKUP($E37,'NatConditions Backsheet'!$D$6:$Q$155,Q$10,0)</f>
        <v>Yes</v>
      </c>
      <c r="R37" s="301" t="str">
        <f>VLOOKUP($E37,'NatConditions Backsheet'!$D$6:$Q$155,R$10,0)</f>
        <v>Yes</v>
      </c>
    </row>
    <row r="38" spans="1:20">
      <c r="B38" s="42" t="s">
        <v>16</v>
      </c>
      <c r="C38" s="43" t="s">
        <v>26</v>
      </c>
      <c r="D38" s="45" t="s">
        <v>466</v>
      </c>
      <c r="E38" s="42" t="s">
        <v>101</v>
      </c>
      <c r="F38" s="45" t="s">
        <v>102</v>
      </c>
      <c r="G38" s="299" t="str">
        <f>VLOOKUP($E38,'NatConditions Backsheet'!$D$6:$Q$155,G$10,0)</f>
        <v>Yes</v>
      </c>
      <c r="H38" s="300" t="str">
        <f>VLOOKUP($E38,'NatConditions Backsheet'!$D$6:$Q$155,H$10,0)</f>
        <v>Yes</v>
      </c>
      <c r="I38" s="300" t="str">
        <f>VLOOKUP($E38,'NatConditions Backsheet'!$D$6:$Q$155,I$10,0)</f>
        <v>Yes</v>
      </c>
      <c r="J38" s="300" t="str">
        <f>VLOOKUP($E38,'NatConditions Backsheet'!$D$6:$Q$155,J$10,0)</f>
        <v>Yes</v>
      </c>
      <c r="K38" s="300" t="str">
        <f>VLOOKUP($E38,'NatConditions Backsheet'!$D$6:$Q$155,K$10,0)</f>
        <v>Yes</v>
      </c>
      <c r="L38" s="300" t="str">
        <f>VLOOKUP($E38,'NatConditions Backsheet'!$D$6:$Q$155,L$10,0)</f>
        <v>Yes</v>
      </c>
      <c r="M38" s="300" t="str">
        <f>VLOOKUP($E38,'NatConditions Backsheet'!$D$6:$Q$155,M$10,0)</f>
        <v>Yes</v>
      </c>
      <c r="N38" s="300" t="str">
        <f>VLOOKUP($E38,'NatConditions Backsheet'!$D$6:$Q$155,N$10,0)</f>
        <v>Yes</v>
      </c>
      <c r="O38" s="300" t="str">
        <f>VLOOKUP($E38,'NatConditions Backsheet'!$D$6:$Q$155,O$10,0)</f>
        <v>Yes</v>
      </c>
      <c r="P38" s="300" t="str">
        <f>VLOOKUP($E38,'NatConditions Backsheet'!$D$6:$Q$155,P$10,0)</f>
        <v>Yes</v>
      </c>
      <c r="Q38" s="300" t="str">
        <f>VLOOKUP($E38,'NatConditions Backsheet'!$D$6:$Q$155,Q$10,0)</f>
        <v>Yes</v>
      </c>
      <c r="R38" s="301" t="str">
        <f>VLOOKUP($E38,'NatConditions Backsheet'!$D$6:$Q$155,R$10,0)</f>
        <v>Yes</v>
      </c>
    </row>
    <row r="39" spans="1:20" s="3" customFormat="1">
      <c r="A39" s="2"/>
      <c r="B39" s="42" t="s">
        <v>16</v>
      </c>
      <c r="C39" s="43" t="s">
        <v>28</v>
      </c>
      <c r="D39" s="45" t="s">
        <v>42</v>
      </c>
      <c r="E39" s="42" t="s">
        <v>103</v>
      </c>
      <c r="F39" s="45" t="s">
        <v>104</v>
      </c>
      <c r="G39" s="299" t="str">
        <f>VLOOKUP($E39,'NatConditions Backsheet'!$D$6:$Q$155,G$10,0)</f>
        <v>Yes</v>
      </c>
      <c r="H39" s="300" t="str">
        <f>VLOOKUP($E39,'NatConditions Backsheet'!$D$6:$Q$155,H$10,0)</f>
        <v>Yes</v>
      </c>
      <c r="I39" s="300" t="str">
        <f>VLOOKUP($E39,'NatConditions Backsheet'!$D$6:$Q$155,I$10,0)</f>
        <v>Yes</v>
      </c>
      <c r="J39" s="300" t="str">
        <f>VLOOKUP($E39,'NatConditions Backsheet'!$D$6:$Q$155,J$10,0)</f>
        <v>No</v>
      </c>
      <c r="K39" s="300" t="str">
        <f>VLOOKUP($E39,'NatConditions Backsheet'!$D$6:$Q$155,K$10,0)</f>
        <v>Yes</v>
      </c>
      <c r="L39" s="300" t="str">
        <f>VLOOKUP($E39,'NatConditions Backsheet'!$D$6:$Q$155,L$10,0)</f>
        <v>Yes</v>
      </c>
      <c r="M39" s="300" t="str">
        <f>VLOOKUP($E39,'NatConditions Backsheet'!$D$6:$Q$155,M$10,0)</f>
        <v>Yes</v>
      </c>
      <c r="N39" s="300" t="str">
        <f>VLOOKUP($E39,'NatConditions Backsheet'!$D$6:$Q$155,N$10,0)</f>
        <v>Yes</v>
      </c>
      <c r="O39" s="300" t="str">
        <f>VLOOKUP($E39,'NatConditions Backsheet'!$D$6:$Q$155,O$10,0)</f>
        <v>Yes</v>
      </c>
      <c r="P39" s="300" t="str">
        <f>VLOOKUP($E39,'NatConditions Backsheet'!$D$6:$Q$155,P$10,0)</f>
        <v>No</v>
      </c>
      <c r="Q39" s="300" t="str">
        <f>VLOOKUP($E39,'NatConditions Backsheet'!$D$6:$Q$155,Q$10,0)</f>
        <v>No</v>
      </c>
      <c r="R39" s="301" t="str">
        <f>VLOOKUP($E39,'NatConditions Backsheet'!$D$6:$Q$155,R$10,0)</f>
        <v>Yes</v>
      </c>
      <c r="S39" s="16"/>
      <c r="T39" s="26"/>
    </row>
    <row r="40" spans="1:20" s="3" customFormat="1">
      <c r="A40" s="2"/>
      <c r="B40" s="42" t="s">
        <v>18</v>
      </c>
      <c r="C40" s="43" t="s">
        <v>34</v>
      </c>
      <c r="D40" s="45" t="s">
        <v>54</v>
      </c>
      <c r="E40" s="42" t="s">
        <v>105</v>
      </c>
      <c r="F40" s="45" t="s">
        <v>106</v>
      </c>
      <c r="G40" s="299" t="str">
        <f>VLOOKUP($E40,'NatConditions Backsheet'!$D$6:$Q$155,G$10,0)</f>
        <v>Yes</v>
      </c>
      <c r="H40" s="300" t="str">
        <f>VLOOKUP($E40,'NatConditions Backsheet'!$D$6:$Q$155,H$10,0)</f>
        <v>Yes</v>
      </c>
      <c r="I40" s="300" t="str">
        <f>VLOOKUP($E40,'NatConditions Backsheet'!$D$6:$Q$155,I$10,0)</f>
        <v>Yes</v>
      </c>
      <c r="J40" s="300" t="str">
        <f>VLOOKUP($E40,'NatConditions Backsheet'!$D$6:$Q$155,J$10,0)</f>
        <v>No</v>
      </c>
      <c r="K40" s="300" t="str">
        <f>VLOOKUP($E40,'NatConditions Backsheet'!$D$6:$Q$155,K$10,0)</f>
        <v>No</v>
      </c>
      <c r="L40" s="300" t="str">
        <f>VLOOKUP($E40,'NatConditions Backsheet'!$D$6:$Q$155,L$10,0)</f>
        <v>No</v>
      </c>
      <c r="M40" s="300" t="str">
        <f>VLOOKUP($E40,'NatConditions Backsheet'!$D$6:$Q$155,M$10,0)</f>
        <v>No</v>
      </c>
      <c r="N40" s="300" t="str">
        <f>VLOOKUP($E40,'NatConditions Backsheet'!$D$6:$Q$155,N$10,0)</f>
        <v>No</v>
      </c>
      <c r="O40" s="300" t="str">
        <f>VLOOKUP($E40,'NatConditions Backsheet'!$D$6:$Q$155,O$10,0)</f>
        <v>No</v>
      </c>
      <c r="P40" s="300" t="str">
        <f>VLOOKUP($E40,'NatConditions Backsheet'!$D$6:$Q$155,P$10,0)</f>
        <v>Yes</v>
      </c>
      <c r="Q40" s="300" t="str">
        <f>VLOOKUP($E40,'NatConditions Backsheet'!$D$6:$Q$155,Q$10,0)</f>
        <v>Yes</v>
      </c>
      <c r="R40" s="301" t="str">
        <f>VLOOKUP($E40,'NatConditions Backsheet'!$D$6:$Q$155,R$10,0)</f>
        <v>Yes</v>
      </c>
      <c r="S40" s="16"/>
      <c r="T40" s="26"/>
    </row>
    <row r="41" spans="1:20" s="3" customFormat="1">
      <c r="A41" s="2"/>
      <c r="B41" s="42" t="s">
        <v>20</v>
      </c>
      <c r="C41" s="43" t="s">
        <v>36</v>
      </c>
      <c r="D41" s="45" t="s">
        <v>64</v>
      </c>
      <c r="E41" s="42" t="s">
        <v>107</v>
      </c>
      <c r="F41" s="45" t="s">
        <v>108</v>
      </c>
      <c r="G41" s="299" t="str">
        <f>VLOOKUP($E41,'NatConditions Backsheet'!$D$6:$Q$155,G$10,0)</f>
        <v>Yes</v>
      </c>
      <c r="H41" s="300" t="str">
        <f>VLOOKUP($E41,'NatConditions Backsheet'!$D$6:$Q$155,H$10,0)</f>
        <v>Yes</v>
      </c>
      <c r="I41" s="300" t="str">
        <f>VLOOKUP($E41,'NatConditions Backsheet'!$D$6:$Q$155,I$10,0)</f>
        <v>Yes</v>
      </c>
      <c r="J41" s="300" t="str">
        <f>VLOOKUP($E41,'NatConditions Backsheet'!$D$6:$Q$155,J$10,0)</f>
        <v>Yes</v>
      </c>
      <c r="K41" s="300" t="str">
        <f>VLOOKUP($E41,'NatConditions Backsheet'!$D$6:$Q$155,K$10,0)</f>
        <v>Yes</v>
      </c>
      <c r="L41" s="300" t="str">
        <f>VLOOKUP($E41,'NatConditions Backsheet'!$D$6:$Q$155,L$10,0)</f>
        <v>Yes</v>
      </c>
      <c r="M41" s="300" t="str">
        <f>VLOOKUP($E41,'NatConditions Backsheet'!$D$6:$Q$155,M$10,0)</f>
        <v>Yes</v>
      </c>
      <c r="N41" s="300" t="str">
        <f>VLOOKUP($E41,'NatConditions Backsheet'!$D$6:$Q$155,N$10,0)</f>
        <v>Yes</v>
      </c>
      <c r="O41" s="300" t="str">
        <f>VLOOKUP($E41,'NatConditions Backsheet'!$D$6:$Q$155,O$10,0)</f>
        <v>Yes</v>
      </c>
      <c r="P41" s="300" t="str">
        <f>VLOOKUP($E41,'NatConditions Backsheet'!$D$6:$Q$155,P$10,0)</f>
        <v>Yes</v>
      </c>
      <c r="Q41" s="300" t="str">
        <f>VLOOKUP($E41,'NatConditions Backsheet'!$D$6:$Q$155,Q$10,0)</f>
        <v>Yes</v>
      </c>
      <c r="R41" s="301" t="str">
        <f>VLOOKUP($E41,'NatConditions Backsheet'!$D$6:$Q$155,R$10,0)</f>
        <v>Yes</v>
      </c>
      <c r="S41" s="16"/>
      <c r="T41" s="26"/>
    </row>
    <row r="42" spans="1:20" s="3" customFormat="1">
      <c r="A42" s="2"/>
      <c r="B42" s="42" t="s">
        <v>18</v>
      </c>
      <c r="C42" s="43" t="s">
        <v>34</v>
      </c>
      <c r="D42" s="45" t="s">
        <v>52</v>
      </c>
      <c r="E42" s="42" t="s">
        <v>109</v>
      </c>
      <c r="F42" s="45" t="s">
        <v>110</v>
      </c>
      <c r="G42" s="299" t="str">
        <f>VLOOKUP($E42,'NatConditions Backsheet'!$D$6:$Q$155,G$10,0)</f>
        <v>Yes</v>
      </c>
      <c r="H42" s="300" t="str">
        <f>VLOOKUP($E42,'NatConditions Backsheet'!$D$6:$Q$155,H$10,0)</f>
        <v>Yes</v>
      </c>
      <c r="I42" s="300" t="str">
        <f>VLOOKUP($E42,'NatConditions Backsheet'!$D$6:$Q$155,I$10,0)</f>
        <v>Yes</v>
      </c>
      <c r="J42" s="300" t="str">
        <f>VLOOKUP($E42,'NatConditions Backsheet'!$D$6:$Q$155,J$10,0)</f>
        <v>Yes</v>
      </c>
      <c r="K42" s="300" t="str">
        <f>VLOOKUP($E42,'NatConditions Backsheet'!$D$6:$Q$155,K$10,0)</f>
        <v>Yes</v>
      </c>
      <c r="L42" s="300" t="str">
        <f>VLOOKUP($E42,'NatConditions Backsheet'!$D$6:$Q$155,L$10,0)</f>
        <v>Yes</v>
      </c>
      <c r="M42" s="300" t="str">
        <f>VLOOKUP($E42,'NatConditions Backsheet'!$D$6:$Q$155,M$10,0)</f>
        <v>Yes</v>
      </c>
      <c r="N42" s="300" t="str">
        <f>VLOOKUP($E42,'NatConditions Backsheet'!$D$6:$Q$155,N$10,0)</f>
        <v>Yes</v>
      </c>
      <c r="O42" s="300" t="str">
        <f>VLOOKUP($E42,'NatConditions Backsheet'!$D$6:$Q$155,O$10,0)</f>
        <v>Yes</v>
      </c>
      <c r="P42" s="300" t="str">
        <f>VLOOKUP($E42,'NatConditions Backsheet'!$D$6:$Q$155,P$10,0)</f>
        <v>Yes</v>
      </c>
      <c r="Q42" s="300" t="str">
        <f>VLOOKUP($E42,'NatConditions Backsheet'!$D$6:$Q$155,Q$10,0)</f>
        <v>Yes</v>
      </c>
      <c r="R42" s="301" t="str">
        <f>VLOOKUP($E42,'NatConditions Backsheet'!$D$6:$Q$155,R$10,0)</f>
        <v>Yes</v>
      </c>
      <c r="S42" s="16"/>
      <c r="T42" s="26"/>
    </row>
    <row r="43" spans="1:20" s="3" customFormat="1">
      <c r="A43" s="2"/>
      <c r="B43" s="42" t="s">
        <v>16</v>
      </c>
      <c r="C43" s="43" t="s">
        <v>26</v>
      </c>
      <c r="D43" s="45" t="s">
        <v>46</v>
      </c>
      <c r="E43" s="42" t="s">
        <v>111</v>
      </c>
      <c r="F43" s="45" t="s">
        <v>112</v>
      </c>
      <c r="G43" s="299" t="str">
        <f>VLOOKUP($E43,'NatConditions Backsheet'!$D$6:$Q$155,G$10,0)</f>
        <v>Yes</v>
      </c>
      <c r="H43" s="300" t="str">
        <f>VLOOKUP($E43,'NatConditions Backsheet'!$D$6:$Q$155,H$10,0)</f>
        <v>Yes</v>
      </c>
      <c r="I43" s="300" t="str">
        <f>VLOOKUP($E43,'NatConditions Backsheet'!$D$6:$Q$155,I$10,0)</f>
        <v>No</v>
      </c>
      <c r="J43" s="300" t="str">
        <f>VLOOKUP($E43,'NatConditions Backsheet'!$D$6:$Q$155,J$10,0)</f>
        <v>No</v>
      </c>
      <c r="K43" s="300" t="str">
        <f>VLOOKUP($E43,'NatConditions Backsheet'!$D$6:$Q$155,K$10,0)</f>
        <v>No</v>
      </c>
      <c r="L43" s="300" t="str">
        <f>VLOOKUP($E43,'NatConditions Backsheet'!$D$6:$Q$155,L$10,0)</f>
        <v>Yes</v>
      </c>
      <c r="M43" s="300" t="str">
        <f>VLOOKUP($E43,'NatConditions Backsheet'!$D$6:$Q$155,M$10,0)</f>
        <v>Yes</v>
      </c>
      <c r="N43" s="300" t="str">
        <f>VLOOKUP($E43,'NatConditions Backsheet'!$D$6:$Q$155,N$10,0)</f>
        <v>Yes</v>
      </c>
      <c r="O43" s="300" t="str">
        <f>VLOOKUP($E43,'NatConditions Backsheet'!$D$6:$Q$155,O$10,0)</f>
        <v>No</v>
      </c>
      <c r="P43" s="300" t="str">
        <f>VLOOKUP($E43,'NatConditions Backsheet'!$D$6:$Q$155,P$10,0)</f>
        <v>Yes</v>
      </c>
      <c r="Q43" s="300" t="str">
        <f>VLOOKUP($E43,'NatConditions Backsheet'!$D$6:$Q$155,Q$10,0)</f>
        <v>Yes</v>
      </c>
      <c r="R43" s="301" t="str">
        <f>VLOOKUP($E43,'NatConditions Backsheet'!$D$6:$Q$155,R$10,0)</f>
        <v>Yes</v>
      </c>
      <c r="S43" s="16"/>
      <c r="T43" s="26"/>
    </row>
    <row r="44" spans="1:20" s="3" customFormat="1">
      <c r="A44" s="2"/>
      <c r="B44" s="42" t="s">
        <v>16</v>
      </c>
      <c r="C44" s="43" t="s">
        <v>26</v>
      </c>
      <c r="D44" s="45" t="s">
        <v>46</v>
      </c>
      <c r="E44" s="42" t="s">
        <v>113</v>
      </c>
      <c r="F44" s="45" t="s">
        <v>114</v>
      </c>
      <c r="G44" s="299" t="str">
        <f>VLOOKUP($E44,'NatConditions Backsheet'!$D$6:$Q$155,G$10,0)</f>
        <v>Yes</v>
      </c>
      <c r="H44" s="300" t="str">
        <f>VLOOKUP($E44,'NatConditions Backsheet'!$D$6:$Q$155,H$10,0)</f>
        <v>Yes</v>
      </c>
      <c r="I44" s="300" t="str">
        <f>VLOOKUP($E44,'NatConditions Backsheet'!$D$6:$Q$155,I$10,0)</f>
        <v>Yes</v>
      </c>
      <c r="J44" s="300" t="str">
        <f>VLOOKUP($E44,'NatConditions Backsheet'!$D$6:$Q$155,J$10,0)</f>
        <v>No</v>
      </c>
      <c r="K44" s="300" t="str">
        <f>VLOOKUP($E44,'NatConditions Backsheet'!$D$6:$Q$155,K$10,0)</f>
        <v>Yes</v>
      </c>
      <c r="L44" s="300" t="str">
        <f>VLOOKUP($E44,'NatConditions Backsheet'!$D$6:$Q$155,L$10,0)</f>
        <v>Yes</v>
      </c>
      <c r="M44" s="300" t="str">
        <f>VLOOKUP($E44,'NatConditions Backsheet'!$D$6:$Q$155,M$10,0)</f>
        <v>Yes</v>
      </c>
      <c r="N44" s="300" t="str">
        <f>VLOOKUP($E44,'NatConditions Backsheet'!$D$6:$Q$155,N$10,0)</f>
        <v>Yes</v>
      </c>
      <c r="O44" s="300" t="str">
        <f>VLOOKUP($E44,'NatConditions Backsheet'!$D$6:$Q$155,O$10,0)</f>
        <v>No</v>
      </c>
      <c r="P44" s="300" t="str">
        <f>VLOOKUP($E44,'NatConditions Backsheet'!$D$6:$Q$155,P$10,0)</f>
        <v>Yes</v>
      </c>
      <c r="Q44" s="300" t="str">
        <f>VLOOKUP($E44,'NatConditions Backsheet'!$D$6:$Q$155,Q$10,0)</f>
        <v>Yes</v>
      </c>
      <c r="R44" s="301" t="str">
        <f>VLOOKUP($E44,'NatConditions Backsheet'!$D$6:$Q$155,R$10,0)</f>
        <v>Yes</v>
      </c>
      <c r="S44" s="16"/>
      <c r="T44" s="26"/>
    </row>
    <row r="45" spans="1:20" s="3" customFormat="1">
      <c r="A45" s="2"/>
      <c r="B45" s="42" t="s">
        <v>20</v>
      </c>
      <c r="C45" s="43" t="s">
        <v>36</v>
      </c>
      <c r="D45" s="45" t="s">
        <v>64</v>
      </c>
      <c r="E45" s="42" t="s">
        <v>115</v>
      </c>
      <c r="F45" s="45" t="s">
        <v>116</v>
      </c>
      <c r="G45" s="299" t="str">
        <f>VLOOKUP($E45,'NatConditions Backsheet'!$D$6:$Q$155,G$10,0)</f>
        <v>Yes</v>
      </c>
      <c r="H45" s="300" t="str">
        <f>VLOOKUP($E45,'NatConditions Backsheet'!$D$6:$Q$155,H$10,0)</f>
        <v>Yes</v>
      </c>
      <c r="I45" s="300" t="str">
        <f>VLOOKUP($E45,'NatConditions Backsheet'!$D$6:$Q$155,I$10,0)</f>
        <v>Yes</v>
      </c>
      <c r="J45" s="300" t="str">
        <f>VLOOKUP($E45,'NatConditions Backsheet'!$D$6:$Q$155,J$10,0)</f>
        <v>No</v>
      </c>
      <c r="K45" s="300" t="str">
        <f>VLOOKUP($E45,'NatConditions Backsheet'!$D$6:$Q$155,K$10,0)</f>
        <v>No</v>
      </c>
      <c r="L45" s="300" t="str">
        <f>VLOOKUP($E45,'NatConditions Backsheet'!$D$6:$Q$155,L$10,0)</f>
        <v>No</v>
      </c>
      <c r="M45" s="300" t="str">
        <f>VLOOKUP($E45,'NatConditions Backsheet'!$D$6:$Q$155,M$10,0)</f>
        <v>No</v>
      </c>
      <c r="N45" s="300" t="str">
        <f>VLOOKUP($E45,'NatConditions Backsheet'!$D$6:$Q$155,N$10,0)</f>
        <v>No</v>
      </c>
      <c r="O45" s="300" t="str">
        <f>VLOOKUP($E45,'NatConditions Backsheet'!$D$6:$Q$155,O$10,0)</f>
        <v>Yes</v>
      </c>
      <c r="P45" s="300" t="str">
        <f>VLOOKUP($E45,'NatConditions Backsheet'!$D$6:$Q$155,P$10,0)</f>
        <v>Yes</v>
      </c>
      <c r="Q45" s="300" t="str">
        <f>VLOOKUP($E45,'NatConditions Backsheet'!$D$6:$Q$155,Q$10,0)</f>
        <v>Yes</v>
      </c>
      <c r="R45" s="301" t="str">
        <f>VLOOKUP($E45,'NatConditions Backsheet'!$D$6:$Q$155,R$10,0)</f>
        <v>Yes</v>
      </c>
      <c r="S45" s="16"/>
      <c r="T45" s="26"/>
    </row>
    <row r="46" spans="1:20" s="3" customFormat="1">
      <c r="A46" s="2"/>
      <c r="B46" s="42" t="s">
        <v>22</v>
      </c>
      <c r="C46" s="43" t="s">
        <v>40</v>
      </c>
      <c r="D46" s="45" t="s">
        <v>56</v>
      </c>
      <c r="E46" s="42" t="s">
        <v>117</v>
      </c>
      <c r="F46" s="45" t="s">
        <v>118</v>
      </c>
      <c r="G46" s="299" t="str">
        <f>VLOOKUP($E46,'NatConditions Backsheet'!$D$6:$Q$155,G$10,0)</f>
        <v>Yes</v>
      </c>
      <c r="H46" s="300" t="str">
        <f>VLOOKUP($E46,'NatConditions Backsheet'!$D$6:$Q$155,H$10,0)</f>
        <v>Yes</v>
      </c>
      <c r="I46" s="300" t="str">
        <f>VLOOKUP($E46,'NatConditions Backsheet'!$D$6:$Q$155,I$10,0)</f>
        <v>Yes</v>
      </c>
      <c r="J46" s="300" t="str">
        <f>VLOOKUP($E46,'NatConditions Backsheet'!$D$6:$Q$155,J$10,0)</f>
        <v>Yes</v>
      </c>
      <c r="K46" s="300" t="str">
        <f>VLOOKUP($E46,'NatConditions Backsheet'!$D$6:$Q$155,K$10,0)</f>
        <v>Yes</v>
      </c>
      <c r="L46" s="300" t="str">
        <f>VLOOKUP($E46,'NatConditions Backsheet'!$D$6:$Q$155,L$10,0)</f>
        <v>Yes</v>
      </c>
      <c r="M46" s="300" t="str">
        <f>VLOOKUP($E46,'NatConditions Backsheet'!$D$6:$Q$155,M$10,0)</f>
        <v>Yes</v>
      </c>
      <c r="N46" s="300" t="str">
        <f>VLOOKUP($E46,'NatConditions Backsheet'!$D$6:$Q$155,N$10,0)</f>
        <v>Yes</v>
      </c>
      <c r="O46" s="300" t="str">
        <f>VLOOKUP($E46,'NatConditions Backsheet'!$D$6:$Q$155,O$10,0)</f>
        <v>Yes</v>
      </c>
      <c r="P46" s="300" t="str">
        <f>VLOOKUP($E46,'NatConditions Backsheet'!$D$6:$Q$155,P$10,0)</f>
        <v>Yes</v>
      </c>
      <c r="Q46" s="300" t="str">
        <f>VLOOKUP($E46,'NatConditions Backsheet'!$D$6:$Q$155,Q$10,0)</f>
        <v>Yes</v>
      </c>
      <c r="R46" s="301" t="str">
        <f>VLOOKUP($E46,'NatConditions Backsheet'!$D$6:$Q$155,R$10,0)</f>
        <v>Yes</v>
      </c>
      <c r="S46" s="16"/>
      <c r="T46" s="26"/>
    </row>
    <row r="47" spans="1:20" s="3" customFormat="1">
      <c r="A47" s="2"/>
      <c r="B47" s="42" t="s">
        <v>16</v>
      </c>
      <c r="C47" s="43" t="s">
        <v>24</v>
      </c>
      <c r="D47" s="45" t="s">
        <v>44</v>
      </c>
      <c r="E47" s="42" t="s">
        <v>119</v>
      </c>
      <c r="F47" s="45" t="s">
        <v>120</v>
      </c>
      <c r="G47" s="299" t="str">
        <f>VLOOKUP($E47,'NatConditions Backsheet'!$D$6:$Q$155,G$10,0)</f>
        <v>Yes</v>
      </c>
      <c r="H47" s="300" t="str">
        <f>VLOOKUP($E47,'NatConditions Backsheet'!$D$6:$Q$155,H$10,0)</f>
        <v>Yes</v>
      </c>
      <c r="I47" s="300" t="str">
        <f>VLOOKUP($E47,'NatConditions Backsheet'!$D$6:$Q$155,I$10,0)</f>
        <v>Yes</v>
      </c>
      <c r="J47" s="300" t="str">
        <f>VLOOKUP($E47,'NatConditions Backsheet'!$D$6:$Q$155,J$10,0)</f>
        <v>Yes</v>
      </c>
      <c r="K47" s="300" t="str">
        <f>VLOOKUP($E47,'NatConditions Backsheet'!$D$6:$Q$155,K$10,0)</f>
        <v>Yes</v>
      </c>
      <c r="L47" s="300" t="str">
        <f>VLOOKUP($E47,'NatConditions Backsheet'!$D$6:$Q$155,L$10,0)</f>
        <v>Yes</v>
      </c>
      <c r="M47" s="300" t="str">
        <f>VLOOKUP($E47,'NatConditions Backsheet'!$D$6:$Q$155,M$10,0)</f>
        <v>Yes</v>
      </c>
      <c r="N47" s="300" t="str">
        <f>VLOOKUP($E47,'NatConditions Backsheet'!$D$6:$Q$155,N$10,0)</f>
        <v>Yes</v>
      </c>
      <c r="O47" s="300" t="str">
        <f>VLOOKUP($E47,'NatConditions Backsheet'!$D$6:$Q$155,O$10,0)</f>
        <v>Yes</v>
      </c>
      <c r="P47" s="300" t="str">
        <f>VLOOKUP($E47,'NatConditions Backsheet'!$D$6:$Q$155,P$10,0)</f>
        <v>Yes</v>
      </c>
      <c r="Q47" s="300" t="str">
        <f>VLOOKUP($E47,'NatConditions Backsheet'!$D$6:$Q$155,Q$10,0)</f>
        <v>Yes</v>
      </c>
      <c r="R47" s="301" t="str">
        <f>VLOOKUP($E47,'NatConditions Backsheet'!$D$6:$Q$155,R$10,0)</f>
        <v>Yes</v>
      </c>
      <c r="S47" s="16"/>
      <c r="T47" s="26"/>
    </row>
    <row r="48" spans="1:20" s="3" customFormat="1">
      <c r="A48" s="2"/>
      <c r="B48" s="42" t="s">
        <v>18</v>
      </c>
      <c r="C48" s="43" t="s">
        <v>32</v>
      </c>
      <c r="D48" s="45" t="s">
        <v>50</v>
      </c>
      <c r="E48" s="42" t="s">
        <v>121</v>
      </c>
      <c r="F48" s="45" t="s">
        <v>122</v>
      </c>
      <c r="G48" s="299" t="str">
        <f>VLOOKUP($E48,'NatConditions Backsheet'!$D$6:$Q$155,G$10,0)</f>
        <v>Yes</v>
      </c>
      <c r="H48" s="300" t="str">
        <f>VLOOKUP($E48,'NatConditions Backsheet'!$D$6:$Q$155,H$10,0)</f>
        <v>Yes</v>
      </c>
      <c r="I48" s="300" t="str">
        <f>VLOOKUP($E48,'NatConditions Backsheet'!$D$6:$Q$155,I$10,0)</f>
        <v>Yes</v>
      </c>
      <c r="J48" s="300" t="str">
        <f>VLOOKUP($E48,'NatConditions Backsheet'!$D$6:$Q$155,J$10,0)</f>
        <v>No</v>
      </c>
      <c r="K48" s="300" t="str">
        <f>VLOOKUP($E48,'NatConditions Backsheet'!$D$6:$Q$155,K$10,0)</f>
        <v>Yes</v>
      </c>
      <c r="L48" s="300" t="str">
        <f>VLOOKUP($E48,'NatConditions Backsheet'!$D$6:$Q$155,L$10,0)</f>
        <v>Yes</v>
      </c>
      <c r="M48" s="300" t="str">
        <f>VLOOKUP($E48,'NatConditions Backsheet'!$D$6:$Q$155,M$10,0)</f>
        <v>Yes</v>
      </c>
      <c r="N48" s="300" t="str">
        <f>VLOOKUP($E48,'NatConditions Backsheet'!$D$6:$Q$155,N$10,0)</f>
        <v>Yes</v>
      </c>
      <c r="O48" s="300" t="str">
        <f>VLOOKUP($E48,'NatConditions Backsheet'!$D$6:$Q$155,O$10,0)</f>
        <v>Yes</v>
      </c>
      <c r="P48" s="300" t="str">
        <f>VLOOKUP($E48,'NatConditions Backsheet'!$D$6:$Q$155,P$10,0)</f>
        <v>Yes</v>
      </c>
      <c r="Q48" s="300" t="str">
        <f>VLOOKUP($E48,'NatConditions Backsheet'!$D$6:$Q$155,Q$10,0)</f>
        <v>Yes</v>
      </c>
      <c r="R48" s="301" t="str">
        <f>VLOOKUP($E48,'NatConditions Backsheet'!$D$6:$Q$155,R$10,0)</f>
        <v>Yes</v>
      </c>
      <c r="S48" s="16"/>
      <c r="T48" s="26"/>
    </row>
    <row r="49" spans="1:20" s="3" customFormat="1">
      <c r="A49" s="2"/>
      <c r="B49" s="42" t="s">
        <v>20</v>
      </c>
      <c r="C49" s="43" t="s">
        <v>36</v>
      </c>
      <c r="D49" s="45" t="s">
        <v>64</v>
      </c>
      <c r="E49" s="42" t="s">
        <v>123</v>
      </c>
      <c r="F49" s="45" t="s">
        <v>124</v>
      </c>
      <c r="G49" s="299" t="str">
        <f>VLOOKUP($E49,'NatConditions Backsheet'!$D$6:$Q$155,G$10,0)</f>
        <v>Yes</v>
      </c>
      <c r="H49" s="300" t="str">
        <f>VLOOKUP($E49,'NatConditions Backsheet'!$D$6:$Q$155,H$10,0)</f>
        <v>Yes</v>
      </c>
      <c r="I49" s="300" t="str">
        <f>VLOOKUP($E49,'NatConditions Backsheet'!$D$6:$Q$155,I$10,0)</f>
        <v>Yes</v>
      </c>
      <c r="J49" s="300" t="str">
        <f>VLOOKUP($E49,'NatConditions Backsheet'!$D$6:$Q$155,J$10,0)</f>
        <v>Yes</v>
      </c>
      <c r="K49" s="300" t="str">
        <f>VLOOKUP($E49,'NatConditions Backsheet'!$D$6:$Q$155,K$10,0)</f>
        <v>Yes</v>
      </c>
      <c r="L49" s="300" t="str">
        <f>VLOOKUP($E49,'NatConditions Backsheet'!$D$6:$Q$155,L$10,0)</f>
        <v>Yes</v>
      </c>
      <c r="M49" s="300" t="str">
        <f>VLOOKUP($E49,'NatConditions Backsheet'!$D$6:$Q$155,M$10,0)</f>
        <v>Yes</v>
      </c>
      <c r="N49" s="300" t="str">
        <f>VLOOKUP($E49,'NatConditions Backsheet'!$D$6:$Q$155,N$10,0)</f>
        <v>Yes</v>
      </c>
      <c r="O49" s="300" t="str">
        <f>VLOOKUP($E49,'NatConditions Backsheet'!$D$6:$Q$155,O$10,0)</f>
        <v>Yes</v>
      </c>
      <c r="P49" s="300" t="str">
        <f>VLOOKUP($E49,'NatConditions Backsheet'!$D$6:$Q$155,P$10,0)</f>
        <v>Yes</v>
      </c>
      <c r="Q49" s="300" t="str">
        <f>VLOOKUP($E49,'NatConditions Backsheet'!$D$6:$Q$155,Q$10,0)</f>
        <v>Yes</v>
      </c>
      <c r="R49" s="301" t="str">
        <f>VLOOKUP($E49,'NatConditions Backsheet'!$D$6:$Q$155,R$10,0)</f>
        <v>Yes</v>
      </c>
      <c r="S49" s="16"/>
      <c r="T49" s="26"/>
    </row>
    <row r="50" spans="1:20" s="3" customFormat="1">
      <c r="A50" s="2"/>
      <c r="B50" s="42" t="s">
        <v>16</v>
      </c>
      <c r="C50" s="43" t="s">
        <v>26</v>
      </c>
      <c r="D50" s="45" t="s">
        <v>44</v>
      </c>
      <c r="E50" s="42" t="s">
        <v>125</v>
      </c>
      <c r="F50" s="45" t="s">
        <v>126</v>
      </c>
      <c r="G50" s="299" t="str">
        <f>VLOOKUP($E50,'NatConditions Backsheet'!$D$6:$Q$155,G$10,0)</f>
        <v>Yes</v>
      </c>
      <c r="H50" s="300" t="str">
        <f>VLOOKUP($E50,'NatConditions Backsheet'!$D$6:$Q$155,H$10,0)</f>
        <v>Yes</v>
      </c>
      <c r="I50" s="300" t="str">
        <f>VLOOKUP($E50,'NatConditions Backsheet'!$D$6:$Q$155,I$10,0)</f>
        <v>No</v>
      </c>
      <c r="J50" s="300" t="str">
        <f>VLOOKUP($E50,'NatConditions Backsheet'!$D$6:$Q$155,J$10,0)</f>
        <v>No</v>
      </c>
      <c r="K50" s="300" t="str">
        <f>VLOOKUP($E50,'NatConditions Backsheet'!$D$6:$Q$155,K$10,0)</f>
        <v>No</v>
      </c>
      <c r="L50" s="300" t="str">
        <f>VLOOKUP($E50,'NatConditions Backsheet'!$D$6:$Q$155,L$10,0)</f>
        <v>No</v>
      </c>
      <c r="M50" s="300" t="str">
        <f>VLOOKUP($E50,'NatConditions Backsheet'!$D$6:$Q$155,M$10,0)</f>
        <v>Yes</v>
      </c>
      <c r="N50" s="300" t="str">
        <f>VLOOKUP($E50,'NatConditions Backsheet'!$D$6:$Q$155,N$10,0)</f>
        <v>Yes</v>
      </c>
      <c r="O50" s="300" t="str">
        <f>VLOOKUP($E50,'NatConditions Backsheet'!$D$6:$Q$155,O$10,0)</f>
        <v>No</v>
      </c>
      <c r="P50" s="300" t="str">
        <f>VLOOKUP($E50,'NatConditions Backsheet'!$D$6:$Q$155,P$10,0)</f>
        <v>Yes</v>
      </c>
      <c r="Q50" s="300" t="str">
        <f>VLOOKUP($E50,'NatConditions Backsheet'!$D$6:$Q$155,Q$10,0)</f>
        <v>Yes</v>
      </c>
      <c r="R50" s="301" t="str">
        <f>VLOOKUP($E50,'NatConditions Backsheet'!$D$6:$Q$155,R$10,0)</f>
        <v>Yes</v>
      </c>
      <c r="S50" s="16"/>
      <c r="T50" s="26"/>
    </row>
    <row r="51" spans="1:20" s="3" customFormat="1">
      <c r="A51" s="2"/>
      <c r="B51" s="42" t="s">
        <v>16</v>
      </c>
      <c r="C51" s="43" t="s">
        <v>24</v>
      </c>
      <c r="D51" s="45" t="s">
        <v>44</v>
      </c>
      <c r="E51" s="42" t="s">
        <v>127</v>
      </c>
      <c r="F51" s="45" t="s">
        <v>128</v>
      </c>
      <c r="G51" s="299" t="str">
        <f>VLOOKUP($E51,'NatConditions Backsheet'!$D$6:$Q$155,G$10,0)</f>
        <v>Yes</v>
      </c>
      <c r="H51" s="300" t="str">
        <f>VLOOKUP($E51,'NatConditions Backsheet'!$D$6:$Q$155,H$10,0)</f>
        <v>Yes</v>
      </c>
      <c r="I51" s="300" t="str">
        <f>VLOOKUP($E51,'NatConditions Backsheet'!$D$6:$Q$155,I$10,0)</f>
        <v>Yes</v>
      </c>
      <c r="J51" s="300" t="str">
        <f>VLOOKUP($E51,'NatConditions Backsheet'!$D$6:$Q$155,J$10,0)</f>
        <v>Yes</v>
      </c>
      <c r="K51" s="300" t="str">
        <f>VLOOKUP($E51,'NatConditions Backsheet'!$D$6:$Q$155,K$10,0)</f>
        <v>No</v>
      </c>
      <c r="L51" s="300" t="str">
        <f>VLOOKUP($E51,'NatConditions Backsheet'!$D$6:$Q$155,L$10,0)</f>
        <v>Yes</v>
      </c>
      <c r="M51" s="300" t="str">
        <f>VLOOKUP($E51,'NatConditions Backsheet'!$D$6:$Q$155,M$10,0)</f>
        <v>Yes</v>
      </c>
      <c r="N51" s="300" t="str">
        <f>VLOOKUP($E51,'NatConditions Backsheet'!$D$6:$Q$155,N$10,0)</f>
        <v>Yes</v>
      </c>
      <c r="O51" s="300" t="str">
        <f>VLOOKUP($E51,'NatConditions Backsheet'!$D$6:$Q$155,O$10,0)</f>
        <v>Yes</v>
      </c>
      <c r="P51" s="300" t="str">
        <f>VLOOKUP($E51,'NatConditions Backsheet'!$D$6:$Q$155,P$10,0)</f>
        <v>Yes</v>
      </c>
      <c r="Q51" s="300" t="str">
        <f>VLOOKUP($E51,'NatConditions Backsheet'!$D$6:$Q$155,Q$10,0)</f>
        <v>Yes</v>
      </c>
      <c r="R51" s="301" t="str">
        <f>VLOOKUP($E51,'NatConditions Backsheet'!$D$6:$Q$155,R$10,0)</f>
        <v>Yes</v>
      </c>
      <c r="S51" s="16"/>
      <c r="T51" s="26"/>
    </row>
    <row r="52" spans="1:20" s="3" customFormat="1">
      <c r="A52" s="2"/>
      <c r="B52" s="42" t="s">
        <v>18</v>
      </c>
      <c r="C52" s="43" t="s">
        <v>30</v>
      </c>
      <c r="D52" s="45" t="s">
        <v>48</v>
      </c>
      <c r="E52" s="42" t="s">
        <v>129</v>
      </c>
      <c r="F52" s="45" t="s">
        <v>130</v>
      </c>
      <c r="G52" s="299" t="str">
        <f>VLOOKUP($E52,'NatConditions Backsheet'!$D$6:$Q$155,G$10,0)</f>
        <v>Yes</v>
      </c>
      <c r="H52" s="300" t="str">
        <f>VLOOKUP($E52,'NatConditions Backsheet'!$D$6:$Q$155,H$10,0)</f>
        <v>Yes</v>
      </c>
      <c r="I52" s="300" t="str">
        <f>VLOOKUP($E52,'NatConditions Backsheet'!$D$6:$Q$155,I$10,0)</f>
        <v>Yes</v>
      </c>
      <c r="J52" s="300" t="str">
        <f>VLOOKUP($E52,'NatConditions Backsheet'!$D$6:$Q$155,J$10,0)</f>
        <v>Yes</v>
      </c>
      <c r="K52" s="300" t="str">
        <f>VLOOKUP($E52,'NatConditions Backsheet'!$D$6:$Q$155,K$10,0)</f>
        <v>Yes</v>
      </c>
      <c r="L52" s="300" t="str">
        <f>VLOOKUP($E52,'NatConditions Backsheet'!$D$6:$Q$155,L$10,0)</f>
        <v>Yes</v>
      </c>
      <c r="M52" s="300" t="str">
        <f>VLOOKUP($E52,'NatConditions Backsheet'!$D$6:$Q$155,M$10,0)</f>
        <v>Yes</v>
      </c>
      <c r="N52" s="300" t="str">
        <f>VLOOKUP($E52,'NatConditions Backsheet'!$D$6:$Q$155,N$10,0)</f>
        <v>Yes</v>
      </c>
      <c r="O52" s="300" t="str">
        <f>VLOOKUP($E52,'NatConditions Backsheet'!$D$6:$Q$155,O$10,0)</f>
        <v>Yes</v>
      </c>
      <c r="P52" s="300" t="str">
        <f>VLOOKUP($E52,'NatConditions Backsheet'!$D$6:$Q$155,P$10,0)</f>
        <v>Yes</v>
      </c>
      <c r="Q52" s="300" t="str">
        <f>VLOOKUP($E52,'NatConditions Backsheet'!$D$6:$Q$155,Q$10,0)</f>
        <v>Yes</v>
      </c>
      <c r="R52" s="301" t="str">
        <f>VLOOKUP($E52,'NatConditions Backsheet'!$D$6:$Q$155,R$10,0)</f>
        <v>Yes</v>
      </c>
      <c r="S52" s="16"/>
      <c r="T52" s="26"/>
    </row>
    <row r="53" spans="1:20" s="3" customFormat="1">
      <c r="A53" s="2"/>
      <c r="B53" s="42" t="s">
        <v>18</v>
      </c>
      <c r="C53" s="43" t="s">
        <v>30</v>
      </c>
      <c r="D53" s="45" t="s">
        <v>48</v>
      </c>
      <c r="E53" s="42" t="s">
        <v>131</v>
      </c>
      <c r="F53" s="45" t="s">
        <v>132</v>
      </c>
      <c r="G53" s="299" t="str">
        <f>VLOOKUP($E53,'NatConditions Backsheet'!$D$6:$Q$155,G$10,0)</f>
        <v>Yes</v>
      </c>
      <c r="H53" s="300" t="str">
        <f>VLOOKUP($E53,'NatConditions Backsheet'!$D$6:$Q$155,H$10,0)</f>
        <v>Yes</v>
      </c>
      <c r="I53" s="300" t="str">
        <f>VLOOKUP($E53,'NatConditions Backsheet'!$D$6:$Q$155,I$10,0)</f>
        <v>Yes</v>
      </c>
      <c r="J53" s="300" t="str">
        <f>VLOOKUP($E53,'NatConditions Backsheet'!$D$6:$Q$155,J$10,0)</f>
        <v>Yes</v>
      </c>
      <c r="K53" s="300" t="str">
        <f>VLOOKUP($E53,'NatConditions Backsheet'!$D$6:$Q$155,K$10,0)</f>
        <v>Yes</v>
      </c>
      <c r="L53" s="300" t="str">
        <f>VLOOKUP($E53,'NatConditions Backsheet'!$D$6:$Q$155,L$10,0)</f>
        <v>Yes</v>
      </c>
      <c r="M53" s="300" t="str">
        <f>VLOOKUP($E53,'NatConditions Backsheet'!$D$6:$Q$155,M$10,0)</f>
        <v>Yes</v>
      </c>
      <c r="N53" s="300" t="str">
        <f>VLOOKUP($E53,'NatConditions Backsheet'!$D$6:$Q$155,N$10,0)</f>
        <v>Yes</v>
      </c>
      <c r="O53" s="300" t="str">
        <f>VLOOKUP($E53,'NatConditions Backsheet'!$D$6:$Q$155,O$10,0)</f>
        <v>Yes</v>
      </c>
      <c r="P53" s="300" t="str">
        <f>VLOOKUP($E53,'NatConditions Backsheet'!$D$6:$Q$155,P$10,0)</f>
        <v>Yes</v>
      </c>
      <c r="Q53" s="300" t="str">
        <f>VLOOKUP($E53,'NatConditions Backsheet'!$D$6:$Q$155,Q$10,0)</f>
        <v>Yes</v>
      </c>
      <c r="R53" s="301" t="str">
        <f>VLOOKUP($E53,'NatConditions Backsheet'!$D$6:$Q$155,R$10,0)</f>
        <v>Yes</v>
      </c>
      <c r="S53" s="16"/>
      <c r="T53" s="26"/>
    </row>
    <row r="54" spans="1:20" s="3" customFormat="1">
      <c r="A54" s="2"/>
      <c r="B54" s="42" t="s">
        <v>22</v>
      </c>
      <c r="C54" s="43" t="s">
        <v>40</v>
      </c>
      <c r="D54" s="45" t="s">
        <v>56</v>
      </c>
      <c r="E54" s="42" t="s">
        <v>133</v>
      </c>
      <c r="F54" s="45" t="s">
        <v>134</v>
      </c>
      <c r="G54" s="299" t="str">
        <f>VLOOKUP($E54,'NatConditions Backsheet'!$D$6:$Q$155,G$10,0)</f>
        <v>Yes</v>
      </c>
      <c r="H54" s="300" t="str">
        <f>VLOOKUP($E54,'NatConditions Backsheet'!$D$6:$Q$155,H$10,0)</f>
        <v>Yes</v>
      </c>
      <c r="I54" s="300" t="str">
        <f>VLOOKUP($E54,'NatConditions Backsheet'!$D$6:$Q$155,I$10,0)</f>
        <v>Yes</v>
      </c>
      <c r="J54" s="300" t="str">
        <f>VLOOKUP($E54,'NatConditions Backsheet'!$D$6:$Q$155,J$10,0)</f>
        <v>Yes</v>
      </c>
      <c r="K54" s="300" t="str">
        <f>VLOOKUP($E54,'NatConditions Backsheet'!$D$6:$Q$155,K$10,0)</f>
        <v>Yes</v>
      </c>
      <c r="L54" s="300" t="str">
        <f>VLOOKUP($E54,'NatConditions Backsheet'!$D$6:$Q$155,L$10,0)</f>
        <v>Yes</v>
      </c>
      <c r="M54" s="300" t="str">
        <f>VLOOKUP($E54,'NatConditions Backsheet'!$D$6:$Q$155,M$10,0)</f>
        <v>Yes</v>
      </c>
      <c r="N54" s="300" t="str">
        <f>VLOOKUP($E54,'NatConditions Backsheet'!$D$6:$Q$155,N$10,0)</f>
        <v>Yes</v>
      </c>
      <c r="O54" s="300" t="str">
        <f>VLOOKUP($E54,'NatConditions Backsheet'!$D$6:$Q$155,O$10,0)</f>
        <v>Yes</v>
      </c>
      <c r="P54" s="300" t="str">
        <f>VLOOKUP($E54,'NatConditions Backsheet'!$D$6:$Q$155,P$10,0)</f>
        <v>Yes</v>
      </c>
      <c r="Q54" s="300" t="str">
        <f>VLOOKUP($E54,'NatConditions Backsheet'!$D$6:$Q$155,Q$10,0)</f>
        <v>Yes</v>
      </c>
      <c r="R54" s="301" t="str">
        <f>VLOOKUP($E54,'NatConditions Backsheet'!$D$6:$Q$155,R$10,0)</f>
        <v>Yes</v>
      </c>
      <c r="S54" s="16"/>
      <c r="T54" s="26"/>
    </row>
    <row r="55" spans="1:20">
      <c r="B55" s="42" t="s">
        <v>16</v>
      </c>
      <c r="C55" s="43" t="s">
        <v>28</v>
      </c>
      <c r="D55" s="45" t="s">
        <v>42</v>
      </c>
      <c r="E55" s="42" t="s">
        <v>135</v>
      </c>
      <c r="F55" s="45" t="s">
        <v>136</v>
      </c>
      <c r="G55" s="299" t="str">
        <f>VLOOKUP($E55,'NatConditions Backsheet'!$D$6:$Q$155,G$10,0)</f>
        <v>Yes</v>
      </c>
      <c r="H55" s="300" t="str">
        <f>VLOOKUP($E55,'NatConditions Backsheet'!$D$6:$Q$155,H$10,0)</f>
        <v>Yes</v>
      </c>
      <c r="I55" s="300" t="str">
        <f>VLOOKUP($E55,'NatConditions Backsheet'!$D$6:$Q$155,I$10,0)</f>
        <v>No</v>
      </c>
      <c r="J55" s="300" t="str">
        <f>VLOOKUP($E55,'NatConditions Backsheet'!$D$6:$Q$155,J$10,0)</f>
        <v>No</v>
      </c>
      <c r="K55" s="300" t="str">
        <f>VLOOKUP($E55,'NatConditions Backsheet'!$D$6:$Q$155,K$10,0)</f>
        <v>Yes</v>
      </c>
      <c r="L55" s="300" t="str">
        <f>VLOOKUP($E55,'NatConditions Backsheet'!$D$6:$Q$155,L$10,0)</f>
        <v>Yes</v>
      </c>
      <c r="M55" s="300" t="str">
        <f>VLOOKUP($E55,'NatConditions Backsheet'!$D$6:$Q$155,M$10,0)</f>
        <v>Yes</v>
      </c>
      <c r="N55" s="300" t="str">
        <f>VLOOKUP($E55,'NatConditions Backsheet'!$D$6:$Q$155,N$10,0)</f>
        <v>Yes</v>
      </c>
      <c r="O55" s="300" t="str">
        <f>VLOOKUP($E55,'NatConditions Backsheet'!$D$6:$Q$155,O$10,0)</f>
        <v>Yes</v>
      </c>
      <c r="P55" s="300" t="str">
        <f>VLOOKUP($E55,'NatConditions Backsheet'!$D$6:$Q$155,P$10,0)</f>
        <v>Yes</v>
      </c>
      <c r="Q55" s="300" t="str">
        <f>VLOOKUP($E55,'NatConditions Backsheet'!$D$6:$Q$155,Q$10,0)</f>
        <v>Yes</v>
      </c>
      <c r="R55" s="301" t="str">
        <f>VLOOKUP($E55,'NatConditions Backsheet'!$D$6:$Q$155,R$10,0)</f>
        <v>Yes</v>
      </c>
    </row>
    <row r="56" spans="1:20">
      <c r="B56" s="42" t="s">
        <v>22</v>
      </c>
      <c r="C56" s="43" t="s">
        <v>40</v>
      </c>
      <c r="D56" s="45" t="s">
        <v>62</v>
      </c>
      <c r="E56" s="42" t="s">
        <v>137</v>
      </c>
      <c r="F56" s="45" t="s">
        <v>138</v>
      </c>
      <c r="G56" s="299" t="str">
        <f>VLOOKUP($E56,'NatConditions Backsheet'!$D$6:$Q$155,G$10,0)</f>
        <v>Yes</v>
      </c>
      <c r="H56" s="300" t="str">
        <f>VLOOKUP($E56,'NatConditions Backsheet'!$D$6:$Q$155,H$10,0)</f>
        <v>Yes</v>
      </c>
      <c r="I56" s="300" t="str">
        <f>VLOOKUP($E56,'NatConditions Backsheet'!$D$6:$Q$155,I$10,0)</f>
        <v>Yes</v>
      </c>
      <c r="J56" s="300" t="str">
        <f>VLOOKUP($E56,'NatConditions Backsheet'!$D$6:$Q$155,J$10,0)</f>
        <v>Yes</v>
      </c>
      <c r="K56" s="300" t="str">
        <f>VLOOKUP($E56,'NatConditions Backsheet'!$D$6:$Q$155,K$10,0)</f>
        <v>Yes</v>
      </c>
      <c r="L56" s="300" t="str">
        <f>VLOOKUP($E56,'NatConditions Backsheet'!$D$6:$Q$155,L$10,0)</f>
        <v>Yes</v>
      </c>
      <c r="M56" s="300" t="str">
        <f>VLOOKUP($E56,'NatConditions Backsheet'!$D$6:$Q$155,M$10,0)</f>
        <v>Yes</v>
      </c>
      <c r="N56" s="300" t="str">
        <f>VLOOKUP($E56,'NatConditions Backsheet'!$D$6:$Q$155,N$10,0)</f>
        <v>Yes</v>
      </c>
      <c r="O56" s="300" t="str">
        <f>VLOOKUP($E56,'NatConditions Backsheet'!$D$6:$Q$155,O$10,0)</f>
        <v>Yes</v>
      </c>
      <c r="P56" s="300" t="str">
        <f>VLOOKUP($E56,'NatConditions Backsheet'!$D$6:$Q$155,P$10,0)</f>
        <v>Yes</v>
      </c>
      <c r="Q56" s="300" t="str">
        <f>VLOOKUP($E56,'NatConditions Backsheet'!$D$6:$Q$155,Q$10,0)</f>
        <v>Yes</v>
      </c>
      <c r="R56" s="301" t="str">
        <f>VLOOKUP($E56,'NatConditions Backsheet'!$D$6:$Q$155,R$10,0)</f>
        <v>Yes</v>
      </c>
    </row>
    <row r="57" spans="1:20">
      <c r="B57" s="42" t="s">
        <v>18</v>
      </c>
      <c r="C57" s="43" t="s">
        <v>32</v>
      </c>
      <c r="D57" s="45" t="s">
        <v>50</v>
      </c>
      <c r="E57" s="42" t="s">
        <v>139</v>
      </c>
      <c r="F57" s="45" t="s">
        <v>140</v>
      </c>
      <c r="G57" s="299" t="str">
        <f>VLOOKUP($E57,'NatConditions Backsheet'!$D$6:$Q$155,G$10,0)</f>
        <v>Yes</v>
      </c>
      <c r="H57" s="300" t="str">
        <f>VLOOKUP($E57,'NatConditions Backsheet'!$D$6:$Q$155,H$10,0)</f>
        <v>Yes</v>
      </c>
      <c r="I57" s="300" t="str">
        <f>VLOOKUP($E57,'NatConditions Backsheet'!$D$6:$Q$155,I$10,0)</f>
        <v>Yes</v>
      </c>
      <c r="J57" s="300" t="str">
        <f>VLOOKUP($E57,'NatConditions Backsheet'!$D$6:$Q$155,J$10,0)</f>
        <v>No</v>
      </c>
      <c r="K57" s="300" t="str">
        <f>VLOOKUP($E57,'NatConditions Backsheet'!$D$6:$Q$155,K$10,0)</f>
        <v>Yes</v>
      </c>
      <c r="L57" s="300" t="str">
        <f>VLOOKUP($E57,'NatConditions Backsheet'!$D$6:$Q$155,L$10,0)</f>
        <v>Yes</v>
      </c>
      <c r="M57" s="300" t="str">
        <f>VLOOKUP($E57,'NatConditions Backsheet'!$D$6:$Q$155,M$10,0)</f>
        <v>Yes</v>
      </c>
      <c r="N57" s="300" t="str">
        <f>VLOOKUP($E57,'NatConditions Backsheet'!$D$6:$Q$155,N$10,0)</f>
        <v>Yes</v>
      </c>
      <c r="O57" s="300" t="str">
        <f>VLOOKUP($E57,'NatConditions Backsheet'!$D$6:$Q$155,O$10,0)</f>
        <v>Yes</v>
      </c>
      <c r="P57" s="300" t="str">
        <f>VLOOKUP($E57,'NatConditions Backsheet'!$D$6:$Q$155,P$10,0)</f>
        <v>Yes</v>
      </c>
      <c r="Q57" s="300" t="str">
        <f>VLOOKUP($E57,'NatConditions Backsheet'!$D$6:$Q$155,Q$10,0)</f>
        <v>Yes</v>
      </c>
      <c r="R57" s="301" t="str">
        <f>VLOOKUP($E57,'NatConditions Backsheet'!$D$6:$Q$155,R$10,0)</f>
        <v>Yes</v>
      </c>
    </row>
    <row r="58" spans="1:20">
      <c r="B58" s="42" t="s">
        <v>20</v>
      </c>
      <c r="C58" s="43" t="s">
        <v>36</v>
      </c>
      <c r="D58" s="45" t="s">
        <v>64</v>
      </c>
      <c r="E58" s="42" t="s">
        <v>141</v>
      </c>
      <c r="F58" s="45" t="s">
        <v>142</v>
      </c>
      <c r="G58" s="299" t="str">
        <f>VLOOKUP($E58,'NatConditions Backsheet'!$D$6:$Q$155,G$10,0)</f>
        <v>Yes</v>
      </c>
      <c r="H58" s="300" t="str">
        <f>VLOOKUP($E58,'NatConditions Backsheet'!$D$6:$Q$155,H$10,0)</f>
        <v>Yes</v>
      </c>
      <c r="I58" s="300" t="str">
        <f>VLOOKUP($E58,'NatConditions Backsheet'!$D$6:$Q$155,I$10,0)</f>
        <v>Yes</v>
      </c>
      <c r="J58" s="300" t="str">
        <f>VLOOKUP($E58,'NatConditions Backsheet'!$D$6:$Q$155,J$10,0)</f>
        <v>Yes</v>
      </c>
      <c r="K58" s="300" t="str">
        <f>VLOOKUP($E58,'NatConditions Backsheet'!$D$6:$Q$155,K$10,0)</f>
        <v>Yes</v>
      </c>
      <c r="L58" s="300" t="str">
        <f>VLOOKUP($E58,'NatConditions Backsheet'!$D$6:$Q$155,L$10,0)</f>
        <v>Yes</v>
      </c>
      <c r="M58" s="300" t="str">
        <f>VLOOKUP($E58,'NatConditions Backsheet'!$D$6:$Q$155,M$10,0)</f>
        <v>Yes</v>
      </c>
      <c r="N58" s="300" t="str">
        <f>VLOOKUP($E58,'NatConditions Backsheet'!$D$6:$Q$155,N$10,0)</f>
        <v>Yes</v>
      </c>
      <c r="O58" s="300" t="str">
        <f>VLOOKUP($E58,'NatConditions Backsheet'!$D$6:$Q$155,O$10,0)</f>
        <v>Yes</v>
      </c>
      <c r="P58" s="300" t="str">
        <f>VLOOKUP($E58,'NatConditions Backsheet'!$D$6:$Q$155,P$10,0)</f>
        <v>Yes</v>
      </c>
      <c r="Q58" s="300" t="str">
        <f>VLOOKUP($E58,'NatConditions Backsheet'!$D$6:$Q$155,Q$10,0)</f>
        <v>Yes</v>
      </c>
      <c r="R58" s="301" t="str">
        <f>VLOOKUP($E58,'NatConditions Backsheet'!$D$6:$Q$155,R$10,0)</f>
        <v>Yes</v>
      </c>
    </row>
    <row r="59" spans="1:20">
      <c r="B59" s="42" t="s">
        <v>16</v>
      </c>
      <c r="C59" s="43" t="s">
        <v>28</v>
      </c>
      <c r="D59" s="45" t="s">
        <v>42</v>
      </c>
      <c r="E59" s="42" t="s">
        <v>143</v>
      </c>
      <c r="F59" s="45" t="s">
        <v>144</v>
      </c>
      <c r="G59" s="299" t="str">
        <f>VLOOKUP($E59,'NatConditions Backsheet'!$D$6:$Q$155,G$10,0)</f>
        <v>Yes</v>
      </c>
      <c r="H59" s="300" t="str">
        <f>VLOOKUP($E59,'NatConditions Backsheet'!$D$6:$Q$155,H$10,0)</f>
        <v>Yes</v>
      </c>
      <c r="I59" s="300" t="str">
        <f>VLOOKUP($E59,'NatConditions Backsheet'!$D$6:$Q$155,I$10,0)</f>
        <v>Yes</v>
      </c>
      <c r="J59" s="300" t="str">
        <f>VLOOKUP($E59,'NatConditions Backsheet'!$D$6:$Q$155,J$10,0)</f>
        <v>Yes</v>
      </c>
      <c r="K59" s="300" t="str">
        <f>VLOOKUP($E59,'NatConditions Backsheet'!$D$6:$Q$155,K$10,0)</f>
        <v>Yes</v>
      </c>
      <c r="L59" s="300" t="str">
        <f>VLOOKUP($E59,'NatConditions Backsheet'!$D$6:$Q$155,L$10,0)</f>
        <v>Yes</v>
      </c>
      <c r="M59" s="300" t="str">
        <f>VLOOKUP($E59,'NatConditions Backsheet'!$D$6:$Q$155,M$10,0)</f>
        <v>Yes</v>
      </c>
      <c r="N59" s="300" t="str">
        <f>VLOOKUP($E59,'NatConditions Backsheet'!$D$6:$Q$155,N$10,0)</f>
        <v>Yes</v>
      </c>
      <c r="O59" s="300" t="str">
        <f>VLOOKUP($E59,'NatConditions Backsheet'!$D$6:$Q$155,O$10,0)</f>
        <v>Yes</v>
      </c>
      <c r="P59" s="300" t="str">
        <f>VLOOKUP($E59,'NatConditions Backsheet'!$D$6:$Q$155,P$10,0)</f>
        <v>Yes</v>
      </c>
      <c r="Q59" s="300" t="str">
        <f>VLOOKUP($E59,'NatConditions Backsheet'!$D$6:$Q$155,Q$10,0)</f>
        <v>Yes</v>
      </c>
      <c r="R59" s="301" t="str">
        <f>VLOOKUP($E59,'NatConditions Backsheet'!$D$6:$Q$155,R$10,0)</f>
        <v>Yes</v>
      </c>
    </row>
    <row r="60" spans="1:20">
      <c r="B60" s="42" t="s">
        <v>22</v>
      </c>
      <c r="C60" s="43" t="s">
        <v>38</v>
      </c>
      <c r="D60" s="45" t="s">
        <v>58</v>
      </c>
      <c r="E60" s="42" t="s">
        <v>145</v>
      </c>
      <c r="F60" s="45" t="s">
        <v>146</v>
      </c>
      <c r="G60" s="299" t="str">
        <f>VLOOKUP($E60,'NatConditions Backsheet'!$D$6:$Q$155,G$10,0)</f>
        <v>Yes</v>
      </c>
      <c r="H60" s="300" t="str">
        <f>VLOOKUP($E60,'NatConditions Backsheet'!$D$6:$Q$155,H$10,0)</f>
        <v>Yes</v>
      </c>
      <c r="I60" s="300" t="str">
        <f>VLOOKUP($E60,'NatConditions Backsheet'!$D$6:$Q$155,I$10,0)</f>
        <v>Yes</v>
      </c>
      <c r="J60" s="300" t="str">
        <f>VLOOKUP($E60,'NatConditions Backsheet'!$D$6:$Q$155,J$10,0)</f>
        <v>Yes</v>
      </c>
      <c r="K60" s="300" t="str">
        <f>VLOOKUP($E60,'NatConditions Backsheet'!$D$6:$Q$155,K$10,0)</f>
        <v>Yes</v>
      </c>
      <c r="L60" s="300" t="str">
        <f>VLOOKUP($E60,'NatConditions Backsheet'!$D$6:$Q$155,L$10,0)</f>
        <v>Yes</v>
      </c>
      <c r="M60" s="300" t="str">
        <f>VLOOKUP($E60,'NatConditions Backsheet'!$D$6:$Q$155,M$10,0)</f>
        <v>Yes</v>
      </c>
      <c r="N60" s="300" t="str">
        <f>VLOOKUP($E60,'NatConditions Backsheet'!$D$6:$Q$155,N$10,0)</f>
        <v>Yes</v>
      </c>
      <c r="O60" s="300" t="str">
        <f>VLOOKUP($E60,'NatConditions Backsheet'!$D$6:$Q$155,O$10,0)</f>
        <v>Yes</v>
      </c>
      <c r="P60" s="300" t="str">
        <f>VLOOKUP($E60,'NatConditions Backsheet'!$D$6:$Q$155,P$10,0)</f>
        <v>Yes</v>
      </c>
      <c r="Q60" s="300" t="str">
        <f>VLOOKUP($E60,'NatConditions Backsheet'!$D$6:$Q$155,Q$10,0)</f>
        <v>Yes</v>
      </c>
      <c r="R60" s="301" t="str">
        <f>VLOOKUP($E60,'NatConditions Backsheet'!$D$6:$Q$155,R$10,0)</f>
        <v>Yes</v>
      </c>
    </row>
    <row r="61" spans="1:20">
      <c r="B61" s="42" t="s">
        <v>20</v>
      </c>
      <c r="C61" s="43" t="s">
        <v>36</v>
      </c>
      <c r="D61" s="45" t="s">
        <v>64</v>
      </c>
      <c r="E61" s="42" t="s">
        <v>147</v>
      </c>
      <c r="F61" s="45" t="s">
        <v>148</v>
      </c>
      <c r="G61" s="299" t="str">
        <f>VLOOKUP($E61,'NatConditions Backsheet'!$D$6:$Q$155,G$10,0)</f>
        <v>Yes</v>
      </c>
      <c r="H61" s="300" t="str">
        <f>VLOOKUP($E61,'NatConditions Backsheet'!$D$6:$Q$155,H$10,0)</f>
        <v>Yes</v>
      </c>
      <c r="I61" s="300" t="str">
        <f>VLOOKUP($E61,'NatConditions Backsheet'!$D$6:$Q$155,I$10,0)</f>
        <v>Yes</v>
      </c>
      <c r="J61" s="300" t="str">
        <f>VLOOKUP($E61,'NatConditions Backsheet'!$D$6:$Q$155,J$10,0)</f>
        <v>Yes</v>
      </c>
      <c r="K61" s="300" t="str">
        <f>VLOOKUP($E61,'NatConditions Backsheet'!$D$6:$Q$155,K$10,0)</f>
        <v>Yes</v>
      </c>
      <c r="L61" s="300" t="str">
        <f>VLOOKUP($E61,'NatConditions Backsheet'!$D$6:$Q$155,L$10,0)</f>
        <v>Yes</v>
      </c>
      <c r="M61" s="300" t="str">
        <f>VLOOKUP($E61,'NatConditions Backsheet'!$D$6:$Q$155,M$10,0)</f>
        <v>Yes</v>
      </c>
      <c r="N61" s="300" t="str">
        <f>VLOOKUP($E61,'NatConditions Backsheet'!$D$6:$Q$155,N$10,0)</f>
        <v>Yes</v>
      </c>
      <c r="O61" s="300" t="str">
        <f>VLOOKUP($E61,'NatConditions Backsheet'!$D$6:$Q$155,O$10,0)</f>
        <v>Yes</v>
      </c>
      <c r="P61" s="300" t="str">
        <f>VLOOKUP($E61,'NatConditions Backsheet'!$D$6:$Q$155,P$10,0)</f>
        <v>Yes</v>
      </c>
      <c r="Q61" s="300" t="str">
        <f>VLOOKUP($E61,'NatConditions Backsheet'!$D$6:$Q$155,Q$10,0)</f>
        <v>Yes</v>
      </c>
      <c r="R61" s="301" t="str">
        <f>VLOOKUP($E61,'NatConditions Backsheet'!$D$6:$Q$155,R$10,0)</f>
        <v>Yes</v>
      </c>
    </row>
    <row r="62" spans="1:20">
      <c r="B62" s="42" t="s">
        <v>18</v>
      </c>
      <c r="C62" s="43" t="s">
        <v>34</v>
      </c>
      <c r="D62" s="45" t="s">
        <v>54</v>
      </c>
      <c r="E62" s="42" t="s">
        <v>149</v>
      </c>
      <c r="F62" s="45" t="s">
        <v>150</v>
      </c>
      <c r="G62" s="299" t="str">
        <f>VLOOKUP($E62,'NatConditions Backsheet'!$D$6:$Q$155,G$10,0)</f>
        <v>Yes</v>
      </c>
      <c r="H62" s="300" t="str">
        <f>VLOOKUP($E62,'NatConditions Backsheet'!$D$6:$Q$155,H$10,0)</f>
        <v>Yes</v>
      </c>
      <c r="I62" s="300" t="str">
        <f>VLOOKUP($E62,'NatConditions Backsheet'!$D$6:$Q$155,I$10,0)</f>
        <v>Yes</v>
      </c>
      <c r="J62" s="300" t="str">
        <f>VLOOKUP($E62,'NatConditions Backsheet'!$D$6:$Q$155,J$10,0)</f>
        <v>Yes</v>
      </c>
      <c r="K62" s="300" t="str">
        <f>VLOOKUP($E62,'NatConditions Backsheet'!$D$6:$Q$155,K$10,0)</f>
        <v>Yes</v>
      </c>
      <c r="L62" s="300" t="str">
        <f>VLOOKUP($E62,'NatConditions Backsheet'!$D$6:$Q$155,L$10,0)</f>
        <v>Yes</v>
      </c>
      <c r="M62" s="300" t="str">
        <f>VLOOKUP($E62,'NatConditions Backsheet'!$D$6:$Q$155,M$10,0)</f>
        <v>Yes</v>
      </c>
      <c r="N62" s="300" t="str">
        <f>VLOOKUP($E62,'NatConditions Backsheet'!$D$6:$Q$155,N$10,0)</f>
        <v>Yes</v>
      </c>
      <c r="O62" s="300" t="str">
        <f>VLOOKUP($E62,'NatConditions Backsheet'!$D$6:$Q$155,O$10,0)</f>
        <v>Yes</v>
      </c>
      <c r="P62" s="300" t="str">
        <f>VLOOKUP($E62,'NatConditions Backsheet'!$D$6:$Q$155,P$10,0)</f>
        <v>Yes</v>
      </c>
      <c r="Q62" s="300" t="str">
        <f>VLOOKUP($E62,'NatConditions Backsheet'!$D$6:$Q$155,Q$10,0)</f>
        <v>Yes</v>
      </c>
      <c r="R62" s="301" t="str">
        <f>VLOOKUP($E62,'NatConditions Backsheet'!$D$6:$Q$155,R$10,0)</f>
        <v>Yes</v>
      </c>
    </row>
    <row r="63" spans="1:20">
      <c r="B63" s="42" t="s">
        <v>16</v>
      </c>
      <c r="C63" s="43" t="s">
        <v>24</v>
      </c>
      <c r="D63" s="45" t="s">
        <v>44</v>
      </c>
      <c r="E63" s="42" t="s">
        <v>151</v>
      </c>
      <c r="F63" s="45" t="s">
        <v>152</v>
      </c>
      <c r="G63" s="299" t="str">
        <f>VLOOKUP($E63,'NatConditions Backsheet'!$D$6:$Q$155,G$10,0)</f>
        <v>Yes</v>
      </c>
      <c r="H63" s="300" t="str">
        <f>VLOOKUP($E63,'NatConditions Backsheet'!$D$6:$Q$155,H$10,0)</f>
        <v>Yes</v>
      </c>
      <c r="I63" s="300" t="str">
        <f>VLOOKUP($E63,'NatConditions Backsheet'!$D$6:$Q$155,I$10,0)</f>
        <v>Yes</v>
      </c>
      <c r="J63" s="300" t="str">
        <f>VLOOKUP($E63,'NatConditions Backsheet'!$D$6:$Q$155,J$10,0)</f>
        <v>Yes</v>
      </c>
      <c r="K63" s="300" t="str">
        <f>VLOOKUP($E63,'NatConditions Backsheet'!$D$6:$Q$155,K$10,0)</f>
        <v>Yes</v>
      </c>
      <c r="L63" s="300" t="str">
        <f>VLOOKUP($E63,'NatConditions Backsheet'!$D$6:$Q$155,L$10,0)</f>
        <v>No</v>
      </c>
      <c r="M63" s="300" t="str">
        <f>VLOOKUP($E63,'NatConditions Backsheet'!$D$6:$Q$155,M$10,0)</f>
        <v>Yes</v>
      </c>
      <c r="N63" s="300" t="str">
        <f>VLOOKUP($E63,'NatConditions Backsheet'!$D$6:$Q$155,N$10,0)</f>
        <v>No</v>
      </c>
      <c r="O63" s="300" t="str">
        <f>VLOOKUP($E63,'NatConditions Backsheet'!$D$6:$Q$155,O$10,0)</f>
        <v>Yes</v>
      </c>
      <c r="P63" s="300" t="str">
        <f>VLOOKUP($E63,'NatConditions Backsheet'!$D$6:$Q$155,P$10,0)</f>
        <v>No</v>
      </c>
      <c r="Q63" s="300" t="str">
        <f>VLOOKUP($E63,'NatConditions Backsheet'!$D$6:$Q$155,Q$10,0)</f>
        <v>No</v>
      </c>
      <c r="R63" s="301" t="str">
        <f>VLOOKUP($E63,'NatConditions Backsheet'!$D$6:$Q$155,R$10,0)</f>
        <v>Yes</v>
      </c>
    </row>
    <row r="64" spans="1:20">
      <c r="B64" s="42" t="s">
        <v>22</v>
      </c>
      <c r="C64" s="43" t="s">
        <v>40</v>
      </c>
      <c r="D64" s="45" t="s">
        <v>60</v>
      </c>
      <c r="E64" s="42" t="s">
        <v>153</v>
      </c>
      <c r="F64" s="45" t="s">
        <v>154</v>
      </c>
      <c r="G64" s="299" t="str">
        <f>VLOOKUP($E64,'NatConditions Backsheet'!$D$6:$Q$155,G$10,0)</f>
        <v>Yes</v>
      </c>
      <c r="H64" s="300" t="str">
        <f>VLOOKUP($E64,'NatConditions Backsheet'!$D$6:$Q$155,H$10,0)</f>
        <v>Yes</v>
      </c>
      <c r="I64" s="300" t="str">
        <f>VLOOKUP($E64,'NatConditions Backsheet'!$D$6:$Q$155,I$10,0)</f>
        <v>Yes</v>
      </c>
      <c r="J64" s="300" t="str">
        <f>VLOOKUP($E64,'NatConditions Backsheet'!$D$6:$Q$155,J$10,0)</f>
        <v>No</v>
      </c>
      <c r="K64" s="300" t="str">
        <f>VLOOKUP($E64,'NatConditions Backsheet'!$D$6:$Q$155,K$10,0)</f>
        <v>No</v>
      </c>
      <c r="L64" s="300" t="str">
        <f>VLOOKUP($E64,'NatConditions Backsheet'!$D$6:$Q$155,L$10,0)</f>
        <v>Yes</v>
      </c>
      <c r="M64" s="300" t="str">
        <f>VLOOKUP($E64,'NatConditions Backsheet'!$D$6:$Q$155,M$10,0)</f>
        <v>Yes</v>
      </c>
      <c r="N64" s="300" t="str">
        <f>VLOOKUP($E64,'NatConditions Backsheet'!$D$6:$Q$155,N$10,0)</f>
        <v>Yes</v>
      </c>
      <c r="O64" s="300" t="str">
        <f>VLOOKUP($E64,'NatConditions Backsheet'!$D$6:$Q$155,O$10,0)</f>
        <v>Yes</v>
      </c>
      <c r="P64" s="300" t="str">
        <f>VLOOKUP($E64,'NatConditions Backsheet'!$D$6:$Q$155,P$10,0)</f>
        <v>Yes</v>
      </c>
      <c r="Q64" s="300" t="str">
        <f>VLOOKUP($E64,'NatConditions Backsheet'!$D$6:$Q$155,Q$10,0)</f>
        <v>Yes</v>
      </c>
      <c r="R64" s="301" t="str">
        <f>VLOOKUP($E64,'NatConditions Backsheet'!$D$6:$Q$155,R$10,0)</f>
        <v>Yes</v>
      </c>
    </row>
    <row r="65" spans="2:18">
      <c r="B65" s="42" t="s">
        <v>20</v>
      </c>
      <c r="C65" s="43" t="s">
        <v>36</v>
      </c>
      <c r="D65" s="45" t="s">
        <v>64</v>
      </c>
      <c r="E65" s="42" t="s">
        <v>155</v>
      </c>
      <c r="F65" s="45" t="s">
        <v>156</v>
      </c>
      <c r="G65" s="299" t="str">
        <f>VLOOKUP($E65,'NatConditions Backsheet'!$D$6:$Q$155,G$10,0)</f>
        <v>Yes</v>
      </c>
      <c r="H65" s="300" t="str">
        <f>VLOOKUP($E65,'NatConditions Backsheet'!$D$6:$Q$155,H$10,0)</f>
        <v>Yes</v>
      </c>
      <c r="I65" s="300" t="str">
        <f>VLOOKUP($E65,'NatConditions Backsheet'!$D$6:$Q$155,I$10,0)</f>
        <v>Yes</v>
      </c>
      <c r="J65" s="300" t="str">
        <f>VLOOKUP($E65,'NatConditions Backsheet'!$D$6:$Q$155,J$10,0)</f>
        <v>No</v>
      </c>
      <c r="K65" s="300" t="str">
        <f>VLOOKUP($E65,'NatConditions Backsheet'!$D$6:$Q$155,K$10,0)</f>
        <v>Yes</v>
      </c>
      <c r="L65" s="300" t="str">
        <f>VLOOKUP($E65,'NatConditions Backsheet'!$D$6:$Q$155,L$10,0)</f>
        <v>Yes</v>
      </c>
      <c r="M65" s="300" t="str">
        <f>VLOOKUP($E65,'NatConditions Backsheet'!$D$6:$Q$155,M$10,0)</f>
        <v>Yes</v>
      </c>
      <c r="N65" s="300" t="str">
        <f>VLOOKUP($E65,'NatConditions Backsheet'!$D$6:$Q$155,N$10,0)</f>
        <v>Yes</v>
      </c>
      <c r="O65" s="300" t="str">
        <f>VLOOKUP($E65,'NatConditions Backsheet'!$D$6:$Q$155,O$10,0)</f>
        <v>Yes</v>
      </c>
      <c r="P65" s="300" t="str">
        <f>VLOOKUP($E65,'NatConditions Backsheet'!$D$6:$Q$155,P$10,0)</f>
        <v>Yes</v>
      </c>
      <c r="Q65" s="300" t="str">
        <f>VLOOKUP($E65,'NatConditions Backsheet'!$D$6:$Q$155,Q$10,0)</f>
        <v>Yes</v>
      </c>
      <c r="R65" s="301" t="str">
        <f>VLOOKUP($E65,'NatConditions Backsheet'!$D$6:$Q$155,R$10,0)</f>
        <v>Yes</v>
      </c>
    </row>
    <row r="66" spans="2:18">
      <c r="B66" s="42" t="s">
        <v>20</v>
      </c>
      <c r="C66" s="43" t="s">
        <v>36</v>
      </c>
      <c r="D66" s="45" t="s">
        <v>64</v>
      </c>
      <c r="E66" s="42" t="s">
        <v>157</v>
      </c>
      <c r="F66" s="45" t="s">
        <v>158</v>
      </c>
      <c r="G66" s="299" t="str">
        <f>VLOOKUP($E66,'NatConditions Backsheet'!$D$6:$Q$155,G$10,0)</f>
        <v>Yes</v>
      </c>
      <c r="H66" s="300" t="str">
        <f>VLOOKUP($E66,'NatConditions Backsheet'!$D$6:$Q$155,H$10,0)</f>
        <v>Yes</v>
      </c>
      <c r="I66" s="300" t="str">
        <f>VLOOKUP($E66,'NatConditions Backsheet'!$D$6:$Q$155,I$10,0)</f>
        <v>Yes</v>
      </c>
      <c r="J66" s="300" t="str">
        <f>VLOOKUP($E66,'NatConditions Backsheet'!$D$6:$Q$155,J$10,0)</f>
        <v>No</v>
      </c>
      <c r="K66" s="300" t="str">
        <f>VLOOKUP($E66,'NatConditions Backsheet'!$D$6:$Q$155,K$10,0)</f>
        <v>No</v>
      </c>
      <c r="L66" s="300" t="str">
        <f>VLOOKUP($E66,'NatConditions Backsheet'!$D$6:$Q$155,L$10,0)</f>
        <v>No</v>
      </c>
      <c r="M66" s="300" t="str">
        <f>VLOOKUP($E66,'NatConditions Backsheet'!$D$6:$Q$155,M$10,0)</f>
        <v>No</v>
      </c>
      <c r="N66" s="300" t="str">
        <f>VLOOKUP($E66,'NatConditions Backsheet'!$D$6:$Q$155,N$10,0)</f>
        <v>No</v>
      </c>
      <c r="O66" s="300" t="str">
        <f>VLOOKUP($E66,'NatConditions Backsheet'!$D$6:$Q$155,O$10,0)</f>
        <v>Yes</v>
      </c>
      <c r="P66" s="300" t="str">
        <f>VLOOKUP($E66,'NatConditions Backsheet'!$D$6:$Q$155,P$10,0)</f>
        <v>Yes</v>
      </c>
      <c r="Q66" s="300" t="str">
        <f>VLOOKUP($E66,'NatConditions Backsheet'!$D$6:$Q$155,Q$10,0)</f>
        <v>Yes</v>
      </c>
      <c r="R66" s="301" t="str">
        <f>VLOOKUP($E66,'NatConditions Backsheet'!$D$6:$Q$155,R$10,0)</f>
        <v>Yes</v>
      </c>
    </row>
    <row r="67" spans="2:18">
      <c r="B67" s="42" t="s">
        <v>16</v>
      </c>
      <c r="C67" s="43" t="s">
        <v>26</v>
      </c>
      <c r="D67" s="45" t="s">
        <v>46</v>
      </c>
      <c r="E67" s="42" t="s">
        <v>159</v>
      </c>
      <c r="F67" s="45" t="s">
        <v>160</v>
      </c>
      <c r="G67" s="299" t="str">
        <f>VLOOKUP($E67,'NatConditions Backsheet'!$D$6:$Q$155,G$10,0)</f>
        <v>Yes</v>
      </c>
      <c r="H67" s="300" t="str">
        <f>VLOOKUP($E67,'NatConditions Backsheet'!$D$6:$Q$155,H$10,0)</f>
        <v>Yes</v>
      </c>
      <c r="I67" s="300" t="str">
        <f>VLOOKUP($E67,'NatConditions Backsheet'!$D$6:$Q$155,I$10,0)</f>
        <v>Yes</v>
      </c>
      <c r="J67" s="300" t="str">
        <f>VLOOKUP($E67,'NatConditions Backsheet'!$D$6:$Q$155,J$10,0)</f>
        <v>Yes</v>
      </c>
      <c r="K67" s="300" t="str">
        <f>VLOOKUP($E67,'NatConditions Backsheet'!$D$6:$Q$155,K$10,0)</f>
        <v>Yes</v>
      </c>
      <c r="L67" s="300" t="str">
        <f>VLOOKUP($E67,'NatConditions Backsheet'!$D$6:$Q$155,L$10,0)</f>
        <v>Yes</v>
      </c>
      <c r="M67" s="300" t="str">
        <f>VLOOKUP($E67,'NatConditions Backsheet'!$D$6:$Q$155,M$10,0)</f>
        <v>Yes</v>
      </c>
      <c r="N67" s="300" t="str">
        <f>VLOOKUP($E67,'NatConditions Backsheet'!$D$6:$Q$155,N$10,0)</f>
        <v>Yes</v>
      </c>
      <c r="O67" s="300" t="str">
        <f>VLOOKUP($E67,'NatConditions Backsheet'!$D$6:$Q$155,O$10,0)</f>
        <v>Yes</v>
      </c>
      <c r="P67" s="300" t="str">
        <f>VLOOKUP($E67,'NatConditions Backsheet'!$D$6:$Q$155,P$10,0)</f>
        <v>Yes</v>
      </c>
      <c r="Q67" s="300" t="str">
        <f>VLOOKUP($E67,'NatConditions Backsheet'!$D$6:$Q$155,Q$10,0)</f>
        <v>Yes</v>
      </c>
      <c r="R67" s="301" t="str">
        <f>VLOOKUP($E67,'NatConditions Backsheet'!$D$6:$Q$155,R$10,0)</f>
        <v>Yes</v>
      </c>
    </row>
    <row r="68" spans="2:18">
      <c r="B68" s="42" t="s">
        <v>20</v>
      </c>
      <c r="C68" s="43" t="s">
        <v>36</v>
      </c>
      <c r="D68" s="45" t="s">
        <v>64</v>
      </c>
      <c r="E68" s="42" t="s">
        <v>161</v>
      </c>
      <c r="F68" s="45" t="s">
        <v>162</v>
      </c>
      <c r="G68" s="299" t="str">
        <f>VLOOKUP($E68,'NatConditions Backsheet'!$D$6:$Q$155,G$10,0)</f>
        <v>Yes</v>
      </c>
      <c r="H68" s="300" t="str">
        <f>VLOOKUP($E68,'NatConditions Backsheet'!$D$6:$Q$155,H$10,0)</f>
        <v>Yes</v>
      </c>
      <c r="I68" s="300" t="str">
        <f>VLOOKUP($E68,'NatConditions Backsheet'!$D$6:$Q$155,I$10,0)</f>
        <v>Yes</v>
      </c>
      <c r="J68" s="300" t="str">
        <f>VLOOKUP($E68,'NatConditions Backsheet'!$D$6:$Q$155,J$10,0)</f>
        <v>Yes</v>
      </c>
      <c r="K68" s="300" t="str">
        <f>VLOOKUP($E68,'NatConditions Backsheet'!$D$6:$Q$155,K$10,0)</f>
        <v>Yes</v>
      </c>
      <c r="L68" s="300" t="str">
        <f>VLOOKUP($E68,'NatConditions Backsheet'!$D$6:$Q$155,L$10,0)</f>
        <v>Yes</v>
      </c>
      <c r="M68" s="300" t="str">
        <f>VLOOKUP($E68,'NatConditions Backsheet'!$D$6:$Q$155,M$10,0)</f>
        <v>Yes</v>
      </c>
      <c r="N68" s="300" t="str">
        <f>VLOOKUP($E68,'NatConditions Backsheet'!$D$6:$Q$155,N$10,0)</f>
        <v>Yes</v>
      </c>
      <c r="O68" s="300" t="str">
        <f>VLOOKUP($E68,'NatConditions Backsheet'!$D$6:$Q$155,O$10,0)</f>
        <v>Yes</v>
      </c>
      <c r="P68" s="300" t="str">
        <f>VLOOKUP($E68,'NatConditions Backsheet'!$D$6:$Q$155,P$10,0)</f>
        <v>Yes</v>
      </c>
      <c r="Q68" s="300" t="str">
        <f>VLOOKUP($E68,'NatConditions Backsheet'!$D$6:$Q$155,Q$10,0)</f>
        <v>Yes</v>
      </c>
      <c r="R68" s="301" t="str">
        <f>VLOOKUP($E68,'NatConditions Backsheet'!$D$6:$Q$155,R$10,0)</f>
        <v>Yes</v>
      </c>
    </row>
    <row r="69" spans="2:18">
      <c r="B69" s="42" t="s">
        <v>22</v>
      </c>
      <c r="C69" s="43" t="s">
        <v>38</v>
      </c>
      <c r="D69" s="45" t="s">
        <v>62</v>
      </c>
      <c r="E69" s="42" t="s">
        <v>163</v>
      </c>
      <c r="F69" s="45" t="s">
        <v>164</v>
      </c>
      <c r="G69" s="299" t="str">
        <f>VLOOKUP($E69,'NatConditions Backsheet'!$D$6:$Q$155,G$10,0)</f>
        <v>Yes</v>
      </c>
      <c r="H69" s="300" t="str">
        <f>VLOOKUP($E69,'NatConditions Backsheet'!$D$6:$Q$155,H$10,0)</f>
        <v>Yes</v>
      </c>
      <c r="I69" s="300" t="str">
        <f>VLOOKUP($E69,'NatConditions Backsheet'!$D$6:$Q$155,I$10,0)</f>
        <v>Yes</v>
      </c>
      <c r="J69" s="300" t="str">
        <f>VLOOKUP($E69,'NatConditions Backsheet'!$D$6:$Q$155,J$10,0)</f>
        <v>No</v>
      </c>
      <c r="K69" s="300" t="str">
        <f>VLOOKUP($E69,'NatConditions Backsheet'!$D$6:$Q$155,K$10,0)</f>
        <v>Yes</v>
      </c>
      <c r="L69" s="300" t="str">
        <f>VLOOKUP($E69,'NatConditions Backsheet'!$D$6:$Q$155,L$10,0)</f>
        <v>Yes</v>
      </c>
      <c r="M69" s="300" t="str">
        <f>VLOOKUP($E69,'NatConditions Backsheet'!$D$6:$Q$155,M$10,0)</f>
        <v>Yes</v>
      </c>
      <c r="N69" s="300" t="str">
        <f>VLOOKUP($E69,'NatConditions Backsheet'!$D$6:$Q$155,N$10,0)</f>
        <v>Yes</v>
      </c>
      <c r="O69" s="300" t="str">
        <f>VLOOKUP($E69,'NatConditions Backsheet'!$D$6:$Q$155,O$10,0)</f>
        <v>Yes</v>
      </c>
      <c r="P69" s="300" t="str">
        <f>VLOOKUP($E69,'NatConditions Backsheet'!$D$6:$Q$155,P$10,0)</f>
        <v>Yes</v>
      </c>
      <c r="Q69" s="300" t="str">
        <f>VLOOKUP($E69,'NatConditions Backsheet'!$D$6:$Q$155,Q$10,0)</f>
        <v>Yes</v>
      </c>
      <c r="R69" s="301" t="str">
        <f>VLOOKUP($E69,'NatConditions Backsheet'!$D$6:$Q$155,R$10,0)</f>
        <v>Yes</v>
      </c>
    </row>
    <row r="70" spans="2:18">
      <c r="B70" s="42" t="s">
        <v>20</v>
      </c>
      <c r="C70" s="43" t="s">
        <v>36</v>
      </c>
      <c r="D70" s="45" t="s">
        <v>64</v>
      </c>
      <c r="E70" s="42" t="s">
        <v>165</v>
      </c>
      <c r="F70" s="45" t="s">
        <v>166</v>
      </c>
      <c r="G70" s="299" t="str">
        <f>VLOOKUP($E70,'NatConditions Backsheet'!$D$6:$Q$155,G$10,0)</f>
        <v>Yes</v>
      </c>
      <c r="H70" s="300" t="str">
        <f>VLOOKUP($E70,'NatConditions Backsheet'!$D$6:$Q$155,H$10,0)</f>
        <v>Yes</v>
      </c>
      <c r="I70" s="300" t="str">
        <f>VLOOKUP($E70,'NatConditions Backsheet'!$D$6:$Q$155,I$10,0)</f>
        <v>Yes</v>
      </c>
      <c r="J70" s="300" t="str">
        <f>VLOOKUP($E70,'NatConditions Backsheet'!$D$6:$Q$155,J$10,0)</f>
        <v>Yes</v>
      </c>
      <c r="K70" s="300" t="str">
        <f>VLOOKUP($E70,'NatConditions Backsheet'!$D$6:$Q$155,K$10,0)</f>
        <v>Yes</v>
      </c>
      <c r="L70" s="300" t="str">
        <f>VLOOKUP($E70,'NatConditions Backsheet'!$D$6:$Q$155,L$10,0)</f>
        <v>Yes</v>
      </c>
      <c r="M70" s="300" t="str">
        <f>VLOOKUP($E70,'NatConditions Backsheet'!$D$6:$Q$155,M$10,0)</f>
        <v>Yes</v>
      </c>
      <c r="N70" s="300" t="str">
        <f>VLOOKUP($E70,'NatConditions Backsheet'!$D$6:$Q$155,N$10,0)</f>
        <v>Yes</v>
      </c>
      <c r="O70" s="300" t="str">
        <f>VLOOKUP($E70,'NatConditions Backsheet'!$D$6:$Q$155,O$10,0)</f>
        <v>Yes</v>
      </c>
      <c r="P70" s="300" t="str">
        <f>VLOOKUP($E70,'NatConditions Backsheet'!$D$6:$Q$155,P$10,0)</f>
        <v>Yes</v>
      </c>
      <c r="Q70" s="300" t="str">
        <f>VLOOKUP($E70,'NatConditions Backsheet'!$D$6:$Q$155,Q$10,0)</f>
        <v>Yes</v>
      </c>
      <c r="R70" s="301" t="str">
        <f>VLOOKUP($E70,'NatConditions Backsheet'!$D$6:$Q$155,R$10,0)</f>
        <v>Yes</v>
      </c>
    </row>
    <row r="71" spans="2:18">
      <c r="B71" s="42" t="s">
        <v>20</v>
      </c>
      <c r="C71" s="43" t="s">
        <v>36</v>
      </c>
      <c r="D71" s="45" t="s">
        <v>64</v>
      </c>
      <c r="E71" s="42" t="s">
        <v>167</v>
      </c>
      <c r="F71" s="45" t="s">
        <v>168</v>
      </c>
      <c r="G71" s="299" t="str">
        <f>VLOOKUP($E71,'NatConditions Backsheet'!$D$6:$Q$155,G$10,0)</f>
        <v>Yes</v>
      </c>
      <c r="H71" s="300" t="str">
        <f>VLOOKUP($E71,'NatConditions Backsheet'!$D$6:$Q$155,H$10,0)</f>
        <v>Yes</v>
      </c>
      <c r="I71" s="300" t="str">
        <f>VLOOKUP($E71,'NatConditions Backsheet'!$D$6:$Q$155,I$10,0)</f>
        <v>No</v>
      </c>
      <c r="J71" s="300" t="str">
        <f>VLOOKUP($E71,'NatConditions Backsheet'!$D$6:$Q$155,J$10,0)</f>
        <v>No</v>
      </c>
      <c r="K71" s="300" t="str">
        <f>VLOOKUP($E71,'NatConditions Backsheet'!$D$6:$Q$155,K$10,0)</f>
        <v>Yes</v>
      </c>
      <c r="L71" s="300" t="str">
        <f>VLOOKUP($E71,'NatConditions Backsheet'!$D$6:$Q$155,L$10,0)</f>
        <v>Yes</v>
      </c>
      <c r="M71" s="300" t="str">
        <f>VLOOKUP($E71,'NatConditions Backsheet'!$D$6:$Q$155,M$10,0)</f>
        <v>Yes</v>
      </c>
      <c r="N71" s="300" t="str">
        <f>VLOOKUP($E71,'NatConditions Backsheet'!$D$6:$Q$155,N$10,0)</f>
        <v>Yes</v>
      </c>
      <c r="O71" s="300" t="str">
        <f>VLOOKUP($E71,'NatConditions Backsheet'!$D$6:$Q$155,O$10,0)</f>
        <v>No</v>
      </c>
      <c r="P71" s="300" t="str">
        <f>VLOOKUP($E71,'NatConditions Backsheet'!$D$6:$Q$155,P$10,0)</f>
        <v>Yes</v>
      </c>
      <c r="Q71" s="300" t="str">
        <f>VLOOKUP($E71,'NatConditions Backsheet'!$D$6:$Q$155,Q$10,0)</f>
        <v>Yes</v>
      </c>
      <c r="R71" s="301" t="str">
        <f>VLOOKUP($E71,'NatConditions Backsheet'!$D$6:$Q$155,R$10,0)</f>
        <v>Yes</v>
      </c>
    </row>
    <row r="72" spans="2:18">
      <c r="B72" s="42" t="s">
        <v>16</v>
      </c>
      <c r="C72" s="43" t="s">
        <v>24</v>
      </c>
      <c r="D72" s="45" t="s">
        <v>44</v>
      </c>
      <c r="E72" s="42" t="s">
        <v>169</v>
      </c>
      <c r="F72" s="45" t="s">
        <v>170</v>
      </c>
      <c r="G72" s="299" t="str">
        <f>VLOOKUP($E72,'NatConditions Backsheet'!$D$6:$Q$155,G$10,0)</f>
        <v>Yes</v>
      </c>
      <c r="H72" s="300" t="str">
        <f>VLOOKUP($E72,'NatConditions Backsheet'!$D$6:$Q$155,H$10,0)</f>
        <v>Yes</v>
      </c>
      <c r="I72" s="300" t="str">
        <f>VLOOKUP($E72,'NatConditions Backsheet'!$D$6:$Q$155,I$10,0)</f>
        <v>Yes</v>
      </c>
      <c r="J72" s="300" t="str">
        <f>VLOOKUP($E72,'NatConditions Backsheet'!$D$6:$Q$155,J$10,0)</f>
        <v>Yes</v>
      </c>
      <c r="K72" s="300" t="str">
        <f>VLOOKUP($E72,'NatConditions Backsheet'!$D$6:$Q$155,K$10,0)</f>
        <v>Yes</v>
      </c>
      <c r="L72" s="300" t="str">
        <f>VLOOKUP($E72,'NatConditions Backsheet'!$D$6:$Q$155,L$10,0)</f>
        <v>Yes</v>
      </c>
      <c r="M72" s="300" t="str">
        <f>VLOOKUP($E72,'NatConditions Backsheet'!$D$6:$Q$155,M$10,0)</f>
        <v>Yes</v>
      </c>
      <c r="N72" s="300" t="str">
        <f>VLOOKUP($E72,'NatConditions Backsheet'!$D$6:$Q$155,N$10,0)</f>
        <v>Yes</v>
      </c>
      <c r="O72" s="300" t="str">
        <f>VLOOKUP($E72,'NatConditions Backsheet'!$D$6:$Q$155,O$10,0)</f>
        <v>Yes</v>
      </c>
      <c r="P72" s="300" t="str">
        <f>VLOOKUP($E72,'NatConditions Backsheet'!$D$6:$Q$155,P$10,0)</f>
        <v>Yes</v>
      </c>
      <c r="Q72" s="300" t="str">
        <f>VLOOKUP($E72,'NatConditions Backsheet'!$D$6:$Q$155,Q$10,0)</f>
        <v>Yes</v>
      </c>
      <c r="R72" s="301" t="str">
        <f>VLOOKUP($E72,'NatConditions Backsheet'!$D$6:$Q$155,R$10,0)</f>
        <v>Yes</v>
      </c>
    </row>
    <row r="73" spans="2:18">
      <c r="B73" s="42" t="s">
        <v>20</v>
      </c>
      <c r="C73" s="43" t="s">
        <v>36</v>
      </c>
      <c r="D73" s="45" t="s">
        <v>64</v>
      </c>
      <c r="E73" s="42" t="s">
        <v>171</v>
      </c>
      <c r="F73" s="45" t="s">
        <v>172</v>
      </c>
      <c r="G73" s="299" t="str">
        <f>VLOOKUP($E73,'NatConditions Backsheet'!$D$6:$Q$155,G$10,0)</f>
        <v>Yes</v>
      </c>
      <c r="H73" s="300" t="str">
        <f>VLOOKUP($E73,'NatConditions Backsheet'!$D$6:$Q$155,H$10,0)</f>
        <v>Yes</v>
      </c>
      <c r="I73" s="300" t="str">
        <f>VLOOKUP($E73,'NatConditions Backsheet'!$D$6:$Q$155,I$10,0)</f>
        <v>Yes</v>
      </c>
      <c r="J73" s="300" t="str">
        <f>VLOOKUP($E73,'NatConditions Backsheet'!$D$6:$Q$155,J$10,0)</f>
        <v>Yes</v>
      </c>
      <c r="K73" s="300" t="str">
        <f>VLOOKUP($E73,'NatConditions Backsheet'!$D$6:$Q$155,K$10,0)</f>
        <v>Yes</v>
      </c>
      <c r="L73" s="300" t="str">
        <f>VLOOKUP($E73,'NatConditions Backsheet'!$D$6:$Q$155,L$10,0)</f>
        <v>Yes</v>
      </c>
      <c r="M73" s="300" t="str">
        <f>VLOOKUP($E73,'NatConditions Backsheet'!$D$6:$Q$155,M$10,0)</f>
        <v>Yes</v>
      </c>
      <c r="N73" s="300" t="str">
        <f>VLOOKUP($E73,'NatConditions Backsheet'!$D$6:$Q$155,N$10,0)</f>
        <v>Yes</v>
      </c>
      <c r="O73" s="300" t="str">
        <f>VLOOKUP($E73,'NatConditions Backsheet'!$D$6:$Q$155,O$10,0)</f>
        <v>Yes</v>
      </c>
      <c r="P73" s="300" t="str">
        <f>VLOOKUP($E73,'NatConditions Backsheet'!$D$6:$Q$155,P$10,0)</f>
        <v>Yes</v>
      </c>
      <c r="Q73" s="300" t="str">
        <f>VLOOKUP($E73,'NatConditions Backsheet'!$D$6:$Q$155,Q$10,0)</f>
        <v>Yes</v>
      </c>
      <c r="R73" s="301" t="str">
        <f>VLOOKUP($E73,'NatConditions Backsheet'!$D$6:$Q$155,R$10,0)</f>
        <v>Yes</v>
      </c>
    </row>
    <row r="74" spans="2:18">
      <c r="B74" s="42" t="s">
        <v>18</v>
      </c>
      <c r="C74" s="43" t="s">
        <v>32</v>
      </c>
      <c r="D74" s="45" t="s">
        <v>50</v>
      </c>
      <c r="E74" s="42" t="s">
        <v>173</v>
      </c>
      <c r="F74" s="45" t="s">
        <v>174</v>
      </c>
      <c r="G74" s="299" t="str">
        <f>VLOOKUP($E74,'NatConditions Backsheet'!$D$6:$Q$155,G$10,0)</f>
        <v>Yes</v>
      </c>
      <c r="H74" s="300" t="str">
        <f>VLOOKUP($E74,'NatConditions Backsheet'!$D$6:$Q$155,H$10,0)</f>
        <v>Yes</v>
      </c>
      <c r="I74" s="300" t="str">
        <f>VLOOKUP($E74,'NatConditions Backsheet'!$D$6:$Q$155,I$10,0)</f>
        <v>No</v>
      </c>
      <c r="J74" s="300" t="str">
        <f>VLOOKUP($E74,'NatConditions Backsheet'!$D$6:$Q$155,J$10,0)</f>
        <v>No</v>
      </c>
      <c r="K74" s="300" t="str">
        <f>VLOOKUP($E74,'NatConditions Backsheet'!$D$6:$Q$155,K$10,0)</f>
        <v>Yes</v>
      </c>
      <c r="L74" s="300" t="str">
        <f>VLOOKUP($E74,'NatConditions Backsheet'!$D$6:$Q$155,L$10,0)</f>
        <v>No</v>
      </c>
      <c r="M74" s="300" t="str">
        <f>VLOOKUP($E74,'NatConditions Backsheet'!$D$6:$Q$155,M$10,0)</f>
        <v>Yes</v>
      </c>
      <c r="N74" s="300" t="str">
        <f>VLOOKUP($E74,'NatConditions Backsheet'!$D$6:$Q$155,N$10,0)</f>
        <v>Yes</v>
      </c>
      <c r="O74" s="300" t="str">
        <f>VLOOKUP($E74,'NatConditions Backsheet'!$D$6:$Q$155,O$10,0)</f>
        <v>Yes</v>
      </c>
      <c r="P74" s="300" t="str">
        <f>VLOOKUP($E74,'NatConditions Backsheet'!$D$6:$Q$155,P$10,0)</f>
        <v>Yes</v>
      </c>
      <c r="Q74" s="300" t="str">
        <f>VLOOKUP($E74,'NatConditions Backsheet'!$D$6:$Q$155,Q$10,0)</f>
        <v>Yes</v>
      </c>
      <c r="R74" s="301" t="str">
        <f>VLOOKUP($E74,'NatConditions Backsheet'!$D$6:$Q$155,R$10,0)</f>
        <v>Yes</v>
      </c>
    </row>
    <row r="75" spans="2:18">
      <c r="B75" s="42" t="s">
        <v>18</v>
      </c>
      <c r="C75" s="43" t="s">
        <v>34</v>
      </c>
      <c r="D75" s="45" t="s">
        <v>52</v>
      </c>
      <c r="E75" s="42" t="s">
        <v>175</v>
      </c>
      <c r="F75" s="45" t="s">
        <v>176</v>
      </c>
      <c r="G75" s="299" t="str">
        <f>VLOOKUP($E75,'NatConditions Backsheet'!$D$6:$Q$155,G$10,0)</f>
        <v>Yes</v>
      </c>
      <c r="H75" s="300" t="str">
        <f>VLOOKUP($E75,'NatConditions Backsheet'!$D$6:$Q$155,H$10,0)</f>
        <v>Yes</v>
      </c>
      <c r="I75" s="300" t="str">
        <f>VLOOKUP($E75,'NatConditions Backsheet'!$D$6:$Q$155,I$10,0)</f>
        <v>Yes</v>
      </c>
      <c r="J75" s="300" t="str">
        <f>VLOOKUP($E75,'NatConditions Backsheet'!$D$6:$Q$155,J$10,0)</f>
        <v>Yes</v>
      </c>
      <c r="K75" s="300" t="str">
        <f>VLOOKUP($E75,'NatConditions Backsheet'!$D$6:$Q$155,K$10,0)</f>
        <v>Yes</v>
      </c>
      <c r="L75" s="300" t="str">
        <f>VLOOKUP($E75,'NatConditions Backsheet'!$D$6:$Q$155,L$10,0)</f>
        <v>Yes</v>
      </c>
      <c r="M75" s="300" t="str">
        <f>VLOOKUP($E75,'NatConditions Backsheet'!$D$6:$Q$155,M$10,0)</f>
        <v>Yes</v>
      </c>
      <c r="N75" s="300" t="str">
        <f>VLOOKUP($E75,'NatConditions Backsheet'!$D$6:$Q$155,N$10,0)</f>
        <v>Yes</v>
      </c>
      <c r="O75" s="300" t="str">
        <f>VLOOKUP($E75,'NatConditions Backsheet'!$D$6:$Q$155,O$10,0)</f>
        <v>Yes</v>
      </c>
      <c r="P75" s="300" t="str">
        <f>VLOOKUP($E75,'NatConditions Backsheet'!$D$6:$Q$155,P$10,0)</f>
        <v>Yes</v>
      </c>
      <c r="Q75" s="300" t="str">
        <f>VLOOKUP($E75,'NatConditions Backsheet'!$D$6:$Q$155,Q$10,0)</f>
        <v>Yes</v>
      </c>
      <c r="R75" s="301" t="str">
        <f>VLOOKUP($E75,'NatConditions Backsheet'!$D$6:$Q$155,R$10,0)</f>
        <v>Yes</v>
      </c>
    </row>
    <row r="76" spans="2:18">
      <c r="B76" s="42" t="s">
        <v>20</v>
      </c>
      <c r="C76" s="43" t="s">
        <v>36</v>
      </c>
      <c r="D76" s="45" t="s">
        <v>64</v>
      </c>
      <c r="E76" s="42" t="s">
        <v>177</v>
      </c>
      <c r="F76" s="45" t="s">
        <v>178</v>
      </c>
      <c r="G76" s="299" t="str">
        <f>VLOOKUP($E76,'NatConditions Backsheet'!$D$6:$Q$155,G$10,0)</f>
        <v>Yes</v>
      </c>
      <c r="H76" s="300" t="str">
        <f>VLOOKUP($E76,'NatConditions Backsheet'!$D$6:$Q$155,H$10,0)</f>
        <v>Yes</v>
      </c>
      <c r="I76" s="300" t="str">
        <f>VLOOKUP($E76,'NatConditions Backsheet'!$D$6:$Q$155,I$10,0)</f>
        <v>Yes</v>
      </c>
      <c r="J76" s="300" t="str">
        <f>VLOOKUP($E76,'NatConditions Backsheet'!$D$6:$Q$155,J$10,0)</f>
        <v>Yes</v>
      </c>
      <c r="K76" s="300" t="str">
        <f>VLOOKUP($E76,'NatConditions Backsheet'!$D$6:$Q$155,K$10,0)</f>
        <v>Yes</v>
      </c>
      <c r="L76" s="300" t="str">
        <f>VLOOKUP($E76,'NatConditions Backsheet'!$D$6:$Q$155,L$10,0)</f>
        <v>Yes</v>
      </c>
      <c r="M76" s="300" t="str">
        <f>VLOOKUP($E76,'NatConditions Backsheet'!$D$6:$Q$155,M$10,0)</f>
        <v>No</v>
      </c>
      <c r="N76" s="300" t="str">
        <f>VLOOKUP($E76,'NatConditions Backsheet'!$D$6:$Q$155,N$10,0)</f>
        <v>Yes</v>
      </c>
      <c r="O76" s="300" t="str">
        <f>VLOOKUP($E76,'NatConditions Backsheet'!$D$6:$Q$155,O$10,0)</f>
        <v>Yes</v>
      </c>
      <c r="P76" s="300" t="str">
        <f>VLOOKUP($E76,'NatConditions Backsheet'!$D$6:$Q$155,P$10,0)</f>
        <v>Yes</v>
      </c>
      <c r="Q76" s="300" t="str">
        <f>VLOOKUP($E76,'NatConditions Backsheet'!$D$6:$Q$155,Q$10,0)</f>
        <v>Yes</v>
      </c>
      <c r="R76" s="301" t="str">
        <f>VLOOKUP($E76,'NatConditions Backsheet'!$D$6:$Q$155,R$10,0)</f>
        <v>Yes</v>
      </c>
    </row>
    <row r="77" spans="2:18">
      <c r="B77" s="42" t="s">
        <v>20</v>
      </c>
      <c r="C77" s="43" t="s">
        <v>36</v>
      </c>
      <c r="D77" s="45" t="s">
        <v>64</v>
      </c>
      <c r="E77" s="42" t="s">
        <v>179</v>
      </c>
      <c r="F77" s="45" t="s">
        <v>180</v>
      </c>
      <c r="G77" s="299" t="str">
        <f>VLOOKUP($E77,'NatConditions Backsheet'!$D$6:$Q$155,G$10,0)</f>
        <v>Yes</v>
      </c>
      <c r="H77" s="300" t="str">
        <f>VLOOKUP($E77,'NatConditions Backsheet'!$D$6:$Q$155,H$10,0)</f>
        <v>Yes</v>
      </c>
      <c r="I77" s="300" t="str">
        <f>VLOOKUP($E77,'NatConditions Backsheet'!$D$6:$Q$155,I$10,0)</f>
        <v>Yes</v>
      </c>
      <c r="J77" s="300" t="str">
        <f>VLOOKUP($E77,'NatConditions Backsheet'!$D$6:$Q$155,J$10,0)</f>
        <v>Yes</v>
      </c>
      <c r="K77" s="300" t="str">
        <f>VLOOKUP($E77,'NatConditions Backsheet'!$D$6:$Q$155,K$10,0)</f>
        <v>Yes</v>
      </c>
      <c r="L77" s="300" t="str">
        <f>VLOOKUP($E77,'NatConditions Backsheet'!$D$6:$Q$155,L$10,0)</f>
        <v>Yes</v>
      </c>
      <c r="M77" s="300" t="str">
        <f>VLOOKUP($E77,'NatConditions Backsheet'!$D$6:$Q$155,M$10,0)</f>
        <v>Yes</v>
      </c>
      <c r="N77" s="300" t="str">
        <f>VLOOKUP($E77,'NatConditions Backsheet'!$D$6:$Q$155,N$10,0)</f>
        <v>Yes</v>
      </c>
      <c r="O77" s="300" t="str">
        <f>VLOOKUP($E77,'NatConditions Backsheet'!$D$6:$Q$155,O$10,0)</f>
        <v>Yes</v>
      </c>
      <c r="P77" s="300" t="str">
        <f>VLOOKUP($E77,'NatConditions Backsheet'!$D$6:$Q$155,P$10,0)</f>
        <v>Yes</v>
      </c>
      <c r="Q77" s="300" t="str">
        <f>VLOOKUP($E77,'NatConditions Backsheet'!$D$6:$Q$155,Q$10,0)</f>
        <v>Yes</v>
      </c>
      <c r="R77" s="301" t="str">
        <f>VLOOKUP($E77,'NatConditions Backsheet'!$D$6:$Q$155,R$10,0)</f>
        <v>Yes</v>
      </c>
    </row>
    <row r="78" spans="2:18">
      <c r="B78" s="42" t="s">
        <v>22</v>
      </c>
      <c r="C78" s="43" t="s">
        <v>38</v>
      </c>
      <c r="D78" s="45" t="s">
        <v>62</v>
      </c>
      <c r="E78" s="42" t="s">
        <v>181</v>
      </c>
      <c r="F78" s="45" t="s">
        <v>182</v>
      </c>
      <c r="G78" s="299" t="str">
        <f>VLOOKUP($E78,'NatConditions Backsheet'!$D$6:$Q$155,G$10,0)</f>
        <v>Yes</v>
      </c>
      <c r="H78" s="300" t="str">
        <f>VLOOKUP($E78,'NatConditions Backsheet'!$D$6:$Q$155,H$10,0)</f>
        <v>No</v>
      </c>
      <c r="I78" s="300" t="str">
        <f>VLOOKUP($E78,'NatConditions Backsheet'!$D$6:$Q$155,I$10,0)</f>
        <v>No</v>
      </c>
      <c r="J78" s="300" t="str">
        <f>VLOOKUP($E78,'NatConditions Backsheet'!$D$6:$Q$155,J$10,0)</f>
        <v>No</v>
      </c>
      <c r="K78" s="300" t="str">
        <f>VLOOKUP($E78,'NatConditions Backsheet'!$D$6:$Q$155,K$10,0)</f>
        <v>Yes</v>
      </c>
      <c r="L78" s="300" t="str">
        <f>VLOOKUP($E78,'NatConditions Backsheet'!$D$6:$Q$155,L$10,0)</f>
        <v>Yes</v>
      </c>
      <c r="M78" s="300" t="str">
        <f>VLOOKUP($E78,'NatConditions Backsheet'!$D$6:$Q$155,M$10,0)</f>
        <v>Yes</v>
      </c>
      <c r="N78" s="300" t="str">
        <f>VLOOKUP($E78,'NatConditions Backsheet'!$D$6:$Q$155,N$10,0)</f>
        <v>Yes</v>
      </c>
      <c r="O78" s="300" t="str">
        <f>VLOOKUP($E78,'NatConditions Backsheet'!$D$6:$Q$155,O$10,0)</f>
        <v>Yes</v>
      </c>
      <c r="P78" s="300" t="str">
        <f>VLOOKUP($E78,'NatConditions Backsheet'!$D$6:$Q$155,P$10,0)</f>
        <v>Yes</v>
      </c>
      <c r="Q78" s="300" t="str">
        <f>VLOOKUP($E78,'NatConditions Backsheet'!$D$6:$Q$155,Q$10,0)</f>
        <v>Yes</v>
      </c>
      <c r="R78" s="301" t="str">
        <f>VLOOKUP($E78,'NatConditions Backsheet'!$D$6:$Q$155,R$10,0)</f>
        <v>Yes</v>
      </c>
    </row>
    <row r="79" spans="2:18">
      <c r="B79" s="42" t="s">
        <v>20</v>
      </c>
      <c r="C79" s="43" t="s">
        <v>36</v>
      </c>
      <c r="D79" s="45" t="s">
        <v>64</v>
      </c>
      <c r="E79" s="42" t="s">
        <v>183</v>
      </c>
      <c r="F79" s="45" t="s">
        <v>184</v>
      </c>
      <c r="G79" s="299" t="str">
        <f>VLOOKUP($E79,'NatConditions Backsheet'!$D$6:$Q$155,G$10,0)</f>
        <v>Yes</v>
      </c>
      <c r="H79" s="300" t="str">
        <f>VLOOKUP($E79,'NatConditions Backsheet'!$D$6:$Q$155,H$10,0)</f>
        <v>Yes</v>
      </c>
      <c r="I79" s="300" t="str">
        <f>VLOOKUP($E79,'NatConditions Backsheet'!$D$6:$Q$155,I$10,0)</f>
        <v>Yes</v>
      </c>
      <c r="J79" s="300" t="str">
        <f>VLOOKUP($E79,'NatConditions Backsheet'!$D$6:$Q$155,J$10,0)</f>
        <v>Yes</v>
      </c>
      <c r="K79" s="300" t="str">
        <f>VLOOKUP($E79,'NatConditions Backsheet'!$D$6:$Q$155,K$10,0)</f>
        <v>Yes</v>
      </c>
      <c r="L79" s="300" t="str">
        <f>VLOOKUP($E79,'NatConditions Backsheet'!$D$6:$Q$155,L$10,0)</f>
        <v>Yes</v>
      </c>
      <c r="M79" s="300" t="str">
        <f>VLOOKUP($E79,'NatConditions Backsheet'!$D$6:$Q$155,M$10,0)</f>
        <v>Yes</v>
      </c>
      <c r="N79" s="300" t="str">
        <f>VLOOKUP($E79,'NatConditions Backsheet'!$D$6:$Q$155,N$10,0)</f>
        <v>Yes</v>
      </c>
      <c r="O79" s="300" t="str">
        <f>VLOOKUP($E79,'NatConditions Backsheet'!$D$6:$Q$155,O$10,0)</f>
        <v>Yes</v>
      </c>
      <c r="P79" s="300" t="str">
        <f>VLOOKUP($E79,'NatConditions Backsheet'!$D$6:$Q$155,P$10,0)</f>
        <v>Yes</v>
      </c>
      <c r="Q79" s="300" t="str">
        <f>VLOOKUP($E79,'NatConditions Backsheet'!$D$6:$Q$155,Q$10,0)</f>
        <v>Yes</v>
      </c>
      <c r="R79" s="301" t="str">
        <f>VLOOKUP($E79,'NatConditions Backsheet'!$D$6:$Q$155,R$10,0)</f>
        <v>Yes</v>
      </c>
    </row>
    <row r="80" spans="2:18">
      <c r="B80" s="42" t="s">
        <v>20</v>
      </c>
      <c r="C80" s="43" t="s">
        <v>36</v>
      </c>
      <c r="D80" s="45" t="s">
        <v>64</v>
      </c>
      <c r="E80" s="42" t="s">
        <v>185</v>
      </c>
      <c r="F80" s="45" t="s">
        <v>186</v>
      </c>
      <c r="G80" s="299" t="str">
        <f>VLOOKUP($E80,'NatConditions Backsheet'!$D$6:$Q$155,G$10,0)</f>
        <v>Yes</v>
      </c>
      <c r="H80" s="300" t="str">
        <f>VLOOKUP($E80,'NatConditions Backsheet'!$D$6:$Q$155,H$10,0)</f>
        <v>Yes</v>
      </c>
      <c r="I80" s="300" t="str">
        <f>VLOOKUP($E80,'NatConditions Backsheet'!$D$6:$Q$155,I$10,0)</f>
        <v>Yes</v>
      </c>
      <c r="J80" s="300" t="str">
        <f>VLOOKUP($E80,'NatConditions Backsheet'!$D$6:$Q$155,J$10,0)</f>
        <v>Yes</v>
      </c>
      <c r="K80" s="300" t="str">
        <f>VLOOKUP($E80,'NatConditions Backsheet'!$D$6:$Q$155,K$10,0)</f>
        <v>Yes</v>
      </c>
      <c r="L80" s="300" t="str">
        <f>VLOOKUP($E80,'NatConditions Backsheet'!$D$6:$Q$155,L$10,0)</f>
        <v>Yes</v>
      </c>
      <c r="M80" s="300" t="str">
        <f>VLOOKUP($E80,'NatConditions Backsheet'!$D$6:$Q$155,M$10,0)</f>
        <v>Yes</v>
      </c>
      <c r="N80" s="300" t="str">
        <f>VLOOKUP($E80,'NatConditions Backsheet'!$D$6:$Q$155,N$10,0)</f>
        <v>Yes</v>
      </c>
      <c r="O80" s="300" t="str">
        <f>VLOOKUP($E80,'NatConditions Backsheet'!$D$6:$Q$155,O$10,0)</f>
        <v>Yes</v>
      </c>
      <c r="P80" s="300" t="str">
        <f>VLOOKUP($E80,'NatConditions Backsheet'!$D$6:$Q$155,P$10,0)</f>
        <v>Yes</v>
      </c>
      <c r="Q80" s="300" t="str">
        <f>VLOOKUP($E80,'NatConditions Backsheet'!$D$6:$Q$155,Q$10,0)</f>
        <v>Yes</v>
      </c>
      <c r="R80" s="301" t="str">
        <f>VLOOKUP($E80,'NatConditions Backsheet'!$D$6:$Q$155,R$10,0)</f>
        <v>Yes</v>
      </c>
    </row>
    <row r="81" spans="2:18">
      <c r="B81" s="42" t="s">
        <v>22</v>
      </c>
      <c r="C81" s="43" t="s">
        <v>38</v>
      </c>
      <c r="D81" s="45" t="s">
        <v>58</v>
      </c>
      <c r="E81" s="42" t="s">
        <v>187</v>
      </c>
      <c r="F81" s="45" t="s">
        <v>188</v>
      </c>
      <c r="G81" s="299" t="str">
        <f>VLOOKUP($E81,'NatConditions Backsheet'!$D$6:$Q$155,G$10,0)</f>
        <v>Yes</v>
      </c>
      <c r="H81" s="300" t="str">
        <f>VLOOKUP($E81,'NatConditions Backsheet'!$D$6:$Q$155,H$10,0)</f>
        <v>Yes</v>
      </c>
      <c r="I81" s="300" t="str">
        <f>VLOOKUP($E81,'NatConditions Backsheet'!$D$6:$Q$155,I$10,0)</f>
        <v>Yes</v>
      </c>
      <c r="J81" s="300" t="str">
        <f>VLOOKUP($E81,'NatConditions Backsheet'!$D$6:$Q$155,J$10,0)</f>
        <v>No</v>
      </c>
      <c r="K81" s="300" t="str">
        <f>VLOOKUP($E81,'NatConditions Backsheet'!$D$6:$Q$155,K$10,0)</f>
        <v>Yes</v>
      </c>
      <c r="L81" s="300" t="str">
        <f>VLOOKUP($E81,'NatConditions Backsheet'!$D$6:$Q$155,L$10,0)</f>
        <v>No</v>
      </c>
      <c r="M81" s="300" t="str">
        <f>VLOOKUP($E81,'NatConditions Backsheet'!$D$6:$Q$155,M$10,0)</f>
        <v>Yes</v>
      </c>
      <c r="N81" s="300" t="str">
        <f>VLOOKUP($E81,'NatConditions Backsheet'!$D$6:$Q$155,N$10,0)</f>
        <v>Yes</v>
      </c>
      <c r="O81" s="300" t="str">
        <f>VLOOKUP($E81,'NatConditions Backsheet'!$D$6:$Q$155,O$10,0)</f>
        <v>Yes</v>
      </c>
      <c r="P81" s="300" t="str">
        <f>VLOOKUP($E81,'NatConditions Backsheet'!$D$6:$Q$155,P$10,0)</f>
        <v>Yes</v>
      </c>
      <c r="Q81" s="300" t="str">
        <f>VLOOKUP($E81,'NatConditions Backsheet'!$D$6:$Q$155,Q$10,0)</f>
        <v>Yes</v>
      </c>
      <c r="R81" s="301" t="str">
        <f>VLOOKUP($E81,'NatConditions Backsheet'!$D$6:$Q$155,R$10,0)</f>
        <v>Yes</v>
      </c>
    </row>
    <row r="82" spans="2:18">
      <c r="B82" s="42" t="s">
        <v>16</v>
      </c>
      <c r="C82" s="43" t="s">
        <v>28</v>
      </c>
      <c r="D82" s="45" t="s">
        <v>42</v>
      </c>
      <c r="E82" s="42" t="s">
        <v>189</v>
      </c>
      <c r="F82" s="45" t="s">
        <v>190</v>
      </c>
      <c r="G82" s="299" t="str">
        <f>VLOOKUP($E82,'NatConditions Backsheet'!$D$6:$Q$155,G$10,0)</f>
        <v>Yes</v>
      </c>
      <c r="H82" s="300" t="str">
        <f>VLOOKUP($E82,'NatConditions Backsheet'!$D$6:$Q$155,H$10,0)</f>
        <v>Yes</v>
      </c>
      <c r="I82" s="300" t="str">
        <f>VLOOKUP($E82,'NatConditions Backsheet'!$D$6:$Q$155,I$10,0)</f>
        <v>Yes</v>
      </c>
      <c r="J82" s="300" t="str">
        <f>VLOOKUP($E82,'NatConditions Backsheet'!$D$6:$Q$155,J$10,0)</f>
        <v>Yes</v>
      </c>
      <c r="K82" s="300" t="str">
        <f>VLOOKUP($E82,'NatConditions Backsheet'!$D$6:$Q$155,K$10,0)</f>
        <v>Yes</v>
      </c>
      <c r="L82" s="300" t="str">
        <f>VLOOKUP($E82,'NatConditions Backsheet'!$D$6:$Q$155,L$10,0)</f>
        <v>Yes</v>
      </c>
      <c r="M82" s="300" t="str">
        <f>VLOOKUP($E82,'NatConditions Backsheet'!$D$6:$Q$155,M$10,0)</f>
        <v>Yes</v>
      </c>
      <c r="N82" s="300" t="str">
        <f>VLOOKUP($E82,'NatConditions Backsheet'!$D$6:$Q$155,N$10,0)</f>
        <v>Yes</v>
      </c>
      <c r="O82" s="300" t="str">
        <f>VLOOKUP($E82,'NatConditions Backsheet'!$D$6:$Q$155,O$10,0)</f>
        <v>Yes</v>
      </c>
      <c r="P82" s="300" t="str">
        <f>VLOOKUP($E82,'NatConditions Backsheet'!$D$6:$Q$155,P$10,0)</f>
        <v>Yes</v>
      </c>
      <c r="Q82" s="300" t="str">
        <f>VLOOKUP($E82,'NatConditions Backsheet'!$D$6:$Q$155,Q$10,0)</f>
        <v>Yes</v>
      </c>
      <c r="R82" s="301" t="str">
        <f>VLOOKUP($E82,'NatConditions Backsheet'!$D$6:$Q$155,R$10,0)</f>
        <v>Yes</v>
      </c>
    </row>
    <row r="83" spans="2:18">
      <c r="B83" s="42" t="s">
        <v>20</v>
      </c>
      <c r="C83" s="43" t="s">
        <v>36</v>
      </c>
      <c r="D83" s="45" t="s">
        <v>64</v>
      </c>
      <c r="E83" s="42" t="s">
        <v>191</v>
      </c>
      <c r="F83" s="45" t="s">
        <v>192</v>
      </c>
      <c r="G83" s="299" t="str">
        <f>VLOOKUP($E83,'NatConditions Backsheet'!$D$6:$Q$155,G$10,0)</f>
        <v>Yes</v>
      </c>
      <c r="H83" s="300" t="str">
        <f>VLOOKUP($E83,'NatConditions Backsheet'!$D$6:$Q$155,H$10,0)</f>
        <v>Yes</v>
      </c>
      <c r="I83" s="300" t="str">
        <f>VLOOKUP($E83,'NatConditions Backsheet'!$D$6:$Q$155,I$10,0)</f>
        <v>Yes</v>
      </c>
      <c r="J83" s="300" t="str">
        <f>VLOOKUP($E83,'NatConditions Backsheet'!$D$6:$Q$155,J$10,0)</f>
        <v>Yes</v>
      </c>
      <c r="K83" s="300" t="str">
        <f>VLOOKUP($E83,'NatConditions Backsheet'!$D$6:$Q$155,K$10,0)</f>
        <v>Yes</v>
      </c>
      <c r="L83" s="300" t="str">
        <f>VLOOKUP($E83,'NatConditions Backsheet'!$D$6:$Q$155,L$10,0)</f>
        <v>Yes</v>
      </c>
      <c r="M83" s="300" t="str">
        <f>VLOOKUP($E83,'NatConditions Backsheet'!$D$6:$Q$155,M$10,0)</f>
        <v>Yes</v>
      </c>
      <c r="N83" s="300" t="str">
        <f>VLOOKUP($E83,'NatConditions Backsheet'!$D$6:$Q$155,N$10,0)</f>
        <v>Yes</v>
      </c>
      <c r="O83" s="300" t="str">
        <f>VLOOKUP($E83,'NatConditions Backsheet'!$D$6:$Q$155,O$10,0)</f>
        <v>Yes</v>
      </c>
      <c r="P83" s="300" t="str">
        <f>VLOOKUP($E83,'NatConditions Backsheet'!$D$6:$Q$155,P$10,0)</f>
        <v>Yes</v>
      </c>
      <c r="Q83" s="300" t="str">
        <f>VLOOKUP($E83,'NatConditions Backsheet'!$D$6:$Q$155,Q$10,0)</f>
        <v>Yes</v>
      </c>
      <c r="R83" s="301" t="str">
        <f>VLOOKUP($E83,'NatConditions Backsheet'!$D$6:$Q$155,R$10,0)</f>
        <v>Yes</v>
      </c>
    </row>
    <row r="84" spans="2:18">
      <c r="B84" s="42" t="s">
        <v>16</v>
      </c>
      <c r="C84" s="43" t="s">
        <v>28</v>
      </c>
      <c r="D84" s="45" t="s">
        <v>42</v>
      </c>
      <c r="E84" s="42" t="s">
        <v>193</v>
      </c>
      <c r="F84" s="45" t="s">
        <v>194</v>
      </c>
      <c r="G84" s="299" t="str">
        <f>VLOOKUP($E84,'NatConditions Backsheet'!$D$6:$Q$155,G$10,0)</f>
        <v>Yes</v>
      </c>
      <c r="H84" s="300" t="str">
        <f>VLOOKUP($E84,'NatConditions Backsheet'!$D$6:$Q$155,H$10,0)</f>
        <v>Yes</v>
      </c>
      <c r="I84" s="300" t="str">
        <f>VLOOKUP($E84,'NatConditions Backsheet'!$D$6:$Q$155,I$10,0)</f>
        <v>Yes</v>
      </c>
      <c r="J84" s="300" t="str">
        <f>VLOOKUP($E84,'NatConditions Backsheet'!$D$6:$Q$155,J$10,0)</f>
        <v>Yes</v>
      </c>
      <c r="K84" s="300" t="str">
        <f>VLOOKUP($E84,'NatConditions Backsheet'!$D$6:$Q$155,K$10,0)</f>
        <v>Yes</v>
      </c>
      <c r="L84" s="300" t="str">
        <f>VLOOKUP($E84,'NatConditions Backsheet'!$D$6:$Q$155,L$10,0)</f>
        <v>Yes</v>
      </c>
      <c r="M84" s="300" t="str">
        <f>VLOOKUP($E84,'NatConditions Backsheet'!$D$6:$Q$155,M$10,0)</f>
        <v>Yes</v>
      </c>
      <c r="N84" s="300" t="str">
        <f>VLOOKUP($E84,'NatConditions Backsheet'!$D$6:$Q$155,N$10,0)</f>
        <v>Yes</v>
      </c>
      <c r="O84" s="300" t="str">
        <f>VLOOKUP($E84,'NatConditions Backsheet'!$D$6:$Q$155,O$10,0)</f>
        <v>Yes</v>
      </c>
      <c r="P84" s="300" t="str">
        <f>VLOOKUP($E84,'NatConditions Backsheet'!$D$6:$Q$155,P$10,0)</f>
        <v>Yes</v>
      </c>
      <c r="Q84" s="300" t="str">
        <f>VLOOKUP($E84,'NatConditions Backsheet'!$D$6:$Q$155,Q$10,0)</f>
        <v>Yes</v>
      </c>
      <c r="R84" s="301" t="str">
        <f>VLOOKUP($E84,'NatConditions Backsheet'!$D$6:$Q$155,R$10,0)</f>
        <v>Yes</v>
      </c>
    </row>
    <row r="85" spans="2:18">
      <c r="B85" s="42" t="s">
        <v>16</v>
      </c>
      <c r="C85" s="43" t="s">
        <v>26</v>
      </c>
      <c r="D85" s="45" t="s">
        <v>46</v>
      </c>
      <c r="E85" s="42" t="s">
        <v>195</v>
      </c>
      <c r="F85" s="45" t="s">
        <v>196</v>
      </c>
      <c r="G85" s="299" t="str">
        <f>VLOOKUP($E85,'NatConditions Backsheet'!$D$6:$Q$155,G$10,0)</f>
        <v>Yes</v>
      </c>
      <c r="H85" s="300" t="str">
        <f>VLOOKUP($E85,'NatConditions Backsheet'!$D$6:$Q$155,H$10,0)</f>
        <v>Yes</v>
      </c>
      <c r="I85" s="300" t="str">
        <f>VLOOKUP($E85,'NatConditions Backsheet'!$D$6:$Q$155,I$10,0)</f>
        <v>Yes</v>
      </c>
      <c r="J85" s="300" t="str">
        <f>VLOOKUP($E85,'NatConditions Backsheet'!$D$6:$Q$155,J$10,0)</f>
        <v>Yes</v>
      </c>
      <c r="K85" s="300" t="str">
        <f>VLOOKUP($E85,'NatConditions Backsheet'!$D$6:$Q$155,K$10,0)</f>
        <v>Yes</v>
      </c>
      <c r="L85" s="300" t="str">
        <f>VLOOKUP($E85,'NatConditions Backsheet'!$D$6:$Q$155,L$10,0)</f>
        <v>Yes</v>
      </c>
      <c r="M85" s="300" t="str">
        <f>VLOOKUP($E85,'NatConditions Backsheet'!$D$6:$Q$155,M$10,0)</f>
        <v>Yes</v>
      </c>
      <c r="N85" s="300" t="str">
        <f>VLOOKUP($E85,'NatConditions Backsheet'!$D$6:$Q$155,N$10,0)</f>
        <v>Yes</v>
      </c>
      <c r="O85" s="300" t="str">
        <f>VLOOKUP($E85,'NatConditions Backsheet'!$D$6:$Q$155,O$10,0)</f>
        <v>Yes</v>
      </c>
      <c r="P85" s="300" t="str">
        <f>VLOOKUP($E85,'NatConditions Backsheet'!$D$6:$Q$155,P$10,0)</f>
        <v>Yes</v>
      </c>
      <c r="Q85" s="300" t="str">
        <f>VLOOKUP($E85,'NatConditions Backsheet'!$D$6:$Q$155,Q$10,0)</f>
        <v>Yes</v>
      </c>
      <c r="R85" s="301" t="str">
        <f>VLOOKUP($E85,'NatConditions Backsheet'!$D$6:$Q$155,R$10,0)</f>
        <v>Yes</v>
      </c>
    </row>
    <row r="86" spans="2:18">
      <c r="B86" s="42" t="s">
        <v>20</v>
      </c>
      <c r="C86" s="43" t="s">
        <v>36</v>
      </c>
      <c r="D86" s="45" t="s">
        <v>64</v>
      </c>
      <c r="E86" s="42" t="s">
        <v>197</v>
      </c>
      <c r="F86" s="45" t="s">
        <v>198</v>
      </c>
      <c r="G86" s="299" t="str">
        <f>VLOOKUP($E86,'NatConditions Backsheet'!$D$6:$Q$155,G$10,0)</f>
        <v>Yes</v>
      </c>
      <c r="H86" s="300" t="str">
        <f>VLOOKUP($E86,'NatConditions Backsheet'!$D$6:$Q$155,H$10,0)</f>
        <v>Yes</v>
      </c>
      <c r="I86" s="300" t="str">
        <f>VLOOKUP($E86,'NatConditions Backsheet'!$D$6:$Q$155,I$10,0)</f>
        <v>Yes</v>
      </c>
      <c r="J86" s="300" t="str">
        <f>VLOOKUP($E86,'NatConditions Backsheet'!$D$6:$Q$155,J$10,0)</f>
        <v>No</v>
      </c>
      <c r="K86" s="300" t="str">
        <f>VLOOKUP($E86,'NatConditions Backsheet'!$D$6:$Q$155,K$10,0)</f>
        <v>Yes</v>
      </c>
      <c r="L86" s="300" t="str">
        <f>VLOOKUP($E86,'NatConditions Backsheet'!$D$6:$Q$155,L$10,0)</f>
        <v>Yes</v>
      </c>
      <c r="M86" s="300" t="str">
        <f>VLOOKUP($E86,'NatConditions Backsheet'!$D$6:$Q$155,M$10,0)</f>
        <v>Yes</v>
      </c>
      <c r="N86" s="300" t="str">
        <f>VLOOKUP($E86,'NatConditions Backsheet'!$D$6:$Q$155,N$10,0)</f>
        <v>Yes</v>
      </c>
      <c r="O86" s="300" t="str">
        <f>VLOOKUP($E86,'NatConditions Backsheet'!$D$6:$Q$155,O$10,0)</f>
        <v>Yes</v>
      </c>
      <c r="P86" s="300" t="str">
        <f>VLOOKUP($E86,'NatConditions Backsheet'!$D$6:$Q$155,P$10,0)</f>
        <v>Yes</v>
      </c>
      <c r="Q86" s="300" t="str">
        <f>VLOOKUP($E86,'NatConditions Backsheet'!$D$6:$Q$155,Q$10,0)</f>
        <v>Yes</v>
      </c>
      <c r="R86" s="301" t="str">
        <f>VLOOKUP($E86,'NatConditions Backsheet'!$D$6:$Q$155,R$10,0)</f>
        <v>Yes</v>
      </c>
    </row>
    <row r="87" spans="2:18">
      <c r="B87" s="42" t="s">
        <v>16</v>
      </c>
      <c r="C87" s="43" t="s">
        <v>26</v>
      </c>
      <c r="D87" s="45" t="s">
        <v>467</v>
      </c>
      <c r="E87" s="42" t="s">
        <v>199</v>
      </c>
      <c r="F87" s="45" t="s">
        <v>200</v>
      </c>
      <c r="G87" s="299" t="str">
        <f>VLOOKUP($E87,'NatConditions Backsheet'!$D$6:$Q$155,G$10,0)</f>
        <v>Yes</v>
      </c>
      <c r="H87" s="300" t="str">
        <f>VLOOKUP($E87,'NatConditions Backsheet'!$D$6:$Q$155,H$10,0)</f>
        <v>Yes</v>
      </c>
      <c r="I87" s="300" t="str">
        <f>VLOOKUP($E87,'NatConditions Backsheet'!$D$6:$Q$155,I$10,0)</f>
        <v>Yes</v>
      </c>
      <c r="J87" s="300" t="str">
        <f>VLOOKUP($E87,'NatConditions Backsheet'!$D$6:$Q$155,J$10,0)</f>
        <v>Yes</v>
      </c>
      <c r="K87" s="300" t="str">
        <f>VLOOKUP($E87,'NatConditions Backsheet'!$D$6:$Q$155,K$10,0)</f>
        <v>Yes</v>
      </c>
      <c r="L87" s="300" t="str">
        <f>VLOOKUP($E87,'NatConditions Backsheet'!$D$6:$Q$155,L$10,0)</f>
        <v>Yes</v>
      </c>
      <c r="M87" s="300" t="str">
        <f>VLOOKUP($E87,'NatConditions Backsheet'!$D$6:$Q$155,M$10,0)</f>
        <v>Yes</v>
      </c>
      <c r="N87" s="300" t="str">
        <f>VLOOKUP($E87,'NatConditions Backsheet'!$D$6:$Q$155,N$10,0)</f>
        <v>Yes</v>
      </c>
      <c r="O87" s="300" t="str">
        <f>VLOOKUP($E87,'NatConditions Backsheet'!$D$6:$Q$155,O$10,0)</f>
        <v>Yes</v>
      </c>
      <c r="P87" s="300" t="str">
        <f>VLOOKUP($E87,'NatConditions Backsheet'!$D$6:$Q$155,P$10,0)</f>
        <v>Yes</v>
      </c>
      <c r="Q87" s="300" t="str">
        <f>VLOOKUP($E87,'NatConditions Backsheet'!$D$6:$Q$155,Q$10,0)</f>
        <v>Yes</v>
      </c>
      <c r="R87" s="301" t="str">
        <f>VLOOKUP($E87,'NatConditions Backsheet'!$D$6:$Q$155,R$10,0)</f>
        <v>Yes</v>
      </c>
    </row>
    <row r="88" spans="2:18">
      <c r="B88" s="42" t="s">
        <v>16</v>
      </c>
      <c r="C88" s="43" t="s">
        <v>28</v>
      </c>
      <c r="D88" s="45" t="s">
        <v>42</v>
      </c>
      <c r="E88" s="42" t="s">
        <v>201</v>
      </c>
      <c r="F88" s="45" t="s">
        <v>202</v>
      </c>
      <c r="G88" s="299" t="str">
        <f>VLOOKUP($E88,'NatConditions Backsheet'!$D$6:$Q$155,G$10,0)</f>
        <v>Yes</v>
      </c>
      <c r="H88" s="300" t="str">
        <f>VLOOKUP($E88,'NatConditions Backsheet'!$D$6:$Q$155,H$10,0)</f>
        <v>Yes</v>
      </c>
      <c r="I88" s="300" t="str">
        <f>VLOOKUP($E88,'NatConditions Backsheet'!$D$6:$Q$155,I$10,0)</f>
        <v>Yes</v>
      </c>
      <c r="J88" s="300" t="str">
        <f>VLOOKUP($E88,'NatConditions Backsheet'!$D$6:$Q$155,J$10,0)</f>
        <v>Yes</v>
      </c>
      <c r="K88" s="300" t="str">
        <f>VLOOKUP($E88,'NatConditions Backsheet'!$D$6:$Q$155,K$10,0)</f>
        <v>Yes</v>
      </c>
      <c r="L88" s="300" t="str">
        <f>VLOOKUP($E88,'NatConditions Backsheet'!$D$6:$Q$155,L$10,0)</f>
        <v>Yes</v>
      </c>
      <c r="M88" s="300" t="str">
        <f>VLOOKUP($E88,'NatConditions Backsheet'!$D$6:$Q$155,M$10,0)</f>
        <v>Yes</v>
      </c>
      <c r="N88" s="300" t="str">
        <f>VLOOKUP($E88,'NatConditions Backsheet'!$D$6:$Q$155,N$10,0)</f>
        <v>Yes</v>
      </c>
      <c r="O88" s="300" t="str">
        <f>VLOOKUP($E88,'NatConditions Backsheet'!$D$6:$Q$155,O$10,0)</f>
        <v>Yes</v>
      </c>
      <c r="P88" s="300" t="str">
        <f>VLOOKUP($E88,'NatConditions Backsheet'!$D$6:$Q$155,P$10,0)</f>
        <v>Yes</v>
      </c>
      <c r="Q88" s="300" t="str">
        <f>VLOOKUP($E88,'NatConditions Backsheet'!$D$6:$Q$155,Q$10,0)</f>
        <v>Yes</v>
      </c>
      <c r="R88" s="301" t="str">
        <f>VLOOKUP($E88,'NatConditions Backsheet'!$D$6:$Q$155,R$10,0)</f>
        <v>Yes</v>
      </c>
    </row>
    <row r="89" spans="2:18">
      <c r="B89" s="42" t="s">
        <v>18</v>
      </c>
      <c r="C89" s="43" t="s">
        <v>30</v>
      </c>
      <c r="D89" s="45" t="s">
        <v>52</v>
      </c>
      <c r="E89" s="42" t="s">
        <v>203</v>
      </c>
      <c r="F89" s="45" t="s">
        <v>204</v>
      </c>
      <c r="G89" s="299" t="str">
        <f>VLOOKUP($E89,'NatConditions Backsheet'!$D$6:$Q$155,G$10,0)</f>
        <v>Yes</v>
      </c>
      <c r="H89" s="300" t="str">
        <f>VLOOKUP($E89,'NatConditions Backsheet'!$D$6:$Q$155,H$10,0)</f>
        <v>Yes</v>
      </c>
      <c r="I89" s="300" t="str">
        <f>VLOOKUP($E89,'NatConditions Backsheet'!$D$6:$Q$155,I$10,0)</f>
        <v>Yes</v>
      </c>
      <c r="J89" s="300" t="str">
        <f>VLOOKUP($E89,'NatConditions Backsheet'!$D$6:$Q$155,J$10,0)</f>
        <v>Yes</v>
      </c>
      <c r="K89" s="300" t="str">
        <f>VLOOKUP($E89,'NatConditions Backsheet'!$D$6:$Q$155,K$10,0)</f>
        <v>Yes</v>
      </c>
      <c r="L89" s="300" t="str">
        <f>VLOOKUP($E89,'NatConditions Backsheet'!$D$6:$Q$155,L$10,0)</f>
        <v>Yes</v>
      </c>
      <c r="M89" s="300" t="str">
        <f>VLOOKUP($E89,'NatConditions Backsheet'!$D$6:$Q$155,M$10,0)</f>
        <v>Yes</v>
      </c>
      <c r="N89" s="300" t="str">
        <f>VLOOKUP($E89,'NatConditions Backsheet'!$D$6:$Q$155,N$10,0)</f>
        <v>Yes</v>
      </c>
      <c r="O89" s="300" t="str">
        <f>VLOOKUP($E89,'NatConditions Backsheet'!$D$6:$Q$155,O$10,0)</f>
        <v>Yes</v>
      </c>
      <c r="P89" s="300" t="str">
        <f>VLOOKUP($E89,'NatConditions Backsheet'!$D$6:$Q$155,P$10,0)</f>
        <v>Yes</v>
      </c>
      <c r="Q89" s="300" t="str">
        <f>VLOOKUP($E89,'NatConditions Backsheet'!$D$6:$Q$155,Q$10,0)</f>
        <v>Yes</v>
      </c>
      <c r="R89" s="301" t="str">
        <f>VLOOKUP($E89,'NatConditions Backsheet'!$D$6:$Q$155,R$10,0)</f>
        <v>Yes</v>
      </c>
    </row>
    <row r="90" spans="2:18">
      <c r="B90" s="42" t="s">
        <v>18</v>
      </c>
      <c r="C90" s="43" t="s">
        <v>30</v>
      </c>
      <c r="D90" s="45" t="s">
        <v>52</v>
      </c>
      <c r="E90" s="42" t="s">
        <v>205</v>
      </c>
      <c r="F90" s="45" t="s">
        <v>206</v>
      </c>
      <c r="G90" s="299" t="str">
        <f>VLOOKUP($E90,'NatConditions Backsheet'!$D$6:$Q$155,G$10,0)</f>
        <v>Yes</v>
      </c>
      <c r="H90" s="300" t="str">
        <f>VLOOKUP($E90,'NatConditions Backsheet'!$D$6:$Q$155,H$10,0)</f>
        <v>Yes</v>
      </c>
      <c r="I90" s="300" t="str">
        <f>VLOOKUP($E90,'NatConditions Backsheet'!$D$6:$Q$155,I$10,0)</f>
        <v>Yes</v>
      </c>
      <c r="J90" s="300" t="str">
        <f>VLOOKUP($E90,'NatConditions Backsheet'!$D$6:$Q$155,J$10,0)</f>
        <v>No</v>
      </c>
      <c r="K90" s="300" t="str">
        <f>VLOOKUP($E90,'NatConditions Backsheet'!$D$6:$Q$155,K$10,0)</f>
        <v>Yes</v>
      </c>
      <c r="L90" s="300" t="str">
        <f>VLOOKUP($E90,'NatConditions Backsheet'!$D$6:$Q$155,L$10,0)</f>
        <v>Yes</v>
      </c>
      <c r="M90" s="300" t="str">
        <f>VLOOKUP($E90,'NatConditions Backsheet'!$D$6:$Q$155,M$10,0)</f>
        <v>Yes</v>
      </c>
      <c r="N90" s="300" t="str">
        <f>VLOOKUP($E90,'NatConditions Backsheet'!$D$6:$Q$155,N$10,0)</f>
        <v>Yes</v>
      </c>
      <c r="O90" s="300" t="str">
        <f>VLOOKUP($E90,'NatConditions Backsheet'!$D$6:$Q$155,O$10,0)</f>
        <v>Yes</v>
      </c>
      <c r="P90" s="300" t="str">
        <f>VLOOKUP($E90,'NatConditions Backsheet'!$D$6:$Q$155,P$10,0)</f>
        <v>Yes</v>
      </c>
      <c r="Q90" s="300" t="str">
        <f>VLOOKUP($E90,'NatConditions Backsheet'!$D$6:$Q$155,Q$10,0)</f>
        <v>Yes</v>
      </c>
      <c r="R90" s="301" t="str">
        <f>VLOOKUP($E90,'NatConditions Backsheet'!$D$6:$Q$155,R$10,0)</f>
        <v>Yes</v>
      </c>
    </row>
    <row r="91" spans="2:18">
      <c r="B91" s="42" t="s">
        <v>20</v>
      </c>
      <c r="C91" s="43" t="s">
        <v>36</v>
      </c>
      <c r="D91" s="45" t="s">
        <v>64</v>
      </c>
      <c r="E91" s="42" t="s">
        <v>207</v>
      </c>
      <c r="F91" s="45" t="s">
        <v>208</v>
      </c>
      <c r="G91" s="299" t="str">
        <f>VLOOKUP($E91,'NatConditions Backsheet'!$D$6:$Q$155,G$10,0)</f>
        <v>Yes</v>
      </c>
      <c r="H91" s="300" t="str">
        <f>VLOOKUP($E91,'NatConditions Backsheet'!$D$6:$Q$155,H$10,0)</f>
        <v>Yes</v>
      </c>
      <c r="I91" s="300" t="str">
        <f>VLOOKUP($E91,'NatConditions Backsheet'!$D$6:$Q$155,I$10,0)</f>
        <v>Yes</v>
      </c>
      <c r="J91" s="300" t="str">
        <f>VLOOKUP($E91,'NatConditions Backsheet'!$D$6:$Q$155,J$10,0)</f>
        <v>Yes</v>
      </c>
      <c r="K91" s="300" t="str">
        <f>VLOOKUP($E91,'NatConditions Backsheet'!$D$6:$Q$155,K$10,0)</f>
        <v>Yes</v>
      </c>
      <c r="L91" s="300" t="str">
        <f>VLOOKUP($E91,'NatConditions Backsheet'!$D$6:$Q$155,L$10,0)</f>
        <v>Yes</v>
      </c>
      <c r="M91" s="300" t="str">
        <f>VLOOKUP($E91,'NatConditions Backsheet'!$D$6:$Q$155,M$10,0)</f>
        <v>Yes</v>
      </c>
      <c r="N91" s="300" t="str">
        <f>VLOOKUP($E91,'NatConditions Backsheet'!$D$6:$Q$155,N$10,0)</f>
        <v>Yes</v>
      </c>
      <c r="O91" s="300" t="str">
        <f>VLOOKUP($E91,'NatConditions Backsheet'!$D$6:$Q$155,O$10,0)</f>
        <v>No</v>
      </c>
      <c r="P91" s="300" t="str">
        <f>VLOOKUP($E91,'NatConditions Backsheet'!$D$6:$Q$155,P$10,0)</f>
        <v>Yes</v>
      </c>
      <c r="Q91" s="300" t="str">
        <f>VLOOKUP($E91,'NatConditions Backsheet'!$D$6:$Q$155,Q$10,0)</f>
        <v>Yes</v>
      </c>
      <c r="R91" s="301" t="str">
        <f>VLOOKUP($E91,'NatConditions Backsheet'!$D$6:$Q$155,R$10,0)</f>
        <v>Yes</v>
      </c>
    </row>
    <row r="92" spans="2:18">
      <c r="B92" s="42" t="s">
        <v>18</v>
      </c>
      <c r="C92" s="43" t="s">
        <v>30</v>
      </c>
      <c r="D92" s="45" t="s">
        <v>52</v>
      </c>
      <c r="E92" s="42" t="s">
        <v>209</v>
      </c>
      <c r="F92" s="45" t="s">
        <v>210</v>
      </c>
      <c r="G92" s="299" t="str">
        <f>VLOOKUP($E92,'NatConditions Backsheet'!$D$6:$Q$155,G$10,0)</f>
        <v>Yes</v>
      </c>
      <c r="H92" s="300" t="str">
        <f>VLOOKUP($E92,'NatConditions Backsheet'!$D$6:$Q$155,H$10,0)</f>
        <v>Yes</v>
      </c>
      <c r="I92" s="300" t="str">
        <f>VLOOKUP($E92,'NatConditions Backsheet'!$D$6:$Q$155,I$10,0)</f>
        <v>No</v>
      </c>
      <c r="J92" s="300" t="str">
        <f>VLOOKUP($E92,'NatConditions Backsheet'!$D$6:$Q$155,J$10,0)</f>
        <v>No</v>
      </c>
      <c r="K92" s="300" t="str">
        <f>VLOOKUP($E92,'NatConditions Backsheet'!$D$6:$Q$155,K$10,0)</f>
        <v>Yes</v>
      </c>
      <c r="L92" s="300" t="str">
        <f>VLOOKUP($E92,'NatConditions Backsheet'!$D$6:$Q$155,L$10,0)</f>
        <v>Yes</v>
      </c>
      <c r="M92" s="300" t="str">
        <f>VLOOKUP($E92,'NatConditions Backsheet'!$D$6:$Q$155,M$10,0)</f>
        <v>Yes</v>
      </c>
      <c r="N92" s="300" t="str">
        <f>VLOOKUP($E92,'NatConditions Backsheet'!$D$6:$Q$155,N$10,0)</f>
        <v>Yes</v>
      </c>
      <c r="O92" s="300" t="str">
        <f>VLOOKUP($E92,'NatConditions Backsheet'!$D$6:$Q$155,O$10,0)</f>
        <v>Yes</v>
      </c>
      <c r="P92" s="300" t="str">
        <f>VLOOKUP($E92,'NatConditions Backsheet'!$D$6:$Q$155,P$10,0)</f>
        <v>Yes</v>
      </c>
      <c r="Q92" s="300" t="str">
        <f>VLOOKUP($E92,'NatConditions Backsheet'!$D$6:$Q$155,Q$10,0)</f>
        <v>Yes</v>
      </c>
      <c r="R92" s="301" t="str">
        <f>VLOOKUP($E92,'NatConditions Backsheet'!$D$6:$Q$155,R$10,0)</f>
        <v>Yes</v>
      </c>
    </row>
    <row r="93" spans="2:18">
      <c r="B93" s="42" t="s">
        <v>16</v>
      </c>
      <c r="C93" s="43" t="s">
        <v>26</v>
      </c>
      <c r="D93" s="45" t="s">
        <v>46</v>
      </c>
      <c r="E93" s="42" t="s">
        <v>211</v>
      </c>
      <c r="F93" s="45" t="s">
        <v>212</v>
      </c>
      <c r="G93" s="299" t="str">
        <f>VLOOKUP($E93,'NatConditions Backsheet'!$D$6:$Q$155,G$10,0)</f>
        <v>Yes</v>
      </c>
      <c r="H93" s="300" t="str">
        <f>VLOOKUP($E93,'NatConditions Backsheet'!$D$6:$Q$155,H$10,0)</f>
        <v>Yes</v>
      </c>
      <c r="I93" s="300" t="str">
        <f>VLOOKUP($E93,'NatConditions Backsheet'!$D$6:$Q$155,I$10,0)</f>
        <v>Yes</v>
      </c>
      <c r="J93" s="300" t="str">
        <f>VLOOKUP($E93,'NatConditions Backsheet'!$D$6:$Q$155,J$10,0)</f>
        <v>Yes</v>
      </c>
      <c r="K93" s="300" t="str">
        <f>VLOOKUP($E93,'NatConditions Backsheet'!$D$6:$Q$155,K$10,0)</f>
        <v>Yes</v>
      </c>
      <c r="L93" s="300" t="str">
        <f>VLOOKUP($E93,'NatConditions Backsheet'!$D$6:$Q$155,L$10,0)</f>
        <v>Yes</v>
      </c>
      <c r="M93" s="300" t="str">
        <f>VLOOKUP($E93,'NatConditions Backsheet'!$D$6:$Q$155,M$10,0)</f>
        <v>Yes</v>
      </c>
      <c r="N93" s="300" t="str">
        <f>VLOOKUP($E93,'NatConditions Backsheet'!$D$6:$Q$155,N$10,0)</f>
        <v>Yes</v>
      </c>
      <c r="O93" s="300" t="str">
        <f>VLOOKUP($E93,'NatConditions Backsheet'!$D$6:$Q$155,O$10,0)</f>
        <v>Yes</v>
      </c>
      <c r="P93" s="300" t="str">
        <f>VLOOKUP($E93,'NatConditions Backsheet'!$D$6:$Q$155,P$10,0)</f>
        <v>Yes</v>
      </c>
      <c r="Q93" s="300" t="str">
        <f>VLOOKUP($E93,'NatConditions Backsheet'!$D$6:$Q$155,Q$10,0)</f>
        <v>Yes</v>
      </c>
      <c r="R93" s="301" t="str">
        <f>VLOOKUP($E93,'NatConditions Backsheet'!$D$6:$Q$155,R$10,0)</f>
        <v>Yes</v>
      </c>
    </row>
    <row r="94" spans="2:18">
      <c r="B94" s="42" t="s">
        <v>18</v>
      </c>
      <c r="C94" s="43" t="s">
        <v>34</v>
      </c>
      <c r="D94" s="45" t="s">
        <v>52</v>
      </c>
      <c r="E94" s="42" t="s">
        <v>213</v>
      </c>
      <c r="F94" s="45" t="s">
        <v>214</v>
      </c>
      <c r="G94" s="299" t="str">
        <f>VLOOKUP($E94,'NatConditions Backsheet'!$D$6:$Q$155,G$10,0)</f>
        <v>Yes</v>
      </c>
      <c r="H94" s="300" t="str">
        <f>VLOOKUP($E94,'NatConditions Backsheet'!$D$6:$Q$155,H$10,0)</f>
        <v>Yes</v>
      </c>
      <c r="I94" s="300" t="str">
        <f>VLOOKUP($E94,'NatConditions Backsheet'!$D$6:$Q$155,I$10,0)</f>
        <v>Yes</v>
      </c>
      <c r="J94" s="300" t="str">
        <f>VLOOKUP($E94,'NatConditions Backsheet'!$D$6:$Q$155,J$10,0)</f>
        <v>Yes</v>
      </c>
      <c r="K94" s="300" t="str">
        <f>VLOOKUP($E94,'NatConditions Backsheet'!$D$6:$Q$155,K$10,0)</f>
        <v>Yes</v>
      </c>
      <c r="L94" s="300" t="str">
        <f>VLOOKUP($E94,'NatConditions Backsheet'!$D$6:$Q$155,L$10,0)</f>
        <v>Yes</v>
      </c>
      <c r="M94" s="300" t="str">
        <f>VLOOKUP($E94,'NatConditions Backsheet'!$D$6:$Q$155,M$10,0)</f>
        <v>Yes</v>
      </c>
      <c r="N94" s="300" t="str">
        <f>VLOOKUP($E94,'NatConditions Backsheet'!$D$6:$Q$155,N$10,0)</f>
        <v>Yes</v>
      </c>
      <c r="O94" s="300" t="str">
        <f>VLOOKUP($E94,'NatConditions Backsheet'!$D$6:$Q$155,O$10,0)</f>
        <v>Yes</v>
      </c>
      <c r="P94" s="300" t="str">
        <f>VLOOKUP($E94,'NatConditions Backsheet'!$D$6:$Q$155,P$10,0)</f>
        <v>Yes</v>
      </c>
      <c r="Q94" s="300" t="str">
        <f>VLOOKUP($E94,'NatConditions Backsheet'!$D$6:$Q$155,Q$10,0)</f>
        <v>Yes</v>
      </c>
      <c r="R94" s="301" t="str">
        <f>VLOOKUP($E94,'NatConditions Backsheet'!$D$6:$Q$155,R$10,0)</f>
        <v>Yes</v>
      </c>
    </row>
    <row r="95" spans="2:18">
      <c r="B95" s="42" t="s">
        <v>16</v>
      </c>
      <c r="C95" s="43" t="s">
        <v>26</v>
      </c>
      <c r="D95" s="45" t="s">
        <v>466</v>
      </c>
      <c r="E95" s="42" t="s">
        <v>215</v>
      </c>
      <c r="F95" s="45" t="s">
        <v>216</v>
      </c>
      <c r="G95" s="299" t="str">
        <f>VLOOKUP($E95,'NatConditions Backsheet'!$D$6:$Q$155,G$10,0)</f>
        <v>Yes</v>
      </c>
      <c r="H95" s="300" t="str">
        <f>VLOOKUP($E95,'NatConditions Backsheet'!$D$6:$Q$155,H$10,0)</f>
        <v>Yes</v>
      </c>
      <c r="I95" s="300" t="str">
        <f>VLOOKUP($E95,'NatConditions Backsheet'!$D$6:$Q$155,I$10,0)</f>
        <v>Yes</v>
      </c>
      <c r="J95" s="300" t="str">
        <f>VLOOKUP($E95,'NatConditions Backsheet'!$D$6:$Q$155,J$10,0)</f>
        <v>Yes</v>
      </c>
      <c r="K95" s="300" t="str">
        <f>VLOOKUP($E95,'NatConditions Backsheet'!$D$6:$Q$155,K$10,0)</f>
        <v>Yes</v>
      </c>
      <c r="L95" s="300" t="str">
        <f>VLOOKUP($E95,'NatConditions Backsheet'!$D$6:$Q$155,L$10,0)</f>
        <v>Yes</v>
      </c>
      <c r="M95" s="300" t="str">
        <f>VLOOKUP($E95,'NatConditions Backsheet'!$D$6:$Q$155,M$10,0)</f>
        <v>Yes</v>
      </c>
      <c r="N95" s="300" t="str">
        <f>VLOOKUP($E95,'NatConditions Backsheet'!$D$6:$Q$155,N$10,0)</f>
        <v>Yes</v>
      </c>
      <c r="O95" s="300" t="str">
        <f>VLOOKUP($E95,'NatConditions Backsheet'!$D$6:$Q$155,O$10,0)</f>
        <v>Yes</v>
      </c>
      <c r="P95" s="300" t="str">
        <f>VLOOKUP($E95,'NatConditions Backsheet'!$D$6:$Q$155,P$10,0)</f>
        <v>Yes</v>
      </c>
      <c r="Q95" s="300" t="str">
        <f>VLOOKUP($E95,'NatConditions Backsheet'!$D$6:$Q$155,Q$10,0)</f>
        <v>Yes</v>
      </c>
      <c r="R95" s="301" t="str">
        <f>VLOOKUP($E95,'NatConditions Backsheet'!$D$6:$Q$155,R$10,0)</f>
        <v>Yes</v>
      </c>
    </row>
    <row r="96" spans="2:18">
      <c r="B96" s="42" t="s">
        <v>22</v>
      </c>
      <c r="C96" s="43" t="s">
        <v>38</v>
      </c>
      <c r="D96" s="45" t="s">
        <v>58</v>
      </c>
      <c r="E96" s="42" t="s">
        <v>217</v>
      </c>
      <c r="F96" s="45" t="s">
        <v>218</v>
      </c>
      <c r="G96" s="299" t="str">
        <f>VLOOKUP($E96,'NatConditions Backsheet'!$D$6:$Q$155,G$10,0)</f>
        <v>Yes</v>
      </c>
      <c r="H96" s="300" t="str">
        <f>VLOOKUP($E96,'NatConditions Backsheet'!$D$6:$Q$155,H$10,0)</f>
        <v>Yes</v>
      </c>
      <c r="I96" s="300" t="str">
        <f>VLOOKUP($E96,'NatConditions Backsheet'!$D$6:$Q$155,I$10,0)</f>
        <v>No</v>
      </c>
      <c r="J96" s="300" t="str">
        <f>VLOOKUP($E96,'NatConditions Backsheet'!$D$6:$Q$155,J$10,0)</f>
        <v>No</v>
      </c>
      <c r="K96" s="300" t="str">
        <f>VLOOKUP($E96,'NatConditions Backsheet'!$D$6:$Q$155,K$10,0)</f>
        <v>Yes</v>
      </c>
      <c r="L96" s="300" t="str">
        <f>VLOOKUP($E96,'NatConditions Backsheet'!$D$6:$Q$155,L$10,0)</f>
        <v>Yes</v>
      </c>
      <c r="M96" s="300" t="str">
        <f>VLOOKUP($E96,'NatConditions Backsheet'!$D$6:$Q$155,M$10,0)</f>
        <v>Yes</v>
      </c>
      <c r="N96" s="300" t="str">
        <f>VLOOKUP($E96,'NatConditions Backsheet'!$D$6:$Q$155,N$10,0)</f>
        <v>Yes</v>
      </c>
      <c r="O96" s="300" t="str">
        <f>VLOOKUP($E96,'NatConditions Backsheet'!$D$6:$Q$155,O$10,0)</f>
        <v>Yes</v>
      </c>
      <c r="P96" s="300" t="str">
        <f>VLOOKUP($E96,'NatConditions Backsheet'!$D$6:$Q$155,P$10,0)</f>
        <v>Yes</v>
      </c>
      <c r="Q96" s="300" t="str">
        <f>VLOOKUP($E96,'NatConditions Backsheet'!$D$6:$Q$155,Q$10,0)</f>
        <v>Yes</v>
      </c>
      <c r="R96" s="301" t="str">
        <f>VLOOKUP($E96,'NatConditions Backsheet'!$D$6:$Q$155,R$10,0)</f>
        <v>Yes</v>
      </c>
    </row>
    <row r="97" spans="2:18">
      <c r="B97" s="42" t="s">
        <v>20</v>
      </c>
      <c r="C97" s="43" t="s">
        <v>36</v>
      </c>
      <c r="D97" s="45" t="s">
        <v>64</v>
      </c>
      <c r="E97" s="42" t="s">
        <v>219</v>
      </c>
      <c r="F97" s="45" t="s">
        <v>220</v>
      </c>
      <c r="G97" s="299" t="str">
        <f>VLOOKUP($E97,'NatConditions Backsheet'!$D$6:$Q$155,G$10,0)</f>
        <v>Yes</v>
      </c>
      <c r="H97" s="300" t="str">
        <f>VLOOKUP($E97,'NatConditions Backsheet'!$D$6:$Q$155,H$10,0)</f>
        <v>Yes</v>
      </c>
      <c r="I97" s="300" t="str">
        <f>VLOOKUP($E97,'NatConditions Backsheet'!$D$6:$Q$155,I$10,0)</f>
        <v>Yes</v>
      </c>
      <c r="J97" s="300" t="str">
        <f>VLOOKUP($E97,'NatConditions Backsheet'!$D$6:$Q$155,J$10,0)</f>
        <v>Yes</v>
      </c>
      <c r="K97" s="300" t="str">
        <f>VLOOKUP($E97,'NatConditions Backsheet'!$D$6:$Q$155,K$10,0)</f>
        <v>Yes</v>
      </c>
      <c r="L97" s="300" t="str">
        <f>VLOOKUP($E97,'NatConditions Backsheet'!$D$6:$Q$155,L$10,0)</f>
        <v>Yes</v>
      </c>
      <c r="M97" s="300" t="str">
        <f>VLOOKUP($E97,'NatConditions Backsheet'!$D$6:$Q$155,M$10,0)</f>
        <v>Yes</v>
      </c>
      <c r="N97" s="300" t="str">
        <f>VLOOKUP($E97,'NatConditions Backsheet'!$D$6:$Q$155,N$10,0)</f>
        <v>Yes</v>
      </c>
      <c r="O97" s="300" t="str">
        <f>VLOOKUP($E97,'NatConditions Backsheet'!$D$6:$Q$155,O$10,0)</f>
        <v>No</v>
      </c>
      <c r="P97" s="300" t="str">
        <f>VLOOKUP($E97,'NatConditions Backsheet'!$D$6:$Q$155,P$10,0)</f>
        <v>Yes</v>
      </c>
      <c r="Q97" s="300" t="str">
        <f>VLOOKUP($E97,'NatConditions Backsheet'!$D$6:$Q$155,Q$10,0)</f>
        <v>Yes</v>
      </c>
      <c r="R97" s="301" t="str">
        <f>VLOOKUP($E97,'NatConditions Backsheet'!$D$6:$Q$155,R$10,0)</f>
        <v>Yes</v>
      </c>
    </row>
    <row r="98" spans="2:18">
      <c r="B98" s="42" t="s">
        <v>16</v>
      </c>
      <c r="C98" s="43" t="s">
        <v>24</v>
      </c>
      <c r="D98" s="45" t="s">
        <v>44</v>
      </c>
      <c r="E98" s="42" t="s">
        <v>221</v>
      </c>
      <c r="F98" s="45" t="s">
        <v>222</v>
      </c>
      <c r="G98" s="299" t="str">
        <f>VLOOKUP($E98,'NatConditions Backsheet'!$D$6:$Q$155,G$10,0)</f>
        <v>Yes</v>
      </c>
      <c r="H98" s="300" t="str">
        <f>VLOOKUP($E98,'NatConditions Backsheet'!$D$6:$Q$155,H$10,0)</f>
        <v>Yes</v>
      </c>
      <c r="I98" s="300" t="str">
        <f>VLOOKUP($E98,'NatConditions Backsheet'!$D$6:$Q$155,I$10,0)</f>
        <v>Yes</v>
      </c>
      <c r="J98" s="300" t="str">
        <f>VLOOKUP($E98,'NatConditions Backsheet'!$D$6:$Q$155,J$10,0)</f>
        <v>Yes</v>
      </c>
      <c r="K98" s="300" t="str">
        <f>VLOOKUP($E98,'NatConditions Backsheet'!$D$6:$Q$155,K$10,0)</f>
        <v>No</v>
      </c>
      <c r="L98" s="300" t="str">
        <f>VLOOKUP($E98,'NatConditions Backsheet'!$D$6:$Q$155,L$10,0)</f>
        <v>Yes</v>
      </c>
      <c r="M98" s="300" t="str">
        <f>VLOOKUP($E98,'NatConditions Backsheet'!$D$6:$Q$155,M$10,0)</f>
        <v>Yes</v>
      </c>
      <c r="N98" s="300" t="str">
        <f>VLOOKUP($E98,'NatConditions Backsheet'!$D$6:$Q$155,N$10,0)</f>
        <v>Yes</v>
      </c>
      <c r="O98" s="300" t="str">
        <f>VLOOKUP($E98,'NatConditions Backsheet'!$D$6:$Q$155,O$10,0)</f>
        <v>Yes</v>
      </c>
      <c r="P98" s="300" t="str">
        <f>VLOOKUP($E98,'NatConditions Backsheet'!$D$6:$Q$155,P$10,0)</f>
        <v>Yes</v>
      </c>
      <c r="Q98" s="300" t="str">
        <f>VLOOKUP($E98,'NatConditions Backsheet'!$D$6:$Q$155,Q$10,0)</f>
        <v>Yes</v>
      </c>
      <c r="R98" s="301" t="str">
        <f>VLOOKUP($E98,'NatConditions Backsheet'!$D$6:$Q$155,R$10,0)</f>
        <v>Yes</v>
      </c>
    </row>
    <row r="99" spans="2:18">
      <c r="B99" s="42" t="s">
        <v>18</v>
      </c>
      <c r="C99" s="43" t="s">
        <v>38</v>
      </c>
      <c r="D99" s="45" t="s">
        <v>52</v>
      </c>
      <c r="E99" s="42" t="s">
        <v>223</v>
      </c>
      <c r="F99" s="45" t="s">
        <v>224</v>
      </c>
      <c r="G99" s="299" t="str">
        <f>VLOOKUP($E99,'NatConditions Backsheet'!$D$6:$Q$155,G$10,0)</f>
        <v>Yes</v>
      </c>
      <c r="H99" s="300" t="str">
        <f>VLOOKUP($E99,'NatConditions Backsheet'!$D$6:$Q$155,H$10,0)</f>
        <v>Yes</v>
      </c>
      <c r="I99" s="300" t="str">
        <f>VLOOKUP($E99,'NatConditions Backsheet'!$D$6:$Q$155,I$10,0)</f>
        <v>Yes</v>
      </c>
      <c r="J99" s="300" t="str">
        <f>VLOOKUP($E99,'NatConditions Backsheet'!$D$6:$Q$155,J$10,0)</f>
        <v>Yes</v>
      </c>
      <c r="K99" s="300" t="str">
        <f>VLOOKUP($E99,'NatConditions Backsheet'!$D$6:$Q$155,K$10,0)</f>
        <v>No</v>
      </c>
      <c r="L99" s="300" t="str">
        <f>VLOOKUP($E99,'NatConditions Backsheet'!$D$6:$Q$155,L$10,0)</f>
        <v>Yes</v>
      </c>
      <c r="M99" s="300" t="str">
        <f>VLOOKUP($E99,'NatConditions Backsheet'!$D$6:$Q$155,M$10,0)</f>
        <v>Yes</v>
      </c>
      <c r="N99" s="300" t="str">
        <f>VLOOKUP($E99,'NatConditions Backsheet'!$D$6:$Q$155,N$10,0)</f>
        <v>Yes</v>
      </c>
      <c r="O99" s="300" t="str">
        <f>VLOOKUP($E99,'NatConditions Backsheet'!$D$6:$Q$155,O$10,0)</f>
        <v>Yes</v>
      </c>
      <c r="P99" s="300" t="str">
        <f>VLOOKUP($E99,'NatConditions Backsheet'!$D$6:$Q$155,P$10,0)</f>
        <v>Yes</v>
      </c>
      <c r="Q99" s="300" t="str">
        <f>VLOOKUP($E99,'NatConditions Backsheet'!$D$6:$Q$155,Q$10,0)</f>
        <v>Yes</v>
      </c>
      <c r="R99" s="301" t="str">
        <f>VLOOKUP($E99,'NatConditions Backsheet'!$D$6:$Q$155,R$10,0)</f>
        <v>Yes</v>
      </c>
    </row>
    <row r="100" spans="2:18">
      <c r="B100" s="42" t="s">
        <v>16</v>
      </c>
      <c r="C100" s="43" t="s">
        <v>24</v>
      </c>
      <c r="D100" s="45" t="s">
        <v>44</v>
      </c>
      <c r="E100" s="42" t="s">
        <v>225</v>
      </c>
      <c r="F100" s="45" t="s">
        <v>226</v>
      </c>
      <c r="G100" s="299" t="str">
        <f>VLOOKUP($E100,'NatConditions Backsheet'!$D$6:$Q$155,G$10,0)</f>
        <v>Yes</v>
      </c>
      <c r="H100" s="300" t="str">
        <f>VLOOKUP($E100,'NatConditions Backsheet'!$D$6:$Q$155,H$10,0)</f>
        <v>Yes</v>
      </c>
      <c r="I100" s="300" t="str">
        <f>VLOOKUP($E100,'NatConditions Backsheet'!$D$6:$Q$155,I$10,0)</f>
        <v>Yes</v>
      </c>
      <c r="J100" s="300" t="str">
        <f>VLOOKUP($E100,'NatConditions Backsheet'!$D$6:$Q$155,J$10,0)</f>
        <v>Yes</v>
      </c>
      <c r="K100" s="300" t="str">
        <f>VLOOKUP($E100,'NatConditions Backsheet'!$D$6:$Q$155,K$10,0)</f>
        <v>Yes</v>
      </c>
      <c r="L100" s="300" t="str">
        <f>VLOOKUP($E100,'NatConditions Backsheet'!$D$6:$Q$155,L$10,0)</f>
        <v>Yes</v>
      </c>
      <c r="M100" s="300" t="str">
        <f>VLOOKUP($E100,'NatConditions Backsheet'!$D$6:$Q$155,M$10,0)</f>
        <v>Yes</v>
      </c>
      <c r="N100" s="300" t="str">
        <f>VLOOKUP($E100,'NatConditions Backsheet'!$D$6:$Q$155,N$10,0)</f>
        <v>No</v>
      </c>
      <c r="O100" s="300" t="str">
        <f>VLOOKUP($E100,'NatConditions Backsheet'!$D$6:$Q$155,O$10,0)</f>
        <v>No</v>
      </c>
      <c r="P100" s="300" t="str">
        <f>VLOOKUP($E100,'NatConditions Backsheet'!$D$6:$Q$155,P$10,0)</f>
        <v>Yes</v>
      </c>
      <c r="Q100" s="300" t="str">
        <f>VLOOKUP($E100,'NatConditions Backsheet'!$D$6:$Q$155,Q$10,0)</f>
        <v>Yes</v>
      </c>
      <c r="R100" s="301" t="str">
        <f>VLOOKUP($E100,'NatConditions Backsheet'!$D$6:$Q$155,R$10,0)</f>
        <v>Yes</v>
      </c>
    </row>
    <row r="101" spans="2:18">
      <c r="B101" s="42" t="s">
        <v>20</v>
      </c>
      <c r="C101" s="43" t="s">
        <v>36</v>
      </c>
      <c r="D101" s="45" t="s">
        <v>64</v>
      </c>
      <c r="E101" s="42" t="s">
        <v>227</v>
      </c>
      <c r="F101" s="45" t="s">
        <v>228</v>
      </c>
      <c r="G101" s="299" t="str">
        <f>VLOOKUP($E101,'NatConditions Backsheet'!$D$6:$Q$155,G$10,0)</f>
        <v>Yes</v>
      </c>
      <c r="H101" s="300" t="str">
        <f>VLOOKUP($E101,'NatConditions Backsheet'!$D$6:$Q$155,H$10,0)</f>
        <v>Yes</v>
      </c>
      <c r="I101" s="300" t="str">
        <f>VLOOKUP($E101,'NatConditions Backsheet'!$D$6:$Q$155,I$10,0)</f>
        <v>Yes</v>
      </c>
      <c r="J101" s="300" t="str">
        <f>VLOOKUP($E101,'NatConditions Backsheet'!$D$6:$Q$155,J$10,0)</f>
        <v>Yes</v>
      </c>
      <c r="K101" s="300" t="str">
        <f>VLOOKUP($E101,'NatConditions Backsheet'!$D$6:$Q$155,K$10,0)</f>
        <v>Yes</v>
      </c>
      <c r="L101" s="300" t="str">
        <f>VLOOKUP($E101,'NatConditions Backsheet'!$D$6:$Q$155,L$10,0)</f>
        <v>Yes</v>
      </c>
      <c r="M101" s="300" t="str">
        <f>VLOOKUP($E101,'NatConditions Backsheet'!$D$6:$Q$155,M$10,0)</f>
        <v>Yes</v>
      </c>
      <c r="N101" s="300" t="str">
        <f>VLOOKUP($E101,'NatConditions Backsheet'!$D$6:$Q$155,N$10,0)</f>
        <v>Yes</v>
      </c>
      <c r="O101" s="300" t="str">
        <f>VLOOKUP($E101,'NatConditions Backsheet'!$D$6:$Q$155,O$10,0)</f>
        <v>Yes</v>
      </c>
      <c r="P101" s="300" t="str">
        <f>VLOOKUP($E101,'NatConditions Backsheet'!$D$6:$Q$155,P$10,0)</f>
        <v>Yes</v>
      </c>
      <c r="Q101" s="300" t="str">
        <f>VLOOKUP($E101,'NatConditions Backsheet'!$D$6:$Q$155,Q$10,0)</f>
        <v>Yes</v>
      </c>
      <c r="R101" s="301" t="str">
        <f>VLOOKUP($E101,'NatConditions Backsheet'!$D$6:$Q$155,R$10,0)</f>
        <v>Yes</v>
      </c>
    </row>
    <row r="102" spans="2:18">
      <c r="B102" s="42" t="s">
        <v>18</v>
      </c>
      <c r="C102" s="43" t="s">
        <v>34</v>
      </c>
      <c r="D102" s="45" t="s">
        <v>54</v>
      </c>
      <c r="E102" s="42" t="s">
        <v>229</v>
      </c>
      <c r="F102" s="45" t="s">
        <v>230</v>
      </c>
      <c r="G102" s="299" t="str">
        <f>VLOOKUP($E102,'NatConditions Backsheet'!$D$6:$Q$155,G$10,0)</f>
        <v>Yes</v>
      </c>
      <c r="H102" s="300" t="str">
        <f>VLOOKUP($E102,'NatConditions Backsheet'!$D$6:$Q$155,H$10,0)</f>
        <v>Yes</v>
      </c>
      <c r="I102" s="300" t="str">
        <f>VLOOKUP($E102,'NatConditions Backsheet'!$D$6:$Q$155,I$10,0)</f>
        <v>Yes</v>
      </c>
      <c r="J102" s="300" t="str">
        <f>VLOOKUP($E102,'NatConditions Backsheet'!$D$6:$Q$155,J$10,0)</f>
        <v>Yes</v>
      </c>
      <c r="K102" s="300" t="str">
        <f>VLOOKUP($E102,'NatConditions Backsheet'!$D$6:$Q$155,K$10,0)</f>
        <v>No</v>
      </c>
      <c r="L102" s="300" t="str">
        <f>VLOOKUP($E102,'NatConditions Backsheet'!$D$6:$Q$155,L$10,0)</f>
        <v>Yes</v>
      </c>
      <c r="M102" s="300" t="str">
        <f>VLOOKUP($E102,'NatConditions Backsheet'!$D$6:$Q$155,M$10,0)</f>
        <v>Yes</v>
      </c>
      <c r="N102" s="300" t="str">
        <f>VLOOKUP($E102,'NatConditions Backsheet'!$D$6:$Q$155,N$10,0)</f>
        <v>Yes</v>
      </c>
      <c r="O102" s="300" t="str">
        <f>VLOOKUP($E102,'NatConditions Backsheet'!$D$6:$Q$155,O$10,0)</f>
        <v>No</v>
      </c>
      <c r="P102" s="300" t="str">
        <f>VLOOKUP($E102,'NatConditions Backsheet'!$D$6:$Q$155,P$10,0)</f>
        <v>Yes</v>
      </c>
      <c r="Q102" s="300" t="str">
        <f>VLOOKUP($E102,'NatConditions Backsheet'!$D$6:$Q$155,Q$10,0)</f>
        <v>Yes</v>
      </c>
      <c r="R102" s="301" t="str">
        <f>VLOOKUP($E102,'NatConditions Backsheet'!$D$6:$Q$155,R$10,0)</f>
        <v>Yes</v>
      </c>
    </row>
    <row r="103" spans="2:18">
      <c r="B103" s="42" t="s">
        <v>16</v>
      </c>
      <c r="C103" s="43" t="s">
        <v>28</v>
      </c>
      <c r="D103" s="45" t="s">
        <v>42</v>
      </c>
      <c r="E103" s="42" t="s">
        <v>231</v>
      </c>
      <c r="F103" s="45" t="s">
        <v>232</v>
      </c>
      <c r="G103" s="299" t="str">
        <f>VLOOKUP($E103,'NatConditions Backsheet'!$D$6:$Q$155,G$10,0)</f>
        <v>Yes</v>
      </c>
      <c r="H103" s="300" t="str">
        <f>VLOOKUP($E103,'NatConditions Backsheet'!$D$6:$Q$155,H$10,0)</f>
        <v>Yes</v>
      </c>
      <c r="I103" s="300" t="str">
        <f>VLOOKUP($E103,'NatConditions Backsheet'!$D$6:$Q$155,I$10,0)</f>
        <v>Yes</v>
      </c>
      <c r="J103" s="300" t="str">
        <f>VLOOKUP($E103,'NatConditions Backsheet'!$D$6:$Q$155,J$10,0)</f>
        <v>Yes</v>
      </c>
      <c r="K103" s="300" t="str">
        <f>VLOOKUP($E103,'NatConditions Backsheet'!$D$6:$Q$155,K$10,0)</f>
        <v>Yes</v>
      </c>
      <c r="L103" s="300" t="str">
        <f>VLOOKUP($E103,'NatConditions Backsheet'!$D$6:$Q$155,L$10,0)</f>
        <v>Yes</v>
      </c>
      <c r="M103" s="300" t="str">
        <f>VLOOKUP($E103,'NatConditions Backsheet'!$D$6:$Q$155,M$10,0)</f>
        <v>Yes</v>
      </c>
      <c r="N103" s="300" t="str">
        <f>VLOOKUP($E103,'NatConditions Backsheet'!$D$6:$Q$155,N$10,0)</f>
        <v>Yes</v>
      </c>
      <c r="O103" s="300" t="str">
        <f>VLOOKUP($E103,'NatConditions Backsheet'!$D$6:$Q$155,O$10,0)</f>
        <v>Yes</v>
      </c>
      <c r="P103" s="300" t="str">
        <f>VLOOKUP($E103,'NatConditions Backsheet'!$D$6:$Q$155,P$10,0)</f>
        <v>Yes</v>
      </c>
      <c r="Q103" s="300" t="str">
        <f>VLOOKUP($E103,'NatConditions Backsheet'!$D$6:$Q$155,Q$10,0)</f>
        <v>Yes</v>
      </c>
      <c r="R103" s="301" t="str">
        <f>VLOOKUP($E103,'NatConditions Backsheet'!$D$6:$Q$155,R$10,0)</f>
        <v>Yes</v>
      </c>
    </row>
    <row r="104" spans="2:18">
      <c r="B104" s="42" t="s">
        <v>16</v>
      </c>
      <c r="C104" s="43" t="s">
        <v>28</v>
      </c>
      <c r="D104" s="45" t="s">
        <v>42</v>
      </c>
      <c r="E104" s="42" t="s">
        <v>233</v>
      </c>
      <c r="F104" s="45" t="s">
        <v>234</v>
      </c>
      <c r="G104" s="299" t="str">
        <f>VLOOKUP($E104,'NatConditions Backsheet'!$D$6:$Q$155,G$10,0)</f>
        <v>Yes</v>
      </c>
      <c r="H104" s="300" t="str">
        <f>VLOOKUP($E104,'NatConditions Backsheet'!$D$6:$Q$155,H$10,0)</f>
        <v>Yes</v>
      </c>
      <c r="I104" s="300" t="str">
        <f>VLOOKUP($E104,'NatConditions Backsheet'!$D$6:$Q$155,I$10,0)</f>
        <v>Yes</v>
      </c>
      <c r="J104" s="300" t="str">
        <f>VLOOKUP($E104,'NatConditions Backsheet'!$D$6:$Q$155,J$10,0)</f>
        <v>Yes</v>
      </c>
      <c r="K104" s="300" t="str">
        <f>VLOOKUP($E104,'NatConditions Backsheet'!$D$6:$Q$155,K$10,0)</f>
        <v>Yes</v>
      </c>
      <c r="L104" s="300" t="str">
        <f>VLOOKUP($E104,'NatConditions Backsheet'!$D$6:$Q$155,L$10,0)</f>
        <v>Yes</v>
      </c>
      <c r="M104" s="300" t="str">
        <f>VLOOKUP($E104,'NatConditions Backsheet'!$D$6:$Q$155,M$10,0)</f>
        <v>Yes</v>
      </c>
      <c r="N104" s="300" t="str">
        <f>VLOOKUP($E104,'NatConditions Backsheet'!$D$6:$Q$155,N$10,0)</f>
        <v>Yes</v>
      </c>
      <c r="O104" s="300" t="str">
        <f>VLOOKUP($E104,'NatConditions Backsheet'!$D$6:$Q$155,O$10,0)</f>
        <v>Yes</v>
      </c>
      <c r="P104" s="300" t="str">
        <f>VLOOKUP($E104,'NatConditions Backsheet'!$D$6:$Q$155,P$10,0)</f>
        <v>Yes</v>
      </c>
      <c r="Q104" s="300" t="str">
        <f>VLOOKUP($E104,'NatConditions Backsheet'!$D$6:$Q$155,Q$10,0)</f>
        <v>Yes</v>
      </c>
      <c r="R104" s="301" t="str">
        <f>VLOOKUP($E104,'NatConditions Backsheet'!$D$6:$Q$155,R$10,0)</f>
        <v>Yes</v>
      </c>
    </row>
    <row r="105" spans="2:18">
      <c r="B105" s="42" t="s">
        <v>22</v>
      </c>
      <c r="C105" s="43" t="s">
        <v>40</v>
      </c>
      <c r="D105" s="45" t="s">
        <v>56</v>
      </c>
      <c r="E105" s="42" t="s">
        <v>235</v>
      </c>
      <c r="F105" s="45" t="s">
        <v>236</v>
      </c>
      <c r="G105" s="299" t="str">
        <f>VLOOKUP($E105,'NatConditions Backsheet'!$D$6:$Q$155,G$10,0)</f>
        <v>Yes</v>
      </c>
      <c r="H105" s="300" t="str">
        <f>VLOOKUP($E105,'NatConditions Backsheet'!$D$6:$Q$155,H$10,0)</f>
        <v>Yes</v>
      </c>
      <c r="I105" s="300" t="str">
        <f>VLOOKUP($E105,'NatConditions Backsheet'!$D$6:$Q$155,I$10,0)</f>
        <v>Yes</v>
      </c>
      <c r="J105" s="300" t="str">
        <f>VLOOKUP($E105,'NatConditions Backsheet'!$D$6:$Q$155,J$10,0)</f>
        <v>Yes</v>
      </c>
      <c r="K105" s="300" t="str">
        <f>VLOOKUP($E105,'NatConditions Backsheet'!$D$6:$Q$155,K$10,0)</f>
        <v>Yes</v>
      </c>
      <c r="L105" s="300" t="str">
        <f>VLOOKUP($E105,'NatConditions Backsheet'!$D$6:$Q$155,L$10,0)</f>
        <v>Yes</v>
      </c>
      <c r="M105" s="300" t="str">
        <f>VLOOKUP($E105,'NatConditions Backsheet'!$D$6:$Q$155,M$10,0)</f>
        <v>Yes</v>
      </c>
      <c r="N105" s="300" t="str">
        <f>VLOOKUP($E105,'NatConditions Backsheet'!$D$6:$Q$155,N$10,0)</f>
        <v>Yes</v>
      </c>
      <c r="O105" s="300" t="str">
        <f>VLOOKUP($E105,'NatConditions Backsheet'!$D$6:$Q$155,O$10,0)</f>
        <v>Yes</v>
      </c>
      <c r="P105" s="300" t="str">
        <f>VLOOKUP($E105,'NatConditions Backsheet'!$D$6:$Q$155,P$10,0)</f>
        <v>Yes</v>
      </c>
      <c r="Q105" s="300" t="str">
        <f>VLOOKUP($E105,'NatConditions Backsheet'!$D$6:$Q$155,Q$10,0)</f>
        <v>Yes</v>
      </c>
      <c r="R105" s="301" t="str">
        <f>VLOOKUP($E105,'NatConditions Backsheet'!$D$6:$Q$155,R$10,0)</f>
        <v>Yes</v>
      </c>
    </row>
    <row r="106" spans="2:18">
      <c r="B106" s="42" t="s">
        <v>16</v>
      </c>
      <c r="C106" s="43" t="s">
        <v>24</v>
      </c>
      <c r="D106" s="45" t="s">
        <v>44</v>
      </c>
      <c r="E106" s="42" t="s">
        <v>237</v>
      </c>
      <c r="F106" s="45" t="s">
        <v>238</v>
      </c>
      <c r="G106" s="299" t="str">
        <f>VLOOKUP($E106,'NatConditions Backsheet'!$D$6:$Q$155,G$10,0)</f>
        <v>Yes</v>
      </c>
      <c r="H106" s="300" t="str">
        <f>VLOOKUP($E106,'NatConditions Backsheet'!$D$6:$Q$155,H$10,0)</f>
        <v>Yes</v>
      </c>
      <c r="I106" s="300" t="str">
        <f>VLOOKUP($E106,'NatConditions Backsheet'!$D$6:$Q$155,I$10,0)</f>
        <v>Yes</v>
      </c>
      <c r="J106" s="300" t="str">
        <f>VLOOKUP($E106,'NatConditions Backsheet'!$D$6:$Q$155,J$10,0)</f>
        <v>Yes</v>
      </c>
      <c r="K106" s="300" t="str">
        <f>VLOOKUP($E106,'NatConditions Backsheet'!$D$6:$Q$155,K$10,0)</f>
        <v>Yes</v>
      </c>
      <c r="L106" s="300" t="str">
        <f>VLOOKUP($E106,'NatConditions Backsheet'!$D$6:$Q$155,L$10,0)</f>
        <v>Yes</v>
      </c>
      <c r="M106" s="300" t="str">
        <f>VLOOKUP($E106,'NatConditions Backsheet'!$D$6:$Q$155,M$10,0)</f>
        <v>Yes</v>
      </c>
      <c r="N106" s="300" t="str">
        <f>VLOOKUP($E106,'NatConditions Backsheet'!$D$6:$Q$155,N$10,0)</f>
        <v>Yes</v>
      </c>
      <c r="O106" s="300" t="str">
        <f>VLOOKUP($E106,'NatConditions Backsheet'!$D$6:$Q$155,O$10,0)</f>
        <v>Yes</v>
      </c>
      <c r="P106" s="300" t="str">
        <f>VLOOKUP($E106,'NatConditions Backsheet'!$D$6:$Q$155,P$10,0)</f>
        <v>Yes</v>
      </c>
      <c r="Q106" s="300" t="str">
        <f>VLOOKUP($E106,'NatConditions Backsheet'!$D$6:$Q$155,Q$10,0)</f>
        <v>Yes</v>
      </c>
      <c r="R106" s="301" t="str">
        <f>VLOOKUP($E106,'NatConditions Backsheet'!$D$6:$Q$155,R$10,0)</f>
        <v>Yes</v>
      </c>
    </row>
    <row r="107" spans="2:18">
      <c r="B107" s="42" t="s">
        <v>16</v>
      </c>
      <c r="C107" s="43" t="s">
        <v>28</v>
      </c>
      <c r="D107" s="45" t="s">
        <v>42</v>
      </c>
      <c r="E107" s="42" t="s">
        <v>239</v>
      </c>
      <c r="F107" s="45" t="s">
        <v>240</v>
      </c>
      <c r="G107" s="299" t="str">
        <f>VLOOKUP($E107,'NatConditions Backsheet'!$D$6:$Q$155,G$10,0)</f>
        <v>Yes</v>
      </c>
      <c r="H107" s="300" t="str">
        <f>VLOOKUP($E107,'NatConditions Backsheet'!$D$6:$Q$155,H$10,0)</f>
        <v>Yes</v>
      </c>
      <c r="I107" s="300" t="str">
        <f>VLOOKUP($E107,'NatConditions Backsheet'!$D$6:$Q$155,I$10,0)</f>
        <v>Yes</v>
      </c>
      <c r="J107" s="300" t="str">
        <f>VLOOKUP($E107,'NatConditions Backsheet'!$D$6:$Q$155,J$10,0)</f>
        <v>No</v>
      </c>
      <c r="K107" s="300" t="str">
        <f>VLOOKUP($E107,'NatConditions Backsheet'!$D$6:$Q$155,K$10,0)</f>
        <v>Yes</v>
      </c>
      <c r="L107" s="300" t="str">
        <f>VLOOKUP($E107,'NatConditions Backsheet'!$D$6:$Q$155,L$10,0)</f>
        <v>Yes</v>
      </c>
      <c r="M107" s="300" t="str">
        <f>VLOOKUP($E107,'NatConditions Backsheet'!$D$6:$Q$155,M$10,0)</f>
        <v>Yes</v>
      </c>
      <c r="N107" s="300" t="str">
        <f>VLOOKUP($E107,'NatConditions Backsheet'!$D$6:$Q$155,N$10,0)</f>
        <v>Yes</v>
      </c>
      <c r="O107" s="300" t="str">
        <f>VLOOKUP($E107,'NatConditions Backsheet'!$D$6:$Q$155,O$10,0)</f>
        <v>Yes</v>
      </c>
      <c r="P107" s="300" t="str">
        <f>VLOOKUP($E107,'NatConditions Backsheet'!$D$6:$Q$155,P$10,0)</f>
        <v>Yes</v>
      </c>
      <c r="Q107" s="300" t="str">
        <f>VLOOKUP($E107,'NatConditions Backsheet'!$D$6:$Q$155,Q$10,0)</f>
        <v>Yes</v>
      </c>
      <c r="R107" s="301" t="str">
        <f>VLOOKUP($E107,'NatConditions Backsheet'!$D$6:$Q$155,R$10,0)</f>
        <v>Yes</v>
      </c>
    </row>
    <row r="108" spans="2:18">
      <c r="B108" s="42" t="s">
        <v>18</v>
      </c>
      <c r="C108" s="43" t="s">
        <v>30</v>
      </c>
      <c r="D108" s="45" t="s">
        <v>52</v>
      </c>
      <c r="E108" s="42" t="s">
        <v>241</v>
      </c>
      <c r="F108" s="45" t="s">
        <v>242</v>
      </c>
      <c r="G108" s="299" t="str">
        <f>VLOOKUP($E108,'NatConditions Backsheet'!$D$6:$Q$155,G$10,0)</f>
        <v>Yes</v>
      </c>
      <c r="H108" s="300" t="str">
        <f>VLOOKUP($E108,'NatConditions Backsheet'!$D$6:$Q$155,H$10,0)</f>
        <v>Yes</v>
      </c>
      <c r="I108" s="300" t="str">
        <f>VLOOKUP($E108,'NatConditions Backsheet'!$D$6:$Q$155,I$10,0)</f>
        <v>Yes</v>
      </c>
      <c r="J108" s="300" t="str">
        <f>VLOOKUP($E108,'NatConditions Backsheet'!$D$6:$Q$155,J$10,0)</f>
        <v>No</v>
      </c>
      <c r="K108" s="300" t="str">
        <f>VLOOKUP($E108,'NatConditions Backsheet'!$D$6:$Q$155,K$10,0)</f>
        <v>Yes</v>
      </c>
      <c r="L108" s="300" t="str">
        <f>VLOOKUP($E108,'NatConditions Backsheet'!$D$6:$Q$155,L$10,0)</f>
        <v>No</v>
      </c>
      <c r="M108" s="300" t="str">
        <f>VLOOKUP($E108,'NatConditions Backsheet'!$D$6:$Q$155,M$10,0)</f>
        <v>No</v>
      </c>
      <c r="N108" s="300" t="str">
        <f>VLOOKUP($E108,'NatConditions Backsheet'!$D$6:$Q$155,N$10,0)</f>
        <v>No</v>
      </c>
      <c r="O108" s="300" t="str">
        <f>VLOOKUP($E108,'NatConditions Backsheet'!$D$6:$Q$155,O$10,0)</f>
        <v>Yes</v>
      </c>
      <c r="P108" s="300" t="str">
        <f>VLOOKUP($E108,'NatConditions Backsheet'!$D$6:$Q$155,P$10,0)</f>
        <v>Yes</v>
      </c>
      <c r="Q108" s="300" t="str">
        <f>VLOOKUP($E108,'NatConditions Backsheet'!$D$6:$Q$155,Q$10,0)</f>
        <v>Yes</v>
      </c>
      <c r="R108" s="301" t="str">
        <f>VLOOKUP($E108,'NatConditions Backsheet'!$D$6:$Q$155,R$10,0)</f>
        <v>Yes</v>
      </c>
    </row>
    <row r="109" spans="2:18">
      <c r="B109" s="42" t="s">
        <v>16</v>
      </c>
      <c r="C109" s="43" t="s">
        <v>24</v>
      </c>
      <c r="D109" s="45" t="s">
        <v>44</v>
      </c>
      <c r="E109" s="42" t="s">
        <v>243</v>
      </c>
      <c r="F109" s="45" t="s">
        <v>244</v>
      </c>
      <c r="G109" s="299" t="str">
        <f>VLOOKUP($E109,'NatConditions Backsheet'!$D$6:$Q$155,G$10,0)</f>
        <v>Yes</v>
      </c>
      <c r="H109" s="300" t="str">
        <f>VLOOKUP($E109,'NatConditions Backsheet'!$D$6:$Q$155,H$10,0)</f>
        <v>Yes</v>
      </c>
      <c r="I109" s="300" t="str">
        <f>VLOOKUP($E109,'NatConditions Backsheet'!$D$6:$Q$155,I$10,0)</f>
        <v>Yes</v>
      </c>
      <c r="J109" s="300" t="str">
        <f>VLOOKUP($E109,'NatConditions Backsheet'!$D$6:$Q$155,J$10,0)</f>
        <v>Yes</v>
      </c>
      <c r="K109" s="300" t="str">
        <f>VLOOKUP($E109,'NatConditions Backsheet'!$D$6:$Q$155,K$10,0)</f>
        <v>Yes</v>
      </c>
      <c r="L109" s="300" t="str">
        <f>VLOOKUP($E109,'NatConditions Backsheet'!$D$6:$Q$155,L$10,0)</f>
        <v>Yes</v>
      </c>
      <c r="M109" s="300" t="str">
        <f>VLOOKUP($E109,'NatConditions Backsheet'!$D$6:$Q$155,M$10,0)</f>
        <v>Yes</v>
      </c>
      <c r="N109" s="300" t="str">
        <f>VLOOKUP($E109,'NatConditions Backsheet'!$D$6:$Q$155,N$10,0)</f>
        <v>Yes</v>
      </c>
      <c r="O109" s="300" t="str">
        <f>VLOOKUP($E109,'NatConditions Backsheet'!$D$6:$Q$155,O$10,0)</f>
        <v>Yes</v>
      </c>
      <c r="P109" s="300" t="str">
        <f>VLOOKUP($E109,'NatConditions Backsheet'!$D$6:$Q$155,P$10,0)</f>
        <v>Yes</v>
      </c>
      <c r="Q109" s="300" t="str">
        <f>VLOOKUP($E109,'NatConditions Backsheet'!$D$6:$Q$155,Q$10,0)</f>
        <v>Yes</v>
      </c>
      <c r="R109" s="301" t="str">
        <f>VLOOKUP($E109,'NatConditions Backsheet'!$D$6:$Q$155,R$10,0)</f>
        <v>Yes</v>
      </c>
    </row>
    <row r="110" spans="2:18">
      <c r="B110" s="42" t="s">
        <v>18</v>
      </c>
      <c r="C110" s="43" t="s">
        <v>30</v>
      </c>
      <c r="D110" s="45" t="s">
        <v>48</v>
      </c>
      <c r="E110" s="42" t="s">
        <v>245</v>
      </c>
      <c r="F110" s="45" t="s">
        <v>246</v>
      </c>
      <c r="G110" s="299" t="str">
        <f>VLOOKUP($E110,'NatConditions Backsheet'!$D$6:$Q$155,G$10,0)</f>
        <v>Yes</v>
      </c>
      <c r="H110" s="300" t="str">
        <f>VLOOKUP($E110,'NatConditions Backsheet'!$D$6:$Q$155,H$10,0)</f>
        <v>Yes</v>
      </c>
      <c r="I110" s="300" t="str">
        <f>VLOOKUP($E110,'NatConditions Backsheet'!$D$6:$Q$155,I$10,0)</f>
        <v>Yes</v>
      </c>
      <c r="J110" s="300" t="str">
        <f>VLOOKUP($E110,'NatConditions Backsheet'!$D$6:$Q$155,J$10,0)</f>
        <v>Yes</v>
      </c>
      <c r="K110" s="300" t="str">
        <f>VLOOKUP($E110,'NatConditions Backsheet'!$D$6:$Q$155,K$10,0)</f>
        <v>Yes</v>
      </c>
      <c r="L110" s="300" t="str">
        <f>VLOOKUP($E110,'NatConditions Backsheet'!$D$6:$Q$155,L$10,0)</f>
        <v>Yes</v>
      </c>
      <c r="M110" s="300" t="str">
        <f>VLOOKUP($E110,'NatConditions Backsheet'!$D$6:$Q$155,M$10,0)</f>
        <v>Yes</v>
      </c>
      <c r="N110" s="300" t="str">
        <f>VLOOKUP($E110,'NatConditions Backsheet'!$D$6:$Q$155,N$10,0)</f>
        <v>Yes</v>
      </c>
      <c r="O110" s="300" t="str">
        <f>VLOOKUP($E110,'NatConditions Backsheet'!$D$6:$Q$155,O$10,0)</f>
        <v>Yes</v>
      </c>
      <c r="P110" s="300" t="str">
        <f>VLOOKUP($E110,'NatConditions Backsheet'!$D$6:$Q$155,P$10,0)</f>
        <v>Yes</v>
      </c>
      <c r="Q110" s="300" t="str">
        <f>VLOOKUP($E110,'NatConditions Backsheet'!$D$6:$Q$155,Q$10,0)</f>
        <v>Yes</v>
      </c>
      <c r="R110" s="301" t="str">
        <f>VLOOKUP($E110,'NatConditions Backsheet'!$D$6:$Q$155,R$10,0)</f>
        <v>Yes</v>
      </c>
    </row>
    <row r="111" spans="2:18">
      <c r="B111" s="42" t="s">
        <v>18</v>
      </c>
      <c r="C111" s="43" t="s">
        <v>30</v>
      </c>
      <c r="D111" s="45" t="s">
        <v>48</v>
      </c>
      <c r="E111" s="42" t="s">
        <v>247</v>
      </c>
      <c r="F111" s="45" t="s">
        <v>248</v>
      </c>
      <c r="G111" s="299" t="str">
        <f>VLOOKUP($E111,'NatConditions Backsheet'!$D$6:$Q$155,G$10,0)</f>
        <v>Yes</v>
      </c>
      <c r="H111" s="300" t="str">
        <f>VLOOKUP($E111,'NatConditions Backsheet'!$D$6:$Q$155,H$10,0)</f>
        <v>Yes</v>
      </c>
      <c r="I111" s="300" t="str">
        <f>VLOOKUP($E111,'NatConditions Backsheet'!$D$6:$Q$155,I$10,0)</f>
        <v>Yes</v>
      </c>
      <c r="J111" s="300" t="str">
        <f>VLOOKUP($E111,'NatConditions Backsheet'!$D$6:$Q$155,J$10,0)</f>
        <v>Yes</v>
      </c>
      <c r="K111" s="300" t="str">
        <f>VLOOKUP($E111,'NatConditions Backsheet'!$D$6:$Q$155,K$10,0)</f>
        <v>Yes</v>
      </c>
      <c r="L111" s="300" t="str">
        <f>VLOOKUP($E111,'NatConditions Backsheet'!$D$6:$Q$155,L$10,0)</f>
        <v>Yes</v>
      </c>
      <c r="M111" s="300" t="str">
        <f>VLOOKUP($E111,'NatConditions Backsheet'!$D$6:$Q$155,M$10,0)</f>
        <v>Yes</v>
      </c>
      <c r="N111" s="300" t="str">
        <f>VLOOKUP($E111,'NatConditions Backsheet'!$D$6:$Q$155,N$10,0)</f>
        <v>Yes</v>
      </c>
      <c r="O111" s="300" t="str">
        <f>VLOOKUP($E111,'NatConditions Backsheet'!$D$6:$Q$155,O$10,0)</f>
        <v>Yes</v>
      </c>
      <c r="P111" s="300" t="str">
        <f>VLOOKUP($E111,'NatConditions Backsheet'!$D$6:$Q$155,P$10,0)</f>
        <v>Yes</v>
      </c>
      <c r="Q111" s="300" t="str">
        <f>VLOOKUP($E111,'NatConditions Backsheet'!$D$6:$Q$155,Q$10,0)</f>
        <v>Yes</v>
      </c>
      <c r="R111" s="301" t="str">
        <f>VLOOKUP($E111,'NatConditions Backsheet'!$D$6:$Q$155,R$10,0)</f>
        <v>Yes</v>
      </c>
    </row>
    <row r="112" spans="2:18">
      <c r="B112" s="42" t="s">
        <v>16</v>
      </c>
      <c r="C112" s="43" t="s">
        <v>26</v>
      </c>
      <c r="D112" s="45" t="s">
        <v>466</v>
      </c>
      <c r="E112" s="42" t="s">
        <v>249</v>
      </c>
      <c r="F112" s="45" t="s">
        <v>250</v>
      </c>
      <c r="G112" s="299" t="str">
        <f>VLOOKUP($E112,'NatConditions Backsheet'!$D$6:$Q$155,G$10,0)</f>
        <v>Yes</v>
      </c>
      <c r="H112" s="300" t="str">
        <f>VLOOKUP($E112,'NatConditions Backsheet'!$D$6:$Q$155,H$10,0)</f>
        <v>Yes</v>
      </c>
      <c r="I112" s="300" t="str">
        <f>VLOOKUP($E112,'NatConditions Backsheet'!$D$6:$Q$155,I$10,0)</f>
        <v>Yes</v>
      </c>
      <c r="J112" s="300" t="str">
        <f>VLOOKUP($E112,'NatConditions Backsheet'!$D$6:$Q$155,J$10,0)</f>
        <v>Yes</v>
      </c>
      <c r="K112" s="300" t="str">
        <f>VLOOKUP($E112,'NatConditions Backsheet'!$D$6:$Q$155,K$10,0)</f>
        <v>Yes</v>
      </c>
      <c r="L112" s="300" t="str">
        <f>VLOOKUP($E112,'NatConditions Backsheet'!$D$6:$Q$155,L$10,0)</f>
        <v>Yes</v>
      </c>
      <c r="M112" s="300" t="str">
        <f>VLOOKUP($E112,'NatConditions Backsheet'!$D$6:$Q$155,M$10,0)</f>
        <v>No</v>
      </c>
      <c r="N112" s="300" t="str">
        <f>VLOOKUP($E112,'NatConditions Backsheet'!$D$6:$Q$155,N$10,0)</f>
        <v>Yes</v>
      </c>
      <c r="O112" s="300" t="str">
        <f>VLOOKUP($E112,'NatConditions Backsheet'!$D$6:$Q$155,O$10,0)</f>
        <v>Yes</v>
      </c>
      <c r="P112" s="300" t="str">
        <f>VLOOKUP($E112,'NatConditions Backsheet'!$D$6:$Q$155,P$10,0)</f>
        <v>Yes</v>
      </c>
      <c r="Q112" s="300" t="str">
        <f>VLOOKUP($E112,'NatConditions Backsheet'!$D$6:$Q$155,Q$10,0)</f>
        <v>Yes</v>
      </c>
      <c r="R112" s="301" t="str">
        <f>VLOOKUP($E112,'NatConditions Backsheet'!$D$6:$Q$155,R$10,0)</f>
        <v>Yes</v>
      </c>
    </row>
    <row r="113" spans="2:18">
      <c r="B113" s="42" t="s">
        <v>22</v>
      </c>
      <c r="C113" s="43" t="s">
        <v>38</v>
      </c>
      <c r="D113" s="45" t="s">
        <v>60</v>
      </c>
      <c r="E113" s="42" t="s">
        <v>251</v>
      </c>
      <c r="F113" s="45" t="s">
        <v>252</v>
      </c>
      <c r="G113" s="299" t="str">
        <f>VLOOKUP($E113,'NatConditions Backsheet'!$D$6:$Q$155,G$10,0)</f>
        <v>Yes</v>
      </c>
      <c r="H113" s="300" t="str">
        <f>VLOOKUP($E113,'NatConditions Backsheet'!$D$6:$Q$155,H$10,0)</f>
        <v>Yes</v>
      </c>
      <c r="I113" s="300" t="str">
        <f>VLOOKUP($E113,'NatConditions Backsheet'!$D$6:$Q$155,I$10,0)</f>
        <v>Yes</v>
      </c>
      <c r="J113" s="300" t="str">
        <f>VLOOKUP($E113,'NatConditions Backsheet'!$D$6:$Q$155,J$10,0)</f>
        <v>Yes</v>
      </c>
      <c r="K113" s="300" t="str">
        <f>VLOOKUP($E113,'NatConditions Backsheet'!$D$6:$Q$155,K$10,0)</f>
        <v>Yes</v>
      </c>
      <c r="L113" s="300" t="str">
        <f>VLOOKUP($E113,'NatConditions Backsheet'!$D$6:$Q$155,L$10,0)</f>
        <v>Yes</v>
      </c>
      <c r="M113" s="300" t="str">
        <f>VLOOKUP($E113,'NatConditions Backsheet'!$D$6:$Q$155,M$10,0)</f>
        <v>Yes</v>
      </c>
      <c r="N113" s="300" t="str">
        <f>VLOOKUP($E113,'NatConditions Backsheet'!$D$6:$Q$155,N$10,0)</f>
        <v>Yes</v>
      </c>
      <c r="O113" s="300" t="str">
        <f>VLOOKUP($E113,'NatConditions Backsheet'!$D$6:$Q$155,O$10,0)</f>
        <v>Yes</v>
      </c>
      <c r="P113" s="300" t="str">
        <f>VLOOKUP($E113,'NatConditions Backsheet'!$D$6:$Q$155,P$10,0)</f>
        <v>Yes</v>
      </c>
      <c r="Q113" s="300" t="str">
        <f>VLOOKUP($E113,'NatConditions Backsheet'!$D$6:$Q$155,Q$10,0)</f>
        <v>Yes</v>
      </c>
      <c r="R113" s="301" t="str">
        <f>VLOOKUP($E113,'NatConditions Backsheet'!$D$6:$Q$155,R$10,0)</f>
        <v>Yes</v>
      </c>
    </row>
    <row r="114" spans="2:18">
      <c r="B114" s="42" t="s">
        <v>18</v>
      </c>
      <c r="C114" s="43" t="s">
        <v>34</v>
      </c>
      <c r="D114" s="45" t="s">
        <v>54</v>
      </c>
      <c r="E114" s="42" t="s">
        <v>253</v>
      </c>
      <c r="F114" s="45" t="s">
        <v>254</v>
      </c>
      <c r="G114" s="299" t="str">
        <f>VLOOKUP($E114,'NatConditions Backsheet'!$D$6:$Q$155,G$10,0)</f>
        <v>Yes</v>
      </c>
      <c r="H114" s="300" t="str">
        <f>VLOOKUP($E114,'NatConditions Backsheet'!$D$6:$Q$155,H$10,0)</f>
        <v>Yes</v>
      </c>
      <c r="I114" s="300" t="str">
        <f>VLOOKUP($E114,'NatConditions Backsheet'!$D$6:$Q$155,I$10,0)</f>
        <v>Yes</v>
      </c>
      <c r="J114" s="300" t="str">
        <f>VLOOKUP($E114,'NatConditions Backsheet'!$D$6:$Q$155,J$10,0)</f>
        <v>No</v>
      </c>
      <c r="K114" s="300" t="str">
        <f>VLOOKUP($E114,'NatConditions Backsheet'!$D$6:$Q$155,K$10,0)</f>
        <v>No</v>
      </c>
      <c r="L114" s="300" t="str">
        <f>VLOOKUP($E114,'NatConditions Backsheet'!$D$6:$Q$155,L$10,0)</f>
        <v>No</v>
      </c>
      <c r="M114" s="300" t="str">
        <f>VLOOKUP($E114,'NatConditions Backsheet'!$D$6:$Q$155,M$10,0)</f>
        <v>No</v>
      </c>
      <c r="N114" s="300" t="str">
        <f>VLOOKUP($E114,'NatConditions Backsheet'!$D$6:$Q$155,N$10,0)</f>
        <v>No</v>
      </c>
      <c r="O114" s="300" t="str">
        <f>VLOOKUP($E114,'NatConditions Backsheet'!$D$6:$Q$155,O$10,0)</f>
        <v>No</v>
      </c>
      <c r="P114" s="300" t="str">
        <f>VLOOKUP($E114,'NatConditions Backsheet'!$D$6:$Q$155,P$10,0)</f>
        <v>Yes</v>
      </c>
      <c r="Q114" s="300" t="str">
        <f>VLOOKUP($E114,'NatConditions Backsheet'!$D$6:$Q$155,Q$10,0)</f>
        <v>Yes</v>
      </c>
      <c r="R114" s="301" t="str">
        <f>VLOOKUP($E114,'NatConditions Backsheet'!$D$6:$Q$155,R$10,0)</f>
        <v>Yes</v>
      </c>
    </row>
    <row r="115" spans="2:18">
      <c r="B115" s="42" t="s">
        <v>22</v>
      </c>
      <c r="C115" s="43" t="s">
        <v>40</v>
      </c>
      <c r="D115" s="45" t="s">
        <v>56</v>
      </c>
      <c r="E115" s="42" t="s">
        <v>255</v>
      </c>
      <c r="F115" s="45" t="s">
        <v>256</v>
      </c>
      <c r="G115" s="299" t="str">
        <f>VLOOKUP($E115,'NatConditions Backsheet'!$D$6:$Q$155,G$10,0)</f>
        <v>Yes</v>
      </c>
      <c r="H115" s="300" t="str">
        <f>VLOOKUP($E115,'NatConditions Backsheet'!$D$6:$Q$155,H$10,0)</f>
        <v>Yes</v>
      </c>
      <c r="I115" s="300" t="str">
        <f>VLOOKUP($E115,'NatConditions Backsheet'!$D$6:$Q$155,I$10,0)</f>
        <v>Yes</v>
      </c>
      <c r="J115" s="300" t="str">
        <f>VLOOKUP($E115,'NatConditions Backsheet'!$D$6:$Q$155,J$10,0)</f>
        <v>Yes</v>
      </c>
      <c r="K115" s="300" t="str">
        <f>VLOOKUP($E115,'NatConditions Backsheet'!$D$6:$Q$155,K$10,0)</f>
        <v>Yes</v>
      </c>
      <c r="L115" s="300" t="str">
        <f>VLOOKUP($E115,'NatConditions Backsheet'!$D$6:$Q$155,L$10,0)</f>
        <v>Yes</v>
      </c>
      <c r="M115" s="300" t="str">
        <f>VLOOKUP($E115,'NatConditions Backsheet'!$D$6:$Q$155,M$10,0)</f>
        <v>Yes</v>
      </c>
      <c r="N115" s="300" t="str">
        <f>VLOOKUP($E115,'NatConditions Backsheet'!$D$6:$Q$155,N$10,0)</f>
        <v>Yes</v>
      </c>
      <c r="O115" s="300" t="str">
        <f>VLOOKUP($E115,'NatConditions Backsheet'!$D$6:$Q$155,O$10,0)</f>
        <v>Yes</v>
      </c>
      <c r="P115" s="300" t="str">
        <f>VLOOKUP($E115,'NatConditions Backsheet'!$D$6:$Q$155,P$10,0)</f>
        <v>Yes</v>
      </c>
      <c r="Q115" s="300" t="str">
        <f>VLOOKUP($E115,'NatConditions Backsheet'!$D$6:$Q$155,Q$10,0)</f>
        <v>Yes</v>
      </c>
      <c r="R115" s="301" t="str">
        <f>VLOOKUP($E115,'NatConditions Backsheet'!$D$6:$Q$155,R$10,0)</f>
        <v>Yes</v>
      </c>
    </row>
    <row r="116" spans="2:18">
      <c r="B116" s="42" t="s">
        <v>22</v>
      </c>
      <c r="C116" s="43" t="s">
        <v>38</v>
      </c>
      <c r="D116" s="45" t="s">
        <v>62</v>
      </c>
      <c r="E116" s="42" t="s">
        <v>257</v>
      </c>
      <c r="F116" s="45" t="s">
        <v>258</v>
      </c>
      <c r="G116" s="299" t="str">
        <f>VLOOKUP($E116,'NatConditions Backsheet'!$D$6:$Q$155,G$10,0)</f>
        <v>Yes</v>
      </c>
      <c r="H116" s="300" t="str">
        <f>VLOOKUP($E116,'NatConditions Backsheet'!$D$6:$Q$155,H$10,0)</f>
        <v>Yes</v>
      </c>
      <c r="I116" s="300" t="str">
        <f>VLOOKUP($E116,'NatConditions Backsheet'!$D$6:$Q$155,I$10,0)</f>
        <v>Yes</v>
      </c>
      <c r="J116" s="300" t="str">
        <f>VLOOKUP($E116,'NatConditions Backsheet'!$D$6:$Q$155,J$10,0)</f>
        <v>Yes</v>
      </c>
      <c r="K116" s="300" t="str">
        <f>VLOOKUP($E116,'NatConditions Backsheet'!$D$6:$Q$155,K$10,0)</f>
        <v>No</v>
      </c>
      <c r="L116" s="300" t="str">
        <f>VLOOKUP($E116,'NatConditions Backsheet'!$D$6:$Q$155,L$10,0)</f>
        <v>Yes</v>
      </c>
      <c r="M116" s="300" t="str">
        <f>VLOOKUP($E116,'NatConditions Backsheet'!$D$6:$Q$155,M$10,0)</f>
        <v>No</v>
      </c>
      <c r="N116" s="300" t="str">
        <f>VLOOKUP($E116,'NatConditions Backsheet'!$D$6:$Q$155,N$10,0)</f>
        <v>Yes</v>
      </c>
      <c r="O116" s="300" t="str">
        <f>VLOOKUP($E116,'NatConditions Backsheet'!$D$6:$Q$155,O$10,0)</f>
        <v>No</v>
      </c>
      <c r="P116" s="300" t="str">
        <f>VLOOKUP($E116,'NatConditions Backsheet'!$D$6:$Q$155,P$10,0)</f>
        <v>Yes</v>
      </c>
      <c r="Q116" s="300" t="str">
        <f>VLOOKUP($E116,'NatConditions Backsheet'!$D$6:$Q$155,Q$10,0)</f>
        <v>Yes</v>
      </c>
      <c r="R116" s="301" t="str">
        <f>VLOOKUP($E116,'NatConditions Backsheet'!$D$6:$Q$155,R$10,0)</f>
        <v>Yes</v>
      </c>
    </row>
    <row r="117" spans="2:18">
      <c r="B117" s="42" t="s">
        <v>22</v>
      </c>
      <c r="C117" s="43" t="s">
        <v>38</v>
      </c>
      <c r="D117" s="45" t="s">
        <v>60</v>
      </c>
      <c r="E117" s="42" t="s">
        <v>259</v>
      </c>
      <c r="F117" s="45" t="s">
        <v>260</v>
      </c>
      <c r="G117" s="299" t="str">
        <f>VLOOKUP($E117,'NatConditions Backsheet'!$D$6:$Q$155,G$10,0)</f>
        <v>Yes</v>
      </c>
      <c r="H117" s="300" t="str">
        <f>VLOOKUP($E117,'NatConditions Backsheet'!$D$6:$Q$155,H$10,0)</f>
        <v>Yes</v>
      </c>
      <c r="I117" s="300" t="str">
        <f>VLOOKUP($E117,'NatConditions Backsheet'!$D$6:$Q$155,I$10,0)</f>
        <v>Yes</v>
      </c>
      <c r="J117" s="300" t="str">
        <f>VLOOKUP($E117,'NatConditions Backsheet'!$D$6:$Q$155,J$10,0)</f>
        <v>Yes</v>
      </c>
      <c r="K117" s="300" t="str">
        <f>VLOOKUP($E117,'NatConditions Backsheet'!$D$6:$Q$155,K$10,0)</f>
        <v>Yes</v>
      </c>
      <c r="L117" s="300" t="str">
        <f>VLOOKUP($E117,'NatConditions Backsheet'!$D$6:$Q$155,L$10,0)</f>
        <v>Yes</v>
      </c>
      <c r="M117" s="300" t="str">
        <f>VLOOKUP($E117,'NatConditions Backsheet'!$D$6:$Q$155,M$10,0)</f>
        <v>Yes</v>
      </c>
      <c r="N117" s="300" t="str">
        <f>VLOOKUP($E117,'NatConditions Backsheet'!$D$6:$Q$155,N$10,0)</f>
        <v>Yes</v>
      </c>
      <c r="O117" s="300" t="str">
        <f>VLOOKUP($E117,'NatConditions Backsheet'!$D$6:$Q$155,O$10,0)</f>
        <v>Yes</v>
      </c>
      <c r="P117" s="300" t="str">
        <f>VLOOKUP($E117,'NatConditions Backsheet'!$D$6:$Q$155,P$10,0)</f>
        <v>Yes</v>
      </c>
      <c r="Q117" s="300" t="str">
        <f>VLOOKUP($E117,'NatConditions Backsheet'!$D$6:$Q$155,Q$10,0)</f>
        <v>Yes</v>
      </c>
      <c r="R117" s="301" t="str">
        <f>VLOOKUP($E117,'NatConditions Backsheet'!$D$6:$Q$155,R$10,0)</f>
        <v>Yes</v>
      </c>
    </row>
    <row r="118" spans="2:18">
      <c r="B118" s="42" t="s">
        <v>20</v>
      </c>
      <c r="C118" s="43" t="s">
        <v>36</v>
      </c>
      <c r="D118" s="45" t="s">
        <v>64</v>
      </c>
      <c r="E118" s="42" t="s">
        <v>261</v>
      </c>
      <c r="F118" s="45" t="s">
        <v>262</v>
      </c>
      <c r="G118" s="299" t="str">
        <f>VLOOKUP($E118,'NatConditions Backsheet'!$D$6:$Q$155,G$10,0)</f>
        <v>Yes</v>
      </c>
      <c r="H118" s="300" t="str">
        <f>VLOOKUP($E118,'NatConditions Backsheet'!$D$6:$Q$155,H$10,0)</f>
        <v>Yes</v>
      </c>
      <c r="I118" s="300" t="str">
        <f>VLOOKUP($E118,'NatConditions Backsheet'!$D$6:$Q$155,I$10,0)</f>
        <v>Yes</v>
      </c>
      <c r="J118" s="300" t="str">
        <f>VLOOKUP($E118,'NatConditions Backsheet'!$D$6:$Q$155,J$10,0)</f>
        <v>Yes</v>
      </c>
      <c r="K118" s="300" t="str">
        <f>VLOOKUP($E118,'NatConditions Backsheet'!$D$6:$Q$155,K$10,0)</f>
        <v>Yes</v>
      </c>
      <c r="L118" s="300" t="str">
        <f>VLOOKUP($E118,'NatConditions Backsheet'!$D$6:$Q$155,L$10,0)</f>
        <v>Yes</v>
      </c>
      <c r="M118" s="300" t="str">
        <f>VLOOKUP($E118,'NatConditions Backsheet'!$D$6:$Q$155,M$10,0)</f>
        <v>Yes</v>
      </c>
      <c r="N118" s="300" t="str">
        <f>VLOOKUP($E118,'NatConditions Backsheet'!$D$6:$Q$155,N$10,0)</f>
        <v>Yes</v>
      </c>
      <c r="O118" s="300" t="str">
        <f>VLOOKUP($E118,'NatConditions Backsheet'!$D$6:$Q$155,O$10,0)</f>
        <v>Yes</v>
      </c>
      <c r="P118" s="300" t="str">
        <f>VLOOKUP($E118,'NatConditions Backsheet'!$D$6:$Q$155,P$10,0)</f>
        <v>Yes</v>
      </c>
      <c r="Q118" s="300" t="str">
        <f>VLOOKUP($E118,'NatConditions Backsheet'!$D$6:$Q$155,Q$10,0)</f>
        <v>Yes</v>
      </c>
      <c r="R118" s="301" t="str">
        <f>VLOOKUP($E118,'NatConditions Backsheet'!$D$6:$Q$155,R$10,0)</f>
        <v>Yes</v>
      </c>
    </row>
    <row r="119" spans="2:18">
      <c r="B119" s="42" t="s">
        <v>16</v>
      </c>
      <c r="C119" s="43" t="s">
        <v>24</v>
      </c>
      <c r="D119" s="45" t="s">
        <v>44</v>
      </c>
      <c r="E119" s="42" t="s">
        <v>263</v>
      </c>
      <c r="F119" s="45" t="s">
        <v>264</v>
      </c>
      <c r="G119" s="299" t="str">
        <f>VLOOKUP($E119,'NatConditions Backsheet'!$D$6:$Q$155,G$10,0)</f>
        <v>Yes</v>
      </c>
      <c r="H119" s="300" t="str">
        <f>VLOOKUP($E119,'NatConditions Backsheet'!$D$6:$Q$155,H$10,0)</f>
        <v>Yes</v>
      </c>
      <c r="I119" s="300" t="str">
        <f>VLOOKUP($E119,'NatConditions Backsheet'!$D$6:$Q$155,I$10,0)</f>
        <v>Yes</v>
      </c>
      <c r="J119" s="300" t="str">
        <f>VLOOKUP($E119,'NatConditions Backsheet'!$D$6:$Q$155,J$10,0)</f>
        <v>Yes</v>
      </c>
      <c r="K119" s="300" t="str">
        <f>VLOOKUP($E119,'NatConditions Backsheet'!$D$6:$Q$155,K$10,0)</f>
        <v>No</v>
      </c>
      <c r="L119" s="300" t="str">
        <f>VLOOKUP($E119,'NatConditions Backsheet'!$D$6:$Q$155,L$10,0)</f>
        <v>Yes</v>
      </c>
      <c r="M119" s="300" t="str">
        <f>VLOOKUP($E119,'NatConditions Backsheet'!$D$6:$Q$155,M$10,0)</f>
        <v>Yes</v>
      </c>
      <c r="N119" s="300" t="str">
        <f>VLOOKUP($E119,'NatConditions Backsheet'!$D$6:$Q$155,N$10,0)</f>
        <v>Yes</v>
      </c>
      <c r="O119" s="300" t="str">
        <f>VLOOKUP($E119,'NatConditions Backsheet'!$D$6:$Q$155,O$10,0)</f>
        <v>Yes</v>
      </c>
      <c r="P119" s="300" t="str">
        <f>VLOOKUP($E119,'NatConditions Backsheet'!$D$6:$Q$155,P$10,0)</f>
        <v>Yes</v>
      </c>
      <c r="Q119" s="300" t="str">
        <f>VLOOKUP($E119,'NatConditions Backsheet'!$D$6:$Q$155,Q$10,0)</f>
        <v>Yes</v>
      </c>
      <c r="R119" s="301" t="str">
        <f>VLOOKUP($E119,'NatConditions Backsheet'!$D$6:$Q$155,R$10,0)</f>
        <v>Yes</v>
      </c>
    </row>
    <row r="120" spans="2:18">
      <c r="B120" s="42" t="s">
        <v>20</v>
      </c>
      <c r="C120" s="43" t="s">
        <v>36</v>
      </c>
      <c r="D120" s="45" t="s">
        <v>64</v>
      </c>
      <c r="E120" s="42" t="s">
        <v>265</v>
      </c>
      <c r="F120" s="45" t="s">
        <v>266</v>
      </c>
      <c r="G120" s="299" t="str">
        <f>VLOOKUP($E120,'NatConditions Backsheet'!$D$6:$Q$155,G$10,0)</f>
        <v>Yes</v>
      </c>
      <c r="H120" s="300" t="str">
        <f>VLOOKUP($E120,'NatConditions Backsheet'!$D$6:$Q$155,H$10,0)</f>
        <v>Yes</v>
      </c>
      <c r="I120" s="300" t="str">
        <f>VLOOKUP($E120,'NatConditions Backsheet'!$D$6:$Q$155,I$10,0)</f>
        <v>Yes</v>
      </c>
      <c r="J120" s="300" t="str">
        <f>VLOOKUP($E120,'NatConditions Backsheet'!$D$6:$Q$155,J$10,0)</f>
        <v>Yes</v>
      </c>
      <c r="K120" s="300" t="str">
        <f>VLOOKUP($E120,'NatConditions Backsheet'!$D$6:$Q$155,K$10,0)</f>
        <v>Yes</v>
      </c>
      <c r="L120" s="300" t="str">
        <f>VLOOKUP($E120,'NatConditions Backsheet'!$D$6:$Q$155,L$10,0)</f>
        <v>Yes</v>
      </c>
      <c r="M120" s="300" t="str">
        <f>VLOOKUP($E120,'NatConditions Backsheet'!$D$6:$Q$155,M$10,0)</f>
        <v>Yes</v>
      </c>
      <c r="N120" s="300" t="str">
        <f>VLOOKUP($E120,'NatConditions Backsheet'!$D$6:$Q$155,N$10,0)</f>
        <v>Yes</v>
      </c>
      <c r="O120" s="300" t="str">
        <f>VLOOKUP($E120,'NatConditions Backsheet'!$D$6:$Q$155,O$10,0)</f>
        <v>Yes</v>
      </c>
      <c r="P120" s="300" t="str">
        <f>VLOOKUP($E120,'NatConditions Backsheet'!$D$6:$Q$155,P$10,0)</f>
        <v>Yes</v>
      </c>
      <c r="Q120" s="300" t="str">
        <f>VLOOKUP($E120,'NatConditions Backsheet'!$D$6:$Q$155,Q$10,0)</f>
        <v>Yes</v>
      </c>
      <c r="R120" s="301" t="str">
        <f>VLOOKUP($E120,'NatConditions Backsheet'!$D$6:$Q$155,R$10,0)</f>
        <v>Yes</v>
      </c>
    </row>
    <row r="121" spans="2:18">
      <c r="B121" s="42" t="s">
        <v>16</v>
      </c>
      <c r="C121" s="43" t="s">
        <v>26</v>
      </c>
      <c r="D121" s="45" t="s">
        <v>466</v>
      </c>
      <c r="E121" s="42" t="s">
        <v>267</v>
      </c>
      <c r="F121" s="45" t="s">
        <v>268</v>
      </c>
      <c r="G121" s="299" t="str">
        <f>VLOOKUP($E121,'NatConditions Backsheet'!$D$6:$Q$155,G$10,0)</f>
        <v>Yes</v>
      </c>
      <c r="H121" s="300" t="str">
        <f>VLOOKUP($E121,'NatConditions Backsheet'!$D$6:$Q$155,H$10,0)</f>
        <v>Yes</v>
      </c>
      <c r="I121" s="300" t="str">
        <f>VLOOKUP($E121,'NatConditions Backsheet'!$D$6:$Q$155,I$10,0)</f>
        <v>Yes</v>
      </c>
      <c r="J121" s="300" t="str">
        <f>VLOOKUP($E121,'NatConditions Backsheet'!$D$6:$Q$155,J$10,0)</f>
        <v>Yes</v>
      </c>
      <c r="K121" s="300" t="str">
        <f>VLOOKUP($E121,'NatConditions Backsheet'!$D$6:$Q$155,K$10,0)</f>
        <v>Yes</v>
      </c>
      <c r="L121" s="300" t="str">
        <f>VLOOKUP($E121,'NatConditions Backsheet'!$D$6:$Q$155,L$10,0)</f>
        <v>Yes</v>
      </c>
      <c r="M121" s="300" t="str">
        <f>VLOOKUP($E121,'NatConditions Backsheet'!$D$6:$Q$155,M$10,0)</f>
        <v>Yes</v>
      </c>
      <c r="N121" s="300" t="str">
        <f>VLOOKUP($E121,'NatConditions Backsheet'!$D$6:$Q$155,N$10,0)</f>
        <v>Yes</v>
      </c>
      <c r="O121" s="300" t="str">
        <f>VLOOKUP($E121,'NatConditions Backsheet'!$D$6:$Q$155,O$10,0)</f>
        <v>Yes</v>
      </c>
      <c r="P121" s="300" t="str">
        <f>VLOOKUP($E121,'NatConditions Backsheet'!$D$6:$Q$155,P$10,0)</f>
        <v>Yes</v>
      </c>
      <c r="Q121" s="300" t="str">
        <f>VLOOKUP($E121,'NatConditions Backsheet'!$D$6:$Q$155,Q$10,0)</f>
        <v>Yes</v>
      </c>
      <c r="R121" s="301" t="str">
        <f>VLOOKUP($E121,'NatConditions Backsheet'!$D$6:$Q$155,R$10,0)</f>
        <v>Yes</v>
      </c>
    </row>
    <row r="122" spans="2:18">
      <c r="B122" s="42" t="s">
        <v>16</v>
      </c>
      <c r="C122" s="43" t="s">
        <v>28</v>
      </c>
      <c r="D122" s="45" t="s">
        <v>42</v>
      </c>
      <c r="E122" s="42" t="s">
        <v>269</v>
      </c>
      <c r="F122" s="45" t="s">
        <v>270</v>
      </c>
      <c r="G122" s="299" t="str">
        <f>VLOOKUP($E122,'NatConditions Backsheet'!$D$6:$Q$155,G$10,0)</f>
        <v>Yes</v>
      </c>
      <c r="H122" s="300" t="str">
        <f>VLOOKUP($E122,'NatConditions Backsheet'!$D$6:$Q$155,H$10,0)</f>
        <v>Yes</v>
      </c>
      <c r="I122" s="300" t="str">
        <f>VLOOKUP($E122,'NatConditions Backsheet'!$D$6:$Q$155,I$10,0)</f>
        <v>Yes</v>
      </c>
      <c r="J122" s="300" t="str">
        <f>VLOOKUP($E122,'NatConditions Backsheet'!$D$6:$Q$155,J$10,0)</f>
        <v>Yes</v>
      </c>
      <c r="K122" s="300" t="str">
        <f>VLOOKUP($E122,'NatConditions Backsheet'!$D$6:$Q$155,K$10,0)</f>
        <v>Yes</v>
      </c>
      <c r="L122" s="300" t="str">
        <f>VLOOKUP($E122,'NatConditions Backsheet'!$D$6:$Q$155,L$10,0)</f>
        <v>Yes</v>
      </c>
      <c r="M122" s="300" t="str">
        <f>VLOOKUP($E122,'NatConditions Backsheet'!$D$6:$Q$155,M$10,0)</f>
        <v>Yes</v>
      </c>
      <c r="N122" s="300" t="str">
        <f>VLOOKUP($E122,'NatConditions Backsheet'!$D$6:$Q$155,N$10,0)</f>
        <v>No</v>
      </c>
      <c r="O122" s="300" t="str">
        <f>VLOOKUP($E122,'NatConditions Backsheet'!$D$6:$Q$155,O$10,0)</f>
        <v>Yes</v>
      </c>
      <c r="P122" s="300" t="str">
        <f>VLOOKUP($E122,'NatConditions Backsheet'!$D$6:$Q$155,P$10,0)</f>
        <v>Yes</v>
      </c>
      <c r="Q122" s="300" t="str">
        <f>VLOOKUP($E122,'NatConditions Backsheet'!$D$6:$Q$155,Q$10,0)</f>
        <v>Yes</v>
      </c>
      <c r="R122" s="301" t="str">
        <f>VLOOKUP($E122,'NatConditions Backsheet'!$D$6:$Q$155,R$10,0)</f>
        <v>Yes</v>
      </c>
    </row>
    <row r="123" spans="2:18">
      <c r="B123" s="42" t="s">
        <v>18</v>
      </c>
      <c r="C123" s="43" t="s">
        <v>30</v>
      </c>
      <c r="D123" s="45" t="s">
        <v>52</v>
      </c>
      <c r="E123" s="42" t="s">
        <v>271</v>
      </c>
      <c r="F123" s="45" t="s">
        <v>272</v>
      </c>
      <c r="G123" s="299" t="str">
        <f>VLOOKUP($E123,'NatConditions Backsheet'!$D$6:$Q$155,G$10,0)</f>
        <v>Yes</v>
      </c>
      <c r="H123" s="300" t="str">
        <f>VLOOKUP($E123,'NatConditions Backsheet'!$D$6:$Q$155,H$10,0)</f>
        <v>Yes</v>
      </c>
      <c r="I123" s="300" t="str">
        <f>VLOOKUP($E123,'NatConditions Backsheet'!$D$6:$Q$155,I$10,0)</f>
        <v>Yes</v>
      </c>
      <c r="J123" s="300" t="str">
        <f>VLOOKUP($E123,'NatConditions Backsheet'!$D$6:$Q$155,J$10,0)</f>
        <v>Yes</v>
      </c>
      <c r="K123" s="300" t="str">
        <f>VLOOKUP($E123,'NatConditions Backsheet'!$D$6:$Q$155,K$10,0)</f>
        <v>Yes</v>
      </c>
      <c r="L123" s="300" t="str">
        <f>VLOOKUP($E123,'NatConditions Backsheet'!$D$6:$Q$155,L$10,0)</f>
        <v>Yes</v>
      </c>
      <c r="M123" s="300" t="str">
        <f>VLOOKUP($E123,'NatConditions Backsheet'!$D$6:$Q$155,M$10,0)</f>
        <v>No</v>
      </c>
      <c r="N123" s="300" t="str">
        <f>VLOOKUP($E123,'NatConditions Backsheet'!$D$6:$Q$155,N$10,0)</f>
        <v>Yes</v>
      </c>
      <c r="O123" s="300" t="str">
        <f>VLOOKUP($E123,'NatConditions Backsheet'!$D$6:$Q$155,O$10,0)</f>
        <v>No</v>
      </c>
      <c r="P123" s="300" t="str">
        <f>VLOOKUP($E123,'NatConditions Backsheet'!$D$6:$Q$155,P$10,0)</f>
        <v>Yes</v>
      </c>
      <c r="Q123" s="300" t="str">
        <f>VLOOKUP($E123,'NatConditions Backsheet'!$D$6:$Q$155,Q$10,0)</f>
        <v>Yes</v>
      </c>
      <c r="R123" s="301" t="str">
        <f>VLOOKUP($E123,'NatConditions Backsheet'!$D$6:$Q$155,R$10,0)</f>
        <v>Yes</v>
      </c>
    </row>
    <row r="124" spans="2:18">
      <c r="B124" s="42" t="s">
        <v>16</v>
      </c>
      <c r="C124" s="43" t="s">
        <v>26</v>
      </c>
      <c r="D124" s="45" t="s">
        <v>466</v>
      </c>
      <c r="E124" s="42" t="s">
        <v>273</v>
      </c>
      <c r="F124" s="45" t="s">
        <v>274</v>
      </c>
      <c r="G124" s="299" t="str">
        <f>VLOOKUP($E124,'NatConditions Backsheet'!$D$6:$Q$155,G$10,0)</f>
        <v>Yes</v>
      </c>
      <c r="H124" s="300" t="str">
        <f>VLOOKUP($E124,'NatConditions Backsheet'!$D$6:$Q$155,H$10,0)</f>
        <v>Yes</v>
      </c>
      <c r="I124" s="300" t="str">
        <f>VLOOKUP($E124,'NatConditions Backsheet'!$D$6:$Q$155,I$10,0)</f>
        <v>Yes</v>
      </c>
      <c r="J124" s="300" t="str">
        <f>VLOOKUP($E124,'NatConditions Backsheet'!$D$6:$Q$155,J$10,0)</f>
        <v>Yes</v>
      </c>
      <c r="K124" s="300" t="str">
        <f>VLOOKUP($E124,'NatConditions Backsheet'!$D$6:$Q$155,K$10,0)</f>
        <v>Yes</v>
      </c>
      <c r="L124" s="300" t="str">
        <f>VLOOKUP($E124,'NatConditions Backsheet'!$D$6:$Q$155,L$10,0)</f>
        <v>Yes</v>
      </c>
      <c r="M124" s="300" t="str">
        <f>VLOOKUP($E124,'NatConditions Backsheet'!$D$6:$Q$155,M$10,0)</f>
        <v>Yes</v>
      </c>
      <c r="N124" s="300" t="str">
        <f>VLOOKUP($E124,'NatConditions Backsheet'!$D$6:$Q$155,N$10,0)</f>
        <v>Yes</v>
      </c>
      <c r="O124" s="300" t="str">
        <f>VLOOKUP($E124,'NatConditions Backsheet'!$D$6:$Q$155,O$10,0)</f>
        <v>Yes</v>
      </c>
      <c r="P124" s="300" t="str">
        <f>VLOOKUP($E124,'NatConditions Backsheet'!$D$6:$Q$155,P$10,0)</f>
        <v>Yes</v>
      </c>
      <c r="Q124" s="300" t="str">
        <f>VLOOKUP($E124,'NatConditions Backsheet'!$D$6:$Q$155,Q$10,0)</f>
        <v>Yes</v>
      </c>
      <c r="R124" s="301" t="str">
        <f>VLOOKUP($E124,'NatConditions Backsheet'!$D$6:$Q$155,R$10,0)</f>
        <v>Yes</v>
      </c>
    </row>
    <row r="125" spans="2:18">
      <c r="B125" s="42" t="s">
        <v>18</v>
      </c>
      <c r="C125" s="43" t="s">
        <v>32</v>
      </c>
      <c r="D125" s="45" t="s">
        <v>50</v>
      </c>
      <c r="E125" s="42" t="s">
        <v>275</v>
      </c>
      <c r="F125" s="45" t="s">
        <v>276</v>
      </c>
      <c r="G125" s="299" t="str">
        <f>VLOOKUP($E125,'NatConditions Backsheet'!$D$6:$Q$155,G$10,0)</f>
        <v>Yes</v>
      </c>
      <c r="H125" s="300" t="str">
        <f>VLOOKUP($E125,'NatConditions Backsheet'!$D$6:$Q$155,H$10,0)</f>
        <v>Yes</v>
      </c>
      <c r="I125" s="300" t="str">
        <f>VLOOKUP($E125,'NatConditions Backsheet'!$D$6:$Q$155,I$10,0)</f>
        <v>Yes</v>
      </c>
      <c r="J125" s="300" t="str">
        <f>VLOOKUP($E125,'NatConditions Backsheet'!$D$6:$Q$155,J$10,0)</f>
        <v>Yes</v>
      </c>
      <c r="K125" s="300" t="str">
        <f>VLOOKUP($E125,'NatConditions Backsheet'!$D$6:$Q$155,K$10,0)</f>
        <v>Yes</v>
      </c>
      <c r="L125" s="300" t="str">
        <f>VLOOKUP($E125,'NatConditions Backsheet'!$D$6:$Q$155,L$10,0)</f>
        <v>No</v>
      </c>
      <c r="M125" s="300" t="str">
        <f>VLOOKUP($E125,'NatConditions Backsheet'!$D$6:$Q$155,M$10,0)</f>
        <v>Yes</v>
      </c>
      <c r="N125" s="300" t="str">
        <f>VLOOKUP($E125,'NatConditions Backsheet'!$D$6:$Q$155,N$10,0)</f>
        <v>Yes</v>
      </c>
      <c r="O125" s="300" t="str">
        <f>VLOOKUP($E125,'NatConditions Backsheet'!$D$6:$Q$155,O$10,0)</f>
        <v>No</v>
      </c>
      <c r="P125" s="300" t="str">
        <f>VLOOKUP($E125,'NatConditions Backsheet'!$D$6:$Q$155,P$10,0)</f>
        <v>Yes</v>
      </c>
      <c r="Q125" s="300" t="str">
        <f>VLOOKUP($E125,'NatConditions Backsheet'!$D$6:$Q$155,Q$10,0)</f>
        <v>Yes</v>
      </c>
      <c r="R125" s="301" t="str">
        <f>VLOOKUP($E125,'NatConditions Backsheet'!$D$6:$Q$155,R$10,0)</f>
        <v>Yes</v>
      </c>
    </row>
    <row r="126" spans="2:18">
      <c r="B126" s="42" t="s">
        <v>16</v>
      </c>
      <c r="C126" s="43" t="s">
        <v>26</v>
      </c>
      <c r="D126" s="45" t="s">
        <v>46</v>
      </c>
      <c r="E126" s="42" t="s">
        <v>277</v>
      </c>
      <c r="F126" s="45" t="s">
        <v>278</v>
      </c>
      <c r="G126" s="299" t="str">
        <f>VLOOKUP($E126,'NatConditions Backsheet'!$D$6:$Q$155,G$10,0)</f>
        <v>Yes</v>
      </c>
      <c r="H126" s="300" t="str">
        <f>VLOOKUP($E126,'NatConditions Backsheet'!$D$6:$Q$155,H$10,0)</f>
        <v>Yes</v>
      </c>
      <c r="I126" s="300" t="str">
        <f>VLOOKUP($E126,'NatConditions Backsheet'!$D$6:$Q$155,I$10,0)</f>
        <v>Yes</v>
      </c>
      <c r="J126" s="300" t="str">
        <f>VLOOKUP($E126,'NatConditions Backsheet'!$D$6:$Q$155,J$10,0)</f>
        <v>Yes</v>
      </c>
      <c r="K126" s="300" t="str">
        <f>VLOOKUP($E126,'NatConditions Backsheet'!$D$6:$Q$155,K$10,0)</f>
        <v>Yes</v>
      </c>
      <c r="L126" s="300" t="str">
        <f>VLOOKUP($E126,'NatConditions Backsheet'!$D$6:$Q$155,L$10,0)</f>
        <v>Yes</v>
      </c>
      <c r="M126" s="300" t="str">
        <f>VLOOKUP($E126,'NatConditions Backsheet'!$D$6:$Q$155,M$10,0)</f>
        <v>Yes</v>
      </c>
      <c r="N126" s="300" t="str">
        <f>VLOOKUP($E126,'NatConditions Backsheet'!$D$6:$Q$155,N$10,0)</f>
        <v>Yes</v>
      </c>
      <c r="O126" s="300" t="str">
        <f>VLOOKUP($E126,'NatConditions Backsheet'!$D$6:$Q$155,O$10,0)</f>
        <v>Yes</v>
      </c>
      <c r="P126" s="300" t="str">
        <f>VLOOKUP($E126,'NatConditions Backsheet'!$D$6:$Q$155,P$10,0)</f>
        <v>Yes</v>
      </c>
      <c r="Q126" s="300" t="str">
        <f>VLOOKUP($E126,'NatConditions Backsheet'!$D$6:$Q$155,Q$10,0)</f>
        <v>Yes</v>
      </c>
      <c r="R126" s="301" t="str">
        <f>VLOOKUP($E126,'NatConditions Backsheet'!$D$6:$Q$155,R$10,0)</f>
        <v>Yes</v>
      </c>
    </row>
    <row r="127" spans="2:18">
      <c r="B127" s="42" t="s">
        <v>16</v>
      </c>
      <c r="C127" s="43" t="s">
        <v>28</v>
      </c>
      <c r="D127" s="45" t="s">
        <v>42</v>
      </c>
      <c r="E127" s="42" t="s">
        <v>279</v>
      </c>
      <c r="F127" s="45" t="s">
        <v>280</v>
      </c>
      <c r="G127" s="299" t="str">
        <f>VLOOKUP($E127,'NatConditions Backsheet'!$D$6:$Q$155,G$10,0)</f>
        <v>Yes</v>
      </c>
      <c r="H127" s="300" t="str">
        <f>VLOOKUP($E127,'NatConditions Backsheet'!$D$6:$Q$155,H$10,0)</f>
        <v>Yes</v>
      </c>
      <c r="I127" s="300" t="str">
        <f>VLOOKUP($E127,'NatConditions Backsheet'!$D$6:$Q$155,I$10,0)</f>
        <v>No</v>
      </c>
      <c r="J127" s="300" t="str">
        <f>VLOOKUP($E127,'NatConditions Backsheet'!$D$6:$Q$155,J$10,0)</f>
        <v>No</v>
      </c>
      <c r="K127" s="300" t="str">
        <f>VLOOKUP($E127,'NatConditions Backsheet'!$D$6:$Q$155,K$10,0)</f>
        <v>No</v>
      </c>
      <c r="L127" s="300" t="str">
        <f>VLOOKUP($E127,'NatConditions Backsheet'!$D$6:$Q$155,L$10,0)</f>
        <v>Yes</v>
      </c>
      <c r="M127" s="300" t="str">
        <f>VLOOKUP($E127,'NatConditions Backsheet'!$D$6:$Q$155,M$10,0)</f>
        <v>Yes</v>
      </c>
      <c r="N127" s="300" t="str">
        <f>VLOOKUP($E127,'NatConditions Backsheet'!$D$6:$Q$155,N$10,0)</f>
        <v>No</v>
      </c>
      <c r="O127" s="300" t="str">
        <f>VLOOKUP($E127,'NatConditions Backsheet'!$D$6:$Q$155,O$10,0)</f>
        <v>No</v>
      </c>
      <c r="P127" s="300" t="str">
        <f>VLOOKUP($E127,'NatConditions Backsheet'!$D$6:$Q$155,P$10,0)</f>
        <v>No</v>
      </c>
      <c r="Q127" s="300" t="str">
        <f>VLOOKUP($E127,'NatConditions Backsheet'!$D$6:$Q$155,Q$10,0)</f>
        <v>Yes</v>
      </c>
      <c r="R127" s="301" t="str">
        <f>VLOOKUP($E127,'NatConditions Backsheet'!$D$6:$Q$155,R$10,0)</f>
        <v>Yes</v>
      </c>
    </row>
    <row r="128" spans="2:18">
      <c r="B128" s="42" t="s">
        <v>18</v>
      </c>
      <c r="C128" s="43" t="s">
        <v>32</v>
      </c>
      <c r="D128" s="45" t="s">
        <v>48</v>
      </c>
      <c r="E128" s="42" t="s">
        <v>281</v>
      </c>
      <c r="F128" s="45" t="s">
        <v>282</v>
      </c>
      <c r="G128" s="299" t="str">
        <f>VLOOKUP($E128,'NatConditions Backsheet'!$D$6:$Q$155,G$10,0)</f>
        <v>Yes</v>
      </c>
      <c r="H128" s="300" t="str">
        <f>VLOOKUP($E128,'NatConditions Backsheet'!$D$6:$Q$155,H$10,0)</f>
        <v>Yes</v>
      </c>
      <c r="I128" s="300" t="str">
        <f>VLOOKUP($E128,'NatConditions Backsheet'!$D$6:$Q$155,I$10,0)</f>
        <v>Yes</v>
      </c>
      <c r="J128" s="300" t="str">
        <f>VLOOKUP($E128,'NatConditions Backsheet'!$D$6:$Q$155,J$10,0)</f>
        <v>No</v>
      </c>
      <c r="K128" s="300" t="str">
        <f>VLOOKUP($E128,'NatConditions Backsheet'!$D$6:$Q$155,K$10,0)</f>
        <v>Yes</v>
      </c>
      <c r="L128" s="300" t="str">
        <f>VLOOKUP($E128,'NatConditions Backsheet'!$D$6:$Q$155,L$10,0)</f>
        <v>Yes</v>
      </c>
      <c r="M128" s="300" t="str">
        <f>VLOOKUP($E128,'NatConditions Backsheet'!$D$6:$Q$155,M$10,0)</f>
        <v>Yes</v>
      </c>
      <c r="N128" s="300" t="str">
        <f>VLOOKUP($E128,'NatConditions Backsheet'!$D$6:$Q$155,N$10,0)</f>
        <v>Yes</v>
      </c>
      <c r="O128" s="300" t="str">
        <f>VLOOKUP($E128,'NatConditions Backsheet'!$D$6:$Q$155,O$10,0)</f>
        <v>Yes</v>
      </c>
      <c r="P128" s="300" t="str">
        <f>VLOOKUP($E128,'NatConditions Backsheet'!$D$6:$Q$155,P$10,0)</f>
        <v>Yes</v>
      </c>
      <c r="Q128" s="300" t="str">
        <f>VLOOKUP($E128,'NatConditions Backsheet'!$D$6:$Q$155,Q$10,0)</f>
        <v>Yes</v>
      </c>
      <c r="R128" s="301" t="str">
        <f>VLOOKUP($E128,'NatConditions Backsheet'!$D$6:$Q$155,R$10,0)</f>
        <v>Yes</v>
      </c>
    </row>
    <row r="129" spans="2:18">
      <c r="B129" s="42" t="s">
        <v>22</v>
      </c>
      <c r="C129" s="43" t="s">
        <v>38</v>
      </c>
      <c r="D129" s="45" t="s">
        <v>60</v>
      </c>
      <c r="E129" s="42" t="s">
        <v>283</v>
      </c>
      <c r="F129" s="45" t="s">
        <v>284</v>
      </c>
      <c r="G129" s="299" t="str">
        <f>VLOOKUP($E129,'NatConditions Backsheet'!$D$6:$Q$155,G$10,0)</f>
        <v>Yes</v>
      </c>
      <c r="H129" s="300" t="str">
        <f>VLOOKUP($E129,'NatConditions Backsheet'!$D$6:$Q$155,H$10,0)</f>
        <v>Yes</v>
      </c>
      <c r="I129" s="300" t="str">
        <f>VLOOKUP($E129,'NatConditions Backsheet'!$D$6:$Q$155,I$10,0)</f>
        <v>Yes</v>
      </c>
      <c r="J129" s="300" t="str">
        <f>VLOOKUP($E129,'NatConditions Backsheet'!$D$6:$Q$155,J$10,0)</f>
        <v>No</v>
      </c>
      <c r="K129" s="300" t="str">
        <f>VLOOKUP($E129,'NatConditions Backsheet'!$D$6:$Q$155,K$10,0)</f>
        <v>No</v>
      </c>
      <c r="L129" s="300" t="str">
        <f>VLOOKUP($E129,'NatConditions Backsheet'!$D$6:$Q$155,L$10,0)</f>
        <v>Yes</v>
      </c>
      <c r="M129" s="300" t="str">
        <f>VLOOKUP($E129,'NatConditions Backsheet'!$D$6:$Q$155,M$10,0)</f>
        <v>Yes</v>
      </c>
      <c r="N129" s="300" t="str">
        <f>VLOOKUP($E129,'NatConditions Backsheet'!$D$6:$Q$155,N$10,0)</f>
        <v>Yes</v>
      </c>
      <c r="O129" s="300" t="str">
        <f>VLOOKUP($E129,'NatConditions Backsheet'!$D$6:$Q$155,O$10,0)</f>
        <v>No</v>
      </c>
      <c r="P129" s="300" t="str">
        <f>VLOOKUP($E129,'NatConditions Backsheet'!$D$6:$Q$155,P$10,0)</f>
        <v>No</v>
      </c>
      <c r="Q129" s="300" t="str">
        <f>VLOOKUP($E129,'NatConditions Backsheet'!$D$6:$Q$155,Q$10,0)</f>
        <v>Yes</v>
      </c>
      <c r="R129" s="301" t="str">
        <f>VLOOKUP($E129,'NatConditions Backsheet'!$D$6:$Q$155,R$10,0)</f>
        <v>Yes</v>
      </c>
    </row>
    <row r="130" spans="2:18">
      <c r="B130" s="42" t="s">
        <v>18</v>
      </c>
      <c r="C130" s="43" t="s">
        <v>32</v>
      </c>
      <c r="D130" s="45" t="s">
        <v>50</v>
      </c>
      <c r="E130" s="42" t="s">
        <v>285</v>
      </c>
      <c r="F130" s="45" t="s">
        <v>286</v>
      </c>
      <c r="G130" s="299" t="str">
        <f>VLOOKUP($E130,'NatConditions Backsheet'!$D$6:$Q$155,G$10,0)</f>
        <v>Yes</v>
      </c>
      <c r="H130" s="300" t="str">
        <f>VLOOKUP($E130,'NatConditions Backsheet'!$D$6:$Q$155,H$10,0)</f>
        <v>No</v>
      </c>
      <c r="I130" s="300" t="str">
        <f>VLOOKUP($E130,'NatConditions Backsheet'!$D$6:$Q$155,I$10,0)</f>
        <v>Yes</v>
      </c>
      <c r="J130" s="300" t="str">
        <f>VLOOKUP($E130,'NatConditions Backsheet'!$D$6:$Q$155,J$10,0)</f>
        <v>No</v>
      </c>
      <c r="K130" s="300" t="str">
        <f>VLOOKUP($E130,'NatConditions Backsheet'!$D$6:$Q$155,K$10,0)</f>
        <v>Yes</v>
      </c>
      <c r="L130" s="300" t="str">
        <f>VLOOKUP($E130,'NatConditions Backsheet'!$D$6:$Q$155,L$10,0)</f>
        <v>Yes</v>
      </c>
      <c r="M130" s="300" t="str">
        <f>VLOOKUP($E130,'NatConditions Backsheet'!$D$6:$Q$155,M$10,0)</f>
        <v>Yes</v>
      </c>
      <c r="N130" s="300" t="str">
        <f>VLOOKUP($E130,'NatConditions Backsheet'!$D$6:$Q$155,N$10,0)</f>
        <v>Yes</v>
      </c>
      <c r="O130" s="300" t="str">
        <f>VLOOKUP($E130,'NatConditions Backsheet'!$D$6:$Q$155,O$10,0)</f>
        <v>No</v>
      </c>
      <c r="P130" s="300" t="str">
        <f>VLOOKUP($E130,'NatConditions Backsheet'!$D$6:$Q$155,P$10,0)</f>
        <v>Yes</v>
      </c>
      <c r="Q130" s="300" t="str">
        <f>VLOOKUP($E130,'NatConditions Backsheet'!$D$6:$Q$155,Q$10,0)</f>
        <v>Yes</v>
      </c>
      <c r="R130" s="301" t="str">
        <f>VLOOKUP($E130,'NatConditions Backsheet'!$D$6:$Q$155,R$10,0)</f>
        <v>Yes</v>
      </c>
    </row>
    <row r="131" spans="2:18">
      <c r="B131" s="42" t="s">
        <v>22</v>
      </c>
      <c r="C131" s="43" t="s">
        <v>40</v>
      </c>
      <c r="D131" s="45" t="s">
        <v>56</v>
      </c>
      <c r="E131" s="42" t="s">
        <v>287</v>
      </c>
      <c r="F131" s="45" t="s">
        <v>288</v>
      </c>
      <c r="G131" s="299" t="str">
        <f>VLOOKUP($E131,'NatConditions Backsheet'!$D$6:$Q$155,G$10,0)</f>
        <v>Yes</v>
      </c>
      <c r="H131" s="300" t="str">
        <f>VLOOKUP($E131,'NatConditions Backsheet'!$D$6:$Q$155,H$10,0)</f>
        <v>Yes</v>
      </c>
      <c r="I131" s="300" t="str">
        <f>VLOOKUP($E131,'NatConditions Backsheet'!$D$6:$Q$155,I$10,0)</f>
        <v>Yes</v>
      </c>
      <c r="J131" s="300" t="str">
        <f>VLOOKUP($E131,'NatConditions Backsheet'!$D$6:$Q$155,J$10,0)</f>
        <v>Yes</v>
      </c>
      <c r="K131" s="300" t="str">
        <f>VLOOKUP($E131,'NatConditions Backsheet'!$D$6:$Q$155,K$10,0)</f>
        <v>Yes</v>
      </c>
      <c r="L131" s="300" t="str">
        <f>VLOOKUP($E131,'NatConditions Backsheet'!$D$6:$Q$155,L$10,0)</f>
        <v>Yes</v>
      </c>
      <c r="M131" s="300" t="str">
        <f>VLOOKUP($E131,'NatConditions Backsheet'!$D$6:$Q$155,M$10,0)</f>
        <v>Yes</v>
      </c>
      <c r="N131" s="300" t="str">
        <f>VLOOKUP($E131,'NatConditions Backsheet'!$D$6:$Q$155,N$10,0)</f>
        <v>Yes</v>
      </c>
      <c r="O131" s="300" t="str">
        <f>VLOOKUP($E131,'NatConditions Backsheet'!$D$6:$Q$155,O$10,0)</f>
        <v>Yes</v>
      </c>
      <c r="P131" s="300" t="str">
        <f>VLOOKUP($E131,'NatConditions Backsheet'!$D$6:$Q$155,P$10,0)</f>
        <v>Yes</v>
      </c>
      <c r="Q131" s="300" t="str">
        <f>VLOOKUP($E131,'NatConditions Backsheet'!$D$6:$Q$155,Q$10,0)</f>
        <v>Yes</v>
      </c>
      <c r="R131" s="301" t="str">
        <f>VLOOKUP($E131,'NatConditions Backsheet'!$D$6:$Q$155,R$10,0)</f>
        <v>Yes</v>
      </c>
    </row>
    <row r="132" spans="2:18">
      <c r="B132" s="42" t="s">
        <v>22</v>
      </c>
      <c r="C132" s="43" t="s">
        <v>40</v>
      </c>
      <c r="D132" s="45" t="s">
        <v>56</v>
      </c>
      <c r="E132" s="42" t="s">
        <v>289</v>
      </c>
      <c r="F132" s="45" t="s">
        <v>290</v>
      </c>
      <c r="G132" s="299" t="str">
        <f>VLOOKUP($E132,'NatConditions Backsheet'!$D$6:$Q$155,G$10,0)</f>
        <v>Yes</v>
      </c>
      <c r="H132" s="300" t="str">
        <f>VLOOKUP($E132,'NatConditions Backsheet'!$D$6:$Q$155,H$10,0)</f>
        <v>Yes</v>
      </c>
      <c r="I132" s="300" t="str">
        <f>VLOOKUP($E132,'NatConditions Backsheet'!$D$6:$Q$155,I$10,0)</f>
        <v>No</v>
      </c>
      <c r="J132" s="300" t="str">
        <f>VLOOKUP($E132,'NatConditions Backsheet'!$D$6:$Q$155,J$10,0)</f>
        <v>No</v>
      </c>
      <c r="K132" s="300" t="str">
        <f>VLOOKUP($E132,'NatConditions Backsheet'!$D$6:$Q$155,K$10,0)</f>
        <v>Yes</v>
      </c>
      <c r="L132" s="300" t="str">
        <f>VLOOKUP($E132,'NatConditions Backsheet'!$D$6:$Q$155,L$10,0)</f>
        <v>Yes</v>
      </c>
      <c r="M132" s="300" t="str">
        <f>VLOOKUP($E132,'NatConditions Backsheet'!$D$6:$Q$155,M$10,0)</f>
        <v>Yes</v>
      </c>
      <c r="N132" s="300" t="str">
        <f>VLOOKUP($E132,'NatConditions Backsheet'!$D$6:$Q$155,N$10,0)</f>
        <v>Yes</v>
      </c>
      <c r="O132" s="300" t="str">
        <f>VLOOKUP($E132,'NatConditions Backsheet'!$D$6:$Q$155,O$10,0)</f>
        <v>Yes</v>
      </c>
      <c r="P132" s="300" t="str">
        <f>VLOOKUP($E132,'NatConditions Backsheet'!$D$6:$Q$155,P$10,0)</f>
        <v>Yes</v>
      </c>
      <c r="Q132" s="300" t="str">
        <f>VLOOKUP($E132,'NatConditions Backsheet'!$D$6:$Q$155,Q$10,0)</f>
        <v>Yes</v>
      </c>
      <c r="R132" s="301" t="str">
        <f>VLOOKUP($E132,'NatConditions Backsheet'!$D$6:$Q$155,R$10,0)</f>
        <v>Yes</v>
      </c>
    </row>
    <row r="133" spans="2:18">
      <c r="B133" s="42" t="s">
        <v>16</v>
      </c>
      <c r="C133" s="43" t="s">
        <v>24</v>
      </c>
      <c r="D133" s="45" t="s">
        <v>44</v>
      </c>
      <c r="E133" s="42" t="s">
        <v>291</v>
      </c>
      <c r="F133" s="45" t="s">
        <v>292</v>
      </c>
      <c r="G133" s="299" t="str">
        <f>VLOOKUP($E133,'NatConditions Backsheet'!$D$6:$Q$155,G$10,0)</f>
        <v>Yes</v>
      </c>
      <c r="H133" s="300" t="str">
        <f>VLOOKUP($E133,'NatConditions Backsheet'!$D$6:$Q$155,H$10,0)</f>
        <v>Yes</v>
      </c>
      <c r="I133" s="300" t="str">
        <f>VLOOKUP($E133,'NatConditions Backsheet'!$D$6:$Q$155,I$10,0)</f>
        <v>Yes</v>
      </c>
      <c r="J133" s="300" t="str">
        <f>VLOOKUP($E133,'NatConditions Backsheet'!$D$6:$Q$155,J$10,0)</f>
        <v>Yes</v>
      </c>
      <c r="K133" s="300" t="str">
        <f>VLOOKUP($E133,'NatConditions Backsheet'!$D$6:$Q$155,K$10,0)</f>
        <v>Yes</v>
      </c>
      <c r="L133" s="300" t="str">
        <f>VLOOKUP($E133,'NatConditions Backsheet'!$D$6:$Q$155,L$10,0)</f>
        <v>Yes</v>
      </c>
      <c r="M133" s="300" t="str">
        <f>VLOOKUP($E133,'NatConditions Backsheet'!$D$6:$Q$155,M$10,0)</f>
        <v>Yes</v>
      </c>
      <c r="N133" s="300" t="str">
        <f>VLOOKUP($E133,'NatConditions Backsheet'!$D$6:$Q$155,N$10,0)</f>
        <v>No</v>
      </c>
      <c r="O133" s="300" t="str">
        <f>VLOOKUP($E133,'NatConditions Backsheet'!$D$6:$Q$155,O$10,0)</f>
        <v>No</v>
      </c>
      <c r="P133" s="300" t="str">
        <f>VLOOKUP($E133,'NatConditions Backsheet'!$D$6:$Q$155,P$10,0)</f>
        <v>Yes</v>
      </c>
      <c r="Q133" s="300" t="str">
        <f>VLOOKUP($E133,'NatConditions Backsheet'!$D$6:$Q$155,Q$10,0)</f>
        <v>Yes</v>
      </c>
      <c r="R133" s="301" t="str">
        <f>VLOOKUP($E133,'NatConditions Backsheet'!$D$6:$Q$155,R$10,0)</f>
        <v>Yes</v>
      </c>
    </row>
    <row r="134" spans="2:18">
      <c r="B134" s="42" t="s">
        <v>22</v>
      </c>
      <c r="C134" s="43" t="s">
        <v>38</v>
      </c>
      <c r="D134" s="45" t="s">
        <v>62</v>
      </c>
      <c r="E134" s="42" t="s">
        <v>293</v>
      </c>
      <c r="F134" s="45" t="s">
        <v>294</v>
      </c>
      <c r="G134" s="299" t="str">
        <f>VLOOKUP($E134,'NatConditions Backsheet'!$D$6:$Q$155,G$10,0)</f>
        <v>Yes</v>
      </c>
      <c r="H134" s="300" t="str">
        <f>VLOOKUP($E134,'NatConditions Backsheet'!$D$6:$Q$155,H$10,0)</f>
        <v>Yes</v>
      </c>
      <c r="I134" s="300" t="str">
        <f>VLOOKUP($E134,'NatConditions Backsheet'!$D$6:$Q$155,I$10,0)</f>
        <v>Yes</v>
      </c>
      <c r="J134" s="300" t="str">
        <f>VLOOKUP($E134,'NatConditions Backsheet'!$D$6:$Q$155,J$10,0)</f>
        <v>No</v>
      </c>
      <c r="K134" s="300" t="str">
        <f>VLOOKUP($E134,'NatConditions Backsheet'!$D$6:$Q$155,K$10,0)</f>
        <v>No</v>
      </c>
      <c r="L134" s="300" t="str">
        <f>VLOOKUP($E134,'NatConditions Backsheet'!$D$6:$Q$155,L$10,0)</f>
        <v>Yes</v>
      </c>
      <c r="M134" s="300" t="str">
        <f>VLOOKUP($E134,'NatConditions Backsheet'!$D$6:$Q$155,M$10,0)</f>
        <v>Yes</v>
      </c>
      <c r="N134" s="300" t="str">
        <f>VLOOKUP($E134,'NatConditions Backsheet'!$D$6:$Q$155,N$10,0)</f>
        <v>Yes</v>
      </c>
      <c r="O134" s="300" t="str">
        <f>VLOOKUP($E134,'NatConditions Backsheet'!$D$6:$Q$155,O$10,0)</f>
        <v>Yes</v>
      </c>
      <c r="P134" s="300" t="str">
        <f>VLOOKUP($E134,'NatConditions Backsheet'!$D$6:$Q$155,P$10,0)</f>
        <v>Yes</v>
      </c>
      <c r="Q134" s="300" t="str">
        <f>VLOOKUP($E134,'NatConditions Backsheet'!$D$6:$Q$155,Q$10,0)</f>
        <v>Yes</v>
      </c>
      <c r="R134" s="301" t="str">
        <f>VLOOKUP($E134,'NatConditions Backsheet'!$D$6:$Q$155,R$10,0)</f>
        <v>Yes</v>
      </c>
    </row>
    <row r="135" spans="2:18">
      <c r="B135" s="42" t="s">
        <v>18</v>
      </c>
      <c r="C135" s="43" t="s">
        <v>34</v>
      </c>
      <c r="D135" s="45" t="s">
        <v>54</v>
      </c>
      <c r="E135" s="42" t="s">
        <v>295</v>
      </c>
      <c r="F135" s="45" t="s">
        <v>296</v>
      </c>
      <c r="G135" s="299" t="str">
        <f>VLOOKUP($E135,'NatConditions Backsheet'!$D$6:$Q$155,G$10,0)</f>
        <v>Yes</v>
      </c>
      <c r="H135" s="300" t="str">
        <f>VLOOKUP($E135,'NatConditions Backsheet'!$D$6:$Q$155,H$10,0)</f>
        <v>Yes</v>
      </c>
      <c r="I135" s="300" t="str">
        <f>VLOOKUP($E135,'NatConditions Backsheet'!$D$6:$Q$155,I$10,0)</f>
        <v>Yes</v>
      </c>
      <c r="J135" s="300" t="str">
        <f>VLOOKUP($E135,'NatConditions Backsheet'!$D$6:$Q$155,J$10,0)</f>
        <v>Yes</v>
      </c>
      <c r="K135" s="300" t="str">
        <f>VLOOKUP($E135,'NatConditions Backsheet'!$D$6:$Q$155,K$10,0)</f>
        <v>Yes</v>
      </c>
      <c r="L135" s="300" t="str">
        <f>VLOOKUP($E135,'NatConditions Backsheet'!$D$6:$Q$155,L$10,0)</f>
        <v>Yes</v>
      </c>
      <c r="M135" s="300" t="str">
        <f>VLOOKUP($E135,'NatConditions Backsheet'!$D$6:$Q$155,M$10,0)</f>
        <v>Yes</v>
      </c>
      <c r="N135" s="300" t="str">
        <f>VLOOKUP($E135,'NatConditions Backsheet'!$D$6:$Q$155,N$10,0)</f>
        <v>Yes</v>
      </c>
      <c r="O135" s="300" t="str">
        <f>VLOOKUP($E135,'NatConditions Backsheet'!$D$6:$Q$155,O$10,0)</f>
        <v>Yes</v>
      </c>
      <c r="P135" s="300" t="str">
        <f>VLOOKUP($E135,'NatConditions Backsheet'!$D$6:$Q$155,P$10,0)</f>
        <v>Yes</v>
      </c>
      <c r="Q135" s="300" t="str">
        <f>VLOOKUP($E135,'NatConditions Backsheet'!$D$6:$Q$155,Q$10,0)</f>
        <v>Yes</v>
      </c>
      <c r="R135" s="301" t="str">
        <f>VLOOKUP($E135,'NatConditions Backsheet'!$D$6:$Q$155,R$10,0)</f>
        <v>Yes</v>
      </c>
    </row>
    <row r="136" spans="2:18">
      <c r="B136" s="42" t="s">
        <v>20</v>
      </c>
      <c r="C136" s="43" t="s">
        <v>36</v>
      </c>
      <c r="D136" s="45" t="s">
        <v>64</v>
      </c>
      <c r="E136" s="42" t="s">
        <v>297</v>
      </c>
      <c r="F136" s="45" t="s">
        <v>298</v>
      </c>
      <c r="G136" s="299" t="str">
        <f>VLOOKUP($E136,'NatConditions Backsheet'!$D$6:$Q$155,G$10,0)</f>
        <v>Yes</v>
      </c>
      <c r="H136" s="300" t="str">
        <f>VLOOKUP($E136,'NatConditions Backsheet'!$D$6:$Q$155,H$10,0)</f>
        <v>Yes</v>
      </c>
      <c r="I136" s="300" t="str">
        <f>VLOOKUP($E136,'NatConditions Backsheet'!$D$6:$Q$155,I$10,0)</f>
        <v>Yes</v>
      </c>
      <c r="J136" s="300" t="str">
        <f>VLOOKUP($E136,'NatConditions Backsheet'!$D$6:$Q$155,J$10,0)</f>
        <v>Yes</v>
      </c>
      <c r="K136" s="300" t="str">
        <f>VLOOKUP($E136,'NatConditions Backsheet'!$D$6:$Q$155,K$10,0)</f>
        <v>Yes</v>
      </c>
      <c r="L136" s="300" t="str">
        <f>VLOOKUP($E136,'NatConditions Backsheet'!$D$6:$Q$155,L$10,0)</f>
        <v>Yes</v>
      </c>
      <c r="M136" s="300" t="str">
        <f>VLOOKUP($E136,'NatConditions Backsheet'!$D$6:$Q$155,M$10,0)</f>
        <v>Yes</v>
      </c>
      <c r="N136" s="300" t="str">
        <f>VLOOKUP($E136,'NatConditions Backsheet'!$D$6:$Q$155,N$10,0)</f>
        <v>Yes</v>
      </c>
      <c r="O136" s="300" t="str">
        <f>VLOOKUP($E136,'NatConditions Backsheet'!$D$6:$Q$155,O$10,0)</f>
        <v>Yes</v>
      </c>
      <c r="P136" s="300" t="str">
        <f>VLOOKUP($E136,'NatConditions Backsheet'!$D$6:$Q$155,P$10,0)</f>
        <v>Yes</v>
      </c>
      <c r="Q136" s="300" t="str">
        <f>VLOOKUP($E136,'NatConditions Backsheet'!$D$6:$Q$155,Q$10,0)</f>
        <v>Yes</v>
      </c>
      <c r="R136" s="301" t="str">
        <f>VLOOKUP($E136,'NatConditions Backsheet'!$D$6:$Q$155,R$10,0)</f>
        <v>Yes</v>
      </c>
    </row>
    <row r="137" spans="2:18">
      <c r="B137" s="42" t="s">
        <v>16</v>
      </c>
      <c r="C137" s="43" t="s">
        <v>26</v>
      </c>
      <c r="D137" s="45" t="s">
        <v>46</v>
      </c>
      <c r="E137" s="42" t="s">
        <v>299</v>
      </c>
      <c r="F137" s="45" t="s">
        <v>300</v>
      </c>
      <c r="G137" s="299" t="str">
        <f>VLOOKUP($E137,'NatConditions Backsheet'!$D$6:$Q$155,G$10,0)</f>
        <v>Yes</v>
      </c>
      <c r="H137" s="300" t="str">
        <f>VLOOKUP($E137,'NatConditions Backsheet'!$D$6:$Q$155,H$10,0)</f>
        <v>Yes</v>
      </c>
      <c r="I137" s="300" t="str">
        <f>VLOOKUP($E137,'NatConditions Backsheet'!$D$6:$Q$155,I$10,0)</f>
        <v>Yes</v>
      </c>
      <c r="J137" s="300" t="str">
        <f>VLOOKUP($E137,'NatConditions Backsheet'!$D$6:$Q$155,J$10,0)</f>
        <v>Yes</v>
      </c>
      <c r="K137" s="300" t="str">
        <f>VLOOKUP($E137,'NatConditions Backsheet'!$D$6:$Q$155,K$10,0)</f>
        <v>Yes</v>
      </c>
      <c r="L137" s="300" t="str">
        <f>VLOOKUP($E137,'NatConditions Backsheet'!$D$6:$Q$155,L$10,0)</f>
        <v>Yes</v>
      </c>
      <c r="M137" s="300" t="str">
        <f>VLOOKUP($E137,'NatConditions Backsheet'!$D$6:$Q$155,M$10,0)</f>
        <v>Yes</v>
      </c>
      <c r="N137" s="300" t="str">
        <f>VLOOKUP($E137,'NatConditions Backsheet'!$D$6:$Q$155,N$10,0)</f>
        <v>Yes</v>
      </c>
      <c r="O137" s="300" t="str">
        <f>VLOOKUP($E137,'NatConditions Backsheet'!$D$6:$Q$155,O$10,0)</f>
        <v>Yes</v>
      </c>
      <c r="P137" s="300" t="str">
        <f>VLOOKUP($E137,'NatConditions Backsheet'!$D$6:$Q$155,P$10,0)</f>
        <v>Yes</v>
      </c>
      <c r="Q137" s="300" t="str">
        <f>VLOOKUP($E137,'NatConditions Backsheet'!$D$6:$Q$155,Q$10,0)</f>
        <v>Yes</v>
      </c>
      <c r="R137" s="301" t="str">
        <f>VLOOKUP($E137,'NatConditions Backsheet'!$D$6:$Q$155,R$10,0)</f>
        <v>Yes</v>
      </c>
    </row>
    <row r="138" spans="2:18">
      <c r="B138" s="42" t="s">
        <v>18</v>
      </c>
      <c r="C138" s="43" t="s">
        <v>32</v>
      </c>
      <c r="D138" s="45" t="s">
        <v>48</v>
      </c>
      <c r="E138" s="42" t="s">
        <v>301</v>
      </c>
      <c r="F138" s="45" t="s">
        <v>302</v>
      </c>
      <c r="G138" s="299" t="str">
        <f>VLOOKUP($E138,'NatConditions Backsheet'!$D$6:$Q$155,G$10,0)</f>
        <v>Yes</v>
      </c>
      <c r="H138" s="300" t="str">
        <f>VLOOKUP($E138,'NatConditions Backsheet'!$D$6:$Q$155,H$10,0)</f>
        <v>Yes</v>
      </c>
      <c r="I138" s="300" t="str">
        <f>VLOOKUP($E138,'NatConditions Backsheet'!$D$6:$Q$155,I$10,0)</f>
        <v>Yes</v>
      </c>
      <c r="J138" s="300" t="str">
        <f>VLOOKUP($E138,'NatConditions Backsheet'!$D$6:$Q$155,J$10,0)</f>
        <v>Yes</v>
      </c>
      <c r="K138" s="300" t="str">
        <f>VLOOKUP($E138,'NatConditions Backsheet'!$D$6:$Q$155,K$10,0)</f>
        <v>Yes</v>
      </c>
      <c r="L138" s="300" t="str">
        <f>VLOOKUP($E138,'NatConditions Backsheet'!$D$6:$Q$155,L$10,0)</f>
        <v>Yes</v>
      </c>
      <c r="M138" s="300" t="str">
        <f>VLOOKUP($E138,'NatConditions Backsheet'!$D$6:$Q$155,M$10,0)</f>
        <v>Yes</v>
      </c>
      <c r="N138" s="300" t="str">
        <f>VLOOKUP($E138,'NatConditions Backsheet'!$D$6:$Q$155,N$10,0)</f>
        <v>Yes</v>
      </c>
      <c r="O138" s="300" t="str">
        <f>VLOOKUP($E138,'NatConditions Backsheet'!$D$6:$Q$155,O$10,0)</f>
        <v>Yes</v>
      </c>
      <c r="P138" s="300" t="str">
        <f>VLOOKUP($E138,'NatConditions Backsheet'!$D$6:$Q$155,P$10,0)</f>
        <v>Yes</v>
      </c>
      <c r="Q138" s="300" t="str">
        <f>VLOOKUP($E138,'NatConditions Backsheet'!$D$6:$Q$155,Q$10,0)</f>
        <v>Yes</v>
      </c>
      <c r="R138" s="301" t="str">
        <f>VLOOKUP($E138,'NatConditions Backsheet'!$D$6:$Q$155,R$10,0)</f>
        <v>Yes</v>
      </c>
    </row>
    <row r="139" spans="2:18">
      <c r="B139" s="42" t="s">
        <v>16</v>
      </c>
      <c r="C139" s="43" t="s">
        <v>26</v>
      </c>
      <c r="D139" s="45" t="s">
        <v>466</v>
      </c>
      <c r="E139" s="42" t="s">
        <v>303</v>
      </c>
      <c r="F139" s="45" t="s">
        <v>304</v>
      </c>
      <c r="G139" s="299" t="str">
        <f>VLOOKUP($E139,'NatConditions Backsheet'!$D$6:$Q$155,G$10,0)</f>
        <v>Yes</v>
      </c>
      <c r="H139" s="300" t="str">
        <f>VLOOKUP($E139,'NatConditions Backsheet'!$D$6:$Q$155,H$10,0)</f>
        <v>Yes</v>
      </c>
      <c r="I139" s="300" t="str">
        <f>VLOOKUP($E139,'NatConditions Backsheet'!$D$6:$Q$155,I$10,0)</f>
        <v>Yes</v>
      </c>
      <c r="J139" s="300" t="str">
        <f>VLOOKUP($E139,'NatConditions Backsheet'!$D$6:$Q$155,J$10,0)</f>
        <v>Yes</v>
      </c>
      <c r="K139" s="300" t="str">
        <f>VLOOKUP($E139,'NatConditions Backsheet'!$D$6:$Q$155,K$10,0)</f>
        <v>Yes</v>
      </c>
      <c r="L139" s="300" t="str">
        <f>VLOOKUP($E139,'NatConditions Backsheet'!$D$6:$Q$155,L$10,0)</f>
        <v>Yes</v>
      </c>
      <c r="M139" s="300" t="str">
        <f>VLOOKUP($E139,'NatConditions Backsheet'!$D$6:$Q$155,M$10,0)</f>
        <v>Yes</v>
      </c>
      <c r="N139" s="300" t="str">
        <f>VLOOKUP($E139,'NatConditions Backsheet'!$D$6:$Q$155,N$10,0)</f>
        <v>Yes</v>
      </c>
      <c r="O139" s="300" t="str">
        <f>VLOOKUP($E139,'NatConditions Backsheet'!$D$6:$Q$155,O$10,0)</f>
        <v>Yes</v>
      </c>
      <c r="P139" s="300" t="str">
        <f>VLOOKUP($E139,'NatConditions Backsheet'!$D$6:$Q$155,P$10,0)</f>
        <v>Yes</v>
      </c>
      <c r="Q139" s="300" t="str">
        <f>VLOOKUP($E139,'NatConditions Backsheet'!$D$6:$Q$155,Q$10,0)</f>
        <v>Yes</v>
      </c>
      <c r="R139" s="301" t="str">
        <f>VLOOKUP($E139,'NatConditions Backsheet'!$D$6:$Q$155,R$10,0)</f>
        <v>Yes</v>
      </c>
    </row>
    <row r="140" spans="2:18">
      <c r="B140" s="42" t="s">
        <v>16</v>
      </c>
      <c r="C140" s="43" t="s">
        <v>24</v>
      </c>
      <c r="D140" s="45" t="s">
        <v>44</v>
      </c>
      <c r="E140" s="42" t="s">
        <v>305</v>
      </c>
      <c r="F140" s="45" t="s">
        <v>306</v>
      </c>
      <c r="G140" s="299" t="str">
        <f>VLOOKUP($E140,'NatConditions Backsheet'!$D$6:$Q$155,G$10,0)</f>
        <v>Yes</v>
      </c>
      <c r="H140" s="300" t="str">
        <f>VLOOKUP($E140,'NatConditions Backsheet'!$D$6:$Q$155,H$10,0)</f>
        <v>Yes</v>
      </c>
      <c r="I140" s="300" t="str">
        <f>VLOOKUP($E140,'NatConditions Backsheet'!$D$6:$Q$155,I$10,0)</f>
        <v>Yes</v>
      </c>
      <c r="J140" s="300" t="str">
        <f>VLOOKUP($E140,'NatConditions Backsheet'!$D$6:$Q$155,J$10,0)</f>
        <v>Yes</v>
      </c>
      <c r="K140" s="300" t="str">
        <f>VLOOKUP($E140,'NatConditions Backsheet'!$D$6:$Q$155,K$10,0)</f>
        <v>Yes</v>
      </c>
      <c r="L140" s="300" t="str">
        <f>VLOOKUP($E140,'NatConditions Backsheet'!$D$6:$Q$155,L$10,0)</f>
        <v>Yes</v>
      </c>
      <c r="M140" s="300" t="str">
        <f>VLOOKUP($E140,'NatConditions Backsheet'!$D$6:$Q$155,M$10,0)</f>
        <v>Yes</v>
      </c>
      <c r="N140" s="300" t="str">
        <f>VLOOKUP($E140,'NatConditions Backsheet'!$D$6:$Q$155,N$10,0)</f>
        <v>Yes</v>
      </c>
      <c r="O140" s="300" t="str">
        <f>VLOOKUP($E140,'NatConditions Backsheet'!$D$6:$Q$155,O$10,0)</f>
        <v>Yes</v>
      </c>
      <c r="P140" s="300" t="str">
        <f>VLOOKUP($E140,'NatConditions Backsheet'!$D$6:$Q$155,P$10,0)</f>
        <v>Yes</v>
      </c>
      <c r="Q140" s="300" t="str">
        <f>VLOOKUP($E140,'NatConditions Backsheet'!$D$6:$Q$155,Q$10,0)</f>
        <v>Yes</v>
      </c>
      <c r="R140" s="301" t="str">
        <f>VLOOKUP($E140,'NatConditions Backsheet'!$D$6:$Q$155,R$10,0)</f>
        <v>Yes</v>
      </c>
    </row>
    <row r="141" spans="2:18">
      <c r="B141" s="42" t="s">
        <v>18</v>
      </c>
      <c r="C141" s="43" t="s">
        <v>32</v>
      </c>
      <c r="D141" s="45" t="s">
        <v>48</v>
      </c>
      <c r="E141" s="42" t="s">
        <v>307</v>
      </c>
      <c r="F141" s="45" t="s">
        <v>308</v>
      </c>
      <c r="G141" s="299" t="str">
        <f>VLOOKUP($E141,'NatConditions Backsheet'!$D$6:$Q$155,G$10,0)</f>
        <v>Yes</v>
      </c>
      <c r="H141" s="300" t="str">
        <f>VLOOKUP($E141,'NatConditions Backsheet'!$D$6:$Q$155,H$10,0)</f>
        <v>Yes</v>
      </c>
      <c r="I141" s="300" t="str">
        <f>VLOOKUP($E141,'NatConditions Backsheet'!$D$6:$Q$155,I$10,0)</f>
        <v>Yes</v>
      </c>
      <c r="J141" s="300" t="str">
        <f>VLOOKUP($E141,'NatConditions Backsheet'!$D$6:$Q$155,J$10,0)</f>
        <v>Yes</v>
      </c>
      <c r="K141" s="300" t="str">
        <f>VLOOKUP($E141,'NatConditions Backsheet'!$D$6:$Q$155,K$10,0)</f>
        <v>Yes</v>
      </c>
      <c r="L141" s="300" t="str">
        <f>VLOOKUP($E141,'NatConditions Backsheet'!$D$6:$Q$155,L$10,0)</f>
        <v>Yes</v>
      </c>
      <c r="M141" s="300" t="str">
        <f>VLOOKUP($E141,'NatConditions Backsheet'!$D$6:$Q$155,M$10,0)</f>
        <v>Yes</v>
      </c>
      <c r="N141" s="300" t="str">
        <f>VLOOKUP($E141,'NatConditions Backsheet'!$D$6:$Q$155,N$10,0)</f>
        <v>Yes</v>
      </c>
      <c r="O141" s="300" t="str">
        <f>VLOOKUP($E141,'NatConditions Backsheet'!$D$6:$Q$155,O$10,0)</f>
        <v>Yes</v>
      </c>
      <c r="P141" s="300" t="str">
        <f>VLOOKUP($E141,'NatConditions Backsheet'!$D$6:$Q$155,P$10,0)</f>
        <v>Yes</v>
      </c>
      <c r="Q141" s="300" t="str">
        <f>VLOOKUP($E141,'NatConditions Backsheet'!$D$6:$Q$155,Q$10,0)</f>
        <v>Yes</v>
      </c>
      <c r="R141" s="301" t="str">
        <f>VLOOKUP($E141,'NatConditions Backsheet'!$D$6:$Q$155,R$10,0)</f>
        <v>Yes</v>
      </c>
    </row>
    <row r="142" spans="2:18">
      <c r="B142" s="42" t="s">
        <v>18</v>
      </c>
      <c r="C142" s="43" t="s">
        <v>34</v>
      </c>
      <c r="D142" s="45" t="s">
        <v>54</v>
      </c>
      <c r="E142" s="42" t="s">
        <v>309</v>
      </c>
      <c r="F142" s="45" t="s">
        <v>310</v>
      </c>
      <c r="G142" s="299" t="str">
        <f>VLOOKUP($E142,'NatConditions Backsheet'!$D$6:$Q$155,G$10,0)</f>
        <v>Yes</v>
      </c>
      <c r="H142" s="300" t="str">
        <f>VLOOKUP($E142,'NatConditions Backsheet'!$D$6:$Q$155,H$10,0)</f>
        <v>Yes</v>
      </c>
      <c r="I142" s="300" t="str">
        <f>VLOOKUP($E142,'NatConditions Backsheet'!$D$6:$Q$155,I$10,0)</f>
        <v>Yes</v>
      </c>
      <c r="J142" s="300" t="str">
        <f>VLOOKUP($E142,'NatConditions Backsheet'!$D$6:$Q$155,J$10,0)</f>
        <v>No</v>
      </c>
      <c r="K142" s="300" t="str">
        <f>VLOOKUP($E142,'NatConditions Backsheet'!$D$6:$Q$155,K$10,0)</f>
        <v>Yes</v>
      </c>
      <c r="L142" s="300" t="str">
        <f>VLOOKUP($E142,'NatConditions Backsheet'!$D$6:$Q$155,L$10,0)</f>
        <v>Yes</v>
      </c>
      <c r="M142" s="300" t="str">
        <f>VLOOKUP($E142,'NatConditions Backsheet'!$D$6:$Q$155,M$10,0)</f>
        <v>Yes</v>
      </c>
      <c r="N142" s="300" t="str">
        <f>VLOOKUP($E142,'NatConditions Backsheet'!$D$6:$Q$155,N$10,0)</f>
        <v>Yes</v>
      </c>
      <c r="O142" s="300" t="str">
        <f>VLOOKUP($E142,'NatConditions Backsheet'!$D$6:$Q$155,O$10,0)</f>
        <v>No</v>
      </c>
      <c r="P142" s="300" t="str">
        <f>VLOOKUP($E142,'NatConditions Backsheet'!$D$6:$Q$155,P$10,0)</f>
        <v>No</v>
      </c>
      <c r="Q142" s="300" t="str">
        <f>VLOOKUP($E142,'NatConditions Backsheet'!$D$6:$Q$155,Q$10,0)</f>
        <v>Yes</v>
      </c>
      <c r="R142" s="301" t="str">
        <f>VLOOKUP($E142,'NatConditions Backsheet'!$D$6:$Q$155,R$10,0)</f>
        <v>Yes</v>
      </c>
    </row>
    <row r="143" spans="2:18">
      <c r="B143" s="42" t="s">
        <v>16</v>
      </c>
      <c r="C143" s="43" t="s">
        <v>24</v>
      </c>
      <c r="D143" s="45" t="s">
        <v>44</v>
      </c>
      <c r="E143" s="42" t="s">
        <v>311</v>
      </c>
      <c r="F143" s="45" t="s">
        <v>312</v>
      </c>
      <c r="G143" s="299" t="str">
        <f>VLOOKUP($E143,'NatConditions Backsheet'!$D$6:$Q$155,G$10,0)</f>
        <v>Yes</v>
      </c>
      <c r="H143" s="300" t="str">
        <f>VLOOKUP($E143,'NatConditions Backsheet'!$D$6:$Q$155,H$10,0)</f>
        <v>Yes</v>
      </c>
      <c r="I143" s="300" t="str">
        <f>VLOOKUP($E143,'NatConditions Backsheet'!$D$6:$Q$155,I$10,0)</f>
        <v>Yes</v>
      </c>
      <c r="J143" s="300" t="str">
        <f>VLOOKUP($E143,'NatConditions Backsheet'!$D$6:$Q$155,J$10,0)</f>
        <v>Yes</v>
      </c>
      <c r="K143" s="300" t="str">
        <f>VLOOKUP($E143,'NatConditions Backsheet'!$D$6:$Q$155,K$10,0)</f>
        <v>Yes</v>
      </c>
      <c r="L143" s="300" t="str">
        <f>VLOOKUP($E143,'NatConditions Backsheet'!$D$6:$Q$155,L$10,0)</f>
        <v>Yes</v>
      </c>
      <c r="M143" s="300" t="str">
        <f>VLOOKUP($E143,'NatConditions Backsheet'!$D$6:$Q$155,M$10,0)</f>
        <v>Yes</v>
      </c>
      <c r="N143" s="300" t="str">
        <f>VLOOKUP($E143,'NatConditions Backsheet'!$D$6:$Q$155,N$10,0)</f>
        <v>Yes</v>
      </c>
      <c r="O143" s="300" t="str">
        <f>VLOOKUP($E143,'NatConditions Backsheet'!$D$6:$Q$155,O$10,0)</f>
        <v>Yes</v>
      </c>
      <c r="P143" s="300" t="str">
        <f>VLOOKUP($E143,'NatConditions Backsheet'!$D$6:$Q$155,P$10,0)</f>
        <v>Yes</v>
      </c>
      <c r="Q143" s="300" t="str">
        <f>VLOOKUP($E143,'NatConditions Backsheet'!$D$6:$Q$155,Q$10,0)</f>
        <v>Yes</v>
      </c>
      <c r="R143" s="301" t="str">
        <f>VLOOKUP($E143,'NatConditions Backsheet'!$D$6:$Q$155,R$10,0)</f>
        <v>Yes</v>
      </c>
    </row>
    <row r="144" spans="2:18">
      <c r="B144" s="42" t="s">
        <v>22</v>
      </c>
      <c r="C144" s="43" t="s">
        <v>38</v>
      </c>
      <c r="D144" s="45" t="s">
        <v>58</v>
      </c>
      <c r="E144" s="42" t="s">
        <v>313</v>
      </c>
      <c r="F144" s="45" t="s">
        <v>314</v>
      </c>
      <c r="G144" s="299" t="str">
        <f>VLOOKUP($E144,'NatConditions Backsheet'!$D$6:$Q$155,G$10,0)</f>
        <v>Yes</v>
      </c>
      <c r="H144" s="300" t="str">
        <f>VLOOKUP($E144,'NatConditions Backsheet'!$D$6:$Q$155,H$10,0)</f>
        <v>Yes</v>
      </c>
      <c r="I144" s="300" t="str">
        <f>VLOOKUP($E144,'NatConditions Backsheet'!$D$6:$Q$155,I$10,0)</f>
        <v>No</v>
      </c>
      <c r="J144" s="300" t="str">
        <f>VLOOKUP($E144,'NatConditions Backsheet'!$D$6:$Q$155,J$10,0)</f>
        <v>No</v>
      </c>
      <c r="K144" s="300" t="str">
        <f>VLOOKUP($E144,'NatConditions Backsheet'!$D$6:$Q$155,K$10,0)</f>
        <v>No</v>
      </c>
      <c r="L144" s="300" t="str">
        <f>VLOOKUP($E144,'NatConditions Backsheet'!$D$6:$Q$155,L$10,0)</f>
        <v>Yes</v>
      </c>
      <c r="M144" s="300" t="str">
        <f>VLOOKUP($E144,'NatConditions Backsheet'!$D$6:$Q$155,M$10,0)</f>
        <v>No</v>
      </c>
      <c r="N144" s="300" t="str">
        <f>VLOOKUP($E144,'NatConditions Backsheet'!$D$6:$Q$155,N$10,0)</f>
        <v>No</v>
      </c>
      <c r="O144" s="300" t="str">
        <f>VLOOKUP($E144,'NatConditions Backsheet'!$D$6:$Q$155,O$10,0)</f>
        <v>No</v>
      </c>
      <c r="P144" s="300" t="str">
        <f>VLOOKUP($E144,'NatConditions Backsheet'!$D$6:$Q$155,P$10,0)</f>
        <v>Yes</v>
      </c>
      <c r="Q144" s="300" t="str">
        <f>VLOOKUP($E144,'NatConditions Backsheet'!$D$6:$Q$155,Q$10,0)</f>
        <v>Yes</v>
      </c>
      <c r="R144" s="301" t="str">
        <f>VLOOKUP($E144,'NatConditions Backsheet'!$D$6:$Q$155,R$10,0)</f>
        <v>Yes</v>
      </c>
    </row>
    <row r="145" spans="2:18">
      <c r="B145" s="42" t="s">
        <v>20</v>
      </c>
      <c r="C145" s="43" t="s">
        <v>36</v>
      </c>
      <c r="D145" s="45" t="s">
        <v>64</v>
      </c>
      <c r="E145" s="42" t="s">
        <v>315</v>
      </c>
      <c r="F145" s="45" t="s">
        <v>316</v>
      </c>
      <c r="G145" s="299" t="str">
        <f>VLOOKUP($E145,'NatConditions Backsheet'!$D$6:$Q$155,G$10,0)</f>
        <v>Yes</v>
      </c>
      <c r="H145" s="300" t="str">
        <f>VLOOKUP($E145,'NatConditions Backsheet'!$D$6:$Q$155,H$10,0)</f>
        <v>Yes</v>
      </c>
      <c r="I145" s="300" t="str">
        <f>VLOOKUP($E145,'NatConditions Backsheet'!$D$6:$Q$155,I$10,0)</f>
        <v>Yes</v>
      </c>
      <c r="J145" s="300" t="str">
        <f>VLOOKUP($E145,'NatConditions Backsheet'!$D$6:$Q$155,J$10,0)</f>
        <v>Yes</v>
      </c>
      <c r="K145" s="300" t="str">
        <f>VLOOKUP($E145,'NatConditions Backsheet'!$D$6:$Q$155,K$10,0)</f>
        <v>Yes</v>
      </c>
      <c r="L145" s="300" t="str">
        <f>VLOOKUP($E145,'NatConditions Backsheet'!$D$6:$Q$155,L$10,0)</f>
        <v>Yes</v>
      </c>
      <c r="M145" s="300" t="str">
        <f>VLOOKUP($E145,'NatConditions Backsheet'!$D$6:$Q$155,M$10,0)</f>
        <v>Yes</v>
      </c>
      <c r="N145" s="300" t="str">
        <f>VLOOKUP($E145,'NatConditions Backsheet'!$D$6:$Q$155,N$10,0)</f>
        <v>Yes</v>
      </c>
      <c r="O145" s="300" t="str">
        <f>VLOOKUP($E145,'NatConditions Backsheet'!$D$6:$Q$155,O$10,0)</f>
        <v>Yes</v>
      </c>
      <c r="P145" s="300" t="str">
        <f>VLOOKUP($E145,'NatConditions Backsheet'!$D$6:$Q$155,P$10,0)</f>
        <v>Yes</v>
      </c>
      <c r="Q145" s="300" t="str">
        <f>VLOOKUP($E145,'NatConditions Backsheet'!$D$6:$Q$155,Q$10,0)</f>
        <v>Yes</v>
      </c>
      <c r="R145" s="301" t="str">
        <f>VLOOKUP($E145,'NatConditions Backsheet'!$D$6:$Q$155,R$10,0)</f>
        <v>Yes</v>
      </c>
    </row>
    <row r="146" spans="2:18">
      <c r="B146" s="42" t="s">
        <v>22</v>
      </c>
      <c r="C146" s="43" t="s">
        <v>40</v>
      </c>
      <c r="D146" s="45" t="s">
        <v>60</v>
      </c>
      <c r="E146" s="42" t="s">
        <v>317</v>
      </c>
      <c r="F146" s="45" t="s">
        <v>318</v>
      </c>
      <c r="G146" s="299" t="str">
        <f>VLOOKUP($E146,'NatConditions Backsheet'!$D$6:$Q$155,G$10,0)</f>
        <v>Yes</v>
      </c>
      <c r="H146" s="300" t="str">
        <f>VLOOKUP($E146,'NatConditions Backsheet'!$D$6:$Q$155,H$10,0)</f>
        <v>Yes</v>
      </c>
      <c r="I146" s="300" t="str">
        <f>VLOOKUP($E146,'NatConditions Backsheet'!$D$6:$Q$155,I$10,0)</f>
        <v>Yes</v>
      </c>
      <c r="J146" s="300" t="str">
        <f>VLOOKUP($E146,'NatConditions Backsheet'!$D$6:$Q$155,J$10,0)</f>
        <v>No</v>
      </c>
      <c r="K146" s="300" t="str">
        <f>VLOOKUP($E146,'NatConditions Backsheet'!$D$6:$Q$155,K$10,0)</f>
        <v>Yes</v>
      </c>
      <c r="L146" s="300" t="str">
        <f>VLOOKUP($E146,'NatConditions Backsheet'!$D$6:$Q$155,L$10,0)</f>
        <v>No</v>
      </c>
      <c r="M146" s="300" t="str">
        <f>VLOOKUP($E146,'NatConditions Backsheet'!$D$6:$Q$155,M$10,0)</f>
        <v>Yes</v>
      </c>
      <c r="N146" s="300" t="str">
        <f>VLOOKUP($E146,'NatConditions Backsheet'!$D$6:$Q$155,N$10,0)</f>
        <v>Yes</v>
      </c>
      <c r="O146" s="300" t="str">
        <f>VLOOKUP($E146,'NatConditions Backsheet'!$D$6:$Q$155,O$10,0)</f>
        <v>Yes</v>
      </c>
      <c r="P146" s="300" t="str">
        <f>VLOOKUP($E146,'NatConditions Backsheet'!$D$6:$Q$155,P$10,0)</f>
        <v>Yes</v>
      </c>
      <c r="Q146" s="300" t="str">
        <f>VLOOKUP($E146,'NatConditions Backsheet'!$D$6:$Q$155,Q$10,0)</f>
        <v>Yes</v>
      </c>
      <c r="R146" s="301" t="str">
        <f>VLOOKUP($E146,'NatConditions Backsheet'!$D$6:$Q$155,R$10,0)</f>
        <v>Yes</v>
      </c>
    </row>
    <row r="147" spans="2:18">
      <c r="B147" s="42" t="s">
        <v>16</v>
      </c>
      <c r="C147" s="43" t="s">
        <v>26</v>
      </c>
      <c r="D147" s="45" t="s">
        <v>466</v>
      </c>
      <c r="E147" s="42" t="s">
        <v>319</v>
      </c>
      <c r="F147" s="45" t="s">
        <v>320</v>
      </c>
      <c r="G147" s="299" t="str">
        <f>VLOOKUP($E147,'NatConditions Backsheet'!$D$6:$Q$155,G$10,0)</f>
        <v>Yes</v>
      </c>
      <c r="H147" s="300" t="str">
        <f>VLOOKUP($E147,'NatConditions Backsheet'!$D$6:$Q$155,H$10,0)</f>
        <v>Yes</v>
      </c>
      <c r="I147" s="300" t="str">
        <f>VLOOKUP($E147,'NatConditions Backsheet'!$D$6:$Q$155,I$10,0)</f>
        <v>Yes</v>
      </c>
      <c r="J147" s="300" t="str">
        <f>VLOOKUP($E147,'NatConditions Backsheet'!$D$6:$Q$155,J$10,0)</f>
        <v>Yes</v>
      </c>
      <c r="K147" s="300" t="str">
        <f>VLOOKUP($E147,'NatConditions Backsheet'!$D$6:$Q$155,K$10,0)</f>
        <v>No</v>
      </c>
      <c r="L147" s="300" t="str">
        <f>VLOOKUP($E147,'NatConditions Backsheet'!$D$6:$Q$155,L$10,0)</f>
        <v>Yes</v>
      </c>
      <c r="M147" s="300" t="str">
        <f>VLOOKUP($E147,'NatConditions Backsheet'!$D$6:$Q$155,M$10,0)</f>
        <v>Yes</v>
      </c>
      <c r="N147" s="300" t="str">
        <f>VLOOKUP($E147,'NatConditions Backsheet'!$D$6:$Q$155,N$10,0)</f>
        <v>Yes</v>
      </c>
      <c r="O147" s="300" t="str">
        <f>VLOOKUP($E147,'NatConditions Backsheet'!$D$6:$Q$155,O$10,0)</f>
        <v>Yes</v>
      </c>
      <c r="P147" s="300" t="str">
        <f>VLOOKUP($E147,'NatConditions Backsheet'!$D$6:$Q$155,P$10,0)</f>
        <v>Yes</v>
      </c>
      <c r="Q147" s="300" t="str">
        <f>VLOOKUP($E147,'NatConditions Backsheet'!$D$6:$Q$155,Q$10,0)</f>
        <v>Yes</v>
      </c>
      <c r="R147" s="301" t="str">
        <f>VLOOKUP($E147,'NatConditions Backsheet'!$D$6:$Q$155,R$10,0)</f>
        <v>Yes</v>
      </c>
    </row>
    <row r="148" spans="2:18">
      <c r="B148" s="42" t="s">
        <v>18</v>
      </c>
      <c r="C148" s="43" t="s">
        <v>32</v>
      </c>
      <c r="D148" s="45" t="s">
        <v>48</v>
      </c>
      <c r="E148" s="42" t="s">
        <v>321</v>
      </c>
      <c r="F148" s="45" t="s">
        <v>322</v>
      </c>
      <c r="G148" s="299" t="str">
        <f>VLOOKUP($E148,'NatConditions Backsheet'!$D$6:$Q$155,G$10,0)</f>
        <v>Yes</v>
      </c>
      <c r="H148" s="300" t="str">
        <f>VLOOKUP($E148,'NatConditions Backsheet'!$D$6:$Q$155,H$10,0)</f>
        <v>Yes</v>
      </c>
      <c r="I148" s="300" t="str">
        <f>VLOOKUP($E148,'NatConditions Backsheet'!$D$6:$Q$155,I$10,0)</f>
        <v>Yes</v>
      </c>
      <c r="J148" s="300" t="str">
        <f>VLOOKUP($E148,'NatConditions Backsheet'!$D$6:$Q$155,J$10,0)</f>
        <v>No</v>
      </c>
      <c r="K148" s="300" t="str">
        <f>VLOOKUP($E148,'NatConditions Backsheet'!$D$6:$Q$155,K$10,0)</f>
        <v>Yes</v>
      </c>
      <c r="L148" s="300" t="str">
        <f>VLOOKUP($E148,'NatConditions Backsheet'!$D$6:$Q$155,L$10,0)</f>
        <v>Yes</v>
      </c>
      <c r="M148" s="300" t="str">
        <f>VLOOKUP($E148,'NatConditions Backsheet'!$D$6:$Q$155,M$10,0)</f>
        <v>Yes</v>
      </c>
      <c r="N148" s="300" t="str">
        <f>VLOOKUP($E148,'NatConditions Backsheet'!$D$6:$Q$155,N$10,0)</f>
        <v>Yes</v>
      </c>
      <c r="O148" s="300" t="str">
        <f>VLOOKUP($E148,'NatConditions Backsheet'!$D$6:$Q$155,O$10,0)</f>
        <v>Yes</v>
      </c>
      <c r="P148" s="300" t="str">
        <f>VLOOKUP($E148,'NatConditions Backsheet'!$D$6:$Q$155,P$10,0)</f>
        <v>Yes</v>
      </c>
      <c r="Q148" s="300" t="str">
        <f>VLOOKUP($E148,'NatConditions Backsheet'!$D$6:$Q$155,Q$10,0)</f>
        <v>Yes</v>
      </c>
      <c r="R148" s="301" t="str">
        <f>VLOOKUP($E148,'NatConditions Backsheet'!$D$6:$Q$155,R$10,0)</f>
        <v>Yes</v>
      </c>
    </row>
    <row r="149" spans="2:18">
      <c r="B149" s="42" t="s">
        <v>18</v>
      </c>
      <c r="C149" s="43" t="s">
        <v>34</v>
      </c>
      <c r="D149" s="45" t="s">
        <v>54</v>
      </c>
      <c r="E149" s="42" t="s">
        <v>323</v>
      </c>
      <c r="F149" s="45" t="s">
        <v>324</v>
      </c>
      <c r="G149" s="299" t="str">
        <f>VLOOKUP($E149,'NatConditions Backsheet'!$D$6:$Q$155,G$10,0)</f>
        <v>Yes</v>
      </c>
      <c r="H149" s="300" t="str">
        <f>VLOOKUP($E149,'NatConditions Backsheet'!$D$6:$Q$155,H$10,0)</f>
        <v>Yes</v>
      </c>
      <c r="I149" s="300" t="str">
        <f>VLOOKUP($E149,'NatConditions Backsheet'!$D$6:$Q$155,I$10,0)</f>
        <v>Yes</v>
      </c>
      <c r="J149" s="300" t="str">
        <f>VLOOKUP($E149,'NatConditions Backsheet'!$D$6:$Q$155,J$10,0)</f>
        <v>No</v>
      </c>
      <c r="K149" s="300" t="str">
        <f>VLOOKUP($E149,'NatConditions Backsheet'!$D$6:$Q$155,K$10,0)</f>
        <v>No</v>
      </c>
      <c r="L149" s="300" t="str">
        <f>VLOOKUP($E149,'NatConditions Backsheet'!$D$6:$Q$155,L$10,0)</f>
        <v>Yes</v>
      </c>
      <c r="M149" s="300" t="str">
        <f>VLOOKUP($E149,'NatConditions Backsheet'!$D$6:$Q$155,M$10,0)</f>
        <v>Yes</v>
      </c>
      <c r="N149" s="300" t="str">
        <f>VLOOKUP($E149,'NatConditions Backsheet'!$D$6:$Q$155,N$10,0)</f>
        <v>Yes</v>
      </c>
      <c r="O149" s="300" t="str">
        <f>VLOOKUP($E149,'NatConditions Backsheet'!$D$6:$Q$155,O$10,0)</f>
        <v>No</v>
      </c>
      <c r="P149" s="300" t="str">
        <f>VLOOKUP($E149,'NatConditions Backsheet'!$D$6:$Q$155,P$10,0)</f>
        <v>Yes</v>
      </c>
      <c r="Q149" s="300" t="str">
        <f>VLOOKUP($E149,'NatConditions Backsheet'!$D$6:$Q$155,Q$10,0)</f>
        <v>Yes</v>
      </c>
      <c r="R149" s="301" t="str">
        <f>VLOOKUP($E149,'NatConditions Backsheet'!$D$6:$Q$155,R$10,0)</f>
        <v>Yes</v>
      </c>
    </row>
    <row r="150" spans="2:18">
      <c r="B150" s="42" t="s">
        <v>22</v>
      </c>
      <c r="C150" s="43" t="s">
        <v>40</v>
      </c>
      <c r="D150" s="45" t="s">
        <v>56</v>
      </c>
      <c r="E150" s="42" t="s">
        <v>325</v>
      </c>
      <c r="F150" s="45" t="s">
        <v>326</v>
      </c>
      <c r="G150" s="299" t="str">
        <f>VLOOKUP($E150,'NatConditions Backsheet'!$D$6:$Q$155,G$10,0)</f>
        <v>Yes</v>
      </c>
      <c r="H150" s="300" t="str">
        <f>VLOOKUP($E150,'NatConditions Backsheet'!$D$6:$Q$155,H$10,0)</f>
        <v>Yes</v>
      </c>
      <c r="I150" s="300" t="str">
        <f>VLOOKUP($E150,'NatConditions Backsheet'!$D$6:$Q$155,I$10,0)</f>
        <v>Yes</v>
      </c>
      <c r="J150" s="300" t="str">
        <f>VLOOKUP($E150,'NatConditions Backsheet'!$D$6:$Q$155,J$10,0)</f>
        <v>No</v>
      </c>
      <c r="K150" s="300" t="str">
        <f>VLOOKUP($E150,'NatConditions Backsheet'!$D$6:$Q$155,K$10,0)</f>
        <v>Yes</v>
      </c>
      <c r="L150" s="300" t="str">
        <f>VLOOKUP($E150,'NatConditions Backsheet'!$D$6:$Q$155,L$10,0)</f>
        <v>Yes</v>
      </c>
      <c r="M150" s="300" t="str">
        <f>VLOOKUP($E150,'NatConditions Backsheet'!$D$6:$Q$155,M$10,0)</f>
        <v>Yes</v>
      </c>
      <c r="N150" s="300" t="str">
        <f>VLOOKUP($E150,'NatConditions Backsheet'!$D$6:$Q$155,N$10,0)</f>
        <v>Yes</v>
      </c>
      <c r="O150" s="300" t="str">
        <f>VLOOKUP($E150,'NatConditions Backsheet'!$D$6:$Q$155,O$10,0)</f>
        <v>Yes</v>
      </c>
      <c r="P150" s="300" t="str">
        <f>VLOOKUP($E150,'NatConditions Backsheet'!$D$6:$Q$155,P$10,0)</f>
        <v>Yes</v>
      </c>
      <c r="Q150" s="300" t="str">
        <f>VLOOKUP($E150,'NatConditions Backsheet'!$D$6:$Q$155,Q$10,0)</f>
        <v>Yes</v>
      </c>
      <c r="R150" s="301" t="str">
        <f>VLOOKUP($E150,'NatConditions Backsheet'!$D$6:$Q$155,R$10,0)</f>
        <v>Yes</v>
      </c>
    </row>
    <row r="151" spans="2:18">
      <c r="B151" s="42" t="s">
        <v>20</v>
      </c>
      <c r="C151" s="43" t="s">
        <v>36</v>
      </c>
      <c r="D151" s="45" t="s">
        <v>64</v>
      </c>
      <c r="E151" s="42" t="s">
        <v>327</v>
      </c>
      <c r="F151" s="45" t="s">
        <v>328</v>
      </c>
      <c r="G151" s="299" t="str">
        <f>VLOOKUP($E151,'NatConditions Backsheet'!$D$6:$Q$155,G$10,0)</f>
        <v>Yes</v>
      </c>
      <c r="H151" s="300" t="str">
        <f>VLOOKUP($E151,'NatConditions Backsheet'!$D$6:$Q$155,H$10,0)</f>
        <v>Yes</v>
      </c>
      <c r="I151" s="300" t="str">
        <f>VLOOKUP($E151,'NatConditions Backsheet'!$D$6:$Q$155,I$10,0)</f>
        <v>Yes</v>
      </c>
      <c r="J151" s="300" t="str">
        <f>VLOOKUP($E151,'NatConditions Backsheet'!$D$6:$Q$155,J$10,0)</f>
        <v>Yes</v>
      </c>
      <c r="K151" s="300" t="str">
        <f>VLOOKUP($E151,'NatConditions Backsheet'!$D$6:$Q$155,K$10,0)</f>
        <v>Yes</v>
      </c>
      <c r="L151" s="300" t="str">
        <f>VLOOKUP($E151,'NatConditions Backsheet'!$D$6:$Q$155,L$10,0)</f>
        <v>Yes</v>
      </c>
      <c r="M151" s="300" t="str">
        <f>VLOOKUP($E151,'NatConditions Backsheet'!$D$6:$Q$155,M$10,0)</f>
        <v>Yes</v>
      </c>
      <c r="N151" s="300" t="str">
        <f>VLOOKUP($E151,'NatConditions Backsheet'!$D$6:$Q$155,N$10,0)</f>
        <v>Yes</v>
      </c>
      <c r="O151" s="300" t="str">
        <f>VLOOKUP($E151,'NatConditions Backsheet'!$D$6:$Q$155,O$10,0)</f>
        <v>Yes</v>
      </c>
      <c r="P151" s="300" t="str">
        <f>VLOOKUP($E151,'NatConditions Backsheet'!$D$6:$Q$155,P$10,0)</f>
        <v>Yes</v>
      </c>
      <c r="Q151" s="300" t="str">
        <f>VLOOKUP($E151,'NatConditions Backsheet'!$D$6:$Q$155,Q$10,0)</f>
        <v>Yes</v>
      </c>
      <c r="R151" s="301" t="str">
        <f>VLOOKUP($E151,'NatConditions Backsheet'!$D$6:$Q$155,R$10,0)</f>
        <v>Yes</v>
      </c>
    </row>
    <row r="152" spans="2:18">
      <c r="B152" s="42" t="s">
        <v>16</v>
      </c>
      <c r="C152" s="43" t="s">
        <v>26</v>
      </c>
      <c r="D152" s="45" t="s">
        <v>466</v>
      </c>
      <c r="E152" s="42" t="s">
        <v>329</v>
      </c>
      <c r="F152" s="45" t="s">
        <v>330</v>
      </c>
      <c r="G152" s="299" t="str">
        <f>VLOOKUP($E152,'NatConditions Backsheet'!$D$6:$Q$155,G$10,0)</f>
        <v>Yes</v>
      </c>
      <c r="H152" s="300" t="str">
        <f>VLOOKUP($E152,'NatConditions Backsheet'!$D$6:$Q$155,H$10,0)</f>
        <v>Yes</v>
      </c>
      <c r="I152" s="300" t="str">
        <f>VLOOKUP($E152,'NatConditions Backsheet'!$D$6:$Q$155,I$10,0)</f>
        <v>Yes</v>
      </c>
      <c r="J152" s="300" t="str">
        <f>VLOOKUP($E152,'NatConditions Backsheet'!$D$6:$Q$155,J$10,0)</f>
        <v>Yes</v>
      </c>
      <c r="K152" s="300" t="str">
        <f>VLOOKUP($E152,'NatConditions Backsheet'!$D$6:$Q$155,K$10,0)</f>
        <v>Yes</v>
      </c>
      <c r="L152" s="300" t="str">
        <f>VLOOKUP($E152,'NatConditions Backsheet'!$D$6:$Q$155,L$10,0)</f>
        <v>Yes</v>
      </c>
      <c r="M152" s="300" t="str">
        <f>VLOOKUP($E152,'NatConditions Backsheet'!$D$6:$Q$155,M$10,0)</f>
        <v>Yes</v>
      </c>
      <c r="N152" s="300" t="str">
        <f>VLOOKUP($E152,'NatConditions Backsheet'!$D$6:$Q$155,N$10,0)</f>
        <v>Yes</v>
      </c>
      <c r="O152" s="300" t="str">
        <f>VLOOKUP($E152,'NatConditions Backsheet'!$D$6:$Q$155,O$10,0)</f>
        <v>Yes</v>
      </c>
      <c r="P152" s="300" t="str">
        <f>VLOOKUP($E152,'NatConditions Backsheet'!$D$6:$Q$155,P$10,0)</f>
        <v>Yes</v>
      </c>
      <c r="Q152" s="300" t="str">
        <f>VLOOKUP($E152,'NatConditions Backsheet'!$D$6:$Q$155,Q$10,0)</f>
        <v>Yes</v>
      </c>
      <c r="R152" s="301" t="str">
        <f>VLOOKUP($E152,'NatConditions Backsheet'!$D$6:$Q$155,R$10,0)</f>
        <v>Yes</v>
      </c>
    </row>
    <row r="153" spans="2:18">
      <c r="B153" s="42" t="s">
        <v>16</v>
      </c>
      <c r="C153" s="43" t="s">
        <v>28</v>
      </c>
      <c r="D153" s="45" t="s">
        <v>42</v>
      </c>
      <c r="E153" s="42" t="s">
        <v>331</v>
      </c>
      <c r="F153" s="45" t="s">
        <v>332</v>
      </c>
      <c r="G153" s="299" t="str">
        <f>VLOOKUP($E153,'NatConditions Backsheet'!$D$6:$Q$155,G$10,0)</f>
        <v>Yes</v>
      </c>
      <c r="H153" s="300" t="str">
        <f>VLOOKUP($E153,'NatConditions Backsheet'!$D$6:$Q$155,H$10,0)</f>
        <v>Yes</v>
      </c>
      <c r="I153" s="300" t="str">
        <f>VLOOKUP($E153,'NatConditions Backsheet'!$D$6:$Q$155,I$10,0)</f>
        <v>Yes</v>
      </c>
      <c r="J153" s="300" t="str">
        <f>VLOOKUP($E153,'NatConditions Backsheet'!$D$6:$Q$155,J$10,0)</f>
        <v>Yes</v>
      </c>
      <c r="K153" s="300" t="str">
        <f>VLOOKUP($E153,'NatConditions Backsheet'!$D$6:$Q$155,K$10,0)</f>
        <v>Yes</v>
      </c>
      <c r="L153" s="300" t="str">
        <f>VLOOKUP($E153,'NatConditions Backsheet'!$D$6:$Q$155,L$10,0)</f>
        <v>Yes</v>
      </c>
      <c r="M153" s="300" t="str">
        <f>VLOOKUP($E153,'NatConditions Backsheet'!$D$6:$Q$155,M$10,0)</f>
        <v>Yes</v>
      </c>
      <c r="N153" s="300" t="str">
        <f>VLOOKUP($E153,'NatConditions Backsheet'!$D$6:$Q$155,N$10,0)</f>
        <v>Yes</v>
      </c>
      <c r="O153" s="300" t="str">
        <f>VLOOKUP($E153,'NatConditions Backsheet'!$D$6:$Q$155,O$10,0)</f>
        <v>Yes</v>
      </c>
      <c r="P153" s="300" t="str">
        <f>VLOOKUP($E153,'NatConditions Backsheet'!$D$6:$Q$155,P$10,0)</f>
        <v>Yes</v>
      </c>
      <c r="Q153" s="300" t="str">
        <f>VLOOKUP($E153,'NatConditions Backsheet'!$D$6:$Q$155,Q$10,0)</f>
        <v>Yes</v>
      </c>
      <c r="R153" s="301" t="str">
        <f>VLOOKUP($E153,'NatConditions Backsheet'!$D$6:$Q$155,R$10,0)</f>
        <v>Yes</v>
      </c>
    </row>
    <row r="154" spans="2:18">
      <c r="B154" s="42" t="s">
        <v>18</v>
      </c>
      <c r="C154" s="43" t="s">
        <v>32</v>
      </c>
      <c r="D154" s="45" t="s">
        <v>50</v>
      </c>
      <c r="E154" s="42" t="s">
        <v>333</v>
      </c>
      <c r="F154" s="45" t="s">
        <v>334</v>
      </c>
      <c r="G154" s="299" t="str">
        <f>VLOOKUP($E154,'NatConditions Backsheet'!$D$6:$Q$155,G$10,0)</f>
        <v>Yes</v>
      </c>
      <c r="H154" s="300" t="str">
        <f>VLOOKUP($E154,'NatConditions Backsheet'!$D$6:$Q$155,H$10,0)</f>
        <v>Yes</v>
      </c>
      <c r="I154" s="300" t="str">
        <f>VLOOKUP($E154,'NatConditions Backsheet'!$D$6:$Q$155,I$10,0)</f>
        <v>Yes</v>
      </c>
      <c r="J154" s="300" t="str">
        <f>VLOOKUP($E154,'NatConditions Backsheet'!$D$6:$Q$155,J$10,0)</f>
        <v>Yes</v>
      </c>
      <c r="K154" s="300" t="str">
        <f>VLOOKUP($E154,'NatConditions Backsheet'!$D$6:$Q$155,K$10,0)</f>
        <v>Yes</v>
      </c>
      <c r="L154" s="300" t="str">
        <f>VLOOKUP($E154,'NatConditions Backsheet'!$D$6:$Q$155,L$10,0)</f>
        <v>Yes</v>
      </c>
      <c r="M154" s="300" t="str">
        <f>VLOOKUP($E154,'NatConditions Backsheet'!$D$6:$Q$155,M$10,0)</f>
        <v>Yes</v>
      </c>
      <c r="N154" s="300" t="str">
        <f>VLOOKUP($E154,'NatConditions Backsheet'!$D$6:$Q$155,N$10,0)</f>
        <v>Yes</v>
      </c>
      <c r="O154" s="300" t="str">
        <f>VLOOKUP($E154,'NatConditions Backsheet'!$D$6:$Q$155,O$10,0)</f>
        <v>Yes</v>
      </c>
      <c r="P154" s="300" t="str">
        <f>VLOOKUP($E154,'NatConditions Backsheet'!$D$6:$Q$155,P$10,0)</f>
        <v>Yes</v>
      </c>
      <c r="Q154" s="300" t="str">
        <f>VLOOKUP($E154,'NatConditions Backsheet'!$D$6:$Q$155,Q$10,0)</f>
        <v>Yes</v>
      </c>
      <c r="R154" s="301" t="str">
        <f>VLOOKUP($E154,'NatConditions Backsheet'!$D$6:$Q$155,R$10,0)</f>
        <v>Yes</v>
      </c>
    </row>
    <row r="155" spans="2:18">
      <c r="B155" s="42" t="s">
        <v>20</v>
      </c>
      <c r="C155" s="43" t="s">
        <v>36</v>
      </c>
      <c r="D155" s="45" t="s">
        <v>64</v>
      </c>
      <c r="E155" s="42" t="s">
        <v>335</v>
      </c>
      <c r="F155" s="45" t="s">
        <v>336</v>
      </c>
      <c r="G155" s="299" t="str">
        <f>VLOOKUP($E155,'NatConditions Backsheet'!$D$6:$Q$155,G$10,0)</f>
        <v>Yes</v>
      </c>
      <c r="H155" s="300" t="str">
        <f>VLOOKUP($E155,'NatConditions Backsheet'!$D$6:$Q$155,H$10,0)</f>
        <v>Yes</v>
      </c>
      <c r="I155" s="300" t="str">
        <f>VLOOKUP($E155,'NatConditions Backsheet'!$D$6:$Q$155,I$10,0)</f>
        <v>Yes</v>
      </c>
      <c r="J155" s="300" t="str">
        <f>VLOOKUP($E155,'NatConditions Backsheet'!$D$6:$Q$155,J$10,0)</f>
        <v>No</v>
      </c>
      <c r="K155" s="300" t="str">
        <f>VLOOKUP($E155,'NatConditions Backsheet'!$D$6:$Q$155,K$10,0)</f>
        <v>Yes</v>
      </c>
      <c r="L155" s="300" t="str">
        <f>VLOOKUP($E155,'NatConditions Backsheet'!$D$6:$Q$155,L$10,0)</f>
        <v>Yes</v>
      </c>
      <c r="M155" s="300" t="str">
        <f>VLOOKUP($E155,'NatConditions Backsheet'!$D$6:$Q$155,M$10,0)</f>
        <v>Yes</v>
      </c>
      <c r="N155" s="300" t="str">
        <f>VLOOKUP($E155,'NatConditions Backsheet'!$D$6:$Q$155,N$10,0)</f>
        <v>Yes</v>
      </c>
      <c r="O155" s="300" t="str">
        <f>VLOOKUP($E155,'NatConditions Backsheet'!$D$6:$Q$155,O$10,0)</f>
        <v>Yes</v>
      </c>
      <c r="P155" s="300" t="str">
        <f>VLOOKUP($E155,'NatConditions Backsheet'!$D$6:$Q$155,P$10,0)</f>
        <v>Yes</v>
      </c>
      <c r="Q155" s="300" t="str">
        <f>VLOOKUP($E155,'NatConditions Backsheet'!$D$6:$Q$155,Q$10,0)</f>
        <v>Yes</v>
      </c>
      <c r="R155" s="301" t="str">
        <f>VLOOKUP($E155,'NatConditions Backsheet'!$D$6:$Q$155,R$10,0)</f>
        <v>Yes</v>
      </c>
    </row>
    <row r="156" spans="2:18">
      <c r="B156" s="42" t="s">
        <v>20</v>
      </c>
      <c r="C156" s="43" t="s">
        <v>36</v>
      </c>
      <c r="D156" s="45" t="s">
        <v>64</v>
      </c>
      <c r="E156" s="42" t="s">
        <v>337</v>
      </c>
      <c r="F156" s="45" t="s">
        <v>338</v>
      </c>
      <c r="G156" s="299" t="str">
        <f>VLOOKUP($E156,'NatConditions Backsheet'!$D$6:$Q$155,G$10,0)</f>
        <v>Yes</v>
      </c>
      <c r="H156" s="300" t="str">
        <f>VLOOKUP($E156,'NatConditions Backsheet'!$D$6:$Q$155,H$10,0)</f>
        <v>Yes</v>
      </c>
      <c r="I156" s="300" t="str">
        <f>VLOOKUP($E156,'NatConditions Backsheet'!$D$6:$Q$155,I$10,0)</f>
        <v>Yes</v>
      </c>
      <c r="J156" s="300" t="str">
        <f>VLOOKUP($E156,'NatConditions Backsheet'!$D$6:$Q$155,J$10,0)</f>
        <v>Yes</v>
      </c>
      <c r="K156" s="300" t="str">
        <f>VLOOKUP($E156,'NatConditions Backsheet'!$D$6:$Q$155,K$10,0)</f>
        <v>Yes</v>
      </c>
      <c r="L156" s="300" t="str">
        <f>VLOOKUP($E156,'NatConditions Backsheet'!$D$6:$Q$155,L$10,0)</f>
        <v>Yes</v>
      </c>
      <c r="M156" s="300" t="str">
        <f>VLOOKUP($E156,'NatConditions Backsheet'!$D$6:$Q$155,M$10,0)</f>
        <v>Yes</v>
      </c>
      <c r="N156" s="300" t="str">
        <f>VLOOKUP($E156,'NatConditions Backsheet'!$D$6:$Q$155,N$10,0)</f>
        <v>Yes</v>
      </c>
      <c r="O156" s="300" t="str">
        <f>VLOOKUP($E156,'NatConditions Backsheet'!$D$6:$Q$155,O$10,0)</f>
        <v>Yes</v>
      </c>
      <c r="P156" s="300" t="str">
        <f>VLOOKUP($E156,'NatConditions Backsheet'!$D$6:$Q$155,P$10,0)</f>
        <v>Yes</v>
      </c>
      <c r="Q156" s="300" t="str">
        <f>VLOOKUP($E156,'NatConditions Backsheet'!$D$6:$Q$155,Q$10,0)</f>
        <v>Yes</v>
      </c>
      <c r="R156" s="301" t="str">
        <f>VLOOKUP($E156,'NatConditions Backsheet'!$D$6:$Q$155,R$10,0)</f>
        <v>Yes</v>
      </c>
    </row>
    <row r="157" spans="2:18">
      <c r="B157" s="42" t="s">
        <v>16</v>
      </c>
      <c r="C157" s="43" t="s">
        <v>26</v>
      </c>
      <c r="D157" s="45" t="s">
        <v>46</v>
      </c>
      <c r="E157" s="42" t="s">
        <v>339</v>
      </c>
      <c r="F157" s="45" t="s">
        <v>340</v>
      </c>
      <c r="G157" s="299" t="str">
        <f>VLOOKUP($E157,'NatConditions Backsheet'!$D$6:$Q$155,G$10,0)</f>
        <v>Yes</v>
      </c>
      <c r="H157" s="300" t="str">
        <f>VLOOKUP($E157,'NatConditions Backsheet'!$D$6:$Q$155,H$10,0)</f>
        <v>Yes</v>
      </c>
      <c r="I157" s="300" t="str">
        <f>VLOOKUP($E157,'NatConditions Backsheet'!$D$6:$Q$155,I$10,0)</f>
        <v>No</v>
      </c>
      <c r="J157" s="300" t="str">
        <f>VLOOKUP($E157,'NatConditions Backsheet'!$D$6:$Q$155,J$10,0)</f>
        <v>No</v>
      </c>
      <c r="K157" s="300" t="str">
        <f>VLOOKUP($E157,'NatConditions Backsheet'!$D$6:$Q$155,K$10,0)</f>
        <v>No</v>
      </c>
      <c r="L157" s="300" t="str">
        <f>VLOOKUP($E157,'NatConditions Backsheet'!$D$6:$Q$155,L$10,0)</f>
        <v>Yes</v>
      </c>
      <c r="M157" s="300" t="str">
        <f>VLOOKUP($E157,'NatConditions Backsheet'!$D$6:$Q$155,M$10,0)</f>
        <v>No</v>
      </c>
      <c r="N157" s="300" t="str">
        <f>VLOOKUP($E157,'NatConditions Backsheet'!$D$6:$Q$155,N$10,0)</f>
        <v>No</v>
      </c>
      <c r="O157" s="300" t="str">
        <f>VLOOKUP($E157,'NatConditions Backsheet'!$D$6:$Q$155,O$10,0)</f>
        <v>Yes</v>
      </c>
      <c r="P157" s="300" t="str">
        <f>VLOOKUP($E157,'NatConditions Backsheet'!$D$6:$Q$155,P$10,0)</f>
        <v>No</v>
      </c>
      <c r="Q157" s="300" t="str">
        <f>VLOOKUP($E157,'NatConditions Backsheet'!$D$6:$Q$155,Q$10,0)</f>
        <v>Yes</v>
      </c>
      <c r="R157" s="301" t="str">
        <f>VLOOKUP($E157,'NatConditions Backsheet'!$D$6:$Q$155,R$10,0)</f>
        <v>Yes</v>
      </c>
    </row>
    <row r="158" spans="2:18">
      <c r="B158" s="42" t="s">
        <v>18</v>
      </c>
      <c r="C158" s="43" t="s">
        <v>32</v>
      </c>
      <c r="D158" s="45" t="s">
        <v>50</v>
      </c>
      <c r="E158" s="42" t="s">
        <v>341</v>
      </c>
      <c r="F158" s="45" t="s">
        <v>342</v>
      </c>
      <c r="G158" s="299" t="str">
        <f>VLOOKUP($E158,'NatConditions Backsheet'!$D$6:$Q$155,G$10,0)</f>
        <v>Yes</v>
      </c>
      <c r="H158" s="300" t="str">
        <f>VLOOKUP($E158,'NatConditions Backsheet'!$D$6:$Q$155,H$10,0)</f>
        <v>Yes</v>
      </c>
      <c r="I158" s="300" t="str">
        <f>VLOOKUP($E158,'NatConditions Backsheet'!$D$6:$Q$155,I$10,0)</f>
        <v>Yes</v>
      </c>
      <c r="J158" s="300" t="str">
        <f>VLOOKUP($E158,'NatConditions Backsheet'!$D$6:$Q$155,J$10,0)</f>
        <v>Yes</v>
      </c>
      <c r="K158" s="300" t="str">
        <f>VLOOKUP($E158,'NatConditions Backsheet'!$D$6:$Q$155,K$10,0)</f>
        <v>Yes</v>
      </c>
      <c r="L158" s="300" t="str">
        <f>VLOOKUP($E158,'NatConditions Backsheet'!$D$6:$Q$155,L$10,0)</f>
        <v>Yes</v>
      </c>
      <c r="M158" s="300" t="str">
        <f>VLOOKUP($E158,'NatConditions Backsheet'!$D$6:$Q$155,M$10,0)</f>
        <v>Yes</v>
      </c>
      <c r="N158" s="300" t="str">
        <f>VLOOKUP($E158,'NatConditions Backsheet'!$D$6:$Q$155,N$10,0)</f>
        <v>Yes</v>
      </c>
      <c r="O158" s="300" t="str">
        <f>VLOOKUP($E158,'NatConditions Backsheet'!$D$6:$Q$155,O$10,0)</f>
        <v>Yes</v>
      </c>
      <c r="P158" s="300" t="str">
        <f>VLOOKUP($E158,'NatConditions Backsheet'!$D$6:$Q$155,P$10,0)</f>
        <v>Yes</v>
      </c>
      <c r="Q158" s="300" t="str">
        <f>VLOOKUP($E158,'NatConditions Backsheet'!$D$6:$Q$155,Q$10,0)</f>
        <v>Yes</v>
      </c>
      <c r="R158" s="301" t="str">
        <f>VLOOKUP($E158,'NatConditions Backsheet'!$D$6:$Q$155,R$10,0)</f>
        <v>Yes</v>
      </c>
    </row>
    <row r="159" spans="2:18">
      <c r="B159" s="42" t="s">
        <v>22</v>
      </c>
      <c r="C159" s="43" t="s">
        <v>38</v>
      </c>
      <c r="D159" s="45" t="s">
        <v>60</v>
      </c>
      <c r="E159" s="42" t="s">
        <v>343</v>
      </c>
      <c r="F159" s="45" t="s">
        <v>344</v>
      </c>
      <c r="G159" s="299" t="str">
        <f>VLOOKUP($E159,'NatConditions Backsheet'!$D$6:$Q$155,G$10,0)</f>
        <v>Yes</v>
      </c>
      <c r="H159" s="300" t="str">
        <f>VLOOKUP($E159,'NatConditions Backsheet'!$D$6:$Q$155,H$10,0)</f>
        <v>Yes</v>
      </c>
      <c r="I159" s="300" t="str">
        <f>VLOOKUP($E159,'NatConditions Backsheet'!$D$6:$Q$155,I$10,0)</f>
        <v>Yes</v>
      </c>
      <c r="J159" s="300" t="str">
        <f>VLOOKUP($E159,'NatConditions Backsheet'!$D$6:$Q$155,J$10,0)</f>
        <v>Yes</v>
      </c>
      <c r="K159" s="300" t="str">
        <f>VLOOKUP($E159,'NatConditions Backsheet'!$D$6:$Q$155,K$10,0)</f>
        <v>Yes</v>
      </c>
      <c r="L159" s="300" t="str">
        <f>VLOOKUP($E159,'NatConditions Backsheet'!$D$6:$Q$155,L$10,0)</f>
        <v>Yes</v>
      </c>
      <c r="M159" s="300" t="str">
        <f>VLOOKUP($E159,'NatConditions Backsheet'!$D$6:$Q$155,M$10,0)</f>
        <v>Yes</v>
      </c>
      <c r="N159" s="300" t="str">
        <f>VLOOKUP($E159,'NatConditions Backsheet'!$D$6:$Q$155,N$10,0)</f>
        <v>Yes</v>
      </c>
      <c r="O159" s="300" t="str">
        <f>VLOOKUP($E159,'NatConditions Backsheet'!$D$6:$Q$155,O$10,0)</f>
        <v>Yes</v>
      </c>
      <c r="P159" s="300" t="str">
        <f>VLOOKUP($E159,'NatConditions Backsheet'!$D$6:$Q$155,P$10,0)</f>
        <v>Yes</v>
      </c>
      <c r="Q159" s="300" t="str">
        <f>VLOOKUP($E159,'NatConditions Backsheet'!$D$6:$Q$155,Q$10,0)</f>
        <v>Yes</v>
      </c>
      <c r="R159" s="301" t="str">
        <f>VLOOKUP($E159,'NatConditions Backsheet'!$D$6:$Q$155,R$10,0)</f>
        <v>Yes</v>
      </c>
    </row>
    <row r="160" spans="2:18">
      <c r="B160" s="42" t="s">
        <v>22</v>
      </c>
      <c r="C160" s="43" t="s">
        <v>38</v>
      </c>
      <c r="D160" s="45" t="s">
        <v>58</v>
      </c>
      <c r="E160" s="42" t="s">
        <v>345</v>
      </c>
      <c r="F160" s="45" t="s">
        <v>346</v>
      </c>
      <c r="G160" s="299" t="str">
        <f>VLOOKUP($E160,'NatConditions Backsheet'!$D$6:$Q$155,G$10,0)</f>
        <v>Yes</v>
      </c>
      <c r="H160" s="300" t="str">
        <f>VLOOKUP($E160,'NatConditions Backsheet'!$D$6:$Q$155,H$10,0)</f>
        <v>Yes</v>
      </c>
      <c r="I160" s="300" t="str">
        <f>VLOOKUP($E160,'NatConditions Backsheet'!$D$6:$Q$155,I$10,0)</f>
        <v>Yes</v>
      </c>
      <c r="J160" s="300" t="str">
        <f>VLOOKUP($E160,'NatConditions Backsheet'!$D$6:$Q$155,J$10,0)</f>
        <v>No</v>
      </c>
      <c r="K160" s="300" t="str">
        <f>VLOOKUP($E160,'NatConditions Backsheet'!$D$6:$Q$155,K$10,0)</f>
        <v>No</v>
      </c>
      <c r="L160" s="300" t="str">
        <f>VLOOKUP($E160,'NatConditions Backsheet'!$D$6:$Q$155,L$10,0)</f>
        <v>Yes</v>
      </c>
      <c r="M160" s="300" t="str">
        <f>VLOOKUP($E160,'NatConditions Backsheet'!$D$6:$Q$155,M$10,0)</f>
        <v>Yes</v>
      </c>
      <c r="N160" s="300" t="str">
        <f>VLOOKUP($E160,'NatConditions Backsheet'!$D$6:$Q$155,N$10,0)</f>
        <v>Yes</v>
      </c>
      <c r="O160" s="300" t="str">
        <f>VLOOKUP($E160,'NatConditions Backsheet'!$D$6:$Q$155,O$10,0)</f>
        <v>Yes</v>
      </c>
      <c r="P160" s="300" t="str">
        <f>VLOOKUP($E160,'NatConditions Backsheet'!$D$6:$Q$155,P$10,0)</f>
        <v>Yes</v>
      </c>
      <c r="Q160" s="300" t="str">
        <f>VLOOKUP($E160,'NatConditions Backsheet'!$D$6:$Q$155,Q$10,0)</f>
        <v>Yes</v>
      </c>
      <c r="R160" s="301" t="str">
        <f>VLOOKUP($E160,'NatConditions Backsheet'!$D$6:$Q$155,R$10,0)</f>
        <v>Yes</v>
      </c>
    </row>
    <row r="161" spans="1:20">
      <c r="B161" s="42" t="s">
        <v>20</v>
      </c>
      <c r="C161" s="43" t="s">
        <v>36</v>
      </c>
      <c r="D161" s="45" t="s">
        <v>64</v>
      </c>
      <c r="E161" s="42" t="s">
        <v>347</v>
      </c>
      <c r="F161" s="45" t="s">
        <v>348</v>
      </c>
      <c r="G161" s="299" t="str">
        <f>VLOOKUP($E161,'NatConditions Backsheet'!$D$6:$Q$155,G$10,0)</f>
        <v>Yes</v>
      </c>
      <c r="H161" s="300" t="str">
        <f>VLOOKUP($E161,'NatConditions Backsheet'!$D$6:$Q$155,H$10,0)</f>
        <v>Yes</v>
      </c>
      <c r="I161" s="300" t="str">
        <f>VLOOKUP($E161,'NatConditions Backsheet'!$D$6:$Q$155,I$10,0)</f>
        <v>Yes</v>
      </c>
      <c r="J161" s="300" t="str">
        <f>VLOOKUP($E161,'NatConditions Backsheet'!$D$6:$Q$155,J$10,0)</f>
        <v>Yes</v>
      </c>
      <c r="K161" s="300" t="str">
        <f>VLOOKUP($E161,'NatConditions Backsheet'!$D$6:$Q$155,K$10,0)</f>
        <v>Yes</v>
      </c>
      <c r="L161" s="300" t="str">
        <f>VLOOKUP($E161,'NatConditions Backsheet'!$D$6:$Q$155,L$10,0)</f>
        <v>Yes</v>
      </c>
      <c r="M161" s="300" t="str">
        <f>VLOOKUP($E161,'NatConditions Backsheet'!$D$6:$Q$155,M$10,0)</f>
        <v>Yes</v>
      </c>
      <c r="N161" s="300" t="str">
        <f>VLOOKUP($E161,'NatConditions Backsheet'!$D$6:$Q$155,N$10,0)</f>
        <v>Yes</v>
      </c>
      <c r="O161" s="300" t="str">
        <f>VLOOKUP($E161,'NatConditions Backsheet'!$D$6:$Q$155,O$10,0)</f>
        <v>Yes</v>
      </c>
      <c r="P161" s="300" t="str">
        <f>VLOOKUP($E161,'NatConditions Backsheet'!$D$6:$Q$155,P$10,0)</f>
        <v>Yes</v>
      </c>
      <c r="Q161" s="300" t="str">
        <f>VLOOKUP($E161,'NatConditions Backsheet'!$D$6:$Q$155,Q$10,0)</f>
        <v>Yes</v>
      </c>
      <c r="R161" s="301" t="str">
        <f>VLOOKUP($E161,'NatConditions Backsheet'!$D$6:$Q$155,R$10,0)</f>
        <v>Yes</v>
      </c>
    </row>
    <row r="162" spans="1:20">
      <c r="B162" s="42" t="s">
        <v>16</v>
      </c>
      <c r="C162" s="43" t="s">
        <v>26</v>
      </c>
      <c r="D162" s="45" t="s">
        <v>466</v>
      </c>
      <c r="E162" s="42" t="s">
        <v>349</v>
      </c>
      <c r="F162" s="45" t="s">
        <v>350</v>
      </c>
      <c r="G162" s="299" t="str">
        <f>VLOOKUP($E162,'NatConditions Backsheet'!$D$6:$Q$155,G$10,0)</f>
        <v>Yes</v>
      </c>
      <c r="H162" s="300" t="str">
        <f>VLOOKUP($E162,'NatConditions Backsheet'!$D$6:$Q$155,H$10,0)</f>
        <v>Yes</v>
      </c>
      <c r="I162" s="300" t="str">
        <f>VLOOKUP($E162,'NatConditions Backsheet'!$D$6:$Q$155,I$10,0)</f>
        <v>Yes</v>
      </c>
      <c r="J162" s="300" t="str">
        <f>VLOOKUP($E162,'NatConditions Backsheet'!$D$6:$Q$155,J$10,0)</f>
        <v>Yes</v>
      </c>
      <c r="K162" s="300" t="str">
        <f>VLOOKUP($E162,'NatConditions Backsheet'!$D$6:$Q$155,K$10,0)</f>
        <v>Yes</v>
      </c>
      <c r="L162" s="300" t="str">
        <f>VLOOKUP($E162,'NatConditions Backsheet'!$D$6:$Q$155,L$10,0)</f>
        <v>Yes</v>
      </c>
      <c r="M162" s="300" t="str">
        <f>VLOOKUP($E162,'NatConditions Backsheet'!$D$6:$Q$155,M$10,0)</f>
        <v>Yes</v>
      </c>
      <c r="N162" s="300" t="str">
        <f>VLOOKUP($E162,'NatConditions Backsheet'!$D$6:$Q$155,N$10,0)</f>
        <v>Yes</v>
      </c>
      <c r="O162" s="300" t="str">
        <f>VLOOKUP($E162,'NatConditions Backsheet'!$D$6:$Q$155,O$10,0)</f>
        <v>Yes</v>
      </c>
      <c r="P162" s="300" t="str">
        <f>VLOOKUP($E162,'NatConditions Backsheet'!$D$6:$Q$155,P$10,0)</f>
        <v>Yes</v>
      </c>
      <c r="Q162" s="300" t="str">
        <f>VLOOKUP($E162,'NatConditions Backsheet'!$D$6:$Q$155,Q$10,0)</f>
        <v>Yes</v>
      </c>
      <c r="R162" s="301" t="str">
        <f>VLOOKUP($E162,'NatConditions Backsheet'!$D$6:$Q$155,R$10,0)</f>
        <v>Yes</v>
      </c>
    </row>
    <row r="163" spans="1:20">
      <c r="B163" s="42" t="s">
        <v>22</v>
      </c>
      <c r="C163" s="43" t="s">
        <v>40</v>
      </c>
      <c r="D163" s="45" t="s">
        <v>60</v>
      </c>
      <c r="E163" s="42" t="s">
        <v>351</v>
      </c>
      <c r="F163" s="45" t="s">
        <v>352</v>
      </c>
      <c r="G163" s="299" t="str">
        <f>VLOOKUP($E163,'NatConditions Backsheet'!$D$6:$Q$155,G$10,0)</f>
        <v>Yes</v>
      </c>
      <c r="H163" s="300" t="str">
        <f>VLOOKUP($E163,'NatConditions Backsheet'!$D$6:$Q$155,H$10,0)</f>
        <v>Yes</v>
      </c>
      <c r="I163" s="300" t="str">
        <f>VLOOKUP($E163,'NatConditions Backsheet'!$D$6:$Q$155,I$10,0)</f>
        <v>Yes</v>
      </c>
      <c r="J163" s="300" t="str">
        <f>VLOOKUP($E163,'NatConditions Backsheet'!$D$6:$Q$155,J$10,0)</f>
        <v>No</v>
      </c>
      <c r="K163" s="300" t="str">
        <f>VLOOKUP($E163,'NatConditions Backsheet'!$D$6:$Q$155,K$10,0)</f>
        <v>Yes</v>
      </c>
      <c r="L163" s="300" t="str">
        <f>VLOOKUP($E163,'NatConditions Backsheet'!$D$6:$Q$155,L$10,0)</f>
        <v>Yes</v>
      </c>
      <c r="M163" s="300" t="str">
        <f>VLOOKUP($E163,'NatConditions Backsheet'!$D$6:$Q$155,M$10,0)</f>
        <v>Yes</v>
      </c>
      <c r="N163" s="300" t="str">
        <f>VLOOKUP($E163,'NatConditions Backsheet'!$D$6:$Q$155,N$10,0)</f>
        <v>Yes</v>
      </c>
      <c r="O163" s="300" t="str">
        <f>VLOOKUP($E163,'NatConditions Backsheet'!$D$6:$Q$155,O$10,0)</f>
        <v>Yes</v>
      </c>
      <c r="P163" s="300" t="str">
        <f>VLOOKUP($E163,'NatConditions Backsheet'!$D$6:$Q$155,P$10,0)</f>
        <v>Yes</v>
      </c>
      <c r="Q163" s="300" t="str">
        <f>VLOOKUP($E163,'NatConditions Backsheet'!$D$6:$Q$155,Q$10,0)</f>
        <v>Yes</v>
      </c>
      <c r="R163" s="301" t="str">
        <f>VLOOKUP($E163,'NatConditions Backsheet'!$D$6:$Q$155,R$10,0)</f>
        <v>Yes</v>
      </c>
    </row>
    <row r="164" spans="1:20">
      <c r="B164" s="42" t="s">
        <v>22</v>
      </c>
      <c r="C164" s="43" t="s">
        <v>38</v>
      </c>
      <c r="D164" s="45" t="s">
        <v>60</v>
      </c>
      <c r="E164" s="42" t="s">
        <v>353</v>
      </c>
      <c r="F164" s="45" t="s">
        <v>354</v>
      </c>
      <c r="G164" s="299" t="str">
        <f>VLOOKUP($E164,'NatConditions Backsheet'!$D$6:$Q$155,G$10,0)</f>
        <v>Yes</v>
      </c>
      <c r="H164" s="300" t="str">
        <f>VLOOKUP($E164,'NatConditions Backsheet'!$D$6:$Q$155,H$10,0)</f>
        <v>Yes</v>
      </c>
      <c r="I164" s="300" t="str">
        <f>VLOOKUP($E164,'NatConditions Backsheet'!$D$6:$Q$155,I$10,0)</f>
        <v>Yes</v>
      </c>
      <c r="J164" s="300" t="str">
        <f>VLOOKUP($E164,'NatConditions Backsheet'!$D$6:$Q$155,J$10,0)</f>
        <v>No</v>
      </c>
      <c r="K164" s="300" t="str">
        <f>VLOOKUP($E164,'NatConditions Backsheet'!$D$6:$Q$155,K$10,0)</f>
        <v>Yes</v>
      </c>
      <c r="L164" s="300" t="str">
        <f>VLOOKUP($E164,'NatConditions Backsheet'!$D$6:$Q$155,L$10,0)</f>
        <v>No</v>
      </c>
      <c r="M164" s="300" t="str">
        <f>VLOOKUP($E164,'NatConditions Backsheet'!$D$6:$Q$155,M$10,0)</f>
        <v>Yes</v>
      </c>
      <c r="N164" s="300" t="str">
        <f>VLOOKUP($E164,'NatConditions Backsheet'!$D$6:$Q$155,N$10,0)</f>
        <v>Yes</v>
      </c>
      <c r="O164" s="300" t="str">
        <f>VLOOKUP($E164,'NatConditions Backsheet'!$D$6:$Q$155,O$10,0)</f>
        <v>Yes</v>
      </c>
      <c r="P164" s="300" t="str">
        <f>VLOOKUP($E164,'NatConditions Backsheet'!$D$6:$Q$155,P$10,0)</f>
        <v>No</v>
      </c>
      <c r="Q164" s="300" t="str">
        <f>VLOOKUP($E164,'NatConditions Backsheet'!$D$6:$Q$155,Q$10,0)</f>
        <v>No</v>
      </c>
      <c r="R164" s="301" t="str">
        <f>VLOOKUP($E164,'NatConditions Backsheet'!$D$6:$Q$155,R$10,0)</f>
        <v>Yes</v>
      </c>
    </row>
    <row r="165" spans="1:20">
      <c r="B165" s="42" t="s">
        <v>16</v>
      </c>
      <c r="C165" s="43" t="s">
        <v>26</v>
      </c>
      <c r="D165" s="45" t="s">
        <v>46</v>
      </c>
      <c r="E165" s="42" t="s">
        <v>355</v>
      </c>
      <c r="F165" s="45" t="s">
        <v>356</v>
      </c>
      <c r="G165" s="299" t="str">
        <f>VLOOKUP($E165,'NatConditions Backsheet'!$D$6:$Q$155,G$10,0)</f>
        <v>Yes</v>
      </c>
      <c r="H165" s="300" t="str">
        <f>VLOOKUP($E165,'NatConditions Backsheet'!$D$6:$Q$155,H$10,0)</f>
        <v>Yes</v>
      </c>
      <c r="I165" s="300" t="str">
        <f>VLOOKUP($E165,'NatConditions Backsheet'!$D$6:$Q$155,I$10,0)</f>
        <v>Yes</v>
      </c>
      <c r="J165" s="300" t="str">
        <f>VLOOKUP($E165,'NatConditions Backsheet'!$D$6:$Q$155,J$10,0)</f>
        <v>Yes</v>
      </c>
      <c r="K165" s="300" t="str">
        <f>VLOOKUP($E165,'NatConditions Backsheet'!$D$6:$Q$155,K$10,0)</f>
        <v>No</v>
      </c>
      <c r="L165" s="300" t="str">
        <f>VLOOKUP($E165,'NatConditions Backsheet'!$D$6:$Q$155,L$10,0)</f>
        <v>Yes</v>
      </c>
      <c r="M165" s="300" t="str">
        <f>VLOOKUP($E165,'NatConditions Backsheet'!$D$6:$Q$155,M$10,0)</f>
        <v>Yes</v>
      </c>
      <c r="N165" s="300" t="str">
        <f>VLOOKUP($E165,'NatConditions Backsheet'!$D$6:$Q$155,N$10,0)</f>
        <v>Yes</v>
      </c>
      <c r="O165" s="300" t="str">
        <f>VLOOKUP($E165,'NatConditions Backsheet'!$D$6:$Q$155,O$10,0)</f>
        <v>No</v>
      </c>
      <c r="P165" s="300" t="str">
        <f>VLOOKUP($E165,'NatConditions Backsheet'!$D$6:$Q$155,P$10,0)</f>
        <v>No</v>
      </c>
      <c r="Q165" s="300" t="str">
        <f>VLOOKUP($E165,'NatConditions Backsheet'!$D$6:$Q$155,Q$10,0)</f>
        <v>Yes</v>
      </c>
      <c r="R165" s="301" t="str">
        <f>VLOOKUP($E165,'NatConditions Backsheet'!$D$6:$Q$155,R$10,0)</f>
        <v>Yes</v>
      </c>
    </row>
    <row r="166" spans="1:20">
      <c r="B166" s="42" t="s">
        <v>22</v>
      </c>
      <c r="C166" s="43" t="s">
        <v>38</v>
      </c>
      <c r="D166" s="45" t="s">
        <v>60</v>
      </c>
      <c r="E166" s="42" t="s">
        <v>357</v>
      </c>
      <c r="F166" s="45" t="s">
        <v>358</v>
      </c>
      <c r="G166" s="299" t="str">
        <f>VLOOKUP($E166,'NatConditions Backsheet'!$D$6:$Q$155,G$10,0)</f>
        <v>Yes</v>
      </c>
      <c r="H166" s="300" t="str">
        <f>VLOOKUP($E166,'NatConditions Backsheet'!$D$6:$Q$155,H$10,0)</f>
        <v>Yes</v>
      </c>
      <c r="I166" s="300" t="str">
        <f>VLOOKUP($E166,'NatConditions Backsheet'!$D$6:$Q$155,I$10,0)</f>
        <v>Yes</v>
      </c>
      <c r="J166" s="300" t="str">
        <f>VLOOKUP($E166,'NatConditions Backsheet'!$D$6:$Q$155,J$10,0)</f>
        <v>Yes</v>
      </c>
      <c r="K166" s="300" t="str">
        <f>VLOOKUP($E166,'NatConditions Backsheet'!$D$6:$Q$155,K$10,0)</f>
        <v>Yes</v>
      </c>
      <c r="L166" s="300" t="str">
        <f>VLOOKUP($E166,'NatConditions Backsheet'!$D$6:$Q$155,L$10,0)</f>
        <v>Yes</v>
      </c>
      <c r="M166" s="300" t="str">
        <f>VLOOKUP($E166,'NatConditions Backsheet'!$D$6:$Q$155,M$10,0)</f>
        <v>Yes</v>
      </c>
      <c r="N166" s="300" t="str">
        <f>VLOOKUP($E166,'NatConditions Backsheet'!$D$6:$Q$155,N$10,0)</f>
        <v>Yes</v>
      </c>
      <c r="O166" s="300" t="str">
        <f>VLOOKUP($E166,'NatConditions Backsheet'!$D$6:$Q$155,O$10,0)</f>
        <v>Yes</v>
      </c>
      <c r="P166" s="300" t="str">
        <f>VLOOKUP($E166,'NatConditions Backsheet'!$D$6:$Q$155,P$10,0)</f>
        <v>Yes</v>
      </c>
      <c r="Q166" s="300" t="str">
        <f>VLOOKUP($E166,'NatConditions Backsheet'!$D$6:$Q$155,Q$10,0)</f>
        <v>Yes</v>
      </c>
      <c r="R166" s="301" t="str">
        <f>VLOOKUP($E166,'NatConditions Backsheet'!$D$6:$Q$155,R$10,0)</f>
        <v>Yes</v>
      </c>
    </row>
    <row r="167" spans="1:20">
      <c r="B167" s="42" t="s">
        <v>18</v>
      </c>
      <c r="C167" s="43" t="s">
        <v>32</v>
      </c>
      <c r="D167" s="45" t="s">
        <v>50</v>
      </c>
      <c r="E167" s="42" t="s">
        <v>359</v>
      </c>
      <c r="F167" s="45" t="s">
        <v>360</v>
      </c>
      <c r="G167" s="299" t="str">
        <f>VLOOKUP($E167,'NatConditions Backsheet'!$D$6:$Q$155,G$10,0)</f>
        <v>Yes</v>
      </c>
      <c r="H167" s="300" t="str">
        <f>VLOOKUP($E167,'NatConditions Backsheet'!$D$6:$Q$155,H$10,0)</f>
        <v>Yes</v>
      </c>
      <c r="I167" s="300" t="str">
        <f>VLOOKUP($E167,'NatConditions Backsheet'!$D$6:$Q$155,I$10,0)</f>
        <v>Yes</v>
      </c>
      <c r="J167" s="300" t="str">
        <f>VLOOKUP($E167,'NatConditions Backsheet'!$D$6:$Q$155,J$10,0)</f>
        <v>Yes</v>
      </c>
      <c r="K167" s="300" t="str">
        <f>VLOOKUP($E167,'NatConditions Backsheet'!$D$6:$Q$155,K$10,0)</f>
        <v>Yes</v>
      </c>
      <c r="L167" s="300" t="str">
        <f>VLOOKUP($E167,'NatConditions Backsheet'!$D$6:$Q$155,L$10,0)</f>
        <v>Yes</v>
      </c>
      <c r="M167" s="300" t="str">
        <f>VLOOKUP($E167,'NatConditions Backsheet'!$D$6:$Q$155,M$10,0)</f>
        <v>Yes</v>
      </c>
      <c r="N167" s="300" t="str">
        <f>VLOOKUP($E167,'NatConditions Backsheet'!$D$6:$Q$155,N$10,0)</f>
        <v>Yes</v>
      </c>
      <c r="O167" s="300" t="str">
        <f>VLOOKUP($E167,'NatConditions Backsheet'!$D$6:$Q$155,O$10,0)</f>
        <v>Yes</v>
      </c>
      <c r="P167" s="300" t="str">
        <f>VLOOKUP($E167,'NatConditions Backsheet'!$D$6:$Q$155,P$10,0)</f>
        <v>Yes</v>
      </c>
      <c r="Q167" s="300" t="str">
        <f>VLOOKUP($E167,'NatConditions Backsheet'!$D$6:$Q$155,Q$10,0)</f>
        <v>Yes</v>
      </c>
      <c r="R167" s="301" t="str">
        <f>VLOOKUP($E167,'NatConditions Backsheet'!$D$6:$Q$155,R$10,0)</f>
        <v>Yes</v>
      </c>
    </row>
    <row r="168" spans="1:20">
      <c r="B168" s="42" t="s">
        <v>18</v>
      </c>
      <c r="C168" s="43" t="s">
        <v>32</v>
      </c>
      <c r="D168" s="45" t="s">
        <v>50</v>
      </c>
      <c r="E168" s="42" t="s">
        <v>361</v>
      </c>
      <c r="F168" s="45" t="s">
        <v>362</v>
      </c>
      <c r="G168" s="299" t="str">
        <f>VLOOKUP($E168,'NatConditions Backsheet'!$D$6:$Q$155,G$10,0)</f>
        <v>Yes</v>
      </c>
      <c r="H168" s="300" t="str">
        <f>VLOOKUP($E168,'NatConditions Backsheet'!$D$6:$Q$155,H$10,0)</f>
        <v>Yes</v>
      </c>
      <c r="I168" s="300" t="str">
        <f>VLOOKUP($E168,'NatConditions Backsheet'!$D$6:$Q$155,I$10,0)</f>
        <v>Yes</v>
      </c>
      <c r="J168" s="300" t="str">
        <f>VLOOKUP($E168,'NatConditions Backsheet'!$D$6:$Q$155,J$10,0)</f>
        <v>Yes</v>
      </c>
      <c r="K168" s="300" t="str">
        <f>VLOOKUP($E168,'NatConditions Backsheet'!$D$6:$Q$155,K$10,0)</f>
        <v>Yes</v>
      </c>
      <c r="L168" s="300" t="str">
        <f>VLOOKUP($E168,'NatConditions Backsheet'!$D$6:$Q$155,L$10,0)</f>
        <v>Yes</v>
      </c>
      <c r="M168" s="300" t="str">
        <f>VLOOKUP($E168,'NatConditions Backsheet'!$D$6:$Q$155,M$10,0)</f>
        <v>Yes</v>
      </c>
      <c r="N168" s="300" t="str">
        <f>VLOOKUP($E168,'NatConditions Backsheet'!$D$6:$Q$155,N$10,0)</f>
        <v>Yes</v>
      </c>
      <c r="O168" s="300" t="str">
        <f>VLOOKUP($E168,'NatConditions Backsheet'!$D$6:$Q$155,O$10,0)</f>
        <v>Yes</v>
      </c>
      <c r="P168" s="300" t="str">
        <f>VLOOKUP($E168,'NatConditions Backsheet'!$D$6:$Q$155,P$10,0)</f>
        <v>Yes</v>
      </c>
      <c r="Q168" s="300" t="str">
        <f>VLOOKUP($E168,'NatConditions Backsheet'!$D$6:$Q$155,Q$10,0)</f>
        <v>Yes</v>
      </c>
      <c r="R168" s="301" t="str">
        <f>VLOOKUP($E168,'NatConditions Backsheet'!$D$6:$Q$155,R$10,0)</f>
        <v>Yes</v>
      </c>
    </row>
    <row r="169" spans="1:20" s="3" customFormat="1" ht="15.75" thickBot="1">
      <c r="A169" s="2"/>
      <c r="B169" s="46" t="s">
        <v>16</v>
      </c>
      <c r="C169" s="47" t="s">
        <v>28</v>
      </c>
      <c r="D169" s="48" t="s">
        <v>42</v>
      </c>
      <c r="E169" s="46" t="s">
        <v>363</v>
      </c>
      <c r="F169" s="48" t="s">
        <v>364</v>
      </c>
      <c r="G169" s="302" t="str">
        <f>VLOOKUP($E169,'NatConditions Backsheet'!$D$6:$Q$155,G$10,0)</f>
        <v>Yes</v>
      </c>
      <c r="H169" s="303" t="str">
        <f>VLOOKUP($E169,'NatConditions Backsheet'!$D$6:$Q$155,H$10,0)</f>
        <v>Yes</v>
      </c>
      <c r="I169" s="303" t="str">
        <f>VLOOKUP($E169,'NatConditions Backsheet'!$D$6:$Q$155,I$10,0)</f>
        <v>Yes</v>
      </c>
      <c r="J169" s="303" t="str">
        <f>VLOOKUP($E169,'NatConditions Backsheet'!$D$6:$Q$155,J$10,0)</f>
        <v>Yes</v>
      </c>
      <c r="K169" s="303" t="str">
        <f>VLOOKUP($E169,'NatConditions Backsheet'!$D$6:$Q$155,K$10,0)</f>
        <v>Yes</v>
      </c>
      <c r="L169" s="303" t="str">
        <f>VLOOKUP($E169,'NatConditions Backsheet'!$D$6:$Q$155,L$10,0)</f>
        <v>Yes</v>
      </c>
      <c r="M169" s="303" t="str">
        <f>VLOOKUP($E169,'NatConditions Backsheet'!$D$6:$Q$155,M$10,0)</f>
        <v>Yes</v>
      </c>
      <c r="N169" s="303" t="str">
        <f>VLOOKUP($E169,'NatConditions Backsheet'!$D$6:$Q$155,N$10,0)</f>
        <v>Yes</v>
      </c>
      <c r="O169" s="303" t="str">
        <f>VLOOKUP($E169,'NatConditions Backsheet'!$D$6:$Q$155,O$10,0)</f>
        <v>Yes</v>
      </c>
      <c r="P169" s="303" t="str">
        <f>VLOOKUP($E169,'NatConditions Backsheet'!$D$6:$Q$155,P$10,0)</f>
        <v>Yes</v>
      </c>
      <c r="Q169" s="303" t="str">
        <f>VLOOKUP($E169,'NatConditions Backsheet'!$D$6:$Q$155,Q$10,0)</f>
        <v>Yes</v>
      </c>
      <c r="R169" s="304" t="str">
        <f>VLOOKUP($E169,'NatConditions Backsheet'!$D$6:$Q$155,R$10,0)</f>
        <v>Yes</v>
      </c>
      <c r="S169" s="16"/>
      <c r="T169" s="26"/>
    </row>
    <row r="171" spans="1:20" ht="15" customHeight="1">
      <c r="A171" s="173"/>
      <c r="B171" s="107" t="s">
        <v>365</v>
      </c>
      <c r="C171" s="173"/>
      <c r="D171" s="173"/>
      <c r="E171" s="107"/>
      <c r="F171" s="173"/>
      <c r="G171" s="173"/>
      <c r="H171" s="173"/>
      <c r="I171" s="173"/>
      <c r="J171" s="173"/>
      <c r="K171" s="173"/>
      <c r="L171" s="173"/>
      <c r="M171" s="173"/>
      <c r="N171" s="173"/>
      <c r="O171" s="173"/>
      <c r="P171" s="113"/>
      <c r="Q171" s="113"/>
      <c r="R171" s="173"/>
      <c r="S171" s="109"/>
    </row>
    <row r="172" spans="1:20" ht="15" customHeight="1">
      <c r="A172" s="26"/>
      <c r="B172" s="26"/>
      <c r="C172" s="26"/>
      <c r="D172" s="26"/>
      <c r="S172" s="15"/>
    </row>
    <row r="173" spans="1:20">
      <c r="B173" s="18" t="s">
        <v>414</v>
      </c>
      <c r="P173" s="36"/>
      <c r="Q173" s="36"/>
      <c r="S173" s="15"/>
    </row>
    <row r="174" spans="1:20">
      <c r="B174" s="18" t="s">
        <v>418</v>
      </c>
      <c r="P174" s="36"/>
      <c r="Q174" s="36"/>
      <c r="S174" s="15"/>
    </row>
    <row r="175" spans="1:20">
      <c r="B175" s="18" t="s">
        <v>415</v>
      </c>
      <c r="P175" s="36"/>
      <c r="Q175" s="36"/>
      <c r="S175" s="15"/>
    </row>
    <row r="176" spans="1:20">
      <c r="B176" s="18"/>
      <c r="P176" s="36"/>
      <c r="Q176" s="36"/>
      <c r="S176" s="15"/>
    </row>
    <row r="177" spans="1:20">
      <c r="B177" s="18" t="s">
        <v>422</v>
      </c>
      <c r="P177" s="36"/>
      <c r="Q177" s="36"/>
      <c r="S177" s="15"/>
    </row>
    <row r="178" spans="1:20" s="3" customFormat="1">
      <c r="A178" s="2"/>
      <c r="B178" s="2"/>
      <c r="C178" s="2"/>
      <c r="D178" s="2"/>
      <c r="E178" s="26"/>
      <c r="F178" s="28"/>
      <c r="G178" s="28"/>
      <c r="H178" s="28"/>
      <c r="I178" s="28"/>
      <c r="J178" s="28"/>
      <c r="K178" s="28"/>
      <c r="L178" s="28"/>
      <c r="M178" s="28"/>
      <c r="N178" s="28"/>
      <c r="O178" s="28"/>
      <c r="P178" s="28"/>
      <c r="Q178" s="28"/>
      <c r="R178" s="28"/>
      <c r="S178" s="16"/>
      <c r="T178" s="26"/>
    </row>
    <row r="179" spans="1:20">
      <c r="B179" s="19"/>
      <c r="E179" s="114"/>
      <c r="F179" s="28"/>
      <c r="G179" s="28"/>
      <c r="H179" s="28"/>
      <c r="I179" s="28"/>
      <c r="J179" s="28"/>
      <c r="K179" s="28"/>
      <c r="L179" s="28"/>
      <c r="M179" s="28"/>
      <c r="N179" s="28"/>
      <c r="O179" s="28"/>
      <c r="P179" s="28"/>
      <c r="Q179" s="28"/>
      <c r="R179" s="28"/>
      <c r="S179" s="15"/>
    </row>
    <row r="180" spans="1:20">
      <c r="E180" s="114"/>
      <c r="F180" s="37"/>
      <c r="G180" s="37"/>
      <c r="H180" s="37"/>
      <c r="I180" s="37"/>
      <c r="J180" s="37"/>
      <c r="K180" s="37"/>
      <c r="L180" s="37"/>
      <c r="M180" s="37"/>
      <c r="N180" s="37"/>
      <c r="O180" s="37"/>
      <c r="P180" s="37"/>
      <c r="Q180" s="37"/>
      <c r="R180" s="37"/>
      <c r="S180" s="15"/>
    </row>
    <row r="181" spans="1:20">
      <c r="B181" s="19"/>
      <c r="E181" s="114"/>
      <c r="F181" s="37"/>
      <c r="G181" s="37"/>
      <c r="H181" s="37"/>
      <c r="I181" s="37"/>
      <c r="J181" s="37"/>
      <c r="K181" s="37"/>
      <c r="L181" s="37"/>
      <c r="M181" s="37"/>
      <c r="N181" s="37"/>
      <c r="O181" s="37"/>
      <c r="P181" s="37"/>
      <c r="Q181" s="37"/>
      <c r="R181" s="37"/>
      <c r="S181" s="15"/>
    </row>
    <row r="182" spans="1:20">
      <c r="E182" s="8"/>
      <c r="F182" s="28"/>
      <c r="G182" s="28"/>
      <c r="H182" s="28"/>
      <c r="I182" s="28"/>
      <c r="J182" s="28"/>
      <c r="K182" s="28"/>
      <c r="L182" s="28"/>
      <c r="M182" s="28"/>
      <c r="N182" s="28"/>
      <c r="O182" s="28"/>
      <c r="P182" s="28"/>
      <c r="Q182" s="28"/>
      <c r="R182" s="28"/>
      <c r="S182" s="15"/>
    </row>
    <row r="183" spans="1:20" s="3" customFormat="1">
      <c r="A183" s="2"/>
      <c r="B183" s="19"/>
      <c r="C183" s="2"/>
      <c r="D183" s="2"/>
      <c r="E183" s="26"/>
      <c r="F183" s="28"/>
      <c r="G183" s="28"/>
      <c r="H183" s="28"/>
      <c r="I183" s="28"/>
      <c r="J183" s="28"/>
      <c r="K183" s="28"/>
      <c r="L183" s="28"/>
      <c r="M183" s="28"/>
      <c r="N183" s="28"/>
      <c r="O183" s="28"/>
      <c r="P183" s="28"/>
      <c r="Q183" s="28"/>
      <c r="R183" s="28"/>
      <c r="S183" s="16"/>
      <c r="T183" s="26"/>
    </row>
    <row r="184" spans="1:20" s="3" customFormat="1">
      <c r="A184" s="2"/>
      <c r="C184" s="2"/>
      <c r="D184" s="2"/>
      <c r="E184" s="26"/>
      <c r="F184" s="28"/>
      <c r="G184" s="28"/>
      <c r="H184" s="28"/>
      <c r="I184" s="28"/>
      <c r="J184" s="28"/>
      <c r="K184" s="28"/>
      <c r="L184" s="28"/>
      <c r="M184" s="28"/>
      <c r="N184" s="28"/>
      <c r="O184" s="28"/>
      <c r="P184" s="28"/>
      <c r="Q184" s="28"/>
      <c r="R184" s="28"/>
      <c r="S184" s="16"/>
      <c r="T184" s="26"/>
    </row>
    <row r="185" spans="1:20">
      <c r="B185" s="19"/>
      <c r="E185" s="20"/>
      <c r="F185" s="28"/>
      <c r="G185" s="28"/>
      <c r="H185" s="28"/>
      <c r="I185" s="28"/>
      <c r="J185" s="28"/>
      <c r="K185" s="28"/>
      <c r="L185" s="28"/>
      <c r="M185" s="28"/>
      <c r="N185" s="28"/>
      <c r="O185" s="28"/>
      <c r="P185" s="28"/>
      <c r="Q185" s="28"/>
      <c r="R185" s="28"/>
      <c r="S185" s="15"/>
    </row>
    <row r="186" spans="1:20">
      <c r="B186" s="19"/>
      <c r="E186" s="20"/>
      <c r="F186" s="28"/>
      <c r="G186" s="28"/>
      <c r="H186" s="28"/>
      <c r="I186" s="28"/>
      <c r="J186" s="28"/>
      <c r="K186" s="28"/>
      <c r="L186" s="28"/>
      <c r="M186" s="28"/>
      <c r="N186" s="28"/>
      <c r="O186" s="28"/>
      <c r="P186" s="28"/>
      <c r="Q186" s="28"/>
      <c r="R186" s="28"/>
      <c r="S186" s="15"/>
    </row>
    <row r="187" spans="1:20">
      <c r="B187" s="19"/>
      <c r="E187" s="20"/>
      <c r="F187" s="28"/>
      <c r="G187" s="28"/>
      <c r="H187" s="28"/>
      <c r="I187" s="28"/>
      <c r="J187" s="28"/>
      <c r="K187" s="28"/>
      <c r="L187" s="28"/>
      <c r="M187" s="28"/>
      <c r="N187" s="28"/>
      <c r="O187" s="28"/>
      <c r="P187" s="28"/>
      <c r="Q187" s="28"/>
      <c r="R187" s="28"/>
      <c r="S187" s="15"/>
    </row>
    <row r="188" spans="1:20">
      <c r="B188" s="19"/>
      <c r="E188" s="20"/>
      <c r="F188" s="28"/>
      <c r="G188" s="28"/>
      <c r="H188" s="28"/>
      <c r="I188" s="28"/>
      <c r="J188" s="28"/>
      <c r="K188" s="28"/>
      <c r="L188" s="28"/>
      <c r="M188" s="28"/>
      <c r="N188" s="28"/>
      <c r="O188" s="28"/>
      <c r="P188" s="28"/>
      <c r="Q188" s="28"/>
      <c r="R188" s="28"/>
      <c r="S188" s="15"/>
    </row>
    <row r="189" spans="1:20">
      <c r="B189" s="19"/>
      <c r="E189" s="20"/>
      <c r="F189" s="28"/>
      <c r="G189" s="28"/>
      <c r="H189" s="28"/>
      <c r="I189" s="28"/>
      <c r="J189" s="28"/>
      <c r="K189" s="28"/>
      <c r="L189" s="28"/>
      <c r="M189" s="28"/>
      <c r="N189" s="28"/>
      <c r="O189" s="28"/>
      <c r="P189" s="28"/>
      <c r="Q189" s="28"/>
      <c r="R189" s="28"/>
      <c r="S189" s="15"/>
    </row>
    <row r="190" spans="1:20">
      <c r="E190" s="20"/>
      <c r="F190" s="28"/>
      <c r="G190" s="28"/>
      <c r="H190" s="28"/>
      <c r="I190" s="28"/>
      <c r="J190" s="28"/>
      <c r="K190" s="28"/>
      <c r="L190" s="28"/>
      <c r="M190" s="28"/>
      <c r="N190" s="28"/>
      <c r="O190" s="28"/>
      <c r="P190" s="28"/>
      <c r="Q190" s="28"/>
      <c r="R190" s="28"/>
      <c r="S190" s="15"/>
    </row>
    <row r="191" spans="1:20" s="8" customFormat="1">
      <c r="A191" s="115"/>
      <c r="B191" s="19"/>
      <c r="C191" s="115"/>
      <c r="D191" s="115"/>
      <c r="E191" s="20"/>
      <c r="F191" s="17"/>
      <c r="G191" s="17"/>
      <c r="H191" s="17"/>
      <c r="I191" s="17"/>
      <c r="J191" s="17"/>
      <c r="K191" s="17"/>
      <c r="L191" s="17"/>
      <c r="M191" s="17"/>
      <c r="N191" s="17"/>
      <c r="O191" s="17"/>
      <c r="P191" s="17"/>
      <c r="Q191" s="17"/>
      <c r="R191" s="17"/>
      <c r="S191" s="15"/>
    </row>
    <row r="192" spans="1:20">
      <c r="A192" s="115"/>
      <c r="C192" s="115"/>
      <c r="D192" s="115"/>
      <c r="E192" s="174"/>
      <c r="F192" s="174"/>
      <c r="G192" s="174"/>
      <c r="H192" s="174"/>
      <c r="I192" s="174"/>
      <c r="J192" s="174"/>
      <c r="K192" s="174"/>
      <c r="L192" s="174"/>
      <c r="M192" s="174"/>
      <c r="N192" s="174"/>
      <c r="O192" s="174"/>
      <c r="P192" s="174"/>
      <c r="Q192" s="174"/>
      <c r="R192" s="174"/>
      <c r="S192" s="15"/>
    </row>
    <row r="193" spans="1:20" s="3" customFormat="1">
      <c r="A193" s="2"/>
      <c r="B193" s="19"/>
      <c r="C193" s="2"/>
      <c r="D193" s="2"/>
      <c r="E193" s="26"/>
      <c r="F193" s="26"/>
      <c r="G193" s="26"/>
      <c r="H193" s="26"/>
      <c r="I193" s="26"/>
      <c r="J193" s="26"/>
      <c r="K193" s="26"/>
      <c r="L193" s="26"/>
      <c r="M193" s="26"/>
      <c r="N193" s="26"/>
      <c r="O193" s="26"/>
      <c r="P193" s="26"/>
      <c r="Q193" s="26"/>
      <c r="R193" s="26"/>
      <c r="S193" s="16"/>
      <c r="T193" s="26"/>
    </row>
    <row r="194" spans="1:20" ht="15" customHeight="1">
      <c r="E194" s="38"/>
      <c r="F194" s="38"/>
      <c r="G194" s="38"/>
      <c r="H194" s="38"/>
      <c r="I194" s="38"/>
      <c r="J194" s="38"/>
      <c r="K194" s="38"/>
      <c r="L194" s="38"/>
      <c r="M194" s="38"/>
      <c r="N194" s="38"/>
      <c r="O194" s="38"/>
      <c r="P194" s="38"/>
      <c r="Q194" s="38"/>
      <c r="R194" s="38"/>
      <c r="S194" s="15"/>
    </row>
    <row r="195" spans="1:20" s="3" customFormat="1">
      <c r="A195" s="2"/>
      <c r="B195" s="2"/>
      <c r="C195" s="2"/>
      <c r="D195" s="2"/>
      <c r="E195" s="393"/>
      <c r="F195" s="393"/>
      <c r="G195" s="393"/>
      <c r="H195" s="393"/>
      <c r="I195" s="393"/>
      <c r="J195" s="393"/>
      <c r="K195" s="393"/>
      <c r="L195" s="393"/>
      <c r="M195" s="393"/>
      <c r="N195" s="393"/>
      <c r="O195" s="393"/>
      <c r="P195" s="393"/>
      <c r="Q195" s="393"/>
      <c r="R195" s="393"/>
      <c r="S195" s="16"/>
      <c r="T195" s="26"/>
    </row>
    <row r="196" spans="1:20" s="3" customFormat="1">
      <c r="A196" s="2"/>
      <c r="B196" s="21"/>
      <c r="C196" s="2"/>
      <c r="D196" s="2"/>
      <c r="E196" s="26"/>
      <c r="F196" s="26"/>
      <c r="G196" s="26"/>
      <c r="H196" s="26"/>
      <c r="I196" s="26"/>
      <c r="J196" s="26"/>
      <c r="K196" s="26"/>
      <c r="L196" s="26"/>
      <c r="M196" s="26"/>
      <c r="N196" s="26"/>
      <c r="O196" s="26"/>
      <c r="P196" s="26"/>
      <c r="Q196" s="26"/>
      <c r="R196" s="26"/>
      <c r="S196" s="16"/>
      <c r="T196" s="26"/>
    </row>
    <row r="197" spans="1:20" s="3" customFormat="1">
      <c r="A197" s="2"/>
      <c r="B197" s="2"/>
      <c r="C197" s="2"/>
      <c r="D197" s="2"/>
      <c r="E197" s="393"/>
      <c r="F197" s="393"/>
      <c r="G197" s="393"/>
      <c r="H197" s="393"/>
      <c r="I197" s="393"/>
      <c r="J197" s="393"/>
      <c r="K197" s="393"/>
      <c r="L197" s="393"/>
      <c r="M197" s="393"/>
      <c r="N197" s="393"/>
      <c r="O197" s="393"/>
      <c r="P197" s="393"/>
      <c r="Q197" s="393"/>
      <c r="R197" s="393"/>
      <c r="S197" s="16"/>
      <c r="T197" s="26"/>
    </row>
  </sheetData>
  <sheetProtection password="DCA1" sheet="1" objects="1" scenarios="1"/>
  <autoFilter ref="E19:R169"/>
  <mergeCells count="10">
    <mergeCell ref="E15:F15"/>
    <mergeCell ref="E16:F16"/>
    <mergeCell ref="E195:R195"/>
    <mergeCell ref="E197:R197"/>
    <mergeCell ref="A1:S3"/>
    <mergeCell ref="A4:R4"/>
    <mergeCell ref="E11:F11"/>
    <mergeCell ref="E12:F12"/>
    <mergeCell ref="E13:F13"/>
    <mergeCell ref="E14:F14"/>
  </mergeCells>
  <conditionalFormatting sqref="G21:R169 H20:R20">
    <cfRule type="cellIs" dxfId="5" priority="4" operator="equal">
      <formula>"No - In Progress"</formula>
    </cfRule>
    <cfRule type="cellIs" dxfId="4" priority="5" operator="equal">
      <formula>$E$15</formula>
    </cfRule>
    <cfRule type="cellIs" dxfId="3" priority="6" operator="equal">
      <formula>$E$13</formula>
    </cfRule>
  </conditionalFormatting>
  <conditionalFormatting sqref="G20:G169">
    <cfRule type="cellIs" dxfId="2" priority="1" operator="equal">
      <formula>"No - In Progress"</formula>
    </cfRule>
    <cfRule type="cellIs" dxfId="1" priority="2" operator="equal">
      <formula>$E$15</formula>
    </cfRule>
    <cfRule type="cellIs" dxfId="0" priority="3" operator="equal">
      <formula>$E$13</formula>
    </cfRule>
  </conditionalFormatting>
  <hyperlinks>
    <hyperlink ref="F8" location="Cover!B2" display="&lt;&lt; Cover Sheet"/>
  </hyperlinks>
  <pageMargins left="0.23622047244094491" right="0.23622047244094491" top="0.74803149606299213" bottom="0.74803149606299213" header="0.31496062992125984" footer="0.31496062992125984"/>
  <pageSetup paperSize="9" scale="50" fitToWidth="2" fitToHeight="3" orientation="landscape" r:id="rId1"/>
  <rowBreaks count="2" manualBreakCount="2">
    <brk id="50" max="19" man="1"/>
    <brk id="113" max="19" man="1"/>
  </rowBreaks>
  <colBreaks count="1" manualBreakCount="1">
    <brk id="12" max="17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Q155"/>
  <sheetViews>
    <sheetView zoomScale="85" zoomScaleNormal="85" workbookViewId="0">
      <selection activeCell="F3" sqref="F3"/>
    </sheetView>
  </sheetViews>
  <sheetFormatPr defaultRowHeight="15"/>
  <sheetData>
    <row r="1" spans="1:17">
      <c r="A1" s="136" t="s">
        <v>518</v>
      </c>
      <c r="F1">
        <v>18</v>
      </c>
      <c r="G1">
        <v>19</v>
      </c>
      <c r="H1">
        <v>20</v>
      </c>
      <c r="I1">
        <v>21</v>
      </c>
      <c r="J1">
        <v>22</v>
      </c>
      <c r="K1">
        <v>23</v>
      </c>
      <c r="L1">
        <v>24</v>
      </c>
      <c r="M1">
        <v>25</v>
      </c>
      <c r="N1">
        <v>26</v>
      </c>
      <c r="O1">
        <v>27</v>
      </c>
      <c r="P1">
        <v>28</v>
      </c>
      <c r="Q1">
        <v>29</v>
      </c>
    </row>
    <row r="3" spans="1:17">
      <c r="D3">
        <v>1</v>
      </c>
      <c r="E3">
        <v>2</v>
      </c>
      <c r="F3">
        <v>3</v>
      </c>
      <c r="G3">
        <v>4</v>
      </c>
      <c r="H3">
        <v>5</v>
      </c>
      <c r="I3">
        <v>6</v>
      </c>
      <c r="J3">
        <v>7</v>
      </c>
      <c r="K3">
        <v>8</v>
      </c>
      <c r="L3">
        <v>9</v>
      </c>
      <c r="M3">
        <v>10</v>
      </c>
      <c r="N3">
        <v>11</v>
      </c>
      <c r="O3">
        <v>12</v>
      </c>
      <c r="P3">
        <v>13</v>
      </c>
      <c r="Q3">
        <v>14</v>
      </c>
    </row>
    <row r="4" spans="1:17">
      <c r="F4" s="217" t="s">
        <v>519</v>
      </c>
    </row>
    <row r="5" spans="1:17">
      <c r="A5" s="136" t="s">
        <v>387</v>
      </c>
      <c r="B5" s="136" t="s">
        <v>388</v>
      </c>
      <c r="C5" s="136" t="s">
        <v>389</v>
      </c>
      <c r="D5" s="136" t="s">
        <v>391</v>
      </c>
      <c r="E5" s="136" t="s">
        <v>392</v>
      </c>
      <c r="F5" t="s">
        <v>495</v>
      </c>
      <c r="G5" t="s">
        <v>496</v>
      </c>
      <c r="H5" t="s">
        <v>497</v>
      </c>
      <c r="I5" t="s">
        <v>498</v>
      </c>
      <c r="J5" t="s">
        <v>499</v>
      </c>
      <c r="K5" t="s">
        <v>500</v>
      </c>
      <c r="L5" t="s">
        <v>501</v>
      </c>
      <c r="M5" t="s">
        <v>502</v>
      </c>
      <c r="N5" t="s">
        <v>503</v>
      </c>
      <c r="O5" t="s">
        <v>504</v>
      </c>
      <c r="P5" t="s">
        <v>505</v>
      </c>
      <c r="Q5" t="s">
        <v>506</v>
      </c>
    </row>
    <row r="6" spans="1:17">
      <c r="A6" t="s">
        <v>19</v>
      </c>
      <c r="B6" t="s">
        <v>35</v>
      </c>
      <c r="C6" t="s">
        <v>63</v>
      </c>
      <c r="D6" t="s">
        <v>65</v>
      </c>
      <c r="E6" t="s">
        <v>66</v>
      </c>
      <c r="F6" t="s">
        <v>409</v>
      </c>
      <c r="G6" t="s">
        <v>409</v>
      </c>
      <c r="H6" t="s">
        <v>409</v>
      </c>
      <c r="I6" t="s">
        <v>409</v>
      </c>
      <c r="J6" t="s">
        <v>409</v>
      </c>
      <c r="K6" t="s">
        <v>409</v>
      </c>
      <c r="L6" t="s">
        <v>409</v>
      </c>
      <c r="M6" t="s">
        <v>409</v>
      </c>
      <c r="N6" t="s">
        <v>409</v>
      </c>
      <c r="O6" t="s">
        <v>409</v>
      </c>
      <c r="P6" t="s">
        <v>409</v>
      </c>
      <c r="Q6" t="s">
        <v>409</v>
      </c>
    </row>
    <row r="7" spans="1:17">
      <c r="A7" t="s">
        <v>19</v>
      </c>
      <c r="B7" t="s">
        <v>35</v>
      </c>
      <c r="C7" t="s">
        <v>63</v>
      </c>
      <c r="D7" t="s">
        <v>67</v>
      </c>
      <c r="E7" t="s">
        <v>68</v>
      </c>
      <c r="F7" t="s">
        <v>409</v>
      </c>
      <c r="G7" t="s">
        <v>409</v>
      </c>
      <c r="H7" t="s">
        <v>409</v>
      </c>
      <c r="I7" t="s">
        <v>409</v>
      </c>
      <c r="J7" t="s">
        <v>411</v>
      </c>
      <c r="K7" t="s">
        <v>409</v>
      </c>
      <c r="L7" t="s">
        <v>409</v>
      </c>
      <c r="M7" t="s">
        <v>409</v>
      </c>
      <c r="N7" t="s">
        <v>409</v>
      </c>
      <c r="O7" t="s">
        <v>409</v>
      </c>
      <c r="P7" t="s">
        <v>409</v>
      </c>
      <c r="Q7" t="s">
        <v>409</v>
      </c>
    </row>
    <row r="8" spans="1:17">
      <c r="A8" t="s">
        <v>15</v>
      </c>
      <c r="B8" t="s">
        <v>27</v>
      </c>
      <c r="C8" t="s">
        <v>41</v>
      </c>
      <c r="D8" t="s">
        <v>69</v>
      </c>
      <c r="E8" t="s">
        <v>70</v>
      </c>
      <c r="F8" t="s">
        <v>409</v>
      </c>
      <c r="G8" t="s">
        <v>409</v>
      </c>
      <c r="H8" t="s">
        <v>409</v>
      </c>
      <c r="I8" t="s">
        <v>409</v>
      </c>
      <c r="J8" t="s">
        <v>409</v>
      </c>
      <c r="K8" t="s">
        <v>409</v>
      </c>
      <c r="L8" t="s">
        <v>409</v>
      </c>
      <c r="M8" t="s">
        <v>409</v>
      </c>
      <c r="N8" t="s">
        <v>409</v>
      </c>
      <c r="O8" t="s">
        <v>409</v>
      </c>
      <c r="P8" t="s">
        <v>409</v>
      </c>
      <c r="Q8" t="s">
        <v>409</v>
      </c>
    </row>
    <row r="9" spans="1:17">
      <c r="A9" t="s">
        <v>21</v>
      </c>
      <c r="B9" t="s">
        <v>39</v>
      </c>
      <c r="C9" t="s">
        <v>59</v>
      </c>
      <c r="D9" t="s">
        <v>71</v>
      </c>
      <c r="E9" t="s">
        <v>72</v>
      </c>
      <c r="F9" t="s">
        <v>409</v>
      </c>
      <c r="G9" t="s">
        <v>409</v>
      </c>
      <c r="H9" t="s">
        <v>409</v>
      </c>
      <c r="I9" t="s">
        <v>409</v>
      </c>
      <c r="J9" t="s">
        <v>409</v>
      </c>
      <c r="K9" t="s">
        <v>409</v>
      </c>
      <c r="L9" t="s">
        <v>409</v>
      </c>
      <c r="M9" t="s">
        <v>409</v>
      </c>
      <c r="N9" t="s">
        <v>409</v>
      </c>
      <c r="O9" t="s">
        <v>409</v>
      </c>
      <c r="P9" t="s">
        <v>409</v>
      </c>
      <c r="Q9" t="s">
        <v>409</v>
      </c>
    </row>
    <row r="10" spans="1:17">
      <c r="A10" t="s">
        <v>17</v>
      </c>
      <c r="B10" t="s">
        <v>33</v>
      </c>
      <c r="C10" t="s">
        <v>51</v>
      </c>
      <c r="D10" t="s">
        <v>73</v>
      </c>
      <c r="E10" t="s">
        <v>74</v>
      </c>
      <c r="F10" t="s">
        <v>409</v>
      </c>
      <c r="G10" t="s">
        <v>409</v>
      </c>
      <c r="H10" t="s">
        <v>409</v>
      </c>
      <c r="I10" t="s">
        <v>409</v>
      </c>
      <c r="J10" t="s">
        <v>411</v>
      </c>
      <c r="K10" t="s">
        <v>409</v>
      </c>
      <c r="L10" t="s">
        <v>409</v>
      </c>
      <c r="M10" t="s">
        <v>409</v>
      </c>
      <c r="N10" t="s">
        <v>411</v>
      </c>
      <c r="O10" t="s">
        <v>409</v>
      </c>
      <c r="P10" t="s">
        <v>409</v>
      </c>
      <c r="Q10" t="s">
        <v>409</v>
      </c>
    </row>
    <row r="11" spans="1:17">
      <c r="A11" t="s">
        <v>19</v>
      </c>
      <c r="B11" t="s">
        <v>35</v>
      </c>
      <c r="C11" t="s">
        <v>63</v>
      </c>
      <c r="D11" t="s">
        <v>75</v>
      </c>
      <c r="E11" t="s">
        <v>76</v>
      </c>
      <c r="F11" t="s">
        <v>409</v>
      </c>
      <c r="G11" t="s">
        <v>409</v>
      </c>
      <c r="H11" t="s">
        <v>409</v>
      </c>
      <c r="I11" t="s">
        <v>409</v>
      </c>
      <c r="J11" t="s">
        <v>411</v>
      </c>
      <c r="K11" t="s">
        <v>409</v>
      </c>
      <c r="L11" t="s">
        <v>409</v>
      </c>
      <c r="M11" t="s">
        <v>409</v>
      </c>
      <c r="N11" t="s">
        <v>409</v>
      </c>
      <c r="O11" t="s">
        <v>409</v>
      </c>
      <c r="P11" t="s">
        <v>409</v>
      </c>
      <c r="Q11" t="s">
        <v>409</v>
      </c>
    </row>
    <row r="12" spans="1:17">
      <c r="A12" t="s">
        <v>17</v>
      </c>
      <c r="B12" t="s">
        <v>31</v>
      </c>
      <c r="C12" t="s">
        <v>49</v>
      </c>
      <c r="D12" t="s">
        <v>77</v>
      </c>
      <c r="E12" t="s">
        <v>78</v>
      </c>
      <c r="F12" t="s">
        <v>409</v>
      </c>
      <c r="G12" t="s">
        <v>409</v>
      </c>
      <c r="H12" t="s">
        <v>409</v>
      </c>
      <c r="I12" t="s">
        <v>411</v>
      </c>
      <c r="J12" t="s">
        <v>409</v>
      </c>
      <c r="K12" t="s">
        <v>409</v>
      </c>
      <c r="L12" t="s">
        <v>409</v>
      </c>
      <c r="M12" t="s">
        <v>409</v>
      </c>
      <c r="N12" t="s">
        <v>411</v>
      </c>
      <c r="O12" t="s">
        <v>411</v>
      </c>
      <c r="P12" t="s">
        <v>409</v>
      </c>
      <c r="Q12" t="s">
        <v>409</v>
      </c>
    </row>
    <row r="13" spans="1:17">
      <c r="A13" t="s">
        <v>15</v>
      </c>
      <c r="B13" t="s">
        <v>25</v>
      </c>
      <c r="C13" t="s">
        <v>470</v>
      </c>
      <c r="D13" t="s">
        <v>79</v>
      </c>
      <c r="E13" t="s">
        <v>80</v>
      </c>
      <c r="F13" t="s">
        <v>409</v>
      </c>
      <c r="G13" t="s">
        <v>409</v>
      </c>
      <c r="H13" t="s">
        <v>409</v>
      </c>
      <c r="I13" t="s">
        <v>409</v>
      </c>
      <c r="J13" t="s">
        <v>411</v>
      </c>
      <c r="K13" t="s">
        <v>409</v>
      </c>
      <c r="L13" t="s">
        <v>409</v>
      </c>
      <c r="M13" t="s">
        <v>409</v>
      </c>
      <c r="N13" t="s">
        <v>409</v>
      </c>
      <c r="O13" t="s">
        <v>409</v>
      </c>
      <c r="P13" t="s">
        <v>409</v>
      </c>
      <c r="Q13" t="s">
        <v>409</v>
      </c>
    </row>
    <row r="14" spans="1:17">
      <c r="A14" t="s">
        <v>15</v>
      </c>
      <c r="B14" t="s">
        <v>25</v>
      </c>
      <c r="C14" t="s">
        <v>470</v>
      </c>
      <c r="D14" t="s">
        <v>81</v>
      </c>
      <c r="E14" t="s">
        <v>82</v>
      </c>
      <c r="F14" t="s">
        <v>409</v>
      </c>
      <c r="G14" t="s">
        <v>409</v>
      </c>
      <c r="H14" t="s">
        <v>409</v>
      </c>
      <c r="I14" t="s">
        <v>409</v>
      </c>
      <c r="J14" t="s">
        <v>409</v>
      </c>
      <c r="K14" t="s">
        <v>411</v>
      </c>
      <c r="L14" t="s">
        <v>409</v>
      </c>
      <c r="M14" t="s">
        <v>409</v>
      </c>
      <c r="N14" t="s">
        <v>409</v>
      </c>
      <c r="O14" t="s">
        <v>409</v>
      </c>
      <c r="P14" t="s">
        <v>409</v>
      </c>
      <c r="Q14" t="s">
        <v>409</v>
      </c>
    </row>
    <row r="15" spans="1:17">
      <c r="A15" t="s">
        <v>15</v>
      </c>
      <c r="B15" t="s">
        <v>25</v>
      </c>
      <c r="C15" t="s">
        <v>469</v>
      </c>
      <c r="D15" t="s">
        <v>83</v>
      </c>
      <c r="E15" t="s">
        <v>84</v>
      </c>
      <c r="F15" t="s">
        <v>409</v>
      </c>
      <c r="G15" t="s">
        <v>409</v>
      </c>
      <c r="H15" t="s">
        <v>409</v>
      </c>
      <c r="I15" t="s">
        <v>411</v>
      </c>
      <c r="J15" t="s">
        <v>409</v>
      </c>
      <c r="K15" t="s">
        <v>409</v>
      </c>
      <c r="L15" t="s">
        <v>409</v>
      </c>
      <c r="M15" t="s">
        <v>409</v>
      </c>
      <c r="N15" t="s">
        <v>409</v>
      </c>
      <c r="O15" t="s">
        <v>409</v>
      </c>
      <c r="P15" t="s">
        <v>409</v>
      </c>
      <c r="Q15" t="s">
        <v>409</v>
      </c>
    </row>
    <row r="16" spans="1:17">
      <c r="A16" t="s">
        <v>21</v>
      </c>
      <c r="B16" t="s">
        <v>39</v>
      </c>
      <c r="C16" t="s">
        <v>61</v>
      </c>
      <c r="D16" t="s">
        <v>85</v>
      </c>
      <c r="E16" t="s">
        <v>86</v>
      </c>
      <c r="F16" t="s">
        <v>409</v>
      </c>
      <c r="G16" t="s">
        <v>409</v>
      </c>
      <c r="H16" t="s">
        <v>409</v>
      </c>
      <c r="I16" t="s">
        <v>409</v>
      </c>
      <c r="J16" t="s">
        <v>409</v>
      </c>
      <c r="K16" t="s">
        <v>409</v>
      </c>
      <c r="L16" t="s">
        <v>409</v>
      </c>
      <c r="M16" t="s">
        <v>409</v>
      </c>
      <c r="N16" t="s">
        <v>409</v>
      </c>
      <c r="O16" t="s">
        <v>409</v>
      </c>
      <c r="P16" t="s">
        <v>409</v>
      </c>
      <c r="Q16" t="s">
        <v>409</v>
      </c>
    </row>
    <row r="17" spans="1:17">
      <c r="A17" t="s">
        <v>21</v>
      </c>
      <c r="B17" t="s">
        <v>37</v>
      </c>
      <c r="C17" t="s">
        <v>59</v>
      </c>
      <c r="D17" t="s">
        <v>87</v>
      </c>
      <c r="E17" t="s">
        <v>88</v>
      </c>
      <c r="F17" t="s">
        <v>409</v>
      </c>
      <c r="G17" t="s">
        <v>409</v>
      </c>
      <c r="H17" t="s">
        <v>409</v>
      </c>
      <c r="I17" t="s">
        <v>409</v>
      </c>
      <c r="J17" t="s">
        <v>409</v>
      </c>
      <c r="K17" t="s">
        <v>409</v>
      </c>
      <c r="L17" t="s">
        <v>409</v>
      </c>
      <c r="M17" t="s">
        <v>409</v>
      </c>
      <c r="N17" t="s">
        <v>409</v>
      </c>
      <c r="O17" t="s">
        <v>409</v>
      </c>
      <c r="P17" t="s">
        <v>409</v>
      </c>
      <c r="Q17" t="s">
        <v>409</v>
      </c>
    </row>
    <row r="18" spans="1:17">
      <c r="A18" t="s">
        <v>15</v>
      </c>
      <c r="B18" t="s">
        <v>27</v>
      </c>
      <c r="C18" t="s">
        <v>41</v>
      </c>
      <c r="D18" t="s">
        <v>89</v>
      </c>
      <c r="E18" t="s">
        <v>90</v>
      </c>
      <c r="F18" t="s">
        <v>409</v>
      </c>
      <c r="G18" t="s">
        <v>409</v>
      </c>
      <c r="H18" t="s">
        <v>409</v>
      </c>
      <c r="I18" t="s">
        <v>409</v>
      </c>
      <c r="J18" t="s">
        <v>411</v>
      </c>
      <c r="K18" t="s">
        <v>409</v>
      </c>
      <c r="L18" t="s">
        <v>411</v>
      </c>
      <c r="M18" t="s">
        <v>409</v>
      </c>
      <c r="N18" t="s">
        <v>409</v>
      </c>
      <c r="O18" t="s">
        <v>409</v>
      </c>
      <c r="P18" t="s">
        <v>409</v>
      </c>
      <c r="Q18" t="s">
        <v>411</v>
      </c>
    </row>
    <row r="19" spans="1:17">
      <c r="A19" t="s">
        <v>19</v>
      </c>
      <c r="B19" t="s">
        <v>35</v>
      </c>
      <c r="C19" t="s">
        <v>63</v>
      </c>
      <c r="D19" t="s">
        <v>91</v>
      </c>
      <c r="E19" t="s">
        <v>92</v>
      </c>
      <c r="F19" t="s">
        <v>409</v>
      </c>
      <c r="G19" t="s">
        <v>409</v>
      </c>
      <c r="H19" t="s">
        <v>409</v>
      </c>
      <c r="I19" t="s">
        <v>409</v>
      </c>
      <c r="J19" t="s">
        <v>409</v>
      </c>
      <c r="K19" t="s">
        <v>409</v>
      </c>
      <c r="L19" t="s">
        <v>409</v>
      </c>
      <c r="M19" t="s">
        <v>409</v>
      </c>
      <c r="N19" t="s">
        <v>409</v>
      </c>
      <c r="O19" t="s">
        <v>409</v>
      </c>
      <c r="P19" t="s">
        <v>409</v>
      </c>
      <c r="Q19" t="s">
        <v>409</v>
      </c>
    </row>
    <row r="20" spans="1:17">
      <c r="A20" t="s">
        <v>21</v>
      </c>
      <c r="B20" t="s">
        <v>37</v>
      </c>
      <c r="C20" t="s">
        <v>57</v>
      </c>
      <c r="D20" t="s">
        <v>93</v>
      </c>
      <c r="E20" t="s">
        <v>94</v>
      </c>
      <c r="F20" t="s">
        <v>409</v>
      </c>
      <c r="G20" t="s">
        <v>409</v>
      </c>
      <c r="H20" t="s">
        <v>409</v>
      </c>
      <c r="I20" t="s">
        <v>411</v>
      </c>
      <c r="J20" t="s">
        <v>409</v>
      </c>
      <c r="K20" t="s">
        <v>409</v>
      </c>
      <c r="L20" t="s">
        <v>409</v>
      </c>
      <c r="M20" t="s">
        <v>409</v>
      </c>
      <c r="N20" t="s">
        <v>409</v>
      </c>
      <c r="O20" t="s">
        <v>409</v>
      </c>
      <c r="P20" t="s">
        <v>409</v>
      </c>
      <c r="Q20" t="s">
        <v>409</v>
      </c>
    </row>
    <row r="21" spans="1:17">
      <c r="A21" t="s">
        <v>21</v>
      </c>
      <c r="B21" t="s">
        <v>39</v>
      </c>
      <c r="C21" t="s">
        <v>55</v>
      </c>
      <c r="D21" t="s">
        <v>95</v>
      </c>
      <c r="E21" t="s">
        <v>96</v>
      </c>
      <c r="F21" t="s">
        <v>409</v>
      </c>
      <c r="G21" t="s">
        <v>409</v>
      </c>
      <c r="H21" t="s">
        <v>409</v>
      </c>
      <c r="I21" t="s">
        <v>411</v>
      </c>
      <c r="J21" t="s">
        <v>409</v>
      </c>
      <c r="K21" t="s">
        <v>409</v>
      </c>
      <c r="L21" t="s">
        <v>409</v>
      </c>
      <c r="M21" t="s">
        <v>409</v>
      </c>
      <c r="N21" t="s">
        <v>409</v>
      </c>
      <c r="O21" t="s">
        <v>409</v>
      </c>
      <c r="P21" t="s">
        <v>409</v>
      </c>
      <c r="Q21" t="s">
        <v>409</v>
      </c>
    </row>
    <row r="22" spans="1:17">
      <c r="A22" t="s">
        <v>19</v>
      </c>
      <c r="B22" t="s">
        <v>35</v>
      </c>
      <c r="C22" t="s">
        <v>63</v>
      </c>
      <c r="D22" t="s">
        <v>97</v>
      </c>
      <c r="E22" t="s">
        <v>98</v>
      </c>
      <c r="F22" t="s">
        <v>409</v>
      </c>
      <c r="G22" t="s">
        <v>409</v>
      </c>
      <c r="H22" t="s">
        <v>411</v>
      </c>
      <c r="I22" t="s">
        <v>411</v>
      </c>
      <c r="J22" t="s">
        <v>409</v>
      </c>
      <c r="K22" t="s">
        <v>409</v>
      </c>
      <c r="L22" t="s">
        <v>409</v>
      </c>
      <c r="M22" t="s">
        <v>409</v>
      </c>
      <c r="N22" t="s">
        <v>409</v>
      </c>
      <c r="O22" t="s">
        <v>409</v>
      </c>
      <c r="P22" t="s">
        <v>409</v>
      </c>
      <c r="Q22" t="s">
        <v>409</v>
      </c>
    </row>
    <row r="23" spans="1:17">
      <c r="A23" t="s">
        <v>21</v>
      </c>
      <c r="B23" t="s">
        <v>37</v>
      </c>
      <c r="C23" t="s">
        <v>59</v>
      </c>
      <c r="D23" t="s">
        <v>99</v>
      </c>
      <c r="E23" t="s">
        <v>100</v>
      </c>
      <c r="F23" t="s">
        <v>409</v>
      </c>
      <c r="G23" t="s">
        <v>409</v>
      </c>
      <c r="H23" t="s">
        <v>409</v>
      </c>
      <c r="I23" t="s">
        <v>409</v>
      </c>
      <c r="J23" t="s">
        <v>409</v>
      </c>
      <c r="K23" t="s">
        <v>409</v>
      </c>
      <c r="L23" t="s">
        <v>409</v>
      </c>
      <c r="M23" t="s">
        <v>409</v>
      </c>
      <c r="N23" t="s">
        <v>409</v>
      </c>
      <c r="O23" t="s">
        <v>409</v>
      </c>
      <c r="P23" t="s">
        <v>409</v>
      </c>
      <c r="Q23" t="s">
        <v>409</v>
      </c>
    </row>
    <row r="24" spans="1:17">
      <c r="A24" t="s">
        <v>15</v>
      </c>
      <c r="B24" t="s">
        <v>25</v>
      </c>
      <c r="C24" t="s">
        <v>469</v>
      </c>
      <c r="D24" t="s">
        <v>101</v>
      </c>
      <c r="E24" t="s">
        <v>102</v>
      </c>
      <c r="F24" t="s">
        <v>409</v>
      </c>
      <c r="G24" t="s">
        <v>409</v>
      </c>
      <c r="H24" t="s">
        <v>409</v>
      </c>
      <c r="I24" t="s">
        <v>409</v>
      </c>
      <c r="J24" t="s">
        <v>409</v>
      </c>
      <c r="K24" t="s">
        <v>409</v>
      </c>
      <c r="L24" t="s">
        <v>409</v>
      </c>
      <c r="M24" t="s">
        <v>409</v>
      </c>
      <c r="N24" t="s">
        <v>409</v>
      </c>
      <c r="O24" t="s">
        <v>409</v>
      </c>
      <c r="P24" t="s">
        <v>409</v>
      </c>
      <c r="Q24" t="s">
        <v>409</v>
      </c>
    </row>
    <row r="25" spans="1:17">
      <c r="A25" t="s">
        <v>15</v>
      </c>
      <c r="B25" t="s">
        <v>27</v>
      </c>
      <c r="C25" t="s">
        <v>41</v>
      </c>
      <c r="D25" t="s">
        <v>103</v>
      </c>
      <c r="E25" t="s">
        <v>104</v>
      </c>
      <c r="F25" t="s">
        <v>409</v>
      </c>
      <c r="G25" t="s">
        <v>409</v>
      </c>
      <c r="H25" t="s">
        <v>409</v>
      </c>
      <c r="I25" t="s">
        <v>411</v>
      </c>
      <c r="J25" t="s">
        <v>409</v>
      </c>
      <c r="K25" t="s">
        <v>409</v>
      </c>
      <c r="L25" t="s">
        <v>409</v>
      </c>
      <c r="M25" t="s">
        <v>409</v>
      </c>
      <c r="N25" t="s">
        <v>409</v>
      </c>
      <c r="O25" t="s">
        <v>411</v>
      </c>
      <c r="P25" t="s">
        <v>411</v>
      </c>
      <c r="Q25" t="s">
        <v>409</v>
      </c>
    </row>
    <row r="26" spans="1:17">
      <c r="A26" t="s">
        <v>17</v>
      </c>
      <c r="B26" t="s">
        <v>33</v>
      </c>
      <c r="C26" t="s">
        <v>53</v>
      </c>
      <c r="D26" t="s">
        <v>105</v>
      </c>
      <c r="E26" t="s">
        <v>106</v>
      </c>
      <c r="F26" t="s">
        <v>409</v>
      </c>
      <c r="G26" t="s">
        <v>409</v>
      </c>
      <c r="H26" t="s">
        <v>409</v>
      </c>
      <c r="I26" t="s">
        <v>411</v>
      </c>
      <c r="J26" t="s">
        <v>411</v>
      </c>
      <c r="K26" t="s">
        <v>411</v>
      </c>
      <c r="L26" t="s">
        <v>411</v>
      </c>
      <c r="M26" t="s">
        <v>411</v>
      </c>
      <c r="N26" t="s">
        <v>411</v>
      </c>
      <c r="O26" t="s">
        <v>409</v>
      </c>
      <c r="P26" t="s">
        <v>409</v>
      </c>
      <c r="Q26" t="s">
        <v>409</v>
      </c>
    </row>
    <row r="27" spans="1:17">
      <c r="A27" t="s">
        <v>19</v>
      </c>
      <c r="B27" t="s">
        <v>35</v>
      </c>
      <c r="C27" t="s">
        <v>63</v>
      </c>
      <c r="D27" t="s">
        <v>107</v>
      </c>
      <c r="E27" t="s">
        <v>108</v>
      </c>
      <c r="F27" t="s">
        <v>409</v>
      </c>
      <c r="G27" t="s">
        <v>409</v>
      </c>
      <c r="H27" t="s">
        <v>409</v>
      </c>
      <c r="I27" t="s">
        <v>409</v>
      </c>
      <c r="J27" t="s">
        <v>409</v>
      </c>
      <c r="K27" t="s">
        <v>409</v>
      </c>
      <c r="L27" t="s">
        <v>409</v>
      </c>
      <c r="M27" t="s">
        <v>409</v>
      </c>
      <c r="N27" t="s">
        <v>409</v>
      </c>
      <c r="O27" t="s">
        <v>409</v>
      </c>
      <c r="P27" t="s">
        <v>409</v>
      </c>
      <c r="Q27" t="s">
        <v>409</v>
      </c>
    </row>
    <row r="28" spans="1:17">
      <c r="A28" t="s">
        <v>17</v>
      </c>
      <c r="B28" t="s">
        <v>33</v>
      </c>
      <c r="C28" t="s">
        <v>51</v>
      </c>
      <c r="D28" t="s">
        <v>109</v>
      </c>
      <c r="E28" t="s">
        <v>110</v>
      </c>
      <c r="F28" t="s">
        <v>409</v>
      </c>
      <c r="G28" t="s">
        <v>409</v>
      </c>
      <c r="H28" t="s">
        <v>409</v>
      </c>
      <c r="I28" t="s">
        <v>409</v>
      </c>
      <c r="J28" t="s">
        <v>409</v>
      </c>
      <c r="K28" t="s">
        <v>409</v>
      </c>
      <c r="L28" t="s">
        <v>409</v>
      </c>
      <c r="M28" t="s">
        <v>409</v>
      </c>
      <c r="N28" t="s">
        <v>409</v>
      </c>
      <c r="O28" t="s">
        <v>409</v>
      </c>
      <c r="P28" t="s">
        <v>409</v>
      </c>
      <c r="Q28" t="s">
        <v>409</v>
      </c>
    </row>
    <row r="29" spans="1:17">
      <c r="A29" t="s">
        <v>15</v>
      </c>
      <c r="B29" t="s">
        <v>25</v>
      </c>
      <c r="C29" t="s">
        <v>45</v>
      </c>
      <c r="D29" t="s">
        <v>111</v>
      </c>
      <c r="E29" t="s">
        <v>112</v>
      </c>
      <c r="F29" t="s">
        <v>409</v>
      </c>
      <c r="G29" t="s">
        <v>409</v>
      </c>
      <c r="H29" t="s">
        <v>411</v>
      </c>
      <c r="I29" t="s">
        <v>411</v>
      </c>
      <c r="J29" t="s">
        <v>411</v>
      </c>
      <c r="K29" t="s">
        <v>409</v>
      </c>
      <c r="L29" t="s">
        <v>409</v>
      </c>
      <c r="M29" t="s">
        <v>409</v>
      </c>
      <c r="N29" t="s">
        <v>411</v>
      </c>
      <c r="O29" t="s">
        <v>409</v>
      </c>
      <c r="P29" t="s">
        <v>409</v>
      </c>
      <c r="Q29" t="s">
        <v>409</v>
      </c>
    </row>
    <row r="30" spans="1:17">
      <c r="A30" t="s">
        <v>15</v>
      </c>
      <c r="B30" t="s">
        <v>25</v>
      </c>
      <c r="C30" t="s">
        <v>45</v>
      </c>
      <c r="D30" t="s">
        <v>113</v>
      </c>
      <c r="E30" t="s">
        <v>114</v>
      </c>
      <c r="F30" t="s">
        <v>409</v>
      </c>
      <c r="G30" t="s">
        <v>409</v>
      </c>
      <c r="H30" t="s">
        <v>409</v>
      </c>
      <c r="I30" t="s">
        <v>411</v>
      </c>
      <c r="J30" t="s">
        <v>409</v>
      </c>
      <c r="K30" t="s">
        <v>409</v>
      </c>
      <c r="L30" t="s">
        <v>409</v>
      </c>
      <c r="M30" t="s">
        <v>409</v>
      </c>
      <c r="N30" t="s">
        <v>411</v>
      </c>
      <c r="O30" t="s">
        <v>409</v>
      </c>
      <c r="P30" t="s">
        <v>409</v>
      </c>
      <c r="Q30" t="s">
        <v>409</v>
      </c>
    </row>
    <row r="31" spans="1:17">
      <c r="A31" t="s">
        <v>19</v>
      </c>
      <c r="B31" t="s">
        <v>35</v>
      </c>
      <c r="C31" t="s">
        <v>63</v>
      </c>
      <c r="D31" t="s">
        <v>115</v>
      </c>
      <c r="E31" t="s">
        <v>116</v>
      </c>
      <c r="F31" t="s">
        <v>409</v>
      </c>
      <c r="G31" t="s">
        <v>409</v>
      </c>
      <c r="H31" t="s">
        <v>409</v>
      </c>
      <c r="I31" t="s">
        <v>411</v>
      </c>
      <c r="J31" t="s">
        <v>411</v>
      </c>
      <c r="K31" t="s">
        <v>411</v>
      </c>
      <c r="L31" t="s">
        <v>411</v>
      </c>
      <c r="M31" t="s">
        <v>411</v>
      </c>
      <c r="N31" t="s">
        <v>409</v>
      </c>
      <c r="O31" t="s">
        <v>409</v>
      </c>
      <c r="P31" t="s">
        <v>409</v>
      </c>
      <c r="Q31" t="s">
        <v>409</v>
      </c>
    </row>
    <row r="32" spans="1:17">
      <c r="A32" t="s">
        <v>21</v>
      </c>
      <c r="B32" t="s">
        <v>39</v>
      </c>
      <c r="C32" t="s">
        <v>55</v>
      </c>
      <c r="D32" t="s">
        <v>117</v>
      </c>
      <c r="E32" t="s">
        <v>118</v>
      </c>
      <c r="F32" t="s">
        <v>409</v>
      </c>
      <c r="G32" t="s">
        <v>409</v>
      </c>
      <c r="H32" t="s">
        <v>409</v>
      </c>
      <c r="I32" t="s">
        <v>409</v>
      </c>
      <c r="J32" t="s">
        <v>409</v>
      </c>
      <c r="K32" t="s">
        <v>409</v>
      </c>
      <c r="L32" t="s">
        <v>409</v>
      </c>
      <c r="M32" t="s">
        <v>409</v>
      </c>
      <c r="N32" t="s">
        <v>409</v>
      </c>
      <c r="O32" t="s">
        <v>409</v>
      </c>
      <c r="P32" t="s">
        <v>409</v>
      </c>
      <c r="Q32" t="s">
        <v>409</v>
      </c>
    </row>
    <row r="33" spans="1:17">
      <c r="A33" t="s">
        <v>15</v>
      </c>
      <c r="B33" t="s">
        <v>23</v>
      </c>
      <c r="C33" t="s">
        <v>43</v>
      </c>
      <c r="D33" t="s">
        <v>119</v>
      </c>
      <c r="E33" t="s">
        <v>120</v>
      </c>
      <c r="F33" t="s">
        <v>409</v>
      </c>
      <c r="G33" t="s">
        <v>409</v>
      </c>
      <c r="H33" t="s">
        <v>409</v>
      </c>
      <c r="I33" t="s">
        <v>409</v>
      </c>
      <c r="J33" t="s">
        <v>409</v>
      </c>
      <c r="K33" t="s">
        <v>409</v>
      </c>
      <c r="L33" t="s">
        <v>409</v>
      </c>
      <c r="M33" t="s">
        <v>409</v>
      </c>
      <c r="N33" t="s">
        <v>409</v>
      </c>
      <c r="O33" t="s">
        <v>409</v>
      </c>
      <c r="P33" t="s">
        <v>409</v>
      </c>
      <c r="Q33" t="s">
        <v>409</v>
      </c>
    </row>
    <row r="34" spans="1:17">
      <c r="A34" t="s">
        <v>17</v>
      </c>
      <c r="B34" t="s">
        <v>31</v>
      </c>
      <c r="C34" t="s">
        <v>49</v>
      </c>
      <c r="D34" t="s">
        <v>121</v>
      </c>
      <c r="E34" t="s">
        <v>122</v>
      </c>
      <c r="F34" t="s">
        <v>409</v>
      </c>
      <c r="G34" t="s">
        <v>409</v>
      </c>
      <c r="H34" t="s">
        <v>409</v>
      </c>
      <c r="I34" t="s">
        <v>411</v>
      </c>
      <c r="J34" t="s">
        <v>409</v>
      </c>
      <c r="K34" t="s">
        <v>409</v>
      </c>
      <c r="L34" t="s">
        <v>409</v>
      </c>
      <c r="M34" t="s">
        <v>409</v>
      </c>
      <c r="N34" t="s">
        <v>409</v>
      </c>
      <c r="O34" t="s">
        <v>409</v>
      </c>
      <c r="P34" t="s">
        <v>409</v>
      </c>
      <c r="Q34" t="s">
        <v>409</v>
      </c>
    </row>
    <row r="35" spans="1:17">
      <c r="A35" t="s">
        <v>19</v>
      </c>
      <c r="B35" t="s">
        <v>35</v>
      </c>
      <c r="C35" t="s">
        <v>63</v>
      </c>
      <c r="D35" t="s">
        <v>123</v>
      </c>
      <c r="E35" t="s">
        <v>124</v>
      </c>
      <c r="F35" t="s">
        <v>409</v>
      </c>
      <c r="G35" t="s">
        <v>409</v>
      </c>
      <c r="H35" t="s">
        <v>409</v>
      </c>
      <c r="I35" t="s">
        <v>409</v>
      </c>
      <c r="J35" t="s">
        <v>409</v>
      </c>
      <c r="K35" t="s">
        <v>409</v>
      </c>
      <c r="L35" t="s">
        <v>409</v>
      </c>
      <c r="M35" t="s">
        <v>409</v>
      </c>
      <c r="N35" t="s">
        <v>409</v>
      </c>
      <c r="O35" t="s">
        <v>409</v>
      </c>
      <c r="P35" t="s">
        <v>409</v>
      </c>
      <c r="Q35" t="s">
        <v>409</v>
      </c>
    </row>
    <row r="36" spans="1:17">
      <c r="A36" t="s">
        <v>15</v>
      </c>
      <c r="B36" t="s">
        <v>25</v>
      </c>
      <c r="C36" t="s">
        <v>43</v>
      </c>
      <c r="D36" t="s">
        <v>125</v>
      </c>
      <c r="E36" t="s">
        <v>126</v>
      </c>
      <c r="F36" t="s">
        <v>409</v>
      </c>
      <c r="G36" t="s">
        <v>409</v>
      </c>
      <c r="H36" t="s">
        <v>411</v>
      </c>
      <c r="I36" t="s">
        <v>411</v>
      </c>
      <c r="J36" t="s">
        <v>411</v>
      </c>
      <c r="K36" t="s">
        <v>411</v>
      </c>
      <c r="L36" t="s">
        <v>409</v>
      </c>
      <c r="M36" t="s">
        <v>409</v>
      </c>
      <c r="N36" t="s">
        <v>411</v>
      </c>
      <c r="O36" t="s">
        <v>409</v>
      </c>
      <c r="P36" t="s">
        <v>409</v>
      </c>
      <c r="Q36" t="s">
        <v>409</v>
      </c>
    </row>
    <row r="37" spans="1:17">
      <c r="A37" t="s">
        <v>15</v>
      </c>
      <c r="B37" t="s">
        <v>23</v>
      </c>
      <c r="C37" t="s">
        <v>43</v>
      </c>
      <c r="D37" t="s">
        <v>127</v>
      </c>
      <c r="E37" t="s">
        <v>128</v>
      </c>
      <c r="F37" t="s">
        <v>409</v>
      </c>
      <c r="G37" t="s">
        <v>409</v>
      </c>
      <c r="H37" t="s">
        <v>409</v>
      </c>
      <c r="I37" t="s">
        <v>409</v>
      </c>
      <c r="J37" t="s">
        <v>411</v>
      </c>
      <c r="K37" t="s">
        <v>409</v>
      </c>
      <c r="L37" t="s">
        <v>409</v>
      </c>
      <c r="M37" t="s">
        <v>409</v>
      </c>
      <c r="N37" t="s">
        <v>409</v>
      </c>
      <c r="O37" t="s">
        <v>409</v>
      </c>
      <c r="P37" t="s">
        <v>409</v>
      </c>
      <c r="Q37" t="s">
        <v>409</v>
      </c>
    </row>
    <row r="38" spans="1:17">
      <c r="A38" t="s">
        <v>17</v>
      </c>
      <c r="B38" t="s">
        <v>29</v>
      </c>
      <c r="C38" t="s">
        <v>47</v>
      </c>
      <c r="D38" t="s">
        <v>129</v>
      </c>
      <c r="E38" t="s">
        <v>130</v>
      </c>
      <c r="F38" t="s">
        <v>409</v>
      </c>
      <c r="G38" t="s">
        <v>409</v>
      </c>
      <c r="H38" t="s">
        <v>409</v>
      </c>
      <c r="I38" t="s">
        <v>409</v>
      </c>
      <c r="J38" t="s">
        <v>409</v>
      </c>
      <c r="K38" t="s">
        <v>409</v>
      </c>
      <c r="L38" t="s">
        <v>409</v>
      </c>
      <c r="M38" t="s">
        <v>409</v>
      </c>
      <c r="N38" t="s">
        <v>409</v>
      </c>
      <c r="O38" t="s">
        <v>409</v>
      </c>
      <c r="P38" t="s">
        <v>409</v>
      </c>
      <c r="Q38" t="s">
        <v>409</v>
      </c>
    </row>
    <row r="39" spans="1:17">
      <c r="A39" t="s">
        <v>17</v>
      </c>
      <c r="B39" t="s">
        <v>29</v>
      </c>
      <c r="C39" t="s">
        <v>47</v>
      </c>
      <c r="D39" t="s">
        <v>131</v>
      </c>
      <c r="E39" t="s">
        <v>132</v>
      </c>
      <c r="F39" t="s">
        <v>409</v>
      </c>
      <c r="G39" t="s">
        <v>409</v>
      </c>
      <c r="H39" t="s">
        <v>409</v>
      </c>
      <c r="I39" t="s">
        <v>409</v>
      </c>
      <c r="J39" t="s">
        <v>409</v>
      </c>
      <c r="K39" t="s">
        <v>409</v>
      </c>
      <c r="L39" t="s">
        <v>409</v>
      </c>
      <c r="M39" t="s">
        <v>409</v>
      </c>
      <c r="N39" t="s">
        <v>409</v>
      </c>
      <c r="O39" t="s">
        <v>409</v>
      </c>
      <c r="P39" t="s">
        <v>409</v>
      </c>
      <c r="Q39" t="s">
        <v>409</v>
      </c>
    </row>
    <row r="40" spans="1:17">
      <c r="A40" t="s">
        <v>21</v>
      </c>
      <c r="B40" t="s">
        <v>39</v>
      </c>
      <c r="C40" t="s">
        <v>55</v>
      </c>
      <c r="D40" t="s">
        <v>133</v>
      </c>
      <c r="E40" t="s">
        <v>134</v>
      </c>
      <c r="F40" t="s">
        <v>409</v>
      </c>
      <c r="G40" t="s">
        <v>409</v>
      </c>
      <c r="H40" t="s">
        <v>409</v>
      </c>
      <c r="I40" t="s">
        <v>409</v>
      </c>
      <c r="J40" t="s">
        <v>409</v>
      </c>
      <c r="K40" t="s">
        <v>409</v>
      </c>
      <c r="L40" t="s">
        <v>409</v>
      </c>
      <c r="M40" t="s">
        <v>409</v>
      </c>
      <c r="N40" t="s">
        <v>409</v>
      </c>
      <c r="O40" t="s">
        <v>409</v>
      </c>
      <c r="P40" t="s">
        <v>409</v>
      </c>
      <c r="Q40" t="s">
        <v>409</v>
      </c>
    </row>
    <row r="41" spans="1:17">
      <c r="A41" t="s">
        <v>15</v>
      </c>
      <c r="B41" t="s">
        <v>27</v>
      </c>
      <c r="C41" t="s">
        <v>41</v>
      </c>
      <c r="D41" t="s">
        <v>135</v>
      </c>
      <c r="E41" t="s">
        <v>136</v>
      </c>
      <c r="F41" t="s">
        <v>409</v>
      </c>
      <c r="G41" t="s">
        <v>409</v>
      </c>
      <c r="H41" t="s">
        <v>411</v>
      </c>
      <c r="I41" t="s">
        <v>411</v>
      </c>
      <c r="J41" t="s">
        <v>409</v>
      </c>
      <c r="K41" t="s">
        <v>409</v>
      </c>
      <c r="L41" t="s">
        <v>409</v>
      </c>
      <c r="M41" t="s">
        <v>409</v>
      </c>
      <c r="N41" t="s">
        <v>409</v>
      </c>
      <c r="O41" t="s">
        <v>409</v>
      </c>
      <c r="P41" t="s">
        <v>409</v>
      </c>
      <c r="Q41" t="s">
        <v>409</v>
      </c>
    </row>
    <row r="42" spans="1:17">
      <c r="A42" t="s">
        <v>21</v>
      </c>
      <c r="B42" t="s">
        <v>39</v>
      </c>
      <c r="C42" t="s">
        <v>61</v>
      </c>
      <c r="D42" t="s">
        <v>137</v>
      </c>
      <c r="E42" t="s">
        <v>138</v>
      </c>
      <c r="F42" t="s">
        <v>409</v>
      </c>
      <c r="G42" t="s">
        <v>409</v>
      </c>
      <c r="H42" t="s">
        <v>409</v>
      </c>
      <c r="I42" t="s">
        <v>409</v>
      </c>
      <c r="J42" t="s">
        <v>409</v>
      </c>
      <c r="K42" t="s">
        <v>409</v>
      </c>
      <c r="L42" t="s">
        <v>409</v>
      </c>
      <c r="M42" t="s">
        <v>409</v>
      </c>
      <c r="N42" t="s">
        <v>409</v>
      </c>
      <c r="O42" t="s">
        <v>409</v>
      </c>
      <c r="P42" t="s">
        <v>409</v>
      </c>
      <c r="Q42" t="s">
        <v>409</v>
      </c>
    </row>
    <row r="43" spans="1:17">
      <c r="A43" t="s">
        <v>17</v>
      </c>
      <c r="B43" t="s">
        <v>31</v>
      </c>
      <c r="C43" t="s">
        <v>49</v>
      </c>
      <c r="D43" t="s">
        <v>139</v>
      </c>
      <c r="E43" t="s">
        <v>140</v>
      </c>
      <c r="F43" t="s">
        <v>409</v>
      </c>
      <c r="G43" t="s">
        <v>409</v>
      </c>
      <c r="H43" t="s">
        <v>409</v>
      </c>
      <c r="I43" t="s">
        <v>411</v>
      </c>
      <c r="J43" t="s">
        <v>409</v>
      </c>
      <c r="K43" t="s">
        <v>409</v>
      </c>
      <c r="L43" t="s">
        <v>409</v>
      </c>
      <c r="M43" t="s">
        <v>409</v>
      </c>
      <c r="N43" t="s">
        <v>409</v>
      </c>
      <c r="O43" t="s">
        <v>409</v>
      </c>
      <c r="P43" t="s">
        <v>409</v>
      </c>
      <c r="Q43" t="s">
        <v>409</v>
      </c>
    </row>
    <row r="44" spans="1:17">
      <c r="A44" t="s">
        <v>19</v>
      </c>
      <c r="B44" t="s">
        <v>35</v>
      </c>
      <c r="C44" t="s">
        <v>63</v>
      </c>
      <c r="D44" t="s">
        <v>141</v>
      </c>
      <c r="E44" t="s">
        <v>142</v>
      </c>
      <c r="F44" t="s">
        <v>409</v>
      </c>
      <c r="G44" t="s">
        <v>409</v>
      </c>
      <c r="H44" t="s">
        <v>409</v>
      </c>
      <c r="I44" t="s">
        <v>409</v>
      </c>
      <c r="J44" t="s">
        <v>409</v>
      </c>
      <c r="K44" t="s">
        <v>409</v>
      </c>
      <c r="L44" t="s">
        <v>409</v>
      </c>
      <c r="M44" t="s">
        <v>409</v>
      </c>
      <c r="N44" t="s">
        <v>409</v>
      </c>
      <c r="O44" t="s">
        <v>409</v>
      </c>
      <c r="P44" t="s">
        <v>409</v>
      </c>
      <c r="Q44" t="s">
        <v>409</v>
      </c>
    </row>
    <row r="45" spans="1:17">
      <c r="A45" t="s">
        <v>15</v>
      </c>
      <c r="B45" t="s">
        <v>27</v>
      </c>
      <c r="C45" t="s">
        <v>41</v>
      </c>
      <c r="D45" t="s">
        <v>143</v>
      </c>
      <c r="E45" t="s">
        <v>144</v>
      </c>
      <c r="F45" t="s">
        <v>409</v>
      </c>
      <c r="G45" t="s">
        <v>409</v>
      </c>
      <c r="H45" t="s">
        <v>409</v>
      </c>
      <c r="I45" t="s">
        <v>409</v>
      </c>
      <c r="J45" t="s">
        <v>409</v>
      </c>
      <c r="K45" t="s">
        <v>409</v>
      </c>
      <c r="L45" t="s">
        <v>409</v>
      </c>
      <c r="M45" t="s">
        <v>409</v>
      </c>
      <c r="N45" t="s">
        <v>409</v>
      </c>
      <c r="O45" t="s">
        <v>409</v>
      </c>
      <c r="P45" t="s">
        <v>409</v>
      </c>
      <c r="Q45" t="s">
        <v>409</v>
      </c>
    </row>
    <row r="46" spans="1:17">
      <c r="A46" t="s">
        <v>21</v>
      </c>
      <c r="B46" t="s">
        <v>37</v>
      </c>
      <c r="C46" t="s">
        <v>57</v>
      </c>
      <c r="D46" t="s">
        <v>145</v>
      </c>
      <c r="E46" t="s">
        <v>146</v>
      </c>
      <c r="F46" t="s">
        <v>409</v>
      </c>
      <c r="G46" t="s">
        <v>409</v>
      </c>
      <c r="H46" t="s">
        <v>409</v>
      </c>
      <c r="I46" t="s">
        <v>409</v>
      </c>
      <c r="J46" t="s">
        <v>409</v>
      </c>
      <c r="K46" t="s">
        <v>409</v>
      </c>
      <c r="L46" t="s">
        <v>409</v>
      </c>
      <c r="M46" t="s">
        <v>409</v>
      </c>
      <c r="N46" t="s">
        <v>409</v>
      </c>
      <c r="O46" t="s">
        <v>409</v>
      </c>
      <c r="P46" t="s">
        <v>409</v>
      </c>
      <c r="Q46" t="s">
        <v>409</v>
      </c>
    </row>
    <row r="47" spans="1:17">
      <c r="A47" t="s">
        <v>19</v>
      </c>
      <c r="B47" t="s">
        <v>35</v>
      </c>
      <c r="C47" t="s">
        <v>63</v>
      </c>
      <c r="D47" t="s">
        <v>147</v>
      </c>
      <c r="E47" t="s">
        <v>148</v>
      </c>
      <c r="F47" t="s">
        <v>409</v>
      </c>
      <c r="G47" t="s">
        <v>409</v>
      </c>
      <c r="H47" t="s">
        <v>409</v>
      </c>
      <c r="I47" t="s">
        <v>409</v>
      </c>
      <c r="J47" t="s">
        <v>409</v>
      </c>
      <c r="K47" t="s">
        <v>409</v>
      </c>
      <c r="L47" t="s">
        <v>409</v>
      </c>
      <c r="M47" t="s">
        <v>409</v>
      </c>
      <c r="N47" t="s">
        <v>409</v>
      </c>
      <c r="O47" t="s">
        <v>409</v>
      </c>
      <c r="P47" t="s">
        <v>409</v>
      </c>
      <c r="Q47" t="s">
        <v>409</v>
      </c>
    </row>
    <row r="48" spans="1:17">
      <c r="A48" t="s">
        <v>17</v>
      </c>
      <c r="B48" t="s">
        <v>33</v>
      </c>
      <c r="C48" t="s">
        <v>53</v>
      </c>
      <c r="D48" t="s">
        <v>149</v>
      </c>
      <c r="E48" t="s">
        <v>150</v>
      </c>
      <c r="F48" t="s">
        <v>409</v>
      </c>
      <c r="G48" t="s">
        <v>409</v>
      </c>
      <c r="H48" t="s">
        <v>409</v>
      </c>
      <c r="I48" t="s">
        <v>409</v>
      </c>
      <c r="J48" t="s">
        <v>409</v>
      </c>
      <c r="K48" t="s">
        <v>409</v>
      </c>
      <c r="L48" t="s">
        <v>409</v>
      </c>
      <c r="M48" t="s">
        <v>409</v>
      </c>
      <c r="N48" t="s">
        <v>409</v>
      </c>
      <c r="O48" t="s">
        <v>409</v>
      </c>
      <c r="P48" t="s">
        <v>409</v>
      </c>
      <c r="Q48" t="s">
        <v>409</v>
      </c>
    </row>
    <row r="49" spans="1:17">
      <c r="A49" t="s">
        <v>15</v>
      </c>
      <c r="B49" t="s">
        <v>23</v>
      </c>
      <c r="C49" t="s">
        <v>43</v>
      </c>
      <c r="D49" t="s">
        <v>151</v>
      </c>
      <c r="E49" t="s">
        <v>152</v>
      </c>
      <c r="F49" t="s">
        <v>409</v>
      </c>
      <c r="G49" t="s">
        <v>409</v>
      </c>
      <c r="H49" t="s">
        <v>409</v>
      </c>
      <c r="I49" t="s">
        <v>409</v>
      </c>
      <c r="J49" t="s">
        <v>409</v>
      </c>
      <c r="K49" t="s">
        <v>411</v>
      </c>
      <c r="L49" t="s">
        <v>409</v>
      </c>
      <c r="M49" t="s">
        <v>411</v>
      </c>
      <c r="N49" t="s">
        <v>409</v>
      </c>
      <c r="O49" t="s">
        <v>411</v>
      </c>
      <c r="P49" t="s">
        <v>411</v>
      </c>
      <c r="Q49" t="s">
        <v>409</v>
      </c>
    </row>
    <row r="50" spans="1:17">
      <c r="A50" t="s">
        <v>21</v>
      </c>
      <c r="B50" t="s">
        <v>39</v>
      </c>
      <c r="C50" t="s">
        <v>59</v>
      </c>
      <c r="D50" t="s">
        <v>153</v>
      </c>
      <c r="E50" t="s">
        <v>154</v>
      </c>
      <c r="F50" t="s">
        <v>409</v>
      </c>
      <c r="G50" t="s">
        <v>409</v>
      </c>
      <c r="H50" t="s">
        <v>409</v>
      </c>
      <c r="I50" t="s">
        <v>411</v>
      </c>
      <c r="J50" t="s">
        <v>411</v>
      </c>
      <c r="K50" t="s">
        <v>409</v>
      </c>
      <c r="L50" t="s">
        <v>409</v>
      </c>
      <c r="M50" t="s">
        <v>409</v>
      </c>
      <c r="N50" t="s">
        <v>409</v>
      </c>
      <c r="O50" t="s">
        <v>409</v>
      </c>
      <c r="P50" t="s">
        <v>409</v>
      </c>
      <c r="Q50" t="s">
        <v>409</v>
      </c>
    </row>
    <row r="51" spans="1:17">
      <c r="A51" t="s">
        <v>19</v>
      </c>
      <c r="B51" t="s">
        <v>35</v>
      </c>
      <c r="C51" t="s">
        <v>63</v>
      </c>
      <c r="D51" t="s">
        <v>155</v>
      </c>
      <c r="E51" t="s">
        <v>156</v>
      </c>
      <c r="F51" t="s">
        <v>409</v>
      </c>
      <c r="G51" t="s">
        <v>409</v>
      </c>
      <c r="H51" t="s">
        <v>409</v>
      </c>
      <c r="I51" t="s">
        <v>411</v>
      </c>
      <c r="J51" t="s">
        <v>409</v>
      </c>
      <c r="K51" t="s">
        <v>409</v>
      </c>
      <c r="L51" t="s">
        <v>409</v>
      </c>
      <c r="M51" t="s">
        <v>409</v>
      </c>
      <c r="N51" t="s">
        <v>409</v>
      </c>
      <c r="O51" t="s">
        <v>409</v>
      </c>
      <c r="P51" t="s">
        <v>409</v>
      </c>
      <c r="Q51" t="s">
        <v>409</v>
      </c>
    </row>
    <row r="52" spans="1:17">
      <c r="A52" t="s">
        <v>19</v>
      </c>
      <c r="B52" t="s">
        <v>35</v>
      </c>
      <c r="C52" t="s">
        <v>63</v>
      </c>
      <c r="D52" t="s">
        <v>157</v>
      </c>
      <c r="E52" t="s">
        <v>158</v>
      </c>
      <c r="F52" t="s">
        <v>409</v>
      </c>
      <c r="G52" t="s">
        <v>409</v>
      </c>
      <c r="H52" t="s">
        <v>409</v>
      </c>
      <c r="I52" t="s">
        <v>411</v>
      </c>
      <c r="J52" t="s">
        <v>411</v>
      </c>
      <c r="K52" t="s">
        <v>411</v>
      </c>
      <c r="L52" t="s">
        <v>411</v>
      </c>
      <c r="M52" t="s">
        <v>411</v>
      </c>
      <c r="N52" t="s">
        <v>409</v>
      </c>
      <c r="O52" t="s">
        <v>409</v>
      </c>
      <c r="P52" t="s">
        <v>409</v>
      </c>
      <c r="Q52" t="s">
        <v>409</v>
      </c>
    </row>
    <row r="53" spans="1:17">
      <c r="A53" t="s">
        <v>15</v>
      </c>
      <c r="B53" t="s">
        <v>25</v>
      </c>
      <c r="C53" t="s">
        <v>45</v>
      </c>
      <c r="D53" t="s">
        <v>159</v>
      </c>
      <c r="E53" t="s">
        <v>160</v>
      </c>
      <c r="F53" t="s">
        <v>409</v>
      </c>
      <c r="G53" t="s">
        <v>409</v>
      </c>
      <c r="H53" t="s">
        <v>409</v>
      </c>
      <c r="I53" t="s">
        <v>409</v>
      </c>
      <c r="J53" t="s">
        <v>409</v>
      </c>
      <c r="K53" t="s">
        <v>409</v>
      </c>
      <c r="L53" t="s">
        <v>409</v>
      </c>
      <c r="M53" t="s">
        <v>409</v>
      </c>
      <c r="N53" t="s">
        <v>409</v>
      </c>
      <c r="O53" t="s">
        <v>409</v>
      </c>
      <c r="P53" t="s">
        <v>409</v>
      </c>
      <c r="Q53" t="s">
        <v>409</v>
      </c>
    </row>
    <row r="54" spans="1:17">
      <c r="A54" t="s">
        <v>19</v>
      </c>
      <c r="B54" t="s">
        <v>35</v>
      </c>
      <c r="C54" t="s">
        <v>63</v>
      </c>
      <c r="D54" t="s">
        <v>161</v>
      </c>
      <c r="E54" t="s">
        <v>162</v>
      </c>
      <c r="F54" t="s">
        <v>409</v>
      </c>
      <c r="G54" t="s">
        <v>409</v>
      </c>
      <c r="H54" t="s">
        <v>409</v>
      </c>
      <c r="I54" t="s">
        <v>409</v>
      </c>
      <c r="J54" t="s">
        <v>409</v>
      </c>
      <c r="K54" t="s">
        <v>409</v>
      </c>
      <c r="L54" t="s">
        <v>409</v>
      </c>
      <c r="M54" t="s">
        <v>409</v>
      </c>
      <c r="N54" t="s">
        <v>409</v>
      </c>
      <c r="O54" t="s">
        <v>409</v>
      </c>
      <c r="P54" t="s">
        <v>409</v>
      </c>
      <c r="Q54" t="s">
        <v>409</v>
      </c>
    </row>
    <row r="55" spans="1:17">
      <c r="A55" t="s">
        <v>21</v>
      </c>
      <c r="B55" t="s">
        <v>37</v>
      </c>
      <c r="C55" t="s">
        <v>61</v>
      </c>
      <c r="D55" t="s">
        <v>163</v>
      </c>
      <c r="E55" t="s">
        <v>164</v>
      </c>
      <c r="F55" t="s">
        <v>409</v>
      </c>
      <c r="G55" t="s">
        <v>409</v>
      </c>
      <c r="H55" t="s">
        <v>409</v>
      </c>
      <c r="I55" t="s">
        <v>411</v>
      </c>
      <c r="J55" t="s">
        <v>409</v>
      </c>
      <c r="K55" t="s">
        <v>409</v>
      </c>
      <c r="L55" t="s">
        <v>409</v>
      </c>
      <c r="M55" t="s">
        <v>409</v>
      </c>
      <c r="N55" t="s">
        <v>409</v>
      </c>
      <c r="O55" t="s">
        <v>409</v>
      </c>
      <c r="P55" t="s">
        <v>409</v>
      </c>
      <c r="Q55" t="s">
        <v>409</v>
      </c>
    </row>
    <row r="56" spans="1:17">
      <c r="A56" t="s">
        <v>19</v>
      </c>
      <c r="B56" t="s">
        <v>35</v>
      </c>
      <c r="C56" t="s">
        <v>63</v>
      </c>
      <c r="D56" t="s">
        <v>165</v>
      </c>
      <c r="E56" t="s">
        <v>166</v>
      </c>
      <c r="F56" t="s">
        <v>409</v>
      </c>
      <c r="G56" t="s">
        <v>409</v>
      </c>
      <c r="H56" t="s">
        <v>409</v>
      </c>
      <c r="I56" t="s">
        <v>409</v>
      </c>
      <c r="J56" t="s">
        <v>409</v>
      </c>
      <c r="K56" t="s">
        <v>409</v>
      </c>
      <c r="L56" t="s">
        <v>409</v>
      </c>
      <c r="M56" t="s">
        <v>409</v>
      </c>
      <c r="N56" t="s">
        <v>409</v>
      </c>
      <c r="O56" t="s">
        <v>409</v>
      </c>
      <c r="P56" t="s">
        <v>409</v>
      </c>
      <c r="Q56" t="s">
        <v>409</v>
      </c>
    </row>
    <row r="57" spans="1:17">
      <c r="A57" t="s">
        <v>19</v>
      </c>
      <c r="B57" t="s">
        <v>35</v>
      </c>
      <c r="C57" t="s">
        <v>63</v>
      </c>
      <c r="D57" t="s">
        <v>167</v>
      </c>
      <c r="E57" t="s">
        <v>168</v>
      </c>
      <c r="F57" t="s">
        <v>409</v>
      </c>
      <c r="G57" t="s">
        <v>409</v>
      </c>
      <c r="H57" t="s">
        <v>411</v>
      </c>
      <c r="I57" t="s">
        <v>411</v>
      </c>
      <c r="J57" t="s">
        <v>409</v>
      </c>
      <c r="K57" t="s">
        <v>409</v>
      </c>
      <c r="L57" t="s">
        <v>409</v>
      </c>
      <c r="M57" t="s">
        <v>409</v>
      </c>
      <c r="N57" t="s">
        <v>411</v>
      </c>
      <c r="O57" t="s">
        <v>409</v>
      </c>
      <c r="P57" t="s">
        <v>409</v>
      </c>
      <c r="Q57" t="s">
        <v>409</v>
      </c>
    </row>
    <row r="58" spans="1:17">
      <c r="A58" t="s">
        <v>15</v>
      </c>
      <c r="B58" t="s">
        <v>23</v>
      </c>
      <c r="C58" t="s">
        <v>43</v>
      </c>
      <c r="D58" t="s">
        <v>169</v>
      </c>
      <c r="E58" t="s">
        <v>170</v>
      </c>
      <c r="F58" t="s">
        <v>409</v>
      </c>
      <c r="G58" t="s">
        <v>409</v>
      </c>
      <c r="H58" t="s">
        <v>409</v>
      </c>
      <c r="I58" t="s">
        <v>409</v>
      </c>
      <c r="J58" t="s">
        <v>409</v>
      </c>
      <c r="K58" t="s">
        <v>409</v>
      </c>
      <c r="L58" t="s">
        <v>409</v>
      </c>
      <c r="M58" t="s">
        <v>409</v>
      </c>
      <c r="N58" t="s">
        <v>409</v>
      </c>
      <c r="O58" t="s">
        <v>409</v>
      </c>
      <c r="P58" t="s">
        <v>409</v>
      </c>
      <c r="Q58" t="s">
        <v>409</v>
      </c>
    </row>
    <row r="59" spans="1:17">
      <c r="A59" t="s">
        <v>19</v>
      </c>
      <c r="B59" t="s">
        <v>35</v>
      </c>
      <c r="C59" t="s">
        <v>63</v>
      </c>
      <c r="D59" t="s">
        <v>171</v>
      </c>
      <c r="E59" t="s">
        <v>172</v>
      </c>
      <c r="F59" t="s">
        <v>409</v>
      </c>
      <c r="G59" t="s">
        <v>409</v>
      </c>
      <c r="H59" t="s">
        <v>409</v>
      </c>
      <c r="I59" t="s">
        <v>409</v>
      </c>
      <c r="J59" t="s">
        <v>409</v>
      </c>
      <c r="K59" t="s">
        <v>409</v>
      </c>
      <c r="L59" t="s">
        <v>409</v>
      </c>
      <c r="M59" t="s">
        <v>409</v>
      </c>
      <c r="N59" t="s">
        <v>409</v>
      </c>
      <c r="O59" t="s">
        <v>409</v>
      </c>
      <c r="P59" t="s">
        <v>409</v>
      </c>
      <c r="Q59" t="s">
        <v>409</v>
      </c>
    </row>
    <row r="60" spans="1:17">
      <c r="A60" t="s">
        <v>17</v>
      </c>
      <c r="B60" t="s">
        <v>31</v>
      </c>
      <c r="C60" t="s">
        <v>49</v>
      </c>
      <c r="D60" t="s">
        <v>173</v>
      </c>
      <c r="E60" t="s">
        <v>174</v>
      </c>
      <c r="F60" t="s">
        <v>409</v>
      </c>
      <c r="G60" t="s">
        <v>409</v>
      </c>
      <c r="H60" t="s">
        <v>411</v>
      </c>
      <c r="I60" t="s">
        <v>411</v>
      </c>
      <c r="J60" t="s">
        <v>409</v>
      </c>
      <c r="K60" t="s">
        <v>411</v>
      </c>
      <c r="L60" t="s">
        <v>409</v>
      </c>
      <c r="M60" t="s">
        <v>409</v>
      </c>
      <c r="N60" t="s">
        <v>409</v>
      </c>
      <c r="O60" t="s">
        <v>409</v>
      </c>
      <c r="P60" t="s">
        <v>409</v>
      </c>
      <c r="Q60" t="s">
        <v>409</v>
      </c>
    </row>
    <row r="61" spans="1:17">
      <c r="A61" t="s">
        <v>17</v>
      </c>
      <c r="B61" t="s">
        <v>33</v>
      </c>
      <c r="C61" t="s">
        <v>51</v>
      </c>
      <c r="D61" t="s">
        <v>175</v>
      </c>
      <c r="E61" t="s">
        <v>176</v>
      </c>
      <c r="F61" t="s">
        <v>409</v>
      </c>
      <c r="G61" t="s">
        <v>409</v>
      </c>
      <c r="H61" t="s">
        <v>409</v>
      </c>
      <c r="I61" t="s">
        <v>409</v>
      </c>
      <c r="J61" t="s">
        <v>409</v>
      </c>
      <c r="K61" t="s">
        <v>409</v>
      </c>
      <c r="L61" t="s">
        <v>409</v>
      </c>
      <c r="M61" t="s">
        <v>409</v>
      </c>
      <c r="N61" t="s">
        <v>409</v>
      </c>
      <c r="O61" t="s">
        <v>409</v>
      </c>
      <c r="P61" t="s">
        <v>409</v>
      </c>
      <c r="Q61" t="s">
        <v>409</v>
      </c>
    </row>
    <row r="62" spans="1:17">
      <c r="A62" t="s">
        <v>19</v>
      </c>
      <c r="B62" t="s">
        <v>35</v>
      </c>
      <c r="C62" t="s">
        <v>63</v>
      </c>
      <c r="D62" t="s">
        <v>177</v>
      </c>
      <c r="E62" t="s">
        <v>178</v>
      </c>
      <c r="F62" t="s">
        <v>409</v>
      </c>
      <c r="G62" t="s">
        <v>409</v>
      </c>
      <c r="H62" t="s">
        <v>409</v>
      </c>
      <c r="I62" t="s">
        <v>409</v>
      </c>
      <c r="J62" t="s">
        <v>409</v>
      </c>
      <c r="K62" t="s">
        <v>409</v>
      </c>
      <c r="L62" t="s">
        <v>411</v>
      </c>
      <c r="M62" t="s">
        <v>409</v>
      </c>
      <c r="N62" t="s">
        <v>409</v>
      </c>
      <c r="O62" t="s">
        <v>409</v>
      </c>
      <c r="P62" t="s">
        <v>409</v>
      </c>
      <c r="Q62" t="s">
        <v>409</v>
      </c>
    </row>
    <row r="63" spans="1:17">
      <c r="A63" t="s">
        <v>19</v>
      </c>
      <c r="B63" t="s">
        <v>35</v>
      </c>
      <c r="C63" t="s">
        <v>63</v>
      </c>
      <c r="D63" t="s">
        <v>179</v>
      </c>
      <c r="E63" t="s">
        <v>180</v>
      </c>
      <c r="F63" t="s">
        <v>409</v>
      </c>
      <c r="G63" t="s">
        <v>409</v>
      </c>
      <c r="H63" t="s">
        <v>409</v>
      </c>
      <c r="I63" t="s">
        <v>409</v>
      </c>
      <c r="J63" t="s">
        <v>409</v>
      </c>
      <c r="K63" t="s">
        <v>409</v>
      </c>
      <c r="L63" t="s">
        <v>409</v>
      </c>
      <c r="M63" t="s">
        <v>409</v>
      </c>
      <c r="N63" t="s">
        <v>409</v>
      </c>
      <c r="O63" t="s">
        <v>409</v>
      </c>
      <c r="P63" t="s">
        <v>409</v>
      </c>
      <c r="Q63" t="s">
        <v>409</v>
      </c>
    </row>
    <row r="64" spans="1:17">
      <c r="A64" t="s">
        <v>21</v>
      </c>
      <c r="B64" t="s">
        <v>37</v>
      </c>
      <c r="C64" t="s">
        <v>61</v>
      </c>
      <c r="D64" t="s">
        <v>181</v>
      </c>
      <c r="E64" t="s">
        <v>182</v>
      </c>
      <c r="F64" t="s">
        <v>409</v>
      </c>
      <c r="G64" t="s">
        <v>411</v>
      </c>
      <c r="H64" t="s">
        <v>411</v>
      </c>
      <c r="I64" t="s">
        <v>411</v>
      </c>
      <c r="J64" t="s">
        <v>409</v>
      </c>
      <c r="K64" t="s">
        <v>409</v>
      </c>
      <c r="L64" t="s">
        <v>409</v>
      </c>
      <c r="M64" t="s">
        <v>409</v>
      </c>
      <c r="N64" t="s">
        <v>409</v>
      </c>
      <c r="O64" t="s">
        <v>409</v>
      </c>
      <c r="P64" t="s">
        <v>409</v>
      </c>
      <c r="Q64" t="s">
        <v>409</v>
      </c>
    </row>
    <row r="65" spans="1:17">
      <c r="A65" t="s">
        <v>19</v>
      </c>
      <c r="B65" t="s">
        <v>35</v>
      </c>
      <c r="C65" t="s">
        <v>63</v>
      </c>
      <c r="D65" t="s">
        <v>183</v>
      </c>
      <c r="E65" t="s">
        <v>184</v>
      </c>
      <c r="F65" t="s">
        <v>409</v>
      </c>
      <c r="G65" t="s">
        <v>409</v>
      </c>
      <c r="H65" t="s">
        <v>409</v>
      </c>
      <c r="I65" t="s">
        <v>409</v>
      </c>
      <c r="J65" t="s">
        <v>409</v>
      </c>
      <c r="K65" t="s">
        <v>409</v>
      </c>
      <c r="L65" t="s">
        <v>409</v>
      </c>
      <c r="M65" t="s">
        <v>409</v>
      </c>
      <c r="N65" t="s">
        <v>409</v>
      </c>
      <c r="O65" t="s">
        <v>409</v>
      </c>
      <c r="P65" t="s">
        <v>409</v>
      </c>
      <c r="Q65" t="s">
        <v>409</v>
      </c>
    </row>
    <row r="66" spans="1:17">
      <c r="A66" t="s">
        <v>19</v>
      </c>
      <c r="B66" t="s">
        <v>35</v>
      </c>
      <c r="C66" t="s">
        <v>63</v>
      </c>
      <c r="D66" t="s">
        <v>185</v>
      </c>
      <c r="E66" t="s">
        <v>186</v>
      </c>
      <c r="F66" t="s">
        <v>409</v>
      </c>
      <c r="G66" t="s">
        <v>409</v>
      </c>
      <c r="H66" t="s">
        <v>409</v>
      </c>
      <c r="I66" t="s">
        <v>409</v>
      </c>
      <c r="J66" t="s">
        <v>409</v>
      </c>
      <c r="K66" t="s">
        <v>409</v>
      </c>
      <c r="L66" t="s">
        <v>409</v>
      </c>
      <c r="M66" t="s">
        <v>409</v>
      </c>
      <c r="N66" t="s">
        <v>409</v>
      </c>
      <c r="O66" t="s">
        <v>409</v>
      </c>
      <c r="P66" t="s">
        <v>409</v>
      </c>
      <c r="Q66" t="s">
        <v>409</v>
      </c>
    </row>
    <row r="67" spans="1:17">
      <c r="A67" t="s">
        <v>21</v>
      </c>
      <c r="B67" t="s">
        <v>37</v>
      </c>
      <c r="C67" t="s">
        <v>57</v>
      </c>
      <c r="D67" t="s">
        <v>187</v>
      </c>
      <c r="E67" t="s">
        <v>188</v>
      </c>
      <c r="F67" t="s">
        <v>409</v>
      </c>
      <c r="G67" t="s">
        <v>409</v>
      </c>
      <c r="H67" t="s">
        <v>409</v>
      </c>
      <c r="I67" t="s">
        <v>411</v>
      </c>
      <c r="J67" t="s">
        <v>409</v>
      </c>
      <c r="K67" t="s">
        <v>411</v>
      </c>
      <c r="L67" t="s">
        <v>409</v>
      </c>
      <c r="M67" t="s">
        <v>409</v>
      </c>
      <c r="N67" t="s">
        <v>409</v>
      </c>
      <c r="O67" t="s">
        <v>409</v>
      </c>
      <c r="P67" t="s">
        <v>409</v>
      </c>
      <c r="Q67" t="s">
        <v>409</v>
      </c>
    </row>
    <row r="68" spans="1:17">
      <c r="A68" t="s">
        <v>15</v>
      </c>
      <c r="B68" t="s">
        <v>27</v>
      </c>
      <c r="C68" t="s">
        <v>41</v>
      </c>
      <c r="D68" t="s">
        <v>189</v>
      </c>
      <c r="E68" t="s">
        <v>190</v>
      </c>
      <c r="F68" t="s">
        <v>409</v>
      </c>
      <c r="G68" t="s">
        <v>409</v>
      </c>
      <c r="H68" t="s">
        <v>409</v>
      </c>
      <c r="I68" t="s">
        <v>409</v>
      </c>
      <c r="J68" t="s">
        <v>409</v>
      </c>
      <c r="K68" t="s">
        <v>409</v>
      </c>
      <c r="L68" t="s">
        <v>409</v>
      </c>
      <c r="M68" t="s">
        <v>409</v>
      </c>
      <c r="N68" t="s">
        <v>409</v>
      </c>
      <c r="O68" t="s">
        <v>409</v>
      </c>
      <c r="P68" t="s">
        <v>409</v>
      </c>
      <c r="Q68" t="s">
        <v>409</v>
      </c>
    </row>
    <row r="69" spans="1:17">
      <c r="A69" t="s">
        <v>19</v>
      </c>
      <c r="B69" t="s">
        <v>35</v>
      </c>
      <c r="C69" t="s">
        <v>63</v>
      </c>
      <c r="D69" t="s">
        <v>191</v>
      </c>
      <c r="E69" t="s">
        <v>192</v>
      </c>
      <c r="F69" t="s">
        <v>409</v>
      </c>
      <c r="G69" t="s">
        <v>409</v>
      </c>
      <c r="H69" t="s">
        <v>409</v>
      </c>
      <c r="I69" t="s">
        <v>409</v>
      </c>
      <c r="J69" t="s">
        <v>409</v>
      </c>
      <c r="K69" t="s">
        <v>409</v>
      </c>
      <c r="L69" t="s">
        <v>409</v>
      </c>
      <c r="M69" t="s">
        <v>409</v>
      </c>
      <c r="N69" t="s">
        <v>409</v>
      </c>
      <c r="O69" t="s">
        <v>409</v>
      </c>
      <c r="P69" t="s">
        <v>409</v>
      </c>
      <c r="Q69" t="s">
        <v>409</v>
      </c>
    </row>
    <row r="70" spans="1:17">
      <c r="A70" t="s">
        <v>15</v>
      </c>
      <c r="B70" t="s">
        <v>27</v>
      </c>
      <c r="C70" t="s">
        <v>41</v>
      </c>
      <c r="D70" t="s">
        <v>193</v>
      </c>
      <c r="E70" t="s">
        <v>194</v>
      </c>
      <c r="F70" t="s">
        <v>409</v>
      </c>
      <c r="G70" t="s">
        <v>409</v>
      </c>
      <c r="H70" t="s">
        <v>409</v>
      </c>
      <c r="I70" t="s">
        <v>409</v>
      </c>
      <c r="J70" t="s">
        <v>409</v>
      </c>
      <c r="K70" t="s">
        <v>409</v>
      </c>
      <c r="L70" t="s">
        <v>409</v>
      </c>
      <c r="M70" t="s">
        <v>409</v>
      </c>
      <c r="N70" t="s">
        <v>409</v>
      </c>
      <c r="O70" t="s">
        <v>409</v>
      </c>
      <c r="P70" t="s">
        <v>409</v>
      </c>
      <c r="Q70" t="s">
        <v>409</v>
      </c>
    </row>
    <row r="71" spans="1:17">
      <c r="A71" t="s">
        <v>15</v>
      </c>
      <c r="B71" t="s">
        <v>25</v>
      </c>
      <c r="C71" t="s">
        <v>45</v>
      </c>
      <c r="D71" t="s">
        <v>195</v>
      </c>
      <c r="E71" t="s">
        <v>196</v>
      </c>
      <c r="F71" t="s">
        <v>409</v>
      </c>
      <c r="G71" t="s">
        <v>409</v>
      </c>
      <c r="H71" t="s">
        <v>409</v>
      </c>
      <c r="I71" t="s">
        <v>409</v>
      </c>
      <c r="J71" t="s">
        <v>409</v>
      </c>
      <c r="K71" t="s">
        <v>409</v>
      </c>
      <c r="L71" t="s">
        <v>409</v>
      </c>
      <c r="M71" t="s">
        <v>409</v>
      </c>
      <c r="N71" t="s">
        <v>409</v>
      </c>
      <c r="O71" t="s">
        <v>409</v>
      </c>
      <c r="P71" t="s">
        <v>409</v>
      </c>
      <c r="Q71" t="s">
        <v>409</v>
      </c>
    </row>
    <row r="72" spans="1:17">
      <c r="A72" t="s">
        <v>19</v>
      </c>
      <c r="B72" t="s">
        <v>35</v>
      </c>
      <c r="C72" t="s">
        <v>63</v>
      </c>
      <c r="D72" t="s">
        <v>197</v>
      </c>
      <c r="E72" t="s">
        <v>198</v>
      </c>
      <c r="F72" t="s">
        <v>409</v>
      </c>
      <c r="G72" t="s">
        <v>409</v>
      </c>
      <c r="H72" t="s">
        <v>409</v>
      </c>
      <c r="I72" t="s">
        <v>411</v>
      </c>
      <c r="J72" t="s">
        <v>409</v>
      </c>
      <c r="K72" t="s">
        <v>409</v>
      </c>
      <c r="L72" t="s">
        <v>409</v>
      </c>
      <c r="M72" t="s">
        <v>409</v>
      </c>
      <c r="N72" t="s">
        <v>409</v>
      </c>
      <c r="O72" t="s">
        <v>409</v>
      </c>
      <c r="P72" t="s">
        <v>409</v>
      </c>
      <c r="Q72" t="s">
        <v>409</v>
      </c>
    </row>
    <row r="73" spans="1:17">
      <c r="A73" t="s">
        <v>15</v>
      </c>
      <c r="B73" t="s">
        <v>25</v>
      </c>
      <c r="C73" t="s">
        <v>470</v>
      </c>
      <c r="D73" t="s">
        <v>199</v>
      </c>
      <c r="E73" t="s">
        <v>200</v>
      </c>
      <c r="F73" t="s">
        <v>409</v>
      </c>
      <c r="G73" t="s">
        <v>409</v>
      </c>
      <c r="H73" t="s">
        <v>409</v>
      </c>
      <c r="I73" t="s">
        <v>409</v>
      </c>
      <c r="J73" t="s">
        <v>409</v>
      </c>
      <c r="K73" t="s">
        <v>409</v>
      </c>
      <c r="L73" t="s">
        <v>409</v>
      </c>
      <c r="M73" t="s">
        <v>409</v>
      </c>
      <c r="N73" t="s">
        <v>409</v>
      </c>
      <c r="O73" t="s">
        <v>409</v>
      </c>
      <c r="P73" t="s">
        <v>409</v>
      </c>
      <c r="Q73" t="s">
        <v>409</v>
      </c>
    </row>
    <row r="74" spans="1:17">
      <c r="A74" t="s">
        <v>15</v>
      </c>
      <c r="B74" t="s">
        <v>27</v>
      </c>
      <c r="C74" t="s">
        <v>41</v>
      </c>
      <c r="D74" t="s">
        <v>201</v>
      </c>
      <c r="E74" t="s">
        <v>202</v>
      </c>
      <c r="F74" t="s">
        <v>409</v>
      </c>
      <c r="G74" t="s">
        <v>409</v>
      </c>
      <c r="H74" t="s">
        <v>409</v>
      </c>
      <c r="I74" t="s">
        <v>409</v>
      </c>
      <c r="J74" t="s">
        <v>409</v>
      </c>
      <c r="K74" t="s">
        <v>409</v>
      </c>
      <c r="L74" t="s">
        <v>409</v>
      </c>
      <c r="M74" t="s">
        <v>409</v>
      </c>
      <c r="N74" t="s">
        <v>409</v>
      </c>
      <c r="O74" t="s">
        <v>409</v>
      </c>
      <c r="P74" t="s">
        <v>409</v>
      </c>
      <c r="Q74" t="s">
        <v>409</v>
      </c>
    </row>
    <row r="75" spans="1:17">
      <c r="A75" t="s">
        <v>17</v>
      </c>
      <c r="B75" t="s">
        <v>29</v>
      </c>
      <c r="C75" t="s">
        <v>51</v>
      </c>
      <c r="D75" t="s">
        <v>203</v>
      </c>
      <c r="E75" t="s">
        <v>204</v>
      </c>
      <c r="F75" t="s">
        <v>409</v>
      </c>
      <c r="G75" t="s">
        <v>409</v>
      </c>
      <c r="H75" t="s">
        <v>409</v>
      </c>
      <c r="I75" t="s">
        <v>409</v>
      </c>
      <c r="J75" t="s">
        <v>409</v>
      </c>
      <c r="K75" t="s">
        <v>409</v>
      </c>
      <c r="L75" t="s">
        <v>409</v>
      </c>
      <c r="M75" t="s">
        <v>409</v>
      </c>
      <c r="N75" t="s">
        <v>409</v>
      </c>
      <c r="O75" t="s">
        <v>409</v>
      </c>
      <c r="P75" t="s">
        <v>409</v>
      </c>
      <c r="Q75" t="s">
        <v>409</v>
      </c>
    </row>
    <row r="76" spans="1:17">
      <c r="A76" t="s">
        <v>17</v>
      </c>
      <c r="B76" t="s">
        <v>29</v>
      </c>
      <c r="C76" t="s">
        <v>51</v>
      </c>
      <c r="D76" t="s">
        <v>205</v>
      </c>
      <c r="E76" t="s">
        <v>206</v>
      </c>
      <c r="F76" t="s">
        <v>409</v>
      </c>
      <c r="G76" t="s">
        <v>409</v>
      </c>
      <c r="H76" t="s">
        <v>409</v>
      </c>
      <c r="I76" t="s">
        <v>411</v>
      </c>
      <c r="J76" t="s">
        <v>409</v>
      </c>
      <c r="K76" t="s">
        <v>409</v>
      </c>
      <c r="L76" t="s">
        <v>409</v>
      </c>
      <c r="M76" t="s">
        <v>409</v>
      </c>
      <c r="N76" t="s">
        <v>409</v>
      </c>
      <c r="O76" t="s">
        <v>409</v>
      </c>
      <c r="P76" t="s">
        <v>409</v>
      </c>
      <c r="Q76" t="s">
        <v>409</v>
      </c>
    </row>
    <row r="77" spans="1:17">
      <c r="A77" t="s">
        <v>19</v>
      </c>
      <c r="B77" t="s">
        <v>35</v>
      </c>
      <c r="C77" t="s">
        <v>63</v>
      </c>
      <c r="D77" t="s">
        <v>207</v>
      </c>
      <c r="E77" t="s">
        <v>208</v>
      </c>
      <c r="F77" t="s">
        <v>409</v>
      </c>
      <c r="G77" t="s">
        <v>409</v>
      </c>
      <c r="H77" t="s">
        <v>409</v>
      </c>
      <c r="I77" t="s">
        <v>409</v>
      </c>
      <c r="J77" t="s">
        <v>409</v>
      </c>
      <c r="K77" t="s">
        <v>409</v>
      </c>
      <c r="L77" t="s">
        <v>409</v>
      </c>
      <c r="M77" t="s">
        <v>409</v>
      </c>
      <c r="N77" t="s">
        <v>411</v>
      </c>
      <c r="O77" t="s">
        <v>409</v>
      </c>
      <c r="P77" t="s">
        <v>409</v>
      </c>
      <c r="Q77" t="s">
        <v>409</v>
      </c>
    </row>
    <row r="78" spans="1:17">
      <c r="A78" t="s">
        <v>17</v>
      </c>
      <c r="B78" t="s">
        <v>29</v>
      </c>
      <c r="C78" t="s">
        <v>51</v>
      </c>
      <c r="D78" t="s">
        <v>209</v>
      </c>
      <c r="E78" t="s">
        <v>210</v>
      </c>
      <c r="F78" t="s">
        <v>409</v>
      </c>
      <c r="G78" t="s">
        <v>409</v>
      </c>
      <c r="H78" t="s">
        <v>411</v>
      </c>
      <c r="I78" t="s">
        <v>411</v>
      </c>
      <c r="J78" t="s">
        <v>409</v>
      </c>
      <c r="K78" t="s">
        <v>409</v>
      </c>
      <c r="L78" t="s">
        <v>409</v>
      </c>
      <c r="M78" t="s">
        <v>409</v>
      </c>
      <c r="N78" t="s">
        <v>409</v>
      </c>
      <c r="O78" t="s">
        <v>409</v>
      </c>
      <c r="P78" t="s">
        <v>409</v>
      </c>
      <c r="Q78" t="s">
        <v>409</v>
      </c>
    </row>
    <row r="79" spans="1:17">
      <c r="A79" t="s">
        <v>15</v>
      </c>
      <c r="B79" t="s">
        <v>25</v>
      </c>
      <c r="C79" t="s">
        <v>45</v>
      </c>
      <c r="D79" t="s">
        <v>211</v>
      </c>
      <c r="E79" t="s">
        <v>212</v>
      </c>
      <c r="F79" t="s">
        <v>409</v>
      </c>
      <c r="G79" t="s">
        <v>409</v>
      </c>
      <c r="H79" t="s">
        <v>409</v>
      </c>
      <c r="I79" t="s">
        <v>409</v>
      </c>
      <c r="J79" t="s">
        <v>409</v>
      </c>
      <c r="K79" t="s">
        <v>409</v>
      </c>
      <c r="L79" t="s">
        <v>409</v>
      </c>
      <c r="M79" t="s">
        <v>409</v>
      </c>
      <c r="N79" t="s">
        <v>409</v>
      </c>
      <c r="O79" t="s">
        <v>409</v>
      </c>
      <c r="P79" t="s">
        <v>409</v>
      </c>
      <c r="Q79" t="s">
        <v>409</v>
      </c>
    </row>
    <row r="80" spans="1:17">
      <c r="A80" t="s">
        <v>17</v>
      </c>
      <c r="B80" t="s">
        <v>33</v>
      </c>
      <c r="C80" t="s">
        <v>51</v>
      </c>
      <c r="D80" t="s">
        <v>213</v>
      </c>
      <c r="E80" t="s">
        <v>214</v>
      </c>
      <c r="F80" t="s">
        <v>409</v>
      </c>
      <c r="G80" t="s">
        <v>409</v>
      </c>
      <c r="H80" t="s">
        <v>409</v>
      </c>
      <c r="I80" t="s">
        <v>409</v>
      </c>
      <c r="J80" t="s">
        <v>409</v>
      </c>
      <c r="K80" t="s">
        <v>409</v>
      </c>
      <c r="L80" t="s">
        <v>409</v>
      </c>
      <c r="M80" t="s">
        <v>409</v>
      </c>
      <c r="N80" t="s">
        <v>409</v>
      </c>
      <c r="O80" t="s">
        <v>409</v>
      </c>
      <c r="P80" t="s">
        <v>409</v>
      </c>
      <c r="Q80" t="s">
        <v>409</v>
      </c>
    </row>
    <row r="81" spans="1:17">
      <c r="A81" t="s">
        <v>15</v>
      </c>
      <c r="B81" t="s">
        <v>25</v>
      </c>
      <c r="C81" t="s">
        <v>469</v>
      </c>
      <c r="D81" t="s">
        <v>215</v>
      </c>
      <c r="E81" t="s">
        <v>216</v>
      </c>
      <c r="F81" t="s">
        <v>409</v>
      </c>
      <c r="G81" t="s">
        <v>409</v>
      </c>
      <c r="H81" t="s">
        <v>409</v>
      </c>
      <c r="I81" t="s">
        <v>409</v>
      </c>
      <c r="J81" t="s">
        <v>409</v>
      </c>
      <c r="K81" t="s">
        <v>409</v>
      </c>
      <c r="L81" t="s">
        <v>409</v>
      </c>
      <c r="M81" t="s">
        <v>409</v>
      </c>
      <c r="N81" t="s">
        <v>409</v>
      </c>
      <c r="O81" t="s">
        <v>409</v>
      </c>
      <c r="P81" t="s">
        <v>409</v>
      </c>
      <c r="Q81" t="s">
        <v>409</v>
      </c>
    </row>
    <row r="82" spans="1:17">
      <c r="A82" t="s">
        <v>21</v>
      </c>
      <c r="B82" t="s">
        <v>37</v>
      </c>
      <c r="C82" t="s">
        <v>57</v>
      </c>
      <c r="D82" t="s">
        <v>217</v>
      </c>
      <c r="E82" t="s">
        <v>218</v>
      </c>
      <c r="F82" t="s">
        <v>409</v>
      </c>
      <c r="G82" t="s">
        <v>409</v>
      </c>
      <c r="H82" t="s">
        <v>411</v>
      </c>
      <c r="I82" t="s">
        <v>411</v>
      </c>
      <c r="J82" t="s">
        <v>409</v>
      </c>
      <c r="K82" t="s">
        <v>409</v>
      </c>
      <c r="L82" t="s">
        <v>409</v>
      </c>
      <c r="M82" t="s">
        <v>409</v>
      </c>
      <c r="N82" t="s">
        <v>409</v>
      </c>
      <c r="O82" t="s">
        <v>409</v>
      </c>
      <c r="P82" t="s">
        <v>409</v>
      </c>
      <c r="Q82" t="s">
        <v>409</v>
      </c>
    </row>
    <row r="83" spans="1:17">
      <c r="A83" t="s">
        <v>19</v>
      </c>
      <c r="B83" t="s">
        <v>35</v>
      </c>
      <c r="C83" t="s">
        <v>63</v>
      </c>
      <c r="D83" t="s">
        <v>219</v>
      </c>
      <c r="E83" t="s">
        <v>220</v>
      </c>
      <c r="F83" t="s">
        <v>409</v>
      </c>
      <c r="G83" t="s">
        <v>409</v>
      </c>
      <c r="H83" t="s">
        <v>409</v>
      </c>
      <c r="I83" t="s">
        <v>409</v>
      </c>
      <c r="J83" t="s">
        <v>409</v>
      </c>
      <c r="K83" t="s">
        <v>409</v>
      </c>
      <c r="L83" t="s">
        <v>409</v>
      </c>
      <c r="M83" t="s">
        <v>409</v>
      </c>
      <c r="N83" t="s">
        <v>411</v>
      </c>
      <c r="O83" t="s">
        <v>409</v>
      </c>
      <c r="P83" t="s">
        <v>409</v>
      </c>
      <c r="Q83" t="s">
        <v>409</v>
      </c>
    </row>
    <row r="84" spans="1:17">
      <c r="A84" t="s">
        <v>15</v>
      </c>
      <c r="B84" t="s">
        <v>23</v>
      </c>
      <c r="C84" t="s">
        <v>43</v>
      </c>
      <c r="D84" t="s">
        <v>221</v>
      </c>
      <c r="E84" t="s">
        <v>222</v>
      </c>
      <c r="F84" t="s">
        <v>409</v>
      </c>
      <c r="G84" t="s">
        <v>409</v>
      </c>
      <c r="H84" t="s">
        <v>409</v>
      </c>
      <c r="I84" t="s">
        <v>409</v>
      </c>
      <c r="J84" t="s">
        <v>411</v>
      </c>
      <c r="K84" t="s">
        <v>409</v>
      </c>
      <c r="L84" t="s">
        <v>409</v>
      </c>
      <c r="M84" t="s">
        <v>409</v>
      </c>
      <c r="N84" t="s">
        <v>409</v>
      </c>
      <c r="O84" t="s">
        <v>409</v>
      </c>
      <c r="P84" t="s">
        <v>409</v>
      </c>
      <c r="Q84" t="s">
        <v>409</v>
      </c>
    </row>
    <row r="85" spans="1:17">
      <c r="A85" t="s">
        <v>17</v>
      </c>
      <c r="B85" t="s">
        <v>37</v>
      </c>
      <c r="C85" t="s">
        <v>51</v>
      </c>
      <c r="D85" t="s">
        <v>223</v>
      </c>
      <c r="E85" t="s">
        <v>224</v>
      </c>
      <c r="F85" t="s">
        <v>409</v>
      </c>
      <c r="G85" t="s">
        <v>409</v>
      </c>
      <c r="H85" t="s">
        <v>409</v>
      </c>
      <c r="I85" t="s">
        <v>409</v>
      </c>
      <c r="J85" t="s">
        <v>411</v>
      </c>
      <c r="K85" t="s">
        <v>409</v>
      </c>
      <c r="L85" t="s">
        <v>409</v>
      </c>
      <c r="M85" t="s">
        <v>409</v>
      </c>
      <c r="N85" t="s">
        <v>409</v>
      </c>
      <c r="O85" t="s">
        <v>409</v>
      </c>
      <c r="P85" t="s">
        <v>409</v>
      </c>
      <c r="Q85" t="s">
        <v>409</v>
      </c>
    </row>
    <row r="86" spans="1:17">
      <c r="A86" t="s">
        <v>15</v>
      </c>
      <c r="B86" t="s">
        <v>23</v>
      </c>
      <c r="C86" t="s">
        <v>43</v>
      </c>
      <c r="D86" t="s">
        <v>225</v>
      </c>
      <c r="E86" t="s">
        <v>226</v>
      </c>
      <c r="F86" t="s">
        <v>409</v>
      </c>
      <c r="G86" t="s">
        <v>409</v>
      </c>
      <c r="H86" t="s">
        <v>409</v>
      </c>
      <c r="I86" t="s">
        <v>409</v>
      </c>
      <c r="J86" t="s">
        <v>409</v>
      </c>
      <c r="K86" t="s">
        <v>409</v>
      </c>
      <c r="L86" t="s">
        <v>409</v>
      </c>
      <c r="M86" t="s">
        <v>411</v>
      </c>
      <c r="N86" t="s">
        <v>411</v>
      </c>
      <c r="O86" t="s">
        <v>409</v>
      </c>
      <c r="P86" t="s">
        <v>409</v>
      </c>
      <c r="Q86" t="s">
        <v>409</v>
      </c>
    </row>
    <row r="87" spans="1:17">
      <c r="A87" t="s">
        <v>19</v>
      </c>
      <c r="B87" t="s">
        <v>35</v>
      </c>
      <c r="C87" t="s">
        <v>63</v>
      </c>
      <c r="D87" t="s">
        <v>227</v>
      </c>
      <c r="E87" t="s">
        <v>228</v>
      </c>
      <c r="F87" t="s">
        <v>409</v>
      </c>
      <c r="G87" t="s">
        <v>409</v>
      </c>
      <c r="H87" t="s">
        <v>409</v>
      </c>
      <c r="I87" t="s">
        <v>409</v>
      </c>
      <c r="J87" t="s">
        <v>409</v>
      </c>
      <c r="K87" t="s">
        <v>409</v>
      </c>
      <c r="L87" t="s">
        <v>409</v>
      </c>
      <c r="M87" t="s">
        <v>409</v>
      </c>
      <c r="N87" t="s">
        <v>409</v>
      </c>
      <c r="O87" t="s">
        <v>409</v>
      </c>
      <c r="P87" t="s">
        <v>409</v>
      </c>
      <c r="Q87" t="s">
        <v>409</v>
      </c>
    </row>
    <row r="88" spans="1:17">
      <c r="A88" t="s">
        <v>17</v>
      </c>
      <c r="B88" t="s">
        <v>33</v>
      </c>
      <c r="C88" t="s">
        <v>53</v>
      </c>
      <c r="D88" t="s">
        <v>229</v>
      </c>
      <c r="E88" t="s">
        <v>230</v>
      </c>
      <c r="F88" t="s">
        <v>409</v>
      </c>
      <c r="G88" t="s">
        <v>409</v>
      </c>
      <c r="H88" t="s">
        <v>409</v>
      </c>
      <c r="I88" t="s">
        <v>409</v>
      </c>
      <c r="J88" t="s">
        <v>411</v>
      </c>
      <c r="K88" t="s">
        <v>409</v>
      </c>
      <c r="L88" t="s">
        <v>409</v>
      </c>
      <c r="M88" t="s">
        <v>409</v>
      </c>
      <c r="N88" t="s">
        <v>411</v>
      </c>
      <c r="O88" t="s">
        <v>409</v>
      </c>
      <c r="P88" t="s">
        <v>409</v>
      </c>
      <c r="Q88" t="s">
        <v>409</v>
      </c>
    </row>
    <row r="89" spans="1:17">
      <c r="A89" t="s">
        <v>15</v>
      </c>
      <c r="B89" t="s">
        <v>27</v>
      </c>
      <c r="C89" t="s">
        <v>41</v>
      </c>
      <c r="D89" t="s">
        <v>231</v>
      </c>
      <c r="E89" t="s">
        <v>232</v>
      </c>
      <c r="F89" t="s">
        <v>409</v>
      </c>
      <c r="G89" t="s">
        <v>409</v>
      </c>
      <c r="H89" t="s">
        <v>409</v>
      </c>
      <c r="I89" t="s">
        <v>409</v>
      </c>
      <c r="J89" t="s">
        <v>409</v>
      </c>
      <c r="K89" t="s">
        <v>409</v>
      </c>
      <c r="L89" t="s">
        <v>409</v>
      </c>
      <c r="M89" t="s">
        <v>409</v>
      </c>
      <c r="N89" t="s">
        <v>409</v>
      </c>
      <c r="O89" t="s">
        <v>409</v>
      </c>
      <c r="P89" t="s">
        <v>409</v>
      </c>
      <c r="Q89" t="s">
        <v>409</v>
      </c>
    </row>
    <row r="90" spans="1:17">
      <c r="A90" t="s">
        <v>15</v>
      </c>
      <c r="B90" t="s">
        <v>27</v>
      </c>
      <c r="C90" t="s">
        <v>41</v>
      </c>
      <c r="D90" t="s">
        <v>233</v>
      </c>
      <c r="E90" t="s">
        <v>234</v>
      </c>
      <c r="F90" t="s">
        <v>409</v>
      </c>
      <c r="G90" t="s">
        <v>409</v>
      </c>
      <c r="H90" t="s">
        <v>409</v>
      </c>
      <c r="I90" t="s">
        <v>409</v>
      </c>
      <c r="J90" t="s">
        <v>409</v>
      </c>
      <c r="K90" t="s">
        <v>409</v>
      </c>
      <c r="L90" t="s">
        <v>409</v>
      </c>
      <c r="M90" t="s">
        <v>409</v>
      </c>
      <c r="N90" t="s">
        <v>409</v>
      </c>
      <c r="O90" t="s">
        <v>409</v>
      </c>
      <c r="P90" t="s">
        <v>409</v>
      </c>
      <c r="Q90" t="s">
        <v>409</v>
      </c>
    </row>
    <row r="91" spans="1:17">
      <c r="A91" t="s">
        <v>21</v>
      </c>
      <c r="B91" t="s">
        <v>39</v>
      </c>
      <c r="C91" t="s">
        <v>55</v>
      </c>
      <c r="D91" t="s">
        <v>235</v>
      </c>
      <c r="E91" t="s">
        <v>236</v>
      </c>
      <c r="F91" t="s">
        <v>409</v>
      </c>
      <c r="G91" t="s">
        <v>409</v>
      </c>
      <c r="H91" t="s">
        <v>409</v>
      </c>
      <c r="I91" t="s">
        <v>409</v>
      </c>
      <c r="J91" t="s">
        <v>409</v>
      </c>
      <c r="K91" t="s">
        <v>409</v>
      </c>
      <c r="L91" t="s">
        <v>409</v>
      </c>
      <c r="M91" t="s">
        <v>409</v>
      </c>
      <c r="N91" t="s">
        <v>409</v>
      </c>
      <c r="O91" t="s">
        <v>409</v>
      </c>
      <c r="P91" t="s">
        <v>409</v>
      </c>
      <c r="Q91" t="s">
        <v>409</v>
      </c>
    </row>
    <row r="92" spans="1:17">
      <c r="A92" t="s">
        <v>15</v>
      </c>
      <c r="B92" t="s">
        <v>23</v>
      </c>
      <c r="C92" t="s">
        <v>43</v>
      </c>
      <c r="D92" t="s">
        <v>237</v>
      </c>
      <c r="E92" t="s">
        <v>238</v>
      </c>
      <c r="F92" t="s">
        <v>409</v>
      </c>
      <c r="G92" t="s">
        <v>409</v>
      </c>
      <c r="H92" t="s">
        <v>409</v>
      </c>
      <c r="I92" t="s">
        <v>409</v>
      </c>
      <c r="J92" t="s">
        <v>409</v>
      </c>
      <c r="K92" t="s">
        <v>409</v>
      </c>
      <c r="L92" t="s">
        <v>409</v>
      </c>
      <c r="M92" t="s">
        <v>409</v>
      </c>
      <c r="N92" t="s">
        <v>409</v>
      </c>
      <c r="O92" t="s">
        <v>409</v>
      </c>
      <c r="P92" t="s">
        <v>409</v>
      </c>
      <c r="Q92" t="s">
        <v>409</v>
      </c>
    </row>
    <row r="93" spans="1:17">
      <c r="A93" t="s">
        <v>15</v>
      </c>
      <c r="B93" t="s">
        <v>27</v>
      </c>
      <c r="C93" t="s">
        <v>41</v>
      </c>
      <c r="D93" t="s">
        <v>239</v>
      </c>
      <c r="E93" t="s">
        <v>240</v>
      </c>
      <c r="F93" t="s">
        <v>409</v>
      </c>
      <c r="G93" t="s">
        <v>409</v>
      </c>
      <c r="H93" t="s">
        <v>409</v>
      </c>
      <c r="I93" t="s">
        <v>411</v>
      </c>
      <c r="J93" t="s">
        <v>409</v>
      </c>
      <c r="K93" t="s">
        <v>409</v>
      </c>
      <c r="L93" t="s">
        <v>409</v>
      </c>
      <c r="M93" t="s">
        <v>409</v>
      </c>
      <c r="N93" t="s">
        <v>409</v>
      </c>
      <c r="O93" t="s">
        <v>409</v>
      </c>
      <c r="P93" t="s">
        <v>409</v>
      </c>
      <c r="Q93" t="s">
        <v>409</v>
      </c>
    </row>
    <row r="94" spans="1:17">
      <c r="A94" t="s">
        <v>17</v>
      </c>
      <c r="B94" t="s">
        <v>29</v>
      </c>
      <c r="C94" t="s">
        <v>51</v>
      </c>
      <c r="D94" t="s">
        <v>241</v>
      </c>
      <c r="E94" t="s">
        <v>242</v>
      </c>
      <c r="F94" t="s">
        <v>409</v>
      </c>
      <c r="G94" t="s">
        <v>409</v>
      </c>
      <c r="H94" t="s">
        <v>409</v>
      </c>
      <c r="I94" t="s">
        <v>411</v>
      </c>
      <c r="J94" t="s">
        <v>409</v>
      </c>
      <c r="K94" t="s">
        <v>411</v>
      </c>
      <c r="L94" t="s">
        <v>411</v>
      </c>
      <c r="M94" t="s">
        <v>411</v>
      </c>
      <c r="N94" t="s">
        <v>409</v>
      </c>
      <c r="O94" t="s">
        <v>409</v>
      </c>
      <c r="P94" t="s">
        <v>409</v>
      </c>
      <c r="Q94" t="s">
        <v>409</v>
      </c>
    </row>
    <row r="95" spans="1:17">
      <c r="A95" t="s">
        <v>15</v>
      </c>
      <c r="B95" t="s">
        <v>23</v>
      </c>
      <c r="C95" t="s">
        <v>43</v>
      </c>
      <c r="D95" t="s">
        <v>243</v>
      </c>
      <c r="E95" t="s">
        <v>244</v>
      </c>
      <c r="F95" t="s">
        <v>409</v>
      </c>
      <c r="G95" t="s">
        <v>409</v>
      </c>
      <c r="H95" t="s">
        <v>409</v>
      </c>
      <c r="I95" t="s">
        <v>409</v>
      </c>
      <c r="J95" t="s">
        <v>409</v>
      </c>
      <c r="K95" t="s">
        <v>409</v>
      </c>
      <c r="L95" t="s">
        <v>409</v>
      </c>
      <c r="M95" t="s">
        <v>409</v>
      </c>
      <c r="N95" t="s">
        <v>409</v>
      </c>
      <c r="O95" t="s">
        <v>409</v>
      </c>
      <c r="P95" t="s">
        <v>409</v>
      </c>
      <c r="Q95" t="s">
        <v>409</v>
      </c>
    </row>
    <row r="96" spans="1:17">
      <c r="A96" t="s">
        <v>17</v>
      </c>
      <c r="B96" t="s">
        <v>29</v>
      </c>
      <c r="C96" t="s">
        <v>47</v>
      </c>
      <c r="D96" t="s">
        <v>245</v>
      </c>
      <c r="E96" t="s">
        <v>246</v>
      </c>
      <c r="F96" t="s">
        <v>409</v>
      </c>
      <c r="G96" t="s">
        <v>409</v>
      </c>
      <c r="H96" t="s">
        <v>409</v>
      </c>
      <c r="I96" t="s">
        <v>409</v>
      </c>
      <c r="J96" t="s">
        <v>409</v>
      </c>
      <c r="K96" t="s">
        <v>409</v>
      </c>
      <c r="L96" t="s">
        <v>409</v>
      </c>
      <c r="M96" t="s">
        <v>409</v>
      </c>
      <c r="N96" t="s">
        <v>409</v>
      </c>
      <c r="O96" t="s">
        <v>409</v>
      </c>
      <c r="P96" t="s">
        <v>409</v>
      </c>
      <c r="Q96" t="s">
        <v>409</v>
      </c>
    </row>
    <row r="97" spans="1:17">
      <c r="A97" t="s">
        <v>17</v>
      </c>
      <c r="B97" t="s">
        <v>29</v>
      </c>
      <c r="C97" t="s">
        <v>47</v>
      </c>
      <c r="D97" t="s">
        <v>247</v>
      </c>
      <c r="E97" t="s">
        <v>248</v>
      </c>
      <c r="F97" t="s">
        <v>409</v>
      </c>
      <c r="G97" t="s">
        <v>409</v>
      </c>
      <c r="H97" t="s">
        <v>409</v>
      </c>
      <c r="I97" t="s">
        <v>409</v>
      </c>
      <c r="J97" t="s">
        <v>409</v>
      </c>
      <c r="K97" t="s">
        <v>409</v>
      </c>
      <c r="L97" t="s">
        <v>409</v>
      </c>
      <c r="M97" t="s">
        <v>409</v>
      </c>
      <c r="N97" t="s">
        <v>409</v>
      </c>
      <c r="O97" t="s">
        <v>409</v>
      </c>
      <c r="P97" t="s">
        <v>409</v>
      </c>
      <c r="Q97" t="s">
        <v>409</v>
      </c>
    </row>
    <row r="98" spans="1:17">
      <c r="A98" t="s">
        <v>15</v>
      </c>
      <c r="B98" t="s">
        <v>25</v>
      </c>
      <c r="C98" t="s">
        <v>469</v>
      </c>
      <c r="D98" t="s">
        <v>249</v>
      </c>
      <c r="E98" t="s">
        <v>250</v>
      </c>
      <c r="F98" t="s">
        <v>409</v>
      </c>
      <c r="G98" t="s">
        <v>409</v>
      </c>
      <c r="H98" t="s">
        <v>409</v>
      </c>
      <c r="I98" t="s">
        <v>409</v>
      </c>
      <c r="J98" t="s">
        <v>409</v>
      </c>
      <c r="K98" t="s">
        <v>409</v>
      </c>
      <c r="L98" t="s">
        <v>411</v>
      </c>
      <c r="M98" t="s">
        <v>409</v>
      </c>
      <c r="N98" t="s">
        <v>409</v>
      </c>
      <c r="O98" t="s">
        <v>409</v>
      </c>
      <c r="P98" t="s">
        <v>409</v>
      </c>
      <c r="Q98" t="s">
        <v>409</v>
      </c>
    </row>
    <row r="99" spans="1:17">
      <c r="A99" t="s">
        <v>21</v>
      </c>
      <c r="B99" t="s">
        <v>37</v>
      </c>
      <c r="C99" t="s">
        <v>59</v>
      </c>
      <c r="D99" t="s">
        <v>251</v>
      </c>
      <c r="E99" t="s">
        <v>252</v>
      </c>
      <c r="F99" t="s">
        <v>409</v>
      </c>
      <c r="G99" t="s">
        <v>409</v>
      </c>
      <c r="H99" t="s">
        <v>409</v>
      </c>
      <c r="I99" t="s">
        <v>409</v>
      </c>
      <c r="J99" t="s">
        <v>409</v>
      </c>
      <c r="K99" t="s">
        <v>409</v>
      </c>
      <c r="L99" t="s">
        <v>409</v>
      </c>
      <c r="M99" t="s">
        <v>409</v>
      </c>
      <c r="N99" t="s">
        <v>409</v>
      </c>
      <c r="O99" t="s">
        <v>409</v>
      </c>
      <c r="P99" t="s">
        <v>409</v>
      </c>
      <c r="Q99" t="s">
        <v>409</v>
      </c>
    </row>
    <row r="100" spans="1:17">
      <c r="A100" t="s">
        <v>17</v>
      </c>
      <c r="B100" t="s">
        <v>33</v>
      </c>
      <c r="C100" t="s">
        <v>53</v>
      </c>
      <c r="D100" t="s">
        <v>253</v>
      </c>
      <c r="E100" t="s">
        <v>254</v>
      </c>
      <c r="F100" t="s">
        <v>409</v>
      </c>
      <c r="G100" t="s">
        <v>409</v>
      </c>
      <c r="H100" t="s">
        <v>409</v>
      </c>
      <c r="I100" t="s">
        <v>411</v>
      </c>
      <c r="J100" t="s">
        <v>411</v>
      </c>
      <c r="K100" t="s">
        <v>411</v>
      </c>
      <c r="L100" t="s">
        <v>411</v>
      </c>
      <c r="M100" t="s">
        <v>411</v>
      </c>
      <c r="N100" t="s">
        <v>411</v>
      </c>
      <c r="O100" t="s">
        <v>409</v>
      </c>
      <c r="P100" t="s">
        <v>409</v>
      </c>
      <c r="Q100" t="s">
        <v>409</v>
      </c>
    </row>
    <row r="101" spans="1:17">
      <c r="A101" t="s">
        <v>21</v>
      </c>
      <c r="B101" t="s">
        <v>39</v>
      </c>
      <c r="C101" t="s">
        <v>55</v>
      </c>
      <c r="D101" t="s">
        <v>255</v>
      </c>
      <c r="E101" t="s">
        <v>256</v>
      </c>
      <c r="F101" t="s">
        <v>409</v>
      </c>
      <c r="G101" t="s">
        <v>409</v>
      </c>
      <c r="H101" t="s">
        <v>409</v>
      </c>
      <c r="I101" t="s">
        <v>409</v>
      </c>
      <c r="J101" t="s">
        <v>409</v>
      </c>
      <c r="K101" t="s">
        <v>409</v>
      </c>
      <c r="L101" t="s">
        <v>409</v>
      </c>
      <c r="M101" t="s">
        <v>409</v>
      </c>
      <c r="N101" t="s">
        <v>409</v>
      </c>
      <c r="O101" t="s">
        <v>409</v>
      </c>
      <c r="P101" t="s">
        <v>409</v>
      </c>
      <c r="Q101" t="s">
        <v>409</v>
      </c>
    </row>
    <row r="102" spans="1:17">
      <c r="A102" t="s">
        <v>21</v>
      </c>
      <c r="B102" t="s">
        <v>37</v>
      </c>
      <c r="C102" t="s">
        <v>61</v>
      </c>
      <c r="D102" t="s">
        <v>257</v>
      </c>
      <c r="E102" t="s">
        <v>258</v>
      </c>
      <c r="F102" t="s">
        <v>409</v>
      </c>
      <c r="G102" t="s">
        <v>409</v>
      </c>
      <c r="H102" t="s">
        <v>409</v>
      </c>
      <c r="I102" t="s">
        <v>409</v>
      </c>
      <c r="J102" t="s">
        <v>411</v>
      </c>
      <c r="K102" t="s">
        <v>409</v>
      </c>
      <c r="L102" t="s">
        <v>411</v>
      </c>
      <c r="M102" t="s">
        <v>409</v>
      </c>
      <c r="N102" t="s">
        <v>411</v>
      </c>
      <c r="O102" t="s">
        <v>409</v>
      </c>
      <c r="P102" t="s">
        <v>409</v>
      </c>
      <c r="Q102" t="s">
        <v>409</v>
      </c>
    </row>
    <row r="103" spans="1:17">
      <c r="A103" t="s">
        <v>21</v>
      </c>
      <c r="B103" t="s">
        <v>37</v>
      </c>
      <c r="C103" t="s">
        <v>59</v>
      </c>
      <c r="D103" t="s">
        <v>259</v>
      </c>
      <c r="E103" t="s">
        <v>260</v>
      </c>
      <c r="F103" t="s">
        <v>409</v>
      </c>
      <c r="G103" t="s">
        <v>409</v>
      </c>
      <c r="H103" t="s">
        <v>409</v>
      </c>
      <c r="I103" t="s">
        <v>409</v>
      </c>
      <c r="J103" t="s">
        <v>409</v>
      </c>
      <c r="K103" t="s">
        <v>409</v>
      </c>
      <c r="L103" t="s">
        <v>409</v>
      </c>
      <c r="M103" t="s">
        <v>409</v>
      </c>
      <c r="N103" t="s">
        <v>409</v>
      </c>
      <c r="O103" t="s">
        <v>409</v>
      </c>
      <c r="P103" t="s">
        <v>409</v>
      </c>
      <c r="Q103" t="s">
        <v>409</v>
      </c>
    </row>
    <row r="104" spans="1:17">
      <c r="A104" t="s">
        <v>19</v>
      </c>
      <c r="B104" t="s">
        <v>35</v>
      </c>
      <c r="C104" t="s">
        <v>63</v>
      </c>
      <c r="D104" t="s">
        <v>261</v>
      </c>
      <c r="E104" t="s">
        <v>262</v>
      </c>
      <c r="F104" t="s">
        <v>409</v>
      </c>
      <c r="G104" t="s">
        <v>409</v>
      </c>
      <c r="H104" t="s">
        <v>409</v>
      </c>
      <c r="I104" t="s">
        <v>409</v>
      </c>
      <c r="J104" t="s">
        <v>409</v>
      </c>
      <c r="K104" t="s">
        <v>409</v>
      </c>
      <c r="L104" t="s">
        <v>409</v>
      </c>
      <c r="M104" t="s">
        <v>409</v>
      </c>
      <c r="N104" t="s">
        <v>409</v>
      </c>
      <c r="O104" t="s">
        <v>409</v>
      </c>
      <c r="P104" t="s">
        <v>409</v>
      </c>
      <c r="Q104" t="s">
        <v>409</v>
      </c>
    </row>
    <row r="105" spans="1:17">
      <c r="A105" t="s">
        <v>15</v>
      </c>
      <c r="B105" t="s">
        <v>23</v>
      </c>
      <c r="C105" t="s">
        <v>43</v>
      </c>
      <c r="D105" t="s">
        <v>263</v>
      </c>
      <c r="E105" t="s">
        <v>264</v>
      </c>
      <c r="F105" t="s">
        <v>409</v>
      </c>
      <c r="G105" t="s">
        <v>409</v>
      </c>
      <c r="H105" t="s">
        <v>409</v>
      </c>
      <c r="I105" t="s">
        <v>409</v>
      </c>
      <c r="J105" t="s">
        <v>411</v>
      </c>
      <c r="K105" t="s">
        <v>409</v>
      </c>
      <c r="L105" t="s">
        <v>409</v>
      </c>
      <c r="M105" t="s">
        <v>409</v>
      </c>
      <c r="N105" t="s">
        <v>409</v>
      </c>
      <c r="O105" t="s">
        <v>409</v>
      </c>
      <c r="P105" t="s">
        <v>409</v>
      </c>
      <c r="Q105" t="s">
        <v>409</v>
      </c>
    </row>
    <row r="106" spans="1:17">
      <c r="A106" t="s">
        <v>19</v>
      </c>
      <c r="B106" t="s">
        <v>35</v>
      </c>
      <c r="C106" t="s">
        <v>63</v>
      </c>
      <c r="D106" t="s">
        <v>265</v>
      </c>
      <c r="E106" t="s">
        <v>266</v>
      </c>
      <c r="F106" t="s">
        <v>409</v>
      </c>
      <c r="G106" t="s">
        <v>409</v>
      </c>
      <c r="H106" t="s">
        <v>409</v>
      </c>
      <c r="I106" t="s">
        <v>409</v>
      </c>
      <c r="J106" t="s">
        <v>409</v>
      </c>
      <c r="K106" t="s">
        <v>409</v>
      </c>
      <c r="L106" t="s">
        <v>409</v>
      </c>
      <c r="M106" t="s">
        <v>409</v>
      </c>
      <c r="N106" t="s">
        <v>409</v>
      </c>
      <c r="O106" t="s">
        <v>409</v>
      </c>
      <c r="P106" t="s">
        <v>409</v>
      </c>
      <c r="Q106" t="s">
        <v>409</v>
      </c>
    </row>
    <row r="107" spans="1:17">
      <c r="A107" t="s">
        <v>15</v>
      </c>
      <c r="B107" t="s">
        <v>25</v>
      </c>
      <c r="C107" t="s">
        <v>469</v>
      </c>
      <c r="D107" t="s">
        <v>267</v>
      </c>
      <c r="E107" t="s">
        <v>268</v>
      </c>
      <c r="F107" t="s">
        <v>409</v>
      </c>
      <c r="G107" t="s">
        <v>409</v>
      </c>
      <c r="H107" t="s">
        <v>409</v>
      </c>
      <c r="I107" t="s">
        <v>409</v>
      </c>
      <c r="J107" t="s">
        <v>409</v>
      </c>
      <c r="K107" t="s">
        <v>409</v>
      </c>
      <c r="L107" t="s">
        <v>409</v>
      </c>
      <c r="M107" t="s">
        <v>409</v>
      </c>
      <c r="N107" t="s">
        <v>409</v>
      </c>
      <c r="O107" t="s">
        <v>409</v>
      </c>
      <c r="P107" t="s">
        <v>409</v>
      </c>
      <c r="Q107" t="s">
        <v>409</v>
      </c>
    </row>
    <row r="108" spans="1:17">
      <c r="A108" t="s">
        <v>15</v>
      </c>
      <c r="B108" t="s">
        <v>27</v>
      </c>
      <c r="C108" t="s">
        <v>41</v>
      </c>
      <c r="D108" t="s">
        <v>269</v>
      </c>
      <c r="E108" t="s">
        <v>270</v>
      </c>
      <c r="F108" t="s">
        <v>409</v>
      </c>
      <c r="G108" t="s">
        <v>409</v>
      </c>
      <c r="H108" t="s">
        <v>409</v>
      </c>
      <c r="I108" t="s">
        <v>409</v>
      </c>
      <c r="J108" t="s">
        <v>409</v>
      </c>
      <c r="K108" t="s">
        <v>409</v>
      </c>
      <c r="L108" t="s">
        <v>409</v>
      </c>
      <c r="M108" t="s">
        <v>411</v>
      </c>
      <c r="N108" t="s">
        <v>409</v>
      </c>
      <c r="O108" t="s">
        <v>409</v>
      </c>
      <c r="P108" t="s">
        <v>409</v>
      </c>
      <c r="Q108" t="s">
        <v>409</v>
      </c>
    </row>
    <row r="109" spans="1:17">
      <c r="A109" t="s">
        <v>17</v>
      </c>
      <c r="B109" t="s">
        <v>29</v>
      </c>
      <c r="C109" t="s">
        <v>51</v>
      </c>
      <c r="D109" t="s">
        <v>271</v>
      </c>
      <c r="E109" t="s">
        <v>272</v>
      </c>
      <c r="F109" t="s">
        <v>409</v>
      </c>
      <c r="G109" t="s">
        <v>409</v>
      </c>
      <c r="H109" t="s">
        <v>409</v>
      </c>
      <c r="I109" t="s">
        <v>409</v>
      </c>
      <c r="J109" t="s">
        <v>409</v>
      </c>
      <c r="K109" t="s">
        <v>409</v>
      </c>
      <c r="L109" t="s">
        <v>411</v>
      </c>
      <c r="M109" t="s">
        <v>409</v>
      </c>
      <c r="N109" t="s">
        <v>411</v>
      </c>
      <c r="O109" t="s">
        <v>409</v>
      </c>
      <c r="P109" t="s">
        <v>409</v>
      </c>
      <c r="Q109" t="s">
        <v>409</v>
      </c>
    </row>
    <row r="110" spans="1:17">
      <c r="A110" t="s">
        <v>15</v>
      </c>
      <c r="B110" t="s">
        <v>25</v>
      </c>
      <c r="C110" t="s">
        <v>469</v>
      </c>
      <c r="D110" t="s">
        <v>273</v>
      </c>
      <c r="E110" t="s">
        <v>274</v>
      </c>
      <c r="F110" t="s">
        <v>409</v>
      </c>
      <c r="G110" t="s">
        <v>409</v>
      </c>
      <c r="H110" t="s">
        <v>409</v>
      </c>
      <c r="I110" t="s">
        <v>409</v>
      </c>
      <c r="J110" t="s">
        <v>409</v>
      </c>
      <c r="K110" t="s">
        <v>409</v>
      </c>
      <c r="L110" t="s">
        <v>409</v>
      </c>
      <c r="M110" t="s">
        <v>409</v>
      </c>
      <c r="N110" t="s">
        <v>409</v>
      </c>
      <c r="O110" t="s">
        <v>409</v>
      </c>
      <c r="P110" t="s">
        <v>409</v>
      </c>
      <c r="Q110" t="s">
        <v>409</v>
      </c>
    </row>
    <row r="111" spans="1:17">
      <c r="A111" t="s">
        <v>17</v>
      </c>
      <c r="B111" t="s">
        <v>31</v>
      </c>
      <c r="C111" t="s">
        <v>49</v>
      </c>
      <c r="D111" t="s">
        <v>275</v>
      </c>
      <c r="E111" t="s">
        <v>276</v>
      </c>
      <c r="F111" t="s">
        <v>409</v>
      </c>
      <c r="G111" t="s">
        <v>409</v>
      </c>
      <c r="H111" t="s">
        <v>409</v>
      </c>
      <c r="I111" t="s">
        <v>409</v>
      </c>
      <c r="J111" t="s">
        <v>409</v>
      </c>
      <c r="K111" t="s">
        <v>411</v>
      </c>
      <c r="L111" t="s">
        <v>409</v>
      </c>
      <c r="M111" t="s">
        <v>409</v>
      </c>
      <c r="N111" t="s">
        <v>411</v>
      </c>
      <c r="O111" t="s">
        <v>409</v>
      </c>
      <c r="P111" t="s">
        <v>409</v>
      </c>
      <c r="Q111" t="s">
        <v>409</v>
      </c>
    </row>
    <row r="112" spans="1:17">
      <c r="A112" t="s">
        <v>15</v>
      </c>
      <c r="B112" t="s">
        <v>25</v>
      </c>
      <c r="C112" t="s">
        <v>45</v>
      </c>
      <c r="D112" t="s">
        <v>277</v>
      </c>
      <c r="E112" t="s">
        <v>278</v>
      </c>
      <c r="F112" t="s">
        <v>409</v>
      </c>
      <c r="G112" t="s">
        <v>409</v>
      </c>
      <c r="H112" t="s">
        <v>409</v>
      </c>
      <c r="I112" t="s">
        <v>409</v>
      </c>
      <c r="J112" t="s">
        <v>409</v>
      </c>
      <c r="K112" t="s">
        <v>409</v>
      </c>
      <c r="L112" t="s">
        <v>409</v>
      </c>
      <c r="M112" t="s">
        <v>409</v>
      </c>
      <c r="N112" t="s">
        <v>409</v>
      </c>
      <c r="O112" t="s">
        <v>409</v>
      </c>
      <c r="P112" t="s">
        <v>409</v>
      </c>
      <c r="Q112" t="s">
        <v>409</v>
      </c>
    </row>
    <row r="113" spans="1:17">
      <c r="A113" t="s">
        <v>15</v>
      </c>
      <c r="B113" t="s">
        <v>27</v>
      </c>
      <c r="C113" t="s">
        <v>41</v>
      </c>
      <c r="D113" t="s">
        <v>279</v>
      </c>
      <c r="E113" t="s">
        <v>280</v>
      </c>
      <c r="F113" t="s">
        <v>409</v>
      </c>
      <c r="G113" t="s">
        <v>409</v>
      </c>
      <c r="H113" t="s">
        <v>411</v>
      </c>
      <c r="I113" t="s">
        <v>411</v>
      </c>
      <c r="J113" t="s">
        <v>411</v>
      </c>
      <c r="K113" t="s">
        <v>409</v>
      </c>
      <c r="L113" t="s">
        <v>409</v>
      </c>
      <c r="M113" t="s">
        <v>411</v>
      </c>
      <c r="N113" t="s">
        <v>411</v>
      </c>
      <c r="O113" t="s">
        <v>411</v>
      </c>
      <c r="P113" t="s">
        <v>409</v>
      </c>
      <c r="Q113" t="s">
        <v>409</v>
      </c>
    </row>
    <row r="114" spans="1:17">
      <c r="A114" t="s">
        <v>17</v>
      </c>
      <c r="B114" t="s">
        <v>31</v>
      </c>
      <c r="C114" t="s">
        <v>47</v>
      </c>
      <c r="D114" t="s">
        <v>281</v>
      </c>
      <c r="E114" t="s">
        <v>282</v>
      </c>
      <c r="F114" t="s">
        <v>409</v>
      </c>
      <c r="G114" t="s">
        <v>409</v>
      </c>
      <c r="H114" t="s">
        <v>409</v>
      </c>
      <c r="I114" t="s">
        <v>411</v>
      </c>
      <c r="J114" t="s">
        <v>409</v>
      </c>
      <c r="K114" t="s">
        <v>409</v>
      </c>
      <c r="L114" t="s">
        <v>409</v>
      </c>
      <c r="M114" t="s">
        <v>409</v>
      </c>
      <c r="N114" t="s">
        <v>409</v>
      </c>
      <c r="O114" t="s">
        <v>409</v>
      </c>
      <c r="P114" t="s">
        <v>409</v>
      </c>
      <c r="Q114" t="s">
        <v>409</v>
      </c>
    </row>
    <row r="115" spans="1:17">
      <c r="A115" t="s">
        <v>21</v>
      </c>
      <c r="B115" t="s">
        <v>37</v>
      </c>
      <c r="C115" t="s">
        <v>59</v>
      </c>
      <c r="D115" t="s">
        <v>283</v>
      </c>
      <c r="E115" t="s">
        <v>284</v>
      </c>
      <c r="F115" t="s">
        <v>409</v>
      </c>
      <c r="G115" t="s">
        <v>409</v>
      </c>
      <c r="H115" t="s">
        <v>409</v>
      </c>
      <c r="I115" t="s">
        <v>411</v>
      </c>
      <c r="J115" t="s">
        <v>411</v>
      </c>
      <c r="K115" t="s">
        <v>409</v>
      </c>
      <c r="L115" t="s">
        <v>409</v>
      </c>
      <c r="M115" t="s">
        <v>409</v>
      </c>
      <c r="N115" t="s">
        <v>411</v>
      </c>
      <c r="O115" t="s">
        <v>411</v>
      </c>
      <c r="P115" t="s">
        <v>409</v>
      </c>
      <c r="Q115" t="s">
        <v>409</v>
      </c>
    </row>
    <row r="116" spans="1:17">
      <c r="A116" t="s">
        <v>17</v>
      </c>
      <c r="B116" t="s">
        <v>31</v>
      </c>
      <c r="C116" t="s">
        <v>49</v>
      </c>
      <c r="D116" t="s">
        <v>285</v>
      </c>
      <c r="E116" t="s">
        <v>286</v>
      </c>
      <c r="F116" t="s">
        <v>409</v>
      </c>
      <c r="G116" t="s">
        <v>411</v>
      </c>
      <c r="H116" t="s">
        <v>409</v>
      </c>
      <c r="I116" t="s">
        <v>411</v>
      </c>
      <c r="J116" t="s">
        <v>409</v>
      </c>
      <c r="K116" t="s">
        <v>409</v>
      </c>
      <c r="L116" t="s">
        <v>409</v>
      </c>
      <c r="M116" t="s">
        <v>409</v>
      </c>
      <c r="N116" t="s">
        <v>411</v>
      </c>
      <c r="O116" t="s">
        <v>409</v>
      </c>
      <c r="P116" t="s">
        <v>409</v>
      </c>
      <c r="Q116" t="s">
        <v>409</v>
      </c>
    </row>
    <row r="117" spans="1:17">
      <c r="A117" t="s">
        <v>21</v>
      </c>
      <c r="B117" t="s">
        <v>39</v>
      </c>
      <c r="C117" t="s">
        <v>55</v>
      </c>
      <c r="D117" t="s">
        <v>287</v>
      </c>
      <c r="E117" t="s">
        <v>288</v>
      </c>
      <c r="F117" t="s">
        <v>409</v>
      </c>
      <c r="G117" t="s">
        <v>409</v>
      </c>
      <c r="H117" t="s">
        <v>409</v>
      </c>
      <c r="I117" t="s">
        <v>409</v>
      </c>
      <c r="J117" t="s">
        <v>409</v>
      </c>
      <c r="K117" t="s">
        <v>409</v>
      </c>
      <c r="L117" t="s">
        <v>409</v>
      </c>
      <c r="M117" t="s">
        <v>409</v>
      </c>
      <c r="N117" t="s">
        <v>409</v>
      </c>
      <c r="O117" t="s">
        <v>409</v>
      </c>
      <c r="P117" t="s">
        <v>409</v>
      </c>
      <c r="Q117" t="s">
        <v>409</v>
      </c>
    </row>
    <row r="118" spans="1:17">
      <c r="A118" t="s">
        <v>21</v>
      </c>
      <c r="B118" t="s">
        <v>39</v>
      </c>
      <c r="C118" t="s">
        <v>55</v>
      </c>
      <c r="D118" t="s">
        <v>289</v>
      </c>
      <c r="E118" t="s">
        <v>290</v>
      </c>
      <c r="F118" t="s">
        <v>409</v>
      </c>
      <c r="G118" t="s">
        <v>409</v>
      </c>
      <c r="H118" t="s">
        <v>411</v>
      </c>
      <c r="I118" t="s">
        <v>411</v>
      </c>
      <c r="J118" t="s">
        <v>409</v>
      </c>
      <c r="K118" t="s">
        <v>409</v>
      </c>
      <c r="L118" t="s">
        <v>409</v>
      </c>
      <c r="M118" t="s">
        <v>409</v>
      </c>
      <c r="N118" t="s">
        <v>409</v>
      </c>
      <c r="O118" t="s">
        <v>409</v>
      </c>
      <c r="P118" t="s">
        <v>409</v>
      </c>
      <c r="Q118" t="s">
        <v>409</v>
      </c>
    </row>
    <row r="119" spans="1:17">
      <c r="A119" t="s">
        <v>15</v>
      </c>
      <c r="B119" t="s">
        <v>23</v>
      </c>
      <c r="C119" t="s">
        <v>43</v>
      </c>
      <c r="D119" t="s">
        <v>291</v>
      </c>
      <c r="E119" t="s">
        <v>292</v>
      </c>
      <c r="F119" t="s">
        <v>409</v>
      </c>
      <c r="G119" t="s">
        <v>409</v>
      </c>
      <c r="H119" t="s">
        <v>409</v>
      </c>
      <c r="I119" t="s">
        <v>409</v>
      </c>
      <c r="J119" t="s">
        <v>409</v>
      </c>
      <c r="K119" t="s">
        <v>409</v>
      </c>
      <c r="L119" t="s">
        <v>409</v>
      </c>
      <c r="M119" t="s">
        <v>411</v>
      </c>
      <c r="N119" t="s">
        <v>411</v>
      </c>
      <c r="O119" t="s">
        <v>409</v>
      </c>
      <c r="P119" t="s">
        <v>409</v>
      </c>
      <c r="Q119" t="s">
        <v>409</v>
      </c>
    </row>
    <row r="120" spans="1:17">
      <c r="A120" t="s">
        <v>21</v>
      </c>
      <c r="B120" t="s">
        <v>37</v>
      </c>
      <c r="C120" t="s">
        <v>61</v>
      </c>
      <c r="D120" t="s">
        <v>293</v>
      </c>
      <c r="E120" t="s">
        <v>294</v>
      </c>
      <c r="F120" t="s">
        <v>409</v>
      </c>
      <c r="G120" t="s">
        <v>409</v>
      </c>
      <c r="H120" t="s">
        <v>409</v>
      </c>
      <c r="I120" t="s">
        <v>411</v>
      </c>
      <c r="J120" t="s">
        <v>411</v>
      </c>
      <c r="K120" t="s">
        <v>409</v>
      </c>
      <c r="L120" t="s">
        <v>409</v>
      </c>
      <c r="M120" t="s">
        <v>409</v>
      </c>
      <c r="N120" t="s">
        <v>409</v>
      </c>
      <c r="O120" t="s">
        <v>409</v>
      </c>
      <c r="P120" t="s">
        <v>409</v>
      </c>
      <c r="Q120" t="s">
        <v>409</v>
      </c>
    </row>
    <row r="121" spans="1:17">
      <c r="A121" t="s">
        <v>17</v>
      </c>
      <c r="B121" t="s">
        <v>33</v>
      </c>
      <c r="C121" t="s">
        <v>53</v>
      </c>
      <c r="D121" t="s">
        <v>295</v>
      </c>
      <c r="E121" t="s">
        <v>296</v>
      </c>
      <c r="F121" t="s">
        <v>409</v>
      </c>
      <c r="G121" t="s">
        <v>409</v>
      </c>
      <c r="H121" t="s">
        <v>409</v>
      </c>
      <c r="I121" t="s">
        <v>409</v>
      </c>
      <c r="J121" t="s">
        <v>409</v>
      </c>
      <c r="K121" t="s">
        <v>409</v>
      </c>
      <c r="L121" t="s">
        <v>409</v>
      </c>
      <c r="M121" t="s">
        <v>409</v>
      </c>
      <c r="N121" t="s">
        <v>409</v>
      </c>
      <c r="O121" t="s">
        <v>409</v>
      </c>
      <c r="P121" t="s">
        <v>409</v>
      </c>
      <c r="Q121" t="s">
        <v>409</v>
      </c>
    </row>
    <row r="122" spans="1:17">
      <c r="A122" t="s">
        <v>19</v>
      </c>
      <c r="B122" t="s">
        <v>35</v>
      </c>
      <c r="C122" t="s">
        <v>63</v>
      </c>
      <c r="D122" t="s">
        <v>297</v>
      </c>
      <c r="E122" t="s">
        <v>298</v>
      </c>
      <c r="F122" t="s">
        <v>409</v>
      </c>
      <c r="G122" t="s">
        <v>409</v>
      </c>
      <c r="H122" t="s">
        <v>409</v>
      </c>
      <c r="I122" t="s">
        <v>409</v>
      </c>
      <c r="J122" t="s">
        <v>409</v>
      </c>
      <c r="K122" t="s">
        <v>409</v>
      </c>
      <c r="L122" t="s">
        <v>409</v>
      </c>
      <c r="M122" t="s">
        <v>409</v>
      </c>
      <c r="N122" t="s">
        <v>409</v>
      </c>
      <c r="O122" t="s">
        <v>409</v>
      </c>
      <c r="P122" t="s">
        <v>409</v>
      </c>
      <c r="Q122" t="s">
        <v>409</v>
      </c>
    </row>
    <row r="123" spans="1:17">
      <c r="A123" t="s">
        <v>15</v>
      </c>
      <c r="B123" t="s">
        <v>25</v>
      </c>
      <c r="C123" t="s">
        <v>45</v>
      </c>
      <c r="D123" t="s">
        <v>299</v>
      </c>
      <c r="E123" t="s">
        <v>300</v>
      </c>
      <c r="F123" t="s">
        <v>409</v>
      </c>
      <c r="G123" t="s">
        <v>409</v>
      </c>
      <c r="H123" t="s">
        <v>409</v>
      </c>
      <c r="I123" t="s">
        <v>409</v>
      </c>
      <c r="J123" t="s">
        <v>409</v>
      </c>
      <c r="K123" t="s">
        <v>409</v>
      </c>
      <c r="L123" t="s">
        <v>409</v>
      </c>
      <c r="M123" t="s">
        <v>409</v>
      </c>
      <c r="N123" t="s">
        <v>409</v>
      </c>
      <c r="O123" t="s">
        <v>409</v>
      </c>
      <c r="P123" t="s">
        <v>409</v>
      </c>
      <c r="Q123" t="s">
        <v>409</v>
      </c>
    </row>
    <row r="124" spans="1:17">
      <c r="A124" t="s">
        <v>17</v>
      </c>
      <c r="B124" t="s">
        <v>31</v>
      </c>
      <c r="C124" t="s">
        <v>47</v>
      </c>
      <c r="D124" t="s">
        <v>301</v>
      </c>
      <c r="E124" t="s">
        <v>302</v>
      </c>
      <c r="F124" t="s">
        <v>409</v>
      </c>
      <c r="G124" t="s">
        <v>409</v>
      </c>
      <c r="H124" t="s">
        <v>409</v>
      </c>
      <c r="I124" t="s">
        <v>409</v>
      </c>
      <c r="J124" t="s">
        <v>409</v>
      </c>
      <c r="K124" t="s">
        <v>409</v>
      </c>
      <c r="L124" t="s">
        <v>409</v>
      </c>
      <c r="M124" t="s">
        <v>409</v>
      </c>
      <c r="N124" t="s">
        <v>409</v>
      </c>
      <c r="O124" t="s">
        <v>409</v>
      </c>
      <c r="P124" t="s">
        <v>409</v>
      </c>
      <c r="Q124" t="s">
        <v>409</v>
      </c>
    </row>
    <row r="125" spans="1:17">
      <c r="A125" t="s">
        <v>15</v>
      </c>
      <c r="B125" t="s">
        <v>25</v>
      </c>
      <c r="C125" t="s">
        <v>469</v>
      </c>
      <c r="D125" t="s">
        <v>303</v>
      </c>
      <c r="E125" t="s">
        <v>304</v>
      </c>
      <c r="F125" t="s">
        <v>409</v>
      </c>
      <c r="G125" t="s">
        <v>409</v>
      </c>
      <c r="H125" t="s">
        <v>409</v>
      </c>
      <c r="I125" t="s">
        <v>409</v>
      </c>
      <c r="J125" t="s">
        <v>409</v>
      </c>
      <c r="K125" t="s">
        <v>409</v>
      </c>
      <c r="L125" t="s">
        <v>409</v>
      </c>
      <c r="M125" t="s">
        <v>409</v>
      </c>
      <c r="N125" t="s">
        <v>409</v>
      </c>
      <c r="O125" t="s">
        <v>409</v>
      </c>
      <c r="P125" t="s">
        <v>409</v>
      </c>
      <c r="Q125" t="s">
        <v>409</v>
      </c>
    </row>
    <row r="126" spans="1:17">
      <c r="A126" t="s">
        <v>15</v>
      </c>
      <c r="B126" t="s">
        <v>23</v>
      </c>
      <c r="C126" t="s">
        <v>43</v>
      </c>
      <c r="D126" t="s">
        <v>305</v>
      </c>
      <c r="E126" t="s">
        <v>306</v>
      </c>
      <c r="F126" t="s">
        <v>409</v>
      </c>
      <c r="G126" t="s">
        <v>409</v>
      </c>
      <c r="H126" t="s">
        <v>409</v>
      </c>
      <c r="I126" t="s">
        <v>409</v>
      </c>
      <c r="J126" t="s">
        <v>409</v>
      </c>
      <c r="K126" t="s">
        <v>409</v>
      </c>
      <c r="L126" t="s">
        <v>409</v>
      </c>
      <c r="M126" t="s">
        <v>409</v>
      </c>
      <c r="N126" t="s">
        <v>409</v>
      </c>
      <c r="O126" t="s">
        <v>409</v>
      </c>
      <c r="P126" t="s">
        <v>409</v>
      </c>
      <c r="Q126" t="s">
        <v>409</v>
      </c>
    </row>
    <row r="127" spans="1:17">
      <c r="A127" t="s">
        <v>17</v>
      </c>
      <c r="B127" t="s">
        <v>31</v>
      </c>
      <c r="C127" t="s">
        <v>47</v>
      </c>
      <c r="D127" t="s">
        <v>307</v>
      </c>
      <c r="E127" t="s">
        <v>308</v>
      </c>
      <c r="F127" t="s">
        <v>409</v>
      </c>
      <c r="G127" t="s">
        <v>409</v>
      </c>
      <c r="H127" t="s">
        <v>409</v>
      </c>
      <c r="I127" t="s">
        <v>409</v>
      </c>
      <c r="J127" t="s">
        <v>409</v>
      </c>
      <c r="K127" t="s">
        <v>409</v>
      </c>
      <c r="L127" t="s">
        <v>409</v>
      </c>
      <c r="M127" t="s">
        <v>409</v>
      </c>
      <c r="N127" t="s">
        <v>409</v>
      </c>
      <c r="O127" t="s">
        <v>409</v>
      </c>
      <c r="P127" t="s">
        <v>409</v>
      </c>
      <c r="Q127" t="s">
        <v>409</v>
      </c>
    </row>
    <row r="128" spans="1:17">
      <c r="A128" t="s">
        <v>17</v>
      </c>
      <c r="B128" t="s">
        <v>33</v>
      </c>
      <c r="C128" t="s">
        <v>53</v>
      </c>
      <c r="D128" t="s">
        <v>309</v>
      </c>
      <c r="E128" t="s">
        <v>310</v>
      </c>
      <c r="F128" t="s">
        <v>409</v>
      </c>
      <c r="G128" t="s">
        <v>409</v>
      </c>
      <c r="H128" t="s">
        <v>409</v>
      </c>
      <c r="I128" t="s">
        <v>411</v>
      </c>
      <c r="J128" t="s">
        <v>409</v>
      </c>
      <c r="K128" t="s">
        <v>409</v>
      </c>
      <c r="L128" t="s">
        <v>409</v>
      </c>
      <c r="M128" t="s">
        <v>409</v>
      </c>
      <c r="N128" t="s">
        <v>411</v>
      </c>
      <c r="O128" t="s">
        <v>411</v>
      </c>
      <c r="P128" t="s">
        <v>409</v>
      </c>
      <c r="Q128" t="s">
        <v>409</v>
      </c>
    </row>
    <row r="129" spans="1:17">
      <c r="A129" t="s">
        <v>15</v>
      </c>
      <c r="B129" t="s">
        <v>23</v>
      </c>
      <c r="C129" t="s">
        <v>43</v>
      </c>
      <c r="D129" t="s">
        <v>311</v>
      </c>
      <c r="E129" t="s">
        <v>312</v>
      </c>
      <c r="F129" t="s">
        <v>409</v>
      </c>
      <c r="G129" t="s">
        <v>409</v>
      </c>
      <c r="H129" t="s">
        <v>409</v>
      </c>
      <c r="I129" t="s">
        <v>409</v>
      </c>
      <c r="J129" t="s">
        <v>409</v>
      </c>
      <c r="K129" t="s">
        <v>409</v>
      </c>
      <c r="L129" t="s">
        <v>409</v>
      </c>
      <c r="M129" t="s">
        <v>409</v>
      </c>
      <c r="N129" t="s">
        <v>409</v>
      </c>
      <c r="O129" t="s">
        <v>409</v>
      </c>
      <c r="P129" t="s">
        <v>409</v>
      </c>
      <c r="Q129" t="s">
        <v>409</v>
      </c>
    </row>
    <row r="130" spans="1:17">
      <c r="A130" t="s">
        <v>21</v>
      </c>
      <c r="B130" t="s">
        <v>37</v>
      </c>
      <c r="C130" t="s">
        <v>57</v>
      </c>
      <c r="D130" t="s">
        <v>313</v>
      </c>
      <c r="E130" t="s">
        <v>314</v>
      </c>
      <c r="F130" t="s">
        <v>409</v>
      </c>
      <c r="G130" t="s">
        <v>409</v>
      </c>
      <c r="H130" t="s">
        <v>411</v>
      </c>
      <c r="I130" t="s">
        <v>411</v>
      </c>
      <c r="J130" t="s">
        <v>411</v>
      </c>
      <c r="K130" t="s">
        <v>409</v>
      </c>
      <c r="L130" t="s">
        <v>411</v>
      </c>
      <c r="M130" t="s">
        <v>411</v>
      </c>
      <c r="N130" t="s">
        <v>411</v>
      </c>
      <c r="O130" t="s">
        <v>409</v>
      </c>
      <c r="P130" t="s">
        <v>409</v>
      </c>
      <c r="Q130" t="s">
        <v>409</v>
      </c>
    </row>
    <row r="131" spans="1:17">
      <c r="A131" t="s">
        <v>19</v>
      </c>
      <c r="B131" t="s">
        <v>35</v>
      </c>
      <c r="C131" t="s">
        <v>63</v>
      </c>
      <c r="D131" t="s">
        <v>315</v>
      </c>
      <c r="E131" t="s">
        <v>316</v>
      </c>
      <c r="F131" t="s">
        <v>409</v>
      </c>
      <c r="G131" t="s">
        <v>409</v>
      </c>
      <c r="H131" t="s">
        <v>409</v>
      </c>
      <c r="I131" t="s">
        <v>409</v>
      </c>
      <c r="J131" t="s">
        <v>409</v>
      </c>
      <c r="K131" t="s">
        <v>409</v>
      </c>
      <c r="L131" t="s">
        <v>409</v>
      </c>
      <c r="M131" t="s">
        <v>409</v>
      </c>
      <c r="N131" t="s">
        <v>409</v>
      </c>
      <c r="O131" t="s">
        <v>409</v>
      </c>
      <c r="P131" t="s">
        <v>409</v>
      </c>
      <c r="Q131" t="s">
        <v>409</v>
      </c>
    </row>
    <row r="132" spans="1:17">
      <c r="A132" t="s">
        <v>21</v>
      </c>
      <c r="B132" t="s">
        <v>39</v>
      </c>
      <c r="C132" t="s">
        <v>59</v>
      </c>
      <c r="D132" t="s">
        <v>317</v>
      </c>
      <c r="E132" t="s">
        <v>318</v>
      </c>
      <c r="F132" t="s">
        <v>409</v>
      </c>
      <c r="G132" t="s">
        <v>409</v>
      </c>
      <c r="H132" t="s">
        <v>409</v>
      </c>
      <c r="I132" t="s">
        <v>411</v>
      </c>
      <c r="J132" t="s">
        <v>409</v>
      </c>
      <c r="K132" t="s">
        <v>411</v>
      </c>
      <c r="L132" t="s">
        <v>409</v>
      </c>
      <c r="M132" t="s">
        <v>409</v>
      </c>
      <c r="N132" t="s">
        <v>409</v>
      </c>
      <c r="O132" t="s">
        <v>409</v>
      </c>
      <c r="P132" t="s">
        <v>409</v>
      </c>
      <c r="Q132" t="s">
        <v>409</v>
      </c>
    </row>
    <row r="133" spans="1:17">
      <c r="A133" t="s">
        <v>15</v>
      </c>
      <c r="B133" t="s">
        <v>25</v>
      </c>
      <c r="C133" t="s">
        <v>469</v>
      </c>
      <c r="D133" t="s">
        <v>319</v>
      </c>
      <c r="E133" t="s">
        <v>320</v>
      </c>
      <c r="F133" t="s">
        <v>409</v>
      </c>
      <c r="G133" t="s">
        <v>409</v>
      </c>
      <c r="H133" t="s">
        <v>409</v>
      </c>
      <c r="I133" t="s">
        <v>409</v>
      </c>
      <c r="J133" t="s">
        <v>411</v>
      </c>
      <c r="K133" t="s">
        <v>409</v>
      </c>
      <c r="L133" t="s">
        <v>409</v>
      </c>
      <c r="M133" t="s">
        <v>409</v>
      </c>
      <c r="N133" t="s">
        <v>409</v>
      </c>
      <c r="O133" t="s">
        <v>409</v>
      </c>
      <c r="P133" t="s">
        <v>409</v>
      </c>
      <c r="Q133" t="s">
        <v>409</v>
      </c>
    </row>
    <row r="134" spans="1:17">
      <c r="A134" t="s">
        <v>17</v>
      </c>
      <c r="B134" t="s">
        <v>31</v>
      </c>
      <c r="C134" t="s">
        <v>47</v>
      </c>
      <c r="D134" t="s">
        <v>321</v>
      </c>
      <c r="E134" t="s">
        <v>322</v>
      </c>
      <c r="F134" t="s">
        <v>409</v>
      </c>
      <c r="G134" t="s">
        <v>409</v>
      </c>
      <c r="H134" t="s">
        <v>409</v>
      </c>
      <c r="I134" t="s">
        <v>411</v>
      </c>
      <c r="J134" t="s">
        <v>409</v>
      </c>
      <c r="K134" t="s">
        <v>409</v>
      </c>
      <c r="L134" t="s">
        <v>409</v>
      </c>
      <c r="M134" t="s">
        <v>409</v>
      </c>
      <c r="N134" t="s">
        <v>409</v>
      </c>
      <c r="O134" t="s">
        <v>409</v>
      </c>
      <c r="P134" t="s">
        <v>409</v>
      </c>
      <c r="Q134" t="s">
        <v>409</v>
      </c>
    </row>
    <row r="135" spans="1:17">
      <c r="A135" t="s">
        <v>17</v>
      </c>
      <c r="B135" t="s">
        <v>33</v>
      </c>
      <c r="C135" t="s">
        <v>53</v>
      </c>
      <c r="D135" t="s">
        <v>323</v>
      </c>
      <c r="E135" t="s">
        <v>324</v>
      </c>
      <c r="F135" t="s">
        <v>409</v>
      </c>
      <c r="G135" t="s">
        <v>409</v>
      </c>
      <c r="H135" t="s">
        <v>409</v>
      </c>
      <c r="I135" t="s">
        <v>411</v>
      </c>
      <c r="J135" t="s">
        <v>411</v>
      </c>
      <c r="K135" t="s">
        <v>409</v>
      </c>
      <c r="L135" t="s">
        <v>409</v>
      </c>
      <c r="M135" t="s">
        <v>409</v>
      </c>
      <c r="N135" t="s">
        <v>411</v>
      </c>
      <c r="O135" t="s">
        <v>409</v>
      </c>
      <c r="P135" t="s">
        <v>409</v>
      </c>
      <c r="Q135" t="s">
        <v>409</v>
      </c>
    </row>
    <row r="136" spans="1:17">
      <c r="A136" t="s">
        <v>21</v>
      </c>
      <c r="B136" t="s">
        <v>39</v>
      </c>
      <c r="C136" t="s">
        <v>55</v>
      </c>
      <c r="D136" t="s">
        <v>325</v>
      </c>
      <c r="E136" t="s">
        <v>326</v>
      </c>
      <c r="F136" t="s">
        <v>409</v>
      </c>
      <c r="G136" t="s">
        <v>409</v>
      </c>
      <c r="H136" t="s">
        <v>409</v>
      </c>
      <c r="I136" t="s">
        <v>411</v>
      </c>
      <c r="J136" t="s">
        <v>409</v>
      </c>
      <c r="K136" t="s">
        <v>409</v>
      </c>
      <c r="L136" t="s">
        <v>409</v>
      </c>
      <c r="M136" t="s">
        <v>409</v>
      </c>
      <c r="N136" t="s">
        <v>409</v>
      </c>
      <c r="O136" t="s">
        <v>409</v>
      </c>
      <c r="P136" t="s">
        <v>409</v>
      </c>
      <c r="Q136" t="s">
        <v>409</v>
      </c>
    </row>
    <row r="137" spans="1:17">
      <c r="A137" t="s">
        <v>19</v>
      </c>
      <c r="B137" t="s">
        <v>35</v>
      </c>
      <c r="C137" t="s">
        <v>63</v>
      </c>
      <c r="D137" t="s">
        <v>327</v>
      </c>
      <c r="E137" t="s">
        <v>328</v>
      </c>
      <c r="F137" t="s">
        <v>409</v>
      </c>
      <c r="G137" t="s">
        <v>409</v>
      </c>
      <c r="H137" t="s">
        <v>409</v>
      </c>
      <c r="I137" t="s">
        <v>409</v>
      </c>
      <c r="J137" t="s">
        <v>409</v>
      </c>
      <c r="K137" t="s">
        <v>409</v>
      </c>
      <c r="L137" t="s">
        <v>409</v>
      </c>
      <c r="M137" t="s">
        <v>409</v>
      </c>
      <c r="N137" t="s">
        <v>409</v>
      </c>
      <c r="O137" t="s">
        <v>409</v>
      </c>
      <c r="P137" t="s">
        <v>409</v>
      </c>
      <c r="Q137" t="s">
        <v>409</v>
      </c>
    </row>
    <row r="138" spans="1:17">
      <c r="A138" t="s">
        <v>15</v>
      </c>
      <c r="B138" t="s">
        <v>25</v>
      </c>
      <c r="C138" t="s">
        <v>469</v>
      </c>
      <c r="D138" t="s">
        <v>329</v>
      </c>
      <c r="E138" t="s">
        <v>330</v>
      </c>
      <c r="F138" t="s">
        <v>409</v>
      </c>
      <c r="G138" t="s">
        <v>409</v>
      </c>
      <c r="H138" t="s">
        <v>409</v>
      </c>
      <c r="I138" t="s">
        <v>409</v>
      </c>
      <c r="J138" t="s">
        <v>409</v>
      </c>
      <c r="K138" t="s">
        <v>409</v>
      </c>
      <c r="L138" t="s">
        <v>409</v>
      </c>
      <c r="M138" t="s">
        <v>409</v>
      </c>
      <c r="N138" t="s">
        <v>409</v>
      </c>
      <c r="O138" t="s">
        <v>409</v>
      </c>
      <c r="P138" t="s">
        <v>409</v>
      </c>
      <c r="Q138" t="s">
        <v>409</v>
      </c>
    </row>
    <row r="139" spans="1:17">
      <c r="A139" t="s">
        <v>15</v>
      </c>
      <c r="B139" t="s">
        <v>27</v>
      </c>
      <c r="C139" t="s">
        <v>41</v>
      </c>
      <c r="D139" t="s">
        <v>331</v>
      </c>
      <c r="E139" t="s">
        <v>332</v>
      </c>
      <c r="F139" t="s">
        <v>409</v>
      </c>
      <c r="G139" t="s">
        <v>409</v>
      </c>
      <c r="H139" t="s">
        <v>409</v>
      </c>
      <c r="I139" t="s">
        <v>409</v>
      </c>
      <c r="J139" t="s">
        <v>409</v>
      </c>
      <c r="K139" t="s">
        <v>409</v>
      </c>
      <c r="L139" t="s">
        <v>409</v>
      </c>
      <c r="M139" t="s">
        <v>409</v>
      </c>
      <c r="N139" t="s">
        <v>409</v>
      </c>
      <c r="O139" t="s">
        <v>409</v>
      </c>
      <c r="P139" t="s">
        <v>409</v>
      </c>
      <c r="Q139" t="s">
        <v>409</v>
      </c>
    </row>
    <row r="140" spans="1:17">
      <c r="A140" t="s">
        <v>17</v>
      </c>
      <c r="B140" t="s">
        <v>31</v>
      </c>
      <c r="C140" t="s">
        <v>49</v>
      </c>
      <c r="D140" t="s">
        <v>333</v>
      </c>
      <c r="E140" t="s">
        <v>334</v>
      </c>
      <c r="F140" t="s">
        <v>409</v>
      </c>
      <c r="G140" t="s">
        <v>409</v>
      </c>
      <c r="H140" t="s">
        <v>409</v>
      </c>
      <c r="I140" t="s">
        <v>409</v>
      </c>
      <c r="J140" t="s">
        <v>409</v>
      </c>
      <c r="K140" t="s">
        <v>409</v>
      </c>
      <c r="L140" t="s">
        <v>409</v>
      </c>
      <c r="M140" t="s">
        <v>409</v>
      </c>
      <c r="N140" t="s">
        <v>409</v>
      </c>
      <c r="O140" t="s">
        <v>409</v>
      </c>
      <c r="P140" t="s">
        <v>409</v>
      </c>
      <c r="Q140" t="s">
        <v>409</v>
      </c>
    </row>
    <row r="141" spans="1:17">
      <c r="A141" t="s">
        <v>19</v>
      </c>
      <c r="B141" t="s">
        <v>35</v>
      </c>
      <c r="C141" t="s">
        <v>63</v>
      </c>
      <c r="D141" t="s">
        <v>335</v>
      </c>
      <c r="E141" t="s">
        <v>336</v>
      </c>
      <c r="F141" t="s">
        <v>409</v>
      </c>
      <c r="G141" t="s">
        <v>409</v>
      </c>
      <c r="H141" t="s">
        <v>409</v>
      </c>
      <c r="I141" t="s">
        <v>411</v>
      </c>
      <c r="J141" t="s">
        <v>409</v>
      </c>
      <c r="K141" t="s">
        <v>409</v>
      </c>
      <c r="L141" t="s">
        <v>409</v>
      </c>
      <c r="M141" t="s">
        <v>409</v>
      </c>
      <c r="N141" t="s">
        <v>409</v>
      </c>
      <c r="O141" t="s">
        <v>409</v>
      </c>
      <c r="P141" t="s">
        <v>409</v>
      </c>
      <c r="Q141" t="s">
        <v>409</v>
      </c>
    </row>
    <row r="142" spans="1:17">
      <c r="A142" t="s">
        <v>19</v>
      </c>
      <c r="B142" t="s">
        <v>35</v>
      </c>
      <c r="C142" t="s">
        <v>63</v>
      </c>
      <c r="D142" t="s">
        <v>337</v>
      </c>
      <c r="E142" t="s">
        <v>338</v>
      </c>
      <c r="F142" t="s">
        <v>409</v>
      </c>
      <c r="G142" t="s">
        <v>409</v>
      </c>
      <c r="H142" t="s">
        <v>409</v>
      </c>
      <c r="I142" t="s">
        <v>409</v>
      </c>
      <c r="J142" t="s">
        <v>409</v>
      </c>
      <c r="K142" t="s">
        <v>409</v>
      </c>
      <c r="L142" t="s">
        <v>409</v>
      </c>
      <c r="M142" t="s">
        <v>409</v>
      </c>
      <c r="N142" t="s">
        <v>409</v>
      </c>
      <c r="O142" t="s">
        <v>409</v>
      </c>
      <c r="P142" t="s">
        <v>409</v>
      </c>
      <c r="Q142" t="s">
        <v>409</v>
      </c>
    </row>
    <row r="143" spans="1:17">
      <c r="A143" t="s">
        <v>15</v>
      </c>
      <c r="B143" t="s">
        <v>25</v>
      </c>
      <c r="C143" t="s">
        <v>45</v>
      </c>
      <c r="D143" t="s">
        <v>339</v>
      </c>
      <c r="E143" t="s">
        <v>340</v>
      </c>
      <c r="F143" t="s">
        <v>409</v>
      </c>
      <c r="G143" t="s">
        <v>409</v>
      </c>
      <c r="H143" t="s">
        <v>411</v>
      </c>
      <c r="I143" t="s">
        <v>411</v>
      </c>
      <c r="J143" t="s">
        <v>411</v>
      </c>
      <c r="K143" t="s">
        <v>409</v>
      </c>
      <c r="L143" t="s">
        <v>411</v>
      </c>
      <c r="M143" t="s">
        <v>411</v>
      </c>
      <c r="N143" t="s">
        <v>409</v>
      </c>
      <c r="O143" t="s">
        <v>411</v>
      </c>
      <c r="P143" t="s">
        <v>409</v>
      </c>
      <c r="Q143" t="s">
        <v>409</v>
      </c>
    </row>
    <row r="144" spans="1:17">
      <c r="A144" t="s">
        <v>17</v>
      </c>
      <c r="B144" t="s">
        <v>31</v>
      </c>
      <c r="C144" t="s">
        <v>49</v>
      </c>
      <c r="D144" t="s">
        <v>341</v>
      </c>
      <c r="E144" t="s">
        <v>342</v>
      </c>
      <c r="F144" t="s">
        <v>409</v>
      </c>
      <c r="G144" t="s">
        <v>409</v>
      </c>
      <c r="H144" t="s">
        <v>409</v>
      </c>
      <c r="I144" t="s">
        <v>409</v>
      </c>
      <c r="J144" t="s">
        <v>409</v>
      </c>
      <c r="K144" t="s">
        <v>409</v>
      </c>
      <c r="L144" t="s">
        <v>409</v>
      </c>
      <c r="M144" t="s">
        <v>409</v>
      </c>
      <c r="N144" t="s">
        <v>409</v>
      </c>
      <c r="O144" t="s">
        <v>409</v>
      </c>
      <c r="P144" t="s">
        <v>409</v>
      </c>
      <c r="Q144" t="s">
        <v>409</v>
      </c>
    </row>
    <row r="145" spans="1:17">
      <c r="A145" t="s">
        <v>21</v>
      </c>
      <c r="B145" t="s">
        <v>37</v>
      </c>
      <c r="C145" t="s">
        <v>59</v>
      </c>
      <c r="D145" t="s">
        <v>343</v>
      </c>
      <c r="E145" t="s">
        <v>344</v>
      </c>
      <c r="F145" t="s">
        <v>409</v>
      </c>
      <c r="G145" t="s">
        <v>409</v>
      </c>
      <c r="H145" t="s">
        <v>409</v>
      </c>
      <c r="I145" t="s">
        <v>409</v>
      </c>
      <c r="J145" t="s">
        <v>409</v>
      </c>
      <c r="K145" t="s">
        <v>409</v>
      </c>
      <c r="L145" t="s">
        <v>409</v>
      </c>
      <c r="M145" t="s">
        <v>409</v>
      </c>
      <c r="N145" t="s">
        <v>409</v>
      </c>
      <c r="O145" t="s">
        <v>409</v>
      </c>
      <c r="P145" t="s">
        <v>409</v>
      </c>
      <c r="Q145" t="s">
        <v>409</v>
      </c>
    </row>
    <row r="146" spans="1:17">
      <c r="A146" t="s">
        <v>21</v>
      </c>
      <c r="B146" t="s">
        <v>37</v>
      </c>
      <c r="C146" t="s">
        <v>57</v>
      </c>
      <c r="D146" t="s">
        <v>345</v>
      </c>
      <c r="E146" t="s">
        <v>346</v>
      </c>
      <c r="F146" t="s">
        <v>409</v>
      </c>
      <c r="G146" t="s">
        <v>409</v>
      </c>
      <c r="H146" t="s">
        <v>409</v>
      </c>
      <c r="I146" t="s">
        <v>411</v>
      </c>
      <c r="J146" t="s">
        <v>411</v>
      </c>
      <c r="K146" t="s">
        <v>409</v>
      </c>
      <c r="L146" t="s">
        <v>409</v>
      </c>
      <c r="M146" t="s">
        <v>409</v>
      </c>
      <c r="N146" t="s">
        <v>409</v>
      </c>
      <c r="O146" t="s">
        <v>409</v>
      </c>
      <c r="P146" t="s">
        <v>409</v>
      </c>
      <c r="Q146" t="s">
        <v>409</v>
      </c>
    </row>
    <row r="147" spans="1:17">
      <c r="A147" t="s">
        <v>19</v>
      </c>
      <c r="B147" t="s">
        <v>35</v>
      </c>
      <c r="C147" t="s">
        <v>63</v>
      </c>
      <c r="D147" t="s">
        <v>347</v>
      </c>
      <c r="E147" t="s">
        <v>348</v>
      </c>
      <c r="F147" t="s">
        <v>409</v>
      </c>
      <c r="G147" t="s">
        <v>409</v>
      </c>
      <c r="H147" t="s">
        <v>409</v>
      </c>
      <c r="I147" t="s">
        <v>409</v>
      </c>
      <c r="J147" t="s">
        <v>409</v>
      </c>
      <c r="K147" t="s">
        <v>409</v>
      </c>
      <c r="L147" t="s">
        <v>409</v>
      </c>
      <c r="M147" t="s">
        <v>409</v>
      </c>
      <c r="N147" t="s">
        <v>409</v>
      </c>
      <c r="O147" t="s">
        <v>409</v>
      </c>
      <c r="P147" t="s">
        <v>409</v>
      </c>
      <c r="Q147" t="s">
        <v>409</v>
      </c>
    </row>
    <row r="148" spans="1:17">
      <c r="A148" t="s">
        <v>15</v>
      </c>
      <c r="B148" t="s">
        <v>25</v>
      </c>
      <c r="C148" t="s">
        <v>469</v>
      </c>
      <c r="D148" t="s">
        <v>349</v>
      </c>
      <c r="E148" t="s">
        <v>350</v>
      </c>
      <c r="F148" t="s">
        <v>409</v>
      </c>
      <c r="G148" t="s">
        <v>409</v>
      </c>
      <c r="H148" t="s">
        <v>409</v>
      </c>
      <c r="I148" t="s">
        <v>409</v>
      </c>
      <c r="J148" t="s">
        <v>409</v>
      </c>
      <c r="K148" t="s">
        <v>409</v>
      </c>
      <c r="L148" t="s">
        <v>409</v>
      </c>
      <c r="M148" t="s">
        <v>409</v>
      </c>
      <c r="N148" t="s">
        <v>409</v>
      </c>
      <c r="O148" t="s">
        <v>409</v>
      </c>
      <c r="P148" t="s">
        <v>409</v>
      </c>
      <c r="Q148" t="s">
        <v>409</v>
      </c>
    </row>
    <row r="149" spans="1:17">
      <c r="A149" t="s">
        <v>21</v>
      </c>
      <c r="B149" t="s">
        <v>39</v>
      </c>
      <c r="C149" t="s">
        <v>59</v>
      </c>
      <c r="D149" t="s">
        <v>351</v>
      </c>
      <c r="E149" t="s">
        <v>352</v>
      </c>
      <c r="F149" t="s">
        <v>409</v>
      </c>
      <c r="G149" t="s">
        <v>409</v>
      </c>
      <c r="H149" t="s">
        <v>409</v>
      </c>
      <c r="I149" t="s">
        <v>411</v>
      </c>
      <c r="J149" t="s">
        <v>409</v>
      </c>
      <c r="K149" t="s">
        <v>409</v>
      </c>
      <c r="L149" t="s">
        <v>409</v>
      </c>
      <c r="M149" t="s">
        <v>409</v>
      </c>
      <c r="N149" t="s">
        <v>409</v>
      </c>
      <c r="O149" t="s">
        <v>409</v>
      </c>
      <c r="P149" t="s">
        <v>409</v>
      </c>
      <c r="Q149" t="s">
        <v>409</v>
      </c>
    </row>
    <row r="150" spans="1:17">
      <c r="A150" t="s">
        <v>21</v>
      </c>
      <c r="B150" t="s">
        <v>37</v>
      </c>
      <c r="C150" t="s">
        <v>59</v>
      </c>
      <c r="D150" t="s">
        <v>353</v>
      </c>
      <c r="E150" t="s">
        <v>354</v>
      </c>
      <c r="F150" t="s">
        <v>409</v>
      </c>
      <c r="G150" t="s">
        <v>409</v>
      </c>
      <c r="H150" t="s">
        <v>409</v>
      </c>
      <c r="I150" t="s">
        <v>411</v>
      </c>
      <c r="J150" t="s">
        <v>409</v>
      </c>
      <c r="K150" t="s">
        <v>411</v>
      </c>
      <c r="L150" t="s">
        <v>409</v>
      </c>
      <c r="M150" t="s">
        <v>409</v>
      </c>
      <c r="N150" t="s">
        <v>409</v>
      </c>
      <c r="O150" t="s">
        <v>411</v>
      </c>
      <c r="P150" t="s">
        <v>411</v>
      </c>
      <c r="Q150" t="s">
        <v>409</v>
      </c>
    </row>
    <row r="151" spans="1:17">
      <c r="A151" t="s">
        <v>15</v>
      </c>
      <c r="B151" t="s">
        <v>25</v>
      </c>
      <c r="C151" t="s">
        <v>45</v>
      </c>
      <c r="D151" t="s">
        <v>355</v>
      </c>
      <c r="E151" t="s">
        <v>356</v>
      </c>
      <c r="F151" t="s">
        <v>409</v>
      </c>
      <c r="G151" t="s">
        <v>409</v>
      </c>
      <c r="H151" t="s">
        <v>409</v>
      </c>
      <c r="I151" t="s">
        <v>409</v>
      </c>
      <c r="J151" t="s">
        <v>411</v>
      </c>
      <c r="K151" t="s">
        <v>409</v>
      </c>
      <c r="L151" t="s">
        <v>409</v>
      </c>
      <c r="M151" t="s">
        <v>409</v>
      </c>
      <c r="N151" t="s">
        <v>411</v>
      </c>
      <c r="O151" t="s">
        <v>411</v>
      </c>
      <c r="P151" t="s">
        <v>409</v>
      </c>
      <c r="Q151" t="s">
        <v>409</v>
      </c>
    </row>
    <row r="152" spans="1:17">
      <c r="A152" t="s">
        <v>21</v>
      </c>
      <c r="B152" t="s">
        <v>37</v>
      </c>
      <c r="C152" t="s">
        <v>59</v>
      </c>
      <c r="D152" t="s">
        <v>357</v>
      </c>
      <c r="E152" t="s">
        <v>358</v>
      </c>
      <c r="F152" t="s">
        <v>409</v>
      </c>
      <c r="G152" t="s">
        <v>409</v>
      </c>
      <c r="H152" t="s">
        <v>409</v>
      </c>
      <c r="I152" t="s">
        <v>409</v>
      </c>
      <c r="J152" t="s">
        <v>409</v>
      </c>
      <c r="K152" t="s">
        <v>409</v>
      </c>
      <c r="L152" t="s">
        <v>409</v>
      </c>
      <c r="M152" t="s">
        <v>409</v>
      </c>
      <c r="N152" t="s">
        <v>409</v>
      </c>
      <c r="O152" t="s">
        <v>409</v>
      </c>
      <c r="P152" t="s">
        <v>409</v>
      </c>
      <c r="Q152" t="s">
        <v>409</v>
      </c>
    </row>
    <row r="153" spans="1:17">
      <c r="A153" t="s">
        <v>17</v>
      </c>
      <c r="B153" t="s">
        <v>31</v>
      </c>
      <c r="C153" t="s">
        <v>49</v>
      </c>
      <c r="D153" t="s">
        <v>359</v>
      </c>
      <c r="E153" t="s">
        <v>360</v>
      </c>
      <c r="F153" t="s">
        <v>409</v>
      </c>
      <c r="G153" t="s">
        <v>409</v>
      </c>
      <c r="H153" t="s">
        <v>409</v>
      </c>
      <c r="I153" t="s">
        <v>409</v>
      </c>
      <c r="J153" t="s">
        <v>409</v>
      </c>
      <c r="K153" t="s">
        <v>409</v>
      </c>
      <c r="L153" t="s">
        <v>409</v>
      </c>
      <c r="M153" t="s">
        <v>409</v>
      </c>
      <c r="N153" t="s">
        <v>409</v>
      </c>
      <c r="O153" t="s">
        <v>409</v>
      </c>
      <c r="P153" t="s">
        <v>409</v>
      </c>
      <c r="Q153" t="s">
        <v>409</v>
      </c>
    </row>
    <row r="154" spans="1:17">
      <c r="A154" t="s">
        <v>17</v>
      </c>
      <c r="B154" t="s">
        <v>31</v>
      </c>
      <c r="C154" t="s">
        <v>49</v>
      </c>
      <c r="D154" t="s">
        <v>361</v>
      </c>
      <c r="E154" t="s">
        <v>362</v>
      </c>
      <c r="F154" t="s">
        <v>409</v>
      </c>
      <c r="G154" t="s">
        <v>409</v>
      </c>
      <c r="H154" t="s">
        <v>409</v>
      </c>
      <c r="I154" t="s">
        <v>409</v>
      </c>
      <c r="J154" t="s">
        <v>409</v>
      </c>
      <c r="K154" t="s">
        <v>409</v>
      </c>
      <c r="L154" t="s">
        <v>409</v>
      </c>
      <c r="M154" t="s">
        <v>409</v>
      </c>
      <c r="N154" t="s">
        <v>409</v>
      </c>
      <c r="O154" t="s">
        <v>409</v>
      </c>
      <c r="P154" t="s">
        <v>409</v>
      </c>
      <c r="Q154" t="s">
        <v>409</v>
      </c>
    </row>
    <row r="155" spans="1:17">
      <c r="A155" t="s">
        <v>15</v>
      </c>
      <c r="B155" t="s">
        <v>27</v>
      </c>
      <c r="C155" t="s">
        <v>41</v>
      </c>
      <c r="D155" t="s">
        <v>363</v>
      </c>
      <c r="E155" t="s">
        <v>364</v>
      </c>
      <c r="F155" t="s">
        <v>409</v>
      </c>
      <c r="G155" t="s">
        <v>409</v>
      </c>
      <c r="H155" t="s">
        <v>409</v>
      </c>
      <c r="I155" t="s">
        <v>409</v>
      </c>
      <c r="J155" t="s">
        <v>409</v>
      </c>
      <c r="K155" t="s">
        <v>409</v>
      </c>
      <c r="L155" t="s">
        <v>409</v>
      </c>
      <c r="M155" t="s">
        <v>409</v>
      </c>
      <c r="N155" t="s">
        <v>409</v>
      </c>
      <c r="O155" t="s">
        <v>409</v>
      </c>
      <c r="P155" t="s">
        <v>409</v>
      </c>
      <c r="Q155" t="s">
        <v>409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59999389629810485"/>
  </sheetPr>
  <dimension ref="A1:N179"/>
  <sheetViews>
    <sheetView showGridLines="0" zoomScale="70" zoomScaleNormal="70" workbookViewId="0">
      <selection activeCell="F8" sqref="F8"/>
    </sheetView>
  </sheetViews>
  <sheetFormatPr defaultRowHeight="15" outlineLevelCol="1"/>
  <cols>
    <col min="1" max="1" width="5.7109375" customWidth="1"/>
    <col min="2" max="2" width="45.7109375" hidden="1" customWidth="1" outlineLevel="1"/>
    <col min="3" max="3" width="32.7109375" hidden="1" customWidth="1" outlineLevel="1"/>
    <col min="4" max="4" width="49.7109375" hidden="1" customWidth="1" outlineLevel="1"/>
    <col min="5" max="5" width="25.7109375" customWidth="1" collapsed="1"/>
    <col min="6" max="6" width="30.7109375" customWidth="1"/>
    <col min="7" max="13" width="40.7109375" customWidth="1"/>
    <col min="14" max="15" width="4.7109375" customWidth="1"/>
  </cols>
  <sheetData>
    <row r="1" spans="1:14" ht="9.9499999999999993" customHeight="1">
      <c r="A1" s="421" t="s">
        <v>628</v>
      </c>
      <c r="B1" s="421"/>
      <c r="C1" s="421"/>
      <c r="D1" s="421"/>
      <c r="E1" s="421"/>
      <c r="F1" s="421"/>
      <c r="G1" s="421"/>
      <c r="H1" s="421"/>
      <c r="I1" s="421"/>
      <c r="J1" s="421"/>
      <c r="K1" s="421"/>
      <c r="L1" s="421"/>
      <c r="M1" s="421"/>
      <c r="N1" s="237"/>
    </row>
    <row r="2" spans="1:14" ht="9.9499999999999993" customHeight="1">
      <c r="A2" s="421"/>
      <c r="B2" s="421"/>
      <c r="C2" s="421"/>
      <c r="D2" s="421"/>
      <c r="E2" s="421"/>
      <c r="F2" s="421"/>
      <c r="G2" s="421"/>
      <c r="H2" s="421"/>
      <c r="I2" s="421"/>
      <c r="J2" s="421"/>
      <c r="K2" s="421"/>
      <c r="L2" s="421"/>
      <c r="M2" s="421"/>
      <c r="N2" s="237"/>
    </row>
    <row r="3" spans="1:14" ht="9.9499999999999993" customHeight="1">
      <c r="A3" s="421"/>
      <c r="B3" s="421"/>
      <c r="C3" s="421"/>
      <c r="D3" s="421"/>
      <c r="E3" s="421"/>
      <c r="F3" s="421"/>
      <c r="G3" s="421"/>
      <c r="H3" s="421"/>
      <c r="I3" s="421"/>
      <c r="J3" s="421"/>
      <c r="K3" s="421"/>
      <c r="L3" s="421"/>
      <c r="M3" s="421"/>
      <c r="N3" s="237"/>
    </row>
    <row r="4" spans="1:14" ht="15.75" customHeight="1">
      <c r="A4" s="237"/>
      <c r="B4" s="237"/>
      <c r="C4" s="237"/>
      <c r="D4" s="237"/>
      <c r="E4" s="237"/>
      <c r="F4" s="237"/>
      <c r="G4" s="237"/>
      <c r="H4" s="237"/>
      <c r="I4" s="237"/>
      <c r="J4" s="237"/>
      <c r="K4" s="237"/>
      <c r="L4" s="237"/>
      <c r="M4" s="237"/>
      <c r="N4" s="237"/>
    </row>
    <row r="5" spans="1:14" ht="15" customHeight="1">
      <c r="A5" s="237"/>
      <c r="B5" s="237"/>
      <c r="C5" s="237"/>
      <c r="D5" s="237"/>
      <c r="E5" s="422"/>
      <c r="F5" s="422"/>
      <c r="G5" s="422"/>
      <c r="H5" s="237"/>
      <c r="I5" s="237"/>
      <c r="J5" s="237"/>
      <c r="K5" s="238"/>
      <c r="L5" s="237"/>
      <c r="M5" s="237"/>
      <c r="N5" s="237"/>
    </row>
    <row r="6" spans="1:14" s="235" customFormat="1"/>
    <row r="7" spans="1:14">
      <c r="A7" s="239"/>
      <c r="B7" s="239"/>
      <c r="C7" s="239"/>
      <c r="D7" s="239"/>
      <c r="E7" s="239" t="s">
        <v>648</v>
      </c>
      <c r="F7" s="239"/>
      <c r="G7" s="239"/>
      <c r="H7" s="239"/>
      <c r="I7" s="239"/>
      <c r="J7" s="239"/>
      <c r="K7" s="239"/>
      <c r="L7" s="239"/>
      <c r="M7" s="239"/>
      <c r="N7" s="239"/>
    </row>
    <row r="8" spans="1:14">
      <c r="F8" s="366" t="s">
        <v>2315</v>
      </c>
    </row>
    <row r="9" spans="1:14" ht="15.75" thickBot="1"/>
    <row r="10" spans="1:14" ht="90.75" thickBot="1">
      <c r="E10" s="289"/>
      <c r="F10" s="290"/>
      <c r="G10" s="188" t="s">
        <v>627</v>
      </c>
      <c r="H10" s="187" t="s">
        <v>603</v>
      </c>
      <c r="I10" s="187" t="s">
        <v>605</v>
      </c>
      <c r="J10" s="187" t="s">
        <v>607</v>
      </c>
      <c r="K10" s="187" t="s">
        <v>609</v>
      </c>
      <c r="L10" s="187" t="s">
        <v>611</v>
      </c>
      <c r="M10" s="189" t="s">
        <v>613</v>
      </c>
    </row>
    <row r="11" spans="1:14" ht="15" customHeight="1">
      <c r="E11" s="423" t="s">
        <v>3</v>
      </c>
      <c r="F11" s="243" t="s">
        <v>558</v>
      </c>
      <c r="G11" s="305">
        <f>COUNTIF(G$24:G$173,$F11)</f>
        <v>34</v>
      </c>
      <c r="H11" s="306">
        <f t="shared" ref="H11:M11" si="0">COUNTIF(H$24:H$173,$F11)</f>
        <v>22</v>
      </c>
      <c r="I11" s="306">
        <f t="shared" si="0"/>
        <v>20</v>
      </c>
      <c r="J11" s="306">
        <f t="shared" si="0"/>
        <v>12</v>
      </c>
      <c r="K11" s="306">
        <f t="shared" si="0"/>
        <v>21</v>
      </c>
      <c r="L11" s="306">
        <f t="shared" si="0"/>
        <v>13</v>
      </c>
      <c r="M11" s="307">
        <f t="shared" si="0"/>
        <v>22</v>
      </c>
    </row>
    <row r="12" spans="1:14">
      <c r="E12" s="424"/>
      <c r="F12" s="244" t="s">
        <v>630</v>
      </c>
      <c r="G12" s="308">
        <f>SUM(G$11/(SUM(G$11+G$13+G$15+G$17+G$19)))</f>
        <v>0.22666666666666666</v>
      </c>
      <c r="H12" s="309">
        <f t="shared" ref="H12:M12" si="1">SUM(H$11/(SUM(H$11+H$13+H$15+H$17+H$19)))</f>
        <v>0.14666666666666667</v>
      </c>
      <c r="I12" s="309">
        <f t="shared" si="1"/>
        <v>0.13333333333333333</v>
      </c>
      <c r="J12" s="309">
        <f t="shared" si="1"/>
        <v>0.08</v>
      </c>
      <c r="K12" s="309">
        <f t="shared" si="1"/>
        <v>0.14000000000000001</v>
      </c>
      <c r="L12" s="309">
        <f t="shared" si="1"/>
        <v>8.666666666666667E-2</v>
      </c>
      <c r="M12" s="310">
        <f t="shared" si="1"/>
        <v>0.14666666666666667</v>
      </c>
    </row>
    <row r="13" spans="1:14">
      <c r="E13" s="424"/>
      <c r="F13" s="245" t="s">
        <v>557</v>
      </c>
      <c r="G13" s="311">
        <f>COUNTIF(G$24:G$173,$F13)</f>
        <v>99</v>
      </c>
      <c r="H13" s="312">
        <f t="shared" ref="H13:M13" si="2">COUNTIF(H$24:H$173,$F13)</f>
        <v>107</v>
      </c>
      <c r="I13" s="312">
        <f t="shared" si="2"/>
        <v>108</v>
      </c>
      <c r="J13" s="312">
        <f t="shared" si="2"/>
        <v>90</v>
      </c>
      <c r="K13" s="312">
        <f t="shared" si="2"/>
        <v>83</v>
      </c>
      <c r="L13" s="312">
        <f t="shared" si="2"/>
        <v>96</v>
      </c>
      <c r="M13" s="313">
        <f t="shared" si="2"/>
        <v>86</v>
      </c>
    </row>
    <row r="14" spans="1:14">
      <c r="E14" s="424"/>
      <c r="F14" s="245" t="s">
        <v>631</v>
      </c>
      <c r="G14" s="314">
        <f>SUM(G$13/(SUM(G$11+G$13+G$15+G$17+G$19)))</f>
        <v>0.66</v>
      </c>
      <c r="H14" s="315">
        <f t="shared" ref="H14:M14" si="3">SUM(H$13/(SUM(H$11+H$13+H$15+H$17+H$19)))</f>
        <v>0.71333333333333337</v>
      </c>
      <c r="I14" s="315">
        <f t="shared" si="3"/>
        <v>0.72</v>
      </c>
      <c r="J14" s="315">
        <f t="shared" si="3"/>
        <v>0.6</v>
      </c>
      <c r="K14" s="315">
        <f t="shared" si="3"/>
        <v>0.55333333333333334</v>
      </c>
      <c r="L14" s="315">
        <f t="shared" si="3"/>
        <v>0.64</v>
      </c>
      <c r="M14" s="316">
        <f t="shared" si="3"/>
        <v>0.57333333333333336</v>
      </c>
    </row>
    <row r="15" spans="1:14">
      <c r="E15" s="424"/>
      <c r="F15" s="245" t="s">
        <v>632</v>
      </c>
      <c r="G15" s="317">
        <f>COUNTIF(G$24:G$173,$F15)</f>
        <v>16</v>
      </c>
      <c r="H15" s="318">
        <f t="shared" ref="H15:M15" si="4">COUNTIF(H$24:H$173,$F15)</f>
        <v>14</v>
      </c>
      <c r="I15" s="318">
        <f t="shared" si="4"/>
        <v>20</v>
      </c>
      <c r="J15" s="318">
        <f t="shared" si="4"/>
        <v>37</v>
      </c>
      <c r="K15" s="318">
        <f t="shared" si="4"/>
        <v>37</v>
      </c>
      <c r="L15" s="318">
        <f t="shared" si="4"/>
        <v>36</v>
      </c>
      <c r="M15" s="319">
        <f t="shared" si="4"/>
        <v>30</v>
      </c>
    </row>
    <row r="16" spans="1:14">
      <c r="E16" s="424"/>
      <c r="F16" s="245" t="s">
        <v>633</v>
      </c>
      <c r="G16" s="314">
        <f>SUM(G$15/(SUM(G$11+G$13+G$15+G$17+G$19)))</f>
        <v>0.10666666666666667</v>
      </c>
      <c r="H16" s="315">
        <f t="shared" ref="H16:M16" si="5">SUM(H$15/(SUM(H$11+H$13+H$15+H$17+H$19)))</f>
        <v>9.3333333333333338E-2</v>
      </c>
      <c r="I16" s="315">
        <f t="shared" si="5"/>
        <v>0.13333333333333333</v>
      </c>
      <c r="J16" s="315">
        <f t="shared" si="5"/>
        <v>0.24666666666666667</v>
      </c>
      <c r="K16" s="315">
        <f t="shared" si="5"/>
        <v>0.24666666666666667</v>
      </c>
      <c r="L16" s="315">
        <f t="shared" si="5"/>
        <v>0.24</v>
      </c>
      <c r="M16" s="316">
        <f t="shared" si="5"/>
        <v>0.2</v>
      </c>
    </row>
    <row r="17" spans="1:13">
      <c r="E17" s="424"/>
      <c r="F17" s="245" t="s">
        <v>555</v>
      </c>
      <c r="G17" s="311">
        <f>COUNTIF(G$24:G$173,$F17)</f>
        <v>1</v>
      </c>
      <c r="H17" s="312">
        <f t="shared" ref="H17:M17" si="6">COUNTIF(H$24:H$173,$F17)</f>
        <v>6</v>
      </c>
      <c r="I17" s="312">
        <f t="shared" si="6"/>
        <v>2</v>
      </c>
      <c r="J17" s="312">
        <f t="shared" si="6"/>
        <v>10</v>
      </c>
      <c r="K17" s="312">
        <f t="shared" si="6"/>
        <v>7</v>
      </c>
      <c r="L17" s="312">
        <f t="shared" si="6"/>
        <v>4</v>
      </c>
      <c r="M17" s="313">
        <f t="shared" si="6"/>
        <v>11</v>
      </c>
    </row>
    <row r="18" spans="1:13">
      <c r="E18" s="424"/>
      <c r="F18" s="246" t="s">
        <v>634</v>
      </c>
      <c r="G18" s="320">
        <f>SUM(G$17/(SUM(G$11+G$13+G$15+G$17+G$19)))</f>
        <v>6.6666666666666671E-3</v>
      </c>
      <c r="H18" s="321">
        <f t="shared" ref="H18:M18" si="7">SUM(H$17/(SUM(H$11+H$13+H$15+H$17+H$19)))</f>
        <v>0.04</v>
      </c>
      <c r="I18" s="321">
        <f t="shared" si="7"/>
        <v>1.3333333333333334E-2</v>
      </c>
      <c r="J18" s="321">
        <f t="shared" si="7"/>
        <v>6.6666666666666666E-2</v>
      </c>
      <c r="K18" s="321">
        <f t="shared" si="7"/>
        <v>4.6666666666666669E-2</v>
      </c>
      <c r="L18" s="321">
        <f t="shared" si="7"/>
        <v>2.6666666666666668E-2</v>
      </c>
      <c r="M18" s="322">
        <f t="shared" si="7"/>
        <v>7.3333333333333334E-2</v>
      </c>
    </row>
    <row r="19" spans="1:13">
      <c r="E19" s="424"/>
      <c r="F19" s="246" t="s">
        <v>554</v>
      </c>
      <c r="G19" s="323">
        <f>COUNTIF(G$24:G$173,$F19)</f>
        <v>0</v>
      </c>
      <c r="H19" s="324">
        <f t="shared" ref="H19:M19" si="8">COUNTIF(H$24:H$173,$F19)</f>
        <v>1</v>
      </c>
      <c r="I19" s="324">
        <f t="shared" si="8"/>
        <v>0</v>
      </c>
      <c r="J19" s="324">
        <f t="shared" si="8"/>
        <v>1</v>
      </c>
      <c r="K19" s="324">
        <f t="shared" si="8"/>
        <v>2</v>
      </c>
      <c r="L19" s="324">
        <f t="shared" si="8"/>
        <v>1</v>
      </c>
      <c r="M19" s="325">
        <f t="shared" si="8"/>
        <v>1</v>
      </c>
    </row>
    <row r="20" spans="1:13" ht="15.75" thickBot="1">
      <c r="E20" s="425"/>
      <c r="F20" s="247" t="s">
        <v>635</v>
      </c>
      <c r="G20" s="326">
        <f>SUM(G$19/(SUM(G$11+G$13+G$15+G$17+G$19)))</f>
        <v>0</v>
      </c>
      <c r="H20" s="327">
        <f t="shared" ref="H20:M20" si="9">SUM(H$19/(SUM(H$11+H$13+H$15+H$17+H$19)))</f>
        <v>6.6666666666666671E-3</v>
      </c>
      <c r="I20" s="327">
        <f t="shared" si="9"/>
        <v>0</v>
      </c>
      <c r="J20" s="327">
        <f t="shared" si="9"/>
        <v>6.6666666666666671E-3</v>
      </c>
      <c r="K20" s="327">
        <f t="shared" si="9"/>
        <v>1.3333333333333334E-2</v>
      </c>
      <c r="L20" s="327">
        <f t="shared" si="9"/>
        <v>6.6666666666666671E-3</v>
      </c>
      <c r="M20" s="328">
        <f t="shared" si="9"/>
        <v>6.6666666666666671E-3</v>
      </c>
    </row>
    <row r="21" spans="1:13" ht="15.75" thickBot="1"/>
    <row r="22" spans="1:13" s="14" customFormat="1" ht="15.75" hidden="1" thickBot="1">
      <c r="G22" s="14">
        <v>2</v>
      </c>
      <c r="H22" s="14">
        <v>4</v>
      </c>
      <c r="I22" s="14">
        <v>6</v>
      </c>
      <c r="J22" s="14">
        <v>8</v>
      </c>
      <c r="K22" s="14">
        <v>10</v>
      </c>
      <c r="L22" s="14">
        <v>12</v>
      </c>
      <c r="M22" s="14">
        <v>14</v>
      </c>
    </row>
    <row r="23" spans="1:13" ht="90.75" thickBot="1">
      <c r="B23" s="248" t="s">
        <v>387</v>
      </c>
      <c r="C23" s="288" t="s">
        <v>413</v>
      </c>
      <c r="D23" s="249" t="s">
        <v>389</v>
      </c>
      <c r="E23" s="248" t="s">
        <v>8</v>
      </c>
      <c r="F23" s="249" t="s">
        <v>9</v>
      </c>
      <c r="G23" s="188" t="str">
        <f>G10</f>
        <v>1. The overall delivery of the BCF has improved joint working between health and social care in our locality</v>
      </c>
      <c r="H23" s="187" t="str">
        <f t="shared" ref="H23:M23" si="10">H10</f>
        <v>2. Our BCF schemes were implemented as planned in 2016/17</v>
      </c>
      <c r="I23" s="187" t="str">
        <f t="shared" si="10"/>
        <v>3. The delivery of our BCF plan in 2016/17 had a positive impact on the integration of health and social care in our locality</v>
      </c>
      <c r="J23" s="187" t="str">
        <f t="shared" si="10"/>
        <v>4. The delivery of our BCF plan in 2016/17 has contributed positively to managing the levels of Non-Elective Admissions</v>
      </c>
      <c r="K23" s="187" t="str">
        <f t="shared" si="10"/>
        <v>5. The delivery of our BCF plan in 2016/17 has contributed positively to managing the levels of Delayed Transfers of Care</v>
      </c>
      <c r="L23" s="187" t="str">
        <f t="shared" si="10"/>
        <v>6. The delivery of our BCF plan in 2016/17 has contributed positively to managing the proportion of older people (aged 65 and over) who were still at home 91 days after discharge from hospital into reablement/rehabilitation services</v>
      </c>
      <c r="M23" s="189" t="str">
        <f t="shared" si="10"/>
        <v>7. The delivery of our BCF plan in 2016/17 has contributed positively to managing the rate of residential and nursing care home admissions for older people (aged 65 and over)</v>
      </c>
    </row>
    <row r="24" spans="1:13">
      <c r="A24" s="2"/>
      <c r="B24" s="281" t="s">
        <v>20</v>
      </c>
      <c r="C24" s="282" t="s">
        <v>36</v>
      </c>
      <c r="D24" s="283" t="s">
        <v>64</v>
      </c>
      <c r="E24" s="250" t="s">
        <v>65</v>
      </c>
      <c r="F24" s="251" t="s">
        <v>66</v>
      </c>
      <c r="G24" s="329" t="str">
        <f>IFERROR(VLOOKUP($E24,'Year End Feedback Backsheet'!$D$11:$EN$188,G$22,0),"")</f>
        <v>Agree</v>
      </c>
      <c r="H24" s="330" t="str">
        <f>IFERROR(VLOOKUP($E24,'Year End Feedback Backsheet'!$D$11:$EN$188,H$22,0),"")</f>
        <v>Agree</v>
      </c>
      <c r="I24" s="330" t="str">
        <f>IFERROR(VLOOKUP($E24,'Year End Feedback Backsheet'!$D$11:$EN$188,I$22,0),"")</f>
        <v>Agree</v>
      </c>
      <c r="J24" s="330" t="str">
        <f>IFERROR(VLOOKUP($E24,'Year End Feedback Backsheet'!$D$11:$EN$188,J$22,0),"")</f>
        <v>Agree</v>
      </c>
      <c r="K24" s="330" t="str">
        <f>IFERROR(VLOOKUP($E24,'Year End Feedback Backsheet'!$D$11:$EN$188,K$22,0),"")</f>
        <v>Agree</v>
      </c>
      <c r="L24" s="330" t="str">
        <f>IFERROR(VLOOKUP($E24,'Year End Feedback Backsheet'!$D$11:$EN$188,L$22,0),"")</f>
        <v>Agree</v>
      </c>
      <c r="M24" s="331" t="str">
        <f>IFERROR(VLOOKUP($E24,'Year End Feedback Backsheet'!$D$11:$EN$188,M$22,0),"")</f>
        <v>Agree</v>
      </c>
    </row>
    <row r="25" spans="1:13">
      <c r="A25" s="2"/>
      <c r="B25" s="252" t="s">
        <v>20</v>
      </c>
      <c r="C25" s="284" t="s">
        <v>36</v>
      </c>
      <c r="D25" s="285" t="s">
        <v>64</v>
      </c>
      <c r="E25" s="252" t="s">
        <v>67</v>
      </c>
      <c r="F25" s="251" t="s">
        <v>68</v>
      </c>
      <c r="G25" s="332" t="str">
        <f>IFERROR(VLOOKUP($E25,'Year End Feedback Backsheet'!$D$11:$EN$188,G$22,0),"")</f>
        <v>Strongly Agree</v>
      </c>
      <c r="H25" s="333" t="str">
        <f>IFERROR(VLOOKUP($E25,'Year End Feedback Backsheet'!$D$11:$EN$188,H$22,0),"")</f>
        <v>Strongly Agree</v>
      </c>
      <c r="I25" s="333" t="str">
        <f>IFERROR(VLOOKUP($E25,'Year End Feedback Backsheet'!$D$11:$EN$188,I$22,0),"")</f>
        <v>Agree</v>
      </c>
      <c r="J25" s="333" t="str">
        <f>IFERROR(VLOOKUP($E25,'Year End Feedback Backsheet'!$D$11:$EN$188,J$22,0),"")</f>
        <v>Agree</v>
      </c>
      <c r="K25" s="333" t="str">
        <f>IFERROR(VLOOKUP($E25,'Year End Feedback Backsheet'!$D$11:$EN$188,K$22,0),"")</f>
        <v>Agree</v>
      </c>
      <c r="L25" s="333" t="str">
        <f>IFERROR(VLOOKUP($E25,'Year End Feedback Backsheet'!$D$11:$EN$188,L$22,0),"")</f>
        <v>Agree</v>
      </c>
      <c r="M25" s="334" t="str">
        <f>IFERROR(VLOOKUP($E25,'Year End Feedback Backsheet'!$D$11:$EN$188,M$22,0),"")</f>
        <v>Agree</v>
      </c>
    </row>
    <row r="26" spans="1:13">
      <c r="A26" s="2"/>
      <c r="B26" s="252" t="s">
        <v>16</v>
      </c>
      <c r="C26" s="284" t="s">
        <v>28</v>
      </c>
      <c r="D26" s="285" t="s">
        <v>42</v>
      </c>
      <c r="E26" s="252" t="s">
        <v>69</v>
      </c>
      <c r="F26" s="251" t="s">
        <v>70</v>
      </c>
      <c r="G26" s="332" t="str">
        <f>IFERROR(VLOOKUP($E26,'Year End Feedback Backsheet'!$D$11:$EN$188,G$22,0),"")</f>
        <v>Agree</v>
      </c>
      <c r="H26" s="333" t="str">
        <f>IFERROR(VLOOKUP($E26,'Year End Feedback Backsheet'!$D$11:$EN$188,H$22,0),"")</f>
        <v>Agree</v>
      </c>
      <c r="I26" s="333" t="str">
        <f>IFERROR(VLOOKUP($E26,'Year End Feedback Backsheet'!$D$11:$EN$188,I$22,0),"")</f>
        <v>Agree</v>
      </c>
      <c r="J26" s="333" t="str">
        <f>IFERROR(VLOOKUP($E26,'Year End Feedback Backsheet'!$D$11:$EN$188,J$22,0),"")</f>
        <v>Agree</v>
      </c>
      <c r="K26" s="333" t="str">
        <f>IFERROR(VLOOKUP($E26,'Year End Feedback Backsheet'!$D$11:$EN$188,K$22,0),"")</f>
        <v>Agree</v>
      </c>
      <c r="L26" s="333" t="str">
        <f>IFERROR(VLOOKUP($E26,'Year End Feedback Backsheet'!$D$11:$EN$188,L$22,0),"")</f>
        <v>Agree</v>
      </c>
      <c r="M26" s="334" t="str">
        <f>IFERROR(VLOOKUP($E26,'Year End Feedback Backsheet'!$D$11:$EN$188,M$22,0),"")</f>
        <v>Agree</v>
      </c>
    </row>
    <row r="27" spans="1:13">
      <c r="A27" s="2"/>
      <c r="B27" s="252" t="s">
        <v>22</v>
      </c>
      <c r="C27" s="284" t="s">
        <v>40</v>
      </c>
      <c r="D27" s="285" t="s">
        <v>60</v>
      </c>
      <c r="E27" s="252" t="s">
        <v>71</v>
      </c>
      <c r="F27" s="251" t="s">
        <v>72</v>
      </c>
      <c r="G27" s="332" t="str">
        <f>IFERROR(VLOOKUP($E27,'Year End Feedback Backsheet'!$D$11:$EN$188,G$22,0),"")</f>
        <v>Agree</v>
      </c>
      <c r="H27" s="333" t="str">
        <f>IFERROR(VLOOKUP($E27,'Year End Feedback Backsheet'!$D$11:$EN$188,H$22,0),"")</f>
        <v>Agree</v>
      </c>
      <c r="I27" s="333" t="str">
        <f>IFERROR(VLOOKUP($E27,'Year End Feedback Backsheet'!$D$11:$EN$188,I$22,0),"")</f>
        <v>Agree</v>
      </c>
      <c r="J27" s="333" t="str">
        <f>IFERROR(VLOOKUP($E27,'Year End Feedback Backsheet'!$D$11:$EN$188,J$22,0),"")</f>
        <v>Agree</v>
      </c>
      <c r="K27" s="333" t="str">
        <f>IFERROR(VLOOKUP($E27,'Year End Feedback Backsheet'!$D$11:$EN$188,K$22,0),"")</f>
        <v>Neither agree nor disagree</v>
      </c>
      <c r="L27" s="333" t="str">
        <f>IFERROR(VLOOKUP($E27,'Year End Feedback Backsheet'!$D$11:$EN$188,L$22,0),"")</f>
        <v>Agree</v>
      </c>
      <c r="M27" s="334" t="str">
        <f>IFERROR(VLOOKUP($E27,'Year End Feedback Backsheet'!$D$11:$EN$188,M$22,0),"")</f>
        <v>Agree</v>
      </c>
    </row>
    <row r="28" spans="1:13">
      <c r="A28" s="2"/>
      <c r="B28" s="252" t="s">
        <v>18</v>
      </c>
      <c r="C28" s="284" t="s">
        <v>34</v>
      </c>
      <c r="D28" s="285" t="s">
        <v>52</v>
      </c>
      <c r="E28" s="252" t="s">
        <v>73</v>
      </c>
      <c r="F28" s="251" t="s">
        <v>74</v>
      </c>
      <c r="G28" s="332" t="str">
        <f>IFERROR(VLOOKUP($E28,'Year End Feedback Backsheet'!$D$11:$EN$188,G$22,0),"")</f>
        <v>Neither agree nor disagree</v>
      </c>
      <c r="H28" s="333" t="str">
        <f>IFERROR(VLOOKUP($E28,'Year End Feedback Backsheet'!$D$11:$EN$188,H$22,0),"")</f>
        <v>Neither agree nor disagree</v>
      </c>
      <c r="I28" s="333" t="str">
        <f>IFERROR(VLOOKUP($E28,'Year End Feedback Backsheet'!$D$11:$EN$188,I$22,0),"")</f>
        <v>Agree</v>
      </c>
      <c r="J28" s="333" t="str">
        <f>IFERROR(VLOOKUP($E28,'Year End Feedback Backsheet'!$D$11:$EN$188,J$22,0),"")</f>
        <v>Neither agree nor disagree</v>
      </c>
      <c r="K28" s="333" t="str">
        <f>IFERROR(VLOOKUP($E28,'Year End Feedback Backsheet'!$D$11:$EN$188,K$22,0),"")</f>
        <v>Neither agree nor disagree</v>
      </c>
      <c r="L28" s="333" t="str">
        <f>IFERROR(VLOOKUP($E28,'Year End Feedback Backsheet'!$D$11:$EN$188,L$22,0),"")</f>
        <v>Agree</v>
      </c>
      <c r="M28" s="334" t="str">
        <f>IFERROR(VLOOKUP($E28,'Year End Feedback Backsheet'!$D$11:$EN$188,M$22,0),"")</f>
        <v>Disagree</v>
      </c>
    </row>
    <row r="29" spans="1:13">
      <c r="A29" s="2"/>
      <c r="B29" s="252" t="s">
        <v>20</v>
      </c>
      <c r="C29" s="284" t="s">
        <v>36</v>
      </c>
      <c r="D29" s="285" t="s">
        <v>64</v>
      </c>
      <c r="E29" s="252" t="s">
        <v>75</v>
      </c>
      <c r="F29" s="251" t="s">
        <v>76</v>
      </c>
      <c r="G29" s="332" t="str">
        <f>IFERROR(VLOOKUP($E29,'Year End Feedback Backsheet'!$D$11:$EN$188,G$22,0),"")</f>
        <v>Agree</v>
      </c>
      <c r="H29" s="333" t="str">
        <f>IFERROR(VLOOKUP($E29,'Year End Feedback Backsheet'!$D$11:$EN$188,H$22,0),"")</f>
        <v>Agree</v>
      </c>
      <c r="I29" s="333" t="str">
        <f>IFERROR(VLOOKUP($E29,'Year End Feedback Backsheet'!$D$11:$EN$188,I$22,0),"")</f>
        <v>Agree</v>
      </c>
      <c r="J29" s="333" t="str">
        <f>IFERROR(VLOOKUP($E29,'Year End Feedback Backsheet'!$D$11:$EN$188,J$22,0),"")</f>
        <v>Agree</v>
      </c>
      <c r="K29" s="333" t="str">
        <f>IFERROR(VLOOKUP($E29,'Year End Feedback Backsheet'!$D$11:$EN$188,K$22,0),"")</f>
        <v>Strongly Agree</v>
      </c>
      <c r="L29" s="333" t="str">
        <f>IFERROR(VLOOKUP($E29,'Year End Feedback Backsheet'!$D$11:$EN$188,L$22,0),"")</f>
        <v>Agree</v>
      </c>
      <c r="M29" s="334" t="str">
        <f>IFERROR(VLOOKUP($E29,'Year End Feedback Backsheet'!$D$11:$EN$188,M$22,0),"")</f>
        <v>Agree</v>
      </c>
    </row>
    <row r="30" spans="1:13">
      <c r="A30" s="2"/>
      <c r="B30" s="252" t="s">
        <v>18</v>
      </c>
      <c r="C30" s="284" t="s">
        <v>32</v>
      </c>
      <c r="D30" s="285" t="s">
        <v>50</v>
      </c>
      <c r="E30" s="252" t="s">
        <v>77</v>
      </c>
      <c r="F30" s="251" t="s">
        <v>78</v>
      </c>
      <c r="G30" s="332" t="str">
        <f>IFERROR(VLOOKUP($E30,'Year End Feedback Backsheet'!$D$11:$EN$188,G$22,0),"")</f>
        <v>Strongly Agree</v>
      </c>
      <c r="H30" s="333" t="str">
        <f>IFERROR(VLOOKUP($E30,'Year End Feedback Backsheet'!$D$11:$EN$188,H$22,0),"")</f>
        <v>Strongly Agree</v>
      </c>
      <c r="I30" s="333" t="str">
        <f>IFERROR(VLOOKUP($E30,'Year End Feedback Backsheet'!$D$11:$EN$188,I$22,0),"")</f>
        <v>Agree</v>
      </c>
      <c r="J30" s="333" t="str">
        <f>IFERROR(VLOOKUP($E30,'Year End Feedback Backsheet'!$D$11:$EN$188,J$22,0),"")</f>
        <v>Agree</v>
      </c>
      <c r="K30" s="333" t="str">
        <f>IFERROR(VLOOKUP($E30,'Year End Feedback Backsheet'!$D$11:$EN$188,K$22,0),"")</f>
        <v>Agree</v>
      </c>
      <c r="L30" s="333" t="str">
        <f>IFERROR(VLOOKUP($E30,'Year End Feedback Backsheet'!$D$11:$EN$188,L$22,0),"")</f>
        <v>Agree</v>
      </c>
      <c r="M30" s="334" t="str">
        <f>IFERROR(VLOOKUP($E30,'Year End Feedback Backsheet'!$D$11:$EN$188,M$22,0),"")</f>
        <v>Strongly Agree</v>
      </c>
    </row>
    <row r="31" spans="1:13">
      <c r="A31" s="2"/>
      <c r="B31" s="252" t="s">
        <v>16</v>
      </c>
      <c r="C31" s="284" t="s">
        <v>26</v>
      </c>
      <c r="D31" s="285" t="s">
        <v>467</v>
      </c>
      <c r="E31" s="252" t="s">
        <v>79</v>
      </c>
      <c r="F31" s="251" t="s">
        <v>80</v>
      </c>
      <c r="G31" s="332" t="str">
        <f>IFERROR(VLOOKUP($E31,'Year End Feedback Backsheet'!$D$11:$EN$188,G$22,0),"")</f>
        <v>Strongly Agree</v>
      </c>
      <c r="H31" s="333" t="str">
        <f>IFERROR(VLOOKUP($E31,'Year End Feedback Backsheet'!$D$11:$EN$188,H$22,0),"")</f>
        <v>Strongly Agree</v>
      </c>
      <c r="I31" s="333" t="str">
        <f>IFERROR(VLOOKUP($E31,'Year End Feedback Backsheet'!$D$11:$EN$188,I$22,0),"")</f>
        <v>Strongly Agree</v>
      </c>
      <c r="J31" s="333" t="str">
        <f>IFERROR(VLOOKUP($E31,'Year End Feedback Backsheet'!$D$11:$EN$188,J$22,0),"")</f>
        <v>Strongly Agree</v>
      </c>
      <c r="K31" s="333" t="str">
        <f>IFERROR(VLOOKUP($E31,'Year End Feedback Backsheet'!$D$11:$EN$188,K$22,0),"")</f>
        <v>Agree</v>
      </c>
      <c r="L31" s="333" t="str">
        <f>IFERROR(VLOOKUP($E31,'Year End Feedback Backsheet'!$D$11:$EN$188,L$22,0),"")</f>
        <v>Strongly Agree</v>
      </c>
      <c r="M31" s="334" t="str">
        <f>IFERROR(VLOOKUP($E31,'Year End Feedback Backsheet'!$D$11:$EN$188,M$22,0),"")</f>
        <v>Agree</v>
      </c>
    </row>
    <row r="32" spans="1:13">
      <c r="A32" s="2"/>
      <c r="B32" s="252" t="s">
        <v>16</v>
      </c>
      <c r="C32" s="284" t="s">
        <v>26</v>
      </c>
      <c r="D32" s="285" t="s">
        <v>467</v>
      </c>
      <c r="E32" s="252" t="s">
        <v>81</v>
      </c>
      <c r="F32" s="251" t="s">
        <v>82</v>
      </c>
      <c r="G32" s="332" t="str">
        <f>IFERROR(VLOOKUP($E32,'Year End Feedback Backsheet'!$D$11:$EN$188,G$22,0),"")</f>
        <v>Neither agree nor disagree</v>
      </c>
      <c r="H32" s="333" t="str">
        <f>IFERROR(VLOOKUP($E32,'Year End Feedback Backsheet'!$D$11:$EN$188,H$22,0),"")</f>
        <v>Agree</v>
      </c>
      <c r="I32" s="333" t="str">
        <f>IFERROR(VLOOKUP($E32,'Year End Feedback Backsheet'!$D$11:$EN$188,I$22,0),"")</f>
        <v>Neither agree nor disagree</v>
      </c>
      <c r="J32" s="333" t="str">
        <f>IFERROR(VLOOKUP($E32,'Year End Feedback Backsheet'!$D$11:$EN$188,J$22,0),"")</f>
        <v>Neither agree nor disagree</v>
      </c>
      <c r="K32" s="333" t="str">
        <f>IFERROR(VLOOKUP($E32,'Year End Feedback Backsheet'!$D$11:$EN$188,K$22,0),"")</f>
        <v>Neither agree nor disagree</v>
      </c>
      <c r="L32" s="333" t="str">
        <f>IFERROR(VLOOKUP($E32,'Year End Feedback Backsheet'!$D$11:$EN$188,L$22,0),"")</f>
        <v>Neither agree nor disagree</v>
      </c>
      <c r="M32" s="334" t="str">
        <f>IFERROR(VLOOKUP($E32,'Year End Feedback Backsheet'!$D$11:$EN$188,M$22,0),"")</f>
        <v>Neither agree nor disagree</v>
      </c>
    </row>
    <row r="33" spans="1:13">
      <c r="A33" s="2"/>
      <c r="B33" s="252" t="s">
        <v>16</v>
      </c>
      <c r="C33" s="284" t="s">
        <v>26</v>
      </c>
      <c r="D33" s="285" t="s">
        <v>466</v>
      </c>
      <c r="E33" s="252" t="s">
        <v>83</v>
      </c>
      <c r="F33" s="251" t="s">
        <v>84</v>
      </c>
      <c r="G33" s="332" t="str">
        <f>IFERROR(VLOOKUP($E33,'Year End Feedback Backsheet'!$D$11:$EN$188,G$22,0),"")</f>
        <v>Agree</v>
      </c>
      <c r="H33" s="333" t="str">
        <f>IFERROR(VLOOKUP($E33,'Year End Feedback Backsheet'!$D$11:$EN$188,H$22,0),"")</f>
        <v>Agree</v>
      </c>
      <c r="I33" s="333" t="str">
        <f>IFERROR(VLOOKUP($E33,'Year End Feedback Backsheet'!$D$11:$EN$188,I$22,0),"")</f>
        <v>Agree</v>
      </c>
      <c r="J33" s="333" t="str">
        <f>IFERROR(VLOOKUP($E33,'Year End Feedback Backsheet'!$D$11:$EN$188,J$22,0),"")</f>
        <v>Agree</v>
      </c>
      <c r="K33" s="333" t="str">
        <f>IFERROR(VLOOKUP($E33,'Year End Feedback Backsheet'!$D$11:$EN$188,K$22,0),"")</f>
        <v>Agree</v>
      </c>
      <c r="L33" s="333" t="str">
        <f>IFERROR(VLOOKUP($E33,'Year End Feedback Backsheet'!$D$11:$EN$188,L$22,0),"")</f>
        <v>Neither agree nor disagree</v>
      </c>
      <c r="M33" s="334" t="str">
        <f>IFERROR(VLOOKUP($E33,'Year End Feedback Backsheet'!$D$11:$EN$188,M$22,0),"")</f>
        <v>Agree</v>
      </c>
    </row>
    <row r="34" spans="1:13">
      <c r="A34" s="2"/>
      <c r="B34" s="252" t="s">
        <v>22</v>
      </c>
      <c r="C34" s="284" t="s">
        <v>40</v>
      </c>
      <c r="D34" s="285" t="s">
        <v>62</v>
      </c>
      <c r="E34" s="252" t="s">
        <v>85</v>
      </c>
      <c r="F34" s="251" t="s">
        <v>86</v>
      </c>
      <c r="G34" s="332" t="str">
        <f>IFERROR(VLOOKUP($E34,'Year End Feedback Backsheet'!$D$11:$EN$188,G$22,0),"")</f>
        <v>Strongly Agree</v>
      </c>
      <c r="H34" s="333" t="str">
        <f>IFERROR(VLOOKUP($E34,'Year End Feedback Backsheet'!$D$11:$EN$188,H$22,0),"")</f>
        <v>Agree</v>
      </c>
      <c r="I34" s="333" t="str">
        <f>IFERROR(VLOOKUP($E34,'Year End Feedback Backsheet'!$D$11:$EN$188,I$22,0),"")</f>
        <v>Agree</v>
      </c>
      <c r="J34" s="333" t="str">
        <f>IFERROR(VLOOKUP($E34,'Year End Feedback Backsheet'!$D$11:$EN$188,J$22,0),"")</f>
        <v>Agree</v>
      </c>
      <c r="K34" s="333" t="str">
        <f>IFERROR(VLOOKUP($E34,'Year End Feedback Backsheet'!$D$11:$EN$188,K$22,0),"")</f>
        <v>Agree</v>
      </c>
      <c r="L34" s="333" t="str">
        <f>IFERROR(VLOOKUP($E34,'Year End Feedback Backsheet'!$D$11:$EN$188,L$22,0),"")</f>
        <v>Agree</v>
      </c>
      <c r="M34" s="334" t="str">
        <f>IFERROR(VLOOKUP($E34,'Year End Feedback Backsheet'!$D$11:$EN$188,M$22,0),"")</f>
        <v>Agree</v>
      </c>
    </row>
    <row r="35" spans="1:13">
      <c r="A35" s="2"/>
      <c r="B35" s="252" t="s">
        <v>22</v>
      </c>
      <c r="C35" s="284" t="s">
        <v>38</v>
      </c>
      <c r="D35" s="285" t="s">
        <v>60</v>
      </c>
      <c r="E35" s="252" t="s">
        <v>87</v>
      </c>
      <c r="F35" s="251" t="s">
        <v>88</v>
      </c>
      <c r="G35" s="332" t="str">
        <f>IFERROR(VLOOKUP($E35,'Year End Feedback Backsheet'!$D$11:$EN$188,G$22,0),"")</f>
        <v>Agree</v>
      </c>
      <c r="H35" s="333" t="str">
        <f>IFERROR(VLOOKUP($E35,'Year End Feedback Backsheet'!$D$11:$EN$188,H$22,0),"")</f>
        <v>Agree</v>
      </c>
      <c r="I35" s="333" t="str">
        <f>IFERROR(VLOOKUP($E35,'Year End Feedback Backsheet'!$D$11:$EN$188,I$22,0),"")</f>
        <v>Agree</v>
      </c>
      <c r="J35" s="333" t="str">
        <f>IFERROR(VLOOKUP($E35,'Year End Feedback Backsheet'!$D$11:$EN$188,J$22,0),"")</f>
        <v>Agree</v>
      </c>
      <c r="K35" s="333" t="str">
        <f>IFERROR(VLOOKUP($E35,'Year End Feedback Backsheet'!$D$11:$EN$188,K$22,0),"")</f>
        <v>Disagree</v>
      </c>
      <c r="L35" s="333" t="str">
        <f>IFERROR(VLOOKUP($E35,'Year End Feedback Backsheet'!$D$11:$EN$188,L$22,0),"")</f>
        <v>Neither agree nor disagree</v>
      </c>
      <c r="M35" s="334" t="str">
        <f>IFERROR(VLOOKUP($E35,'Year End Feedback Backsheet'!$D$11:$EN$188,M$22,0),"")</f>
        <v>Neither agree nor disagree</v>
      </c>
    </row>
    <row r="36" spans="1:13">
      <c r="A36" s="2"/>
      <c r="B36" s="252" t="s">
        <v>16</v>
      </c>
      <c r="C36" s="284" t="s">
        <v>28</v>
      </c>
      <c r="D36" s="285" t="s">
        <v>42</v>
      </c>
      <c r="E36" s="252" t="s">
        <v>89</v>
      </c>
      <c r="F36" s="251" t="s">
        <v>90</v>
      </c>
      <c r="G36" s="332" t="str">
        <f>IFERROR(VLOOKUP($E36,'Year End Feedback Backsheet'!$D$11:$EN$188,G$22,0),"")</f>
        <v>Agree</v>
      </c>
      <c r="H36" s="333" t="str">
        <f>IFERROR(VLOOKUP($E36,'Year End Feedback Backsheet'!$D$11:$EN$188,H$22,0),"")</f>
        <v>Agree</v>
      </c>
      <c r="I36" s="333" t="str">
        <f>IFERROR(VLOOKUP($E36,'Year End Feedback Backsheet'!$D$11:$EN$188,I$22,0),"")</f>
        <v>Agree</v>
      </c>
      <c r="J36" s="333" t="str">
        <f>IFERROR(VLOOKUP($E36,'Year End Feedback Backsheet'!$D$11:$EN$188,J$22,0),"")</f>
        <v>Agree</v>
      </c>
      <c r="K36" s="333" t="str">
        <f>IFERROR(VLOOKUP($E36,'Year End Feedback Backsheet'!$D$11:$EN$188,K$22,0),"")</f>
        <v>Agree</v>
      </c>
      <c r="L36" s="333" t="str">
        <f>IFERROR(VLOOKUP($E36,'Year End Feedback Backsheet'!$D$11:$EN$188,L$22,0),"")</f>
        <v>Agree</v>
      </c>
      <c r="M36" s="334" t="str">
        <f>IFERROR(VLOOKUP($E36,'Year End Feedback Backsheet'!$D$11:$EN$188,M$22,0),"")</f>
        <v>Agree</v>
      </c>
    </row>
    <row r="37" spans="1:13">
      <c r="A37" s="2"/>
      <c r="B37" s="252" t="s">
        <v>20</v>
      </c>
      <c r="C37" s="284" t="s">
        <v>36</v>
      </c>
      <c r="D37" s="285" t="s">
        <v>64</v>
      </c>
      <c r="E37" s="252" t="s">
        <v>91</v>
      </c>
      <c r="F37" s="251" t="s">
        <v>92</v>
      </c>
      <c r="G37" s="332" t="str">
        <f>IFERROR(VLOOKUP($E37,'Year End Feedback Backsheet'!$D$11:$EN$188,G$22,0),"")</f>
        <v>Strongly Agree</v>
      </c>
      <c r="H37" s="333" t="str">
        <f>IFERROR(VLOOKUP($E37,'Year End Feedback Backsheet'!$D$11:$EN$188,H$22,0),"")</f>
        <v>Agree</v>
      </c>
      <c r="I37" s="333" t="str">
        <f>IFERROR(VLOOKUP($E37,'Year End Feedback Backsheet'!$D$11:$EN$188,I$22,0),"")</f>
        <v>Strongly Agree</v>
      </c>
      <c r="J37" s="333" t="str">
        <f>IFERROR(VLOOKUP($E37,'Year End Feedback Backsheet'!$D$11:$EN$188,J$22,0),"")</f>
        <v>Strongly Agree</v>
      </c>
      <c r="K37" s="333" t="str">
        <f>IFERROR(VLOOKUP($E37,'Year End Feedback Backsheet'!$D$11:$EN$188,K$22,0),"")</f>
        <v>Strongly Agree</v>
      </c>
      <c r="L37" s="333" t="str">
        <f>IFERROR(VLOOKUP($E37,'Year End Feedback Backsheet'!$D$11:$EN$188,L$22,0),"")</f>
        <v>Agree</v>
      </c>
      <c r="M37" s="334" t="str">
        <f>IFERROR(VLOOKUP($E37,'Year End Feedback Backsheet'!$D$11:$EN$188,M$22,0),"")</f>
        <v>Agree</v>
      </c>
    </row>
    <row r="38" spans="1:13">
      <c r="A38" s="2"/>
      <c r="B38" s="252" t="s">
        <v>22</v>
      </c>
      <c r="C38" s="284" t="s">
        <v>38</v>
      </c>
      <c r="D38" s="285" t="s">
        <v>58</v>
      </c>
      <c r="E38" s="252" t="s">
        <v>93</v>
      </c>
      <c r="F38" s="251" t="s">
        <v>94</v>
      </c>
      <c r="G38" s="332" t="str">
        <f>IFERROR(VLOOKUP($E38,'Year End Feedback Backsheet'!$D$11:$EN$188,G$22,0),"")</f>
        <v>Agree</v>
      </c>
      <c r="H38" s="333" t="str">
        <f>IFERROR(VLOOKUP($E38,'Year End Feedback Backsheet'!$D$11:$EN$188,H$22,0),"")</f>
        <v>Agree</v>
      </c>
      <c r="I38" s="333" t="str">
        <f>IFERROR(VLOOKUP($E38,'Year End Feedback Backsheet'!$D$11:$EN$188,I$22,0),"")</f>
        <v>Agree</v>
      </c>
      <c r="J38" s="333" t="str">
        <f>IFERROR(VLOOKUP($E38,'Year End Feedback Backsheet'!$D$11:$EN$188,J$22,0),"")</f>
        <v>Neither agree nor disagree</v>
      </c>
      <c r="K38" s="333" t="str">
        <f>IFERROR(VLOOKUP($E38,'Year End Feedback Backsheet'!$D$11:$EN$188,K$22,0),"")</f>
        <v>Neither agree nor disagree</v>
      </c>
      <c r="L38" s="333" t="str">
        <f>IFERROR(VLOOKUP($E38,'Year End Feedback Backsheet'!$D$11:$EN$188,L$22,0),"")</f>
        <v>Neither agree nor disagree</v>
      </c>
      <c r="M38" s="334" t="str">
        <f>IFERROR(VLOOKUP($E38,'Year End Feedback Backsheet'!$D$11:$EN$188,M$22,0),"")</f>
        <v>Neither agree nor disagree</v>
      </c>
    </row>
    <row r="39" spans="1:13">
      <c r="A39" s="2"/>
      <c r="B39" s="252" t="s">
        <v>22</v>
      </c>
      <c r="C39" s="284" t="s">
        <v>40</v>
      </c>
      <c r="D39" s="285" t="s">
        <v>56</v>
      </c>
      <c r="E39" s="252" t="s">
        <v>95</v>
      </c>
      <c r="F39" s="251" t="s">
        <v>96</v>
      </c>
      <c r="G39" s="332" t="str">
        <f>IFERROR(VLOOKUP($E39,'Year End Feedback Backsheet'!$D$11:$EN$188,G$22,0),"")</f>
        <v>Strongly Agree</v>
      </c>
      <c r="H39" s="333" t="str">
        <f>IFERROR(VLOOKUP($E39,'Year End Feedback Backsheet'!$D$11:$EN$188,H$22,0),"")</f>
        <v>Neither agree nor disagree</v>
      </c>
      <c r="I39" s="333" t="str">
        <f>IFERROR(VLOOKUP($E39,'Year End Feedback Backsheet'!$D$11:$EN$188,I$22,0),"")</f>
        <v>Strongly Agree</v>
      </c>
      <c r="J39" s="333" t="str">
        <f>IFERROR(VLOOKUP($E39,'Year End Feedback Backsheet'!$D$11:$EN$188,J$22,0),"")</f>
        <v>Neither agree nor disagree</v>
      </c>
      <c r="K39" s="333" t="str">
        <f>IFERROR(VLOOKUP($E39,'Year End Feedback Backsheet'!$D$11:$EN$188,K$22,0),"")</f>
        <v>Strongly Agree</v>
      </c>
      <c r="L39" s="333" t="str">
        <f>IFERROR(VLOOKUP($E39,'Year End Feedback Backsheet'!$D$11:$EN$188,L$22,0),"")</f>
        <v>Neither agree nor disagree</v>
      </c>
      <c r="M39" s="334" t="str">
        <f>IFERROR(VLOOKUP($E39,'Year End Feedback Backsheet'!$D$11:$EN$188,M$22,0),"")</f>
        <v>Strongly Agree</v>
      </c>
    </row>
    <row r="40" spans="1:13">
      <c r="A40" s="2"/>
      <c r="B40" s="252" t="s">
        <v>20</v>
      </c>
      <c r="C40" s="284" t="s">
        <v>36</v>
      </c>
      <c r="D40" s="285" t="s">
        <v>64</v>
      </c>
      <c r="E40" s="252" t="s">
        <v>97</v>
      </c>
      <c r="F40" s="251" t="s">
        <v>98</v>
      </c>
      <c r="G40" s="332" t="str">
        <f>IFERROR(VLOOKUP($E40,'Year End Feedback Backsheet'!$D$11:$EN$188,G$22,0),"")</f>
        <v>Strongly Agree</v>
      </c>
      <c r="H40" s="333" t="str">
        <f>IFERROR(VLOOKUP($E40,'Year End Feedback Backsheet'!$D$11:$EN$188,H$22,0),"")</f>
        <v>Agree</v>
      </c>
      <c r="I40" s="333" t="str">
        <f>IFERROR(VLOOKUP($E40,'Year End Feedback Backsheet'!$D$11:$EN$188,I$22,0),"")</f>
        <v>Agree</v>
      </c>
      <c r="J40" s="333" t="str">
        <f>IFERROR(VLOOKUP($E40,'Year End Feedback Backsheet'!$D$11:$EN$188,J$22,0),"")</f>
        <v>Agree</v>
      </c>
      <c r="K40" s="333" t="str">
        <f>IFERROR(VLOOKUP($E40,'Year End Feedback Backsheet'!$D$11:$EN$188,K$22,0),"")</f>
        <v>Agree</v>
      </c>
      <c r="L40" s="333" t="str">
        <f>IFERROR(VLOOKUP($E40,'Year End Feedback Backsheet'!$D$11:$EN$188,L$22,0),"")</f>
        <v>Agree</v>
      </c>
      <c r="M40" s="334" t="str">
        <f>IFERROR(VLOOKUP($E40,'Year End Feedback Backsheet'!$D$11:$EN$188,M$22,0),"")</f>
        <v>Strongly Agree</v>
      </c>
    </row>
    <row r="41" spans="1:13">
      <c r="A41" s="2"/>
      <c r="B41" s="252" t="s">
        <v>22</v>
      </c>
      <c r="C41" s="284" t="s">
        <v>38</v>
      </c>
      <c r="D41" s="285" t="s">
        <v>60</v>
      </c>
      <c r="E41" s="252" t="s">
        <v>99</v>
      </c>
      <c r="F41" s="251" t="s">
        <v>100</v>
      </c>
      <c r="G41" s="332" t="str">
        <f>IFERROR(VLOOKUP($E41,'Year End Feedback Backsheet'!$D$11:$EN$188,G$22,0),"")</f>
        <v>Agree</v>
      </c>
      <c r="H41" s="333" t="str">
        <f>IFERROR(VLOOKUP($E41,'Year End Feedback Backsheet'!$D$11:$EN$188,H$22,0),"")</f>
        <v>Agree</v>
      </c>
      <c r="I41" s="333" t="str">
        <f>IFERROR(VLOOKUP($E41,'Year End Feedback Backsheet'!$D$11:$EN$188,I$22,0),"")</f>
        <v>Agree</v>
      </c>
      <c r="J41" s="333" t="str">
        <f>IFERROR(VLOOKUP($E41,'Year End Feedback Backsheet'!$D$11:$EN$188,J$22,0),"")</f>
        <v>Agree</v>
      </c>
      <c r="K41" s="333" t="str">
        <f>IFERROR(VLOOKUP($E41,'Year End Feedback Backsheet'!$D$11:$EN$188,K$22,0),"")</f>
        <v>Agree</v>
      </c>
      <c r="L41" s="333" t="str">
        <f>IFERROR(VLOOKUP($E41,'Year End Feedback Backsheet'!$D$11:$EN$188,L$22,0),"")</f>
        <v>Agree</v>
      </c>
      <c r="M41" s="334" t="str">
        <f>IFERROR(VLOOKUP($E41,'Year End Feedback Backsheet'!$D$11:$EN$188,M$22,0),"")</f>
        <v>Agree</v>
      </c>
    </row>
    <row r="42" spans="1:13">
      <c r="A42" s="2"/>
      <c r="B42" s="252" t="s">
        <v>16</v>
      </c>
      <c r="C42" s="284" t="s">
        <v>26</v>
      </c>
      <c r="D42" s="285" t="s">
        <v>466</v>
      </c>
      <c r="E42" s="252" t="s">
        <v>101</v>
      </c>
      <c r="F42" s="251" t="s">
        <v>102</v>
      </c>
      <c r="G42" s="332" t="str">
        <f>IFERROR(VLOOKUP($E42,'Year End Feedback Backsheet'!$D$11:$EN$188,G$22,0),"")</f>
        <v>Agree</v>
      </c>
      <c r="H42" s="333" t="str">
        <f>IFERROR(VLOOKUP($E42,'Year End Feedback Backsheet'!$D$11:$EN$188,H$22,0),"")</f>
        <v>Neither agree nor disagree</v>
      </c>
      <c r="I42" s="333" t="str">
        <f>IFERROR(VLOOKUP($E42,'Year End Feedback Backsheet'!$D$11:$EN$188,I$22,0),"")</f>
        <v>Agree</v>
      </c>
      <c r="J42" s="333" t="str">
        <f>IFERROR(VLOOKUP($E42,'Year End Feedback Backsheet'!$D$11:$EN$188,J$22,0),"")</f>
        <v>Agree</v>
      </c>
      <c r="K42" s="333" t="str">
        <f>IFERROR(VLOOKUP($E42,'Year End Feedback Backsheet'!$D$11:$EN$188,K$22,0),"")</f>
        <v>Neither agree nor disagree</v>
      </c>
      <c r="L42" s="333" t="str">
        <f>IFERROR(VLOOKUP($E42,'Year End Feedback Backsheet'!$D$11:$EN$188,L$22,0),"")</f>
        <v>Agree</v>
      </c>
      <c r="M42" s="334" t="str">
        <f>IFERROR(VLOOKUP($E42,'Year End Feedback Backsheet'!$D$11:$EN$188,M$22,0),"")</f>
        <v>Neither agree nor disagree</v>
      </c>
    </row>
    <row r="43" spans="1:13">
      <c r="A43" s="2"/>
      <c r="B43" s="252" t="s">
        <v>16</v>
      </c>
      <c r="C43" s="284" t="s">
        <v>28</v>
      </c>
      <c r="D43" s="285" t="s">
        <v>42</v>
      </c>
      <c r="E43" s="252" t="s">
        <v>103</v>
      </c>
      <c r="F43" s="251" t="s">
        <v>104</v>
      </c>
      <c r="G43" s="332" t="str">
        <f>IFERROR(VLOOKUP($E43,'Year End Feedback Backsheet'!$D$11:$EN$188,G$22,0),"")</f>
        <v>Agree</v>
      </c>
      <c r="H43" s="333" t="str">
        <f>IFERROR(VLOOKUP($E43,'Year End Feedback Backsheet'!$D$11:$EN$188,H$22,0),"")</f>
        <v>Agree</v>
      </c>
      <c r="I43" s="333" t="str">
        <f>IFERROR(VLOOKUP($E43,'Year End Feedback Backsheet'!$D$11:$EN$188,I$22,0),"")</f>
        <v>Agree</v>
      </c>
      <c r="J43" s="333" t="str">
        <f>IFERROR(VLOOKUP($E43,'Year End Feedback Backsheet'!$D$11:$EN$188,J$22,0),"")</f>
        <v>Neither agree nor disagree</v>
      </c>
      <c r="K43" s="333" t="str">
        <f>IFERROR(VLOOKUP($E43,'Year End Feedback Backsheet'!$D$11:$EN$188,K$22,0),"")</f>
        <v>Neither agree nor disagree</v>
      </c>
      <c r="L43" s="333" t="str">
        <f>IFERROR(VLOOKUP($E43,'Year End Feedback Backsheet'!$D$11:$EN$188,L$22,0),"")</f>
        <v>Agree</v>
      </c>
      <c r="M43" s="334" t="str">
        <f>IFERROR(VLOOKUP($E43,'Year End Feedback Backsheet'!$D$11:$EN$188,M$22,0),"")</f>
        <v>Agree</v>
      </c>
    </row>
    <row r="44" spans="1:13">
      <c r="A44" s="2"/>
      <c r="B44" s="252" t="s">
        <v>18</v>
      </c>
      <c r="C44" s="284" t="s">
        <v>34</v>
      </c>
      <c r="D44" s="285" t="s">
        <v>54</v>
      </c>
      <c r="E44" s="252" t="s">
        <v>105</v>
      </c>
      <c r="F44" s="251" t="s">
        <v>106</v>
      </c>
      <c r="G44" s="332" t="str">
        <f>IFERROR(VLOOKUP($E44,'Year End Feedback Backsheet'!$D$11:$EN$188,G$22,0),"")</f>
        <v>Agree</v>
      </c>
      <c r="H44" s="333" t="str">
        <f>IFERROR(VLOOKUP($E44,'Year End Feedback Backsheet'!$D$11:$EN$188,H$22,0),"")</f>
        <v>Neither agree nor disagree</v>
      </c>
      <c r="I44" s="333" t="str">
        <f>IFERROR(VLOOKUP($E44,'Year End Feedback Backsheet'!$D$11:$EN$188,I$22,0),"")</f>
        <v>Agree</v>
      </c>
      <c r="J44" s="333" t="str">
        <f>IFERROR(VLOOKUP($E44,'Year End Feedback Backsheet'!$D$11:$EN$188,J$22,0),"")</f>
        <v>Neither agree nor disagree</v>
      </c>
      <c r="K44" s="333" t="str">
        <f>IFERROR(VLOOKUP($E44,'Year End Feedback Backsheet'!$D$11:$EN$188,K$22,0),"")</f>
        <v>Neither agree nor disagree</v>
      </c>
      <c r="L44" s="333" t="str">
        <f>IFERROR(VLOOKUP($E44,'Year End Feedback Backsheet'!$D$11:$EN$188,L$22,0),"")</f>
        <v>Neither agree nor disagree</v>
      </c>
      <c r="M44" s="334" t="str">
        <f>IFERROR(VLOOKUP($E44,'Year End Feedback Backsheet'!$D$11:$EN$188,M$22,0),"")</f>
        <v>Agree</v>
      </c>
    </row>
    <row r="45" spans="1:13">
      <c r="A45" s="2"/>
      <c r="B45" s="252" t="s">
        <v>20</v>
      </c>
      <c r="C45" s="284" t="s">
        <v>36</v>
      </c>
      <c r="D45" s="285" t="s">
        <v>64</v>
      </c>
      <c r="E45" s="252" t="s">
        <v>107</v>
      </c>
      <c r="F45" s="251" t="s">
        <v>108</v>
      </c>
      <c r="G45" s="332" t="str">
        <f>IFERROR(VLOOKUP($E45,'Year End Feedback Backsheet'!$D$11:$EN$188,G$22,0),"")</f>
        <v>Agree</v>
      </c>
      <c r="H45" s="333" t="str">
        <f>IFERROR(VLOOKUP($E45,'Year End Feedback Backsheet'!$D$11:$EN$188,H$22,0),"")</f>
        <v>Strongly Agree</v>
      </c>
      <c r="I45" s="333" t="str">
        <f>IFERROR(VLOOKUP($E45,'Year End Feedback Backsheet'!$D$11:$EN$188,I$22,0),"")</f>
        <v>Agree</v>
      </c>
      <c r="J45" s="333" t="str">
        <f>IFERROR(VLOOKUP($E45,'Year End Feedback Backsheet'!$D$11:$EN$188,J$22,0),"")</f>
        <v>Agree</v>
      </c>
      <c r="K45" s="333" t="str">
        <f>IFERROR(VLOOKUP($E45,'Year End Feedback Backsheet'!$D$11:$EN$188,K$22,0),"")</f>
        <v>Agree</v>
      </c>
      <c r="L45" s="333" t="str">
        <f>IFERROR(VLOOKUP($E45,'Year End Feedback Backsheet'!$D$11:$EN$188,L$22,0),"")</f>
        <v>Agree</v>
      </c>
      <c r="M45" s="334" t="str">
        <f>IFERROR(VLOOKUP($E45,'Year End Feedback Backsheet'!$D$11:$EN$188,M$22,0),"")</f>
        <v>Agree</v>
      </c>
    </row>
    <row r="46" spans="1:13">
      <c r="A46" s="2"/>
      <c r="B46" s="252" t="s">
        <v>18</v>
      </c>
      <c r="C46" s="284" t="s">
        <v>34</v>
      </c>
      <c r="D46" s="285" t="s">
        <v>52</v>
      </c>
      <c r="E46" s="252" t="s">
        <v>109</v>
      </c>
      <c r="F46" s="251" t="s">
        <v>110</v>
      </c>
      <c r="G46" s="332" t="str">
        <f>IFERROR(VLOOKUP($E46,'Year End Feedback Backsheet'!$D$11:$EN$188,G$22,0),"")</f>
        <v>Agree</v>
      </c>
      <c r="H46" s="333" t="str">
        <f>IFERROR(VLOOKUP($E46,'Year End Feedback Backsheet'!$D$11:$EN$188,H$22,0),"")</f>
        <v>Neither agree nor disagree</v>
      </c>
      <c r="I46" s="333" t="str">
        <f>IFERROR(VLOOKUP($E46,'Year End Feedback Backsheet'!$D$11:$EN$188,I$22,0),"")</f>
        <v>Agree</v>
      </c>
      <c r="J46" s="333" t="str">
        <f>IFERROR(VLOOKUP($E46,'Year End Feedback Backsheet'!$D$11:$EN$188,J$22,0),"")</f>
        <v>Disagree</v>
      </c>
      <c r="K46" s="333" t="str">
        <f>IFERROR(VLOOKUP($E46,'Year End Feedback Backsheet'!$D$11:$EN$188,K$22,0),"")</f>
        <v>Agree</v>
      </c>
      <c r="L46" s="333" t="str">
        <f>IFERROR(VLOOKUP($E46,'Year End Feedback Backsheet'!$D$11:$EN$188,L$22,0),"")</f>
        <v>Agree</v>
      </c>
      <c r="M46" s="334" t="str">
        <f>IFERROR(VLOOKUP($E46,'Year End Feedback Backsheet'!$D$11:$EN$188,M$22,0),"")</f>
        <v>Strongly Agree</v>
      </c>
    </row>
    <row r="47" spans="1:13">
      <c r="A47" s="2"/>
      <c r="B47" s="252" t="s">
        <v>16</v>
      </c>
      <c r="C47" s="284" t="s">
        <v>26</v>
      </c>
      <c r="D47" s="285" t="s">
        <v>46</v>
      </c>
      <c r="E47" s="252" t="s">
        <v>111</v>
      </c>
      <c r="F47" s="251" t="s">
        <v>112</v>
      </c>
      <c r="G47" s="332" t="str">
        <f>IFERROR(VLOOKUP($E47,'Year End Feedback Backsheet'!$D$11:$EN$188,G$22,0),"")</f>
        <v>Agree</v>
      </c>
      <c r="H47" s="333" t="str">
        <f>IFERROR(VLOOKUP($E47,'Year End Feedback Backsheet'!$D$11:$EN$188,H$22,0),"")</f>
        <v>Strongly Agree</v>
      </c>
      <c r="I47" s="333" t="str">
        <f>IFERROR(VLOOKUP($E47,'Year End Feedback Backsheet'!$D$11:$EN$188,I$22,0),"")</f>
        <v>Agree</v>
      </c>
      <c r="J47" s="333" t="str">
        <f>IFERROR(VLOOKUP($E47,'Year End Feedback Backsheet'!$D$11:$EN$188,J$22,0),"")</f>
        <v>Neither agree nor disagree</v>
      </c>
      <c r="K47" s="333" t="str">
        <f>IFERROR(VLOOKUP($E47,'Year End Feedback Backsheet'!$D$11:$EN$188,K$22,0),"")</f>
        <v>Neither agree nor disagree</v>
      </c>
      <c r="L47" s="333" t="str">
        <f>IFERROR(VLOOKUP($E47,'Year End Feedback Backsheet'!$D$11:$EN$188,L$22,0),"")</f>
        <v>Neither agree nor disagree</v>
      </c>
      <c r="M47" s="334" t="str">
        <f>IFERROR(VLOOKUP($E47,'Year End Feedback Backsheet'!$D$11:$EN$188,M$22,0),"")</f>
        <v>Agree</v>
      </c>
    </row>
    <row r="48" spans="1:13">
      <c r="A48" s="2"/>
      <c r="B48" s="252" t="s">
        <v>16</v>
      </c>
      <c r="C48" s="284" t="s">
        <v>26</v>
      </c>
      <c r="D48" s="285" t="s">
        <v>46</v>
      </c>
      <c r="E48" s="252" t="s">
        <v>113</v>
      </c>
      <c r="F48" s="251" t="s">
        <v>114</v>
      </c>
      <c r="G48" s="332" t="str">
        <f>IFERROR(VLOOKUP($E48,'Year End Feedback Backsheet'!$D$11:$EN$188,G$22,0),"")</f>
        <v>Agree</v>
      </c>
      <c r="H48" s="333" t="str">
        <f>IFERROR(VLOOKUP($E48,'Year End Feedback Backsheet'!$D$11:$EN$188,H$22,0),"")</f>
        <v>Strongly Agree</v>
      </c>
      <c r="I48" s="333" t="str">
        <f>IFERROR(VLOOKUP($E48,'Year End Feedback Backsheet'!$D$11:$EN$188,I$22,0),"")</f>
        <v>Agree</v>
      </c>
      <c r="J48" s="333" t="str">
        <f>IFERROR(VLOOKUP($E48,'Year End Feedback Backsheet'!$D$11:$EN$188,J$22,0),"")</f>
        <v>Agree</v>
      </c>
      <c r="K48" s="333" t="str">
        <f>IFERROR(VLOOKUP($E48,'Year End Feedback Backsheet'!$D$11:$EN$188,K$22,0),"")</f>
        <v>Neither agree nor disagree</v>
      </c>
      <c r="L48" s="333" t="str">
        <f>IFERROR(VLOOKUP($E48,'Year End Feedback Backsheet'!$D$11:$EN$188,L$22,0),"")</f>
        <v>Neither agree nor disagree</v>
      </c>
      <c r="M48" s="334" t="str">
        <f>IFERROR(VLOOKUP($E48,'Year End Feedback Backsheet'!$D$11:$EN$188,M$22,0),"")</f>
        <v>Neither agree nor disagree</v>
      </c>
    </row>
    <row r="49" spans="1:13">
      <c r="A49" s="2"/>
      <c r="B49" s="252" t="s">
        <v>20</v>
      </c>
      <c r="C49" s="284" t="s">
        <v>36</v>
      </c>
      <c r="D49" s="285" t="s">
        <v>64</v>
      </c>
      <c r="E49" s="252" t="s">
        <v>115</v>
      </c>
      <c r="F49" s="251" t="s">
        <v>116</v>
      </c>
      <c r="G49" s="332" t="str">
        <f>IFERROR(VLOOKUP($E49,'Year End Feedback Backsheet'!$D$11:$EN$188,G$22,0),"")</f>
        <v>Agree</v>
      </c>
      <c r="H49" s="333" t="str">
        <f>IFERROR(VLOOKUP($E49,'Year End Feedback Backsheet'!$D$11:$EN$188,H$22,0),"")</f>
        <v>Agree</v>
      </c>
      <c r="I49" s="333" t="str">
        <f>IFERROR(VLOOKUP($E49,'Year End Feedback Backsheet'!$D$11:$EN$188,I$22,0),"")</f>
        <v>Agree</v>
      </c>
      <c r="J49" s="333" t="str">
        <f>IFERROR(VLOOKUP($E49,'Year End Feedback Backsheet'!$D$11:$EN$188,J$22,0),"")</f>
        <v>Disagree</v>
      </c>
      <c r="K49" s="333" t="str">
        <f>IFERROR(VLOOKUP($E49,'Year End Feedback Backsheet'!$D$11:$EN$188,K$22,0),"")</f>
        <v>Neither agree nor disagree</v>
      </c>
      <c r="L49" s="333" t="str">
        <f>IFERROR(VLOOKUP($E49,'Year End Feedback Backsheet'!$D$11:$EN$188,L$22,0),"")</f>
        <v>Strongly Agree</v>
      </c>
      <c r="M49" s="334" t="str">
        <f>IFERROR(VLOOKUP($E49,'Year End Feedback Backsheet'!$D$11:$EN$188,M$22,0),"")</f>
        <v>Strongly Agree</v>
      </c>
    </row>
    <row r="50" spans="1:13">
      <c r="A50" s="2"/>
      <c r="B50" s="252" t="s">
        <v>22</v>
      </c>
      <c r="C50" s="284" t="s">
        <v>40</v>
      </c>
      <c r="D50" s="285" t="s">
        <v>56</v>
      </c>
      <c r="E50" s="252" t="s">
        <v>117</v>
      </c>
      <c r="F50" s="251" t="s">
        <v>118</v>
      </c>
      <c r="G50" s="332" t="str">
        <f>IFERROR(VLOOKUP($E50,'Year End Feedback Backsheet'!$D$11:$EN$188,G$22,0),"")</f>
        <v>Agree</v>
      </c>
      <c r="H50" s="333" t="str">
        <f>IFERROR(VLOOKUP($E50,'Year End Feedback Backsheet'!$D$11:$EN$188,H$22,0),"")</f>
        <v>Disagree</v>
      </c>
      <c r="I50" s="333" t="str">
        <f>IFERROR(VLOOKUP($E50,'Year End Feedback Backsheet'!$D$11:$EN$188,I$22,0),"")</f>
        <v>Neither agree nor disagree</v>
      </c>
      <c r="J50" s="333" t="str">
        <f>IFERROR(VLOOKUP($E50,'Year End Feedback Backsheet'!$D$11:$EN$188,J$22,0),"")</f>
        <v>Disagree</v>
      </c>
      <c r="K50" s="333" t="str">
        <f>IFERROR(VLOOKUP($E50,'Year End Feedback Backsheet'!$D$11:$EN$188,K$22,0),"")</f>
        <v>Strongly disagree</v>
      </c>
      <c r="L50" s="333" t="str">
        <f>IFERROR(VLOOKUP($E50,'Year End Feedback Backsheet'!$D$11:$EN$188,L$22,0),"")</f>
        <v>Agree</v>
      </c>
      <c r="M50" s="334" t="str">
        <f>IFERROR(VLOOKUP($E50,'Year End Feedback Backsheet'!$D$11:$EN$188,M$22,0),"")</f>
        <v>Agree</v>
      </c>
    </row>
    <row r="51" spans="1:13">
      <c r="A51" s="2"/>
      <c r="B51" s="252" t="s">
        <v>16</v>
      </c>
      <c r="C51" s="284" t="s">
        <v>24</v>
      </c>
      <c r="D51" s="285" t="s">
        <v>44</v>
      </c>
      <c r="E51" s="252" t="s">
        <v>119</v>
      </c>
      <c r="F51" s="251" t="s">
        <v>120</v>
      </c>
      <c r="G51" s="332" t="str">
        <f>IFERROR(VLOOKUP($E51,'Year End Feedback Backsheet'!$D$11:$EN$188,G$22,0),"")</f>
        <v>Agree</v>
      </c>
      <c r="H51" s="333" t="str">
        <f>IFERROR(VLOOKUP($E51,'Year End Feedback Backsheet'!$D$11:$EN$188,H$22,0),"")</f>
        <v>Agree</v>
      </c>
      <c r="I51" s="333" t="str">
        <f>IFERROR(VLOOKUP($E51,'Year End Feedback Backsheet'!$D$11:$EN$188,I$22,0),"")</f>
        <v>Agree</v>
      </c>
      <c r="J51" s="333" t="str">
        <f>IFERROR(VLOOKUP($E51,'Year End Feedback Backsheet'!$D$11:$EN$188,J$22,0),"")</f>
        <v>Disagree</v>
      </c>
      <c r="K51" s="333" t="str">
        <f>IFERROR(VLOOKUP($E51,'Year End Feedback Backsheet'!$D$11:$EN$188,K$22,0),"")</f>
        <v>Agree</v>
      </c>
      <c r="L51" s="333" t="str">
        <f>IFERROR(VLOOKUP($E51,'Year End Feedback Backsheet'!$D$11:$EN$188,L$22,0),"")</f>
        <v>Agree</v>
      </c>
      <c r="M51" s="334" t="str">
        <f>IFERROR(VLOOKUP($E51,'Year End Feedback Backsheet'!$D$11:$EN$188,M$22,0),"")</f>
        <v>Disagree</v>
      </c>
    </row>
    <row r="52" spans="1:13">
      <c r="A52" s="2"/>
      <c r="B52" s="252" t="s">
        <v>18</v>
      </c>
      <c r="C52" s="284" t="s">
        <v>32</v>
      </c>
      <c r="D52" s="285" t="s">
        <v>50</v>
      </c>
      <c r="E52" s="252" t="s">
        <v>121</v>
      </c>
      <c r="F52" s="251" t="s">
        <v>122</v>
      </c>
      <c r="G52" s="332" t="str">
        <f>IFERROR(VLOOKUP($E52,'Year End Feedback Backsheet'!$D$11:$EN$188,G$22,0),"")</f>
        <v>Strongly Agree</v>
      </c>
      <c r="H52" s="333" t="str">
        <f>IFERROR(VLOOKUP($E52,'Year End Feedback Backsheet'!$D$11:$EN$188,H$22,0),"")</f>
        <v>Agree</v>
      </c>
      <c r="I52" s="333" t="str">
        <f>IFERROR(VLOOKUP($E52,'Year End Feedback Backsheet'!$D$11:$EN$188,I$22,0),"")</f>
        <v>Agree</v>
      </c>
      <c r="J52" s="333" t="str">
        <f>IFERROR(VLOOKUP($E52,'Year End Feedback Backsheet'!$D$11:$EN$188,J$22,0),"")</f>
        <v>Disagree</v>
      </c>
      <c r="K52" s="333" t="str">
        <f>IFERROR(VLOOKUP($E52,'Year End Feedback Backsheet'!$D$11:$EN$188,K$22,0),"")</f>
        <v>Disagree</v>
      </c>
      <c r="L52" s="333" t="str">
        <f>IFERROR(VLOOKUP($E52,'Year End Feedback Backsheet'!$D$11:$EN$188,L$22,0),"")</f>
        <v>Strongly Agree</v>
      </c>
      <c r="M52" s="334" t="str">
        <f>IFERROR(VLOOKUP($E52,'Year End Feedback Backsheet'!$D$11:$EN$188,M$22,0),"")</f>
        <v>Strongly Agree</v>
      </c>
    </row>
    <row r="53" spans="1:13">
      <c r="A53" s="2"/>
      <c r="B53" s="252" t="s">
        <v>20</v>
      </c>
      <c r="C53" s="284" t="s">
        <v>36</v>
      </c>
      <c r="D53" s="285" t="s">
        <v>64</v>
      </c>
      <c r="E53" s="252" t="s">
        <v>123</v>
      </c>
      <c r="F53" s="251" t="s">
        <v>124</v>
      </c>
      <c r="G53" s="332" t="str">
        <f>IFERROR(VLOOKUP($E53,'Year End Feedback Backsheet'!$D$11:$EN$188,G$22,0),"")</f>
        <v>Agree</v>
      </c>
      <c r="H53" s="333" t="str">
        <f>IFERROR(VLOOKUP($E53,'Year End Feedback Backsheet'!$D$11:$EN$188,H$22,0),"")</f>
        <v>Agree</v>
      </c>
      <c r="I53" s="333" t="str">
        <f>IFERROR(VLOOKUP($E53,'Year End Feedback Backsheet'!$D$11:$EN$188,I$22,0),"")</f>
        <v>Agree</v>
      </c>
      <c r="J53" s="333" t="str">
        <f>IFERROR(VLOOKUP($E53,'Year End Feedback Backsheet'!$D$11:$EN$188,J$22,0),"")</f>
        <v>Strongly Agree</v>
      </c>
      <c r="K53" s="333" t="str">
        <f>IFERROR(VLOOKUP($E53,'Year End Feedback Backsheet'!$D$11:$EN$188,K$22,0),"")</f>
        <v>Neither agree nor disagree</v>
      </c>
      <c r="L53" s="333" t="str">
        <f>IFERROR(VLOOKUP($E53,'Year End Feedback Backsheet'!$D$11:$EN$188,L$22,0),"")</f>
        <v>Agree</v>
      </c>
      <c r="M53" s="334" t="str">
        <f>IFERROR(VLOOKUP($E53,'Year End Feedback Backsheet'!$D$11:$EN$188,M$22,0),"")</f>
        <v>Agree</v>
      </c>
    </row>
    <row r="54" spans="1:13">
      <c r="A54" s="2"/>
      <c r="B54" s="252" t="s">
        <v>16</v>
      </c>
      <c r="C54" s="284" t="s">
        <v>26</v>
      </c>
      <c r="D54" s="285" t="s">
        <v>44</v>
      </c>
      <c r="E54" s="252" t="s">
        <v>125</v>
      </c>
      <c r="F54" s="251" t="s">
        <v>126</v>
      </c>
      <c r="G54" s="332" t="str">
        <f>IFERROR(VLOOKUP($E54,'Year End Feedback Backsheet'!$D$11:$EN$188,G$22,0),"")</f>
        <v>Neither agree nor disagree</v>
      </c>
      <c r="H54" s="333" t="str">
        <f>IFERROR(VLOOKUP($E54,'Year End Feedback Backsheet'!$D$11:$EN$188,H$22,0),"")</f>
        <v>Agree</v>
      </c>
      <c r="I54" s="333" t="str">
        <f>IFERROR(VLOOKUP($E54,'Year End Feedback Backsheet'!$D$11:$EN$188,I$22,0),"")</f>
        <v>Neither agree nor disagree</v>
      </c>
      <c r="J54" s="333" t="str">
        <f>IFERROR(VLOOKUP($E54,'Year End Feedback Backsheet'!$D$11:$EN$188,J$22,0),"")</f>
        <v>Agree</v>
      </c>
      <c r="K54" s="333" t="str">
        <f>IFERROR(VLOOKUP($E54,'Year End Feedback Backsheet'!$D$11:$EN$188,K$22,0),"")</f>
        <v>Agree</v>
      </c>
      <c r="L54" s="333" t="str">
        <f>IFERROR(VLOOKUP($E54,'Year End Feedback Backsheet'!$D$11:$EN$188,L$22,0),"")</f>
        <v>Agree</v>
      </c>
      <c r="M54" s="334" t="str">
        <f>IFERROR(VLOOKUP($E54,'Year End Feedback Backsheet'!$D$11:$EN$188,M$22,0),"")</f>
        <v>Agree</v>
      </c>
    </row>
    <row r="55" spans="1:13">
      <c r="A55" s="2"/>
      <c r="B55" s="252" t="s">
        <v>16</v>
      </c>
      <c r="C55" s="284" t="s">
        <v>24</v>
      </c>
      <c r="D55" s="285" t="s">
        <v>44</v>
      </c>
      <c r="E55" s="252" t="s">
        <v>127</v>
      </c>
      <c r="F55" s="251" t="s">
        <v>128</v>
      </c>
      <c r="G55" s="332" t="str">
        <f>IFERROR(VLOOKUP($E55,'Year End Feedback Backsheet'!$D$11:$EN$188,G$22,0),"")</f>
        <v>Agree</v>
      </c>
      <c r="H55" s="333" t="str">
        <f>IFERROR(VLOOKUP($E55,'Year End Feedback Backsheet'!$D$11:$EN$188,H$22,0),"")</f>
        <v>Agree</v>
      </c>
      <c r="I55" s="333" t="str">
        <f>IFERROR(VLOOKUP($E55,'Year End Feedback Backsheet'!$D$11:$EN$188,I$22,0),"")</f>
        <v>Agree</v>
      </c>
      <c r="J55" s="333" t="str">
        <f>IFERROR(VLOOKUP($E55,'Year End Feedback Backsheet'!$D$11:$EN$188,J$22,0),"")</f>
        <v>Agree</v>
      </c>
      <c r="K55" s="333" t="str">
        <f>IFERROR(VLOOKUP($E55,'Year End Feedback Backsheet'!$D$11:$EN$188,K$22,0),"")</f>
        <v>Neither agree nor disagree</v>
      </c>
      <c r="L55" s="333" t="str">
        <f>IFERROR(VLOOKUP($E55,'Year End Feedback Backsheet'!$D$11:$EN$188,L$22,0),"")</f>
        <v>Neither agree nor disagree</v>
      </c>
      <c r="M55" s="334" t="str">
        <f>IFERROR(VLOOKUP($E55,'Year End Feedback Backsheet'!$D$11:$EN$188,M$22,0),"")</f>
        <v>Agree</v>
      </c>
    </row>
    <row r="56" spans="1:13">
      <c r="A56" s="2"/>
      <c r="B56" s="252" t="s">
        <v>18</v>
      </c>
      <c r="C56" s="284" t="s">
        <v>30</v>
      </c>
      <c r="D56" s="285" t="s">
        <v>48</v>
      </c>
      <c r="E56" s="252" t="s">
        <v>129</v>
      </c>
      <c r="F56" s="251" t="s">
        <v>130</v>
      </c>
      <c r="G56" s="332" t="str">
        <f>IFERROR(VLOOKUP($E56,'Year End Feedback Backsheet'!$D$11:$EN$188,G$22,0),"")</f>
        <v>Agree</v>
      </c>
      <c r="H56" s="333" t="str">
        <f>IFERROR(VLOOKUP($E56,'Year End Feedback Backsheet'!$D$11:$EN$188,H$22,0),"")</f>
        <v>Agree</v>
      </c>
      <c r="I56" s="333" t="str">
        <f>IFERROR(VLOOKUP($E56,'Year End Feedback Backsheet'!$D$11:$EN$188,I$22,0),"")</f>
        <v>Neither agree nor disagree</v>
      </c>
      <c r="J56" s="333" t="str">
        <f>IFERROR(VLOOKUP($E56,'Year End Feedback Backsheet'!$D$11:$EN$188,J$22,0),"")</f>
        <v>Agree</v>
      </c>
      <c r="K56" s="333" t="str">
        <f>IFERROR(VLOOKUP($E56,'Year End Feedback Backsheet'!$D$11:$EN$188,K$22,0),"")</f>
        <v>Strongly Agree</v>
      </c>
      <c r="L56" s="333" t="str">
        <f>IFERROR(VLOOKUP($E56,'Year End Feedback Backsheet'!$D$11:$EN$188,L$22,0),"")</f>
        <v>Strongly Agree</v>
      </c>
      <c r="M56" s="334" t="str">
        <f>IFERROR(VLOOKUP($E56,'Year End Feedback Backsheet'!$D$11:$EN$188,M$22,0),"")</f>
        <v>Agree</v>
      </c>
    </row>
    <row r="57" spans="1:13">
      <c r="A57" s="2"/>
      <c r="B57" s="252" t="s">
        <v>18</v>
      </c>
      <c r="C57" s="284" t="s">
        <v>30</v>
      </c>
      <c r="D57" s="285" t="s">
        <v>48</v>
      </c>
      <c r="E57" s="252" t="s">
        <v>131</v>
      </c>
      <c r="F57" s="251" t="s">
        <v>132</v>
      </c>
      <c r="G57" s="332" t="str">
        <f>IFERROR(VLOOKUP($E57,'Year End Feedback Backsheet'!$D$11:$EN$188,G$22,0),"")</f>
        <v>Strongly Agree</v>
      </c>
      <c r="H57" s="333" t="str">
        <f>IFERROR(VLOOKUP($E57,'Year End Feedback Backsheet'!$D$11:$EN$188,H$22,0),"")</f>
        <v>Agree</v>
      </c>
      <c r="I57" s="333" t="str">
        <f>IFERROR(VLOOKUP($E57,'Year End Feedback Backsheet'!$D$11:$EN$188,I$22,0),"")</f>
        <v>Agree</v>
      </c>
      <c r="J57" s="333" t="str">
        <f>IFERROR(VLOOKUP($E57,'Year End Feedback Backsheet'!$D$11:$EN$188,J$22,0),"")</f>
        <v>Agree</v>
      </c>
      <c r="K57" s="333" t="str">
        <f>IFERROR(VLOOKUP($E57,'Year End Feedback Backsheet'!$D$11:$EN$188,K$22,0),"")</f>
        <v>Agree</v>
      </c>
      <c r="L57" s="333" t="str">
        <f>IFERROR(VLOOKUP($E57,'Year End Feedback Backsheet'!$D$11:$EN$188,L$22,0),"")</f>
        <v>Agree</v>
      </c>
      <c r="M57" s="334" t="str">
        <f>IFERROR(VLOOKUP($E57,'Year End Feedback Backsheet'!$D$11:$EN$188,M$22,0),"")</f>
        <v>Agree</v>
      </c>
    </row>
    <row r="58" spans="1:13">
      <c r="A58" s="2"/>
      <c r="B58" s="252" t="s">
        <v>22</v>
      </c>
      <c r="C58" s="284" t="s">
        <v>40</v>
      </c>
      <c r="D58" s="285" t="s">
        <v>56</v>
      </c>
      <c r="E58" s="252" t="s">
        <v>133</v>
      </c>
      <c r="F58" s="251" t="s">
        <v>134</v>
      </c>
      <c r="G58" s="332" t="str">
        <f>IFERROR(VLOOKUP($E58,'Year End Feedback Backsheet'!$D$11:$EN$188,G$22,0),"")</f>
        <v>Agree</v>
      </c>
      <c r="H58" s="333" t="str">
        <f>IFERROR(VLOOKUP($E58,'Year End Feedback Backsheet'!$D$11:$EN$188,H$22,0),"")</f>
        <v>Agree</v>
      </c>
      <c r="I58" s="333" t="str">
        <f>IFERROR(VLOOKUP($E58,'Year End Feedback Backsheet'!$D$11:$EN$188,I$22,0),"")</f>
        <v>Agree</v>
      </c>
      <c r="J58" s="333" t="str">
        <f>IFERROR(VLOOKUP($E58,'Year End Feedback Backsheet'!$D$11:$EN$188,J$22,0),"")</f>
        <v>Agree</v>
      </c>
      <c r="K58" s="333" t="str">
        <f>IFERROR(VLOOKUP($E58,'Year End Feedback Backsheet'!$D$11:$EN$188,K$22,0),"")</f>
        <v>Agree</v>
      </c>
      <c r="L58" s="333" t="str">
        <f>IFERROR(VLOOKUP($E58,'Year End Feedback Backsheet'!$D$11:$EN$188,L$22,0),"")</f>
        <v>Agree</v>
      </c>
      <c r="M58" s="334" t="str">
        <f>IFERROR(VLOOKUP($E58,'Year End Feedback Backsheet'!$D$11:$EN$188,M$22,0),"")</f>
        <v>Agree</v>
      </c>
    </row>
    <row r="59" spans="1:13">
      <c r="A59" s="2"/>
      <c r="B59" s="252" t="s">
        <v>16</v>
      </c>
      <c r="C59" s="284" t="s">
        <v>28</v>
      </c>
      <c r="D59" s="285" t="s">
        <v>42</v>
      </c>
      <c r="E59" s="252" t="s">
        <v>135</v>
      </c>
      <c r="F59" s="251" t="s">
        <v>136</v>
      </c>
      <c r="G59" s="332" t="str">
        <f>IFERROR(VLOOKUP($E59,'Year End Feedback Backsheet'!$D$11:$EN$188,G$22,0),"")</f>
        <v>Agree</v>
      </c>
      <c r="H59" s="333" t="str">
        <f>IFERROR(VLOOKUP($E59,'Year End Feedback Backsheet'!$D$11:$EN$188,H$22,0),"")</f>
        <v>Agree</v>
      </c>
      <c r="I59" s="333" t="str">
        <f>IFERROR(VLOOKUP($E59,'Year End Feedback Backsheet'!$D$11:$EN$188,I$22,0),"")</f>
        <v>Neither agree nor disagree</v>
      </c>
      <c r="J59" s="333" t="str">
        <f>IFERROR(VLOOKUP($E59,'Year End Feedback Backsheet'!$D$11:$EN$188,J$22,0),"")</f>
        <v>Disagree</v>
      </c>
      <c r="K59" s="333" t="str">
        <f>IFERROR(VLOOKUP($E59,'Year End Feedback Backsheet'!$D$11:$EN$188,K$22,0),"")</f>
        <v>Neither agree nor disagree</v>
      </c>
      <c r="L59" s="333" t="str">
        <f>IFERROR(VLOOKUP($E59,'Year End Feedback Backsheet'!$D$11:$EN$188,L$22,0),"")</f>
        <v>Neither agree nor disagree</v>
      </c>
      <c r="M59" s="334" t="str">
        <f>IFERROR(VLOOKUP($E59,'Year End Feedback Backsheet'!$D$11:$EN$188,M$22,0),"")</f>
        <v>Agree</v>
      </c>
    </row>
    <row r="60" spans="1:13">
      <c r="A60" s="2"/>
      <c r="B60" s="252" t="s">
        <v>22</v>
      </c>
      <c r="C60" s="284" t="s">
        <v>40</v>
      </c>
      <c r="D60" s="285" t="s">
        <v>62</v>
      </c>
      <c r="E60" s="252" t="s">
        <v>137</v>
      </c>
      <c r="F60" s="251" t="s">
        <v>138</v>
      </c>
      <c r="G60" s="332" t="str">
        <f>IFERROR(VLOOKUP($E60,'Year End Feedback Backsheet'!$D$11:$EN$188,G$22,0),"")</f>
        <v>Agree</v>
      </c>
      <c r="H60" s="333" t="str">
        <f>IFERROR(VLOOKUP($E60,'Year End Feedback Backsheet'!$D$11:$EN$188,H$22,0),"")</f>
        <v>Agree</v>
      </c>
      <c r="I60" s="333" t="str">
        <f>IFERROR(VLOOKUP($E60,'Year End Feedback Backsheet'!$D$11:$EN$188,I$22,0),"")</f>
        <v>Agree</v>
      </c>
      <c r="J60" s="333" t="str">
        <f>IFERROR(VLOOKUP($E60,'Year End Feedback Backsheet'!$D$11:$EN$188,J$22,0),"")</f>
        <v>Agree</v>
      </c>
      <c r="K60" s="333" t="str">
        <f>IFERROR(VLOOKUP($E60,'Year End Feedback Backsheet'!$D$11:$EN$188,K$22,0),"")</f>
        <v>Agree</v>
      </c>
      <c r="L60" s="333" t="str">
        <f>IFERROR(VLOOKUP($E60,'Year End Feedback Backsheet'!$D$11:$EN$188,L$22,0),"")</f>
        <v>Agree</v>
      </c>
      <c r="M60" s="334" t="str">
        <f>IFERROR(VLOOKUP($E60,'Year End Feedback Backsheet'!$D$11:$EN$188,M$22,0),"")</f>
        <v>Agree</v>
      </c>
    </row>
    <row r="61" spans="1:13">
      <c r="A61" s="2"/>
      <c r="B61" s="252" t="s">
        <v>18</v>
      </c>
      <c r="C61" s="284" t="s">
        <v>32</v>
      </c>
      <c r="D61" s="285" t="s">
        <v>50</v>
      </c>
      <c r="E61" s="252" t="s">
        <v>139</v>
      </c>
      <c r="F61" s="251" t="s">
        <v>140</v>
      </c>
      <c r="G61" s="332" t="str">
        <f>IFERROR(VLOOKUP($E61,'Year End Feedback Backsheet'!$D$11:$EN$188,G$22,0),"")</f>
        <v>Agree</v>
      </c>
      <c r="H61" s="333" t="str">
        <f>IFERROR(VLOOKUP($E61,'Year End Feedback Backsheet'!$D$11:$EN$188,H$22,0),"")</f>
        <v>Agree</v>
      </c>
      <c r="I61" s="333" t="str">
        <f>IFERROR(VLOOKUP($E61,'Year End Feedback Backsheet'!$D$11:$EN$188,I$22,0),"")</f>
        <v>Agree</v>
      </c>
      <c r="J61" s="333" t="str">
        <f>IFERROR(VLOOKUP($E61,'Year End Feedback Backsheet'!$D$11:$EN$188,J$22,0),"")</f>
        <v>Agree</v>
      </c>
      <c r="K61" s="333" t="str">
        <f>IFERROR(VLOOKUP($E61,'Year End Feedback Backsheet'!$D$11:$EN$188,K$22,0),"")</f>
        <v>Agree</v>
      </c>
      <c r="L61" s="333" t="str">
        <f>IFERROR(VLOOKUP($E61,'Year End Feedback Backsheet'!$D$11:$EN$188,L$22,0),"")</f>
        <v>Agree</v>
      </c>
      <c r="M61" s="334" t="str">
        <f>IFERROR(VLOOKUP($E61,'Year End Feedback Backsheet'!$D$11:$EN$188,M$22,0),"")</f>
        <v>Agree</v>
      </c>
    </row>
    <row r="62" spans="1:13">
      <c r="A62" s="2"/>
      <c r="B62" s="252" t="s">
        <v>20</v>
      </c>
      <c r="C62" s="284" t="s">
        <v>36</v>
      </c>
      <c r="D62" s="285" t="s">
        <v>64</v>
      </c>
      <c r="E62" s="252" t="s">
        <v>141</v>
      </c>
      <c r="F62" s="251" t="s">
        <v>142</v>
      </c>
      <c r="G62" s="332" t="str">
        <f>IFERROR(VLOOKUP($E62,'Year End Feedback Backsheet'!$D$11:$EN$188,G$22,0),"")</f>
        <v>Strongly Agree</v>
      </c>
      <c r="H62" s="333" t="str">
        <f>IFERROR(VLOOKUP($E62,'Year End Feedback Backsheet'!$D$11:$EN$188,H$22,0),"")</f>
        <v>Strongly Agree</v>
      </c>
      <c r="I62" s="333" t="str">
        <f>IFERROR(VLOOKUP($E62,'Year End Feedback Backsheet'!$D$11:$EN$188,I$22,0),"")</f>
        <v>Agree</v>
      </c>
      <c r="J62" s="333" t="str">
        <f>IFERROR(VLOOKUP($E62,'Year End Feedback Backsheet'!$D$11:$EN$188,J$22,0),"")</f>
        <v>Agree</v>
      </c>
      <c r="K62" s="333" t="str">
        <f>IFERROR(VLOOKUP($E62,'Year End Feedback Backsheet'!$D$11:$EN$188,K$22,0),"")</f>
        <v>Disagree</v>
      </c>
      <c r="L62" s="333" t="str">
        <f>IFERROR(VLOOKUP($E62,'Year End Feedback Backsheet'!$D$11:$EN$188,L$22,0),"")</f>
        <v>Strongly Agree</v>
      </c>
      <c r="M62" s="334" t="str">
        <f>IFERROR(VLOOKUP($E62,'Year End Feedback Backsheet'!$D$11:$EN$188,M$22,0),"")</f>
        <v>Strongly Agree</v>
      </c>
    </row>
    <row r="63" spans="1:13">
      <c r="A63" s="2"/>
      <c r="B63" s="252" t="s">
        <v>16</v>
      </c>
      <c r="C63" s="284" t="s">
        <v>28</v>
      </c>
      <c r="D63" s="285" t="s">
        <v>42</v>
      </c>
      <c r="E63" s="252" t="s">
        <v>143</v>
      </c>
      <c r="F63" s="251" t="s">
        <v>144</v>
      </c>
      <c r="G63" s="332" t="str">
        <f>IFERROR(VLOOKUP($E63,'Year End Feedback Backsheet'!$D$11:$EN$188,G$22,0),"")</f>
        <v>Agree</v>
      </c>
      <c r="H63" s="333" t="str">
        <f>IFERROR(VLOOKUP($E63,'Year End Feedback Backsheet'!$D$11:$EN$188,H$22,0),"")</f>
        <v>Agree</v>
      </c>
      <c r="I63" s="333" t="str">
        <f>IFERROR(VLOOKUP($E63,'Year End Feedback Backsheet'!$D$11:$EN$188,I$22,0),"")</f>
        <v>Strongly Agree</v>
      </c>
      <c r="J63" s="333" t="str">
        <f>IFERROR(VLOOKUP($E63,'Year End Feedback Backsheet'!$D$11:$EN$188,J$22,0),"")</f>
        <v>Disagree</v>
      </c>
      <c r="K63" s="333" t="str">
        <f>IFERROR(VLOOKUP($E63,'Year End Feedback Backsheet'!$D$11:$EN$188,K$22,0),"")</f>
        <v>Disagree</v>
      </c>
      <c r="L63" s="333" t="str">
        <f>IFERROR(VLOOKUP($E63,'Year End Feedback Backsheet'!$D$11:$EN$188,L$22,0),"")</f>
        <v>Disagree</v>
      </c>
      <c r="M63" s="334" t="str">
        <f>IFERROR(VLOOKUP($E63,'Year End Feedback Backsheet'!$D$11:$EN$188,M$22,0),"")</f>
        <v>Disagree</v>
      </c>
    </row>
    <row r="64" spans="1:13">
      <c r="A64" s="2"/>
      <c r="B64" s="252" t="s">
        <v>22</v>
      </c>
      <c r="C64" s="284" t="s">
        <v>38</v>
      </c>
      <c r="D64" s="285" t="s">
        <v>58</v>
      </c>
      <c r="E64" s="252" t="s">
        <v>145</v>
      </c>
      <c r="F64" s="251" t="s">
        <v>146</v>
      </c>
      <c r="G64" s="332" t="str">
        <f>IFERROR(VLOOKUP($E64,'Year End Feedback Backsheet'!$D$11:$EN$188,G$22,0),"")</f>
        <v>Agree</v>
      </c>
      <c r="H64" s="333" t="str">
        <f>IFERROR(VLOOKUP($E64,'Year End Feedback Backsheet'!$D$11:$EN$188,H$22,0),"")</f>
        <v>Agree</v>
      </c>
      <c r="I64" s="333" t="str">
        <f>IFERROR(VLOOKUP($E64,'Year End Feedback Backsheet'!$D$11:$EN$188,I$22,0),"")</f>
        <v>Agree</v>
      </c>
      <c r="J64" s="333" t="str">
        <f>IFERROR(VLOOKUP($E64,'Year End Feedback Backsheet'!$D$11:$EN$188,J$22,0),"")</f>
        <v>Agree</v>
      </c>
      <c r="K64" s="333" t="str">
        <f>IFERROR(VLOOKUP($E64,'Year End Feedback Backsheet'!$D$11:$EN$188,K$22,0),"")</f>
        <v>Agree</v>
      </c>
      <c r="L64" s="333" t="str">
        <f>IFERROR(VLOOKUP($E64,'Year End Feedback Backsheet'!$D$11:$EN$188,L$22,0),"")</f>
        <v>Agree</v>
      </c>
      <c r="M64" s="334" t="str">
        <f>IFERROR(VLOOKUP($E64,'Year End Feedback Backsheet'!$D$11:$EN$188,M$22,0),"")</f>
        <v>Agree</v>
      </c>
    </row>
    <row r="65" spans="1:13">
      <c r="A65" s="2"/>
      <c r="B65" s="252" t="s">
        <v>20</v>
      </c>
      <c r="C65" s="284" t="s">
        <v>36</v>
      </c>
      <c r="D65" s="285" t="s">
        <v>64</v>
      </c>
      <c r="E65" s="252" t="s">
        <v>147</v>
      </c>
      <c r="F65" s="251" t="s">
        <v>148</v>
      </c>
      <c r="G65" s="332" t="str">
        <f>IFERROR(VLOOKUP($E65,'Year End Feedback Backsheet'!$D$11:$EN$188,G$22,0),"")</f>
        <v>Agree</v>
      </c>
      <c r="H65" s="333" t="str">
        <f>IFERROR(VLOOKUP($E65,'Year End Feedback Backsheet'!$D$11:$EN$188,H$22,0),"")</f>
        <v>Agree</v>
      </c>
      <c r="I65" s="333" t="str">
        <f>IFERROR(VLOOKUP($E65,'Year End Feedback Backsheet'!$D$11:$EN$188,I$22,0),"")</f>
        <v>Agree</v>
      </c>
      <c r="J65" s="333" t="str">
        <f>IFERROR(VLOOKUP($E65,'Year End Feedback Backsheet'!$D$11:$EN$188,J$22,0),"")</f>
        <v>Agree</v>
      </c>
      <c r="K65" s="333" t="str">
        <f>IFERROR(VLOOKUP($E65,'Year End Feedback Backsheet'!$D$11:$EN$188,K$22,0),"")</f>
        <v>Agree</v>
      </c>
      <c r="L65" s="333" t="str">
        <f>IFERROR(VLOOKUP($E65,'Year End Feedback Backsheet'!$D$11:$EN$188,L$22,0),"")</f>
        <v>Agree</v>
      </c>
      <c r="M65" s="334" t="str">
        <f>IFERROR(VLOOKUP($E65,'Year End Feedback Backsheet'!$D$11:$EN$188,M$22,0),"")</f>
        <v>Agree</v>
      </c>
    </row>
    <row r="66" spans="1:13">
      <c r="A66" s="2"/>
      <c r="B66" s="252" t="s">
        <v>18</v>
      </c>
      <c r="C66" s="284" t="s">
        <v>34</v>
      </c>
      <c r="D66" s="285" t="s">
        <v>54</v>
      </c>
      <c r="E66" s="252" t="s">
        <v>149</v>
      </c>
      <c r="F66" s="251" t="s">
        <v>150</v>
      </c>
      <c r="G66" s="332" t="str">
        <f>IFERROR(VLOOKUP($E66,'Year End Feedback Backsheet'!$D$11:$EN$188,G$22,0),"")</f>
        <v>Neither agree nor disagree</v>
      </c>
      <c r="H66" s="333" t="str">
        <f>IFERROR(VLOOKUP($E66,'Year End Feedback Backsheet'!$D$11:$EN$188,H$22,0),"")</f>
        <v>Strongly Agree</v>
      </c>
      <c r="I66" s="333" t="str">
        <f>IFERROR(VLOOKUP($E66,'Year End Feedback Backsheet'!$D$11:$EN$188,I$22,0),"")</f>
        <v>Neither agree nor disagree</v>
      </c>
      <c r="J66" s="333" t="str">
        <f>IFERROR(VLOOKUP($E66,'Year End Feedback Backsheet'!$D$11:$EN$188,J$22,0),"")</f>
        <v>Neither agree nor disagree</v>
      </c>
      <c r="K66" s="333" t="str">
        <f>IFERROR(VLOOKUP($E66,'Year End Feedback Backsheet'!$D$11:$EN$188,K$22,0),"")</f>
        <v>Agree</v>
      </c>
      <c r="L66" s="333" t="str">
        <f>IFERROR(VLOOKUP($E66,'Year End Feedback Backsheet'!$D$11:$EN$188,L$22,0),"")</f>
        <v>Agree</v>
      </c>
      <c r="M66" s="334" t="str">
        <f>IFERROR(VLOOKUP($E66,'Year End Feedback Backsheet'!$D$11:$EN$188,M$22,0),"")</f>
        <v>Agree</v>
      </c>
    </row>
    <row r="67" spans="1:13">
      <c r="A67" s="2"/>
      <c r="B67" s="252" t="s">
        <v>16</v>
      </c>
      <c r="C67" s="284" t="s">
        <v>24</v>
      </c>
      <c r="D67" s="285" t="s">
        <v>44</v>
      </c>
      <c r="E67" s="252" t="s">
        <v>151</v>
      </c>
      <c r="F67" s="251" t="s">
        <v>152</v>
      </c>
      <c r="G67" s="332" t="str">
        <f>IFERROR(VLOOKUP($E67,'Year End Feedback Backsheet'!$D$11:$EN$188,G$22,0),"")</f>
        <v>Agree</v>
      </c>
      <c r="H67" s="333" t="str">
        <f>IFERROR(VLOOKUP($E67,'Year End Feedback Backsheet'!$D$11:$EN$188,H$22,0),"")</f>
        <v>Agree</v>
      </c>
      <c r="I67" s="333" t="str">
        <f>IFERROR(VLOOKUP($E67,'Year End Feedback Backsheet'!$D$11:$EN$188,I$22,0),"")</f>
        <v>Agree</v>
      </c>
      <c r="J67" s="333" t="str">
        <f>IFERROR(VLOOKUP($E67,'Year End Feedback Backsheet'!$D$11:$EN$188,J$22,0),"")</f>
        <v>Agree</v>
      </c>
      <c r="K67" s="333" t="str">
        <f>IFERROR(VLOOKUP($E67,'Year End Feedback Backsheet'!$D$11:$EN$188,K$22,0),"")</f>
        <v>Agree</v>
      </c>
      <c r="L67" s="333" t="str">
        <f>IFERROR(VLOOKUP($E67,'Year End Feedback Backsheet'!$D$11:$EN$188,L$22,0),"")</f>
        <v>Agree</v>
      </c>
      <c r="M67" s="334" t="str">
        <f>IFERROR(VLOOKUP($E67,'Year End Feedback Backsheet'!$D$11:$EN$188,M$22,0),"")</f>
        <v>Agree</v>
      </c>
    </row>
    <row r="68" spans="1:13">
      <c r="A68" s="2"/>
      <c r="B68" s="252" t="s">
        <v>22</v>
      </c>
      <c r="C68" s="284" t="s">
        <v>40</v>
      </c>
      <c r="D68" s="285" t="s">
        <v>60</v>
      </c>
      <c r="E68" s="252" t="s">
        <v>153</v>
      </c>
      <c r="F68" s="251" t="s">
        <v>154</v>
      </c>
      <c r="G68" s="332" t="str">
        <f>IFERROR(VLOOKUP($E68,'Year End Feedback Backsheet'!$D$11:$EN$188,G$22,0),"")</f>
        <v>Agree</v>
      </c>
      <c r="H68" s="333" t="str">
        <f>IFERROR(VLOOKUP($E68,'Year End Feedback Backsheet'!$D$11:$EN$188,H$22,0),"")</f>
        <v>Agree</v>
      </c>
      <c r="I68" s="333" t="str">
        <f>IFERROR(VLOOKUP($E68,'Year End Feedback Backsheet'!$D$11:$EN$188,I$22,0),"")</f>
        <v>Agree</v>
      </c>
      <c r="J68" s="333" t="str">
        <f>IFERROR(VLOOKUP($E68,'Year End Feedback Backsheet'!$D$11:$EN$188,J$22,0),"")</f>
        <v>Neither agree nor disagree</v>
      </c>
      <c r="K68" s="333" t="str">
        <f>IFERROR(VLOOKUP($E68,'Year End Feedback Backsheet'!$D$11:$EN$188,K$22,0),"")</f>
        <v>Agree</v>
      </c>
      <c r="L68" s="333" t="str">
        <f>IFERROR(VLOOKUP($E68,'Year End Feedback Backsheet'!$D$11:$EN$188,L$22,0),"")</f>
        <v>Agree</v>
      </c>
      <c r="M68" s="334" t="str">
        <f>IFERROR(VLOOKUP($E68,'Year End Feedback Backsheet'!$D$11:$EN$188,M$22,0),"")</f>
        <v>Agree</v>
      </c>
    </row>
    <row r="69" spans="1:13">
      <c r="A69" s="2"/>
      <c r="B69" s="252" t="s">
        <v>20</v>
      </c>
      <c r="C69" s="284" t="s">
        <v>36</v>
      </c>
      <c r="D69" s="285" t="s">
        <v>64</v>
      </c>
      <c r="E69" s="252" t="s">
        <v>155</v>
      </c>
      <c r="F69" s="251" t="s">
        <v>156</v>
      </c>
      <c r="G69" s="332" t="str">
        <f>IFERROR(VLOOKUP($E69,'Year End Feedback Backsheet'!$D$11:$EN$188,G$22,0),"")</f>
        <v>Agree</v>
      </c>
      <c r="H69" s="333" t="str">
        <f>IFERROR(VLOOKUP($E69,'Year End Feedback Backsheet'!$D$11:$EN$188,H$22,0),"")</f>
        <v>Agree</v>
      </c>
      <c r="I69" s="333" t="str">
        <f>IFERROR(VLOOKUP($E69,'Year End Feedback Backsheet'!$D$11:$EN$188,I$22,0),"")</f>
        <v>Agree</v>
      </c>
      <c r="J69" s="333" t="str">
        <f>IFERROR(VLOOKUP($E69,'Year End Feedback Backsheet'!$D$11:$EN$188,J$22,0),"")</f>
        <v>Agree</v>
      </c>
      <c r="K69" s="333" t="str">
        <f>IFERROR(VLOOKUP($E69,'Year End Feedback Backsheet'!$D$11:$EN$188,K$22,0),"")</f>
        <v>Agree</v>
      </c>
      <c r="L69" s="333" t="str">
        <f>IFERROR(VLOOKUP($E69,'Year End Feedback Backsheet'!$D$11:$EN$188,L$22,0),"")</f>
        <v>Agree</v>
      </c>
      <c r="M69" s="334" t="str">
        <f>IFERROR(VLOOKUP($E69,'Year End Feedback Backsheet'!$D$11:$EN$188,M$22,0),"")</f>
        <v>Agree</v>
      </c>
    </row>
    <row r="70" spans="1:13">
      <c r="A70" s="2"/>
      <c r="B70" s="252" t="s">
        <v>20</v>
      </c>
      <c r="C70" s="284" t="s">
        <v>36</v>
      </c>
      <c r="D70" s="285" t="s">
        <v>64</v>
      </c>
      <c r="E70" s="252" t="s">
        <v>157</v>
      </c>
      <c r="F70" s="251" t="s">
        <v>158</v>
      </c>
      <c r="G70" s="332" t="str">
        <f>IFERROR(VLOOKUP($E70,'Year End Feedback Backsheet'!$D$11:$EN$188,G$22,0),"")</f>
        <v>Agree</v>
      </c>
      <c r="H70" s="333" t="str">
        <f>IFERROR(VLOOKUP($E70,'Year End Feedback Backsheet'!$D$11:$EN$188,H$22,0),"")</f>
        <v>Agree</v>
      </c>
      <c r="I70" s="333" t="str">
        <f>IFERROR(VLOOKUP($E70,'Year End Feedback Backsheet'!$D$11:$EN$188,I$22,0),"")</f>
        <v>Agree</v>
      </c>
      <c r="J70" s="333" t="str">
        <f>IFERROR(VLOOKUP($E70,'Year End Feedback Backsheet'!$D$11:$EN$188,J$22,0),"")</f>
        <v>Disagree</v>
      </c>
      <c r="K70" s="333" t="str">
        <f>IFERROR(VLOOKUP($E70,'Year End Feedback Backsheet'!$D$11:$EN$188,K$22,0),"")</f>
        <v>Agree</v>
      </c>
      <c r="L70" s="333" t="str">
        <f>IFERROR(VLOOKUP($E70,'Year End Feedback Backsheet'!$D$11:$EN$188,L$22,0),"")</f>
        <v>Agree</v>
      </c>
      <c r="M70" s="334" t="str">
        <f>IFERROR(VLOOKUP($E70,'Year End Feedback Backsheet'!$D$11:$EN$188,M$22,0),"")</f>
        <v>Disagree</v>
      </c>
    </row>
    <row r="71" spans="1:13">
      <c r="A71" s="2"/>
      <c r="B71" s="252" t="s">
        <v>16</v>
      </c>
      <c r="C71" s="284" t="s">
        <v>26</v>
      </c>
      <c r="D71" s="285" t="s">
        <v>46</v>
      </c>
      <c r="E71" s="252" t="s">
        <v>159</v>
      </c>
      <c r="F71" s="251" t="s">
        <v>160</v>
      </c>
      <c r="G71" s="332" t="str">
        <f>IFERROR(VLOOKUP($E71,'Year End Feedback Backsheet'!$D$11:$EN$188,G$22,0),"")</f>
        <v>Agree</v>
      </c>
      <c r="H71" s="333" t="str">
        <f>IFERROR(VLOOKUP($E71,'Year End Feedback Backsheet'!$D$11:$EN$188,H$22,0),"")</f>
        <v>Strongly Agree</v>
      </c>
      <c r="I71" s="333" t="str">
        <f>IFERROR(VLOOKUP($E71,'Year End Feedback Backsheet'!$D$11:$EN$188,I$22,0),"")</f>
        <v>Agree</v>
      </c>
      <c r="J71" s="333" t="str">
        <f>IFERROR(VLOOKUP($E71,'Year End Feedback Backsheet'!$D$11:$EN$188,J$22,0),"")</f>
        <v>Strongly Agree</v>
      </c>
      <c r="K71" s="333" t="str">
        <f>IFERROR(VLOOKUP($E71,'Year End Feedback Backsheet'!$D$11:$EN$188,K$22,0),"")</f>
        <v>Neither agree nor disagree</v>
      </c>
      <c r="L71" s="333" t="str">
        <f>IFERROR(VLOOKUP($E71,'Year End Feedback Backsheet'!$D$11:$EN$188,L$22,0),"")</f>
        <v>Neither agree nor disagree</v>
      </c>
      <c r="M71" s="334" t="str">
        <f>IFERROR(VLOOKUP($E71,'Year End Feedback Backsheet'!$D$11:$EN$188,M$22,0),"")</f>
        <v>Neither agree nor disagree</v>
      </c>
    </row>
    <row r="72" spans="1:13">
      <c r="A72" s="2"/>
      <c r="B72" s="252" t="s">
        <v>20</v>
      </c>
      <c r="C72" s="284" t="s">
        <v>36</v>
      </c>
      <c r="D72" s="285" t="s">
        <v>64</v>
      </c>
      <c r="E72" s="252" t="s">
        <v>161</v>
      </c>
      <c r="F72" s="251" t="s">
        <v>162</v>
      </c>
      <c r="G72" s="332" t="str">
        <f>IFERROR(VLOOKUP($E72,'Year End Feedback Backsheet'!$D$11:$EN$188,G$22,0),"")</f>
        <v>Agree</v>
      </c>
      <c r="H72" s="333" t="str">
        <f>IFERROR(VLOOKUP($E72,'Year End Feedback Backsheet'!$D$11:$EN$188,H$22,0),"")</f>
        <v>Agree</v>
      </c>
      <c r="I72" s="333" t="str">
        <f>IFERROR(VLOOKUP($E72,'Year End Feedback Backsheet'!$D$11:$EN$188,I$22,0),"")</f>
        <v>Agree</v>
      </c>
      <c r="J72" s="333" t="str">
        <f>IFERROR(VLOOKUP($E72,'Year End Feedback Backsheet'!$D$11:$EN$188,J$22,0),"")</f>
        <v>Agree</v>
      </c>
      <c r="K72" s="333" t="str">
        <f>IFERROR(VLOOKUP($E72,'Year End Feedback Backsheet'!$D$11:$EN$188,K$22,0),"")</f>
        <v>Agree</v>
      </c>
      <c r="L72" s="333" t="str">
        <f>IFERROR(VLOOKUP($E72,'Year End Feedback Backsheet'!$D$11:$EN$188,L$22,0),"")</f>
        <v>Neither agree nor disagree</v>
      </c>
      <c r="M72" s="334" t="str">
        <f>IFERROR(VLOOKUP($E72,'Year End Feedback Backsheet'!$D$11:$EN$188,M$22,0),"")</f>
        <v>Agree</v>
      </c>
    </row>
    <row r="73" spans="1:13">
      <c r="A73" s="2"/>
      <c r="B73" s="252" t="s">
        <v>22</v>
      </c>
      <c r="C73" s="284" t="s">
        <v>38</v>
      </c>
      <c r="D73" s="285" t="s">
        <v>62</v>
      </c>
      <c r="E73" s="252" t="s">
        <v>163</v>
      </c>
      <c r="F73" s="251" t="s">
        <v>164</v>
      </c>
      <c r="G73" s="332" t="str">
        <f>IFERROR(VLOOKUP($E73,'Year End Feedback Backsheet'!$D$11:$EN$188,G$22,0),"")</f>
        <v>Neither agree nor disagree</v>
      </c>
      <c r="H73" s="333" t="str">
        <f>IFERROR(VLOOKUP($E73,'Year End Feedback Backsheet'!$D$11:$EN$188,H$22,0),"")</f>
        <v>Agree</v>
      </c>
      <c r="I73" s="333" t="str">
        <f>IFERROR(VLOOKUP($E73,'Year End Feedback Backsheet'!$D$11:$EN$188,I$22,0),"")</f>
        <v>Neither agree nor disagree</v>
      </c>
      <c r="J73" s="333" t="str">
        <f>IFERROR(VLOOKUP($E73,'Year End Feedback Backsheet'!$D$11:$EN$188,J$22,0),"")</f>
        <v>Neither agree nor disagree</v>
      </c>
      <c r="K73" s="333" t="str">
        <f>IFERROR(VLOOKUP($E73,'Year End Feedback Backsheet'!$D$11:$EN$188,K$22,0),"")</f>
        <v>Neither agree nor disagree</v>
      </c>
      <c r="L73" s="333" t="str">
        <f>IFERROR(VLOOKUP($E73,'Year End Feedback Backsheet'!$D$11:$EN$188,L$22,0),"")</f>
        <v>Agree</v>
      </c>
      <c r="M73" s="334" t="str">
        <f>IFERROR(VLOOKUP($E73,'Year End Feedback Backsheet'!$D$11:$EN$188,M$22,0),"")</f>
        <v>Neither agree nor disagree</v>
      </c>
    </row>
    <row r="74" spans="1:13">
      <c r="A74" s="2"/>
      <c r="B74" s="252" t="s">
        <v>20</v>
      </c>
      <c r="C74" s="284" t="s">
        <v>36</v>
      </c>
      <c r="D74" s="285" t="s">
        <v>64</v>
      </c>
      <c r="E74" s="252" t="s">
        <v>165</v>
      </c>
      <c r="F74" s="251" t="s">
        <v>166</v>
      </c>
      <c r="G74" s="332" t="str">
        <f>IFERROR(VLOOKUP($E74,'Year End Feedback Backsheet'!$D$11:$EN$188,G$22,0),"")</f>
        <v>Agree</v>
      </c>
      <c r="H74" s="333" t="str">
        <f>IFERROR(VLOOKUP($E74,'Year End Feedback Backsheet'!$D$11:$EN$188,H$22,0),"")</f>
        <v>Agree</v>
      </c>
      <c r="I74" s="333" t="str">
        <f>IFERROR(VLOOKUP($E74,'Year End Feedback Backsheet'!$D$11:$EN$188,I$22,0),"")</f>
        <v>Agree</v>
      </c>
      <c r="J74" s="333" t="str">
        <f>IFERROR(VLOOKUP($E74,'Year End Feedback Backsheet'!$D$11:$EN$188,J$22,0),"")</f>
        <v>Neither agree nor disagree</v>
      </c>
      <c r="K74" s="333" t="str">
        <f>IFERROR(VLOOKUP($E74,'Year End Feedback Backsheet'!$D$11:$EN$188,K$22,0),"")</f>
        <v>Agree</v>
      </c>
      <c r="L74" s="333" t="str">
        <f>IFERROR(VLOOKUP($E74,'Year End Feedback Backsheet'!$D$11:$EN$188,L$22,0),"")</f>
        <v>Neither agree nor disagree</v>
      </c>
      <c r="M74" s="334" t="str">
        <f>IFERROR(VLOOKUP($E74,'Year End Feedback Backsheet'!$D$11:$EN$188,M$22,0),"")</f>
        <v>Agree</v>
      </c>
    </row>
    <row r="75" spans="1:13">
      <c r="A75" s="2"/>
      <c r="B75" s="252" t="s">
        <v>20</v>
      </c>
      <c r="C75" s="284" t="s">
        <v>36</v>
      </c>
      <c r="D75" s="285" t="s">
        <v>64</v>
      </c>
      <c r="E75" s="252" t="s">
        <v>167</v>
      </c>
      <c r="F75" s="251" t="s">
        <v>168</v>
      </c>
      <c r="G75" s="332" t="str">
        <f>IFERROR(VLOOKUP($E75,'Year End Feedback Backsheet'!$D$11:$EN$188,G$22,0),"")</f>
        <v>Strongly Agree</v>
      </c>
      <c r="H75" s="333" t="str">
        <f>IFERROR(VLOOKUP($E75,'Year End Feedback Backsheet'!$D$11:$EN$188,H$22,0),"")</f>
        <v>Agree</v>
      </c>
      <c r="I75" s="333" t="str">
        <f>IFERROR(VLOOKUP($E75,'Year End Feedback Backsheet'!$D$11:$EN$188,I$22,0),"")</f>
        <v>Strongly Agree</v>
      </c>
      <c r="J75" s="333" t="str">
        <f>IFERROR(VLOOKUP($E75,'Year End Feedback Backsheet'!$D$11:$EN$188,J$22,0),"")</f>
        <v>Neither agree nor disagree</v>
      </c>
      <c r="K75" s="333" t="str">
        <f>IFERROR(VLOOKUP($E75,'Year End Feedback Backsheet'!$D$11:$EN$188,K$22,0),"")</f>
        <v>Strongly Agree</v>
      </c>
      <c r="L75" s="333" t="str">
        <f>IFERROR(VLOOKUP($E75,'Year End Feedback Backsheet'!$D$11:$EN$188,L$22,0),"")</f>
        <v>Neither agree nor disagree</v>
      </c>
      <c r="M75" s="334" t="str">
        <f>IFERROR(VLOOKUP($E75,'Year End Feedback Backsheet'!$D$11:$EN$188,M$22,0),"")</f>
        <v>Agree</v>
      </c>
    </row>
    <row r="76" spans="1:13">
      <c r="A76" s="2"/>
      <c r="B76" s="252" t="s">
        <v>16</v>
      </c>
      <c r="C76" s="284" t="s">
        <v>24</v>
      </c>
      <c r="D76" s="285" t="s">
        <v>44</v>
      </c>
      <c r="E76" s="252" t="s">
        <v>169</v>
      </c>
      <c r="F76" s="251" t="s">
        <v>170</v>
      </c>
      <c r="G76" s="332" t="str">
        <f>IFERROR(VLOOKUP($E76,'Year End Feedback Backsheet'!$D$11:$EN$188,G$22,0),"")</f>
        <v>Agree</v>
      </c>
      <c r="H76" s="333" t="str">
        <f>IFERROR(VLOOKUP($E76,'Year End Feedback Backsheet'!$D$11:$EN$188,H$22,0),"")</f>
        <v>Agree</v>
      </c>
      <c r="I76" s="333" t="str">
        <f>IFERROR(VLOOKUP($E76,'Year End Feedback Backsheet'!$D$11:$EN$188,I$22,0),"")</f>
        <v>Agree</v>
      </c>
      <c r="J76" s="333" t="str">
        <f>IFERROR(VLOOKUP($E76,'Year End Feedback Backsheet'!$D$11:$EN$188,J$22,0),"")</f>
        <v>Agree</v>
      </c>
      <c r="K76" s="333" t="str">
        <f>IFERROR(VLOOKUP($E76,'Year End Feedback Backsheet'!$D$11:$EN$188,K$22,0),"")</f>
        <v>Agree</v>
      </c>
      <c r="L76" s="333" t="str">
        <f>IFERROR(VLOOKUP($E76,'Year End Feedback Backsheet'!$D$11:$EN$188,L$22,0),"")</f>
        <v>Agree</v>
      </c>
      <c r="M76" s="334" t="str">
        <f>IFERROR(VLOOKUP($E76,'Year End Feedback Backsheet'!$D$11:$EN$188,M$22,0),"")</f>
        <v>Agree</v>
      </c>
    </row>
    <row r="77" spans="1:13">
      <c r="A77" s="2"/>
      <c r="B77" s="252" t="s">
        <v>20</v>
      </c>
      <c r="C77" s="284" t="s">
        <v>36</v>
      </c>
      <c r="D77" s="285" t="s">
        <v>64</v>
      </c>
      <c r="E77" s="252" t="s">
        <v>171</v>
      </c>
      <c r="F77" s="251" t="s">
        <v>172</v>
      </c>
      <c r="G77" s="332" t="str">
        <f>IFERROR(VLOOKUP($E77,'Year End Feedback Backsheet'!$D$11:$EN$188,G$22,0),"")</f>
        <v>Agree</v>
      </c>
      <c r="H77" s="333" t="str">
        <f>IFERROR(VLOOKUP($E77,'Year End Feedback Backsheet'!$D$11:$EN$188,H$22,0),"")</f>
        <v>Agree</v>
      </c>
      <c r="I77" s="333" t="str">
        <f>IFERROR(VLOOKUP($E77,'Year End Feedback Backsheet'!$D$11:$EN$188,I$22,0),"")</f>
        <v>Agree</v>
      </c>
      <c r="J77" s="333" t="str">
        <f>IFERROR(VLOOKUP($E77,'Year End Feedback Backsheet'!$D$11:$EN$188,J$22,0),"")</f>
        <v>Agree</v>
      </c>
      <c r="K77" s="333" t="str">
        <f>IFERROR(VLOOKUP($E77,'Year End Feedback Backsheet'!$D$11:$EN$188,K$22,0),"")</f>
        <v>Agree</v>
      </c>
      <c r="L77" s="333" t="str">
        <f>IFERROR(VLOOKUP($E77,'Year End Feedback Backsheet'!$D$11:$EN$188,L$22,0),"")</f>
        <v>Agree</v>
      </c>
      <c r="M77" s="334" t="str">
        <f>IFERROR(VLOOKUP($E77,'Year End Feedback Backsheet'!$D$11:$EN$188,M$22,0),"")</f>
        <v>Agree</v>
      </c>
    </row>
    <row r="78" spans="1:13">
      <c r="A78" s="2"/>
      <c r="B78" s="252" t="s">
        <v>18</v>
      </c>
      <c r="C78" s="284" t="s">
        <v>32</v>
      </c>
      <c r="D78" s="285" t="s">
        <v>50</v>
      </c>
      <c r="E78" s="252" t="s">
        <v>173</v>
      </c>
      <c r="F78" s="251" t="s">
        <v>174</v>
      </c>
      <c r="G78" s="332" t="str">
        <f>IFERROR(VLOOKUP($E78,'Year End Feedback Backsheet'!$D$11:$EN$188,G$22,0),"")</f>
        <v>Agree</v>
      </c>
      <c r="H78" s="333" t="str">
        <f>IFERROR(VLOOKUP($E78,'Year End Feedback Backsheet'!$D$11:$EN$188,H$22,0),"")</f>
        <v>Agree</v>
      </c>
      <c r="I78" s="333" t="str">
        <f>IFERROR(VLOOKUP($E78,'Year End Feedback Backsheet'!$D$11:$EN$188,I$22,0),"")</f>
        <v>Agree</v>
      </c>
      <c r="J78" s="333" t="str">
        <f>IFERROR(VLOOKUP($E78,'Year End Feedback Backsheet'!$D$11:$EN$188,J$22,0),"")</f>
        <v>Agree</v>
      </c>
      <c r="K78" s="333" t="str">
        <f>IFERROR(VLOOKUP($E78,'Year End Feedback Backsheet'!$D$11:$EN$188,K$22,0),"")</f>
        <v>Agree</v>
      </c>
      <c r="L78" s="333" t="str">
        <f>IFERROR(VLOOKUP($E78,'Year End Feedback Backsheet'!$D$11:$EN$188,L$22,0),"")</f>
        <v>Agree</v>
      </c>
      <c r="M78" s="334" t="str">
        <f>IFERROR(VLOOKUP($E78,'Year End Feedback Backsheet'!$D$11:$EN$188,M$22,0),"")</f>
        <v>Agree</v>
      </c>
    </row>
    <row r="79" spans="1:13">
      <c r="A79" s="2"/>
      <c r="B79" s="252" t="s">
        <v>18</v>
      </c>
      <c r="C79" s="284" t="s">
        <v>34</v>
      </c>
      <c r="D79" s="285" t="s">
        <v>52</v>
      </c>
      <c r="E79" s="252" t="s">
        <v>175</v>
      </c>
      <c r="F79" s="251" t="s">
        <v>176</v>
      </c>
      <c r="G79" s="332" t="str">
        <f>IFERROR(VLOOKUP($E79,'Year End Feedback Backsheet'!$D$11:$EN$188,G$22,0),"")</f>
        <v>Agree</v>
      </c>
      <c r="H79" s="333" t="str">
        <f>IFERROR(VLOOKUP($E79,'Year End Feedback Backsheet'!$D$11:$EN$188,H$22,0),"")</f>
        <v>Strongly Agree</v>
      </c>
      <c r="I79" s="333" t="str">
        <f>IFERROR(VLOOKUP($E79,'Year End Feedback Backsheet'!$D$11:$EN$188,I$22,0),"")</f>
        <v>Agree</v>
      </c>
      <c r="J79" s="333" t="str">
        <f>IFERROR(VLOOKUP($E79,'Year End Feedback Backsheet'!$D$11:$EN$188,J$22,0),"")</f>
        <v>Neither agree nor disagree</v>
      </c>
      <c r="K79" s="333" t="str">
        <f>IFERROR(VLOOKUP($E79,'Year End Feedback Backsheet'!$D$11:$EN$188,K$22,0),"")</f>
        <v>Neither agree nor disagree</v>
      </c>
      <c r="L79" s="333" t="str">
        <f>IFERROR(VLOOKUP($E79,'Year End Feedback Backsheet'!$D$11:$EN$188,L$22,0),"")</f>
        <v>Agree</v>
      </c>
      <c r="M79" s="334" t="str">
        <f>IFERROR(VLOOKUP($E79,'Year End Feedback Backsheet'!$D$11:$EN$188,M$22,0),"")</f>
        <v>Strongly Agree</v>
      </c>
    </row>
    <row r="80" spans="1:13">
      <c r="A80" s="2"/>
      <c r="B80" s="252" t="s">
        <v>20</v>
      </c>
      <c r="C80" s="284" t="s">
        <v>36</v>
      </c>
      <c r="D80" s="285" t="s">
        <v>64</v>
      </c>
      <c r="E80" s="252" t="s">
        <v>177</v>
      </c>
      <c r="F80" s="251" t="s">
        <v>178</v>
      </c>
      <c r="G80" s="332" t="str">
        <f>IFERROR(VLOOKUP($E80,'Year End Feedback Backsheet'!$D$11:$EN$188,G$22,0),"")</f>
        <v>Strongly Agree</v>
      </c>
      <c r="H80" s="333" t="str">
        <f>IFERROR(VLOOKUP($E80,'Year End Feedback Backsheet'!$D$11:$EN$188,H$22,0),"")</f>
        <v>Disagree</v>
      </c>
      <c r="I80" s="333" t="str">
        <f>IFERROR(VLOOKUP($E80,'Year End Feedback Backsheet'!$D$11:$EN$188,I$22,0),"")</f>
        <v>Agree</v>
      </c>
      <c r="J80" s="333" t="str">
        <f>IFERROR(VLOOKUP($E80,'Year End Feedback Backsheet'!$D$11:$EN$188,J$22,0),"")</f>
        <v>Agree</v>
      </c>
      <c r="K80" s="333" t="str">
        <f>IFERROR(VLOOKUP($E80,'Year End Feedback Backsheet'!$D$11:$EN$188,K$22,0),"")</f>
        <v>Neither agree nor disagree</v>
      </c>
      <c r="L80" s="333" t="str">
        <f>IFERROR(VLOOKUP($E80,'Year End Feedback Backsheet'!$D$11:$EN$188,L$22,0),"")</f>
        <v>Neither agree nor disagree</v>
      </c>
      <c r="M80" s="334" t="str">
        <f>IFERROR(VLOOKUP($E80,'Year End Feedback Backsheet'!$D$11:$EN$188,M$22,0),"")</f>
        <v>Agree</v>
      </c>
    </row>
    <row r="81" spans="1:13">
      <c r="A81" s="2"/>
      <c r="B81" s="252" t="s">
        <v>20</v>
      </c>
      <c r="C81" s="284" t="s">
        <v>36</v>
      </c>
      <c r="D81" s="285" t="s">
        <v>64</v>
      </c>
      <c r="E81" s="252" t="s">
        <v>179</v>
      </c>
      <c r="F81" s="251" t="s">
        <v>180</v>
      </c>
      <c r="G81" s="332" t="str">
        <f>IFERROR(VLOOKUP($E81,'Year End Feedback Backsheet'!$D$11:$EN$188,G$22,0),"")</f>
        <v>Strongly Agree</v>
      </c>
      <c r="H81" s="333" t="str">
        <f>IFERROR(VLOOKUP($E81,'Year End Feedback Backsheet'!$D$11:$EN$188,H$22,0),"")</f>
        <v>Strongly Agree</v>
      </c>
      <c r="I81" s="333" t="str">
        <f>IFERROR(VLOOKUP($E81,'Year End Feedback Backsheet'!$D$11:$EN$188,I$22,0),"")</f>
        <v>Strongly Agree</v>
      </c>
      <c r="J81" s="333" t="str">
        <f>IFERROR(VLOOKUP($E81,'Year End Feedback Backsheet'!$D$11:$EN$188,J$22,0),"")</f>
        <v>Strongly Agree</v>
      </c>
      <c r="K81" s="333" t="str">
        <f>IFERROR(VLOOKUP($E81,'Year End Feedback Backsheet'!$D$11:$EN$188,K$22,0),"")</f>
        <v>Strongly Agree</v>
      </c>
      <c r="L81" s="333" t="str">
        <f>IFERROR(VLOOKUP($E81,'Year End Feedback Backsheet'!$D$11:$EN$188,L$22,0),"")</f>
        <v>Strongly Agree</v>
      </c>
      <c r="M81" s="334" t="str">
        <f>IFERROR(VLOOKUP($E81,'Year End Feedback Backsheet'!$D$11:$EN$188,M$22,0),"")</f>
        <v>Strongly Agree</v>
      </c>
    </row>
    <row r="82" spans="1:13">
      <c r="A82" s="2"/>
      <c r="B82" s="252" t="s">
        <v>22</v>
      </c>
      <c r="C82" s="284" t="s">
        <v>38</v>
      </c>
      <c r="D82" s="285" t="s">
        <v>62</v>
      </c>
      <c r="E82" s="252" t="s">
        <v>181</v>
      </c>
      <c r="F82" s="251" t="s">
        <v>182</v>
      </c>
      <c r="G82" s="332" t="str">
        <f>IFERROR(VLOOKUP($E82,'Year End Feedback Backsheet'!$D$11:$EN$188,G$22,0),"")</f>
        <v>Agree</v>
      </c>
      <c r="H82" s="333" t="str">
        <f>IFERROR(VLOOKUP($E82,'Year End Feedback Backsheet'!$D$11:$EN$188,H$22,0),"")</f>
        <v>Agree</v>
      </c>
      <c r="I82" s="333" t="str">
        <f>IFERROR(VLOOKUP($E82,'Year End Feedback Backsheet'!$D$11:$EN$188,I$22,0),"")</f>
        <v>Agree</v>
      </c>
      <c r="J82" s="333" t="str">
        <f>IFERROR(VLOOKUP($E82,'Year End Feedback Backsheet'!$D$11:$EN$188,J$22,0),"")</f>
        <v>Agree</v>
      </c>
      <c r="K82" s="333" t="str">
        <f>IFERROR(VLOOKUP($E82,'Year End Feedback Backsheet'!$D$11:$EN$188,K$22,0),"")</f>
        <v>Agree</v>
      </c>
      <c r="L82" s="333" t="str">
        <f>IFERROR(VLOOKUP($E82,'Year End Feedback Backsheet'!$D$11:$EN$188,L$22,0),"")</f>
        <v>Agree</v>
      </c>
      <c r="M82" s="334" t="str">
        <f>IFERROR(VLOOKUP($E82,'Year End Feedback Backsheet'!$D$11:$EN$188,M$22,0),"")</f>
        <v>Disagree</v>
      </c>
    </row>
    <row r="83" spans="1:13">
      <c r="A83" s="2"/>
      <c r="B83" s="252" t="s">
        <v>20</v>
      </c>
      <c r="C83" s="284" t="s">
        <v>36</v>
      </c>
      <c r="D83" s="285" t="s">
        <v>64</v>
      </c>
      <c r="E83" s="252" t="s">
        <v>183</v>
      </c>
      <c r="F83" s="251" t="s">
        <v>184</v>
      </c>
      <c r="G83" s="332" t="str">
        <f>IFERROR(VLOOKUP($E83,'Year End Feedback Backsheet'!$D$11:$EN$188,G$22,0),"")</f>
        <v>Agree</v>
      </c>
      <c r="H83" s="333" t="str">
        <f>IFERROR(VLOOKUP($E83,'Year End Feedback Backsheet'!$D$11:$EN$188,H$22,0),"")</f>
        <v>Agree</v>
      </c>
      <c r="I83" s="333" t="str">
        <f>IFERROR(VLOOKUP($E83,'Year End Feedback Backsheet'!$D$11:$EN$188,I$22,0),"")</f>
        <v>Agree</v>
      </c>
      <c r="J83" s="333" t="str">
        <f>IFERROR(VLOOKUP($E83,'Year End Feedback Backsheet'!$D$11:$EN$188,J$22,0),"")</f>
        <v>Agree</v>
      </c>
      <c r="K83" s="333" t="str">
        <f>IFERROR(VLOOKUP($E83,'Year End Feedback Backsheet'!$D$11:$EN$188,K$22,0),"")</f>
        <v>Neither agree nor disagree</v>
      </c>
      <c r="L83" s="333" t="str">
        <f>IFERROR(VLOOKUP($E83,'Year End Feedback Backsheet'!$D$11:$EN$188,L$22,0),"")</f>
        <v>Strongly Agree</v>
      </c>
      <c r="M83" s="334" t="str">
        <f>IFERROR(VLOOKUP($E83,'Year End Feedback Backsheet'!$D$11:$EN$188,M$22,0),"")</f>
        <v>Agree</v>
      </c>
    </row>
    <row r="84" spans="1:13">
      <c r="A84" s="2"/>
      <c r="B84" s="252" t="s">
        <v>20</v>
      </c>
      <c r="C84" s="284" t="s">
        <v>36</v>
      </c>
      <c r="D84" s="285" t="s">
        <v>64</v>
      </c>
      <c r="E84" s="252" t="s">
        <v>185</v>
      </c>
      <c r="F84" s="251" t="s">
        <v>186</v>
      </c>
      <c r="G84" s="332" t="str">
        <f>IFERROR(VLOOKUP($E84,'Year End Feedback Backsheet'!$D$11:$EN$188,G$22,0),"")</f>
        <v>Agree</v>
      </c>
      <c r="H84" s="333" t="str">
        <f>IFERROR(VLOOKUP($E84,'Year End Feedback Backsheet'!$D$11:$EN$188,H$22,0),"")</f>
        <v>Agree</v>
      </c>
      <c r="I84" s="333" t="str">
        <f>IFERROR(VLOOKUP($E84,'Year End Feedback Backsheet'!$D$11:$EN$188,I$22,0),"")</f>
        <v>Agree</v>
      </c>
      <c r="J84" s="333" t="str">
        <f>IFERROR(VLOOKUP($E84,'Year End Feedback Backsheet'!$D$11:$EN$188,J$22,0),"")</f>
        <v>Agree</v>
      </c>
      <c r="K84" s="333" t="str">
        <f>IFERROR(VLOOKUP($E84,'Year End Feedback Backsheet'!$D$11:$EN$188,K$22,0),"")</f>
        <v>Agree</v>
      </c>
      <c r="L84" s="333" t="str">
        <f>IFERROR(VLOOKUP($E84,'Year End Feedback Backsheet'!$D$11:$EN$188,L$22,0),"")</f>
        <v>Neither agree nor disagree</v>
      </c>
      <c r="M84" s="334" t="str">
        <f>IFERROR(VLOOKUP($E84,'Year End Feedback Backsheet'!$D$11:$EN$188,M$22,0),"")</f>
        <v>Agree</v>
      </c>
    </row>
    <row r="85" spans="1:13">
      <c r="A85" s="2"/>
      <c r="B85" s="252" t="s">
        <v>22</v>
      </c>
      <c r="C85" s="284" t="s">
        <v>38</v>
      </c>
      <c r="D85" s="285" t="s">
        <v>58</v>
      </c>
      <c r="E85" s="252" t="s">
        <v>187</v>
      </c>
      <c r="F85" s="251" t="s">
        <v>188</v>
      </c>
      <c r="G85" s="332" t="str">
        <f>IFERROR(VLOOKUP($E85,'Year End Feedback Backsheet'!$D$11:$EN$188,G$22,0),"")</f>
        <v>Disagree</v>
      </c>
      <c r="H85" s="333" t="str">
        <f>IFERROR(VLOOKUP($E85,'Year End Feedback Backsheet'!$D$11:$EN$188,H$22,0),"")</f>
        <v>Agree</v>
      </c>
      <c r="I85" s="333" t="str">
        <f>IFERROR(VLOOKUP($E85,'Year End Feedback Backsheet'!$D$11:$EN$188,I$22,0),"")</f>
        <v>Agree</v>
      </c>
      <c r="J85" s="333" t="str">
        <f>IFERROR(VLOOKUP($E85,'Year End Feedback Backsheet'!$D$11:$EN$188,J$22,0),"")</f>
        <v>Neither agree nor disagree</v>
      </c>
      <c r="K85" s="333" t="str">
        <f>IFERROR(VLOOKUP($E85,'Year End Feedback Backsheet'!$D$11:$EN$188,K$22,0),"")</f>
        <v>Neither agree nor disagree</v>
      </c>
      <c r="L85" s="333" t="str">
        <f>IFERROR(VLOOKUP($E85,'Year End Feedback Backsheet'!$D$11:$EN$188,L$22,0),"")</f>
        <v>Neither agree nor disagree</v>
      </c>
      <c r="M85" s="334" t="str">
        <f>IFERROR(VLOOKUP($E85,'Year End Feedback Backsheet'!$D$11:$EN$188,M$22,0),"")</f>
        <v>Neither agree nor disagree</v>
      </c>
    </row>
    <row r="86" spans="1:13">
      <c r="A86" s="2"/>
      <c r="B86" s="252" t="s">
        <v>16</v>
      </c>
      <c r="C86" s="284" t="s">
        <v>28</v>
      </c>
      <c r="D86" s="285" t="s">
        <v>42</v>
      </c>
      <c r="E86" s="252" t="s">
        <v>189</v>
      </c>
      <c r="F86" s="251" t="s">
        <v>190</v>
      </c>
      <c r="G86" s="332" t="str">
        <f>IFERROR(VLOOKUP($E86,'Year End Feedback Backsheet'!$D$11:$EN$188,G$22,0),"")</f>
        <v>Strongly Agree</v>
      </c>
      <c r="H86" s="333" t="str">
        <f>IFERROR(VLOOKUP($E86,'Year End Feedback Backsheet'!$D$11:$EN$188,H$22,0),"")</f>
        <v>Agree</v>
      </c>
      <c r="I86" s="333" t="str">
        <f>IFERROR(VLOOKUP($E86,'Year End Feedback Backsheet'!$D$11:$EN$188,I$22,0),"")</f>
        <v>Strongly Agree</v>
      </c>
      <c r="J86" s="333" t="str">
        <f>IFERROR(VLOOKUP($E86,'Year End Feedback Backsheet'!$D$11:$EN$188,J$22,0),"")</f>
        <v>Agree</v>
      </c>
      <c r="K86" s="333" t="str">
        <f>IFERROR(VLOOKUP($E86,'Year End Feedback Backsheet'!$D$11:$EN$188,K$22,0),"")</f>
        <v>Strongly Agree</v>
      </c>
      <c r="L86" s="333" t="str">
        <f>IFERROR(VLOOKUP($E86,'Year End Feedback Backsheet'!$D$11:$EN$188,L$22,0),"")</f>
        <v>Agree</v>
      </c>
      <c r="M86" s="334" t="str">
        <f>IFERROR(VLOOKUP($E86,'Year End Feedback Backsheet'!$D$11:$EN$188,M$22,0),"")</f>
        <v>Agree</v>
      </c>
    </row>
    <row r="87" spans="1:13">
      <c r="A87" s="2"/>
      <c r="B87" s="252" t="s">
        <v>20</v>
      </c>
      <c r="C87" s="284" t="s">
        <v>36</v>
      </c>
      <c r="D87" s="285" t="s">
        <v>64</v>
      </c>
      <c r="E87" s="252" t="s">
        <v>191</v>
      </c>
      <c r="F87" s="251" t="s">
        <v>192</v>
      </c>
      <c r="G87" s="332" t="str">
        <f>IFERROR(VLOOKUP($E87,'Year End Feedback Backsheet'!$D$11:$EN$188,G$22,0),"")</f>
        <v>Agree</v>
      </c>
      <c r="H87" s="333" t="str">
        <f>IFERROR(VLOOKUP($E87,'Year End Feedback Backsheet'!$D$11:$EN$188,H$22,0),"")</f>
        <v>Agree</v>
      </c>
      <c r="I87" s="333" t="str">
        <f>IFERROR(VLOOKUP($E87,'Year End Feedback Backsheet'!$D$11:$EN$188,I$22,0),"")</f>
        <v>Agree</v>
      </c>
      <c r="J87" s="333" t="str">
        <f>IFERROR(VLOOKUP($E87,'Year End Feedback Backsheet'!$D$11:$EN$188,J$22,0),"")</f>
        <v>Agree</v>
      </c>
      <c r="K87" s="333" t="str">
        <f>IFERROR(VLOOKUP($E87,'Year End Feedback Backsheet'!$D$11:$EN$188,K$22,0),"")</f>
        <v>Agree</v>
      </c>
      <c r="L87" s="333" t="str">
        <f>IFERROR(VLOOKUP($E87,'Year End Feedback Backsheet'!$D$11:$EN$188,L$22,0),"")</f>
        <v>Agree</v>
      </c>
      <c r="M87" s="334" t="str">
        <f>IFERROR(VLOOKUP($E87,'Year End Feedback Backsheet'!$D$11:$EN$188,M$22,0),"")</f>
        <v>Agree</v>
      </c>
    </row>
    <row r="88" spans="1:13">
      <c r="A88" s="2"/>
      <c r="B88" s="252" t="s">
        <v>16</v>
      </c>
      <c r="C88" s="284" t="s">
        <v>28</v>
      </c>
      <c r="D88" s="285" t="s">
        <v>42</v>
      </c>
      <c r="E88" s="252" t="s">
        <v>193</v>
      </c>
      <c r="F88" s="251" t="s">
        <v>194</v>
      </c>
      <c r="G88" s="332" t="str">
        <f>IFERROR(VLOOKUP($E88,'Year End Feedback Backsheet'!$D$11:$EN$188,G$22,0),"")</f>
        <v>Agree</v>
      </c>
      <c r="H88" s="333" t="str">
        <f>IFERROR(VLOOKUP($E88,'Year End Feedback Backsheet'!$D$11:$EN$188,H$22,0),"")</f>
        <v>Agree</v>
      </c>
      <c r="I88" s="333" t="str">
        <f>IFERROR(VLOOKUP($E88,'Year End Feedback Backsheet'!$D$11:$EN$188,I$22,0),"")</f>
        <v>Agree</v>
      </c>
      <c r="J88" s="333" t="str">
        <f>IFERROR(VLOOKUP($E88,'Year End Feedback Backsheet'!$D$11:$EN$188,J$22,0),"")</f>
        <v>Agree</v>
      </c>
      <c r="K88" s="333" t="str">
        <f>IFERROR(VLOOKUP($E88,'Year End Feedback Backsheet'!$D$11:$EN$188,K$22,0),"")</f>
        <v>Agree</v>
      </c>
      <c r="L88" s="333" t="str">
        <f>IFERROR(VLOOKUP($E88,'Year End Feedback Backsheet'!$D$11:$EN$188,L$22,0),"")</f>
        <v>Agree</v>
      </c>
      <c r="M88" s="334" t="str">
        <f>IFERROR(VLOOKUP($E88,'Year End Feedback Backsheet'!$D$11:$EN$188,M$22,0),"")</f>
        <v>Agree</v>
      </c>
    </row>
    <row r="89" spans="1:13">
      <c r="A89" s="2"/>
      <c r="B89" s="252" t="s">
        <v>16</v>
      </c>
      <c r="C89" s="284" t="s">
        <v>26</v>
      </c>
      <c r="D89" s="285" t="s">
        <v>46</v>
      </c>
      <c r="E89" s="252" t="s">
        <v>195</v>
      </c>
      <c r="F89" s="251" t="s">
        <v>196</v>
      </c>
      <c r="G89" s="332" t="str">
        <f>IFERROR(VLOOKUP($E89,'Year End Feedback Backsheet'!$D$11:$EN$188,G$22,0),"")</f>
        <v>Agree</v>
      </c>
      <c r="H89" s="333" t="str">
        <f>IFERROR(VLOOKUP($E89,'Year End Feedback Backsheet'!$D$11:$EN$188,H$22,0),"")</f>
        <v>Agree</v>
      </c>
      <c r="I89" s="333" t="str">
        <f>IFERROR(VLOOKUP($E89,'Year End Feedback Backsheet'!$D$11:$EN$188,I$22,0),"")</f>
        <v>Agree</v>
      </c>
      <c r="J89" s="333" t="str">
        <f>IFERROR(VLOOKUP($E89,'Year End Feedback Backsheet'!$D$11:$EN$188,J$22,0),"")</f>
        <v>Neither agree nor disagree</v>
      </c>
      <c r="K89" s="333" t="str">
        <f>IFERROR(VLOOKUP($E89,'Year End Feedback Backsheet'!$D$11:$EN$188,K$22,0),"")</f>
        <v>Agree</v>
      </c>
      <c r="L89" s="333" t="str">
        <f>IFERROR(VLOOKUP($E89,'Year End Feedback Backsheet'!$D$11:$EN$188,L$22,0),"")</f>
        <v>Neither agree nor disagree</v>
      </c>
      <c r="M89" s="334" t="str">
        <f>IFERROR(VLOOKUP($E89,'Year End Feedback Backsheet'!$D$11:$EN$188,M$22,0),"")</f>
        <v>Neither agree nor disagree</v>
      </c>
    </row>
    <row r="90" spans="1:13">
      <c r="A90" s="2"/>
      <c r="B90" s="252" t="s">
        <v>20</v>
      </c>
      <c r="C90" s="284" t="s">
        <v>36</v>
      </c>
      <c r="D90" s="285" t="s">
        <v>64</v>
      </c>
      <c r="E90" s="252" t="s">
        <v>197</v>
      </c>
      <c r="F90" s="251" t="s">
        <v>198</v>
      </c>
      <c r="G90" s="332" t="str">
        <f>IFERROR(VLOOKUP($E90,'Year End Feedback Backsheet'!$D$11:$EN$188,G$22,0),"")</f>
        <v>Agree</v>
      </c>
      <c r="H90" s="333" t="str">
        <f>IFERROR(VLOOKUP($E90,'Year End Feedback Backsheet'!$D$11:$EN$188,H$22,0),"")</f>
        <v>Agree</v>
      </c>
      <c r="I90" s="333" t="str">
        <f>IFERROR(VLOOKUP($E90,'Year End Feedback Backsheet'!$D$11:$EN$188,I$22,0),"")</f>
        <v>Agree</v>
      </c>
      <c r="J90" s="333" t="str">
        <f>IFERROR(VLOOKUP($E90,'Year End Feedback Backsheet'!$D$11:$EN$188,J$22,0),"")</f>
        <v>Agree</v>
      </c>
      <c r="K90" s="333" t="str">
        <f>IFERROR(VLOOKUP($E90,'Year End Feedback Backsheet'!$D$11:$EN$188,K$22,0),"")</f>
        <v>Agree</v>
      </c>
      <c r="L90" s="333" t="str">
        <f>IFERROR(VLOOKUP($E90,'Year End Feedback Backsheet'!$D$11:$EN$188,L$22,0),"")</f>
        <v>Agree</v>
      </c>
      <c r="M90" s="334" t="str">
        <f>IFERROR(VLOOKUP($E90,'Year End Feedback Backsheet'!$D$11:$EN$188,M$22,0),"")</f>
        <v>Agree</v>
      </c>
    </row>
    <row r="91" spans="1:13">
      <c r="A91" s="2"/>
      <c r="B91" s="252" t="s">
        <v>16</v>
      </c>
      <c r="C91" s="284" t="s">
        <v>26</v>
      </c>
      <c r="D91" s="285" t="s">
        <v>467</v>
      </c>
      <c r="E91" s="252" t="s">
        <v>199</v>
      </c>
      <c r="F91" s="251" t="s">
        <v>200</v>
      </c>
      <c r="G91" s="332" t="str">
        <f>IFERROR(VLOOKUP($E91,'Year End Feedback Backsheet'!$D$11:$EN$188,G$22,0),"")</f>
        <v>Agree</v>
      </c>
      <c r="H91" s="333" t="str">
        <f>IFERROR(VLOOKUP($E91,'Year End Feedback Backsheet'!$D$11:$EN$188,H$22,0),"")</f>
        <v>Agree</v>
      </c>
      <c r="I91" s="333" t="str">
        <f>IFERROR(VLOOKUP($E91,'Year End Feedback Backsheet'!$D$11:$EN$188,I$22,0),"")</f>
        <v>Agree</v>
      </c>
      <c r="J91" s="333" t="str">
        <f>IFERROR(VLOOKUP($E91,'Year End Feedback Backsheet'!$D$11:$EN$188,J$22,0),"")</f>
        <v>Agree</v>
      </c>
      <c r="K91" s="333" t="str">
        <f>IFERROR(VLOOKUP($E91,'Year End Feedback Backsheet'!$D$11:$EN$188,K$22,0),"")</f>
        <v>Agree</v>
      </c>
      <c r="L91" s="333" t="str">
        <f>IFERROR(VLOOKUP($E91,'Year End Feedback Backsheet'!$D$11:$EN$188,L$22,0),"")</f>
        <v>Agree</v>
      </c>
      <c r="M91" s="334" t="str">
        <f>IFERROR(VLOOKUP($E91,'Year End Feedback Backsheet'!$D$11:$EN$188,M$22,0),"")</f>
        <v>Agree</v>
      </c>
    </row>
    <row r="92" spans="1:13">
      <c r="A92" s="2"/>
      <c r="B92" s="252" t="s">
        <v>16</v>
      </c>
      <c r="C92" s="284" t="s">
        <v>28</v>
      </c>
      <c r="D92" s="285" t="s">
        <v>42</v>
      </c>
      <c r="E92" s="252" t="s">
        <v>201</v>
      </c>
      <c r="F92" s="251" t="s">
        <v>202</v>
      </c>
      <c r="G92" s="332" t="str">
        <f>IFERROR(VLOOKUP($E92,'Year End Feedback Backsheet'!$D$11:$EN$188,G$22,0),"")</f>
        <v>Agree</v>
      </c>
      <c r="H92" s="333" t="str">
        <f>IFERROR(VLOOKUP($E92,'Year End Feedback Backsheet'!$D$11:$EN$188,H$22,0),"")</f>
        <v>Agree</v>
      </c>
      <c r="I92" s="333" t="str">
        <f>IFERROR(VLOOKUP($E92,'Year End Feedback Backsheet'!$D$11:$EN$188,I$22,0),"")</f>
        <v>Disagree</v>
      </c>
      <c r="J92" s="333" t="str">
        <f>IFERROR(VLOOKUP($E92,'Year End Feedback Backsheet'!$D$11:$EN$188,J$22,0),"")</f>
        <v>Strongly disagree</v>
      </c>
      <c r="K92" s="333" t="str">
        <f>IFERROR(VLOOKUP($E92,'Year End Feedback Backsheet'!$D$11:$EN$188,K$22,0),"")</f>
        <v>Agree</v>
      </c>
      <c r="L92" s="333" t="str">
        <f>IFERROR(VLOOKUP($E92,'Year End Feedback Backsheet'!$D$11:$EN$188,L$22,0),"")</f>
        <v>Agree</v>
      </c>
      <c r="M92" s="334" t="str">
        <f>IFERROR(VLOOKUP($E92,'Year End Feedback Backsheet'!$D$11:$EN$188,M$22,0),"")</f>
        <v>Agree</v>
      </c>
    </row>
    <row r="93" spans="1:13">
      <c r="A93" s="2"/>
      <c r="B93" s="252" t="s">
        <v>18</v>
      </c>
      <c r="C93" s="284" t="s">
        <v>30</v>
      </c>
      <c r="D93" s="285" t="s">
        <v>52</v>
      </c>
      <c r="E93" s="252" t="s">
        <v>203</v>
      </c>
      <c r="F93" s="251" t="s">
        <v>204</v>
      </c>
      <c r="G93" s="332" t="str">
        <f>IFERROR(VLOOKUP($E93,'Year End Feedback Backsheet'!$D$11:$EN$188,G$22,0),"")</f>
        <v>Strongly Agree</v>
      </c>
      <c r="H93" s="333" t="str">
        <f>IFERROR(VLOOKUP($E93,'Year End Feedback Backsheet'!$D$11:$EN$188,H$22,0),"")</f>
        <v>Strongly Agree</v>
      </c>
      <c r="I93" s="333" t="str">
        <f>IFERROR(VLOOKUP($E93,'Year End Feedback Backsheet'!$D$11:$EN$188,I$22,0),"")</f>
        <v>Strongly Agree</v>
      </c>
      <c r="J93" s="333" t="str">
        <f>IFERROR(VLOOKUP($E93,'Year End Feedback Backsheet'!$D$11:$EN$188,J$22,0),"")</f>
        <v>Strongly Agree</v>
      </c>
      <c r="K93" s="333" t="str">
        <f>IFERROR(VLOOKUP($E93,'Year End Feedback Backsheet'!$D$11:$EN$188,K$22,0),"")</f>
        <v>Strongly Agree</v>
      </c>
      <c r="L93" s="333" t="str">
        <f>IFERROR(VLOOKUP($E93,'Year End Feedback Backsheet'!$D$11:$EN$188,L$22,0),"")</f>
        <v>Strongly Agree</v>
      </c>
      <c r="M93" s="334" t="str">
        <f>IFERROR(VLOOKUP($E93,'Year End Feedback Backsheet'!$D$11:$EN$188,M$22,0),"")</f>
        <v>Strongly Agree</v>
      </c>
    </row>
    <row r="94" spans="1:13">
      <c r="A94" s="2"/>
      <c r="B94" s="252" t="s">
        <v>18</v>
      </c>
      <c r="C94" s="284" t="s">
        <v>30</v>
      </c>
      <c r="D94" s="285" t="s">
        <v>52</v>
      </c>
      <c r="E94" s="252" t="s">
        <v>205</v>
      </c>
      <c r="F94" s="251" t="s">
        <v>206</v>
      </c>
      <c r="G94" s="332" t="str">
        <f>IFERROR(VLOOKUP($E94,'Year End Feedback Backsheet'!$D$11:$EN$188,G$22,0),"")</f>
        <v>Strongly Agree</v>
      </c>
      <c r="H94" s="333" t="str">
        <f>IFERROR(VLOOKUP($E94,'Year End Feedback Backsheet'!$D$11:$EN$188,H$22,0),"")</f>
        <v>Strongly Agree</v>
      </c>
      <c r="I94" s="333" t="str">
        <f>IFERROR(VLOOKUP($E94,'Year End Feedback Backsheet'!$D$11:$EN$188,I$22,0),"")</f>
        <v>Agree</v>
      </c>
      <c r="J94" s="333" t="str">
        <f>IFERROR(VLOOKUP($E94,'Year End Feedback Backsheet'!$D$11:$EN$188,J$22,0),"")</f>
        <v>Agree</v>
      </c>
      <c r="K94" s="333" t="str">
        <f>IFERROR(VLOOKUP($E94,'Year End Feedback Backsheet'!$D$11:$EN$188,K$22,0),"")</f>
        <v>Disagree</v>
      </c>
      <c r="L94" s="333" t="str">
        <f>IFERROR(VLOOKUP($E94,'Year End Feedback Backsheet'!$D$11:$EN$188,L$22,0),"")</f>
        <v>Agree</v>
      </c>
      <c r="M94" s="334" t="str">
        <f>IFERROR(VLOOKUP($E94,'Year End Feedback Backsheet'!$D$11:$EN$188,M$22,0),"")</f>
        <v>Agree</v>
      </c>
    </row>
    <row r="95" spans="1:13">
      <c r="A95" s="2"/>
      <c r="B95" s="252" t="s">
        <v>20</v>
      </c>
      <c r="C95" s="284" t="s">
        <v>36</v>
      </c>
      <c r="D95" s="285" t="s">
        <v>64</v>
      </c>
      <c r="E95" s="252" t="s">
        <v>207</v>
      </c>
      <c r="F95" s="251" t="s">
        <v>208</v>
      </c>
      <c r="G95" s="332" t="str">
        <f>IFERROR(VLOOKUP($E95,'Year End Feedback Backsheet'!$D$11:$EN$188,G$22,0),"")</f>
        <v>Agree</v>
      </c>
      <c r="H95" s="333" t="str">
        <f>IFERROR(VLOOKUP($E95,'Year End Feedback Backsheet'!$D$11:$EN$188,H$22,0),"")</f>
        <v>Agree</v>
      </c>
      <c r="I95" s="333" t="str">
        <f>IFERROR(VLOOKUP($E95,'Year End Feedback Backsheet'!$D$11:$EN$188,I$22,0),"")</f>
        <v>Agree</v>
      </c>
      <c r="J95" s="333" t="str">
        <f>IFERROR(VLOOKUP($E95,'Year End Feedback Backsheet'!$D$11:$EN$188,J$22,0),"")</f>
        <v>Agree</v>
      </c>
      <c r="K95" s="333" t="str">
        <f>IFERROR(VLOOKUP($E95,'Year End Feedback Backsheet'!$D$11:$EN$188,K$22,0),"")</f>
        <v>Agree</v>
      </c>
      <c r="L95" s="333" t="str">
        <f>IFERROR(VLOOKUP($E95,'Year End Feedback Backsheet'!$D$11:$EN$188,L$22,0),"")</f>
        <v>Agree</v>
      </c>
      <c r="M95" s="334" t="str">
        <f>IFERROR(VLOOKUP($E95,'Year End Feedback Backsheet'!$D$11:$EN$188,M$22,0),"")</f>
        <v>Disagree</v>
      </c>
    </row>
    <row r="96" spans="1:13">
      <c r="A96" s="2"/>
      <c r="B96" s="252" t="s">
        <v>18</v>
      </c>
      <c r="C96" s="284" t="s">
        <v>30</v>
      </c>
      <c r="D96" s="285" t="s">
        <v>52</v>
      </c>
      <c r="E96" s="252" t="s">
        <v>209</v>
      </c>
      <c r="F96" s="251" t="s">
        <v>210</v>
      </c>
      <c r="G96" s="332" t="str">
        <f>IFERROR(VLOOKUP($E96,'Year End Feedback Backsheet'!$D$11:$EN$188,G$22,0),"")</f>
        <v>Strongly Agree</v>
      </c>
      <c r="H96" s="333" t="str">
        <f>IFERROR(VLOOKUP($E96,'Year End Feedback Backsheet'!$D$11:$EN$188,H$22,0),"")</f>
        <v>Strongly Agree</v>
      </c>
      <c r="I96" s="333" t="str">
        <f>IFERROR(VLOOKUP($E96,'Year End Feedback Backsheet'!$D$11:$EN$188,I$22,0),"")</f>
        <v>Agree</v>
      </c>
      <c r="J96" s="333" t="str">
        <f>IFERROR(VLOOKUP($E96,'Year End Feedback Backsheet'!$D$11:$EN$188,J$22,0),"")</f>
        <v>Agree</v>
      </c>
      <c r="K96" s="333" t="str">
        <f>IFERROR(VLOOKUP($E96,'Year End Feedback Backsheet'!$D$11:$EN$188,K$22,0),"")</f>
        <v>Agree</v>
      </c>
      <c r="L96" s="333" t="str">
        <f>IFERROR(VLOOKUP($E96,'Year End Feedback Backsheet'!$D$11:$EN$188,L$22,0),"")</f>
        <v>Agree</v>
      </c>
      <c r="M96" s="334" t="str">
        <f>IFERROR(VLOOKUP($E96,'Year End Feedback Backsheet'!$D$11:$EN$188,M$22,0),"")</f>
        <v>Agree</v>
      </c>
    </row>
    <row r="97" spans="1:13">
      <c r="A97" s="2"/>
      <c r="B97" s="252" t="s">
        <v>16</v>
      </c>
      <c r="C97" s="284" t="s">
        <v>26</v>
      </c>
      <c r="D97" s="285" t="s">
        <v>46</v>
      </c>
      <c r="E97" s="252" t="s">
        <v>211</v>
      </c>
      <c r="F97" s="251" t="s">
        <v>212</v>
      </c>
      <c r="G97" s="332" t="str">
        <f>IFERROR(VLOOKUP($E97,'Year End Feedback Backsheet'!$D$11:$EN$188,G$22,0),"")</f>
        <v>Neither agree nor disagree</v>
      </c>
      <c r="H97" s="333" t="str">
        <f>IFERROR(VLOOKUP($E97,'Year End Feedback Backsheet'!$D$11:$EN$188,H$22,0),"")</f>
        <v>Agree</v>
      </c>
      <c r="I97" s="333" t="str">
        <f>IFERROR(VLOOKUP($E97,'Year End Feedback Backsheet'!$D$11:$EN$188,I$22,0),"")</f>
        <v>Neither agree nor disagree</v>
      </c>
      <c r="J97" s="333" t="str">
        <f>IFERROR(VLOOKUP($E97,'Year End Feedback Backsheet'!$D$11:$EN$188,J$22,0),"")</f>
        <v>Agree</v>
      </c>
      <c r="K97" s="333" t="str">
        <f>IFERROR(VLOOKUP($E97,'Year End Feedback Backsheet'!$D$11:$EN$188,K$22,0),"")</f>
        <v>Agree</v>
      </c>
      <c r="L97" s="333" t="str">
        <f>IFERROR(VLOOKUP($E97,'Year End Feedback Backsheet'!$D$11:$EN$188,L$22,0),"")</f>
        <v>Agree</v>
      </c>
      <c r="M97" s="334" t="str">
        <f>IFERROR(VLOOKUP($E97,'Year End Feedback Backsheet'!$D$11:$EN$188,M$22,0),"")</f>
        <v>Neither agree nor disagree</v>
      </c>
    </row>
    <row r="98" spans="1:13">
      <c r="A98" s="2"/>
      <c r="B98" s="252" t="s">
        <v>18</v>
      </c>
      <c r="C98" s="284" t="s">
        <v>34</v>
      </c>
      <c r="D98" s="285" t="s">
        <v>52</v>
      </c>
      <c r="E98" s="252" t="s">
        <v>213</v>
      </c>
      <c r="F98" s="251" t="s">
        <v>214</v>
      </c>
      <c r="G98" s="332" t="str">
        <f>IFERROR(VLOOKUP($E98,'Year End Feedback Backsheet'!$D$11:$EN$188,G$22,0),"")</f>
        <v>Strongly Agree</v>
      </c>
      <c r="H98" s="333" t="str">
        <f>IFERROR(VLOOKUP($E98,'Year End Feedback Backsheet'!$D$11:$EN$188,H$22,0),"")</f>
        <v>Agree</v>
      </c>
      <c r="I98" s="333" t="str">
        <f>IFERROR(VLOOKUP($E98,'Year End Feedback Backsheet'!$D$11:$EN$188,I$22,0),"")</f>
        <v>Agree</v>
      </c>
      <c r="J98" s="333" t="str">
        <f>IFERROR(VLOOKUP($E98,'Year End Feedback Backsheet'!$D$11:$EN$188,J$22,0),"")</f>
        <v>Disagree</v>
      </c>
      <c r="K98" s="333" t="str">
        <f>IFERROR(VLOOKUP($E98,'Year End Feedback Backsheet'!$D$11:$EN$188,K$22,0),"")</f>
        <v>Strongly Agree</v>
      </c>
      <c r="L98" s="333" t="str">
        <f>IFERROR(VLOOKUP($E98,'Year End Feedback Backsheet'!$D$11:$EN$188,L$22,0),"")</f>
        <v>Strongly Agree</v>
      </c>
      <c r="M98" s="334" t="str">
        <f>IFERROR(VLOOKUP($E98,'Year End Feedback Backsheet'!$D$11:$EN$188,M$22,0),"")</f>
        <v>Strongly Agree</v>
      </c>
    </row>
    <row r="99" spans="1:13">
      <c r="A99" s="2"/>
      <c r="B99" s="252" t="s">
        <v>16</v>
      </c>
      <c r="C99" s="284" t="s">
        <v>26</v>
      </c>
      <c r="D99" s="285" t="s">
        <v>466</v>
      </c>
      <c r="E99" s="252" t="s">
        <v>215</v>
      </c>
      <c r="F99" s="251" t="s">
        <v>216</v>
      </c>
      <c r="G99" s="332" t="str">
        <f>IFERROR(VLOOKUP($E99,'Year End Feedback Backsheet'!$D$11:$EN$188,G$22,0),"")</f>
        <v>Strongly Agree</v>
      </c>
      <c r="H99" s="333" t="str">
        <f>IFERROR(VLOOKUP($E99,'Year End Feedback Backsheet'!$D$11:$EN$188,H$22,0),"")</f>
        <v>Strongly Agree</v>
      </c>
      <c r="I99" s="333" t="str">
        <f>IFERROR(VLOOKUP($E99,'Year End Feedback Backsheet'!$D$11:$EN$188,I$22,0),"")</f>
        <v>Strongly Agree</v>
      </c>
      <c r="J99" s="333" t="str">
        <f>IFERROR(VLOOKUP($E99,'Year End Feedback Backsheet'!$D$11:$EN$188,J$22,0),"")</f>
        <v>Neither agree nor disagree</v>
      </c>
      <c r="K99" s="333" t="str">
        <f>IFERROR(VLOOKUP($E99,'Year End Feedback Backsheet'!$D$11:$EN$188,K$22,0),"")</f>
        <v>Neither agree nor disagree</v>
      </c>
      <c r="L99" s="333" t="str">
        <f>IFERROR(VLOOKUP($E99,'Year End Feedback Backsheet'!$D$11:$EN$188,L$22,0),"")</f>
        <v>Neither agree nor disagree</v>
      </c>
      <c r="M99" s="334" t="str">
        <f>IFERROR(VLOOKUP($E99,'Year End Feedback Backsheet'!$D$11:$EN$188,M$22,0),"")</f>
        <v>Disagree</v>
      </c>
    </row>
    <row r="100" spans="1:13">
      <c r="A100" s="2"/>
      <c r="B100" s="252" t="s">
        <v>22</v>
      </c>
      <c r="C100" s="284" t="s">
        <v>38</v>
      </c>
      <c r="D100" s="285" t="s">
        <v>58</v>
      </c>
      <c r="E100" s="252" t="s">
        <v>217</v>
      </c>
      <c r="F100" s="251" t="s">
        <v>218</v>
      </c>
      <c r="G100" s="332" t="str">
        <f>IFERROR(VLOOKUP($E100,'Year End Feedback Backsheet'!$D$11:$EN$188,G$22,0),"")</f>
        <v>Agree</v>
      </c>
      <c r="H100" s="333" t="str">
        <f>IFERROR(VLOOKUP($E100,'Year End Feedback Backsheet'!$D$11:$EN$188,H$22,0),"")</f>
        <v>Agree</v>
      </c>
      <c r="I100" s="333" t="str">
        <f>IFERROR(VLOOKUP($E100,'Year End Feedback Backsheet'!$D$11:$EN$188,I$22,0),"")</f>
        <v>Agree</v>
      </c>
      <c r="J100" s="333" t="str">
        <f>IFERROR(VLOOKUP($E100,'Year End Feedback Backsheet'!$D$11:$EN$188,J$22,0),"")</f>
        <v>Agree</v>
      </c>
      <c r="K100" s="333" t="str">
        <f>IFERROR(VLOOKUP($E100,'Year End Feedback Backsheet'!$D$11:$EN$188,K$22,0),"")</f>
        <v>Strongly Agree</v>
      </c>
      <c r="L100" s="333" t="str">
        <f>IFERROR(VLOOKUP($E100,'Year End Feedback Backsheet'!$D$11:$EN$188,L$22,0),"")</f>
        <v>Agree</v>
      </c>
      <c r="M100" s="334" t="str">
        <f>IFERROR(VLOOKUP($E100,'Year End Feedback Backsheet'!$D$11:$EN$188,M$22,0),"")</f>
        <v>Agree</v>
      </c>
    </row>
    <row r="101" spans="1:13">
      <c r="A101" s="2"/>
      <c r="B101" s="252" t="s">
        <v>20</v>
      </c>
      <c r="C101" s="284" t="s">
        <v>36</v>
      </c>
      <c r="D101" s="285" t="s">
        <v>64</v>
      </c>
      <c r="E101" s="252" t="s">
        <v>219</v>
      </c>
      <c r="F101" s="251" t="s">
        <v>220</v>
      </c>
      <c r="G101" s="332" t="str">
        <f>IFERROR(VLOOKUP($E101,'Year End Feedback Backsheet'!$D$11:$EN$188,G$22,0),"")</f>
        <v>Agree</v>
      </c>
      <c r="H101" s="333" t="str">
        <f>IFERROR(VLOOKUP($E101,'Year End Feedback Backsheet'!$D$11:$EN$188,H$22,0),"")</f>
        <v>Agree</v>
      </c>
      <c r="I101" s="333" t="str">
        <f>IFERROR(VLOOKUP($E101,'Year End Feedback Backsheet'!$D$11:$EN$188,I$22,0),"")</f>
        <v>Agree</v>
      </c>
      <c r="J101" s="333" t="str">
        <f>IFERROR(VLOOKUP($E101,'Year End Feedback Backsheet'!$D$11:$EN$188,J$22,0),"")</f>
        <v>Agree</v>
      </c>
      <c r="K101" s="333" t="str">
        <f>IFERROR(VLOOKUP($E101,'Year End Feedback Backsheet'!$D$11:$EN$188,K$22,0),"")</f>
        <v>Strongly Agree</v>
      </c>
      <c r="L101" s="333" t="str">
        <f>IFERROR(VLOOKUP($E101,'Year End Feedback Backsheet'!$D$11:$EN$188,L$22,0),"")</f>
        <v>Agree</v>
      </c>
      <c r="M101" s="334" t="str">
        <f>IFERROR(VLOOKUP($E101,'Year End Feedback Backsheet'!$D$11:$EN$188,M$22,0),"")</f>
        <v>Strongly Agree</v>
      </c>
    </row>
    <row r="102" spans="1:13">
      <c r="A102" s="2"/>
      <c r="B102" s="252" t="s">
        <v>16</v>
      </c>
      <c r="C102" s="284" t="s">
        <v>24</v>
      </c>
      <c r="D102" s="285" t="s">
        <v>44</v>
      </c>
      <c r="E102" s="252" t="s">
        <v>221</v>
      </c>
      <c r="F102" s="251" t="s">
        <v>222</v>
      </c>
      <c r="G102" s="332" t="str">
        <f>IFERROR(VLOOKUP($E102,'Year End Feedback Backsheet'!$D$11:$EN$188,G$22,0),"")</f>
        <v>Agree</v>
      </c>
      <c r="H102" s="333" t="str">
        <f>IFERROR(VLOOKUP($E102,'Year End Feedback Backsheet'!$D$11:$EN$188,H$22,0),"")</f>
        <v>Agree</v>
      </c>
      <c r="I102" s="333" t="str">
        <f>IFERROR(VLOOKUP($E102,'Year End Feedback Backsheet'!$D$11:$EN$188,I$22,0),"")</f>
        <v>Agree</v>
      </c>
      <c r="J102" s="333" t="str">
        <f>IFERROR(VLOOKUP($E102,'Year End Feedback Backsheet'!$D$11:$EN$188,J$22,0),"")</f>
        <v>Neither agree nor disagree</v>
      </c>
      <c r="K102" s="333" t="str">
        <f>IFERROR(VLOOKUP($E102,'Year End Feedback Backsheet'!$D$11:$EN$188,K$22,0),"")</f>
        <v>Neither agree nor disagree</v>
      </c>
      <c r="L102" s="333" t="str">
        <f>IFERROR(VLOOKUP($E102,'Year End Feedback Backsheet'!$D$11:$EN$188,L$22,0),"")</f>
        <v>Agree</v>
      </c>
      <c r="M102" s="334" t="str">
        <f>IFERROR(VLOOKUP($E102,'Year End Feedback Backsheet'!$D$11:$EN$188,M$22,0),"")</f>
        <v>Agree</v>
      </c>
    </row>
    <row r="103" spans="1:13">
      <c r="A103" s="2"/>
      <c r="B103" s="252" t="s">
        <v>18</v>
      </c>
      <c r="C103" s="284" t="s">
        <v>38</v>
      </c>
      <c r="D103" s="285" t="s">
        <v>52</v>
      </c>
      <c r="E103" s="252" t="s">
        <v>223</v>
      </c>
      <c r="F103" s="251" t="s">
        <v>224</v>
      </c>
      <c r="G103" s="332" t="str">
        <f>IFERROR(VLOOKUP($E103,'Year End Feedback Backsheet'!$D$11:$EN$188,G$22,0),"")</f>
        <v>Agree</v>
      </c>
      <c r="H103" s="333" t="str">
        <f>IFERROR(VLOOKUP($E103,'Year End Feedback Backsheet'!$D$11:$EN$188,H$22,0),"")</f>
        <v>Agree</v>
      </c>
      <c r="I103" s="333" t="str">
        <f>IFERROR(VLOOKUP($E103,'Year End Feedback Backsheet'!$D$11:$EN$188,I$22,0),"")</f>
        <v>Agree</v>
      </c>
      <c r="J103" s="333" t="str">
        <f>IFERROR(VLOOKUP($E103,'Year End Feedback Backsheet'!$D$11:$EN$188,J$22,0),"")</f>
        <v>Agree</v>
      </c>
      <c r="K103" s="333" t="str">
        <f>IFERROR(VLOOKUP($E103,'Year End Feedback Backsheet'!$D$11:$EN$188,K$22,0),"")</f>
        <v>Agree</v>
      </c>
      <c r="L103" s="333" t="str">
        <f>IFERROR(VLOOKUP($E103,'Year End Feedback Backsheet'!$D$11:$EN$188,L$22,0),"")</f>
        <v>Agree</v>
      </c>
      <c r="M103" s="334" t="str">
        <f>IFERROR(VLOOKUP($E103,'Year End Feedback Backsheet'!$D$11:$EN$188,M$22,0),"")</f>
        <v>Strongly Agree</v>
      </c>
    </row>
    <row r="104" spans="1:13">
      <c r="A104" s="2"/>
      <c r="B104" s="252" t="s">
        <v>16</v>
      </c>
      <c r="C104" s="284" t="s">
        <v>24</v>
      </c>
      <c r="D104" s="285" t="s">
        <v>44</v>
      </c>
      <c r="E104" s="252" t="s">
        <v>225</v>
      </c>
      <c r="F104" s="251" t="s">
        <v>226</v>
      </c>
      <c r="G104" s="332" t="str">
        <f>IFERROR(VLOOKUP($E104,'Year End Feedback Backsheet'!$D$11:$EN$188,G$22,0),"")</f>
        <v>Strongly Agree</v>
      </c>
      <c r="H104" s="333" t="str">
        <f>IFERROR(VLOOKUP($E104,'Year End Feedback Backsheet'!$D$11:$EN$188,H$22,0),"")</f>
        <v>Agree</v>
      </c>
      <c r="I104" s="333" t="str">
        <f>IFERROR(VLOOKUP($E104,'Year End Feedback Backsheet'!$D$11:$EN$188,I$22,0),"")</f>
        <v>Agree</v>
      </c>
      <c r="J104" s="333" t="str">
        <f>IFERROR(VLOOKUP($E104,'Year End Feedback Backsheet'!$D$11:$EN$188,J$22,0),"")</f>
        <v>Agree</v>
      </c>
      <c r="K104" s="333" t="str">
        <f>IFERROR(VLOOKUP($E104,'Year End Feedback Backsheet'!$D$11:$EN$188,K$22,0),"")</f>
        <v>Agree</v>
      </c>
      <c r="L104" s="333" t="str">
        <f>IFERROR(VLOOKUP($E104,'Year End Feedback Backsheet'!$D$11:$EN$188,L$22,0),"")</f>
        <v>Agree</v>
      </c>
      <c r="M104" s="334" t="str">
        <f>IFERROR(VLOOKUP($E104,'Year End Feedback Backsheet'!$D$11:$EN$188,M$22,0),"")</f>
        <v>Agree</v>
      </c>
    </row>
    <row r="105" spans="1:13">
      <c r="A105" s="2"/>
      <c r="B105" s="252" t="s">
        <v>20</v>
      </c>
      <c r="C105" s="284" t="s">
        <v>36</v>
      </c>
      <c r="D105" s="285" t="s">
        <v>64</v>
      </c>
      <c r="E105" s="252" t="s">
        <v>227</v>
      </c>
      <c r="F105" s="251" t="s">
        <v>228</v>
      </c>
      <c r="G105" s="332" t="str">
        <f>IFERROR(VLOOKUP($E105,'Year End Feedback Backsheet'!$D$11:$EN$188,G$22,0),"")</f>
        <v>Agree</v>
      </c>
      <c r="H105" s="333" t="str">
        <f>IFERROR(VLOOKUP($E105,'Year End Feedback Backsheet'!$D$11:$EN$188,H$22,0),"")</f>
        <v>Agree</v>
      </c>
      <c r="I105" s="333" t="str">
        <f>IFERROR(VLOOKUP($E105,'Year End Feedback Backsheet'!$D$11:$EN$188,I$22,0),"")</f>
        <v>Strongly Agree</v>
      </c>
      <c r="J105" s="333" t="str">
        <f>IFERROR(VLOOKUP($E105,'Year End Feedback Backsheet'!$D$11:$EN$188,J$22,0),"")</f>
        <v>Agree</v>
      </c>
      <c r="K105" s="333" t="str">
        <f>IFERROR(VLOOKUP($E105,'Year End Feedback Backsheet'!$D$11:$EN$188,K$22,0),"")</f>
        <v>Agree</v>
      </c>
      <c r="L105" s="333" t="str">
        <f>IFERROR(VLOOKUP($E105,'Year End Feedback Backsheet'!$D$11:$EN$188,L$22,0),"")</f>
        <v>Agree</v>
      </c>
      <c r="M105" s="334" t="str">
        <f>IFERROR(VLOOKUP($E105,'Year End Feedback Backsheet'!$D$11:$EN$188,M$22,0),"")</f>
        <v>Neither agree nor disagree</v>
      </c>
    </row>
    <row r="106" spans="1:13">
      <c r="A106" s="2"/>
      <c r="B106" s="252" t="s">
        <v>18</v>
      </c>
      <c r="C106" s="284" t="s">
        <v>34</v>
      </c>
      <c r="D106" s="285" t="s">
        <v>54</v>
      </c>
      <c r="E106" s="252" t="s">
        <v>229</v>
      </c>
      <c r="F106" s="251" t="s">
        <v>230</v>
      </c>
      <c r="G106" s="332" t="str">
        <f>IFERROR(VLOOKUP($E106,'Year End Feedback Backsheet'!$D$11:$EN$188,G$22,0),"")</f>
        <v>Neither agree nor disagree</v>
      </c>
      <c r="H106" s="333" t="str">
        <f>IFERROR(VLOOKUP($E106,'Year End Feedback Backsheet'!$D$11:$EN$188,H$22,0),"")</f>
        <v>Neither agree nor disagree</v>
      </c>
      <c r="I106" s="333" t="str">
        <f>IFERROR(VLOOKUP($E106,'Year End Feedback Backsheet'!$D$11:$EN$188,I$22,0),"")</f>
        <v>Agree</v>
      </c>
      <c r="J106" s="333" t="str">
        <f>IFERROR(VLOOKUP($E106,'Year End Feedback Backsheet'!$D$11:$EN$188,J$22,0),"")</f>
        <v>Neither agree nor disagree</v>
      </c>
      <c r="K106" s="333" t="str">
        <f>IFERROR(VLOOKUP($E106,'Year End Feedback Backsheet'!$D$11:$EN$188,K$22,0),"")</f>
        <v>Neither agree nor disagree</v>
      </c>
      <c r="L106" s="333" t="str">
        <f>IFERROR(VLOOKUP($E106,'Year End Feedback Backsheet'!$D$11:$EN$188,L$22,0),"")</f>
        <v>Agree</v>
      </c>
      <c r="M106" s="334" t="str">
        <f>IFERROR(VLOOKUP($E106,'Year End Feedback Backsheet'!$D$11:$EN$188,M$22,0),"")</f>
        <v>Neither agree nor disagree</v>
      </c>
    </row>
    <row r="107" spans="1:13">
      <c r="A107" s="2"/>
      <c r="B107" s="252" t="s">
        <v>16</v>
      </c>
      <c r="C107" s="284" t="s">
        <v>28</v>
      </c>
      <c r="D107" s="285" t="s">
        <v>42</v>
      </c>
      <c r="E107" s="252" t="s">
        <v>231</v>
      </c>
      <c r="F107" s="251" t="s">
        <v>232</v>
      </c>
      <c r="G107" s="332" t="str">
        <f>IFERROR(VLOOKUP($E107,'Year End Feedback Backsheet'!$D$11:$EN$188,G$22,0),"")</f>
        <v>Neither agree nor disagree</v>
      </c>
      <c r="H107" s="333" t="str">
        <f>IFERROR(VLOOKUP($E107,'Year End Feedback Backsheet'!$D$11:$EN$188,H$22,0),"")</f>
        <v>Disagree</v>
      </c>
      <c r="I107" s="333" t="str">
        <f>IFERROR(VLOOKUP($E107,'Year End Feedback Backsheet'!$D$11:$EN$188,I$22,0),"")</f>
        <v>Neither agree nor disagree</v>
      </c>
      <c r="J107" s="333" t="str">
        <f>IFERROR(VLOOKUP($E107,'Year End Feedback Backsheet'!$D$11:$EN$188,J$22,0),"")</f>
        <v>Neither agree nor disagree</v>
      </c>
      <c r="K107" s="333" t="str">
        <f>IFERROR(VLOOKUP($E107,'Year End Feedback Backsheet'!$D$11:$EN$188,K$22,0),"")</f>
        <v>Neither agree nor disagree</v>
      </c>
      <c r="L107" s="333" t="str">
        <f>IFERROR(VLOOKUP($E107,'Year End Feedback Backsheet'!$D$11:$EN$188,L$22,0),"")</f>
        <v>Neither agree nor disagree</v>
      </c>
      <c r="M107" s="334" t="str">
        <f>IFERROR(VLOOKUP($E107,'Year End Feedback Backsheet'!$D$11:$EN$188,M$22,0),"")</f>
        <v>Neither agree nor disagree</v>
      </c>
    </row>
    <row r="108" spans="1:13">
      <c r="A108" s="2"/>
      <c r="B108" s="252" t="s">
        <v>16</v>
      </c>
      <c r="C108" s="284" t="s">
        <v>28</v>
      </c>
      <c r="D108" s="285" t="s">
        <v>42</v>
      </c>
      <c r="E108" s="252" t="s">
        <v>233</v>
      </c>
      <c r="F108" s="251" t="s">
        <v>234</v>
      </c>
      <c r="G108" s="332" t="str">
        <f>IFERROR(VLOOKUP($E108,'Year End Feedback Backsheet'!$D$11:$EN$188,G$22,0),"")</f>
        <v>Agree</v>
      </c>
      <c r="H108" s="333" t="str">
        <f>IFERROR(VLOOKUP($E108,'Year End Feedback Backsheet'!$D$11:$EN$188,H$22,0),"")</f>
        <v>Agree</v>
      </c>
      <c r="I108" s="333" t="str">
        <f>IFERROR(VLOOKUP($E108,'Year End Feedback Backsheet'!$D$11:$EN$188,I$22,0),"")</f>
        <v>Agree</v>
      </c>
      <c r="J108" s="333" t="str">
        <f>IFERROR(VLOOKUP($E108,'Year End Feedback Backsheet'!$D$11:$EN$188,J$22,0),"")</f>
        <v>Neither agree nor disagree</v>
      </c>
      <c r="K108" s="333" t="str">
        <f>IFERROR(VLOOKUP($E108,'Year End Feedback Backsheet'!$D$11:$EN$188,K$22,0),"")</f>
        <v>Agree</v>
      </c>
      <c r="L108" s="333" t="str">
        <f>IFERROR(VLOOKUP($E108,'Year End Feedback Backsheet'!$D$11:$EN$188,L$22,0),"")</f>
        <v>Agree</v>
      </c>
      <c r="M108" s="334" t="str">
        <f>IFERROR(VLOOKUP($E108,'Year End Feedback Backsheet'!$D$11:$EN$188,M$22,0),"")</f>
        <v>Neither agree nor disagree</v>
      </c>
    </row>
    <row r="109" spans="1:13">
      <c r="A109" s="2"/>
      <c r="B109" s="252" t="s">
        <v>22</v>
      </c>
      <c r="C109" s="284" t="s">
        <v>40</v>
      </c>
      <c r="D109" s="285" t="s">
        <v>56</v>
      </c>
      <c r="E109" s="252" t="s">
        <v>235</v>
      </c>
      <c r="F109" s="251" t="s">
        <v>236</v>
      </c>
      <c r="G109" s="332" t="str">
        <f>IFERROR(VLOOKUP($E109,'Year End Feedback Backsheet'!$D$11:$EN$188,G$22,0),"")</f>
        <v>Agree</v>
      </c>
      <c r="H109" s="333" t="str">
        <f>IFERROR(VLOOKUP($E109,'Year End Feedback Backsheet'!$D$11:$EN$188,H$22,0),"")</f>
        <v>Agree</v>
      </c>
      <c r="I109" s="333" t="str">
        <f>IFERROR(VLOOKUP($E109,'Year End Feedback Backsheet'!$D$11:$EN$188,I$22,0),"")</f>
        <v>Agree</v>
      </c>
      <c r="J109" s="333" t="str">
        <f>IFERROR(VLOOKUP($E109,'Year End Feedback Backsheet'!$D$11:$EN$188,J$22,0),"")</f>
        <v>Neither agree nor disagree</v>
      </c>
      <c r="K109" s="333" t="str">
        <f>IFERROR(VLOOKUP($E109,'Year End Feedback Backsheet'!$D$11:$EN$188,K$22,0),"")</f>
        <v>Neither agree nor disagree</v>
      </c>
      <c r="L109" s="333" t="str">
        <f>IFERROR(VLOOKUP($E109,'Year End Feedback Backsheet'!$D$11:$EN$188,L$22,0),"")</f>
        <v>Agree</v>
      </c>
      <c r="M109" s="334" t="str">
        <f>IFERROR(VLOOKUP($E109,'Year End Feedback Backsheet'!$D$11:$EN$188,M$22,0),"")</f>
        <v>Agree</v>
      </c>
    </row>
    <row r="110" spans="1:13">
      <c r="A110" s="2"/>
      <c r="B110" s="252" t="s">
        <v>16</v>
      </c>
      <c r="C110" s="284" t="s">
        <v>24</v>
      </c>
      <c r="D110" s="285" t="s">
        <v>44</v>
      </c>
      <c r="E110" s="252" t="s">
        <v>237</v>
      </c>
      <c r="F110" s="251" t="s">
        <v>238</v>
      </c>
      <c r="G110" s="332" t="str">
        <f>IFERROR(VLOOKUP($E110,'Year End Feedback Backsheet'!$D$11:$EN$188,G$22,0),"")</f>
        <v>Neither agree nor disagree</v>
      </c>
      <c r="H110" s="333" t="str">
        <f>IFERROR(VLOOKUP($E110,'Year End Feedback Backsheet'!$D$11:$EN$188,H$22,0),"")</f>
        <v>Agree</v>
      </c>
      <c r="I110" s="333" t="str">
        <f>IFERROR(VLOOKUP($E110,'Year End Feedback Backsheet'!$D$11:$EN$188,I$22,0),"")</f>
        <v>Neither agree nor disagree</v>
      </c>
      <c r="J110" s="333" t="str">
        <f>IFERROR(VLOOKUP($E110,'Year End Feedback Backsheet'!$D$11:$EN$188,J$22,0),"")</f>
        <v>Neither agree nor disagree</v>
      </c>
      <c r="K110" s="333" t="str">
        <f>IFERROR(VLOOKUP($E110,'Year End Feedback Backsheet'!$D$11:$EN$188,K$22,0),"")</f>
        <v>Agree</v>
      </c>
      <c r="L110" s="333" t="str">
        <f>IFERROR(VLOOKUP($E110,'Year End Feedback Backsheet'!$D$11:$EN$188,L$22,0),"")</f>
        <v>Neither agree nor disagree</v>
      </c>
      <c r="M110" s="334" t="str">
        <f>IFERROR(VLOOKUP($E110,'Year End Feedback Backsheet'!$D$11:$EN$188,M$22,0),"")</f>
        <v>Neither agree nor disagree</v>
      </c>
    </row>
    <row r="111" spans="1:13">
      <c r="A111" s="2"/>
      <c r="B111" s="252" t="s">
        <v>16</v>
      </c>
      <c r="C111" s="284" t="s">
        <v>28</v>
      </c>
      <c r="D111" s="285" t="s">
        <v>42</v>
      </c>
      <c r="E111" s="252" t="s">
        <v>239</v>
      </c>
      <c r="F111" s="251" t="s">
        <v>240</v>
      </c>
      <c r="G111" s="332" t="str">
        <f>IFERROR(VLOOKUP($E111,'Year End Feedback Backsheet'!$D$11:$EN$188,G$22,0),"")</f>
        <v>Agree</v>
      </c>
      <c r="H111" s="333" t="str">
        <f>IFERROR(VLOOKUP($E111,'Year End Feedback Backsheet'!$D$11:$EN$188,H$22,0),"")</f>
        <v>Agree</v>
      </c>
      <c r="I111" s="333" t="str">
        <f>IFERROR(VLOOKUP($E111,'Year End Feedback Backsheet'!$D$11:$EN$188,I$22,0),"")</f>
        <v>Agree</v>
      </c>
      <c r="J111" s="333" t="str">
        <f>IFERROR(VLOOKUP($E111,'Year End Feedback Backsheet'!$D$11:$EN$188,J$22,0),"")</f>
        <v>Agree</v>
      </c>
      <c r="K111" s="333" t="str">
        <f>IFERROR(VLOOKUP($E111,'Year End Feedback Backsheet'!$D$11:$EN$188,K$22,0),"")</f>
        <v>Agree</v>
      </c>
      <c r="L111" s="333" t="str">
        <f>IFERROR(VLOOKUP($E111,'Year End Feedback Backsheet'!$D$11:$EN$188,L$22,0),"")</f>
        <v>Agree</v>
      </c>
      <c r="M111" s="334" t="str">
        <f>IFERROR(VLOOKUP($E111,'Year End Feedback Backsheet'!$D$11:$EN$188,M$22,0),"")</f>
        <v>Agree</v>
      </c>
    </row>
    <row r="112" spans="1:13">
      <c r="A112" s="2"/>
      <c r="B112" s="252" t="s">
        <v>18</v>
      </c>
      <c r="C112" s="284" t="s">
        <v>30</v>
      </c>
      <c r="D112" s="285" t="s">
        <v>52</v>
      </c>
      <c r="E112" s="252" t="s">
        <v>241</v>
      </c>
      <c r="F112" s="251" t="s">
        <v>242</v>
      </c>
      <c r="G112" s="332" t="str">
        <f>IFERROR(VLOOKUP($E112,'Year End Feedback Backsheet'!$D$11:$EN$188,G$22,0),"")</f>
        <v>Agree</v>
      </c>
      <c r="H112" s="333" t="str">
        <f>IFERROR(VLOOKUP($E112,'Year End Feedback Backsheet'!$D$11:$EN$188,H$22,0),"")</f>
        <v>Agree</v>
      </c>
      <c r="I112" s="333" t="str">
        <f>IFERROR(VLOOKUP($E112,'Year End Feedback Backsheet'!$D$11:$EN$188,I$22,0),"")</f>
        <v>Neither agree nor disagree</v>
      </c>
      <c r="J112" s="333" t="str">
        <f>IFERROR(VLOOKUP($E112,'Year End Feedback Backsheet'!$D$11:$EN$188,J$22,0),"")</f>
        <v>Neither agree nor disagree</v>
      </c>
      <c r="K112" s="333" t="str">
        <f>IFERROR(VLOOKUP($E112,'Year End Feedback Backsheet'!$D$11:$EN$188,K$22,0),"")</f>
        <v>Neither agree nor disagree</v>
      </c>
      <c r="L112" s="333" t="str">
        <f>IFERROR(VLOOKUP($E112,'Year End Feedback Backsheet'!$D$11:$EN$188,L$22,0),"")</f>
        <v>Agree</v>
      </c>
      <c r="M112" s="334" t="str">
        <f>IFERROR(VLOOKUP($E112,'Year End Feedback Backsheet'!$D$11:$EN$188,M$22,0),"")</f>
        <v>Agree</v>
      </c>
    </row>
    <row r="113" spans="1:13">
      <c r="A113" s="2"/>
      <c r="B113" s="252" t="s">
        <v>16</v>
      </c>
      <c r="C113" s="284" t="s">
        <v>24</v>
      </c>
      <c r="D113" s="285" t="s">
        <v>44</v>
      </c>
      <c r="E113" s="252" t="s">
        <v>243</v>
      </c>
      <c r="F113" s="251" t="s">
        <v>244</v>
      </c>
      <c r="G113" s="332" t="str">
        <f>IFERROR(VLOOKUP($E113,'Year End Feedback Backsheet'!$D$11:$EN$188,G$22,0),"")</f>
        <v>Agree</v>
      </c>
      <c r="H113" s="333" t="str">
        <f>IFERROR(VLOOKUP($E113,'Year End Feedback Backsheet'!$D$11:$EN$188,H$22,0),"")</f>
        <v>Agree</v>
      </c>
      <c r="I113" s="333" t="str">
        <f>IFERROR(VLOOKUP($E113,'Year End Feedback Backsheet'!$D$11:$EN$188,I$22,0),"")</f>
        <v>Agree</v>
      </c>
      <c r="J113" s="333" t="str">
        <f>IFERROR(VLOOKUP($E113,'Year End Feedback Backsheet'!$D$11:$EN$188,J$22,0),"")</f>
        <v>Agree</v>
      </c>
      <c r="K113" s="333" t="str">
        <f>IFERROR(VLOOKUP($E113,'Year End Feedback Backsheet'!$D$11:$EN$188,K$22,0),"")</f>
        <v>Neither agree nor disagree</v>
      </c>
      <c r="L113" s="333" t="str">
        <f>IFERROR(VLOOKUP($E113,'Year End Feedback Backsheet'!$D$11:$EN$188,L$22,0),"")</f>
        <v>Agree</v>
      </c>
      <c r="M113" s="334" t="str">
        <f>IFERROR(VLOOKUP($E113,'Year End Feedback Backsheet'!$D$11:$EN$188,M$22,0),"")</f>
        <v>Agree</v>
      </c>
    </row>
    <row r="114" spans="1:13">
      <c r="A114" s="2"/>
      <c r="B114" s="252" t="s">
        <v>18</v>
      </c>
      <c r="C114" s="284" t="s">
        <v>30</v>
      </c>
      <c r="D114" s="285" t="s">
        <v>48</v>
      </c>
      <c r="E114" s="252" t="s">
        <v>245</v>
      </c>
      <c r="F114" s="251" t="s">
        <v>246</v>
      </c>
      <c r="G114" s="332" t="str">
        <f>IFERROR(VLOOKUP($E114,'Year End Feedback Backsheet'!$D$11:$EN$188,G$22,0),"")</f>
        <v>Strongly Agree</v>
      </c>
      <c r="H114" s="333" t="str">
        <f>IFERROR(VLOOKUP($E114,'Year End Feedback Backsheet'!$D$11:$EN$188,H$22,0),"")</f>
        <v>Agree</v>
      </c>
      <c r="I114" s="333" t="str">
        <f>IFERROR(VLOOKUP($E114,'Year End Feedback Backsheet'!$D$11:$EN$188,I$22,0),"")</f>
        <v>Agree</v>
      </c>
      <c r="J114" s="333" t="str">
        <f>IFERROR(VLOOKUP($E114,'Year End Feedback Backsheet'!$D$11:$EN$188,J$22,0),"")</f>
        <v>Agree</v>
      </c>
      <c r="K114" s="333" t="str">
        <f>IFERROR(VLOOKUP($E114,'Year End Feedback Backsheet'!$D$11:$EN$188,K$22,0),"")</f>
        <v>Strongly Agree</v>
      </c>
      <c r="L114" s="333" t="str">
        <f>IFERROR(VLOOKUP($E114,'Year End Feedback Backsheet'!$D$11:$EN$188,L$22,0),"")</f>
        <v>Agree</v>
      </c>
      <c r="M114" s="334" t="str">
        <f>IFERROR(VLOOKUP($E114,'Year End Feedback Backsheet'!$D$11:$EN$188,M$22,0),"")</f>
        <v>Agree</v>
      </c>
    </row>
    <row r="115" spans="1:13">
      <c r="A115" s="2"/>
      <c r="B115" s="252" t="s">
        <v>18</v>
      </c>
      <c r="C115" s="284" t="s">
        <v>30</v>
      </c>
      <c r="D115" s="285" t="s">
        <v>48</v>
      </c>
      <c r="E115" s="252" t="s">
        <v>247</v>
      </c>
      <c r="F115" s="251" t="s">
        <v>248</v>
      </c>
      <c r="G115" s="332" t="str">
        <f>IFERROR(VLOOKUP($E115,'Year End Feedback Backsheet'!$D$11:$EN$188,G$22,0),"")</f>
        <v>Agree</v>
      </c>
      <c r="H115" s="333" t="str">
        <f>IFERROR(VLOOKUP($E115,'Year End Feedback Backsheet'!$D$11:$EN$188,H$22,0),"")</f>
        <v>Agree</v>
      </c>
      <c r="I115" s="333" t="str">
        <f>IFERROR(VLOOKUP($E115,'Year End Feedback Backsheet'!$D$11:$EN$188,I$22,0),"")</f>
        <v>Agree</v>
      </c>
      <c r="J115" s="333" t="str">
        <f>IFERROR(VLOOKUP($E115,'Year End Feedback Backsheet'!$D$11:$EN$188,J$22,0),"")</f>
        <v>Agree</v>
      </c>
      <c r="K115" s="333" t="str">
        <f>IFERROR(VLOOKUP($E115,'Year End Feedback Backsheet'!$D$11:$EN$188,K$22,0),"")</f>
        <v>Agree</v>
      </c>
      <c r="L115" s="333" t="str">
        <f>IFERROR(VLOOKUP($E115,'Year End Feedback Backsheet'!$D$11:$EN$188,L$22,0),"")</f>
        <v>Agree</v>
      </c>
      <c r="M115" s="334" t="str">
        <f>IFERROR(VLOOKUP($E115,'Year End Feedback Backsheet'!$D$11:$EN$188,M$22,0),"")</f>
        <v>Agree</v>
      </c>
    </row>
    <row r="116" spans="1:13">
      <c r="A116" s="2"/>
      <c r="B116" s="252" t="s">
        <v>16</v>
      </c>
      <c r="C116" s="284" t="s">
        <v>26</v>
      </c>
      <c r="D116" s="285" t="s">
        <v>466</v>
      </c>
      <c r="E116" s="252" t="s">
        <v>249</v>
      </c>
      <c r="F116" s="251" t="s">
        <v>250</v>
      </c>
      <c r="G116" s="332" t="str">
        <f>IFERROR(VLOOKUP($E116,'Year End Feedback Backsheet'!$D$11:$EN$188,G$22,0),"")</f>
        <v>Agree</v>
      </c>
      <c r="H116" s="333" t="str">
        <f>IFERROR(VLOOKUP($E116,'Year End Feedback Backsheet'!$D$11:$EN$188,H$22,0),"")</f>
        <v>Agree</v>
      </c>
      <c r="I116" s="333" t="str">
        <f>IFERROR(VLOOKUP($E116,'Year End Feedback Backsheet'!$D$11:$EN$188,I$22,0),"")</f>
        <v>Strongly Agree</v>
      </c>
      <c r="J116" s="333" t="str">
        <f>IFERROR(VLOOKUP($E116,'Year End Feedback Backsheet'!$D$11:$EN$188,J$22,0),"")</f>
        <v>Agree</v>
      </c>
      <c r="K116" s="333" t="str">
        <f>IFERROR(VLOOKUP($E116,'Year End Feedback Backsheet'!$D$11:$EN$188,K$22,0),"")</f>
        <v>Strongly Agree</v>
      </c>
      <c r="L116" s="333" t="str">
        <f>IFERROR(VLOOKUP($E116,'Year End Feedback Backsheet'!$D$11:$EN$188,L$22,0),"")</f>
        <v>Agree</v>
      </c>
      <c r="M116" s="334" t="str">
        <f>IFERROR(VLOOKUP($E116,'Year End Feedback Backsheet'!$D$11:$EN$188,M$22,0),"")</f>
        <v>Agree</v>
      </c>
    </row>
    <row r="117" spans="1:13">
      <c r="A117" s="2"/>
      <c r="B117" s="252" t="s">
        <v>22</v>
      </c>
      <c r="C117" s="284" t="s">
        <v>38</v>
      </c>
      <c r="D117" s="285" t="s">
        <v>60</v>
      </c>
      <c r="E117" s="252" t="s">
        <v>251</v>
      </c>
      <c r="F117" s="251" t="s">
        <v>252</v>
      </c>
      <c r="G117" s="332" t="str">
        <f>IFERROR(VLOOKUP($E117,'Year End Feedback Backsheet'!$D$11:$EN$188,G$22,0),"")</f>
        <v>Neither agree nor disagree</v>
      </c>
      <c r="H117" s="333" t="str">
        <f>IFERROR(VLOOKUP($E117,'Year End Feedback Backsheet'!$D$11:$EN$188,H$22,0),"")</f>
        <v>Agree</v>
      </c>
      <c r="I117" s="333" t="str">
        <f>IFERROR(VLOOKUP($E117,'Year End Feedback Backsheet'!$D$11:$EN$188,I$22,0),"")</f>
        <v>Agree</v>
      </c>
      <c r="J117" s="333" t="str">
        <f>IFERROR(VLOOKUP($E117,'Year End Feedback Backsheet'!$D$11:$EN$188,J$22,0),"")</f>
        <v>Agree</v>
      </c>
      <c r="K117" s="333" t="str">
        <f>IFERROR(VLOOKUP($E117,'Year End Feedback Backsheet'!$D$11:$EN$188,K$22,0),"")</f>
        <v>Neither agree nor disagree</v>
      </c>
      <c r="L117" s="333" t="str">
        <f>IFERROR(VLOOKUP($E117,'Year End Feedback Backsheet'!$D$11:$EN$188,L$22,0),"")</f>
        <v>Neither agree nor disagree</v>
      </c>
      <c r="M117" s="334" t="str">
        <f>IFERROR(VLOOKUP($E117,'Year End Feedback Backsheet'!$D$11:$EN$188,M$22,0),"")</f>
        <v>Agree</v>
      </c>
    </row>
    <row r="118" spans="1:13">
      <c r="A118" s="2"/>
      <c r="B118" s="252" t="s">
        <v>18</v>
      </c>
      <c r="C118" s="284" t="s">
        <v>34</v>
      </c>
      <c r="D118" s="285" t="s">
        <v>54</v>
      </c>
      <c r="E118" s="252" t="s">
        <v>253</v>
      </c>
      <c r="F118" s="251" t="s">
        <v>254</v>
      </c>
      <c r="G118" s="332" t="str">
        <f>IFERROR(VLOOKUP($E118,'Year End Feedback Backsheet'!$D$11:$EN$188,G$22,0),"")</f>
        <v>Agree</v>
      </c>
      <c r="H118" s="333" t="str">
        <f>IFERROR(VLOOKUP($E118,'Year End Feedback Backsheet'!$D$11:$EN$188,H$22,0),"")</f>
        <v>Neither agree nor disagree</v>
      </c>
      <c r="I118" s="333" t="str">
        <f>IFERROR(VLOOKUP($E118,'Year End Feedback Backsheet'!$D$11:$EN$188,I$22,0),"")</f>
        <v>Agree</v>
      </c>
      <c r="J118" s="333" t="str">
        <f>IFERROR(VLOOKUP($E118,'Year End Feedback Backsheet'!$D$11:$EN$188,J$22,0),"")</f>
        <v>Neither agree nor disagree</v>
      </c>
      <c r="K118" s="333" t="str">
        <f>IFERROR(VLOOKUP($E118,'Year End Feedback Backsheet'!$D$11:$EN$188,K$22,0),"")</f>
        <v>Neither agree nor disagree</v>
      </c>
      <c r="L118" s="333" t="str">
        <f>IFERROR(VLOOKUP($E118,'Year End Feedback Backsheet'!$D$11:$EN$188,L$22,0),"")</f>
        <v>Neither agree nor disagree</v>
      </c>
      <c r="M118" s="334" t="str">
        <f>IFERROR(VLOOKUP($E118,'Year End Feedback Backsheet'!$D$11:$EN$188,M$22,0),"")</f>
        <v>Agree</v>
      </c>
    </row>
    <row r="119" spans="1:13">
      <c r="A119" s="2"/>
      <c r="B119" s="252" t="s">
        <v>22</v>
      </c>
      <c r="C119" s="284" t="s">
        <v>40</v>
      </c>
      <c r="D119" s="285" t="s">
        <v>56</v>
      </c>
      <c r="E119" s="252" t="s">
        <v>255</v>
      </c>
      <c r="F119" s="251" t="s">
        <v>256</v>
      </c>
      <c r="G119" s="332" t="str">
        <f>IFERROR(VLOOKUP($E119,'Year End Feedback Backsheet'!$D$11:$EN$188,G$22,0),"")</f>
        <v>Agree</v>
      </c>
      <c r="H119" s="333" t="str">
        <f>IFERROR(VLOOKUP($E119,'Year End Feedback Backsheet'!$D$11:$EN$188,H$22,0),"")</f>
        <v>Agree</v>
      </c>
      <c r="I119" s="333" t="str">
        <f>IFERROR(VLOOKUP($E119,'Year End Feedback Backsheet'!$D$11:$EN$188,I$22,0),"")</f>
        <v>Agree</v>
      </c>
      <c r="J119" s="333" t="str">
        <f>IFERROR(VLOOKUP($E119,'Year End Feedback Backsheet'!$D$11:$EN$188,J$22,0),"")</f>
        <v>Agree</v>
      </c>
      <c r="K119" s="333" t="str">
        <f>IFERROR(VLOOKUP($E119,'Year End Feedback Backsheet'!$D$11:$EN$188,K$22,0),"")</f>
        <v>Agree</v>
      </c>
      <c r="L119" s="333" t="str">
        <f>IFERROR(VLOOKUP($E119,'Year End Feedback Backsheet'!$D$11:$EN$188,L$22,0),"")</f>
        <v>Agree</v>
      </c>
      <c r="M119" s="334" t="str">
        <f>IFERROR(VLOOKUP($E119,'Year End Feedback Backsheet'!$D$11:$EN$188,M$22,0),"")</f>
        <v>Agree</v>
      </c>
    </row>
    <row r="120" spans="1:13">
      <c r="A120" s="2"/>
      <c r="B120" s="252" t="s">
        <v>22</v>
      </c>
      <c r="C120" s="284" t="s">
        <v>38</v>
      </c>
      <c r="D120" s="285" t="s">
        <v>62</v>
      </c>
      <c r="E120" s="252" t="s">
        <v>257</v>
      </c>
      <c r="F120" s="251" t="s">
        <v>258</v>
      </c>
      <c r="G120" s="332" t="str">
        <f>IFERROR(VLOOKUP($E120,'Year End Feedback Backsheet'!$D$11:$EN$188,G$22,0),"")</f>
        <v>Agree</v>
      </c>
      <c r="H120" s="333" t="str">
        <f>IFERROR(VLOOKUP($E120,'Year End Feedback Backsheet'!$D$11:$EN$188,H$22,0),"")</f>
        <v>Disagree</v>
      </c>
      <c r="I120" s="333" t="str">
        <f>IFERROR(VLOOKUP($E120,'Year End Feedback Backsheet'!$D$11:$EN$188,I$22,0),"")</f>
        <v>Disagree</v>
      </c>
      <c r="J120" s="333" t="str">
        <f>IFERROR(VLOOKUP($E120,'Year End Feedback Backsheet'!$D$11:$EN$188,J$22,0),"")</f>
        <v>Neither agree nor disagree</v>
      </c>
      <c r="K120" s="333" t="str">
        <f>IFERROR(VLOOKUP($E120,'Year End Feedback Backsheet'!$D$11:$EN$188,K$22,0),"")</f>
        <v>Disagree</v>
      </c>
      <c r="L120" s="333" t="str">
        <f>IFERROR(VLOOKUP($E120,'Year End Feedback Backsheet'!$D$11:$EN$188,L$22,0),"")</f>
        <v>Disagree</v>
      </c>
      <c r="M120" s="334" t="str">
        <f>IFERROR(VLOOKUP($E120,'Year End Feedback Backsheet'!$D$11:$EN$188,M$22,0),"")</f>
        <v>Neither agree nor disagree</v>
      </c>
    </row>
    <row r="121" spans="1:13">
      <c r="A121" s="2"/>
      <c r="B121" s="252" t="s">
        <v>22</v>
      </c>
      <c r="C121" s="284" t="s">
        <v>38</v>
      </c>
      <c r="D121" s="285" t="s">
        <v>60</v>
      </c>
      <c r="E121" s="252" t="s">
        <v>259</v>
      </c>
      <c r="F121" s="251" t="s">
        <v>260</v>
      </c>
      <c r="G121" s="332" t="str">
        <f>IFERROR(VLOOKUP($E121,'Year End Feedback Backsheet'!$D$11:$EN$188,G$22,0),"")</f>
        <v>Agree</v>
      </c>
      <c r="H121" s="333" t="str">
        <f>IFERROR(VLOOKUP($E121,'Year End Feedback Backsheet'!$D$11:$EN$188,H$22,0),"")</f>
        <v>Agree</v>
      </c>
      <c r="I121" s="333" t="str">
        <f>IFERROR(VLOOKUP($E121,'Year End Feedback Backsheet'!$D$11:$EN$188,I$22,0),"")</f>
        <v>Agree</v>
      </c>
      <c r="J121" s="333" t="str">
        <f>IFERROR(VLOOKUP($E121,'Year End Feedback Backsheet'!$D$11:$EN$188,J$22,0),"")</f>
        <v>Strongly Agree</v>
      </c>
      <c r="K121" s="333" t="str">
        <f>IFERROR(VLOOKUP($E121,'Year End Feedback Backsheet'!$D$11:$EN$188,K$22,0),"")</f>
        <v>Agree</v>
      </c>
      <c r="L121" s="333" t="str">
        <f>IFERROR(VLOOKUP($E121,'Year End Feedback Backsheet'!$D$11:$EN$188,L$22,0),"")</f>
        <v>Strongly Agree</v>
      </c>
      <c r="M121" s="334" t="str">
        <f>IFERROR(VLOOKUP($E121,'Year End Feedback Backsheet'!$D$11:$EN$188,M$22,0),"")</f>
        <v>Agree</v>
      </c>
    </row>
    <row r="122" spans="1:13">
      <c r="A122" s="2"/>
      <c r="B122" s="252" t="s">
        <v>20</v>
      </c>
      <c r="C122" s="284" t="s">
        <v>36</v>
      </c>
      <c r="D122" s="285" t="s">
        <v>64</v>
      </c>
      <c r="E122" s="252" t="s">
        <v>261</v>
      </c>
      <c r="F122" s="251" t="s">
        <v>262</v>
      </c>
      <c r="G122" s="332" t="str">
        <f>IFERROR(VLOOKUP($E122,'Year End Feedback Backsheet'!$D$11:$EN$188,G$22,0),"")</f>
        <v>Strongly Agree</v>
      </c>
      <c r="H122" s="333" t="str">
        <f>IFERROR(VLOOKUP($E122,'Year End Feedback Backsheet'!$D$11:$EN$188,H$22,0),"")</f>
        <v>Agree</v>
      </c>
      <c r="I122" s="333" t="str">
        <f>IFERROR(VLOOKUP($E122,'Year End Feedback Backsheet'!$D$11:$EN$188,I$22,0),"")</f>
        <v>Agree</v>
      </c>
      <c r="J122" s="333" t="str">
        <f>IFERROR(VLOOKUP($E122,'Year End Feedback Backsheet'!$D$11:$EN$188,J$22,0),"")</f>
        <v>Agree</v>
      </c>
      <c r="K122" s="333" t="str">
        <f>IFERROR(VLOOKUP($E122,'Year End Feedback Backsheet'!$D$11:$EN$188,K$22,0),"")</f>
        <v>Agree</v>
      </c>
      <c r="L122" s="333" t="str">
        <f>IFERROR(VLOOKUP($E122,'Year End Feedback Backsheet'!$D$11:$EN$188,L$22,0),"")</f>
        <v>Agree</v>
      </c>
      <c r="M122" s="334" t="str">
        <f>IFERROR(VLOOKUP($E122,'Year End Feedback Backsheet'!$D$11:$EN$188,M$22,0),"")</f>
        <v>Agree</v>
      </c>
    </row>
    <row r="123" spans="1:13">
      <c r="A123" s="2"/>
      <c r="B123" s="252" t="s">
        <v>16</v>
      </c>
      <c r="C123" s="284" t="s">
        <v>24</v>
      </c>
      <c r="D123" s="285" t="s">
        <v>44</v>
      </c>
      <c r="E123" s="252" t="s">
        <v>263</v>
      </c>
      <c r="F123" s="251" t="s">
        <v>264</v>
      </c>
      <c r="G123" s="332" t="str">
        <f>IFERROR(VLOOKUP($E123,'Year End Feedback Backsheet'!$D$11:$EN$188,G$22,0),"")</f>
        <v>Agree</v>
      </c>
      <c r="H123" s="333" t="str">
        <f>IFERROR(VLOOKUP($E123,'Year End Feedback Backsheet'!$D$11:$EN$188,H$22,0),"")</f>
        <v>Agree</v>
      </c>
      <c r="I123" s="333" t="str">
        <f>IFERROR(VLOOKUP($E123,'Year End Feedback Backsheet'!$D$11:$EN$188,I$22,0),"")</f>
        <v>Agree</v>
      </c>
      <c r="J123" s="333" t="str">
        <f>IFERROR(VLOOKUP($E123,'Year End Feedback Backsheet'!$D$11:$EN$188,J$22,0),"")</f>
        <v>Neither agree nor disagree</v>
      </c>
      <c r="K123" s="333" t="str">
        <f>IFERROR(VLOOKUP($E123,'Year End Feedback Backsheet'!$D$11:$EN$188,K$22,0),"")</f>
        <v>Neither agree nor disagree</v>
      </c>
      <c r="L123" s="333" t="str">
        <f>IFERROR(VLOOKUP($E123,'Year End Feedback Backsheet'!$D$11:$EN$188,L$22,0),"")</f>
        <v>Agree</v>
      </c>
      <c r="M123" s="334" t="str">
        <f>IFERROR(VLOOKUP($E123,'Year End Feedback Backsheet'!$D$11:$EN$188,M$22,0),"")</f>
        <v>Neither agree nor disagree</v>
      </c>
    </row>
    <row r="124" spans="1:13">
      <c r="A124" s="2"/>
      <c r="B124" s="252" t="s">
        <v>20</v>
      </c>
      <c r="C124" s="284" t="s">
        <v>36</v>
      </c>
      <c r="D124" s="285" t="s">
        <v>64</v>
      </c>
      <c r="E124" s="252" t="s">
        <v>265</v>
      </c>
      <c r="F124" s="251" t="s">
        <v>266</v>
      </c>
      <c r="G124" s="332" t="str">
        <f>IFERROR(VLOOKUP($E124,'Year End Feedback Backsheet'!$D$11:$EN$188,G$22,0),"")</f>
        <v>Agree</v>
      </c>
      <c r="H124" s="333" t="str">
        <f>IFERROR(VLOOKUP($E124,'Year End Feedback Backsheet'!$D$11:$EN$188,H$22,0),"")</f>
        <v>Agree</v>
      </c>
      <c r="I124" s="333" t="str">
        <f>IFERROR(VLOOKUP($E124,'Year End Feedback Backsheet'!$D$11:$EN$188,I$22,0),"")</f>
        <v>Agree</v>
      </c>
      <c r="J124" s="333" t="str">
        <f>IFERROR(VLOOKUP($E124,'Year End Feedback Backsheet'!$D$11:$EN$188,J$22,0),"")</f>
        <v>Neither agree nor disagree</v>
      </c>
      <c r="K124" s="333" t="str">
        <f>IFERROR(VLOOKUP($E124,'Year End Feedback Backsheet'!$D$11:$EN$188,K$22,0),"")</f>
        <v>Disagree</v>
      </c>
      <c r="L124" s="333" t="str">
        <f>IFERROR(VLOOKUP($E124,'Year End Feedback Backsheet'!$D$11:$EN$188,L$22,0),"")</f>
        <v>Agree</v>
      </c>
      <c r="M124" s="334" t="str">
        <f>IFERROR(VLOOKUP($E124,'Year End Feedback Backsheet'!$D$11:$EN$188,M$22,0),"")</f>
        <v>Agree</v>
      </c>
    </row>
    <row r="125" spans="1:13">
      <c r="A125" s="2"/>
      <c r="B125" s="252" t="s">
        <v>16</v>
      </c>
      <c r="C125" s="284" t="s">
        <v>26</v>
      </c>
      <c r="D125" s="285" t="s">
        <v>466</v>
      </c>
      <c r="E125" s="252" t="s">
        <v>267</v>
      </c>
      <c r="F125" s="251" t="s">
        <v>268</v>
      </c>
      <c r="G125" s="332" t="str">
        <f>IFERROR(VLOOKUP($E125,'Year End Feedback Backsheet'!$D$11:$EN$188,G$22,0),"")</f>
        <v>Strongly Agree</v>
      </c>
      <c r="H125" s="333" t="str">
        <f>IFERROR(VLOOKUP($E125,'Year End Feedback Backsheet'!$D$11:$EN$188,H$22,0),"")</f>
        <v>Strongly Agree</v>
      </c>
      <c r="I125" s="333" t="str">
        <f>IFERROR(VLOOKUP($E125,'Year End Feedback Backsheet'!$D$11:$EN$188,I$22,0),"")</f>
        <v>Strongly Agree</v>
      </c>
      <c r="J125" s="333" t="str">
        <f>IFERROR(VLOOKUP($E125,'Year End Feedback Backsheet'!$D$11:$EN$188,J$22,0),"")</f>
        <v>Agree</v>
      </c>
      <c r="K125" s="333" t="str">
        <f>IFERROR(VLOOKUP($E125,'Year End Feedback Backsheet'!$D$11:$EN$188,K$22,0),"")</f>
        <v>Strongly Agree</v>
      </c>
      <c r="L125" s="333" t="str">
        <f>IFERROR(VLOOKUP($E125,'Year End Feedback Backsheet'!$D$11:$EN$188,L$22,0),"")</f>
        <v>Agree</v>
      </c>
      <c r="M125" s="334" t="str">
        <f>IFERROR(VLOOKUP($E125,'Year End Feedback Backsheet'!$D$11:$EN$188,M$22,0),"")</f>
        <v>Agree</v>
      </c>
    </row>
    <row r="126" spans="1:13">
      <c r="A126" s="2"/>
      <c r="B126" s="252" t="s">
        <v>16</v>
      </c>
      <c r="C126" s="284" t="s">
        <v>28</v>
      </c>
      <c r="D126" s="285" t="s">
        <v>42</v>
      </c>
      <c r="E126" s="252" t="s">
        <v>269</v>
      </c>
      <c r="F126" s="251" t="s">
        <v>270</v>
      </c>
      <c r="G126" s="332" t="str">
        <f>IFERROR(VLOOKUP($E126,'Year End Feedback Backsheet'!$D$11:$EN$188,G$22,0),"")</f>
        <v>Agree</v>
      </c>
      <c r="H126" s="333" t="str">
        <f>IFERROR(VLOOKUP($E126,'Year End Feedback Backsheet'!$D$11:$EN$188,H$22,0),"")</f>
        <v>Strongly Agree</v>
      </c>
      <c r="I126" s="333" t="str">
        <f>IFERROR(VLOOKUP($E126,'Year End Feedback Backsheet'!$D$11:$EN$188,I$22,0),"")</f>
        <v>Agree</v>
      </c>
      <c r="J126" s="333" t="str">
        <f>IFERROR(VLOOKUP($E126,'Year End Feedback Backsheet'!$D$11:$EN$188,J$22,0),"")</f>
        <v>Agree</v>
      </c>
      <c r="K126" s="333" t="str">
        <f>IFERROR(VLOOKUP($E126,'Year End Feedback Backsheet'!$D$11:$EN$188,K$22,0),"")</f>
        <v>Agree</v>
      </c>
      <c r="L126" s="333" t="str">
        <f>IFERROR(VLOOKUP($E126,'Year End Feedback Backsheet'!$D$11:$EN$188,L$22,0),"")</f>
        <v>Agree</v>
      </c>
      <c r="M126" s="334" t="str">
        <f>IFERROR(VLOOKUP($E126,'Year End Feedback Backsheet'!$D$11:$EN$188,M$22,0),"")</f>
        <v>Agree</v>
      </c>
    </row>
    <row r="127" spans="1:13">
      <c r="A127" s="2"/>
      <c r="B127" s="252" t="s">
        <v>18</v>
      </c>
      <c r="C127" s="284" t="s">
        <v>30</v>
      </c>
      <c r="D127" s="285" t="s">
        <v>52</v>
      </c>
      <c r="E127" s="252" t="s">
        <v>271</v>
      </c>
      <c r="F127" s="251" t="s">
        <v>272</v>
      </c>
      <c r="G127" s="332" t="str">
        <f>IFERROR(VLOOKUP($E127,'Year End Feedback Backsheet'!$D$11:$EN$188,G$22,0),"")</f>
        <v>Strongly Agree</v>
      </c>
      <c r="H127" s="333" t="str">
        <f>IFERROR(VLOOKUP($E127,'Year End Feedback Backsheet'!$D$11:$EN$188,H$22,0),"")</f>
        <v>Agree</v>
      </c>
      <c r="I127" s="333" t="str">
        <f>IFERROR(VLOOKUP($E127,'Year End Feedback Backsheet'!$D$11:$EN$188,I$22,0),"")</f>
        <v>Strongly Agree</v>
      </c>
      <c r="J127" s="333" t="str">
        <f>IFERROR(VLOOKUP($E127,'Year End Feedback Backsheet'!$D$11:$EN$188,J$22,0),"")</f>
        <v>Agree</v>
      </c>
      <c r="K127" s="333" t="str">
        <f>IFERROR(VLOOKUP($E127,'Year End Feedback Backsheet'!$D$11:$EN$188,K$22,0),"")</f>
        <v>Strongly Agree</v>
      </c>
      <c r="L127" s="333" t="str">
        <f>IFERROR(VLOOKUP($E127,'Year End Feedback Backsheet'!$D$11:$EN$188,L$22,0),"")</f>
        <v>Strongly Agree</v>
      </c>
      <c r="M127" s="334" t="str">
        <f>IFERROR(VLOOKUP($E127,'Year End Feedback Backsheet'!$D$11:$EN$188,M$22,0),"")</f>
        <v>Strongly Agree</v>
      </c>
    </row>
    <row r="128" spans="1:13">
      <c r="A128" s="2"/>
      <c r="B128" s="252" t="s">
        <v>16</v>
      </c>
      <c r="C128" s="284" t="s">
        <v>26</v>
      </c>
      <c r="D128" s="285" t="s">
        <v>466</v>
      </c>
      <c r="E128" s="252" t="s">
        <v>273</v>
      </c>
      <c r="F128" s="251" t="s">
        <v>274</v>
      </c>
      <c r="G128" s="332" t="str">
        <f>IFERROR(VLOOKUP($E128,'Year End Feedback Backsheet'!$D$11:$EN$188,G$22,0),"")</f>
        <v>Neither agree nor disagree</v>
      </c>
      <c r="H128" s="333" t="str">
        <f>IFERROR(VLOOKUP($E128,'Year End Feedback Backsheet'!$D$11:$EN$188,H$22,0),"")</f>
        <v>Agree</v>
      </c>
      <c r="I128" s="333" t="str">
        <f>IFERROR(VLOOKUP($E128,'Year End Feedback Backsheet'!$D$11:$EN$188,I$22,0),"")</f>
        <v>Agree</v>
      </c>
      <c r="J128" s="333" t="str">
        <f>IFERROR(VLOOKUP($E128,'Year End Feedback Backsheet'!$D$11:$EN$188,J$22,0),"")</f>
        <v>Neither agree nor disagree</v>
      </c>
      <c r="K128" s="333" t="str">
        <f>IFERROR(VLOOKUP($E128,'Year End Feedback Backsheet'!$D$11:$EN$188,K$22,0),"")</f>
        <v>Neither agree nor disagree</v>
      </c>
      <c r="L128" s="333" t="str">
        <f>IFERROR(VLOOKUP($E128,'Year End Feedback Backsheet'!$D$11:$EN$188,L$22,0),"")</f>
        <v>Neither agree nor disagree</v>
      </c>
      <c r="M128" s="334" t="str">
        <f>IFERROR(VLOOKUP($E128,'Year End Feedback Backsheet'!$D$11:$EN$188,M$22,0),"")</f>
        <v>Neither agree nor disagree</v>
      </c>
    </row>
    <row r="129" spans="1:13">
      <c r="A129" s="2"/>
      <c r="B129" s="252" t="s">
        <v>18</v>
      </c>
      <c r="C129" s="284" t="s">
        <v>32</v>
      </c>
      <c r="D129" s="285" t="s">
        <v>50</v>
      </c>
      <c r="E129" s="252" t="s">
        <v>275</v>
      </c>
      <c r="F129" s="251" t="s">
        <v>276</v>
      </c>
      <c r="G129" s="332" t="str">
        <f>IFERROR(VLOOKUP($E129,'Year End Feedback Backsheet'!$D$11:$EN$188,G$22,0),"")</f>
        <v>Strongly Agree</v>
      </c>
      <c r="H129" s="333" t="str">
        <f>IFERROR(VLOOKUP($E129,'Year End Feedback Backsheet'!$D$11:$EN$188,H$22,0),"")</f>
        <v>Strongly Agree</v>
      </c>
      <c r="I129" s="333" t="str">
        <f>IFERROR(VLOOKUP($E129,'Year End Feedback Backsheet'!$D$11:$EN$188,I$22,0),"")</f>
        <v>Strongly Agree</v>
      </c>
      <c r="J129" s="333" t="str">
        <f>IFERROR(VLOOKUP($E129,'Year End Feedback Backsheet'!$D$11:$EN$188,J$22,0),"")</f>
        <v>Agree</v>
      </c>
      <c r="K129" s="333" t="str">
        <f>IFERROR(VLOOKUP($E129,'Year End Feedback Backsheet'!$D$11:$EN$188,K$22,0),"")</f>
        <v>Strongly Agree</v>
      </c>
      <c r="L129" s="333" t="str">
        <f>IFERROR(VLOOKUP($E129,'Year End Feedback Backsheet'!$D$11:$EN$188,L$22,0),"")</f>
        <v>Agree</v>
      </c>
      <c r="M129" s="334" t="str">
        <f>IFERROR(VLOOKUP($E129,'Year End Feedback Backsheet'!$D$11:$EN$188,M$22,0),"")</f>
        <v>Strongly Agree</v>
      </c>
    </row>
    <row r="130" spans="1:13">
      <c r="A130" s="2"/>
      <c r="B130" s="252" t="s">
        <v>16</v>
      </c>
      <c r="C130" s="284" t="s">
        <v>26</v>
      </c>
      <c r="D130" s="285" t="s">
        <v>46</v>
      </c>
      <c r="E130" s="252" t="s">
        <v>277</v>
      </c>
      <c r="F130" s="251" t="s">
        <v>278</v>
      </c>
      <c r="G130" s="332" t="str">
        <f>IFERROR(VLOOKUP($E130,'Year End Feedback Backsheet'!$D$11:$EN$188,G$22,0),"")</f>
        <v>Neither agree nor disagree</v>
      </c>
      <c r="H130" s="333" t="str">
        <f>IFERROR(VLOOKUP($E130,'Year End Feedback Backsheet'!$D$11:$EN$188,H$22,0),"")</f>
        <v>Neither agree nor disagree</v>
      </c>
      <c r="I130" s="333" t="str">
        <f>IFERROR(VLOOKUP($E130,'Year End Feedback Backsheet'!$D$11:$EN$188,I$22,0),"")</f>
        <v>Neither agree nor disagree</v>
      </c>
      <c r="J130" s="333" t="str">
        <f>IFERROR(VLOOKUP($E130,'Year End Feedback Backsheet'!$D$11:$EN$188,J$22,0),"")</f>
        <v>Neither agree nor disagree</v>
      </c>
      <c r="K130" s="333" t="str">
        <f>IFERROR(VLOOKUP($E130,'Year End Feedback Backsheet'!$D$11:$EN$188,K$22,0),"")</f>
        <v>Neither agree nor disagree</v>
      </c>
      <c r="L130" s="333" t="str">
        <f>IFERROR(VLOOKUP($E130,'Year End Feedback Backsheet'!$D$11:$EN$188,L$22,0),"")</f>
        <v>Neither agree nor disagree</v>
      </c>
      <c r="M130" s="334" t="str">
        <f>IFERROR(VLOOKUP($E130,'Year End Feedback Backsheet'!$D$11:$EN$188,M$22,0),"")</f>
        <v>Neither agree nor disagree</v>
      </c>
    </row>
    <row r="131" spans="1:13">
      <c r="A131" s="2"/>
      <c r="B131" s="252" t="s">
        <v>16</v>
      </c>
      <c r="C131" s="284" t="s">
        <v>28</v>
      </c>
      <c r="D131" s="285" t="s">
        <v>42</v>
      </c>
      <c r="E131" s="252" t="s">
        <v>279</v>
      </c>
      <c r="F131" s="251" t="s">
        <v>280</v>
      </c>
      <c r="G131" s="332" t="str">
        <f>IFERROR(VLOOKUP($E131,'Year End Feedback Backsheet'!$D$11:$EN$188,G$22,0),"")</f>
        <v>Neither agree nor disagree</v>
      </c>
      <c r="H131" s="333" t="str">
        <f>IFERROR(VLOOKUP($E131,'Year End Feedback Backsheet'!$D$11:$EN$188,H$22,0),"")</f>
        <v>Neither agree nor disagree</v>
      </c>
      <c r="I131" s="333" t="str">
        <f>IFERROR(VLOOKUP($E131,'Year End Feedback Backsheet'!$D$11:$EN$188,I$22,0),"")</f>
        <v>Neither agree nor disagree</v>
      </c>
      <c r="J131" s="333" t="str">
        <f>IFERROR(VLOOKUP($E131,'Year End Feedback Backsheet'!$D$11:$EN$188,J$22,0),"")</f>
        <v>Agree</v>
      </c>
      <c r="K131" s="333" t="str">
        <f>IFERROR(VLOOKUP($E131,'Year End Feedback Backsheet'!$D$11:$EN$188,K$22,0),"")</f>
        <v>Strongly disagree</v>
      </c>
      <c r="L131" s="333" t="str">
        <f>IFERROR(VLOOKUP($E131,'Year End Feedback Backsheet'!$D$11:$EN$188,L$22,0),"")</f>
        <v>Disagree</v>
      </c>
      <c r="M131" s="334" t="str">
        <f>IFERROR(VLOOKUP($E131,'Year End Feedback Backsheet'!$D$11:$EN$188,M$22,0),"")</f>
        <v>Disagree</v>
      </c>
    </row>
    <row r="132" spans="1:13">
      <c r="A132" s="2"/>
      <c r="B132" s="252" t="s">
        <v>18</v>
      </c>
      <c r="C132" s="284" t="s">
        <v>32</v>
      </c>
      <c r="D132" s="285" t="s">
        <v>48</v>
      </c>
      <c r="E132" s="252" t="s">
        <v>281</v>
      </c>
      <c r="F132" s="251" t="s">
        <v>282</v>
      </c>
      <c r="G132" s="332" t="str">
        <f>IFERROR(VLOOKUP($E132,'Year End Feedback Backsheet'!$D$11:$EN$188,G$22,0),"")</f>
        <v>Agree</v>
      </c>
      <c r="H132" s="333" t="str">
        <f>IFERROR(VLOOKUP($E132,'Year End Feedback Backsheet'!$D$11:$EN$188,H$22,0),"")</f>
        <v>Neither agree nor disagree</v>
      </c>
      <c r="I132" s="333" t="str">
        <f>IFERROR(VLOOKUP($E132,'Year End Feedback Backsheet'!$D$11:$EN$188,I$22,0),"")</f>
        <v>Agree</v>
      </c>
      <c r="J132" s="333" t="str">
        <f>IFERROR(VLOOKUP($E132,'Year End Feedback Backsheet'!$D$11:$EN$188,J$22,0),"")</f>
        <v>Agree</v>
      </c>
      <c r="K132" s="333" t="str">
        <f>IFERROR(VLOOKUP($E132,'Year End Feedback Backsheet'!$D$11:$EN$188,K$22,0),"")</f>
        <v>Agree</v>
      </c>
      <c r="L132" s="333" t="str">
        <f>IFERROR(VLOOKUP($E132,'Year End Feedback Backsheet'!$D$11:$EN$188,L$22,0),"")</f>
        <v>Agree</v>
      </c>
      <c r="M132" s="334" t="str">
        <f>IFERROR(VLOOKUP($E132,'Year End Feedback Backsheet'!$D$11:$EN$188,M$22,0),"")</f>
        <v>Agree</v>
      </c>
    </row>
    <row r="133" spans="1:13">
      <c r="A133" s="2"/>
      <c r="B133" s="252" t="s">
        <v>22</v>
      </c>
      <c r="C133" s="284" t="s">
        <v>38</v>
      </c>
      <c r="D133" s="285" t="s">
        <v>60</v>
      </c>
      <c r="E133" s="252" t="s">
        <v>283</v>
      </c>
      <c r="F133" s="251" t="s">
        <v>284</v>
      </c>
      <c r="G133" s="332" t="str">
        <f>IFERROR(VLOOKUP($E133,'Year End Feedback Backsheet'!$D$11:$EN$188,G$22,0),"")</f>
        <v>Strongly Agree</v>
      </c>
      <c r="H133" s="333" t="str">
        <f>IFERROR(VLOOKUP($E133,'Year End Feedback Backsheet'!$D$11:$EN$188,H$22,0),"")</f>
        <v>Agree</v>
      </c>
      <c r="I133" s="333" t="str">
        <f>IFERROR(VLOOKUP($E133,'Year End Feedback Backsheet'!$D$11:$EN$188,I$22,0),"")</f>
        <v>Strongly Agree</v>
      </c>
      <c r="J133" s="333" t="str">
        <f>IFERROR(VLOOKUP($E133,'Year End Feedback Backsheet'!$D$11:$EN$188,J$22,0),"")</f>
        <v>Agree</v>
      </c>
      <c r="K133" s="333" t="str">
        <f>IFERROR(VLOOKUP($E133,'Year End Feedback Backsheet'!$D$11:$EN$188,K$22,0),"")</f>
        <v>Agree</v>
      </c>
      <c r="L133" s="333" t="str">
        <f>IFERROR(VLOOKUP($E133,'Year End Feedback Backsheet'!$D$11:$EN$188,L$22,0),"")</f>
        <v>Neither agree nor disagree</v>
      </c>
      <c r="M133" s="334" t="str">
        <f>IFERROR(VLOOKUP($E133,'Year End Feedback Backsheet'!$D$11:$EN$188,M$22,0),"")</f>
        <v>Strongly Agree</v>
      </c>
    </row>
    <row r="134" spans="1:13">
      <c r="A134" s="2"/>
      <c r="B134" s="252" t="s">
        <v>18</v>
      </c>
      <c r="C134" s="284" t="s">
        <v>32</v>
      </c>
      <c r="D134" s="285" t="s">
        <v>50</v>
      </c>
      <c r="E134" s="252" t="s">
        <v>285</v>
      </c>
      <c r="F134" s="251" t="s">
        <v>286</v>
      </c>
      <c r="G134" s="332" t="str">
        <f>IFERROR(VLOOKUP($E134,'Year End Feedback Backsheet'!$D$11:$EN$188,G$22,0),"")</f>
        <v>Neither agree nor disagree</v>
      </c>
      <c r="H134" s="333" t="str">
        <f>IFERROR(VLOOKUP($E134,'Year End Feedback Backsheet'!$D$11:$EN$188,H$22,0),"")</f>
        <v>Disagree</v>
      </c>
      <c r="I134" s="333" t="str">
        <f>IFERROR(VLOOKUP($E134,'Year End Feedback Backsheet'!$D$11:$EN$188,I$22,0),"")</f>
        <v>Neither agree nor disagree</v>
      </c>
      <c r="J134" s="333" t="str">
        <f>IFERROR(VLOOKUP($E134,'Year End Feedback Backsheet'!$D$11:$EN$188,J$22,0),"")</f>
        <v>Disagree</v>
      </c>
      <c r="K134" s="333" t="str">
        <f>IFERROR(VLOOKUP($E134,'Year End Feedback Backsheet'!$D$11:$EN$188,K$22,0),"")</f>
        <v>Agree</v>
      </c>
      <c r="L134" s="333" t="str">
        <f>IFERROR(VLOOKUP($E134,'Year End Feedback Backsheet'!$D$11:$EN$188,L$22,0),"")</f>
        <v>Neither agree nor disagree</v>
      </c>
      <c r="M134" s="334" t="str">
        <f>IFERROR(VLOOKUP($E134,'Year End Feedback Backsheet'!$D$11:$EN$188,M$22,0),"")</f>
        <v>Neither agree nor disagree</v>
      </c>
    </row>
    <row r="135" spans="1:13">
      <c r="A135" s="2"/>
      <c r="B135" s="252" t="s">
        <v>22</v>
      </c>
      <c r="C135" s="284" t="s">
        <v>40</v>
      </c>
      <c r="D135" s="285" t="s">
        <v>56</v>
      </c>
      <c r="E135" s="252" t="s">
        <v>287</v>
      </c>
      <c r="F135" s="251" t="s">
        <v>288</v>
      </c>
      <c r="G135" s="332" t="str">
        <f>IFERROR(VLOOKUP($E135,'Year End Feedback Backsheet'!$D$11:$EN$188,G$22,0),"")</f>
        <v>Agree</v>
      </c>
      <c r="H135" s="333" t="str">
        <f>IFERROR(VLOOKUP($E135,'Year End Feedback Backsheet'!$D$11:$EN$188,H$22,0),"")</f>
        <v>Agree</v>
      </c>
      <c r="I135" s="333" t="str">
        <f>IFERROR(VLOOKUP($E135,'Year End Feedback Backsheet'!$D$11:$EN$188,I$22,0),"")</f>
        <v>Agree</v>
      </c>
      <c r="J135" s="333" t="str">
        <f>IFERROR(VLOOKUP($E135,'Year End Feedback Backsheet'!$D$11:$EN$188,J$22,0),"")</f>
        <v>Agree</v>
      </c>
      <c r="K135" s="333" t="str">
        <f>IFERROR(VLOOKUP($E135,'Year End Feedback Backsheet'!$D$11:$EN$188,K$22,0),"")</f>
        <v>Agree</v>
      </c>
      <c r="L135" s="333" t="str">
        <f>IFERROR(VLOOKUP($E135,'Year End Feedback Backsheet'!$D$11:$EN$188,L$22,0),"")</f>
        <v>Neither agree nor disagree</v>
      </c>
      <c r="M135" s="334" t="str">
        <f>IFERROR(VLOOKUP($E135,'Year End Feedback Backsheet'!$D$11:$EN$188,M$22,0),"")</f>
        <v>Neither agree nor disagree</v>
      </c>
    </row>
    <row r="136" spans="1:13">
      <c r="A136" s="2"/>
      <c r="B136" s="252" t="s">
        <v>22</v>
      </c>
      <c r="C136" s="284" t="s">
        <v>40</v>
      </c>
      <c r="D136" s="285" t="s">
        <v>56</v>
      </c>
      <c r="E136" s="252" t="s">
        <v>289</v>
      </c>
      <c r="F136" s="251" t="s">
        <v>290</v>
      </c>
      <c r="G136" s="332" t="str">
        <f>IFERROR(VLOOKUP($E136,'Year End Feedback Backsheet'!$D$11:$EN$188,G$22,0),"")</f>
        <v>Agree</v>
      </c>
      <c r="H136" s="333" t="str">
        <f>IFERROR(VLOOKUP($E136,'Year End Feedback Backsheet'!$D$11:$EN$188,H$22,0),"")</f>
        <v>Agree</v>
      </c>
      <c r="I136" s="333" t="str">
        <f>IFERROR(VLOOKUP($E136,'Year End Feedback Backsheet'!$D$11:$EN$188,I$22,0),"")</f>
        <v>Agree</v>
      </c>
      <c r="J136" s="333" t="str">
        <f>IFERROR(VLOOKUP($E136,'Year End Feedback Backsheet'!$D$11:$EN$188,J$22,0),"")</f>
        <v>Agree</v>
      </c>
      <c r="K136" s="333" t="str">
        <f>IFERROR(VLOOKUP($E136,'Year End Feedback Backsheet'!$D$11:$EN$188,K$22,0),"")</f>
        <v>Agree</v>
      </c>
      <c r="L136" s="333" t="str">
        <f>IFERROR(VLOOKUP($E136,'Year End Feedback Backsheet'!$D$11:$EN$188,L$22,0),"")</f>
        <v>Agree</v>
      </c>
      <c r="M136" s="334" t="str">
        <f>IFERROR(VLOOKUP($E136,'Year End Feedback Backsheet'!$D$11:$EN$188,M$22,0),"")</f>
        <v>Neither agree nor disagree</v>
      </c>
    </row>
    <row r="137" spans="1:13">
      <c r="A137" s="2"/>
      <c r="B137" s="252" t="s">
        <v>16</v>
      </c>
      <c r="C137" s="284" t="s">
        <v>24</v>
      </c>
      <c r="D137" s="285" t="s">
        <v>44</v>
      </c>
      <c r="E137" s="252" t="s">
        <v>291</v>
      </c>
      <c r="F137" s="251" t="s">
        <v>292</v>
      </c>
      <c r="G137" s="332" t="str">
        <f>IFERROR(VLOOKUP($E137,'Year End Feedback Backsheet'!$D$11:$EN$188,G$22,0),"")</f>
        <v>Agree</v>
      </c>
      <c r="H137" s="333" t="str">
        <f>IFERROR(VLOOKUP($E137,'Year End Feedback Backsheet'!$D$11:$EN$188,H$22,0),"")</f>
        <v>Neither agree nor disagree</v>
      </c>
      <c r="I137" s="333" t="str">
        <f>IFERROR(VLOOKUP($E137,'Year End Feedback Backsheet'!$D$11:$EN$188,I$22,0),"")</f>
        <v>Agree</v>
      </c>
      <c r="J137" s="333" t="str">
        <f>IFERROR(VLOOKUP($E137,'Year End Feedback Backsheet'!$D$11:$EN$188,J$22,0),"")</f>
        <v>Neither agree nor disagree</v>
      </c>
      <c r="K137" s="333" t="str">
        <f>IFERROR(VLOOKUP($E137,'Year End Feedback Backsheet'!$D$11:$EN$188,K$22,0),"")</f>
        <v>Agree</v>
      </c>
      <c r="L137" s="333" t="str">
        <f>IFERROR(VLOOKUP($E137,'Year End Feedback Backsheet'!$D$11:$EN$188,L$22,0),"")</f>
        <v>Neither agree nor disagree</v>
      </c>
      <c r="M137" s="334" t="str">
        <f>IFERROR(VLOOKUP($E137,'Year End Feedback Backsheet'!$D$11:$EN$188,M$22,0),"")</f>
        <v>Neither agree nor disagree</v>
      </c>
    </row>
    <row r="138" spans="1:13">
      <c r="A138" s="2"/>
      <c r="B138" s="252" t="s">
        <v>22</v>
      </c>
      <c r="C138" s="284" t="s">
        <v>38</v>
      </c>
      <c r="D138" s="285" t="s">
        <v>62</v>
      </c>
      <c r="E138" s="252" t="s">
        <v>293</v>
      </c>
      <c r="F138" s="251" t="s">
        <v>294</v>
      </c>
      <c r="G138" s="332" t="str">
        <f>IFERROR(VLOOKUP($E138,'Year End Feedback Backsheet'!$D$11:$EN$188,G$22,0),"")</f>
        <v>Strongly Agree</v>
      </c>
      <c r="H138" s="333" t="str">
        <f>IFERROR(VLOOKUP($E138,'Year End Feedback Backsheet'!$D$11:$EN$188,H$22,0),"")</f>
        <v>Strongly Agree</v>
      </c>
      <c r="I138" s="333" t="str">
        <f>IFERROR(VLOOKUP($E138,'Year End Feedback Backsheet'!$D$11:$EN$188,I$22,0),"")</f>
        <v>Strongly Agree</v>
      </c>
      <c r="J138" s="333" t="str">
        <f>IFERROR(VLOOKUP($E138,'Year End Feedback Backsheet'!$D$11:$EN$188,J$22,0),"")</f>
        <v>Agree</v>
      </c>
      <c r="K138" s="333" t="str">
        <f>IFERROR(VLOOKUP($E138,'Year End Feedback Backsheet'!$D$11:$EN$188,K$22,0),"")</f>
        <v>Agree</v>
      </c>
      <c r="L138" s="333" t="str">
        <f>IFERROR(VLOOKUP($E138,'Year End Feedback Backsheet'!$D$11:$EN$188,L$22,0),"")</f>
        <v>Agree</v>
      </c>
      <c r="M138" s="334" t="str">
        <f>IFERROR(VLOOKUP($E138,'Year End Feedback Backsheet'!$D$11:$EN$188,M$22,0),"")</f>
        <v>Strongly Agree</v>
      </c>
    </row>
    <row r="139" spans="1:13">
      <c r="A139" s="2"/>
      <c r="B139" s="252" t="s">
        <v>18</v>
      </c>
      <c r="C139" s="284" t="s">
        <v>34</v>
      </c>
      <c r="D139" s="285" t="s">
        <v>54</v>
      </c>
      <c r="E139" s="252" t="s">
        <v>295</v>
      </c>
      <c r="F139" s="251" t="s">
        <v>296</v>
      </c>
      <c r="G139" s="332" t="str">
        <f>IFERROR(VLOOKUP($E139,'Year End Feedback Backsheet'!$D$11:$EN$188,G$22,0),"")</f>
        <v>Agree</v>
      </c>
      <c r="H139" s="333" t="str">
        <f>IFERROR(VLOOKUP($E139,'Year End Feedback Backsheet'!$D$11:$EN$188,H$22,0),"")</f>
        <v>Agree</v>
      </c>
      <c r="I139" s="333" t="str">
        <f>IFERROR(VLOOKUP($E139,'Year End Feedback Backsheet'!$D$11:$EN$188,I$22,0),"")</f>
        <v>Agree</v>
      </c>
      <c r="J139" s="333" t="str">
        <f>IFERROR(VLOOKUP($E139,'Year End Feedback Backsheet'!$D$11:$EN$188,J$22,0),"")</f>
        <v>Agree</v>
      </c>
      <c r="K139" s="333" t="str">
        <f>IFERROR(VLOOKUP($E139,'Year End Feedback Backsheet'!$D$11:$EN$188,K$22,0),"")</f>
        <v>Agree</v>
      </c>
      <c r="L139" s="333" t="str">
        <f>IFERROR(VLOOKUP($E139,'Year End Feedback Backsheet'!$D$11:$EN$188,L$22,0),"")</f>
        <v>Agree</v>
      </c>
      <c r="M139" s="334" t="str">
        <f>IFERROR(VLOOKUP($E139,'Year End Feedback Backsheet'!$D$11:$EN$188,M$22,0),"")</f>
        <v>Agree</v>
      </c>
    </row>
    <row r="140" spans="1:13">
      <c r="A140" s="2"/>
      <c r="B140" s="252" t="s">
        <v>20</v>
      </c>
      <c r="C140" s="284" t="s">
        <v>36</v>
      </c>
      <c r="D140" s="285" t="s">
        <v>64</v>
      </c>
      <c r="E140" s="252" t="s">
        <v>297</v>
      </c>
      <c r="F140" s="251" t="s">
        <v>298</v>
      </c>
      <c r="G140" s="332" t="str">
        <f>IFERROR(VLOOKUP($E140,'Year End Feedback Backsheet'!$D$11:$EN$188,G$22,0),"")</f>
        <v>Agree</v>
      </c>
      <c r="H140" s="333" t="str">
        <f>IFERROR(VLOOKUP($E140,'Year End Feedback Backsheet'!$D$11:$EN$188,H$22,0),"")</f>
        <v>Agree</v>
      </c>
      <c r="I140" s="333" t="str">
        <f>IFERROR(VLOOKUP($E140,'Year End Feedback Backsheet'!$D$11:$EN$188,I$22,0),"")</f>
        <v>Agree</v>
      </c>
      <c r="J140" s="333" t="str">
        <f>IFERROR(VLOOKUP($E140,'Year End Feedback Backsheet'!$D$11:$EN$188,J$22,0),"")</f>
        <v>Strongly Agree</v>
      </c>
      <c r="K140" s="333" t="str">
        <f>IFERROR(VLOOKUP($E140,'Year End Feedback Backsheet'!$D$11:$EN$188,K$22,0),"")</f>
        <v>Strongly Agree</v>
      </c>
      <c r="L140" s="333" t="str">
        <f>IFERROR(VLOOKUP($E140,'Year End Feedback Backsheet'!$D$11:$EN$188,L$22,0),"")</f>
        <v>Strongly Agree</v>
      </c>
      <c r="M140" s="334" t="str">
        <f>IFERROR(VLOOKUP($E140,'Year End Feedback Backsheet'!$D$11:$EN$188,M$22,0),"")</f>
        <v>Strongly Agree</v>
      </c>
    </row>
    <row r="141" spans="1:13">
      <c r="A141" s="2"/>
      <c r="B141" s="252" t="s">
        <v>16</v>
      </c>
      <c r="C141" s="284" t="s">
        <v>26</v>
      </c>
      <c r="D141" s="285" t="s">
        <v>46</v>
      </c>
      <c r="E141" s="252" t="s">
        <v>299</v>
      </c>
      <c r="F141" s="251" t="s">
        <v>300</v>
      </c>
      <c r="G141" s="332" t="str">
        <f>IFERROR(VLOOKUP($E141,'Year End Feedback Backsheet'!$D$11:$EN$188,G$22,0),"")</f>
        <v>Agree</v>
      </c>
      <c r="H141" s="333" t="str">
        <f>IFERROR(VLOOKUP($E141,'Year End Feedback Backsheet'!$D$11:$EN$188,H$22,0),"")</f>
        <v>Agree</v>
      </c>
      <c r="I141" s="333" t="str">
        <f>IFERROR(VLOOKUP($E141,'Year End Feedback Backsheet'!$D$11:$EN$188,I$22,0),"")</f>
        <v>Agree</v>
      </c>
      <c r="J141" s="333" t="str">
        <f>IFERROR(VLOOKUP($E141,'Year End Feedback Backsheet'!$D$11:$EN$188,J$22,0),"")</f>
        <v>Agree</v>
      </c>
      <c r="K141" s="333" t="str">
        <f>IFERROR(VLOOKUP($E141,'Year End Feedback Backsheet'!$D$11:$EN$188,K$22,0),"")</f>
        <v>Agree</v>
      </c>
      <c r="L141" s="333" t="str">
        <f>IFERROR(VLOOKUP($E141,'Year End Feedback Backsheet'!$D$11:$EN$188,L$22,0),"")</f>
        <v>Agree</v>
      </c>
      <c r="M141" s="334" t="str">
        <f>IFERROR(VLOOKUP($E141,'Year End Feedback Backsheet'!$D$11:$EN$188,M$22,0),"")</f>
        <v>Agree</v>
      </c>
    </row>
    <row r="142" spans="1:13">
      <c r="A142" s="2"/>
      <c r="B142" s="252" t="s">
        <v>18</v>
      </c>
      <c r="C142" s="284" t="s">
        <v>32</v>
      </c>
      <c r="D142" s="285" t="s">
        <v>48</v>
      </c>
      <c r="E142" s="252" t="s">
        <v>301</v>
      </c>
      <c r="F142" s="251" t="s">
        <v>302</v>
      </c>
      <c r="G142" s="332" t="str">
        <f>IFERROR(VLOOKUP($E142,'Year End Feedback Backsheet'!$D$11:$EN$188,G$22,0),"")</f>
        <v>Agree</v>
      </c>
      <c r="H142" s="333" t="str">
        <f>IFERROR(VLOOKUP($E142,'Year End Feedback Backsheet'!$D$11:$EN$188,H$22,0),"")</f>
        <v>Neither agree nor disagree</v>
      </c>
      <c r="I142" s="333" t="str">
        <f>IFERROR(VLOOKUP($E142,'Year End Feedback Backsheet'!$D$11:$EN$188,I$22,0),"")</f>
        <v>Agree</v>
      </c>
      <c r="J142" s="333" t="str">
        <f>IFERROR(VLOOKUP($E142,'Year End Feedback Backsheet'!$D$11:$EN$188,J$22,0),"")</f>
        <v>Agree</v>
      </c>
      <c r="K142" s="333" t="str">
        <f>IFERROR(VLOOKUP($E142,'Year End Feedback Backsheet'!$D$11:$EN$188,K$22,0),"")</f>
        <v>Neither agree nor disagree</v>
      </c>
      <c r="L142" s="333" t="str">
        <f>IFERROR(VLOOKUP($E142,'Year End Feedback Backsheet'!$D$11:$EN$188,L$22,0),"")</f>
        <v>Agree</v>
      </c>
      <c r="M142" s="334" t="str">
        <f>IFERROR(VLOOKUP($E142,'Year End Feedback Backsheet'!$D$11:$EN$188,M$22,0),"")</f>
        <v>Agree</v>
      </c>
    </row>
    <row r="143" spans="1:13">
      <c r="A143" s="2"/>
      <c r="B143" s="252" t="s">
        <v>16</v>
      </c>
      <c r="C143" s="284" t="s">
        <v>26</v>
      </c>
      <c r="D143" s="285" t="s">
        <v>466</v>
      </c>
      <c r="E143" s="252" t="s">
        <v>303</v>
      </c>
      <c r="F143" s="251" t="s">
        <v>304</v>
      </c>
      <c r="G143" s="332" t="str">
        <f>IFERROR(VLOOKUP($E143,'Year End Feedback Backsheet'!$D$11:$EN$188,G$22,0),"")</f>
        <v>Strongly Agree</v>
      </c>
      <c r="H143" s="333" t="str">
        <f>IFERROR(VLOOKUP($E143,'Year End Feedback Backsheet'!$D$11:$EN$188,H$22,0),"")</f>
        <v>Agree</v>
      </c>
      <c r="I143" s="333" t="str">
        <f>IFERROR(VLOOKUP($E143,'Year End Feedback Backsheet'!$D$11:$EN$188,I$22,0),"")</f>
        <v>Strongly Agree</v>
      </c>
      <c r="J143" s="333" t="str">
        <f>IFERROR(VLOOKUP($E143,'Year End Feedback Backsheet'!$D$11:$EN$188,J$22,0),"")</f>
        <v>Strongly Agree</v>
      </c>
      <c r="K143" s="333" t="str">
        <f>IFERROR(VLOOKUP($E143,'Year End Feedback Backsheet'!$D$11:$EN$188,K$22,0),"")</f>
        <v>Agree</v>
      </c>
      <c r="L143" s="333" t="str">
        <f>IFERROR(VLOOKUP($E143,'Year End Feedback Backsheet'!$D$11:$EN$188,L$22,0),"")</f>
        <v>Strongly disagree</v>
      </c>
      <c r="M143" s="334" t="str">
        <f>IFERROR(VLOOKUP($E143,'Year End Feedback Backsheet'!$D$11:$EN$188,M$22,0),"")</f>
        <v>Strongly disagree</v>
      </c>
    </row>
    <row r="144" spans="1:13">
      <c r="A144" s="2"/>
      <c r="B144" s="252" t="s">
        <v>16</v>
      </c>
      <c r="C144" s="284" t="s">
        <v>24</v>
      </c>
      <c r="D144" s="285" t="s">
        <v>44</v>
      </c>
      <c r="E144" s="252" t="s">
        <v>305</v>
      </c>
      <c r="F144" s="251" t="s">
        <v>306</v>
      </c>
      <c r="G144" s="332" t="str">
        <f>IFERROR(VLOOKUP($E144,'Year End Feedback Backsheet'!$D$11:$EN$188,G$22,0),"")</f>
        <v>Strongly Agree</v>
      </c>
      <c r="H144" s="333" t="str">
        <f>IFERROR(VLOOKUP($E144,'Year End Feedback Backsheet'!$D$11:$EN$188,H$22,0),"")</f>
        <v>Agree</v>
      </c>
      <c r="I144" s="333" t="str">
        <f>IFERROR(VLOOKUP($E144,'Year End Feedback Backsheet'!$D$11:$EN$188,I$22,0),"")</f>
        <v>Strongly Agree</v>
      </c>
      <c r="J144" s="333" t="str">
        <f>IFERROR(VLOOKUP($E144,'Year End Feedback Backsheet'!$D$11:$EN$188,J$22,0),"")</f>
        <v>Agree</v>
      </c>
      <c r="K144" s="333" t="str">
        <f>IFERROR(VLOOKUP($E144,'Year End Feedback Backsheet'!$D$11:$EN$188,K$22,0),"")</f>
        <v>Agree</v>
      </c>
      <c r="L144" s="333" t="str">
        <f>IFERROR(VLOOKUP($E144,'Year End Feedback Backsheet'!$D$11:$EN$188,L$22,0),"")</f>
        <v>Agree</v>
      </c>
      <c r="M144" s="334" t="str">
        <f>IFERROR(VLOOKUP($E144,'Year End Feedback Backsheet'!$D$11:$EN$188,M$22,0),"")</f>
        <v>Neither agree nor disagree</v>
      </c>
    </row>
    <row r="145" spans="1:13">
      <c r="A145" s="2"/>
      <c r="B145" s="252" t="s">
        <v>18</v>
      </c>
      <c r="C145" s="284" t="s">
        <v>32</v>
      </c>
      <c r="D145" s="285" t="s">
        <v>48</v>
      </c>
      <c r="E145" s="252" t="s">
        <v>307</v>
      </c>
      <c r="F145" s="251" t="s">
        <v>308</v>
      </c>
      <c r="G145" s="332" t="str">
        <f>IFERROR(VLOOKUP($E145,'Year End Feedback Backsheet'!$D$11:$EN$188,G$22,0),"")</f>
        <v>Neither agree nor disagree</v>
      </c>
      <c r="H145" s="333" t="str">
        <f>IFERROR(VLOOKUP($E145,'Year End Feedback Backsheet'!$D$11:$EN$188,H$22,0),"")</f>
        <v>Neither agree nor disagree</v>
      </c>
      <c r="I145" s="333" t="str">
        <f>IFERROR(VLOOKUP($E145,'Year End Feedback Backsheet'!$D$11:$EN$188,I$22,0),"")</f>
        <v>Neither agree nor disagree</v>
      </c>
      <c r="J145" s="333" t="str">
        <f>IFERROR(VLOOKUP($E145,'Year End Feedback Backsheet'!$D$11:$EN$188,J$22,0),"")</f>
        <v>Strongly Agree</v>
      </c>
      <c r="K145" s="333" t="str">
        <f>IFERROR(VLOOKUP($E145,'Year End Feedback Backsheet'!$D$11:$EN$188,K$22,0),"")</f>
        <v>Neither agree nor disagree</v>
      </c>
      <c r="L145" s="333" t="str">
        <f>IFERROR(VLOOKUP($E145,'Year End Feedback Backsheet'!$D$11:$EN$188,L$22,0),"")</f>
        <v>Agree</v>
      </c>
      <c r="M145" s="334" t="str">
        <f>IFERROR(VLOOKUP($E145,'Year End Feedback Backsheet'!$D$11:$EN$188,M$22,0),"")</f>
        <v>Agree</v>
      </c>
    </row>
    <row r="146" spans="1:13">
      <c r="A146" s="2"/>
      <c r="B146" s="252" t="s">
        <v>18</v>
      </c>
      <c r="C146" s="284" t="s">
        <v>34</v>
      </c>
      <c r="D146" s="285" t="s">
        <v>54</v>
      </c>
      <c r="E146" s="252" t="s">
        <v>309</v>
      </c>
      <c r="F146" s="251" t="s">
        <v>310</v>
      </c>
      <c r="G146" s="332" t="str">
        <f>IFERROR(VLOOKUP($E146,'Year End Feedback Backsheet'!$D$11:$EN$188,G$22,0),"")</f>
        <v>Agree</v>
      </c>
      <c r="H146" s="333" t="str">
        <f>IFERROR(VLOOKUP($E146,'Year End Feedback Backsheet'!$D$11:$EN$188,H$22,0),"")</f>
        <v>Agree</v>
      </c>
      <c r="I146" s="333" t="str">
        <f>IFERROR(VLOOKUP($E146,'Year End Feedback Backsheet'!$D$11:$EN$188,I$22,0),"")</f>
        <v>Agree</v>
      </c>
      <c r="J146" s="333" t="str">
        <f>IFERROR(VLOOKUP($E146,'Year End Feedback Backsheet'!$D$11:$EN$188,J$22,0),"")</f>
        <v>Neither agree nor disagree</v>
      </c>
      <c r="K146" s="333" t="str">
        <f>IFERROR(VLOOKUP($E146,'Year End Feedback Backsheet'!$D$11:$EN$188,K$22,0),"")</f>
        <v>Agree</v>
      </c>
      <c r="L146" s="333" t="str">
        <f>IFERROR(VLOOKUP($E146,'Year End Feedback Backsheet'!$D$11:$EN$188,L$22,0),"")</f>
        <v>Neither agree nor disagree</v>
      </c>
      <c r="M146" s="334" t="str">
        <f>IFERROR(VLOOKUP($E146,'Year End Feedback Backsheet'!$D$11:$EN$188,M$22,0),"")</f>
        <v>Disagree</v>
      </c>
    </row>
    <row r="147" spans="1:13">
      <c r="A147" s="2"/>
      <c r="B147" s="252" t="s">
        <v>16</v>
      </c>
      <c r="C147" s="284" t="s">
        <v>24</v>
      </c>
      <c r="D147" s="285" t="s">
        <v>44</v>
      </c>
      <c r="E147" s="252" t="s">
        <v>311</v>
      </c>
      <c r="F147" s="251" t="s">
        <v>312</v>
      </c>
      <c r="G147" s="332" t="str">
        <f>IFERROR(VLOOKUP($E147,'Year End Feedback Backsheet'!$D$11:$EN$188,G$22,0),"")</f>
        <v>Agree</v>
      </c>
      <c r="H147" s="333" t="str">
        <f>IFERROR(VLOOKUP($E147,'Year End Feedback Backsheet'!$D$11:$EN$188,H$22,0),"")</f>
        <v>Agree</v>
      </c>
      <c r="I147" s="333" t="str">
        <f>IFERROR(VLOOKUP($E147,'Year End Feedback Backsheet'!$D$11:$EN$188,I$22,0),"")</f>
        <v>Neither agree nor disagree</v>
      </c>
      <c r="J147" s="333" t="str">
        <f>IFERROR(VLOOKUP($E147,'Year End Feedback Backsheet'!$D$11:$EN$188,J$22,0),"")</f>
        <v>Neither agree nor disagree</v>
      </c>
      <c r="K147" s="333" t="str">
        <f>IFERROR(VLOOKUP($E147,'Year End Feedback Backsheet'!$D$11:$EN$188,K$22,0),"")</f>
        <v>Strongly Agree</v>
      </c>
      <c r="L147" s="333" t="str">
        <f>IFERROR(VLOOKUP($E147,'Year End Feedback Backsheet'!$D$11:$EN$188,L$22,0),"")</f>
        <v>Agree</v>
      </c>
      <c r="M147" s="334" t="str">
        <f>IFERROR(VLOOKUP($E147,'Year End Feedback Backsheet'!$D$11:$EN$188,M$22,0),"")</f>
        <v>Disagree</v>
      </c>
    </row>
    <row r="148" spans="1:13">
      <c r="A148" s="2"/>
      <c r="B148" s="252" t="s">
        <v>22</v>
      </c>
      <c r="C148" s="284" t="s">
        <v>38</v>
      </c>
      <c r="D148" s="285" t="s">
        <v>58</v>
      </c>
      <c r="E148" s="252" t="s">
        <v>313</v>
      </c>
      <c r="F148" s="251" t="s">
        <v>314</v>
      </c>
      <c r="G148" s="332" t="str">
        <f>IFERROR(VLOOKUP($E148,'Year End Feedback Backsheet'!$D$11:$EN$188,G$22,0),"")</f>
        <v>Agree</v>
      </c>
      <c r="H148" s="333" t="str">
        <f>IFERROR(VLOOKUP($E148,'Year End Feedback Backsheet'!$D$11:$EN$188,H$22,0),"")</f>
        <v>Agree</v>
      </c>
      <c r="I148" s="333" t="str">
        <f>IFERROR(VLOOKUP($E148,'Year End Feedback Backsheet'!$D$11:$EN$188,I$22,0),"")</f>
        <v>Agree</v>
      </c>
      <c r="J148" s="333" t="str">
        <f>IFERROR(VLOOKUP($E148,'Year End Feedback Backsheet'!$D$11:$EN$188,J$22,0),"")</f>
        <v>Agree</v>
      </c>
      <c r="K148" s="333" t="str">
        <f>IFERROR(VLOOKUP($E148,'Year End Feedback Backsheet'!$D$11:$EN$188,K$22,0),"")</f>
        <v>Agree</v>
      </c>
      <c r="L148" s="333" t="str">
        <f>IFERROR(VLOOKUP($E148,'Year End Feedback Backsheet'!$D$11:$EN$188,L$22,0),"")</f>
        <v>Agree</v>
      </c>
      <c r="M148" s="334" t="str">
        <f>IFERROR(VLOOKUP($E148,'Year End Feedback Backsheet'!$D$11:$EN$188,M$22,0),"")</f>
        <v>Agree</v>
      </c>
    </row>
    <row r="149" spans="1:13">
      <c r="A149" s="2"/>
      <c r="B149" s="252" t="s">
        <v>20</v>
      </c>
      <c r="C149" s="284" t="s">
        <v>36</v>
      </c>
      <c r="D149" s="285" t="s">
        <v>64</v>
      </c>
      <c r="E149" s="252" t="s">
        <v>315</v>
      </c>
      <c r="F149" s="251" t="s">
        <v>316</v>
      </c>
      <c r="G149" s="332" t="str">
        <f>IFERROR(VLOOKUP($E149,'Year End Feedback Backsheet'!$D$11:$EN$188,G$22,0),"")</f>
        <v>Agree</v>
      </c>
      <c r="H149" s="333" t="str">
        <f>IFERROR(VLOOKUP($E149,'Year End Feedback Backsheet'!$D$11:$EN$188,H$22,0),"")</f>
        <v>Agree</v>
      </c>
      <c r="I149" s="333" t="str">
        <f>IFERROR(VLOOKUP($E149,'Year End Feedback Backsheet'!$D$11:$EN$188,I$22,0),"")</f>
        <v>Agree</v>
      </c>
      <c r="J149" s="333" t="str">
        <f>IFERROR(VLOOKUP($E149,'Year End Feedback Backsheet'!$D$11:$EN$188,J$22,0),"")</f>
        <v>Agree</v>
      </c>
      <c r="K149" s="333" t="str">
        <f>IFERROR(VLOOKUP($E149,'Year End Feedback Backsheet'!$D$11:$EN$188,K$22,0),"")</f>
        <v>Strongly Agree</v>
      </c>
      <c r="L149" s="333" t="str">
        <f>IFERROR(VLOOKUP($E149,'Year End Feedback Backsheet'!$D$11:$EN$188,L$22,0),"")</f>
        <v>Strongly Agree</v>
      </c>
      <c r="M149" s="334" t="str">
        <f>IFERROR(VLOOKUP($E149,'Year End Feedback Backsheet'!$D$11:$EN$188,M$22,0),"")</f>
        <v>Strongly Agree</v>
      </c>
    </row>
    <row r="150" spans="1:13">
      <c r="A150" s="2"/>
      <c r="B150" s="252" t="s">
        <v>22</v>
      </c>
      <c r="C150" s="284" t="s">
        <v>40</v>
      </c>
      <c r="D150" s="285" t="s">
        <v>60</v>
      </c>
      <c r="E150" s="252" t="s">
        <v>317</v>
      </c>
      <c r="F150" s="251" t="s">
        <v>318</v>
      </c>
      <c r="G150" s="332" t="str">
        <f>IFERROR(VLOOKUP($E150,'Year End Feedback Backsheet'!$D$11:$EN$188,G$22,0),"")</f>
        <v>Agree</v>
      </c>
      <c r="H150" s="333" t="str">
        <f>IFERROR(VLOOKUP($E150,'Year End Feedback Backsheet'!$D$11:$EN$188,H$22,0),"")</f>
        <v>Strongly Agree</v>
      </c>
      <c r="I150" s="333" t="str">
        <f>IFERROR(VLOOKUP($E150,'Year End Feedback Backsheet'!$D$11:$EN$188,I$22,0),"")</f>
        <v>Neither agree nor disagree</v>
      </c>
      <c r="J150" s="333" t="str">
        <f>IFERROR(VLOOKUP($E150,'Year End Feedback Backsheet'!$D$11:$EN$188,J$22,0),"")</f>
        <v>Neither agree nor disagree</v>
      </c>
      <c r="K150" s="333" t="str">
        <f>IFERROR(VLOOKUP($E150,'Year End Feedback Backsheet'!$D$11:$EN$188,K$22,0),"")</f>
        <v>Agree</v>
      </c>
      <c r="L150" s="333" t="str">
        <f>IFERROR(VLOOKUP($E150,'Year End Feedback Backsheet'!$D$11:$EN$188,L$22,0),"")</f>
        <v>Neither agree nor disagree</v>
      </c>
      <c r="M150" s="334" t="str">
        <f>IFERROR(VLOOKUP($E150,'Year End Feedback Backsheet'!$D$11:$EN$188,M$22,0),"")</f>
        <v>Agree</v>
      </c>
    </row>
    <row r="151" spans="1:13">
      <c r="A151" s="2"/>
      <c r="B151" s="252" t="s">
        <v>16</v>
      </c>
      <c r="C151" s="284" t="s">
        <v>26</v>
      </c>
      <c r="D151" s="285" t="s">
        <v>466</v>
      </c>
      <c r="E151" s="252" t="s">
        <v>319</v>
      </c>
      <c r="F151" s="251" t="s">
        <v>320</v>
      </c>
      <c r="G151" s="332" t="str">
        <f>IFERROR(VLOOKUP($E151,'Year End Feedback Backsheet'!$D$11:$EN$188,G$22,0),"")</f>
        <v>Neither agree nor disagree</v>
      </c>
      <c r="H151" s="333" t="str">
        <f>IFERROR(VLOOKUP($E151,'Year End Feedback Backsheet'!$D$11:$EN$188,H$22,0),"")</f>
        <v>Agree</v>
      </c>
      <c r="I151" s="333" t="str">
        <f>IFERROR(VLOOKUP($E151,'Year End Feedback Backsheet'!$D$11:$EN$188,I$22,0),"")</f>
        <v>Neither agree nor disagree</v>
      </c>
      <c r="J151" s="333" t="str">
        <f>IFERROR(VLOOKUP($E151,'Year End Feedback Backsheet'!$D$11:$EN$188,J$22,0),"")</f>
        <v>Neither agree nor disagree</v>
      </c>
      <c r="K151" s="333" t="str">
        <f>IFERROR(VLOOKUP($E151,'Year End Feedback Backsheet'!$D$11:$EN$188,K$22,0),"")</f>
        <v>Neither agree nor disagree</v>
      </c>
      <c r="L151" s="333" t="str">
        <f>IFERROR(VLOOKUP($E151,'Year End Feedback Backsheet'!$D$11:$EN$188,L$22,0),"")</f>
        <v>Neither agree nor disagree</v>
      </c>
      <c r="M151" s="334" t="str">
        <f>IFERROR(VLOOKUP($E151,'Year End Feedback Backsheet'!$D$11:$EN$188,M$22,0),"")</f>
        <v>Neither agree nor disagree</v>
      </c>
    </row>
    <row r="152" spans="1:13">
      <c r="A152" s="2"/>
      <c r="B152" s="252" t="s">
        <v>18</v>
      </c>
      <c r="C152" s="284" t="s">
        <v>32</v>
      </c>
      <c r="D152" s="285" t="s">
        <v>48</v>
      </c>
      <c r="E152" s="252" t="s">
        <v>321</v>
      </c>
      <c r="F152" s="251" t="s">
        <v>322</v>
      </c>
      <c r="G152" s="332" t="str">
        <f>IFERROR(VLOOKUP($E152,'Year End Feedback Backsheet'!$D$11:$EN$188,G$22,0),"")</f>
        <v>Strongly Agree</v>
      </c>
      <c r="H152" s="333" t="str">
        <f>IFERROR(VLOOKUP($E152,'Year End Feedback Backsheet'!$D$11:$EN$188,H$22,0),"")</f>
        <v>Strongly disagree</v>
      </c>
      <c r="I152" s="333" t="str">
        <f>IFERROR(VLOOKUP($E152,'Year End Feedback Backsheet'!$D$11:$EN$188,I$22,0),"")</f>
        <v>Strongly Agree</v>
      </c>
      <c r="J152" s="333" t="str">
        <f>IFERROR(VLOOKUP($E152,'Year End Feedback Backsheet'!$D$11:$EN$188,J$22,0),"")</f>
        <v>Agree</v>
      </c>
      <c r="K152" s="333" t="str">
        <f>IFERROR(VLOOKUP($E152,'Year End Feedback Backsheet'!$D$11:$EN$188,K$22,0),"")</f>
        <v>Strongly Agree</v>
      </c>
      <c r="L152" s="333" t="str">
        <f>IFERROR(VLOOKUP($E152,'Year End Feedback Backsheet'!$D$11:$EN$188,L$22,0),"")</f>
        <v>Agree</v>
      </c>
      <c r="M152" s="334" t="str">
        <f>IFERROR(VLOOKUP($E152,'Year End Feedback Backsheet'!$D$11:$EN$188,M$22,0),"")</f>
        <v>Strongly Agree</v>
      </c>
    </row>
    <row r="153" spans="1:13">
      <c r="A153" s="2"/>
      <c r="B153" s="252" t="s">
        <v>18</v>
      </c>
      <c r="C153" s="284" t="s">
        <v>34</v>
      </c>
      <c r="D153" s="285" t="s">
        <v>54</v>
      </c>
      <c r="E153" s="252" t="s">
        <v>323</v>
      </c>
      <c r="F153" s="251" t="s">
        <v>324</v>
      </c>
      <c r="G153" s="332" t="str">
        <f>IFERROR(VLOOKUP($E153,'Year End Feedback Backsheet'!$D$11:$EN$188,G$22,0),"")</f>
        <v>Agree</v>
      </c>
      <c r="H153" s="333" t="str">
        <f>IFERROR(VLOOKUP($E153,'Year End Feedback Backsheet'!$D$11:$EN$188,H$22,0),"")</f>
        <v>Agree</v>
      </c>
      <c r="I153" s="333" t="str">
        <f>IFERROR(VLOOKUP($E153,'Year End Feedback Backsheet'!$D$11:$EN$188,I$22,0),"")</f>
        <v>Agree</v>
      </c>
      <c r="J153" s="333" t="str">
        <f>IFERROR(VLOOKUP($E153,'Year End Feedback Backsheet'!$D$11:$EN$188,J$22,0),"")</f>
        <v>Agree</v>
      </c>
      <c r="K153" s="333" t="str">
        <f>IFERROR(VLOOKUP($E153,'Year End Feedback Backsheet'!$D$11:$EN$188,K$22,0),"")</f>
        <v>Agree</v>
      </c>
      <c r="L153" s="333" t="str">
        <f>IFERROR(VLOOKUP($E153,'Year End Feedback Backsheet'!$D$11:$EN$188,L$22,0),"")</f>
        <v>Neither agree nor disagree</v>
      </c>
      <c r="M153" s="334" t="str">
        <f>IFERROR(VLOOKUP($E153,'Year End Feedback Backsheet'!$D$11:$EN$188,M$22,0),"")</f>
        <v>Neither agree nor disagree</v>
      </c>
    </row>
    <row r="154" spans="1:13">
      <c r="A154" s="2"/>
      <c r="B154" s="252" t="s">
        <v>22</v>
      </c>
      <c r="C154" s="284" t="s">
        <v>40</v>
      </c>
      <c r="D154" s="285" t="s">
        <v>56</v>
      </c>
      <c r="E154" s="252" t="s">
        <v>325</v>
      </c>
      <c r="F154" s="251" t="s">
        <v>326</v>
      </c>
      <c r="G154" s="332" t="str">
        <f>IFERROR(VLOOKUP($E154,'Year End Feedback Backsheet'!$D$11:$EN$188,G$22,0),"")</f>
        <v>Agree</v>
      </c>
      <c r="H154" s="333" t="str">
        <f>IFERROR(VLOOKUP($E154,'Year End Feedback Backsheet'!$D$11:$EN$188,H$22,0),"")</f>
        <v>Agree</v>
      </c>
      <c r="I154" s="333" t="str">
        <f>IFERROR(VLOOKUP($E154,'Year End Feedback Backsheet'!$D$11:$EN$188,I$22,0),"")</f>
        <v>Agree</v>
      </c>
      <c r="J154" s="333" t="str">
        <f>IFERROR(VLOOKUP($E154,'Year End Feedback Backsheet'!$D$11:$EN$188,J$22,0),"")</f>
        <v>Agree</v>
      </c>
      <c r="K154" s="333" t="str">
        <f>IFERROR(VLOOKUP($E154,'Year End Feedback Backsheet'!$D$11:$EN$188,K$22,0),"")</f>
        <v>Agree</v>
      </c>
      <c r="L154" s="333" t="str">
        <f>IFERROR(VLOOKUP($E154,'Year End Feedback Backsheet'!$D$11:$EN$188,L$22,0),"")</f>
        <v>Agree</v>
      </c>
      <c r="M154" s="334" t="str">
        <f>IFERROR(VLOOKUP($E154,'Year End Feedback Backsheet'!$D$11:$EN$188,M$22,0),"")</f>
        <v>Neither agree nor disagree</v>
      </c>
    </row>
    <row r="155" spans="1:13">
      <c r="A155" s="2"/>
      <c r="B155" s="252" t="s">
        <v>20</v>
      </c>
      <c r="C155" s="284" t="s">
        <v>36</v>
      </c>
      <c r="D155" s="285" t="s">
        <v>64</v>
      </c>
      <c r="E155" s="252" t="s">
        <v>327</v>
      </c>
      <c r="F155" s="251" t="s">
        <v>328</v>
      </c>
      <c r="G155" s="332" t="str">
        <f>IFERROR(VLOOKUP($E155,'Year End Feedback Backsheet'!$D$11:$EN$188,G$22,0),"")</f>
        <v>Agree</v>
      </c>
      <c r="H155" s="333" t="str">
        <f>IFERROR(VLOOKUP($E155,'Year End Feedback Backsheet'!$D$11:$EN$188,H$22,0),"")</f>
        <v>Agree</v>
      </c>
      <c r="I155" s="333" t="str">
        <f>IFERROR(VLOOKUP($E155,'Year End Feedback Backsheet'!$D$11:$EN$188,I$22,0),"")</f>
        <v>Agree</v>
      </c>
      <c r="J155" s="333" t="str">
        <f>IFERROR(VLOOKUP($E155,'Year End Feedback Backsheet'!$D$11:$EN$188,J$22,0),"")</f>
        <v>Agree</v>
      </c>
      <c r="K155" s="333" t="str">
        <f>IFERROR(VLOOKUP($E155,'Year End Feedback Backsheet'!$D$11:$EN$188,K$22,0),"")</f>
        <v>Agree</v>
      </c>
      <c r="L155" s="333" t="str">
        <f>IFERROR(VLOOKUP($E155,'Year End Feedback Backsheet'!$D$11:$EN$188,L$22,0),"")</f>
        <v>Agree</v>
      </c>
      <c r="M155" s="334" t="str">
        <f>IFERROR(VLOOKUP($E155,'Year End Feedback Backsheet'!$D$11:$EN$188,M$22,0),"")</f>
        <v>Neither agree nor disagree</v>
      </c>
    </row>
    <row r="156" spans="1:13">
      <c r="A156" s="2"/>
      <c r="B156" s="252" t="s">
        <v>16</v>
      </c>
      <c r="C156" s="284" t="s">
        <v>26</v>
      </c>
      <c r="D156" s="285" t="s">
        <v>466</v>
      </c>
      <c r="E156" s="252" t="s">
        <v>329</v>
      </c>
      <c r="F156" s="251" t="s">
        <v>330</v>
      </c>
      <c r="G156" s="332" t="str">
        <f>IFERROR(VLOOKUP($E156,'Year End Feedback Backsheet'!$D$11:$EN$188,G$22,0),"")</f>
        <v>Agree</v>
      </c>
      <c r="H156" s="333" t="str">
        <f>IFERROR(VLOOKUP($E156,'Year End Feedback Backsheet'!$D$11:$EN$188,H$22,0),"")</f>
        <v>Agree</v>
      </c>
      <c r="I156" s="333" t="str">
        <f>IFERROR(VLOOKUP($E156,'Year End Feedback Backsheet'!$D$11:$EN$188,I$22,0),"")</f>
        <v>Agree</v>
      </c>
      <c r="J156" s="333" t="str">
        <f>IFERROR(VLOOKUP($E156,'Year End Feedback Backsheet'!$D$11:$EN$188,J$22,0),"")</f>
        <v>Agree</v>
      </c>
      <c r="K156" s="333" t="str">
        <f>IFERROR(VLOOKUP($E156,'Year End Feedback Backsheet'!$D$11:$EN$188,K$22,0),"")</f>
        <v>Agree</v>
      </c>
      <c r="L156" s="333" t="str">
        <f>IFERROR(VLOOKUP($E156,'Year End Feedback Backsheet'!$D$11:$EN$188,L$22,0),"")</f>
        <v>Agree</v>
      </c>
      <c r="M156" s="334" t="str">
        <f>IFERROR(VLOOKUP($E156,'Year End Feedback Backsheet'!$D$11:$EN$188,M$22,0),"")</f>
        <v>Agree</v>
      </c>
    </row>
    <row r="157" spans="1:13">
      <c r="A157" s="2"/>
      <c r="B157" s="252" t="s">
        <v>16</v>
      </c>
      <c r="C157" s="284" t="s">
        <v>28</v>
      </c>
      <c r="D157" s="285" t="s">
        <v>42</v>
      </c>
      <c r="E157" s="252" t="s">
        <v>331</v>
      </c>
      <c r="F157" s="251" t="s">
        <v>332</v>
      </c>
      <c r="G157" s="332" t="str">
        <f>IFERROR(VLOOKUP($E157,'Year End Feedback Backsheet'!$D$11:$EN$188,G$22,0),"")</f>
        <v>Strongly Agree</v>
      </c>
      <c r="H157" s="333" t="str">
        <f>IFERROR(VLOOKUP($E157,'Year End Feedback Backsheet'!$D$11:$EN$188,H$22,0),"")</f>
        <v>Strongly Agree</v>
      </c>
      <c r="I157" s="333" t="str">
        <f>IFERROR(VLOOKUP($E157,'Year End Feedback Backsheet'!$D$11:$EN$188,I$22,0),"")</f>
        <v>Agree</v>
      </c>
      <c r="J157" s="333" t="str">
        <f>IFERROR(VLOOKUP($E157,'Year End Feedback Backsheet'!$D$11:$EN$188,J$22,0),"")</f>
        <v>Agree</v>
      </c>
      <c r="K157" s="333" t="str">
        <f>IFERROR(VLOOKUP($E157,'Year End Feedback Backsheet'!$D$11:$EN$188,K$22,0),"")</f>
        <v>Agree</v>
      </c>
      <c r="L157" s="333" t="str">
        <f>IFERROR(VLOOKUP($E157,'Year End Feedback Backsheet'!$D$11:$EN$188,L$22,0),"")</f>
        <v>Agree</v>
      </c>
      <c r="M157" s="334" t="str">
        <f>IFERROR(VLOOKUP($E157,'Year End Feedback Backsheet'!$D$11:$EN$188,M$22,0),"")</f>
        <v>Agree</v>
      </c>
    </row>
    <row r="158" spans="1:13">
      <c r="A158" s="2"/>
      <c r="B158" s="252" t="s">
        <v>18</v>
      </c>
      <c r="C158" s="284" t="s">
        <v>32</v>
      </c>
      <c r="D158" s="285" t="s">
        <v>50</v>
      </c>
      <c r="E158" s="252" t="s">
        <v>333</v>
      </c>
      <c r="F158" s="251" t="s">
        <v>334</v>
      </c>
      <c r="G158" s="332" t="str">
        <f>IFERROR(VLOOKUP($E158,'Year End Feedback Backsheet'!$D$11:$EN$188,G$22,0),"")</f>
        <v>Agree</v>
      </c>
      <c r="H158" s="333" t="str">
        <f>IFERROR(VLOOKUP($E158,'Year End Feedback Backsheet'!$D$11:$EN$188,H$22,0),"")</f>
        <v>Agree</v>
      </c>
      <c r="I158" s="333" t="str">
        <f>IFERROR(VLOOKUP($E158,'Year End Feedback Backsheet'!$D$11:$EN$188,I$22,0),"")</f>
        <v>Neither agree nor disagree</v>
      </c>
      <c r="J158" s="333" t="str">
        <f>IFERROR(VLOOKUP($E158,'Year End Feedback Backsheet'!$D$11:$EN$188,J$22,0),"")</f>
        <v>Neither agree nor disagree</v>
      </c>
      <c r="K158" s="333" t="str">
        <f>IFERROR(VLOOKUP($E158,'Year End Feedback Backsheet'!$D$11:$EN$188,K$22,0),"")</f>
        <v>Agree</v>
      </c>
      <c r="L158" s="333" t="str">
        <f>IFERROR(VLOOKUP($E158,'Year End Feedback Backsheet'!$D$11:$EN$188,L$22,0),"")</f>
        <v>Agree</v>
      </c>
      <c r="M158" s="334" t="str">
        <f>IFERROR(VLOOKUP($E158,'Year End Feedback Backsheet'!$D$11:$EN$188,M$22,0),"")</f>
        <v>Agree</v>
      </c>
    </row>
    <row r="159" spans="1:13">
      <c r="A159" s="2"/>
      <c r="B159" s="252" t="s">
        <v>20</v>
      </c>
      <c r="C159" s="284" t="s">
        <v>36</v>
      </c>
      <c r="D159" s="285" t="s">
        <v>64</v>
      </c>
      <c r="E159" s="252" t="s">
        <v>335</v>
      </c>
      <c r="F159" s="251" t="s">
        <v>336</v>
      </c>
      <c r="G159" s="332" t="str">
        <f>IFERROR(VLOOKUP($E159,'Year End Feedback Backsheet'!$D$11:$EN$188,G$22,0),"")</f>
        <v>Strongly Agree</v>
      </c>
      <c r="H159" s="333" t="str">
        <f>IFERROR(VLOOKUP($E159,'Year End Feedback Backsheet'!$D$11:$EN$188,H$22,0),"")</f>
        <v>Strongly Agree</v>
      </c>
      <c r="I159" s="333" t="str">
        <f>IFERROR(VLOOKUP($E159,'Year End Feedback Backsheet'!$D$11:$EN$188,I$22,0),"")</f>
        <v>Strongly Agree</v>
      </c>
      <c r="J159" s="333" t="str">
        <f>IFERROR(VLOOKUP($E159,'Year End Feedback Backsheet'!$D$11:$EN$188,J$22,0),"")</f>
        <v>Strongly Agree</v>
      </c>
      <c r="K159" s="333" t="str">
        <f>IFERROR(VLOOKUP($E159,'Year End Feedback Backsheet'!$D$11:$EN$188,K$22,0),"")</f>
        <v>Strongly Agree</v>
      </c>
      <c r="L159" s="333" t="str">
        <f>IFERROR(VLOOKUP($E159,'Year End Feedback Backsheet'!$D$11:$EN$188,L$22,0),"")</f>
        <v>Neither agree nor disagree</v>
      </c>
      <c r="M159" s="334" t="str">
        <f>IFERROR(VLOOKUP($E159,'Year End Feedback Backsheet'!$D$11:$EN$188,M$22,0),"")</f>
        <v>Neither agree nor disagree</v>
      </c>
    </row>
    <row r="160" spans="1:13">
      <c r="A160" s="2"/>
      <c r="B160" s="252" t="s">
        <v>20</v>
      </c>
      <c r="C160" s="284" t="s">
        <v>36</v>
      </c>
      <c r="D160" s="285" t="s">
        <v>64</v>
      </c>
      <c r="E160" s="252" t="s">
        <v>337</v>
      </c>
      <c r="F160" s="251" t="s">
        <v>338</v>
      </c>
      <c r="G160" s="332" t="str">
        <f>IFERROR(VLOOKUP($E160,'Year End Feedback Backsheet'!$D$11:$EN$188,G$22,0),"")</f>
        <v>Agree</v>
      </c>
      <c r="H160" s="333" t="str">
        <f>IFERROR(VLOOKUP($E160,'Year End Feedback Backsheet'!$D$11:$EN$188,H$22,0),"")</f>
        <v>Neither agree nor disagree</v>
      </c>
      <c r="I160" s="333" t="str">
        <f>IFERROR(VLOOKUP($E160,'Year End Feedback Backsheet'!$D$11:$EN$188,I$22,0),"")</f>
        <v>Neither agree nor disagree</v>
      </c>
      <c r="J160" s="333" t="str">
        <f>IFERROR(VLOOKUP($E160,'Year End Feedback Backsheet'!$D$11:$EN$188,J$22,0),"")</f>
        <v>Strongly Agree</v>
      </c>
      <c r="K160" s="333" t="str">
        <f>IFERROR(VLOOKUP($E160,'Year End Feedback Backsheet'!$D$11:$EN$188,K$22,0),"")</f>
        <v>Agree</v>
      </c>
      <c r="L160" s="333" t="str">
        <f>IFERROR(VLOOKUP($E160,'Year End Feedback Backsheet'!$D$11:$EN$188,L$22,0),"")</f>
        <v>Agree</v>
      </c>
      <c r="M160" s="334" t="str">
        <f>IFERROR(VLOOKUP($E160,'Year End Feedback Backsheet'!$D$11:$EN$188,M$22,0),"")</f>
        <v>Strongly Agree</v>
      </c>
    </row>
    <row r="161" spans="1:14">
      <c r="A161" s="2"/>
      <c r="B161" s="252" t="s">
        <v>16</v>
      </c>
      <c r="C161" s="284" t="s">
        <v>26</v>
      </c>
      <c r="D161" s="285" t="s">
        <v>46</v>
      </c>
      <c r="E161" s="252" t="s">
        <v>339</v>
      </c>
      <c r="F161" s="251" t="s">
        <v>340</v>
      </c>
      <c r="G161" s="332" t="str">
        <f>IFERROR(VLOOKUP($E161,'Year End Feedback Backsheet'!$D$11:$EN$188,G$22,0),"")</f>
        <v>Agree</v>
      </c>
      <c r="H161" s="333" t="str">
        <f>IFERROR(VLOOKUP($E161,'Year End Feedback Backsheet'!$D$11:$EN$188,H$22,0),"")</f>
        <v>Agree</v>
      </c>
      <c r="I161" s="333" t="str">
        <f>IFERROR(VLOOKUP($E161,'Year End Feedback Backsheet'!$D$11:$EN$188,I$22,0),"")</f>
        <v>Agree</v>
      </c>
      <c r="J161" s="333" t="str">
        <f>IFERROR(VLOOKUP($E161,'Year End Feedback Backsheet'!$D$11:$EN$188,J$22,0),"")</f>
        <v>Agree</v>
      </c>
      <c r="K161" s="333" t="str">
        <f>IFERROR(VLOOKUP($E161,'Year End Feedback Backsheet'!$D$11:$EN$188,K$22,0),"")</f>
        <v>Agree</v>
      </c>
      <c r="L161" s="333" t="str">
        <f>IFERROR(VLOOKUP($E161,'Year End Feedback Backsheet'!$D$11:$EN$188,L$22,0),"")</f>
        <v>Agree</v>
      </c>
      <c r="M161" s="334" t="str">
        <f>IFERROR(VLOOKUP($E161,'Year End Feedback Backsheet'!$D$11:$EN$188,M$22,0),"")</f>
        <v>Agree</v>
      </c>
    </row>
    <row r="162" spans="1:14">
      <c r="A162" s="2"/>
      <c r="B162" s="252" t="s">
        <v>18</v>
      </c>
      <c r="C162" s="284" t="s">
        <v>32</v>
      </c>
      <c r="D162" s="285" t="s">
        <v>50</v>
      </c>
      <c r="E162" s="252" t="s">
        <v>341</v>
      </c>
      <c r="F162" s="251" t="s">
        <v>342</v>
      </c>
      <c r="G162" s="332" t="str">
        <f>IFERROR(VLOOKUP($E162,'Year End Feedback Backsheet'!$D$11:$EN$188,G$22,0),"")</f>
        <v>Agree</v>
      </c>
      <c r="H162" s="333" t="str">
        <f>IFERROR(VLOOKUP($E162,'Year End Feedback Backsheet'!$D$11:$EN$188,H$22,0),"")</f>
        <v>Agree</v>
      </c>
      <c r="I162" s="333" t="str">
        <f>IFERROR(VLOOKUP($E162,'Year End Feedback Backsheet'!$D$11:$EN$188,I$22,0),"")</f>
        <v>Agree</v>
      </c>
      <c r="J162" s="333" t="str">
        <f>IFERROR(VLOOKUP($E162,'Year End Feedback Backsheet'!$D$11:$EN$188,J$22,0),"")</f>
        <v>Agree</v>
      </c>
      <c r="K162" s="333" t="str">
        <f>IFERROR(VLOOKUP($E162,'Year End Feedback Backsheet'!$D$11:$EN$188,K$22,0),"")</f>
        <v>Agree</v>
      </c>
      <c r="L162" s="333" t="str">
        <f>IFERROR(VLOOKUP($E162,'Year End Feedback Backsheet'!$D$11:$EN$188,L$22,0),"")</f>
        <v>Agree</v>
      </c>
      <c r="M162" s="334" t="str">
        <f>IFERROR(VLOOKUP($E162,'Year End Feedback Backsheet'!$D$11:$EN$188,M$22,0),"")</f>
        <v>Agree</v>
      </c>
    </row>
    <row r="163" spans="1:14">
      <c r="A163" s="2"/>
      <c r="B163" s="252" t="s">
        <v>22</v>
      </c>
      <c r="C163" s="284" t="s">
        <v>38</v>
      </c>
      <c r="D163" s="285" t="s">
        <v>60</v>
      </c>
      <c r="E163" s="252" t="s">
        <v>343</v>
      </c>
      <c r="F163" s="251" t="s">
        <v>344</v>
      </c>
      <c r="G163" s="332" t="str">
        <f>IFERROR(VLOOKUP($E163,'Year End Feedback Backsheet'!$D$11:$EN$188,G$22,0),"")</f>
        <v>Agree</v>
      </c>
      <c r="H163" s="333" t="str">
        <f>IFERROR(VLOOKUP($E163,'Year End Feedback Backsheet'!$D$11:$EN$188,H$22,0),"")</f>
        <v>Agree</v>
      </c>
      <c r="I163" s="333" t="str">
        <f>IFERROR(VLOOKUP($E163,'Year End Feedback Backsheet'!$D$11:$EN$188,I$22,0),"")</f>
        <v>Agree</v>
      </c>
      <c r="J163" s="333" t="str">
        <f>IFERROR(VLOOKUP($E163,'Year End Feedback Backsheet'!$D$11:$EN$188,J$22,0),"")</f>
        <v>Agree</v>
      </c>
      <c r="K163" s="333" t="str">
        <f>IFERROR(VLOOKUP($E163,'Year End Feedback Backsheet'!$D$11:$EN$188,K$22,0),"")</f>
        <v>Agree</v>
      </c>
      <c r="L163" s="333" t="str">
        <f>IFERROR(VLOOKUP($E163,'Year End Feedback Backsheet'!$D$11:$EN$188,L$22,0),"")</f>
        <v>Agree</v>
      </c>
      <c r="M163" s="334" t="str">
        <f>IFERROR(VLOOKUP($E163,'Year End Feedback Backsheet'!$D$11:$EN$188,M$22,0),"")</f>
        <v>Agree</v>
      </c>
    </row>
    <row r="164" spans="1:14">
      <c r="A164" s="2"/>
      <c r="B164" s="252" t="s">
        <v>22</v>
      </c>
      <c r="C164" s="284" t="s">
        <v>38</v>
      </c>
      <c r="D164" s="285" t="s">
        <v>58</v>
      </c>
      <c r="E164" s="252" t="s">
        <v>345</v>
      </c>
      <c r="F164" s="251" t="s">
        <v>346</v>
      </c>
      <c r="G164" s="332" t="str">
        <f>IFERROR(VLOOKUP($E164,'Year End Feedback Backsheet'!$D$11:$EN$188,G$22,0),"")</f>
        <v>Agree</v>
      </c>
      <c r="H164" s="333" t="str">
        <f>IFERROR(VLOOKUP($E164,'Year End Feedback Backsheet'!$D$11:$EN$188,H$22,0),"")</f>
        <v>Agree</v>
      </c>
      <c r="I164" s="333" t="str">
        <f>IFERROR(VLOOKUP($E164,'Year End Feedback Backsheet'!$D$11:$EN$188,I$22,0),"")</f>
        <v>Agree</v>
      </c>
      <c r="J164" s="333" t="str">
        <f>IFERROR(VLOOKUP($E164,'Year End Feedback Backsheet'!$D$11:$EN$188,J$22,0),"")</f>
        <v>Neither agree nor disagree</v>
      </c>
      <c r="K164" s="333" t="str">
        <f>IFERROR(VLOOKUP($E164,'Year End Feedback Backsheet'!$D$11:$EN$188,K$22,0),"")</f>
        <v>Neither agree nor disagree</v>
      </c>
      <c r="L164" s="333" t="str">
        <f>IFERROR(VLOOKUP($E164,'Year End Feedback Backsheet'!$D$11:$EN$188,L$22,0),"")</f>
        <v>Neither agree nor disagree</v>
      </c>
      <c r="M164" s="334" t="str">
        <f>IFERROR(VLOOKUP($E164,'Year End Feedback Backsheet'!$D$11:$EN$188,M$22,0),"")</f>
        <v>Agree</v>
      </c>
    </row>
    <row r="165" spans="1:14">
      <c r="A165" s="2"/>
      <c r="B165" s="252" t="s">
        <v>20</v>
      </c>
      <c r="C165" s="284" t="s">
        <v>36</v>
      </c>
      <c r="D165" s="285" t="s">
        <v>64</v>
      </c>
      <c r="E165" s="252" t="s">
        <v>347</v>
      </c>
      <c r="F165" s="251" t="s">
        <v>348</v>
      </c>
      <c r="G165" s="332" t="str">
        <f>IFERROR(VLOOKUP($E165,'Year End Feedback Backsheet'!$D$11:$EN$188,G$22,0),"")</f>
        <v>Agree</v>
      </c>
      <c r="H165" s="333" t="str">
        <f>IFERROR(VLOOKUP($E165,'Year End Feedback Backsheet'!$D$11:$EN$188,H$22,0),"")</f>
        <v>Agree</v>
      </c>
      <c r="I165" s="333" t="str">
        <f>IFERROR(VLOOKUP($E165,'Year End Feedback Backsheet'!$D$11:$EN$188,I$22,0),"")</f>
        <v>Agree</v>
      </c>
      <c r="J165" s="333" t="str">
        <f>IFERROR(VLOOKUP($E165,'Year End Feedback Backsheet'!$D$11:$EN$188,J$22,0),"")</f>
        <v>Agree</v>
      </c>
      <c r="K165" s="333" t="str">
        <f>IFERROR(VLOOKUP($E165,'Year End Feedback Backsheet'!$D$11:$EN$188,K$22,0),"")</f>
        <v>Agree</v>
      </c>
      <c r="L165" s="333" t="str">
        <f>IFERROR(VLOOKUP($E165,'Year End Feedback Backsheet'!$D$11:$EN$188,L$22,0),"")</f>
        <v>Neither agree nor disagree</v>
      </c>
      <c r="M165" s="334" t="str">
        <f>IFERROR(VLOOKUP($E165,'Year End Feedback Backsheet'!$D$11:$EN$188,M$22,0),"")</f>
        <v>Agree</v>
      </c>
    </row>
    <row r="166" spans="1:14">
      <c r="A166" s="2"/>
      <c r="B166" s="252" t="s">
        <v>16</v>
      </c>
      <c r="C166" s="284" t="s">
        <v>26</v>
      </c>
      <c r="D166" s="285" t="s">
        <v>466</v>
      </c>
      <c r="E166" s="252" t="s">
        <v>349</v>
      </c>
      <c r="F166" s="251" t="s">
        <v>350</v>
      </c>
      <c r="G166" s="332" t="str">
        <f>IFERROR(VLOOKUP($E166,'Year End Feedback Backsheet'!$D$11:$EN$188,G$22,0),"")</f>
        <v>Agree</v>
      </c>
      <c r="H166" s="333" t="str">
        <f>IFERROR(VLOOKUP($E166,'Year End Feedback Backsheet'!$D$11:$EN$188,H$22,0),"")</f>
        <v>Agree</v>
      </c>
      <c r="I166" s="333" t="str">
        <f>IFERROR(VLOOKUP($E166,'Year End Feedback Backsheet'!$D$11:$EN$188,I$22,0),"")</f>
        <v>Agree</v>
      </c>
      <c r="J166" s="333" t="str">
        <f>IFERROR(VLOOKUP($E166,'Year End Feedback Backsheet'!$D$11:$EN$188,J$22,0),"")</f>
        <v>Agree</v>
      </c>
      <c r="K166" s="333" t="str">
        <f>IFERROR(VLOOKUP($E166,'Year End Feedback Backsheet'!$D$11:$EN$188,K$22,0),"")</f>
        <v>Agree</v>
      </c>
      <c r="L166" s="333" t="str">
        <f>IFERROR(VLOOKUP($E166,'Year End Feedback Backsheet'!$D$11:$EN$188,L$22,0),"")</f>
        <v>Agree</v>
      </c>
      <c r="M166" s="334" t="str">
        <f>IFERROR(VLOOKUP($E166,'Year End Feedback Backsheet'!$D$11:$EN$188,M$22,0),"")</f>
        <v>Agree</v>
      </c>
    </row>
    <row r="167" spans="1:14">
      <c r="A167" s="2"/>
      <c r="B167" s="252" t="s">
        <v>22</v>
      </c>
      <c r="C167" s="284" t="s">
        <v>40</v>
      </c>
      <c r="D167" s="285" t="s">
        <v>60</v>
      </c>
      <c r="E167" s="252" t="s">
        <v>351</v>
      </c>
      <c r="F167" s="251" t="s">
        <v>352</v>
      </c>
      <c r="G167" s="332" t="str">
        <f>IFERROR(VLOOKUP($E167,'Year End Feedback Backsheet'!$D$11:$EN$188,G$22,0),"")</f>
        <v>Agree</v>
      </c>
      <c r="H167" s="333" t="str">
        <f>IFERROR(VLOOKUP($E167,'Year End Feedback Backsheet'!$D$11:$EN$188,H$22,0),"")</f>
        <v>Agree</v>
      </c>
      <c r="I167" s="333" t="str">
        <f>IFERROR(VLOOKUP($E167,'Year End Feedback Backsheet'!$D$11:$EN$188,I$22,0),"")</f>
        <v>Agree</v>
      </c>
      <c r="J167" s="333" t="str">
        <f>IFERROR(VLOOKUP($E167,'Year End Feedback Backsheet'!$D$11:$EN$188,J$22,0),"")</f>
        <v>Neither agree nor disagree</v>
      </c>
      <c r="K167" s="333" t="str">
        <f>IFERROR(VLOOKUP($E167,'Year End Feedback Backsheet'!$D$11:$EN$188,K$22,0),"")</f>
        <v>Neither agree nor disagree</v>
      </c>
      <c r="L167" s="333" t="str">
        <f>IFERROR(VLOOKUP($E167,'Year End Feedback Backsheet'!$D$11:$EN$188,L$22,0),"")</f>
        <v>Agree</v>
      </c>
      <c r="M167" s="334" t="str">
        <f>IFERROR(VLOOKUP($E167,'Year End Feedback Backsheet'!$D$11:$EN$188,M$22,0),"")</f>
        <v>Strongly Agree</v>
      </c>
    </row>
    <row r="168" spans="1:14">
      <c r="A168" s="2"/>
      <c r="B168" s="252" t="s">
        <v>22</v>
      </c>
      <c r="C168" s="284" t="s">
        <v>38</v>
      </c>
      <c r="D168" s="285" t="s">
        <v>60</v>
      </c>
      <c r="E168" s="252" t="s">
        <v>353</v>
      </c>
      <c r="F168" s="251" t="s">
        <v>354</v>
      </c>
      <c r="G168" s="332" t="str">
        <f>IFERROR(VLOOKUP($E168,'Year End Feedback Backsheet'!$D$11:$EN$188,G$22,0),"")</f>
        <v>Strongly Agree</v>
      </c>
      <c r="H168" s="333" t="str">
        <f>IFERROR(VLOOKUP($E168,'Year End Feedback Backsheet'!$D$11:$EN$188,H$22,0),"")</f>
        <v>Disagree</v>
      </c>
      <c r="I168" s="333" t="str">
        <f>IFERROR(VLOOKUP($E168,'Year End Feedback Backsheet'!$D$11:$EN$188,I$22,0),"")</f>
        <v>Agree</v>
      </c>
      <c r="J168" s="333" t="str">
        <f>IFERROR(VLOOKUP($E168,'Year End Feedback Backsheet'!$D$11:$EN$188,J$22,0),"")</f>
        <v>Agree</v>
      </c>
      <c r="K168" s="333" t="str">
        <f>IFERROR(VLOOKUP($E168,'Year End Feedback Backsheet'!$D$11:$EN$188,K$22,0),"")</f>
        <v>Agree</v>
      </c>
      <c r="L168" s="333" t="str">
        <f>IFERROR(VLOOKUP($E168,'Year End Feedback Backsheet'!$D$11:$EN$188,L$22,0),"")</f>
        <v>Agree</v>
      </c>
      <c r="M168" s="334" t="str">
        <f>IFERROR(VLOOKUP($E168,'Year End Feedback Backsheet'!$D$11:$EN$188,M$22,0),"")</f>
        <v>Agree</v>
      </c>
    </row>
    <row r="169" spans="1:14">
      <c r="A169" s="2"/>
      <c r="B169" s="252" t="s">
        <v>16</v>
      </c>
      <c r="C169" s="284" t="s">
        <v>26</v>
      </c>
      <c r="D169" s="285" t="s">
        <v>46</v>
      </c>
      <c r="E169" s="252" t="s">
        <v>355</v>
      </c>
      <c r="F169" s="251" t="s">
        <v>356</v>
      </c>
      <c r="G169" s="332" t="str">
        <f>IFERROR(VLOOKUP($E169,'Year End Feedback Backsheet'!$D$11:$EN$188,G$22,0),"")</f>
        <v>Strongly Agree</v>
      </c>
      <c r="H169" s="333" t="str">
        <f>IFERROR(VLOOKUP($E169,'Year End Feedback Backsheet'!$D$11:$EN$188,H$22,0),"")</f>
        <v>Agree</v>
      </c>
      <c r="I169" s="333" t="str">
        <f>IFERROR(VLOOKUP($E169,'Year End Feedback Backsheet'!$D$11:$EN$188,I$22,0),"")</f>
        <v>Agree</v>
      </c>
      <c r="J169" s="333" t="str">
        <f>IFERROR(VLOOKUP($E169,'Year End Feedback Backsheet'!$D$11:$EN$188,J$22,0),"")</f>
        <v>Agree</v>
      </c>
      <c r="K169" s="333" t="str">
        <f>IFERROR(VLOOKUP($E169,'Year End Feedback Backsheet'!$D$11:$EN$188,K$22,0),"")</f>
        <v>Agree</v>
      </c>
      <c r="L169" s="333" t="str">
        <f>IFERROR(VLOOKUP($E169,'Year End Feedback Backsheet'!$D$11:$EN$188,L$22,0),"")</f>
        <v>Agree</v>
      </c>
      <c r="M169" s="334" t="str">
        <f>IFERROR(VLOOKUP($E169,'Year End Feedback Backsheet'!$D$11:$EN$188,M$22,0),"")</f>
        <v>Agree</v>
      </c>
    </row>
    <row r="170" spans="1:14">
      <c r="A170" s="2"/>
      <c r="B170" s="252" t="s">
        <v>22</v>
      </c>
      <c r="C170" s="284" t="s">
        <v>38</v>
      </c>
      <c r="D170" s="285" t="s">
        <v>60</v>
      </c>
      <c r="E170" s="252" t="s">
        <v>357</v>
      </c>
      <c r="F170" s="251" t="s">
        <v>358</v>
      </c>
      <c r="G170" s="332" t="str">
        <f>IFERROR(VLOOKUP($E170,'Year End Feedback Backsheet'!$D$11:$EN$188,G$22,0),"")</f>
        <v>Agree</v>
      </c>
      <c r="H170" s="333" t="str">
        <f>IFERROR(VLOOKUP($E170,'Year End Feedback Backsheet'!$D$11:$EN$188,H$22,0),"")</f>
        <v>Agree</v>
      </c>
      <c r="I170" s="333" t="str">
        <f>IFERROR(VLOOKUP($E170,'Year End Feedback Backsheet'!$D$11:$EN$188,I$22,0),"")</f>
        <v>Agree</v>
      </c>
      <c r="J170" s="333" t="str">
        <f>IFERROR(VLOOKUP($E170,'Year End Feedback Backsheet'!$D$11:$EN$188,J$22,0),"")</f>
        <v>Agree</v>
      </c>
      <c r="K170" s="333" t="str">
        <f>IFERROR(VLOOKUP($E170,'Year End Feedback Backsheet'!$D$11:$EN$188,K$22,0),"")</f>
        <v>Agree</v>
      </c>
      <c r="L170" s="333" t="str">
        <f>IFERROR(VLOOKUP($E170,'Year End Feedback Backsheet'!$D$11:$EN$188,L$22,0),"")</f>
        <v>Agree</v>
      </c>
      <c r="M170" s="334" t="str">
        <f>IFERROR(VLOOKUP($E170,'Year End Feedback Backsheet'!$D$11:$EN$188,M$22,0),"")</f>
        <v>Agree</v>
      </c>
    </row>
    <row r="171" spans="1:14">
      <c r="A171" s="2"/>
      <c r="B171" s="252" t="s">
        <v>18</v>
      </c>
      <c r="C171" s="284" t="s">
        <v>32</v>
      </c>
      <c r="D171" s="285" t="s">
        <v>50</v>
      </c>
      <c r="E171" s="252" t="s">
        <v>359</v>
      </c>
      <c r="F171" s="251" t="s">
        <v>360</v>
      </c>
      <c r="G171" s="332" t="str">
        <f>IFERROR(VLOOKUP($E171,'Year End Feedback Backsheet'!$D$11:$EN$188,G$22,0),"")</f>
        <v>Agree</v>
      </c>
      <c r="H171" s="333" t="str">
        <f>IFERROR(VLOOKUP($E171,'Year End Feedback Backsheet'!$D$11:$EN$188,H$22,0),"")</f>
        <v>Agree</v>
      </c>
      <c r="I171" s="333" t="str">
        <f>IFERROR(VLOOKUP($E171,'Year End Feedback Backsheet'!$D$11:$EN$188,I$22,0),"")</f>
        <v>Agree</v>
      </c>
      <c r="J171" s="333" t="str">
        <f>IFERROR(VLOOKUP($E171,'Year End Feedback Backsheet'!$D$11:$EN$188,J$22,0),"")</f>
        <v>Agree</v>
      </c>
      <c r="K171" s="333" t="str">
        <f>IFERROR(VLOOKUP($E171,'Year End Feedback Backsheet'!$D$11:$EN$188,K$22,0),"")</f>
        <v>Neither agree nor disagree</v>
      </c>
      <c r="L171" s="333" t="str">
        <f>IFERROR(VLOOKUP($E171,'Year End Feedback Backsheet'!$D$11:$EN$188,L$22,0),"")</f>
        <v>Agree</v>
      </c>
      <c r="M171" s="334" t="str">
        <f>IFERROR(VLOOKUP($E171,'Year End Feedback Backsheet'!$D$11:$EN$188,M$22,0),"")</f>
        <v>Neither agree nor disagree</v>
      </c>
    </row>
    <row r="172" spans="1:14">
      <c r="A172" s="2"/>
      <c r="B172" s="252" t="s">
        <v>18</v>
      </c>
      <c r="C172" s="284" t="s">
        <v>32</v>
      </c>
      <c r="D172" s="285" t="s">
        <v>50</v>
      </c>
      <c r="E172" s="252" t="s">
        <v>361</v>
      </c>
      <c r="F172" s="251" t="s">
        <v>362</v>
      </c>
      <c r="G172" s="332" t="str">
        <f>IFERROR(VLOOKUP($E172,'Year End Feedback Backsheet'!$D$11:$EN$188,G$22,0),"")</f>
        <v>Agree</v>
      </c>
      <c r="H172" s="333" t="str">
        <f>IFERROR(VLOOKUP($E172,'Year End Feedback Backsheet'!$D$11:$EN$188,H$22,0),"")</f>
        <v>Agree</v>
      </c>
      <c r="I172" s="333" t="str">
        <f>IFERROR(VLOOKUP($E172,'Year End Feedback Backsheet'!$D$11:$EN$188,I$22,0),"")</f>
        <v>Agree</v>
      </c>
      <c r="J172" s="333" t="str">
        <f>IFERROR(VLOOKUP($E172,'Year End Feedback Backsheet'!$D$11:$EN$188,J$22,0),"")</f>
        <v>Agree</v>
      </c>
      <c r="K172" s="333" t="str">
        <f>IFERROR(VLOOKUP($E172,'Year End Feedback Backsheet'!$D$11:$EN$188,K$22,0),"")</f>
        <v>Agree</v>
      </c>
      <c r="L172" s="333" t="str">
        <f>IFERROR(VLOOKUP($E172,'Year End Feedback Backsheet'!$D$11:$EN$188,L$22,0),"")</f>
        <v>Disagree</v>
      </c>
      <c r="M172" s="334" t="str">
        <f>IFERROR(VLOOKUP($E172,'Year End Feedback Backsheet'!$D$11:$EN$188,M$22,0),"")</f>
        <v>Disagree</v>
      </c>
    </row>
    <row r="173" spans="1:14" ht="15.75" thickBot="1">
      <c r="A173" s="2"/>
      <c r="B173" s="253" t="s">
        <v>16</v>
      </c>
      <c r="C173" s="286" t="s">
        <v>28</v>
      </c>
      <c r="D173" s="287" t="s">
        <v>42</v>
      </c>
      <c r="E173" s="253" t="s">
        <v>363</v>
      </c>
      <c r="F173" s="254" t="s">
        <v>364</v>
      </c>
      <c r="G173" s="335" t="str">
        <f>IFERROR(VLOOKUP($E173,'Year End Feedback Backsheet'!$D$11:$EN$188,G$22,0),"")</f>
        <v>Agree</v>
      </c>
      <c r="H173" s="336" t="str">
        <f>IFERROR(VLOOKUP($E173,'Year End Feedback Backsheet'!$D$11:$EN$188,H$22,0),"")</f>
        <v>Agree</v>
      </c>
      <c r="I173" s="336" t="str">
        <f>IFERROR(VLOOKUP($E173,'Year End Feedback Backsheet'!$D$11:$EN$188,I$22,0),"")</f>
        <v>Agree</v>
      </c>
      <c r="J173" s="336" t="str">
        <f>IFERROR(VLOOKUP($E173,'Year End Feedback Backsheet'!$D$11:$EN$188,J$22,0),"")</f>
        <v>Agree</v>
      </c>
      <c r="K173" s="336" t="str">
        <f>IFERROR(VLOOKUP($E173,'Year End Feedback Backsheet'!$D$11:$EN$188,K$22,0),"")</f>
        <v>Agree</v>
      </c>
      <c r="L173" s="336" t="str">
        <f>IFERROR(VLOOKUP($E173,'Year End Feedback Backsheet'!$D$11:$EN$188,L$22,0),"")</f>
        <v>Agree</v>
      </c>
      <c r="M173" s="254" t="str">
        <f>IFERROR(VLOOKUP($E173,'Year End Feedback Backsheet'!$D$11:$EN$188,M$22,0),"")</f>
        <v>Agree</v>
      </c>
    </row>
    <row r="175" spans="1:14">
      <c r="A175" s="237"/>
      <c r="B175" s="239"/>
      <c r="C175" s="239"/>
      <c r="D175" s="239"/>
      <c r="E175" s="239" t="s">
        <v>636</v>
      </c>
      <c r="F175" s="237"/>
      <c r="G175" s="237"/>
      <c r="H175" s="237"/>
      <c r="I175" s="237"/>
      <c r="J175" s="237"/>
      <c r="K175" s="237"/>
      <c r="L175" s="237"/>
      <c r="M175" s="237"/>
      <c r="N175" s="237"/>
    </row>
    <row r="177" spans="5:5">
      <c r="E177" t="s">
        <v>637</v>
      </c>
    </row>
    <row r="178" spans="5:5">
      <c r="E178" t="s">
        <v>638</v>
      </c>
    </row>
    <row r="179" spans="5:5">
      <c r="E179" t="s">
        <v>639</v>
      </c>
    </row>
  </sheetData>
  <sheetProtection password="DCA1" sheet="1" objects="1" scenarios="1"/>
  <autoFilter ref="E23:M173"/>
  <mergeCells count="3">
    <mergeCell ref="A1:M3"/>
    <mergeCell ref="E5:G5"/>
    <mergeCell ref="E11:E20"/>
  </mergeCells>
  <hyperlinks>
    <hyperlink ref="F8" location="Cover!B2" display="&lt;&lt; Cover Sheet"/>
  </hyperlinks>
  <pageMargins left="0.7" right="0.7" top="0.75" bottom="0.75" header="0.3" footer="0.3"/>
  <pageSetup paperSize="9" scale="56" orientation="portrait" r:id="rId1"/>
  <rowBreaks count="2" manualBreakCount="2">
    <brk id="54" max="13" man="1"/>
    <brk id="117" max="13" man="1"/>
  </rowBreaks>
  <colBreaks count="1" manualBreakCount="1">
    <brk id="8" max="1048575" man="1"/>
  </colBreaks>
  <ignoredErrors>
    <ignoredError sqref="G20:J20 K20:M20" evalError="1"/>
    <ignoredError sqref="G12 G14 G16 G18:J18 H12:K12 H14:K14 H16:K16 K18:M18 L16:M16 L14:M14 L12:M12" evalError="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W198"/>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1" style="26" customWidth="1" collapsed="1"/>
    <col min="6" max="6" width="56.7109375" style="26" customWidth="1"/>
    <col min="7" max="7" width="20.7109375" style="26" customWidth="1"/>
    <col min="8" max="11" width="20.7109375" style="26" hidden="1" customWidth="1" outlineLevel="1"/>
    <col min="12" max="12" width="20.7109375" style="26" customWidth="1" collapsed="1"/>
    <col min="13" max="16" width="20.7109375" style="26" hidden="1" customWidth="1" outlineLevel="1"/>
    <col min="17" max="17" width="20.7109375" style="26" customWidth="1" collapsed="1"/>
    <col min="18" max="21" width="20.7109375" style="3" hidden="1" customWidth="1" outlineLevel="1"/>
    <col min="22" max="22" width="20.7109375" style="3" customWidth="1" collapsed="1"/>
    <col min="23" max="24" width="4.7109375" style="26" customWidth="1"/>
    <col min="25" max="16384" width="8.85546875" style="26"/>
  </cols>
  <sheetData>
    <row r="1" spans="1:23" ht="9.9499999999999993" customHeight="1">
      <c r="A1" s="370" t="s">
        <v>2309</v>
      </c>
      <c r="B1" s="370"/>
      <c r="C1" s="370"/>
      <c r="D1" s="370"/>
      <c r="E1" s="370"/>
      <c r="F1" s="370"/>
      <c r="G1" s="370"/>
      <c r="H1" s="370"/>
      <c r="I1" s="370"/>
      <c r="J1" s="370"/>
      <c r="K1" s="370"/>
      <c r="L1" s="370"/>
      <c r="M1" s="370"/>
      <c r="N1" s="370"/>
      <c r="O1" s="370"/>
      <c r="P1" s="370"/>
      <c r="Q1" s="370"/>
      <c r="R1" s="370"/>
      <c r="S1" s="370"/>
      <c r="T1" s="370"/>
      <c r="U1" s="370"/>
      <c r="V1" s="370"/>
      <c r="W1" s="168"/>
    </row>
    <row r="2" spans="1:23" ht="9.9499999999999993" customHeight="1">
      <c r="A2" s="370"/>
      <c r="B2" s="370"/>
      <c r="C2" s="370"/>
      <c r="D2" s="370"/>
      <c r="E2" s="370"/>
      <c r="F2" s="370"/>
      <c r="G2" s="370"/>
      <c r="H2" s="370"/>
      <c r="I2" s="370"/>
      <c r="J2" s="370"/>
      <c r="K2" s="370"/>
      <c r="L2" s="370"/>
      <c r="M2" s="370"/>
      <c r="N2" s="370"/>
      <c r="O2" s="370"/>
      <c r="P2" s="370"/>
      <c r="Q2" s="370"/>
      <c r="R2" s="370"/>
      <c r="S2" s="370"/>
      <c r="T2" s="370"/>
      <c r="U2" s="370"/>
      <c r="V2" s="370"/>
      <c r="W2" s="168"/>
    </row>
    <row r="3" spans="1:23" ht="9.9499999999999993" customHeight="1">
      <c r="A3" s="370"/>
      <c r="B3" s="370"/>
      <c r="C3" s="370"/>
      <c r="D3" s="370"/>
      <c r="E3" s="370"/>
      <c r="F3" s="370"/>
      <c r="G3" s="370"/>
      <c r="H3" s="370"/>
      <c r="I3" s="370"/>
      <c r="J3" s="370"/>
      <c r="K3" s="370"/>
      <c r="L3" s="370"/>
      <c r="M3" s="370"/>
      <c r="N3" s="370"/>
      <c r="O3" s="370"/>
      <c r="P3" s="370"/>
      <c r="Q3" s="370"/>
      <c r="R3" s="370"/>
      <c r="S3" s="370"/>
      <c r="T3" s="370"/>
      <c r="U3" s="370"/>
      <c r="V3" s="370"/>
      <c r="W3" s="168"/>
    </row>
    <row r="4" spans="1:23" ht="14.45" customHeight="1">
      <c r="A4" s="371"/>
      <c r="B4" s="371"/>
      <c r="C4" s="371"/>
      <c r="D4" s="371"/>
      <c r="E4" s="371"/>
      <c r="F4" s="371"/>
      <c r="G4" s="371"/>
      <c r="H4" s="371"/>
      <c r="I4" s="371"/>
      <c r="J4" s="371"/>
      <c r="K4" s="371"/>
      <c r="L4" s="371"/>
      <c r="M4" s="371"/>
      <c r="N4" s="371"/>
      <c r="O4" s="371"/>
      <c r="P4" s="371"/>
      <c r="Q4" s="371"/>
      <c r="R4" s="371"/>
      <c r="S4" s="371"/>
      <c r="T4" s="371"/>
      <c r="U4" s="371"/>
      <c r="V4" s="371"/>
      <c r="W4" s="168"/>
    </row>
    <row r="5" spans="1:23" ht="9.9499999999999993" customHeight="1">
      <c r="A5" s="371"/>
      <c r="B5" s="371"/>
      <c r="C5" s="371"/>
      <c r="D5" s="371"/>
      <c r="E5" s="371"/>
      <c r="F5" s="371"/>
      <c r="G5" s="371"/>
      <c r="H5" s="371"/>
      <c r="I5" s="371"/>
      <c r="J5" s="371"/>
      <c r="K5" s="371"/>
      <c r="L5" s="371"/>
      <c r="M5" s="371"/>
      <c r="N5" s="371"/>
      <c r="O5" s="371"/>
      <c r="P5" s="371"/>
      <c r="Q5" s="371"/>
      <c r="R5" s="371"/>
      <c r="S5" s="371"/>
      <c r="T5" s="371"/>
      <c r="U5" s="371"/>
      <c r="V5" s="371"/>
      <c r="W5" s="168"/>
    </row>
    <row r="6" spans="1:23" ht="9.9499999999999993" customHeight="1">
      <c r="A6" s="106"/>
      <c r="B6" s="106"/>
      <c r="C6" s="106"/>
      <c r="D6" s="106"/>
      <c r="E6" s="106"/>
      <c r="F6" s="337"/>
      <c r="G6" s="106"/>
      <c r="H6" s="218"/>
      <c r="I6" s="218"/>
      <c r="J6" s="218"/>
      <c r="K6" s="218"/>
      <c r="L6" s="106"/>
      <c r="M6" s="218"/>
      <c r="N6" s="218"/>
      <c r="O6" s="218"/>
      <c r="P6" s="218"/>
      <c r="Q6" s="106"/>
      <c r="R6" s="218"/>
      <c r="S6" s="218"/>
      <c r="T6" s="218"/>
      <c r="U6" s="218"/>
      <c r="V6" s="106"/>
      <c r="W6" s="168"/>
    </row>
    <row r="7" spans="1:23" ht="15" customHeight="1"/>
    <row r="8" spans="1:23" ht="15" customHeight="1">
      <c r="A8" s="106"/>
      <c r="B8" s="106"/>
      <c r="C8" s="106"/>
      <c r="D8" s="106"/>
      <c r="E8" s="107" t="s">
        <v>407</v>
      </c>
      <c r="F8" s="107"/>
      <c r="G8" s="107"/>
      <c r="H8" s="218"/>
      <c r="I8" s="218"/>
      <c r="J8" s="218"/>
      <c r="K8" s="218"/>
      <c r="L8" s="106"/>
      <c r="M8" s="218"/>
      <c r="N8" s="218"/>
      <c r="O8" s="218"/>
      <c r="P8" s="218"/>
      <c r="Q8" s="106"/>
      <c r="R8" s="218"/>
      <c r="S8" s="218"/>
      <c r="T8" s="218"/>
      <c r="U8" s="218"/>
      <c r="V8" s="106"/>
      <c r="W8" s="168"/>
    </row>
    <row r="9" spans="1:23" s="22" customFormat="1" ht="16.5" customHeight="1" thickBot="1">
      <c r="A9" s="111"/>
      <c r="B9" s="111"/>
      <c r="C9" s="111"/>
      <c r="D9" s="111"/>
      <c r="E9" s="111"/>
      <c r="F9" s="364" t="s">
        <v>2315</v>
      </c>
      <c r="G9" s="111"/>
      <c r="H9" s="111"/>
      <c r="I9" s="111"/>
      <c r="J9" s="111"/>
      <c r="K9" s="111"/>
      <c r="L9" s="111"/>
      <c r="M9" s="111"/>
      <c r="N9" s="111"/>
      <c r="O9" s="111"/>
      <c r="P9" s="111"/>
      <c r="Q9" s="111"/>
      <c r="R9" s="121"/>
      <c r="S9" s="121"/>
      <c r="T9" s="121"/>
      <c r="U9" s="121"/>
      <c r="V9" s="121"/>
    </row>
    <row r="10" spans="1:23" s="186" customFormat="1" ht="16.5" hidden="1" customHeight="1" thickBot="1">
      <c r="A10" s="212"/>
      <c r="B10" s="212"/>
      <c r="C10" s="212"/>
      <c r="D10" s="212"/>
      <c r="E10" s="212"/>
      <c r="F10" s="212"/>
      <c r="G10" s="212">
        <v>3</v>
      </c>
      <c r="H10" s="212">
        <v>4</v>
      </c>
      <c r="I10" s="212">
        <v>5</v>
      </c>
      <c r="J10" s="212">
        <v>6</v>
      </c>
      <c r="K10" s="212">
        <v>7</v>
      </c>
      <c r="L10" s="212">
        <v>8</v>
      </c>
      <c r="M10" s="212">
        <v>9</v>
      </c>
      <c r="N10" s="212">
        <v>10</v>
      </c>
      <c r="O10" s="212">
        <v>11</v>
      </c>
      <c r="P10" s="212">
        <v>12</v>
      </c>
      <c r="Q10" s="212">
        <v>13</v>
      </c>
      <c r="R10" s="212">
        <v>14</v>
      </c>
      <c r="S10" s="212">
        <v>15</v>
      </c>
      <c r="T10" s="212">
        <v>16</v>
      </c>
      <c r="U10" s="212">
        <v>17</v>
      </c>
      <c r="V10" s="212">
        <v>18</v>
      </c>
    </row>
    <row r="11" spans="1:23" ht="60" customHeight="1" thickBot="1">
      <c r="E11" s="28"/>
      <c r="F11" s="28"/>
      <c r="G11" s="372" t="s">
        <v>4</v>
      </c>
      <c r="H11" s="188" t="s">
        <v>369</v>
      </c>
      <c r="I11" s="187" t="s">
        <v>369</v>
      </c>
      <c r="J11" s="187" t="s">
        <v>369</v>
      </c>
      <c r="K11" s="189" t="s">
        <v>369</v>
      </c>
      <c r="L11" s="164" t="s">
        <v>369</v>
      </c>
      <c r="M11" s="53" t="s">
        <v>370</v>
      </c>
      <c r="N11" s="54" t="s">
        <v>370</v>
      </c>
      <c r="O11" s="54" t="s">
        <v>370</v>
      </c>
      <c r="P11" s="52" t="s">
        <v>370</v>
      </c>
      <c r="Q11" s="98" t="s">
        <v>370</v>
      </c>
      <c r="R11" s="53" t="s">
        <v>371</v>
      </c>
      <c r="S11" s="54" t="s">
        <v>371</v>
      </c>
      <c r="T11" s="54" t="s">
        <v>371</v>
      </c>
      <c r="U11" s="52" t="s">
        <v>371</v>
      </c>
      <c r="V11" s="29" t="s">
        <v>371</v>
      </c>
    </row>
    <row r="12" spans="1:23" ht="15.75" customHeight="1" thickBot="1">
      <c r="B12" s="53" t="s">
        <v>387</v>
      </c>
      <c r="C12" s="54" t="s">
        <v>413</v>
      </c>
      <c r="D12" s="54" t="s">
        <v>389</v>
      </c>
      <c r="E12" s="54" t="s">
        <v>8</v>
      </c>
      <c r="F12" s="55" t="s">
        <v>9</v>
      </c>
      <c r="G12" s="373"/>
      <c r="H12" s="160" t="s">
        <v>471</v>
      </c>
      <c r="I12" s="160" t="s">
        <v>472</v>
      </c>
      <c r="J12" s="160" t="s">
        <v>473</v>
      </c>
      <c r="K12" s="160" t="s">
        <v>474</v>
      </c>
      <c r="L12" s="29" t="s">
        <v>14</v>
      </c>
      <c r="M12" s="160" t="s">
        <v>471</v>
      </c>
      <c r="N12" s="160" t="s">
        <v>472</v>
      </c>
      <c r="O12" s="160" t="s">
        <v>473</v>
      </c>
      <c r="P12" s="160" t="s">
        <v>474</v>
      </c>
      <c r="Q12" s="29" t="s">
        <v>14</v>
      </c>
      <c r="R12" s="160" t="s">
        <v>471</v>
      </c>
      <c r="S12" s="160" t="s">
        <v>472</v>
      </c>
      <c r="T12" s="160" t="s">
        <v>473</v>
      </c>
      <c r="U12" s="160" t="s">
        <v>474</v>
      </c>
      <c r="V12" s="29" t="s">
        <v>14</v>
      </c>
    </row>
    <row r="13" spans="1:23" ht="16.5" customHeight="1">
      <c r="B13" s="39"/>
      <c r="C13" s="43"/>
      <c r="D13" s="43"/>
      <c r="E13" s="92" t="s">
        <v>1</v>
      </c>
      <c r="F13" s="84" t="s">
        <v>3</v>
      </c>
      <c r="G13" s="99">
        <f>IF((VLOOKUP($E13,'Income &amp; Expenditure Backsheet'!$D$7:$AK$184,G$10,0))="","",(VLOOKUP($E13,'Income &amp; Expenditure Backsheet'!$D$7:$AK$184,G$10,0)))</f>
        <v>5902326548</v>
      </c>
      <c r="H13" s="100">
        <f>IF((VLOOKUP($E13,'Income &amp; Expenditure Backsheet'!$D$7:$AK$184,H$10,0))="","",(VLOOKUP($E13,'Income &amp; Expenditure Backsheet'!$D$7:$AK$184,H$10,0)))</f>
        <v>1620863955.6445489</v>
      </c>
      <c r="I13" s="100">
        <f>IF((VLOOKUP($E13,'Income &amp; Expenditure Backsheet'!$D$7:$AK$184,I$10,0))="","",(VLOOKUP($E13,'Income &amp; Expenditure Backsheet'!$D$7:$AK$184,I$10,0)))</f>
        <v>1419272941.2560072</v>
      </c>
      <c r="J13" s="100">
        <f>IF((VLOOKUP($E13,'Income &amp; Expenditure Backsheet'!$D$7:$AK$184,J$10,0))="","",(VLOOKUP($E13,'Income &amp; Expenditure Backsheet'!$D$7:$AK$184,J$10,0)))</f>
        <v>1425645760.2560072</v>
      </c>
      <c r="K13" s="100">
        <f>IF((VLOOKUP($E13,'Income &amp; Expenditure Backsheet'!$D$7:$AK$184,K$10,0))="","",(VLOOKUP($E13,'Income &amp; Expenditure Backsheet'!$D$7:$AK$184,K$10,0)))</f>
        <v>1430596251.5160072</v>
      </c>
      <c r="L13" s="100">
        <f>IF((VLOOKUP($E13,'Income &amp; Expenditure Backsheet'!$D$7:$AK$184,L$10,0))="","",(VLOOKUP($E13,'Income &amp; Expenditure Backsheet'!$D$7:$AK$184,L$10,0)))</f>
        <v>5896378908.6725712</v>
      </c>
      <c r="M13" s="100">
        <f>IF((VLOOKUP($E13,'Income &amp; Expenditure Backsheet'!$D$7:$AK$184,M$10,0))="","",(VLOOKUP($E13,'Income &amp; Expenditure Backsheet'!$D$7:$AK$184,M$10,0)))</f>
        <v>1613351320.4930093</v>
      </c>
      <c r="N13" s="100">
        <f>IF((VLOOKUP($E13,'Income &amp; Expenditure Backsheet'!$D$7:$AK$184,N$10,0))="","",(VLOOKUP($E13,'Income &amp; Expenditure Backsheet'!$D$7:$AK$184,N$10,0)))</f>
        <v>1421773955.1923003</v>
      </c>
      <c r="O13" s="100">
        <f>IF((VLOOKUP($E13,'Income &amp; Expenditure Backsheet'!$D$7:$AK$184,O$10,0))="","",(VLOOKUP($E13,'Income &amp; Expenditure Backsheet'!$D$7:$AK$184,O$10,0)))</f>
        <v>1440282162.5852702</v>
      </c>
      <c r="P13" s="100">
        <f>IF((VLOOKUP($E13,'Income &amp; Expenditure Backsheet'!$D$7:$AK$184,P$10,0))="","",(VLOOKUP($E13,'Income &amp; Expenditure Backsheet'!$D$7:$AK$184,P$10,0)))</f>
        <v>1433263300.1943114</v>
      </c>
      <c r="Q13" s="100">
        <f>IF((VLOOKUP($E13,'Income &amp; Expenditure Backsheet'!$D$7:$AK$184,Q$10,0))="","",(VLOOKUP($E13,'Income &amp; Expenditure Backsheet'!$D$7:$AK$184,Q$10,0)))</f>
        <v>5908670738.4648905</v>
      </c>
      <c r="R13" s="100">
        <f>IF((VLOOKUP($E13,'Income &amp; Expenditure Backsheet'!$D$7:$AK$184,R$10,0))="","",(VLOOKUP($E13,'Income &amp; Expenditure Backsheet'!$D$7:$AK$184,R$10,0)))</f>
        <v>1575142926.5427203</v>
      </c>
      <c r="S13" s="100">
        <f>IF((VLOOKUP($E13,'Income &amp; Expenditure Backsheet'!$D$7:$AK$184,S$10,0))="","",(VLOOKUP($E13,'Income &amp; Expenditure Backsheet'!$D$7:$AK$184,S$10,0)))</f>
        <v>1399980590.2848985</v>
      </c>
      <c r="T13" s="100">
        <f>IF((VLOOKUP($E13,'Income &amp; Expenditure Backsheet'!$D$7:$AK$184,T$10,0))="","",(VLOOKUP($E13,'Income &amp; Expenditure Backsheet'!$D$7:$AK$184,T$10,0)))</f>
        <v>1465001924.7919374</v>
      </c>
      <c r="U13" s="100">
        <f>IF((VLOOKUP($E13,'Income &amp; Expenditure Backsheet'!$D$7:$AK$184,U$10,0))="","",(VLOOKUP($E13,'Income &amp; Expenditure Backsheet'!$D$7:$AK$184,U$10,0)))</f>
        <v>1472693030.1456561</v>
      </c>
      <c r="V13" s="100">
        <f>IF((VLOOKUP($E13,'Income &amp; Expenditure Backsheet'!$D$7:$AK$184,V$10,0))="","",(VLOOKUP($E13,'Income &amp; Expenditure Backsheet'!$D$7:$AK$184,V$10,0)))</f>
        <v>5912818471.7652121</v>
      </c>
    </row>
    <row r="14" spans="1:23" ht="16.5" customHeight="1">
      <c r="B14" s="42" t="s">
        <v>16</v>
      </c>
      <c r="C14" s="44"/>
      <c r="D14" s="43"/>
      <c r="E14" s="43" t="s">
        <v>15</v>
      </c>
      <c r="F14" s="88" t="s">
        <v>16</v>
      </c>
      <c r="G14" s="101">
        <f>IF((VLOOKUP($E14,'Income &amp; Expenditure Backsheet'!$D$7:$AK$184,G$10,0))="","",(VLOOKUP($E14,'Income &amp; Expenditure Backsheet'!$D$7:$AK$184,G$10,0)))</f>
        <v>2123254266</v>
      </c>
      <c r="H14" s="102">
        <f>IF((VLOOKUP($E14,'Income &amp; Expenditure Backsheet'!$D$7:$AK$184,H$10,0))="","",(VLOOKUP($E14,'Income &amp; Expenditure Backsheet'!$D$7:$AK$184,H$10,0)))</f>
        <v>538649962.95854187</v>
      </c>
      <c r="I14" s="102">
        <f>IF((VLOOKUP($E14,'Income &amp; Expenditure Backsheet'!$D$7:$AK$184,I$10,0))="","",(VLOOKUP($E14,'Income &amp; Expenditure Backsheet'!$D$7:$AK$184,I$10,0)))</f>
        <v>524841493.07000005</v>
      </c>
      <c r="J14" s="102">
        <f>IF((VLOOKUP($E14,'Income &amp; Expenditure Backsheet'!$D$7:$AK$184,J$10,0))="","",(VLOOKUP($E14,'Income &amp; Expenditure Backsheet'!$D$7:$AK$184,J$10,0)))</f>
        <v>526252166.07000005</v>
      </c>
      <c r="K14" s="102">
        <f>IF((VLOOKUP($E14,'Income &amp; Expenditure Backsheet'!$D$7:$AK$184,K$10,0))="","",(VLOOKUP($E14,'Income &amp; Expenditure Backsheet'!$D$7:$AK$184,K$10,0)))</f>
        <v>529805349.33000004</v>
      </c>
      <c r="L14" s="102">
        <f>IF((VLOOKUP($E14,'Income &amp; Expenditure Backsheet'!$D$7:$AK$184,L$10,0))="","",(VLOOKUP($E14,'Income &amp; Expenditure Backsheet'!$D$7:$AK$184,L$10,0)))</f>
        <v>2119548971.4285419</v>
      </c>
      <c r="M14" s="102">
        <f>IF((VLOOKUP($E14,'Income &amp; Expenditure Backsheet'!$D$7:$AK$184,M$10,0))="","",(VLOOKUP($E14,'Income &amp; Expenditure Backsheet'!$D$7:$AK$184,M$10,0)))</f>
        <v>537109532.28207433</v>
      </c>
      <c r="N14" s="102">
        <f>IF((VLOOKUP($E14,'Income &amp; Expenditure Backsheet'!$D$7:$AK$184,N$10,0))="","",(VLOOKUP($E14,'Income &amp; Expenditure Backsheet'!$D$7:$AK$184,N$10,0)))</f>
        <v>527952110.98136532</v>
      </c>
      <c r="O14" s="102">
        <f>IF((VLOOKUP($E14,'Income &amp; Expenditure Backsheet'!$D$7:$AK$184,O$10,0))="","",(VLOOKUP($E14,'Income &amp; Expenditure Backsheet'!$D$7:$AK$184,O$10,0)))</f>
        <v>529873704.76800007</v>
      </c>
      <c r="P14" s="102">
        <f>IF((VLOOKUP($E14,'Income &amp; Expenditure Backsheet'!$D$7:$AK$184,P$10,0))="","",(VLOOKUP($E14,'Income &amp; Expenditure Backsheet'!$D$7:$AK$184,P$10,0)))</f>
        <v>528791171.67366672</v>
      </c>
      <c r="Q14" s="102">
        <f>IF((VLOOKUP($E14,'Income &amp; Expenditure Backsheet'!$D$7:$AK$184,Q$10,0))="","",(VLOOKUP($E14,'Income &amp; Expenditure Backsheet'!$D$7:$AK$184,Q$10,0)))</f>
        <v>2123726519.7051067</v>
      </c>
      <c r="R14" s="102">
        <f>IF((VLOOKUP($E14,'Income &amp; Expenditure Backsheet'!$D$7:$AK$184,R$10,0))="","",(VLOOKUP($E14,'Income &amp; Expenditure Backsheet'!$D$7:$AK$184,R$10,0)))</f>
        <v>520511647.82113332</v>
      </c>
      <c r="S14" s="102">
        <f>IF((VLOOKUP($E14,'Income &amp; Expenditure Backsheet'!$D$7:$AK$184,S$10,0))="","",(VLOOKUP($E14,'Income &amp; Expenditure Backsheet'!$D$7:$AK$184,S$10,0)))</f>
        <v>510667180.67719865</v>
      </c>
      <c r="T14" s="102">
        <f>IF((VLOOKUP($E14,'Income &amp; Expenditure Backsheet'!$D$7:$AK$184,T$10,0))="","",(VLOOKUP($E14,'Income &amp; Expenditure Backsheet'!$D$7:$AK$184,T$10,0)))</f>
        <v>535771604.71383333</v>
      </c>
      <c r="U14" s="102">
        <f>IF((VLOOKUP($E14,'Income &amp; Expenditure Backsheet'!$D$7:$AK$184,U$10,0))="","",(VLOOKUP($E14,'Income &amp; Expenditure Backsheet'!$D$7:$AK$184,U$10,0)))</f>
        <v>562709815.98940003</v>
      </c>
      <c r="V14" s="102">
        <f>IF((VLOOKUP($E14,'Income &amp; Expenditure Backsheet'!$D$7:$AK$184,V$10,0))="","",(VLOOKUP($E14,'Income &amp; Expenditure Backsheet'!$D$7:$AK$184,V$10,0)))</f>
        <v>2129660249.2015655</v>
      </c>
    </row>
    <row r="15" spans="1:23" ht="16.5" customHeight="1">
      <c r="B15" s="42" t="s">
        <v>18</v>
      </c>
      <c r="C15" s="44"/>
      <c r="D15" s="43"/>
      <c r="E15" s="43" t="s">
        <v>17</v>
      </c>
      <c r="F15" s="88" t="s">
        <v>18</v>
      </c>
      <c r="G15" s="101">
        <f>IF((VLOOKUP($E15,'Income &amp; Expenditure Backsheet'!$D$7:$AK$184,G$10,0))="","",(VLOOKUP($E15,'Income &amp; Expenditure Backsheet'!$D$7:$AK$184,G$10,0)))</f>
        <v>1797210976</v>
      </c>
      <c r="H15" s="102">
        <f>IF((VLOOKUP($E15,'Income &amp; Expenditure Backsheet'!$D$7:$AK$184,H$10,0))="","",(VLOOKUP($E15,'Income &amp; Expenditure Backsheet'!$D$7:$AK$184,H$10,0)))</f>
        <v>545916330.64793062</v>
      </c>
      <c r="I15" s="102">
        <f>IF((VLOOKUP($E15,'Income &amp; Expenditure Backsheet'!$D$7:$AK$184,I$10,0))="","",(VLOOKUP($E15,'Income &amp; Expenditure Backsheet'!$D$7:$AK$184,I$10,0)))</f>
        <v>416561260.14793062</v>
      </c>
      <c r="J15" s="102">
        <f>IF((VLOOKUP($E15,'Income &amp; Expenditure Backsheet'!$D$7:$AK$184,J$10,0))="","",(VLOOKUP($E15,'Income &amp; Expenditure Backsheet'!$D$7:$AK$184,J$10,0)))</f>
        <v>416649603.14793062</v>
      </c>
      <c r="K15" s="102">
        <f>IF((VLOOKUP($E15,'Income &amp; Expenditure Backsheet'!$D$7:$AK$184,K$10,0))="","",(VLOOKUP($E15,'Income &amp; Expenditure Backsheet'!$D$7:$AK$184,K$10,0)))</f>
        <v>417944122.14793062</v>
      </c>
      <c r="L15" s="102">
        <f>IF((VLOOKUP($E15,'Income &amp; Expenditure Backsheet'!$D$7:$AK$184,L$10,0))="","",(VLOOKUP($E15,'Income &amp; Expenditure Backsheet'!$D$7:$AK$184,L$10,0)))</f>
        <v>1797071316.0917225</v>
      </c>
      <c r="M15" s="102">
        <f>IF((VLOOKUP($E15,'Income &amp; Expenditure Backsheet'!$D$7:$AK$184,M$10,0))="","",(VLOOKUP($E15,'Income &amp; Expenditure Backsheet'!$D$7:$AK$184,M$10,0)))</f>
        <v>545299664.17285824</v>
      </c>
      <c r="N15" s="102">
        <f>IF((VLOOKUP($E15,'Income &amp; Expenditure Backsheet'!$D$7:$AK$184,N$10,0))="","",(VLOOKUP($E15,'Income &amp; Expenditure Backsheet'!$D$7:$AK$184,N$10,0)))</f>
        <v>421356405.6728583</v>
      </c>
      <c r="O15" s="102">
        <f>IF((VLOOKUP($E15,'Income &amp; Expenditure Backsheet'!$D$7:$AK$184,O$10,0))="","",(VLOOKUP($E15,'Income &amp; Expenditure Backsheet'!$D$7:$AK$184,O$10,0)))</f>
        <v>421176356.27919352</v>
      </c>
      <c r="P15" s="102">
        <f>IF((VLOOKUP($E15,'Income &amp; Expenditure Backsheet'!$D$7:$AK$184,P$10,0))="","",(VLOOKUP($E15,'Income &amp; Expenditure Backsheet'!$D$7:$AK$184,P$10,0)))</f>
        <v>421486809.27919352</v>
      </c>
      <c r="Q15" s="102">
        <f>IF((VLOOKUP($E15,'Income &amp; Expenditure Backsheet'!$D$7:$AK$184,Q$10,0))="","",(VLOOKUP($E15,'Income &amp; Expenditure Backsheet'!$D$7:$AK$184,Q$10,0)))</f>
        <v>1809319235.4041038</v>
      </c>
      <c r="R15" s="102">
        <f>IF((VLOOKUP($E15,'Income &amp; Expenditure Backsheet'!$D$7:$AK$184,R$10,0))="","",(VLOOKUP($E15,'Income &amp; Expenditure Backsheet'!$D$7:$AK$184,R$10,0)))</f>
        <v>532108405.91540051</v>
      </c>
      <c r="S15" s="102">
        <f>IF((VLOOKUP($E15,'Income &amp; Expenditure Backsheet'!$D$7:$AK$184,S$10,0))="","",(VLOOKUP($E15,'Income &amp; Expenditure Backsheet'!$D$7:$AK$184,S$10,0)))</f>
        <v>411670503.25</v>
      </c>
      <c r="T15" s="102">
        <f>IF((VLOOKUP($E15,'Income &amp; Expenditure Backsheet'!$D$7:$AK$184,T$10,0))="","",(VLOOKUP($E15,'Income &amp; Expenditure Backsheet'!$D$7:$AK$184,T$10,0)))</f>
        <v>444644844.64345908</v>
      </c>
      <c r="U15" s="102">
        <f>IF((VLOOKUP($E15,'Income &amp; Expenditure Backsheet'!$D$7:$AK$184,U$10,0))="","",(VLOOKUP($E15,'Income &amp; Expenditure Backsheet'!$D$7:$AK$184,U$10,0)))</f>
        <v>418604497.81631202</v>
      </c>
      <c r="V15" s="102">
        <f>IF((VLOOKUP($E15,'Income &amp; Expenditure Backsheet'!$D$7:$AK$184,V$10,0))="","",(VLOOKUP($E15,'Income &amp; Expenditure Backsheet'!$D$7:$AK$184,V$10,0)))</f>
        <v>1807028251.6251717</v>
      </c>
    </row>
    <row r="16" spans="1:23" ht="16.5" customHeight="1">
      <c r="B16" s="42" t="s">
        <v>20</v>
      </c>
      <c r="C16" s="44"/>
      <c r="D16" s="43"/>
      <c r="E16" s="43" t="s">
        <v>19</v>
      </c>
      <c r="F16" s="88" t="s">
        <v>20</v>
      </c>
      <c r="G16" s="101">
        <f>IF((VLOOKUP($E16,'Income &amp; Expenditure Backsheet'!$D$7:$AK$184,G$10,0))="","",(VLOOKUP($E16,'Income &amp; Expenditure Backsheet'!$D$7:$AK$184,G$10,0)))</f>
        <v>865226013</v>
      </c>
      <c r="H16" s="102">
        <f>IF((VLOOKUP($E16,'Income &amp; Expenditure Backsheet'!$D$7:$AK$184,H$10,0))="","",(VLOOKUP($E16,'Income &amp; Expenditure Backsheet'!$D$7:$AK$184,H$10,0)))</f>
        <v>214993597.84455866</v>
      </c>
      <c r="I16" s="102">
        <f>IF((VLOOKUP($E16,'Income &amp; Expenditure Backsheet'!$D$7:$AK$184,I$10,0))="","",(VLOOKUP($E16,'Income &amp; Expenditure Backsheet'!$D$7:$AK$184,I$10,0)))</f>
        <v>214993597.84455866</v>
      </c>
      <c r="J16" s="102">
        <f>IF((VLOOKUP($E16,'Income &amp; Expenditure Backsheet'!$D$7:$AK$184,J$10,0))="","",(VLOOKUP($E16,'Income &amp; Expenditure Backsheet'!$D$7:$AK$184,J$10,0)))</f>
        <v>214993594.84455866</v>
      </c>
      <c r="K16" s="102">
        <f>IF((VLOOKUP($E16,'Income &amp; Expenditure Backsheet'!$D$7:$AK$184,K$10,0))="","",(VLOOKUP($E16,'Income &amp; Expenditure Backsheet'!$D$7:$AK$184,K$10,0)))</f>
        <v>219069474.84455866</v>
      </c>
      <c r="L16" s="102">
        <f>IF((VLOOKUP($E16,'Income &amp; Expenditure Backsheet'!$D$7:$AK$184,L$10,0))="","",(VLOOKUP($E16,'Income &amp; Expenditure Backsheet'!$D$7:$AK$184,L$10,0)))</f>
        <v>864050265.37823462</v>
      </c>
      <c r="M16" s="102">
        <f>IF((VLOOKUP($E16,'Income &amp; Expenditure Backsheet'!$D$7:$AK$184,M$10,0))="","",(VLOOKUP($E16,'Income &amp; Expenditure Backsheet'!$D$7:$AK$184,M$10,0)))</f>
        <v>211401926.84455869</v>
      </c>
      <c r="N16" s="102">
        <f>IF((VLOOKUP($E16,'Income &amp; Expenditure Backsheet'!$D$7:$AK$184,N$10,0))="","",(VLOOKUP($E16,'Income &amp; Expenditure Backsheet'!$D$7:$AK$184,N$10,0)))</f>
        <v>213758625.84455866</v>
      </c>
      <c r="O16" s="102">
        <f>IF((VLOOKUP($E16,'Income &amp; Expenditure Backsheet'!$D$7:$AK$184,O$10,0))="","",(VLOOKUP($E16,'Income &amp; Expenditure Backsheet'!$D$7:$AK$184,O$10,0)))</f>
        <v>213936096.84455866</v>
      </c>
      <c r="P16" s="102">
        <f>IF((VLOOKUP($E16,'Income &amp; Expenditure Backsheet'!$D$7:$AK$184,P$10,0))="","",(VLOOKUP($E16,'Income &amp; Expenditure Backsheet'!$D$7:$AK$184,P$10,0)))</f>
        <v>222748474.54793331</v>
      </c>
      <c r="Q16" s="102">
        <f>IF((VLOOKUP($E16,'Income &amp; Expenditure Backsheet'!$D$7:$AK$184,Q$10,0))="","",(VLOOKUP($E16,'Income &amp; Expenditure Backsheet'!$D$7:$AK$184,Q$10,0)))</f>
        <v>861845124.08160925</v>
      </c>
      <c r="R16" s="102">
        <f>IF((VLOOKUP($E16,'Income &amp; Expenditure Backsheet'!$D$7:$AK$184,R$10,0))="","",(VLOOKUP($E16,'Income &amp; Expenditure Backsheet'!$D$7:$AK$184,R$10,0)))</f>
        <v>208084301.8061862</v>
      </c>
      <c r="S16" s="102">
        <f>IF((VLOOKUP($E16,'Income &amp; Expenditure Backsheet'!$D$7:$AK$184,S$10,0))="","",(VLOOKUP($E16,'Income &amp; Expenditure Backsheet'!$D$7:$AK$184,S$10,0)))</f>
        <v>215052385.60769981</v>
      </c>
      <c r="T16" s="102">
        <f>IF((VLOOKUP($E16,'Income &amp; Expenditure Backsheet'!$D$7:$AK$184,T$10,0))="","",(VLOOKUP($E16,'Income &amp; Expenditure Backsheet'!$D$7:$AK$184,T$10,0)))</f>
        <v>209688460.684645</v>
      </c>
      <c r="U16" s="102">
        <f>IF((VLOOKUP($E16,'Income &amp; Expenditure Backsheet'!$D$7:$AK$184,U$10,0))="","",(VLOOKUP($E16,'Income &amp; Expenditure Backsheet'!$D$7:$AK$184,U$10,0)))</f>
        <v>229019261.58994406</v>
      </c>
      <c r="V16" s="102">
        <f>IF((VLOOKUP($E16,'Income &amp; Expenditure Backsheet'!$D$7:$AK$184,V$10,0))="","",(VLOOKUP($E16,'Income &amp; Expenditure Backsheet'!$D$7:$AK$184,V$10,0)))</f>
        <v>861844409.68847513</v>
      </c>
    </row>
    <row r="17" spans="2:22" ht="16.5" customHeight="1">
      <c r="B17" s="42" t="s">
        <v>22</v>
      </c>
      <c r="C17" s="44"/>
      <c r="D17" s="43"/>
      <c r="E17" s="43" t="s">
        <v>21</v>
      </c>
      <c r="F17" s="88" t="s">
        <v>22</v>
      </c>
      <c r="G17" s="101">
        <f>IF((VLOOKUP($E17,'Income &amp; Expenditure Backsheet'!$D$7:$AK$184,G$10,0))="","",(VLOOKUP($E17,'Income &amp; Expenditure Backsheet'!$D$7:$AK$184,G$10,0)))</f>
        <v>1116635293</v>
      </c>
      <c r="H17" s="102">
        <f>IF((VLOOKUP($E17,'Income &amp; Expenditure Backsheet'!$D$7:$AK$184,H$10,0))="","",(VLOOKUP($E17,'Income &amp; Expenditure Backsheet'!$D$7:$AK$184,H$10,0)))</f>
        <v>321304064.1935178</v>
      </c>
      <c r="I17" s="102">
        <f>IF((VLOOKUP($E17,'Income &amp; Expenditure Backsheet'!$D$7:$AK$184,I$10,0))="","",(VLOOKUP($E17,'Income &amp; Expenditure Backsheet'!$D$7:$AK$184,I$10,0)))</f>
        <v>262876590.19351783</v>
      </c>
      <c r="J17" s="102">
        <f>IF((VLOOKUP($E17,'Income &amp; Expenditure Backsheet'!$D$7:$AK$184,J$10,0))="","",(VLOOKUP($E17,'Income &amp; Expenditure Backsheet'!$D$7:$AK$184,J$10,0)))</f>
        <v>267750396.19351783</v>
      </c>
      <c r="K17" s="102">
        <f>IF((VLOOKUP($E17,'Income &amp; Expenditure Backsheet'!$D$7:$AK$184,K$10,0))="","",(VLOOKUP($E17,'Income &amp; Expenditure Backsheet'!$D$7:$AK$184,K$10,0)))</f>
        <v>263777305.19351783</v>
      </c>
      <c r="L17" s="102">
        <f>IF((VLOOKUP($E17,'Income &amp; Expenditure Backsheet'!$D$7:$AK$184,L$10,0))="","",(VLOOKUP($E17,'Income &amp; Expenditure Backsheet'!$D$7:$AK$184,L$10,0)))</f>
        <v>1115708355.7740712</v>
      </c>
      <c r="M17" s="102">
        <f>IF((VLOOKUP($E17,'Income &amp; Expenditure Backsheet'!$D$7:$AK$184,M$10,0))="","",(VLOOKUP($E17,'Income &amp; Expenditure Backsheet'!$D$7:$AK$184,M$10,0)))</f>
        <v>319540197.1935178</v>
      </c>
      <c r="N17" s="102">
        <f>IF((VLOOKUP($E17,'Income &amp; Expenditure Backsheet'!$D$7:$AK$184,N$10,0))="","",(VLOOKUP($E17,'Income &amp; Expenditure Backsheet'!$D$7:$AK$184,N$10,0)))</f>
        <v>258706812.69351783</v>
      </c>
      <c r="O17" s="102">
        <f>IF((VLOOKUP($E17,'Income &amp; Expenditure Backsheet'!$D$7:$AK$184,O$10,0))="","",(VLOOKUP($E17,'Income &amp; Expenditure Backsheet'!$D$7:$AK$184,O$10,0)))</f>
        <v>275296004.6935178</v>
      </c>
      <c r="P17" s="102">
        <f>IF((VLOOKUP($E17,'Income &amp; Expenditure Backsheet'!$D$7:$AK$184,P$10,0))="","",(VLOOKUP($E17,'Income &amp; Expenditure Backsheet'!$D$7:$AK$184,P$10,0)))</f>
        <v>260236844.69351783</v>
      </c>
      <c r="Q17" s="102">
        <f>IF((VLOOKUP($E17,'Income &amp; Expenditure Backsheet'!$D$7:$AK$184,Q$10,0))="","",(VLOOKUP($E17,'Income &amp; Expenditure Backsheet'!$D$7:$AK$184,Q$10,0)))</f>
        <v>1113779859.2740712</v>
      </c>
      <c r="R17" s="102">
        <f>IF((VLOOKUP($E17,'Income &amp; Expenditure Backsheet'!$D$7:$AK$184,R$10,0))="","",(VLOOKUP($E17,'Income &amp; Expenditure Backsheet'!$D$7:$AK$184,R$10,0)))</f>
        <v>314438571</v>
      </c>
      <c r="S17" s="102">
        <f>IF((VLOOKUP($E17,'Income &amp; Expenditure Backsheet'!$D$7:$AK$184,S$10,0))="","",(VLOOKUP($E17,'Income &amp; Expenditure Backsheet'!$D$7:$AK$184,S$10,0)))</f>
        <v>262590520.75</v>
      </c>
      <c r="T17" s="102">
        <f>IF((VLOOKUP($E17,'Income &amp; Expenditure Backsheet'!$D$7:$AK$184,T$10,0))="","",(VLOOKUP($E17,'Income &amp; Expenditure Backsheet'!$D$7:$AK$184,T$10,0)))</f>
        <v>274897014.75</v>
      </c>
      <c r="U17" s="102">
        <f>IF((VLOOKUP($E17,'Income &amp; Expenditure Backsheet'!$D$7:$AK$184,U$10,0))="","",(VLOOKUP($E17,'Income &amp; Expenditure Backsheet'!$D$7:$AK$184,U$10,0)))</f>
        <v>262359454.75</v>
      </c>
      <c r="V17" s="102">
        <f>IF((VLOOKUP($E17,'Income &amp; Expenditure Backsheet'!$D$7:$AK$184,V$10,0))="","",(VLOOKUP($E17,'Income &amp; Expenditure Backsheet'!$D$7:$AK$184,V$10,0)))</f>
        <v>1114285561.25</v>
      </c>
    </row>
    <row r="18" spans="2:22" ht="16.5" customHeight="1">
      <c r="B18" s="42"/>
      <c r="C18" s="43" t="s">
        <v>24</v>
      </c>
      <c r="D18" s="43"/>
      <c r="E18" s="43" t="s">
        <v>23</v>
      </c>
      <c r="F18" s="88" t="s">
        <v>24</v>
      </c>
      <c r="G18" s="101">
        <f>IF((VLOOKUP($E18,'Income &amp; Expenditure Backsheet'!$D$7:$AK$184,G$10,0))="","",(VLOOKUP($E18,'Income &amp; Expenditure Backsheet'!$D$7:$AK$184,G$10,0)))</f>
        <v>359524190</v>
      </c>
      <c r="H18" s="102">
        <f>IF((VLOOKUP($E18,'Income &amp; Expenditure Backsheet'!$D$7:$AK$184,H$10,0))="","",(VLOOKUP($E18,'Income &amp; Expenditure Backsheet'!$D$7:$AK$184,H$10,0)))</f>
        <v>92509000.75</v>
      </c>
      <c r="I18" s="102">
        <f>IF((VLOOKUP($E18,'Income &amp; Expenditure Backsheet'!$D$7:$AK$184,I$10,0))="","",(VLOOKUP($E18,'Income &amp; Expenditure Backsheet'!$D$7:$AK$184,I$10,0)))</f>
        <v>88052149.24000001</v>
      </c>
      <c r="J18" s="102">
        <f>IF((VLOOKUP($E18,'Income &amp; Expenditure Backsheet'!$D$7:$AK$184,J$10,0))="","",(VLOOKUP($E18,'Income &amp; Expenditure Backsheet'!$D$7:$AK$184,J$10,0)))</f>
        <v>87851148.24000001</v>
      </c>
      <c r="K18" s="102">
        <f>IF((VLOOKUP($E18,'Income &amp; Expenditure Backsheet'!$D$7:$AK$184,K$10,0))="","",(VLOOKUP($E18,'Income &amp; Expenditure Backsheet'!$D$7:$AK$184,K$10,0)))</f>
        <v>91111891.75</v>
      </c>
      <c r="L18" s="102">
        <f>IF((VLOOKUP($E18,'Income &amp; Expenditure Backsheet'!$D$7:$AK$184,L$10,0))="","",(VLOOKUP($E18,'Income &amp; Expenditure Backsheet'!$D$7:$AK$184,L$10,0)))</f>
        <v>359524189.98000002</v>
      </c>
      <c r="M18" s="102">
        <f>IF((VLOOKUP($E18,'Income &amp; Expenditure Backsheet'!$D$7:$AK$184,M$10,0))="","",(VLOOKUP($E18,'Income &amp; Expenditure Backsheet'!$D$7:$AK$184,M$10,0)))</f>
        <v>92463797.400000006</v>
      </c>
      <c r="N18" s="102">
        <f>IF((VLOOKUP($E18,'Income &amp; Expenditure Backsheet'!$D$7:$AK$184,N$10,0))="","",(VLOOKUP($E18,'Income &amp; Expenditure Backsheet'!$D$7:$AK$184,N$10,0)))</f>
        <v>88654302.99000001</v>
      </c>
      <c r="O18" s="102">
        <f>IF((VLOOKUP($E18,'Income &amp; Expenditure Backsheet'!$D$7:$AK$184,O$10,0))="","",(VLOOKUP($E18,'Income &amp; Expenditure Backsheet'!$D$7:$AK$184,O$10,0)))</f>
        <v>88585628.99000001</v>
      </c>
      <c r="P18" s="102">
        <f>IF((VLOOKUP($E18,'Income &amp; Expenditure Backsheet'!$D$7:$AK$184,P$10,0))="","",(VLOOKUP($E18,'Income &amp; Expenditure Backsheet'!$D$7:$AK$184,P$10,0)))</f>
        <v>89689150.099999994</v>
      </c>
      <c r="Q18" s="102">
        <f>IF((VLOOKUP($E18,'Income &amp; Expenditure Backsheet'!$D$7:$AK$184,Q$10,0))="","",(VLOOKUP($E18,'Income &amp; Expenditure Backsheet'!$D$7:$AK$184,Q$10,0)))</f>
        <v>359392879.48000002</v>
      </c>
      <c r="R18" s="102">
        <f>IF((VLOOKUP($E18,'Income &amp; Expenditure Backsheet'!$D$7:$AK$184,R$10,0))="","",(VLOOKUP($E18,'Income &amp; Expenditure Backsheet'!$D$7:$AK$184,R$10,0)))</f>
        <v>91365160.400000006</v>
      </c>
      <c r="S18" s="102">
        <f>IF((VLOOKUP($E18,'Income &amp; Expenditure Backsheet'!$D$7:$AK$184,S$10,0))="","",(VLOOKUP($E18,'Income &amp; Expenditure Backsheet'!$D$7:$AK$184,S$10,0)))</f>
        <v>89001841</v>
      </c>
      <c r="T18" s="102">
        <f>IF((VLOOKUP($E18,'Income &amp; Expenditure Backsheet'!$D$7:$AK$184,T$10,0))="","",(VLOOKUP($E18,'Income &amp; Expenditure Backsheet'!$D$7:$AK$184,T$10,0)))</f>
        <v>89010907.833333343</v>
      </c>
      <c r="U18" s="102">
        <f>IF((VLOOKUP($E18,'Income &amp; Expenditure Backsheet'!$D$7:$AK$184,U$10,0))="","",(VLOOKUP($E18,'Income &amp; Expenditure Backsheet'!$D$7:$AK$184,U$10,0)))</f>
        <v>96330274.349999994</v>
      </c>
      <c r="V18" s="102">
        <f>IF((VLOOKUP($E18,'Income &amp; Expenditure Backsheet'!$D$7:$AK$184,V$10,0))="","",(VLOOKUP($E18,'Income &amp; Expenditure Backsheet'!$D$7:$AK$184,V$10,0)))</f>
        <v>365708183.58333337</v>
      </c>
    </row>
    <row r="19" spans="2:22" ht="16.5" customHeight="1">
      <c r="B19" s="42"/>
      <c r="C19" s="43" t="s">
        <v>26</v>
      </c>
      <c r="D19" s="43"/>
      <c r="E19" s="43" t="s">
        <v>25</v>
      </c>
      <c r="F19" s="88" t="s">
        <v>26</v>
      </c>
      <c r="G19" s="101">
        <f>IF((VLOOKUP($E19,'Income &amp; Expenditure Backsheet'!$D$7:$AK$184,G$10,0))="","",(VLOOKUP($E19,'Income &amp; Expenditure Backsheet'!$D$7:$AK$184,G$10,0)))</f>
        <v>955717942</v>
      </c>
      <c r="H19" s="102">
        <f>IF((VLOOKUP($E19,'Income &amp; Expenditure Backsheet'!$D$7:$AK$184,H$10,0))="","",(VLOOKUP($E19,'Income &amp; Expenditure Backsheet'!$D$7:$AK$184,H$10,0)))</f>
        <v>242277968.27604187</v>
      </c>
      <c r="I19" s="102">
        <f>IF((VLOOKUP($E19,'Income &amp; Expenditure Backsheet'!$D$7:$AK$184,I$10,0))="","",(VLOOKUP($E19,'Income &amp; Expenditure Backsheet'!$D$7:$AK$184,I$10,0)))</f>
        <v>235551525.89749998</v>
      </c>
      <c r="J19" s="102">
        <f>IF((VLOOKUP($E19,'Income &amp; Expenditure Backsheet'!$D$7:$AK$184,J$10,0))="","",(VLOOKUP($E19,'Income &amp; Expenditure Backsheet'!$D$7:$AK$184,J$10,0)))</f>
        <v>237382063.89749998</v>
      </c>
      <c r="K19" s="102">
        <f>IF((VLOOKUP($E19,'Income &amp; Expenditure Backsheet'!$D$7:$AK$184,K$10,0))="","",(VLOOKUP($E19,'Income &amp; Expenditure Backsheet'!$D$7:$AK$184,K$10,0)))</f>
        <v>237804734.64749998</v>
      </c>
      <c r="L19" s="102">
        <f>IF((VLOOKUP($E19,'Income &amp; Expenditure Backsheet'!$D$7:$AK$184,L$10,0))="","",(VLOOKUP($E19,'Income &amp; Expenditure Backsheet'!$D$7:$AK$184,L$10,0)))</f>
        <v>953016292.71854186</v>
      </c>
      <c r="M19" s="102">
        <f>IF((VLOOKUP($E19,'Income &amp; Expenditure Backsheet'!$D$7:$AK$184,M$10,0))="","",(VLOOKUP($E19,'Income &amp; Expenditure Backsheet'!$D$7:$AK$184,M$10,0)))</f>
        <v>243033168.98083332</v>
      </c>
      <c r="N19" s="102">
        <f>IF((VLOOKUP($E19,'Income &amp; Expenditure Backsheet'!$D$7:$AK$184,N$10,0))="","",(VLOOKUP($E19,'Income &amp; Expenditure Backsheet'!$D$7:$AK$184,N$10,0)))</f>
        <v>239416999.00446665</v>
      </c>
      <c r="O19" s="102">
        <f>IF((VLOOKUP($E19,'Income &amp; Expenditure Backsheet'!$D$7:$AK$184,O$10,0))="","",(VLOOKUP($E19,'Income &amp; Expenditure Backsheet'!$D$7:$AK$184,O$10,0)))</f>
        <v>241283003.64749998</v>
      </c>
      <c r="P19" s="102">
        <f>IF((VLOOKUP($E19,'Income &amp; Expenditure Backsheet'!$D$7:$AK$184,P$10,0))="","",(VLOOKUP($E19,'Income &amp; Expenditure Backsheet'!$D$7:$AK$184,P$10,0)))</f>
        <v>240287945.64749998</v>
      </c>
      <c r="Q19" s="102">
        <f>IF((VLOOKUP($E19,'Income &amp; Expenditure Backsheet'!$D$7:$AK$184,Q$10,0))="","",(VLOOKUP($E19,'Income &amp; Expenditure Backsheet'!$D$7:$AK$184,Q$10,0)))</f>
        <v>964021117.2802999</v>
      </c>
      <c r="R19" s="102">
        <f>IF((VLOOKUP($E19,'Income &amp; Expenditure Backsheet'!$D$7:$AK$184,R$10,0))="","",(VLOOKUP($E19,'Income &amp; Expenditure Backsheet'!$D$7:$AK$184,R$10,0)))</f>
        <v>227367054.42113331</v>
      </c>
      <c r="S19" s="102">
        <f>IF((VLOOKUP($E19,'Income &amp; Expenditure Backsheet'!$D$7:$AK$184,S$10,0))="","",(VLOOKUP($E19,'Income &amp; Expenditure Backsheet'!$D$7:$AK$184,S$10,0)))</f>
        <v>221784829.69029999</v>
      </c>
      <c r="T19" s="102">
        <f>IF((VLOOKUP($E19,'Income &amp; Expenditure Backsheet'!$D$7:$AK$184,T$10,0))="","",(VLOOKUP($E19,'Income &amp; Expenditure Backsheet'!$D$7:$AK$184,T$10,0)))</f>
        <v>246755593.75</v>
      </c>
      <c r="U19" s="102">
        <f>IF((VLOOKUP($E19,'Income &amp; Expenditure Backsheet'!$D$7:$AK$184,U$10,0))="","",(VLOOKUP($E19,'Income &amp; Expenditure Backsheet'!$D$7:$AK$184,U$10,0)))</f>
        <v>267193237.61940002</v>
      </c>
      <c r="V19" s="102">
        <f>IF((VLOOKUP($E19,'Income &amp; Expenditure Backsheet'!$D$7:$AK$184,V$10,0))="","",(VLOOKUP($E19,'Income &amp; Expenditure Backsheet'!$D$7:$AK$184,V$10,0)))</f>
        <v>963100715.48083329</v>
      </c>
    </row>
    <row r="20" spans="2:22" ht="16.5" customHeight="1">
      <c r="B20" s="42"/>
      <c r="C20" s="43" t="s">
        <v>28</v>
      </c>
      <c r="D20" s="43"/>
      <c r="E20" s="43" t="s">
        <v>27</v>
      </c>
      <c r="F20" s="88" t="s">
        <v>28</v>
      </c>
      <c r="G20" s="101">
        <f>IF((VLOOKUP($E20,'Income &amp; Expenditure Backsheet'!$D$7:$AK$184,G$10,0))="","",(VLOOKUP($E20,'Income &amp; Expenditure Backsheet'!$D$7:$AK$184,G$10,0)))</f>
        <v>808012134</v>
      </c>
      <c r="H20" s="102">
        <f>IF((VLOOKUP($E20,'Income &amp; Expenditure Backsheet'!$D$7:$AK$184,H$10,0))="","",(VLOOKUP($E20,'Income &amp; Expenditure Backsheet'!$D$7:$AK$184,H$10,0)))</f>
        <v>203862993.9325</v>
      </c>
      <c r="I20" s="102">
        <f>IF((VLOOKUP($E20,'Income &amp; Expenditure Backsheet'!$D$7:$AK$184,I$10,0))="","",(VLOOKUP($E20,'Income &amp; Expenditure Backsheet'!$D$7:$AK$184,I$10,0)))</f>
        <v>201237817.9325</v>
      </c>
      <c r="J20" s="102">
        <f>IF((VLOOKUP($E20,'Income &amp; Expenditure Backsheet'!$D$7:$AK$184,J$10,0))="","",(VLOOKUP($E20,'Income &amp; Expenditure Backsheet'!$D$7:$AK$184,J$10,0)))</f>
        <v>201018953.9325</v>
      </c>
      <c r="K20" s="102">
        <f>IF((VLOOKUP($E20,'Income &amp; Expenditure Backsheet'!$D$7:$AK$184,K$10,0))="","",(VLOOKUP($E20,'Income &amp; Expenditure Backsheet'!$D$7:$AK$184,K$10,0)))</f>
        <v>200888722.9325</v>
      </c>
      <c r="L20" s="102">
        <f>IF((VLOOKUP($E20,'Income &amp; Expenditure Backsheet'!$D$7:$AK$184,L$10,0))="","",(VLOOKUP($E20,'Income &amp; Expenditure Backsheet'!$D$7:$AK$184,L$10,0)))</f>
        <v>807008488.73000002</v>
      </c>
      <c r="M20" s="102">
        <f>IF((VLOOKUP($E20,'Income &amp; Expenditure Backsheet'!$D$7:$AK$184,M$10,0))="","",(VLOOKUP($E20,'Income &amp; Expenditure Backsheet'!$D$7:$AK$184,M$10,0)))</f>
        <v>201612565.901241</v>
      </c>
      <c r="N20" s="102">
        <f>IF((VLOOKUP($E20,'Income &amp; Expenditure Backsheet'!$D$7:$AK$184,N$10,0))="","",(VLOOKUP($E20,'Income &amp; Expenditure Backsheet'!$D$7:$AK$184,N$10,0)))</f>
        <v>199880808.98689869</v>
      </c>
      <c r="O20" s="102">
        <f>IF((VLOOKUP($E20,'Income &amp; Expenditure Backsheet'!$D$7:$AK$184,O$10,0))="","",(VLOOKUP($E20,'Income &amp; Expenditure Backsheet'!$D$7:$AK$184,O$10,0)))</f>
        <v>200005072.13050002</v>
      </c>
      <c r="P20" s="102">
        <f>IF((VLOOKUP($E20,'Income &amp; Expenditure Backsheet'!$D$7:$AK$184,P$10,0))="","",(VLOOKUP($E20,'Income &amp; Expenditure Backsheet'!$D$7:$AK$184,P$10,0)))</f>
        <v>198814075.92616665</v>
      </c>
      <c r="Q20" s="102">
        <f>IF((VLOOKUP($E20,'Income &amp; Expenditure Backsheet'!$D$7:$AK$184,Q$10,0))="","",(VLOOKUP($E20,'Income &amp; Expenditure Backsheet'!$D$7:$AK$184,Q$10,0)))</f>
        <v>800312522.94480634</v>
      </c>
      <c r="R20" s="102">
        <f>IF((VLOOKUP($E20,'Income &amp; Expenditure Backsheet'!$D$7:$AK$184,R$10,0))="","",(VLOOKUP($E20,'Income &amp; Expenditure Backsheet'!$D$7:$AK$184,R$10,0)))</f>
        <v>201779433</v>
      </c>
      <c r="S20" s="102">
        <f>IF((VLOOKUP($E20,'Income &amp; Expenditure Backsheet'!$D$7:$AK$184,S$10,0))="","",(VLOOKUP($E20,'Income &amp; Expenditure Backsheet'!$D$7:$AK$184,S$10,0)))</f>
        <v>199880509.98689869</v>
      </c>
      <c r="T20" s="102">
        <f>IF((VLOOKUP($E20,'Income &amp; Expenditure Backsheet'!$D$7:$AK$184,T$10,0))="","",(VLOOKUP($E20,'Income &amp; Expenditure Backsheet'!$D$7:$AK$184,T$10,0)))</f>
        <v>200005103.13050002</v>
      </c>
      <c r="U20" s="102">
        <f>IF((VLOOKUP($E20,'Income &amp; Expenditure Backsheet'!$D$7:$AK$184,U$10,0))="","",(VLOOKUP($E20,'Income &amp; Expenditure Backsheet'!$D$7:$AK$184,U$10,0)))</f>
        <v>199186304.02000001</v>
      </c>
      <c r="V20" s="102">
        <f>IF((VLOOKUP($E20,'Income &amp; Expenditure Backsheet'!$D$7:$AK$184,V$10,0))="","",(VLOOKUP($E20,'Income &amp; Expenditure Backsheet'!$D$7:$AK$184,V$10,0)))</f>
        <v>800851350.13739872</v>
      </c>
    </row>
    <row r="21" spans="2:22" ht="16.5" customHeight="1">
      <c r="B21" s="42"/>
      <c r="C21" s="43" t="s">
        <v>30</v>
      </c>
      <c r="D21" s="43"/>
      <c r="E21" s="43" t="s">
        <v>29</v>
      </c>
      <c r="F21" s="88" t="s">
        <v>30</v>
      </c>
      <c r="G21" s="101">
        <f>IF((VLOOKUP($E21,'Income &amp; Expenditure Backsheet'!$D$7:$AK$184,G$10,0))="","",(VLOOKUP($E21,'Income &amp; Expenditure Backsheet'!$D$7:$AK$184,G$10,0)))</f>
        <v>487071620</v>
      </c>
      <c r="H21" s="102">
        <f>IF((VLOOKUP($E21,'Income &amp; Expenditure Backsheet'!$D$7:$AK$184,H$10,0))="","",(VLOOKUP($E21,'Income &amp; Expenditure Backsheet'!$D$7:$AK$184,H$10,0)))</f>
        <v>124112485.99793068</v>
      </c>
      <c r="I21" s="102">
        <f>IF((VLOOKUP($E21,'Income &amp; Expenditure Backsheet'!$D$7:$AK$184,I$10,0))="","",(VLOOKUP($E21,'Income &amp; Expenditure Backsheet'!$D$7:$AK$184,I$10,0)))</f>
        <v>120743245.74793068</v>
      </c>
      <c r="J21" s="102">
        <f>IF((VLOOKUP($E21,'Income &amp; Expenditure Backsheet'!$D$7:$AK$184,J$10,0))="","",(VLOOKUP($E21,'Income &amp; Expenditure Backsheet'!$D$7:$AK$184,J$10,0)))</f>
        <v>120961584.74793068</v>
      </c>
      <c r="K21" s="102">
        <f>IF((VLOOKUP($E21,'Income &amp; Expenditure Backsheet'!$D$7:$AK$184,K$10,0))="","",(VLOOKUP($E21,'Income &amp; Expenditure Backsheet'!$D$7:$AK$184,K$10,0)))</f>
        <v>121276829.74793068</v>
      </c>
      <c r="L21" s="102">
        <f>IF((VLOOKUP($E21,'Income &amp; Expenditure Backsheet'!$D$7:$AK$184,L$10,0))="","",(VLOOKUP($E21,'Income &amp; Expenditure Backsheet'!$D$7:$AK$184,L$10,0)))</f>
        <v>487094146.2417227</v>
      </c>
      <c r="M21" s="102">
        <f>IF((VLOOKUP($E21,'Income &amp; Expenditure Backsheet'!$D$7:$AK$184,M$10,0))="","",(VLOOKUP($E21,'Income &amp; Expenditure Backsheet'!$D$7:$AK$184,M$10,0)))</f>
        <v>124106854.52285837</v>
      </c>
      <c r="N21" s="102">
        <f>IF((VLOOKUP($E21,'Income &amp; Expenditure Backsheet'!$D$7:$AK$184,N$10,0))="","",(VLOOKUP($E21,'Income &amp; Expenditure Backsheet'!$D$7:$AK$184,N$10,0)))</f>
        <v>120737614.27285837</v>
      </c>
      <c r="O21" s="102">
        <f>IF((VLOOKUP($E21,'Income &amp; Expenditure Backsheet'!$D$7:$AK$184,O$10,0))="","",(VLOOKUP($E21,'Income &amp; Expenditure Backsheet'!$D$7:$AK$184,O$10,0)))</f>
        <v>120956009.27285837</v>
      </c>
      <c r="P21" s="102">
        <f>IF((VLOOKUP($E21,'Income &amp; Expenditure Backsheet'!$D$7:$AK$184,P$10,0))="","",(VLOOKUP($E21,'Income &amp; Expenditure Backsheet'!$D$7:$AK$184,P$10,0)))</f>
        <v>121271141.27285837</v>
      </c>
      <c r="Q21" s="102">
        <f>IF((VLOOKUP($E21,'Income &amp; Expenditure Backsheet'!$D$7:$AK$184,Q$10,0))="","",(VLOOKUP($E21,'Income &amp; Expenditure Backsheet'!$D$7:$AK$184,Q$10,0)))</f>
        <v>487071619.34143347</v>
      </c>
      <c r="R21" s="102">
        <f>IF((VLOOKUP($E21,'Income &amp; Expenditure Backsheet'!$D$7:$AK$184,R$10,0))="","",(VLOOKUP($E21,'Income &amp; Expenditure Backsheet'!$D$7:$AK$184,R$10,0)))</f>
        <v>124154405.52492769</v>
      </c>
      <c r="S21" s="102">
        <f>IF((VLOOKUP($E21,'Income &amp; Expenditure Backsheet'!$D$7:$AK$184,S$10,0))="","",(VLOOKUP($E21,'Income &amp; Expenditure Backsheet'!$D$7:$AK$184,S$10,0)))</f>
        <v>120737612.25</v>
      </c>
      <c r="T21" s="102">
        <f>IF((VLOOKUP($E21,'Income &amp; Expenditure Backsheet'!$D$7:$AK$184,T$10,0))="","",(VLOOKUP($E21,'Income &amp; Expenditure Backsheet'!$D$7:$AK$184,T$10,0)))</f>
        <v>119135799.75</v>
      </c>
      <c r="U21" s="102">
        <f>IF((VLOOKUP($E21,'Income &amp; Expenditure Backsheet'!$D$7:$AK$184,U$10,0))="","",(VLOOKUP($E21,'Income &amp; Expenditure Backsheet'!$D$7:$AK$184,U$10,0)))</f>
        <v>120896151.75</v>
      </c>
      <c r="V21" s="102">
        <f>IF((VLOOKUP($E21,'Income &amp; Expenditure Backsheet'!$D$7:$AK$184,V$10,0))="","",(VLOOKUP($E21,'Income &amp; Expenditure Backsheet'!$D$7:$AK$184,V$10,0)))</f>
        <v>484923969.27492768</v>
      </c>
    </row>
    <row r="22" spans="2:22" ht="16.5" customHeight="1">
      <c r="B22" s="42"/>
      <c r="C22" s="43" t="s">
        <v>32</v>
      </c>
      <c r="D22" s="43"/>
      <c r="E22" s="43" t="s">
        <v>31</v>
      </c>
      <c r="F22" s="88" t="s">
        <v>32</v>
      </c>
      <c r="G22" s="101">
        <f>IF((VLOOKUP($E22,'Income &amp; Expenditure Backsheet'!$D$7:$AK$184,G$10,0))="","",(VLOOKUP($E22,'Income &amp; Expenditure Backsheet'!$D$7:$AK$184,G$10,0)))</f>
        <v>629614670</v>
      </c>
      <c r="H22" s="102">
        <f>IF((VLOOKUP($E22,'Income &amp; Expenditure Backsheet'!$D$7:$AK$184,H$10,0))="","",(VLOOKUP($E22,'Income &amp; Expenditure Backsheet'!$D$7:$AK$184,H$10,0)))</f>
        <v>240707675.5</v>
      </c>
      <c r="I22" s="102">
        <f>IF((VLOOKUP($E22,'Income &amp; Expenditure Backsheet'!$D$7:$AK$184,I$10,0))="","",(VLOOKUP($E22,'Income &amp; Expenditure Backsheet'!$D$7:$AK$184,I$10,0)))</f>
        <v>129645510.5</v>
      </c>
      <c r="J22" s="102">
        <f>IF((VLOOKUP($E22,'Income &amp; Expenditure Backsheet'!$D$7:$AK$184,J$10,0))="","",(VLOOKUP($E22,'Income &amp; Expenditure Backsheet'!$D$7:$AK$184,J$10,0)))</f>
        <v>129645514.5</v>
      </c>
      <c r="K22" s="102">
        <f>IF((VLOOKUP($E22,'Income &amp; Expenditure Backsheet'!$D$7:$AK$184,K$10,0))="","",(VLOOKUP($E22,'Income &amp; Expenditure Backsheet'!$D$7:$AK$184,K$10,0)))</f>
        <v>129645178.5</v>
      </c>
      <c r="L22" s="102">
        <f>IF((VLOOKUP($E22,'Income &amp; Expenditure Backsheet'!$D$7:$AK$184,L$10,0))="","",(VLOOKUP($E22,'Income &amp; Expenditure Backsheet'!$D$7:$AK$184,L$10,0)))</f>
        <v>629643879</v>
      </c>
      <c r="M22" s="102">
        <f>IF((VLOOKUP($E22,'Income &amp; Expenditure Backsheet'!$D$7:$AK$184,M$10,0))="","",(VLOOKUP($E22,'Income &amp; Expenditure Backsheet'!$D$7:$AK$184,M$10,0)))</f>
        <v>241368070.5</v>
      </c>
      <c r="N22" s="102">
        <f>IF((VLOOKUP($E22,'Income &amp; Expenditure Backsheet'!$D$7:$AK$184,N$10,0))="","",(VLOOKUP($E22,'Income &amp; Expenditure Backsheet'!$D$7:$AK$184,N$10,0)))</f>
        <v>130327604.5</v>
      </c>
      <c r="O22" s="102">
        <f>IF((VLOOKUP($E22,'Income &amp; Expenditure Backsheet'!$D$7:$AK$184,O$10,0))="","",(VLOOKUP($E22,'Income &amp; Expenditure Backsheet'!$D$7:$AK$184,O$10,0)))</f>
        <v>129686511.5</v>
      </c>
      <c r="P22" s="102">
        <f>IF((VLOOKUP($E22,'Income &amp; Expenditure Backsheet'!$D$7:$AK$184,P$10,0))="","",(VLOOKUP($E22,'Income &amp; Expenditure Backsheet'!$D$7:$AK$184,P$10,0)))</f>
        <v>128749176.5</v>
      </c>
      <c r="Q22" s="102">
        <f>IF((VLOOKUP($E22,'Income &amp; Expenditure Backsheet'!$D$7:$AK$184,Q$10,0))="","",(VLOOKUP($E22,'Income &amp; Expenditure Backsheet'!$D$7:$AK$184,Q$10,0)))</f>
        <v>630131363</v>
      </c>
      <c r="R22" s="102">
        <f>IF((VLOOKUP($E22,'Income &amp; Expenditure Backsheet'!$D$7:$AK$184,R$10,0))="","",(VLOOKUP($E22,'Income &amp; Expenditure Backsheet'!$D$7:$AK$184,R$10,0)))</f>
        <v>239442528.5</v>
      </c>
      <c r="S22" s="102">
        <f>IF((VLOOKUP($E22,'Income &amp; Expenditure Backsheet'!$D$7:$AK$184,S$10,0))="","",(VLOOKUP($E22,'Income &amp; Expenditure Backsheet'!$D$7:$AK$184,S$10,0)))</f>
        <v>129757878</v>
      </c>
      <c r="T22" s="102">
        <f>IF((VLOOKUP($E22,'Income &amp; Expenditure Backsheet'!$D$7:$AK$184,T$10,0))="","",(VLOOKUP($E22,'Income &amp; Expenditure Backsheet'!$D$7:$AK$184,T$10,0)))</f>
        <v>130918968</v>
      </c>
      <c r="U22" s="102">
        <f>IF((VLOOKUP($E22,'Income &amp; Expenditure Backsheet'!$D$7:$AK$184,U$10,0))="","",(VLOOKUP($E22,'Income &amp; Expenditure Backsheet'!$D$7:$AK$184,U$10,0)))</f>
        <v>129665330</v>
      </c>
      <c r="V22" s="102">
        <f>IF((VLOOKUP($E22,'Income &amp; Expenditure Backsheet'!$D$7:$AK$184,V$10,0))="","",(VLOOKUP($E22,'Income &amp; Expenditure Backsheet'!$D$7:$AK$184,V$10,0)))</f>
        <v>629784704.5</v>
      </c>
    </row>
    <row r="23" spans="2:22" ht="16.5" customHeight="1">
      <c r="B23" s="42"/>
      <c r="C23" s="43" t="s">
        <v>34</v>
      </c>
      <c r="D23" s="43"/>
      <c r="E23" s="43" t="s">
        <v>33</v>
      </c>
      <c r="F23" s="88" t="s">
        <v>34</v>
      </c>
      <c r="G23" s="101">
        <f>IF((VLOOKUP($E23,'Income &amp; Expenditure Backsheet'!$D$7:$AK$184,G$10,0))="","",(VLOOKUP($E23,'Income &amp; Expenditure Backsheet'!$D$7:$AK$184,G$10,0)))</f>
        <v>665568832</v>
      </c>
      <c r="H23" s="102">
        <f>IF((VLOOKUP($E23,'Income &amp; Expenditure Backsheet'!$D$7:$AK$184,H$10,0))="","",(VLOOKUP($E23,'Income &amp; Expenditure Backsheet'!$D$7:$AK$184,H$10,0)))</f>
        <v>177357169.15000001</v>
      </c>
      <c r="I23" s="102">
        <f>IF((VLOOKUP($E23,'Income &amp; Expenditure Backsheet'!$D$7:$AK$184,I$10,0))="","",(VLOOKUP($E23,'Income &amp; Expenditure Backsheet'!$D$7:$AK$184,I$10,0)))</f>
        <v>162433503.90000001</v>
      </c>
      <c r="J23" s="102">
        <f>IF((VLOOKUP($E23,'Income &amp; Expenditure Backsheet'!$D$7:$AK$184,J$10,0))="","",(VLOOKUP($E23,'Income &amp; Expenditure Backsheet'!$D$7:$AK$184,J$10,0)))</f>
        <v>162303503.90000001</v>
      </c>
      <c r="K23" s="102">
        <f>IF((VLOOKUP($E23,'Income &amp; Expenditure Backsheet'!$D$7:$AK$184,K$10,0))="","",(VLOOKUP($E23,'Income &amp; Expenditure Backsheet'!$D$7:$AK$184,K$10,0)))</f>
        <v>163283113.90000001</v>
      </c>
      <c r="L23" s="102">
        <f>IF((VLOOKUP($E23,'Income &amp; Expenditure Backsheet'!$D$7:$AK$184,L$10,0))="","",(VLOOKUP($E23,'Income &amp; Expenditure Backsheet'!$D$7:$AK$184,L$10,0)))</f>
        <v>665377290.85000002</v>
      </c>
      <c r="M23" s="102">
        <f>IF((VLOOKUP($E23,'Income &amp; Expenditure Backsheet'!$D$7:$AK$184,M$10,0))="","",(VLOOKUP($E23,'Income &amp; Expenditure Backsheet'!$D$7:$AK$184,M$10,0)))</f>
        <v>176085739.15000001</v>
      </c>
      <c r="N23" s="102">
        <f>IF((VLOOKUP($E23,'Income &amp; Expenditure Backsheet'!$D$7:$AK$184,N$10,0))="","",(VLOOKUP($E23,'Income &amp; Expenditure Backsheet'!$D$7:$AK$184,N$10,0)))</f>
        <v>166552186.90000001</v>
      </c>
      <c r="O23" s="102">
        <f>IF((VLOOKUP($E23,'Income &amp; Expenditure Backsheet'!$D$7:$AK$184,O$10,0))="","",(VLOOKUP($E23,'Income &amp; Expenditure Backsheet'!$D$7:$AK$184,O$10,0)))</f>
        <v>166794835.5063352</v>
      </c>
      <c r="P23" s="102">
        <f>IF((VLOOKUP($E23,'Income &amp; Expenditure Backsheet'!$D$7:$AK$184,P$10,0))="","",(VLOOKUP($E23,'Income &amp; Expenditure Backsheet'!$D$7:$AK$184,P$10,0)))</f>
        <v>167727491.50633523</v>
      </c>
      <c r="Q23" s="102">
        <f>IF((VLOOKUP($E23,'Income &amp; Expenditure Backsheet'!$D$7:$AK$184,Q$10,0))="","",(VLOOKUP($E23,'Income &amp; Expenditure Backsheet'!$D$7:$AK$184,Q$10,0)))</f>
        <v>677160253.06267047</v>
      </c>
      <c r="R23" s="102">
        <f>IF((VLOOKUP($E23,'Income &amp; Expenditure Backsheet'!$D$7:$AK$184,R$10,0))="","",(VLOOKUP($E23,'Income &amp; Expenditure Backsheet'!$D$7:$AK$184,R$10,0)))</f>
        <v>164772471.89047283</v>
      </c>
      <c r="S23" s="102">
        <f>IF((VLOOKUP($E23,'Income &amp; Expenditure Backsheet'!$D$7:$AK$184,S$10,0))="","",(VLOOKUP($E23,'Income &amp; Expenditure Backsheet'!$D$7:$AK$184,S$10,0)))</f>
        <v>157436013</v>
      </c>
      <c r="T23" s="102">
        <f>IF((VLOOKUP($E23,'Income &amp; Expenditure Backsheet'!$D$7:$AK$184,T$10,0))="","",(VLOOKUP($E23,'Income &amp; Expenditure Backsheet'!$D$7:$AK$184,T$10,0)))</f>
        <v>190851076.89345908</v>
      </c>
      <c r="U23" s="102">
        <f>IF((VLOOKUP($E23,'Income &amp; Expenditure Backsheet'!$D$7:$AK$184,U$10,0))="","",(VLOOKUP($E23,'Income &amp; Expenditure Backsheet'!$D$7:$AK$184,U$10,0)))</f>
        <v>164304016.06631202</v>
      </c>
      <c r="V23" s="102">
        <f>IF((VLOOKUP($E23,'Income &amp; Expenditure Backsheet'!$D$7:$AK$184,V$10,0))="","",(VLOOKUP($E23,'Income &amp; Expenditure Backsheet'!$D$7:$AK$184,V$10,0)))</f>
        <v>677363577.85024393</v>
      </c>
    </row>
    <row r="24" spans="2:22" ht="16.5" customHeight="1">
      <c r="B24" s="42"/>
      <c r="C24" s="43" t="s">
        <v>36</v>
      </c>
      <c r="D24" s="43"/>
      <c r="E24" s="43" t="s">
        <v>35</v>
      </c>
      <c r="F24" s="88" t="s">
        <v>36</v>
      </c>
      <c r="G24" s="101">
        <f>IF((VLOOKUP($E24,'Income &amp; Expenditure Backsheet'!$D$7:$AK$184,G$10,0))="","",(VLOOKUP($E24,'Income &amp; Expenditure Backsheet'!$D$7:$AK$184,G$10,0)))</f>
        <v>865226013</v>
      </c>
      <c r="H24" s="102">
        <f>IF((VLOOKUP($E24,'Income &amp; Expenditure Backsheet'!$D$7:$AK$184,H$10,0))="","",(VLOOKUP($E24,'Income &amp; Expenditure Backsheet'!$D$7:$AK$184,H$10,0)))</f>
        <v>214993597.84455866</v>
      </c>
      <c r="I24" s="102">
        <f>IF((VLOOKUP($E24,'Income &amp; Expenditure Backsheet'!$D$7:$AK$184,I$10,0))="","",(VLOOKUP($E24,'Income &amp; Expenditure Backsheet'!$D$7:$AK$184,I$10,0)))</f>
        <v>214993597.84455866</v>
      </c>
      <c r="J24" s="102">
        <f>IF((VLOOKUP($E24,'Income &amp; Expenditure Backsheet'!$D$7:$AK$184,J$10,0))="","",(VLOOKUP($E24,'Income &amp; Expenditure Backsheet'!$D$7:$AK$184,J$10,0)))</f>
        <v>214993594.84455866</v>
      </c>
      <c r="K24" s="102">
        <f>IF((VLOOKUP($E24,'Income &amp; Expenditure Backsheet'!$D$7:$AK$184,K$10,0))="","",(VLOOKUP($E24,'Income &amp; Expenditure Backsheet'!$D$7:$AK$184,K$10,0)))</f>
        <v>219069474.84455866</v>
      </c>
      <c r="L24" s="102">
        <f>IF((VLOOKUP($E24,'Income &amp; Expenditure Backsheet'!$D$7:$AK$184,L$10,0))="","",(VLOOKUP($E24,'Income &amp; Expenditure Backsheet'!$D$7:$AK$184,L$10,0)))</f>
        <v>864050265.37823462</v>
      </c>
      <c r="M24" s="102">
        <f>IF((VLOOKUP($E24,'Income &amp; Expenditure Backsheet'!$D$7:$AK$184,M$10,0))="","",(VLOOKUP($E24,'Income &amp; Expenditure Backsheet'!$D$7:$AK$184,M$10,0)))</f>
        <v>211401926.84455869</v>
      </c>
      <c r="N24" s="102">
        <f>IF((VLOOKUP($E24,'Income &amp; Expenditure Backsheet'!$D$7:$AK$184,N$10,0))="","",(VLOOKUP($E24,'Income &amp; Expenditure Backsheet'!$D$7:$AK$184,N$10,0)))</f>
        <v>213758625.84455866</v>
      </c>
      <c r="O24" s="102">
        <f>IF((VLOOKUP($E24,'Income &amp; Expenditure Backsheet'!$D$7:$AK$184,O$10,0))="","",(VLOOKUP($E24,'Income &amp; Expenditure Backsheet'!$D$7:$AK$184,O$10,0)))</f>
        <v>213936096.84455866</v>
      </c>
      <c r="P24" s="102">
        <f>IF((VLOOKUP($E24,'Income &amp; Expenditure Backsheet'!$D$7:$AK$184,P$10,0))="","",(VLOOKUP($E24,'Income &amp; Expenditure Backsheet'!$D$7:$AK$184,P$10,0)))</f>
        <v>222748474.54793331</v>
      </c>
      <c r="Q24" s="102">
        <f>IF((VLOOKUP($E24,'Income &amp; Expenditure Backsheet'!$D$7:$AK$184,Q$10,0))="","",(VLOOKUP($E24,'Income &amp; Expenditure Backsheet'!$D$7:$AK$184,Q$10,0)))</f>
        <v>861845124.08160925</v>
      </c>
      <c r="R24" s="102">
        <f>IF((VLOOKUP($E24,'Income &amp; Expenditure Backsheet'!$D$7:$AK$184,R$10,0))="","",(VLOOKUP($E24,'Income &amp; Expenditure Backsheet'!$D$7:$AK$184,R$10,0)))</f>
        <v>208084301.8061862</v>
      </c>
      <c r="S24" s="102">
        <f>IF((VLOOKUP($E24,'Income &amp; Expenditure Backsheet'!$D$7:$AK$184,S$10,0))="","",(VLOOKUP($E24,'Income &amp; Expenditure Backsheet'!$D$7:$AK$184,S$10,0)))</f>
        <v>215052385.60769981</v>
      </c>
      <c r="T24" s="102">
        <f>IF((VLOOKUP($E24,'Income &amp; Expenditure Backsheet'!$D$7:$AK$184,T$10,0))="","",(VLOOKUP($E24,'Income &amp; Expenditure Backsheet'!$D$7:$AK$184,T$10,0)))</f>
        <v>209688460.684645</v>
      </c>
      <c r="U24" s="102">
        <f>IF((VLOOKUP($E24,'Income &amp; Expenditure Backsheet'!$D$7:$AK$184,U$10,0))="","",(VLOOKUP($E24,'Income &amp; Expenditure Backsheet'!$D$7:$AK$184,U$10,0)))</f>
        <v>229019261.58994406</v>
      </c>
      <c r="V24" s="102">
        <f>IF((VLOOKUP($E24,'Income &amp; Expenditure Backsheet'!$D$7:$AK$184,V$10,0))="","",(VLOOKUP($E24,'Income &amp; Expenditure Backsheet'!$D$7:$AK$184,V$10,0)))</f>
        <v>861844409.68847513</v>
      </c>
    </row>
    <row r="25" spans="2:22" ht="16.5" customHeight="1">
      <c r="B25" s="42"/>
      <c r="C25" s="43" t="s">
        <v>38</v>
      </c>
      <c r="D25" s="43"/>
      <c r="E25" s="43" t="s">
        <v>37</v>
      </c>
      <c r="F25" s="88" t="s">
        <v>38</v>
      </c>
      <c r="G25" s="101">
        <f>IF((VLOOKUP($E25,'Income &amp; Expenditure Backsheet'!$D$7:$AK$184,G$10,0))="","",(VLOOKUP($E25,'Income &amp; Expenditure Backsheet'!$D$7:$AK$184,G$10,0)))</f>
        <v>704027162</v>
      </c>
      <c r="H25" s="102">
        <f>IF((VLOOKUP($E25,'Income &amp; Expenditure Backsheet'!$D$7:$AK$184,H$10,0))="","",(VLOOKUP($E25,'Income &amp; Expenditure Backsheet'!$D$7:$AK$184,H$10,0)))</f>
        <v>197675001.6935178</v>
      </c>
      <c r="I25" s="102">
        <f>IF((VLOOKUP($E25,'Income &amp; Expenditure Backsheet'!$D$7:$AK$184,I$10,0))="","",(VLOOKUP($E25,'Income &amp; Expenditure Backsheet'!$D$7:$AK$184,I$10,0)))</f>
        <v>167159522.69351783</v>
      </c>
      <c r="J25" s="102">
        <f>IF((VLOOKUP($E25,'Income &amp; Expenditure Backsheet'!$D$7:$AK$184,J$10,0))="","",(VLOOKUP($E25,'Income &amp; Expenditure Backsheet'!$D$7:$AK$184,J$10,0)))</f>
        <v>172033327.69351783</v>
      </c>
      <c r="K25" s="102">
        <f>IF((VLOOKUP($E25,'Income &amp; Expenditure Backsheet'!$D$7:$AK$184,K$10,0))="","",(VLOOKUP($E25,'Income &amp; Expenditure Backsheet'!$D$7:$AK$184,K$10,0)))</f>
        <v>167159526.69351783</v>
      </c>
      <c r="L25" s="102">
        <f>IF((VLOOKUP($E25,'Income &amp; Expenditure Backsheet'!$D$7:$AK$184,L$10,0))="","",(VLOOKUP($E25,'Income &amp; Expenditure Backsheet'!$D$7:$AK$184,L$10,0)))</f>
        <v>704027378.77407134</v>
      </c>
      <c r="M25" s="102">
        <f>IF((VLOOKUP($E25,'Income &amp; Expenditure Backsheet'!$D$7:$AK$184,M$10,0))="","",(VLOOKUP($E25,'Income &amp; Expenditure Backsheet'!$D$7:$AK$184,M$10,0)))</f>
        <v>195604634.69351783</v>
      </c>
      <c r="N25" s="102">
        <f>IF((VLOOKUP($E25,'Income &amp; Expenditure Backsheet'!$D$7:$AK$184,N$10,0))="","",(VLOOKUP($E25,'Income &amp; Expenditure Backsheet'!$D$7:$AK$184,N$10,0)))</f>
        <v>165973592.94351783</v>
      </c>
      <c r="O25" s="102">
        <f>IF((VLOOKUP($E25,'Income &amp; Expenditure Backsheet'!$D$7:$AK$184,O$10,0))="","",(VLOOKUP($E25,'Income &amp; Expenditure Backsheet'!$D$7:$AK$184,O$10,0)))</f>
        <v>170362774.94351783</v>
      </c>
      <c r="P25" s="102">
        <f>IF((VLOOKUP($E25,'Income &amp; Expenditure Backsheet'!$D$7:$AK$184,P$10,0))="","",(VLOOKUP($E25,'Income &amp; Expenditure Backsheet'!$D$7:$AK$184,P$10,0)))</f>
        <v>168891909.94351783</v>
      </c>
      <c r="Q25" s="102">
        <f>IF((VLOOKUP($E25,'Income &amp; Expenditure Backsheet'!$D$7:$AK$184,Q$10,0))="","",(VLOOKUP($E25,'Income &amp; Expenditure Backsheet'!$D$7:$AK$184,Q$10,0)))</f>
        <v>700832912.52407134</v>
      </c>
      <c r="R25" s="102">
        <f>IF((VLOOKUP($E25,'Income &amp; Expenditure Backsheet'!$D$7:$AK$184,R$10,0))="","",(VLOOKUP($E25,'Income &amp; Expenditure Backsheet'!$D$7:$AK$184,R$10,0)))</f>
        <v>190542508.5</v>
      </c>
      <c r="S25" s="102">
        <f>IF((VLOOKUP($E25,'Income &amp; Expenditure Backsheet'!$D$7:$AK$184,S$10,0))="","",(VLOOKUP($E25,'Income &amp; Expenditure Backsheet'!$D$7:$AK$184,S$10,0)))</f>
        <v>170689068</v>
      </c>
      <c r="T25" s="102">
        <f>IF((VLOOKUP($E25,'Income &amp; Expenditure Backsheet'!$D$7:$AK$184,T$10,0))="","",(VLOOKUP($E25,'Income &amp; Expenditure Backsheet'!$D$7:$AK$184,T$10,0)))</f>
        <v>170320060</v>
      </c>
      <c r="U25" s="102">
        <f>IF((VLOOKUP($E25,'Income &amp; Expenditure Backsheet'!$D$7:$AK$184,U$10,0))="","",(VLOOKUP($E25,'Income &amp; Expenditure Backsheet'!$D$7:$AK$184,U$10,0)))</f>
        <v>170467978</v>
      </c>
      <c r="V25" s="102">
        <f>IF((VLOOKUP($E25,'Income &amp; Expenditure Backsheet'!$D$7:$AK$184,V$10,0))="","",(VLOOKUP($E25,'Income &amp; Expenditure Backsheet'!$D$7:$AK$184,V$10,0)))</f>
        <v>702019614.5</v>
      </c>
    </row>
    <row r="26" spans="2:22" ht="16.5" customHeight="1">
      <c r="B26" s="42"/>
      <c r="C26" s="43" t="s">
        <v>40</v>
      </c>
      <c r="D26" s="43"/>
      <c r="E26" s="43" t="s">
        <v>39</v>
      </c>
      <c r="F26" s="88" t="s">
        <v>40</v>
      </c>
      <c r="G26" s="101">
        <f>IF((VLOOKUP($E26,'Income &amp; Expenditure Backsheet'!$D$7:$AK$184,G$10,0))="","",(VLOOKUP($E26,'Income &amp; Expenditure Backsheet'!$D$7:$AK$184,G$10,0)))</f>
        <v>427563985</v>
      </c>
      <c r="H26" s="102">
        <f>IF((VLOOKUP($E26,'Income &amp; Expenditure Backsheet'!$D$7:$AK$184,H$10,0))="","",(VLOOKUP($E26,'Income &amp; Expenditure Backsheet'!$D$7:$AK$184,H$10,0)))</f>
        <v>127368062.5</v>
      </c>
      <c r="I26" s="102">
        <f>IF((VLOOKUP($E26,'Income &amp; Expenditure Backsheet'!$D$7:$AK$184,I$10,0))="","",(VLOOKUP($E26,'Income &amp; Expenditure Backsheet'!$D$7:$AK$184,I$10,0)))</f>
        <v>99456067.5</v>
      </c>
      <c r="J26" s="102">
        <f>IF((VLOOKUP($E26,'Income &amp; Expenditure Backsheet'!$D$7:$AK$184,J$10,0))="","",(VLOOKUP($E26,'Income &amp; Expenditure Backsheet'!$D$7:$AK$184,J$10,0)))</f>
        <v>99456068.5</v>
      </c>
      <c r="K26" s="102">
        <f>IF((VLOOKUP($E26,'Income &amp; Expenditure Backsheet'!$D$7:$AK$184,K$10,0))="","",(VLOOKUP($E26,'Income &amp; Expenditure Backsheet'!$D$7:$AK$184,K$10,0)))</f>
        <v>100356778.5</v>
      </c>
      <c r="L26" s="102">
        <f>IF((VLOOKUP($E26,'Income &amp; Expenditure Backsheet'!$D$7:$AK$184,L$10,0))="","",(VLOOKUP($E26,'Income &amp; Expenditure Backsheet'!$D$7:$AK$184,L$10,0)))</f>
        <v>426636977</v>
      </c>
      <c r="M26" s="102">
        <f>IF((VLOOKUP($E26,'Income &amp; Expenditure Backsheet'!$D$7:$AK$184,M$10,0))="","",(VLOOKUP($E26,'Income &amp; Expenditure Backsheet'!$D$7:$AK$184,M$10,0)))</f>
        <v>127674562.5</v>
      </c>
      <c r="N26" s="102">
        <f>IF((VLOOKUP($E26,'Income &amp; Expenditure Backsheet'!$D$7:$AK$184,N$10,0))="","",(VLOOKUP($E26,'Income &amp; Expenditure Backsheet'!$D$7:$AK$184,N$10,0)))</f>
        <v>96472219.75</v>
      </c>
      <c r="O26" s="102">
        <f>IF((VLOOKUP($E26,'Income &amp; Expenditure Backsheet'!$D$7:$AK$184,O$10,0))="","",(VLOOKUP($E26,'Income &amp; Expenditure Backsheet'!$D$7:$AK$184,O$10,0)))</f>
        <v>108672229.75</v>
      </c>
      <c r="P26" s="102">
        <f>IF((VLOOKUP($E26,'Income &amp; Expenditure Backsheet'!$D$7:$AK$184,P$10,0))="","",(VLOOKUP($E26,'Income &amp; Expenditure Backsheet'!$D$7:$AK$184,P$10,0)))</f>
        <v>95083934.75</v>
      </c>
      <c r="Q26" s="102">
        <f>IF((VLOOKUP($E26,'Income &amp; Expenditure Backsheet'!$D$7:$AK$184,Q$10,0))="","",(VLOOKUP($E26,'Income &amp; Expenditure Backsheet'!$D$7:$AK$184,Q$10,0)))</f>
        <v>427902946.75</v>
      </c>
      <c r="R26" s="102">
        <f>IF((VLOOKUP($E26,'Income &amp; Expenditure Backsheet'!$D$7:$AK$184,R$10,0))="","",(VLOOKUP($E26,'Income &amp; Expenditure Backsheet'!$D$7:$AK$184,R$10,0)))</f>
        <v>127635062.5</v>
      </c>
      <c r="S26" s="102">
        <f>IF((VLOOKUP($E26,'Income &amp; Expenditure Backsheet'!$D$7:$AK$184,S$10,0))="","",(VLOOKUP($E26,'Income &amp; Expenditure Backsheet'!$D$7:$AK$184,S$10,0)))</f>
        <v>95640452.75</v>
      </c>
      <c r="T26" s="102">
        <f>IF((VLOOKUP($E26,'Income &amp; Expenditure Backsheet'!$D$7:$AK$184,T$10,0))="","",(VLOOKUP($E26,'Income &amp; Expenditure Backsheet'!$D$7:$AK$184,T$10,0)))</f>
        <v>108315954.75</v>
      </c>
      <c r="U26" s="102">
        <f>IF((VLOOKUP($E26,'Income &amp; Expenditure Backsheet'!$D$7:$AK$184,U$10,0))="","",(VLOOKUP($E26,'Income &amp; Expenditure Backsheet'!$D$7:$AK$184,U$10,0)))</f>
        <v>95630476.75</v>
      </c>
      <c r="V26" s="102">
        <f>IF((VLOOKUP($E26,'Income &amp; Expenditure Backsheet'!$D$7:$AK$184,V$10,0))="","",(VLOOKUP($E26,'Income &amp; Expenditure Backsheet'!$D$7:$AK$184,V$10,0)))</f>
        <v>427221946.75</v>
      </c>
    </row>
    <row r="27" spans="2:22" ht="16.5" customHeight="1">
      <c r="B27" s="42" t="s">
        <v>16</v>
      </c>
      <c r="C27" s="43"/>
      <c r="D27" s="43" t="s">
        <v>42</v>
      </c>
      <c r="E27" s="43" t="s">
        <v>41</v>
      </c>
      <c r="F27" s="88" t="s">
        <v>42</v>
      </c>
      <c r="G27" s="101">
        <f>IF((VLOOKUP($E27,'Income &amp; Expenditure Backsheet'!$D$7:$AK$184,G$10,0))="","",(VLOOKUP($E27,'Income &amp; Expenditure Backsheet'!$D$7:$AK$184,G$10,0)))</f>
        <v>808012134</v>
      </c>
      <c r="H27" s="102">
        <f>IF((VLOOKUP($E27,'Income &amp; Expenditure Backsheet'!$D$7:$AK$184,H$10,0))="","",(VLOOKUP($E27,'Income &amp; Expenditure Backsheet'!$D$7:$AK$184,H$10,0)))</f>
        <v>203862993.9325</v>
      </c>
      <c r="I27" s="102">
        <f>IF((VLOOKUP($E27,'Income &amp; Expenditure Backsheet'!$D$7:$AK$184,I$10,0))="","",(VLOOKUP($E27,'Income &amp; Expenditure Backsheet'!$D$7:$AK$184,I$10,0)))</f>
        <v>201237817.9325</v>
      </c>
      <c r="J27" s="102">
        <f>IF((VLOOKUP($E27,'Income &amp; Expenditure Backsheet'!$D$7:$AK$184,J$10,0))="","",(VLOOKUP($E27,'Income &amp; Expenditure Backsheet'!$D$7:$AK$184,J$10,0)))</f>
        <v>201018953.9325</v>
      </c>
      <c r="K27" s="102">
        <f>IF((VLOOKUP($E27,'Income &amp; Expenditure Backsheet'!$D$7:$AK$184,K$10,0))="","",(VLOOKUP($E27,'Income &amp; Expenditure Backsheet'!$D$7:$AK$184,K$10,0)))</f>
        <v>200888722.9325</v>
      </c>
      <c r="L27" s="102">
        <f>IF((VLOOKUP($E27,'Income &amp; Expenditure Backsheet'!$D$7:$AK$184,L$10,0))="","",(VLOOKUP($E27,'Income &amp; Expenditure Backsheet'!$D$7:$AK$184,L$10,0)))</f>
        <v>807008488.73000002</v>
      </c>
      <c r="M27" s="102">
        <f>IF((VLOOKUP($E27,'Income &amp; Expenditure Backsheet'!$D$7:$AK$184,M$10,0))="","",(VLOOKUP($E27,'Income &amp; Expenditure Backsheet'!$D$7:$AK$184,M$10,0)))</f>
        <v>201612565.901241</v>
      </c>
      <c r="N27" s="102">
        <f>IF((VLOOKUP($E27,'Income &amp; Expenditure Backsheet'!$D$7:$AK$184,N$10,0))="","",(VLOOKUP($E27,'Income &amp; Expenditure Backsheet'!$D$7:$AK$184,N$10,0)))</f>
        <v>199880808.98689869</v>
      </c>
      <c r="O27" s="102">
        <f>IF((VLOOKUP($E27,'Income &amp; Expenditure Backsheet'!$D$7:$AK$184,O$10,0))="","",(VLOOKUP($E27,'Income &amp; Expenditure Backsheet'!$D$7:$AK$184,O$10,0)))</f>
        <v>200005072.13050002</v>
      </c>
      <c r="P27" s="102">
        <f>IF((VLOOKUP($E27,'Income &amp; Expenditure Backsheet'!$D$7:$AK$184,P$10,0))="","",(VLOOKUP($E27,'Income &amp; Expenditure Backsheet'!$D$7:$AK$184,P$10,0)))</f>
        <v>198814075.92616665</v>
      </c>
      <c r="Q27" s="102">
        <f>IF((VLOOKUP($E27,'Income &amp; Expenditure Backsheet'!$D$7:$AK$184,Q$10,0))="","",(VLOOKUP($E27,'Income &amp; Expenditure Backsheet'!$D$7:$AK$184,Q$10,0)))</f>
        <v>800312522.94480634</v>
      </c>
      <c r="R27" s="102">
        <f>IF((VLOOKUP($E27,'Income &amp; Expenditure Backsheet'!$D$7:$AK$184,R$10,0))="","",(VLOOKUP($E27,'Income &amp; Expenditure Backsheet'!$D$7:$AK$184,R$10,0)))</f>
        <v>201779433</v>
      </c>
      <c r="S27" s="102">
        <f>IF((VLOOKUP($E27,'Income &amp; Expenditure Backsheet'!$D$7:$AK$184,S$10,0))="","",(VLOOKUP($E27,'Income &amp; Expenditure Backsheet'!$D$7:$AK$184,S$10,0)))</f>
        <v>199880509.98689869</v>
      </c>
      <c r="T27" s="102">
        <f>IF((VLOOKUP($E27,'Income &amp; Expenditure Backsheet'!$D$7:$AK$184,T$10,0))="","",(VLOOKUP($E27,'Income &amp; Expenditure Backsheet'!$D$7:$AK$184,T$10,0)))</f>
        <v>200005103.13050002</v>
      </c>
      <c r="U27" s="102">
        <f>IF((VLOOKUP($E27,'Income &amp; Expenditure Backsheet'!$D$7:$AK$184,U$10,0))="","",(VLOOKUP($E27,'Income &amp; Expenditure Backsheet'!$D$7:$AK$184,U$10,0)))</f>
        <v>199186304.02000001</v>
      </c>
      <c r="V27" s="102">
        <f>IF((VLOOKUP($E27,'Income &amp; Expenditure Backsheet'!$D$7:$AK$184,V$10,0))="","",(VLOOKUP($E27,'Income &amp; Expenditure Backsheet'!$D$7:$AK$184,V$10,0)))</f>
        <v>800851350.13739872</v>
      </c>
    </row>
    <row r="28" spans="2:22" ht="16.5" customHeight="1">
      <c r="B28" s="42" t="s">
        <v>16</v>
      </c>
      <c r="C28" s="43"/>
      <c r="D28" s="43" t="s">
        <v>44</v>
      </c>
      <c r="E28" s="43" t="s">
        <v>43</v>
      </c>
      <c r="F28" s="88" t="s">
        <v>44</v>
      </c>
      <c r="G28" s="101">
        <f>IF((VLOOKUP($E28,'Income &amp; Expenditure Backsheet'!$D$7:$AK$184,G$10,0))="","",(VLOOKUP($E28,'Income &amp; Expenditure Backsheet'!$D$7:$AK$184,G$10,0)))</f>
        <v>400294571</v>
      </c>
      <c r="H28" s="102">
        <f>IF((VLOOKUP($E28,'Income &amp; Expenditure Backsheet'!$D$7:$AK$184,H$10,0))="","",(VLOOKUP($E28,'Income &amp; Expenditure Backsheet'!$D$7:$AK$184,H$10,0)))</f>
        <v>102701500.75</v>
      </c>
      <c r="I28" s="102">
        <f>IF((VLOOKUP($E28,'Income &amp; Expenditure Backsheet'!$D$7:$AK$184,I$10,0))="","",(VLOOKUP($E28,'Income &amp; Expenditure Backsheet'!$D$7:$AK$184,I$10,0)))</f>
        <v>98244649.24000001</v>
      </c>
      <c r="J28" s="102">
        <f>IF((VLOOKUP($E28,'Income &amp; Expenditure Backsheet'!$D$7:$AK$184,J$10,0))="","",(VLOOKUP($E28,'Income &amp; Expenditure Backsheet'!$D$7:$AK$184,J$10,0)))</f>
        <v>98043648.24000001</v>
      </c>
      <c r="K28" s="102">
        <f>IF((VLOOKUP($E28,'Income &amp; Expenditure Backsheet'!$D$7:$AK$184,K$10,0))="","",(VLOOKUP($E28,'Income &amp; Expenditure Backsheet'!$D$7:$AK$184,K$10,0)))</f>
        <v>101304772.75</v>
      </c>
      <c r="L28" s="102">
        <f>IF((VLOOKUP($E28,'Income &amp; Expenditure Backsheet'!$D$7:$AK$184,L$10,0))="","",(VLOOKUP($E28,'Income &amp; Expenditure Backsheet'!$D$7:$AK$184,L$10,0)))</f>
        <v>400294570.98000002</v>
      </c>
      <c r="M28" s="102">
        <f>IF((VLOOKUP($E28,'Income &amp; Expenditure Backsheet'!$D$7:$AK$184,M$10,0))="","",(VLOOKUP($E28,'Income &amp; Expenditure Backsheet'!$D$7:$AK$184,M$10,0)))</f>
        <v>102656297.40000001</v>
      </c>
      <c r="N28" s="102">
        <f>IF((VLOOKUP($E28,'Income &amp; Expenditure Backsheet'!$D$7:$AK$184,N$10,0))="","",(VLOOKUP($E28,'Income &amp; Expenditure Backsheet'!$D$7:$AK$184,N$10,0)))</f>
        <v>98846802.99000001</v>
      </c>
      <c r="O28" s="102">
        <f>IF((VLOOKUP($E28,'Income &amp; Expenditure Backsheet'!$D$7:$AK$184,O$10,0))="","",(VLOOKUP($E28,'Income &amp; Expenditure Backsheet'!$D$7:$AK$184,O$10,0)))</f>
        <v>98778128.99000001</v>
      </c>
      <c r="P28" s="102">
        <f>IF((VLOOKUP($E28,'Income &amp; Expenditure Backsheet'!$D$7:$AK$184,P$10,0))="","",(VLOOKUP($E28,'Income &amp; Expenditure Backsheet'!$D$7:$AK$184,P$10,0)))</f>
        <v>99882031.099999994</v>
      </c>
      <c r="Q28" s="102">
        <f>IF((VLOOKUP($E28,'Income &amp; Expenditure Backsheet'!$D$7:$AK$184,Q$10,0))="","",(VLOOKUP($E28,'Income &amp; Expenditure Backsheet'!$D$7:$AK$184,Q$10,0)))</f>
        <v>400163260.48000002</v>
      </c>
      <c r="R28" s="102">
        <f>IF((VLOOKUP($E28,'Income &amp; Expenditure Backsheet'!$D$7:$AK$184,R$10,0))="","",(VLOOKUP($E28,'Income &amp; Expenditure Backsheet'!$D$7:$AK$184,R$10,0)))</f>
        <v>101557660.40000001</v>
      </c>
      <c r="S28" s="102">
        <f>IF((VLOOKUP($E28,'Income &amp; Expenditure Backsheet'!$D$7:$AK$184,S$10,0))="","",(VLOOKUP($E28,'Income &amp; Expenditure Backsheet'!$D$7:$AK$184,S$10,0)))</f>
        <v>99194341</v>
      </c>
      <c r="T28" s="102">
        <f>IF((VLOOKUP($E28,'Income &amp; Expenditure Backsheet'!$D$7:$AK$184,T$10,0))="","",(VLOOKUP($E28,'Income &amp; Expenditure Backsheet'!$D$7:$AK$184,T$10,0)))</f>
        <v>99203407.833333343</v>
      </c>
      <c r="U28" s="102">
        <f>IF((VLOOKUP($E28,'Income &amp; Expenditure Backsheet'!$D$7:$AK$184,U$10,0))="","",(VLOOKUP($E28,'Income &amp; Expenditure Backsheet'!$D$7:$AK$184,U$10,0)))</f>
        <v>106523155.34999999</v>
      </c>
      <c r="V28" s="102">
        <f>IF((VLOOKUP($E28,'Income &amp; Expenditure Backsheet'!$D$7:$AK$184,V$10,0))="","",(VLOOKUP($E28,'Income &amp; Expenditure Backsheet'!$D$7:$AK$184,V$10,0)))</f>
        <v>406478564.58333337</v>
      </c>
    </row>
    <row r="29" spans="2:22" ht="16.5" customHeight="1">
      <c r="B29" s="42" t="s">
        <v>16</v>
      </c>
      <c r="C29" s="43"/>
      <c r="D29" s="43" t="s">
        <v>46</v>
      </c>
      <c r="E29" s="43" t="s">
        <v>45</v>
      </c>
      <c r="F29" s="88" t="s">
        <v>46</v>
      </c>
      <c r="G29" s="101">
        <f>IF((VLOOKUP($E29,'Income &amp; Expenditure Backsheet'!$D$7:$AK$184,G$10,0))="","",(VLOOKUP($E29,'Income &amp; Expenditure Backsheet'!$D$7:$AK$184,G$10,0)))</f>
        <v>303633072</v>
      </c>
      <c r="H29" s="102">
        <f>IF((VLOOKUP($E29,'Income &amp; Expenditure Backsheet'!$D$7:$AK$184,H$10,0))="","",(VLOOKUP($E29,'Income &amp; Expenditure Backsheet'!$D$7:$AK$184,H$10,0)))</f>
        <v>77617386</v>
      </c>
      <c r="I29" s="102">
        <f>IF((VLOOKUP($E29,'Income &amp; Expenditure Backsheet'!$D$7:$AK$184,I$10,0))="","",(VLOOKUP($E29,'Income &amp; Expenditure Backsheet'!$D$7:$AK$184,I$10,0)))</f>
        <v>74811851.5</v>
      </c>
      <c r="J29" s="102">
        <f>IF((VLOOKUP($E29,'Income &amp; Expenditure Backsheet'!$D$7:$AK$184,J$10,0))="","",(VLOOKUP($E29,'Income &amp; Expenditure Backsheet'!$D$7:$AK$184,J$10,0)))</f>
        <v>75702390.5</v>
      </c>
      <c r="K29" s="102">
        <f>IF((VLOOKUP($E29,'Income &amp; Expenditure Backsheet'!$D$7:$AK$184,K$10,0))="","",(VLOOKUP($E29,'Income &amp; Expenditure Backsheet'!$D$7:$AK$184,K$10,0)))</f>
        <v>75499908.5</v>
      </c>
      <c r="L29" s="102">
        <f>IF((VLOOKUP($E29,'Income &amp; Expenditure Backsheet'!$D$7:$AK$184,L$10,0))="","",(VLOOKUP($E29,'Income &amp; Expenditure Backsheet'!$D$7:$AK$184,L$10,0)))</f>
        <v>303631536.5</v>
      </c>
      <c r="M29" s="102">
        <f>IF((VLOOKUP($E29,'Income &amp; Expenditure Backsheet'!$D$7:$AK$184,M$10,0))="","",(VLOOKUP($E29,'Income &amp; Expenditure Backsheet'!$D$7:$AK$184,M$10,0)))</f>
        <v>78351803.833333343</v>
      </c>
      <c r="N29" s="102">
        <f>IF((VLOOKUP($E29,'Income &amp; Expenditure Backsheet'!$D$7:$AK$184,N$10,0))="","",(VLOOKUP($E29,'Income &amp; Expenditure Backsheet'!$D$7:$AK$184,N$10,0)))</f>
        <v>78036091.666666657</v>
      </c>
      <c r="O29" s="102">
        <f>IF((VLOOKUP($E29,'Income &amp; Expenditure Backsheet'!$D$7:$AK$184,O$10,0))="","",(VLOOKUP($E29,'Income &amp; Expenditure Backsheet'!$D$7:$AK$184,O$10,0)))</f>
        <v>76684322.75</v>
      </c>
      <c r="P29" s="102">
        <f>IF((VLOOKUP($E29,'Income &amp; Expenditure Backsheet'!$D$7:$AK$184,P$10,0))="","",(VLOOKUP($E29,'Income &amp; Expenditure Backsheet'!$D$7:$AK$184,P$10,0)))</f>
        <v>78580429.75</v>
      </c>
      <c r="Q29" s="102">
        <f>IF((VLOOKUP($E29,'Income &amp; Expenditure Backsheet'!$D$7:$AK$184,Q$10,0))="","",(VLOOKUP($E29,'Income &amp; Expenditure Backsheet'!$D$7:$AK$184,Q$10,0)))</f>
        <v>311652648</v>
      </c>
      <c r="R29" s="102">
        <f>IF((VLOOKUP($E29,'Income &amp; Expenditure Backsheet'!$D$7:$AK$184,R$10,0))="","",(VLOOKUP($E29,'Income &amp; Expenditure Backsheet'!$D$7:$AK$184,R$10,0)))</f>
        <v>62685686.833333336</v>
      </c>
      <c r="S29" s="102">
        <f>IF((VLOOKUP($E29,'Income &amp; Expenditure Backsheet'!$D$7:$AK$184,S$10,0))="","",(VLOOKUP($E29,'Income &amp; Expenditure Backsheet'!$D$7:$AK$184,S$10,0)))</f>
        <v>60751505</v>
      </c>
      <c r="T29" s="102">
        <f>IF((VLOOKUP($E29,'Income &amp; Expenditure Backsheet'!$D$7:$AK$184,T$10,0))="","",(VLOOKUP($E29,'Income &amp; Expenditure Backsheet'!$D$7:$AK$184,T$10,0)))</f>
        <v>82052272.75</v>
      </c>
      <c r="U29" s="102">
        <f>IF((VLOOKUP($E29,'Income &amp; Expenditure Backsheet'!$D$7:$AK$184,U$10,0))="","",(VLOOKUP($E29,'Income &amp; Expenditure Backsheet'!$D$7:$AK$184,U$10,0)))</f>
        <v>105824545</v>
      </c>
      <c r="V29" s="102">
        <f>IF((VLOOKUP($E29,'Income &amp; Expenditure Backsheet'!$D$7:$AK$184,V$10,0))="","",(VLOOKUP($E29,'Income &amp; Expenditure Backsheet'!$D$7:$AK$184,V$10,0)))</f>
        <v>311314009.58333337</v>
      </c>
    </row>
    <row r="30" spans="2:22" ht="16.5" customHeight="1">
      <c r="B30" s="42" t="s">
        <v>16</v>
      </c>
      <c r="C30" s="43"/>
      <c r="D30" s="43" t="s">
        <v>48</v>
      </c>
      <c r="E30" s="43" t="s">
        <v>47</v>
      </c>
      <c r="F30" s="88" t="s">
        <v>48</v>
      </c>
      <c r="G30" s="101">
        <f>IF((VLOOKUP($E30,'Income &amp; Expenditure Backsheet'!$D$7:$AK$184,G$10,0))="","",(VLOOKUP($E30,'Income &amp; Expenditure Backsheet'!$D$7:$AK$184,G$10,0)))</f>
        <v>336094843</v>
      </c>
      <c r="H30" s="102">
        <f>IF((VLOOKUP($E30,'Income &amp; Expenditure Backsheet'!$D$7:$AK$184,H$10,0))="","",(VLOOKUP($E30,'Income &amp; Expenditure Backsheet'!$D$7:$AK$184,H$10,0)))</f>
        <v>160551649.99793068</v>
      </c>
      <c r="I30" s="102">
        <f>IF((VLOOKUP($E30,'Income &amp; Expenditure Backsheet'!$D$7:$AK$184,I$10,0))="","",(VLOOKUP($E30,'Income &amp; Expenditure Backsheet'!$D$7:$AK$184,I$10,0)))</f>
        <v>58514397.747930676</v>
      </c>
      <c r="J30" s="102">
        <f>IF((VLOOKUP($E30,'Income &amp; Expenditure Backsheet'!$D$7:$AK$184,J$10,0))="","",(VLOOKUP($E30,'Income &amp; Expenditure Backsheet'!$D$7:$AK$184,J$10,0)))</f>
        <v>58514397.747930676</v>
      </c>
      <c r="K30" s="102">
        <f>IF((VLOOKUP($E30,'Income &amp; Expenditure Backsheet'!$D$7:$AK$184,K$10,0))="","",(VLOOKUP($E30,'Income &amp; Expenditure Backsheet'!$D$7:$AK$184,K$10,0)))</f>
        <v>58514397.747930676</v>
      </c>
      <c r="L30" s="102">
        <f>IF((VLOOKUP($E30,'Income &amp; Expenditure Backsheet'!$D$7:$AK$184,L$10,0))="","",(VLOOKUP($E30,'Income &amp; Expenditure Backsheet'!$D$7:$AK$184,L$10,0)))</f>
        <v>336094843.2417227</v>
      </c>
      <c r="M30" s="102">
        <f>IF((VLOOKUP($E30,'Income &amp; Expenditure Backsheet'!$D$7:$AK$184,M$10,0))="","",(VLOOKUP($E30,'Income &amp; Expenditure Backsheet'!$D$7:$AK$184,M$10,0)))</f>
        <v>160595649.99793068</v>
      </c>
      <c r="N30" s="102">
        <f>IF((VLOOKUP($E30,'Income &amp; Expenditure Backsheet'!$D$7:$AK$184,N$10,0))="","",(VLOOKUP($E30,'Income &amp; Expenditure Backsheet'!$D$7:$AK$184,N$10,0)))</f>
        <v>58558397.747930676</v>
      </c>
      <c r="O30" s="102">
        <f>IF((VLOOKUP($E30,'Income &amp; Expenditure Backsheet'!$D$7:$AK$184,O$10,0))="","",(VLOOKUP($E30,'Income &amp; Expenditure Backsheet'!$D$7:$AK$184,O$10,0)))</f>
        <v>58558397.747930676</v>
      </c>
      <c r="P30" s="102">
        <f>IF((VLOOKUP($E30,'Income &amp; Expenditure Backsheet'!$D$7:$AK$184,P$10,0))="","",(VLOOKUP($E30,'Income &amp; Expenditure Backsheet'!$D$7:$AK$184,P$10,0)))</f>
        <v>58558399.747930676</v>
      </c>
      <c r="Q30" s="102">
        <f>IF((VLOOKUP($E30,'Income &amp; Expenditure Backsheet'!$D$7:$AK$184,Q$10,0))="","",(VLOOKUP($E30,'Income &amp; Expenditure Backsheet'!$D$7:$AK$184,Q$10,0)))</f>
        <v>336270845.2417227</v>
      </c>
      <c r="R30" s="102">
        <f>IF((VLOOKUP($E30,'Income &amp; Expenditure Backsheet'!$D$7:$AK$184,R$10,0))="","",(VLOOKUP($E30,'Income &amp; Expenditure Backsheet'!$D$7:$AK$184,R$10,0)))</f>
        <v>158979035</v>
      </c>
      <c r="S30" s="102">
        <f>IF((VLOOKUP($E30,'Income &amp; Expenditure Backsheet'!$D$7:$AK$184,S$10,0))="","",(VLOOKUP($E30,'Income &amp; Expenditure Backsheet'!$D$7:$AK$184,S$10,0)))</f>
        <v>58000895.75</v>
      </c>
      <c r="T30" s="102">
        <f>IF((VLOOKUP($E30,'Income &amp; Expenditure Backsheet'!$D$7:$AK$184,T$10,0))="","",(VLOOKUP($E30,'Income &amp; Expenditure Backsheet'!$D$7:$AK$184,T$10,0)))</f>
        <v>60732013.75</v>
      </c>
      <c r="U30" s="102">
        <f>IF((VLOOKUP($E30,'Income &amp; Expenditure Backsheet'!$D$7:$AK$184,U$10,0))="","",(VLOOKUP($E30,'Income &amp; Expenditure Backsheet'!$D$7:$AK$184,U$10,0)))</f>
        <v>58558900.75</v>
      </c>
      <c r="V30" s="102">
        <f>IF((VLOOKUP($E30,'Income &amp; Expenditure Backsheet'!$D$7:$AK$184,V$10,0))="","",(VLOOKUP($E30,'Income &amp; Expenditure Backsheet'!$D$7:$AK$184,V$10,0)))</f>
        <v>336270845.25</v>
      </c>
    </row>
    <row r="31" spans="2:22" ht="16.5" customHeight="1">
      <c r="B31" s="42" t="s">
        <v>18</v>
      </c>
      <c r="C31" s="43"/>
      <c r="D31" s="43" t="s">
        <v>50</v>
      </c>
      <c r="E31" s="43" t="s">
        <v>49</v>
      </c>
      <c r="F31" s="88" t="s">
        <v>50</v>
      </c>
      <c r="G31" s="101">
        <f>IF((VLOOKUP($E31,'Income &amp; Expenditure Backsheet'!$D$7:$AK$184,G$10,0))="","",(VLOOKUP($E31,'Income &amp; Expenditure Backsheet'!$D$7:$AK$184,G$10,0)))</f>
        <v>461582715</v>
      </c>
      <c r="H31" s="102">
        <f>IF((VLOOKUP($E31,'Income &amp; Expenditure Backsheet'!$D$7:$AK$184,H$10,0))="","",(VLOOKUP($E31,'Income &amp; Expenditure Backsheet'!$D$7:$AK$184,H$10,0)))</f>
        <v>122171745.5</v>
      </c>
      <c r="I31" s="102">
        <f>IF((VLOOKUP($E31,'Income &amp; Expenditure Backsheet'!$D$7:$AK$184,I$10,0))="","",(VLOOKUP($E31,'Income &amp; Expenditure Backsheet'!$D$7:$AK$184,I$10,0)))</f>
        <v>113146835.5</v>
      </c>
      <c r="J31" s="102">
        <f>IF((VLOOKUP($E31,'Income &amp; Expenditure Backsheet'!$D$7:$AK$184,J$10,0))="","",(VLOOKUP($E31,'Income &amp; Expenditure Backsheet'!$D$7:$AK$184,J$10,0)))</f>
        <v>113146839.5</v>
      </c>
      <c r="K31" s="102">
        <f>IF((VLOOKUP($E31,'Income &amp; Expenditure Backsheet'!$D$7:$AK$184,K$10,0))="","",(VLOOKUP($E31,'Income &amp; Expenditure Backsheet'!$D$7:$AK$184,K$10,0)))</f>
        <v>113146503.5</v>
      </c>
      <c r="L31" s="102">
        <f>IF((VLOOKUP($E31,'Income &amp; Expenditure Backsheet'!$D$7:$AK$184,L$10,0))="","",(VLOOKUP($E31,'Income &amp; Expenditure Backsheet'!$D$7:$AK$184,L$10,0)))</f>
        <v>461611924</v>
      </c>
      <c r="M31" s="102">
        <f>IF((VLOOKUP($E31,'Income &amp; Expenditure Backsheet'!$D$7:$AK$184,M$10,0))="","",(VLOOKUP($E31,'Income &amp; Expenditure Backsheet'!$D$7:$AK$184,M$10,0)))</f>
        <v>122788140.5</v>
      </c>
      <c r="N31" s="102">
        <f>IF((VLOOKUP($E31,'Income &amp; Expenditure Backsheet'!$D$7:$AK$184,N$10,0))="","",(VLOOKUP($E31,'Income &amp; Expenditure Backsheet'!$D$7:$AK$184,N$10,0)))</f>
        <v>113784929.5</v>
      </c>
      <c r="O31" s="102">
        <f>IF((VLOOKUP($E31,'Income &amp; Expenditure Backsheet'!$D$7:$AK$184,O$10,0))="","",(VLOOKUP($E31,'Income &amp; Expenditure Backsheet'!$D$7:$AK$184,O$10,0)))</f>
        <v>113143836.5</v>
      </c>
      <c r="P31" s="102">
        <f>IF((VLOOKUP($E31,'Income &amp; Expenditure Backsheet'!$D$7:$AK$184,P$10,0))="","",(VLOOKUP($E31,'Income &amp; Expenditure Backsheet'!$D$7:$AK$184,P$10,0)))</f>
        <v>112206499.5</v>
      </c>
      <c r="Q31" s="102">
        <f>IF((VLOOKUP($E31,'Income &amp; Expenditure Backsheet'!$D$7:$AK$184,Q$10,0))="","",(VLOOKUP($E31,'Income &amp; Expenditure Backsheet'!$D$7:$AK$184,Q$10,0)))</f>
        <v>461923406</v>
      </c>
      <c r="R31" s="102">
        <f>IF((VLOOKUP($E31,'Income &amp; Expenditure Backsheet'!$D$7:$AK$184,R$10,0))="","",(VLOOKUP($E31,'Income &amp; Expenditure Backsheet'!$D$7:$AK$184,R$10,0)))</f>
        <v>122479213.5</v>
      </c>
      <c r="S31" s="102">
        <f>IF((VLOOKUP($E31,'Income &amp; Expenditure Backsheet'!$D$7:$AK$184,S$10,0))="","",(VLOOKUP($E31,'Income &amp; Expenditure Backsheet'!$D$7:$AK$184,S$10,0)))</f>
        <v>113772703</v>
      </c>
      <c r="T31" s="102">
        <f>IF((VLOOKUP($E31,'Income &amp; Expenditure Backsheet'!$D$7:$AK$184,T$10,0))="","",(VLOOKUP($E31,'Income &amp; Expenditure Backsheet'!$D$7:$AK$184,T$10,0)))</f>
        <v>112202677</v>
      </c>
      <c r="U31" s="102">
        <f>IF((VLOOKUP($E31,'Income &amp; Expenditure Backsheet'!$D$7:$AK$184,U$10,0))="","",(VLOOKUP($E31,'Income &amp; Expenditure Backsheet'!$D$7:$AK$184,U$10,0)))</f>
        <v>113122154</v>
      </c>
      <c r="V31" s="102">
        <f>IF((VLOOKUP($E31,'Income &amp; Expenditure Backsheet'!$D$7:$AK$184,V$10,0))="","",(VLOOKUP($E31,'Income &amp; Expenditure Backsheet'!$D$7:$AK$184,V$10,0)))</f>
        <v>461576747.5</v>
      </c>
    </row>
    <row r="32" spans="2:22" ht="16.5" customHeight="1">
      <c r="B32" s="42" t="s">
        <v>18</v>
      </c>
      <c r="C32" s="43"/>
      <c r="D32" s="43" t="s">
        <v>52</v>
      </c>
      <c r="E32" s="43" t="s">
        <v>51</v>
      </c>
      <c r="F32" s="88" t="s">
        <v>52</v>
      </c>
      <c r="G32" s="101">
        <f>IF((VLOOKUP($E32,'Income &amp; Expenditure Backsheet'!$D$7:$AK$184,G$10,0))="","",(VLOOKUP($E32,'Income &amp; Expenditure Backsheet'!$D$7:$AK$184,G$10,0)))</f>
        <v>681423280</v>
      </c>
      <c r="H32" s="102">
        <f>IF((VLOOKUP($E32,'Income &amp; Expenditure Backsheet'!$D$7:$AK$184,H$10,0))="","",(VLOOKUP($E32,'Income &amp; Expenditure Backsheet'!$D$7:$AK$184,H$10,0)))</f>
        <v>172764018</v>
      </c>
      <c r="I32" s="102">
        <f>IF((VLOOKUP($E32,'Income &amp; Expenditure Backsheet'!$D$7:$AK$184,I$10,0))="","",(VLOOKUP($E32,'Income &amp; Expenditure Backsheet'!$D$7:$AK$184,I$10,0)))</f>
        <v>169394775</v>
      </c>
      <c r="J32" s="102">
        <f>IF((VLOOKUP($E32,'Income &amp; Expenditure Backsheet'!$D$7:$AK$184,J$10,0))="","",(VLOOKUP($E32,'Income &amp; Expenditure Backsheet'!$D$7:$AK$184,J$10,0)))</f>
        <v>169613114</v>
      </c>
      <c r="K32" s="102">
        <f>IF((VLOOKUP($E32,'Income &amp; Expenditure Backsheet'!$D$7:$AK$184,K$10,0))="","",(VLOOKUP($E32,'Income &amp; Expenditure Backsheet'!$D$7:$AK$184,K$10,0)))</f>
        <v>170860968</v>
      </c>
      <c r="L32" s="102">
        <f>IF((VLOOKUP($E32,'Income &amp; Expenditure Backsheet'!$D$7:$AK$184,L$10,0))="","",(VLOOKUP($E32,'Income &amp; Expenditure Backsheet'!$D$7:$AK$184,L$10,0)))</f>
        <v>682632875</v>
      </c>
      <c r="M32" s="102">
        <f>IF((VLOOKUP($E32,'Income &amp; Expenditure Backsheet'!$D$7:$AK$184,M$10,0))="","",(VLOOKUP($E32,'Income &amp; Expenditure Backsheet'!$D$7:$AK$184,M$10,0)))</f>
        <v>171486956.52492768</v>
      </c>
      <c r="N32" s="102">
        <f>IF((VLOOKUP($E32,'Income &amp; Expenditure Backsheet'!$D$7:$AK$184,N$10,0))="","",(VLOOKUP($E32,'Income &amp; Expenditure Backsheet'!$D$7:$AK$184,N$10,0)))</f>
        <v>173553826.52492768</v>
      </c>
      <c r="O32" s="102">
        <f>IF((VLOOKUP($E32,'Income &amp; Expenditure Backsheet'!$D$7:$AK$184,O$10,0))="","",(VLOOKUP($E32,'Income &amp; Expenditure Backsheet'!$D$7:$AK$184,O$10,0)))</f>
        <v>174052870.1312629</v>
      </c>
      <c r="P32" s="102">
        <f>IF((VLOOKUP($E32,'Income &amp; Expenditure Backsheet'!$D$7:$AK$184,P$10,0))="","",(VLOOKUP($E32,'Income &amp; Expenditure Backsheet'!$D$7:$AK$184,P$10,0)))</f>
        <v>175299657.1312629</v>
      </c>
      <c r="Q32" s="102">
        <f>IF((VLOOKUP($E32,'Income &amp; Expenditure Backsheet'!$D$7:$AK$184,Q$10,0))="","",(VLOOKUP($E32,'Income &amp; Expenditure Backsheet'!$D$7:$AK$184,Q$10,0)))</f>
        <v>694393310.31238127</v>
      </c>
      <c r="R32" s="102">
        <f>IF((VLOOKUP($E32,'Income &amp; Expenditure Backsheet'!$D$7:$AK$184,R$10,0))="","",(VLOOKUP($E32,'Income &amp; Expenditure Backsheet'!$D$7:$AK$184,R$10,0)))</f>
        <v>172099893.66540053</v>
      </c>
      <c r="S32" s="102">
        <f>IF((VLOOKUP($E32,'Income &amp; Expenditure Backsheet'!$D$7:$AK$184,S$10,0))="","",(VLOOKUP($E32,'Income &amp; Expenditure Backsheet'!$D$7:$AK$184,S$10,0)))</f>
        <v>176217934.5</v>
      </c>
      <c r="T32" s="102">
        <f>IF((VLOOKUP($E32,'Income &amp; Expenditure Backsheet'!$D$7:$AK$184,T$10,0))="","",(VLOOKUP($E32,'Income &amp; Expenditure Backsheet'!$D$7:$AK$184,T$10,0)))</f>
        <v>170787321.89345908</v>
      </c>
      <c r="U32" s="102">
        <f>IF((VLOOKUP($E32,'Income &amp; Expenditure Backsheet'!$D$7:$AK$184,U$10,0))="","",(VLOOKUP($E32,'Income &amp; Expenditure Backsheet'!$D$7:$AK$184,U$10,0)))</f>
        <v>173191092.06631202</v>
      </c>
      <c r="V32" s="102">
        <f>IF((VLOOKUP($E32,'Income &amp; Expenditure Backsheet'!$D$7:$AK$184,V$10,0))="","",(VLOOKUP($E32,'Income &amp; Expenditure Backsheet'!$D$7:$AK$184,V$10,0)))</f>
        <v>692296242.12517166</v>
      </c>
    </row>
    <row r="33" spans="2:22" ht="16.5" customHeight="1">
      <c r="B33" s="42" t="s">
        <v>18</v>
      </c>
      <c r="C33" s="43"/>
      <c r="D33" s="43" t="s">
        <v>54</v>
      </c>
      <c r="E33" s="43" t="s">
        <v>53</v>
      </c>
      <c r="F33" s="88" t="s">
        <v>54</v>
      </c>
      <c r="G33" s="101">
        <f>IF((VLOOKUP($E33,'Income &amp; Expenditure Backsheet'!$D$7:$AK$184,G$10,0))="","",(VLOOKUP($E33,'Income &amp; Expenditure Backsheet'!$D$7:$AK$184,G$10,0)))</f>
        <v>318110138</v>
      </c>
      <c r="H33" s="102">
        <f>IF((VLOOKUP($E33,'Income &amp; Expenditure Backsheet'!$D$7:$AK$184,H$10,0))="","",(VLOOKUP($E33,'Income &amp; Expenditure Backsheet'!$D$7:$AK$184,H$10,0)))</f>
        <v>90428917.150000006</v>
      </c>
      <c r="I33" s="102">
        <f>IF((VLOOKUP($E33,'Income &amp; Expenditure Backsheet'!$D$7:$AK$184,I$10,0))="","",(VLOOKUP($E33,'Income &amp; Expenditure Backsheet'!$D$7:$AK$184,I$10,0)))</f>
        <v>75505251.900000006</v>
      </c>
      <c r="J33" s="102">
        <f>IF((VLOOKUP($E33,'Income &amp; Expenditure Backsheet'!$D$7:$AK$184,J$10,0))="","",(VLOOKUP($E33,'Income &amp; Expenditure Backsheet'!$D$7:$AK$184,J$10,0)))</f>
        <v>75375251.900000006</v>
      </c>
      <c r="K33" s="102">
        <f>IF((VLOOKUP($E33,'Income &amp; Expenditure Backsheet'!$D$7:$AK$184,K$10,0))="","",(VLOOKUP($E33,'Income &amp; Expenditure Backsheet'!$D$7:$AK$184,K$10,0)))</f>
        <v>75422252.900000006</v>
      </c>
      <c r="L33" s="102">
        <f>IF((VLOOKUP($E33,'Income &amp; Expenditure Backsheet'!$D$7:$AK$184,L$10,0))="","",(VLOOKUP($E33,'Income &amp; Expenditure Backsheet'!$D$7:$AK$184,L$10,0)))</f>
        <v>316731673.85000002</v>
      </c>
      <c r="M33" s="102">
        <f>IF((VLOOKUP($E33,'Income &amp; Expenditure Backsheet'!$D$7:$AK$184,M$10,0))="","",(VLOOKUP($E33,'Income &amp; Expenditure Backsheet'!$D$7:$AK$184,M$10,0)))</f>
        <v>90428917.150000006</v>
      </c>
      <c r="N33" s="102">
        <f>IF((VLOOKUP($E33,'Income &amp; Expenditure Backsheet'!$D$7:$AK$184,N$10,0))="","",(VLOOKUP($E33,'Income &amp; Expenditure Backsheet'!$D$7:$AK$184,N$10,0)))</f>
        <v>75459251.900000006</v>
      </c>
      <c r="O33" s="102">
        <f>IF((VLOOKUP($E33,'Income &amp; Expenditure Backsheet'!$D$7:$AK$184,O$10,0))="","",(VLOOKUP($E33,'Income &amp; Expenditure Backsheet'!$D$7:$AK$184,O$10,0)))</f>
        <v>75421251.900000006</v>
      </c>
      <c r="P33" s="102">
        <f>IF((VLOOKUP($E33,'Income &amp; Expenditure Backsheet'!$D$7:$AK$184,P$10,0))="","",(VLOOKUP($E33,'Income &amp; Expenditure Backsheet'!$D$7:$AK$184,P$10,0)))</f>
        <v>75422252.900000006</v>
      </c>
      <c r="Q33" s="102">
        <f>IF((VLOOKUP($E33,'Income &amp; Expenditure Backsheet'!$D$7:$AK$184,Q$10,0))="","",(VLOOKUP($E33,'Income &amp; Expenditure Backsheet'!$D$7:$AK$184,Q$10,0)))</f>
        <v>316731673.85000002</v>
      </c>
      <c r="R33" s="102">
        <f>IF((VLOOKUP($E33,'Income &amp; Expenditure Backsheet'!$D$7:$AK$184,R$10,0))="","",(VLOOKUP($E33,'Income &amp; Expenditure Backsheet'!$D$7:$AK$184,R$10,0)))</f>
        <v>78550263.75</v>
      </c>
      <c r="S33" s="102">
        <f>IF((VLOOKUP($E33,'Income &amp; Expenditure Backsheet'!$D$7:$AK$184,S$10,0))="","",(VLOOKUP($E33,'Income &amp; Expenditure Backsheet'!$D$7:$AK$184,S$10,0)))</f>
        <v>63678970</v>
      </c>
      <c r="T33" s="102">
        <f>IF((VLOOKUP($E33,'Income &amp; Expenditure Backsheet'!$D$7:$AK$184,T$10,0))="","",(VLOOKUP($E33,'Income &amp; Expenditure Backsheet'!$D$7:$AK$184,T$10,0)))</f>
        <v>100922832</v>
      </c>
      <c r="U33" s="102">
        <f>IF((VLOOKUP($E33,'Income &amp; Expenditure Backsheet'!$D$7:$AK$184,U$10,0))="","",(VLOOKUP($E33,'Income &amp; Expenditure Backsheet'!$D$7:$AK$184,U$10,0)))</f>
        <v>73732351</v>
      </c>
      <c r="V33" s="102">
        <f>IF((VLOOKUP($E33,'Income &amp; Expenditure Backsheet'!$D$7:$AK$184,V$10,0))="","",(VLOOKUP($E33,'Income &amp; Expenditure Backsheet'!$D$7:$AK$184,V$10,0)))</f>
        <v>316884416.75</v>
      </c>
    </row>
    <row r="34" spans="2:22" ht="16.5" customHeight="1">
      <c r="B34" s="42" t="s">
        <v>18</v>
      </c>
      <c r="C34" s="43"/>
      <c r="D34" s="43" t="s">
        <v>56</v>
      </c>
      <c r="E34" s="43" t="s">
        <v>55</v>
      </c>
      <c r="F34" s="88" t="s">
        <v>56</v>
      </c>
      <c r="G34" s="101">
        <f>IF((VLOOKUP($E34,'Income &amp; Expenditure Backsheet'!$D$7:$AK$184,G$10,0))="","",(VLOOKUP($E34,'Income &amp; Expenditure Backsheet'!$D$7:$AK$184,G$10,0)))</f>
        <v>250869994</v>
      </c>
      <c r="H34" s="102">
        <f>IF((VLOOKUP($E34,'Income &amp; Expenditure Backsheet'!$D$7:$AK$184,H$10,0))="","",(VLOOKUP($E34,'Income &amp; Expenditure Backsheet'!$D$7:$AK$184,H$10,0)))</f>
        <v>83329740.75</v>
      </c>
      <c r="I34" s="102">
        <f>IF((VLOOKUP($E34,'Income &amp; Expenditure Backsheet'!$D$7:$AK$184,I$10,0))="","",(VLOOKUP($E34,'Income &amp; Expenditure Backsheet'!$D$7:$AK$184,I$10,0)))</f>
        <v>55417745.75</v>
      </c>
      <c r="J34" s="102">
        <f>IF((VLOOKUP($E34,'Income &amp; Expenditure Backsheet'!$D$7:$AK$184,J$10,0))="","",(VLOOKUP($E34,'Income &amp; Expenditure Backsheet'!$D$7:$AK$184,J$10,0)))</f>
        <v>55417746.75</v>
      </c>
      <c r="K34" s="102">
        <f>IF((VLOOKUP($E34,'Income &amp; Expenditure Backsheet'!$D$7:$AK$184,K$10,0))="","",(VLOOKUP($E34,'Income &amp; Expenditure Backsheet'!$D$7:$AK$184,K$10,0)))</f>
        <v>56317747.75</v>
      </c>
      <c r="L34" s="102">
        <f>IF((VLOOKUP($E34,'Income &amp; Expenditure Backsheet'!$D$7:$AK$184,L$10,0))="","",(VLOOKUP($E34,'Income &amp; Expenditure Backsheet'!$D$7:$AK$184,L$10,0)))</f>
        <v>250482981</v>
      </c>
      <c r="M34" s="102">
        <f>IF((VLOOKUP($E34,'Income &amp; Expenditure Backsheet'!$D$7:$AK$184,M$10,0))="","",(VLOOKUP($E34,'Income &amp; Expenditure Backsheet'!$D$7:$AK$184,M$10,0)))</f>
        <v>83636240.75</v>
      </c>
      <c r="N34" s="102">
        <f>IF((VLOOKUP($E34,'Income &amp; Expenditure Backsheet'!$D$7:$AK$184,N$10,0))="","",(VLOOKUP($E34,'Income &amp; Expenditure Backsheet'!$D$7:$AK$184,N$10,0)))</f>
        <v>52433898</v>
      </c>
      <c r="O34" s="102">
        <f>IF((VLOOKUP($E34,'Income &amp; Expenditure Backsheet'!$D$7:$AK$184,O$10,0))="","",(VLOOKUP($E34,'Income &amp; Expenditure Backsheet'!$D$7:$AK$184,O$10,0)))</f>
        <v>64633908</v>
      </c>
      <c r="P34" s="102">
        <f>IF((VLOOKUP($E34,'Income &amp; Expenditure Backsheet'!$D$7:$AK$184,P$10,0))="","",(VLOOKUP($E34,'Income &amp; Expenditure Backsheet'!$D$7:$AK$184,P$10,0)))</f>
        <v>51044904</v>
      </c>
      <c r="Q34" s="102">
        <f>IF((VLOOKUP($E34,'Income &amp; Expenditure Backsheet'!$D$7:$AK$184,Q$10,0))="","",(VLOOKUP($E34,'Income &amp; Expenditure Backsheet'!$D$7:$AK$184,Q$10,0)))</f>
        <v>251748950.75</v>
      </c>
      <c r="R34" s="102">
        <f>IF((VLOOKUP($E34,'Income &amp; Expenditure Backsheet'!$D$7:$AK$184,R$10,0))="","",(VLOOKUP($E34,'Income &amp; Expenditure Backsheet'!$D$7:$AK$184,R$10,0)))</f>
        <v>83535240.75</v>
      </c>
      <c r="S34" s="102">
        <f>IF((VLOOKUP($E34,'Income &amp; Expenditure Backsheet'!$D$7:$AK$184,S$10,0))="","",(VLOOKUP($E34,'Income &amp; Expenditure Backsheet'!$D$7:$AK$184,S$10,0)))</f>
        <v>51623131</v>
      </c>
      <c r="T34" s="102">
        <f>IF((VLOOKUP($E34,'Income &amp; Expenditure Backsheet'!$D$7:$AK$184,T$10,0))="","",(VLOOKUP($E34,'Income &amp; Expenditure Backsheet'!$D$7:$AK$184,T$10,0)))</f>
        <v>64297633</v>
      </c>
      <c r="U34" s="102">
        <f>IF((VLOOKUP($E34,'Income &amp; Expenditure Backsheet'!$D$7:$AK$184,U$10,0))="","",(VLOOKUP($E34,'Income &amp; Expenditure Backsheet'!$D$7:$AK$184,U$10,0)))</f>
        <v>51611946</v>
      </c>
      <c r="V34" s="102">
        <f>IF((VLOOKUP($E34,'Income &amp; Expenditure Backsheet'!$D$7:$AK$184,V$10,0))="","",(VLOOKUP($E34,'Income &amp; Expenditure Backsheet'!$D$7:$AK$184,V$10,0)))</f>
        <v>251067950.75</v>
      </c>
    </row>
    <row r="35" spans="2:22" ht="16.5" customHeight="1">
      <c r="B35" s="42" t="s">
        <v>22</v>
      </c>
      <c r="C35" s="43"/>
      <c r="D35" s="43" t="s">
        <v>58</v>
      </c>
      <c r="E35" s="43" t="s">
        <v>57</v>
      </c>
      <c r="F35" s="88" t="s">
        <v>58</v>
      </c>
      <c r="G35" s="101">
        <f>IF((VLOOKUP($E35,'Income &amp; Expenditure Backsheet'!$D$7:$AK$184,G$10,0))="","",(VLOOKUP($E35,'Income &amp; Expenditure Backsheet'!$D$7:$AK$184,G$10,0)))</f>
        <v>320920915</v>
      </c>
      <c r="H35" s="102">
        <f>IF((VLOOKUP($E35,'Income &amp; Expenditure Backsheet'!$D$7:$AK$184,H$10,0))="","",(VLOOKUP($E35,'Income &amp; Expenditure Backsheet'!$D$7:$AK$184,H$10,0)))</f>
        <v>99461485</v>
      </c>
      <c r="I35" s="102">
        <f>IF((VLOOKUP($E35,'Income &amp; Expenditure Backsheet'!$D$7:$AK$184,I$10,0))="","",(VLOOKUP($E35,'Income &amp; Expenditure Backsheet'!$D$7:$AK$184,I$10,0)))</f>
        <v>73819809</v>
      </c>
      <c r="J35" s="102">
        <f>IF((VLOOKUP($E35,'Income &amp; Expenditure Backsheet'!$D$7:$AK$184,J$10,0))="","",(VLOOKUP($E35,'Income &amp; Expenditure Backsheet'!$D$7:$AK$184,J$10,0)))</f>
        <v>73819809</v>
      </c>
      <c r="K35" s="102">
        <f>IF((VLOOKUP($E35,'Income &amp; Expenditure Backsheet'!$D$7:$AK$184,K$10,0))="","",(VLOOKUP($E35,'Income &amp; Expenditure Backsheet'!$D$7:$AK$184,K$10,0)))</f>
        <v>73819809</v>
      </c>
      <c r="L35" s="102">
        <f>IF((VLOOKUP($E35,'Income &amp; Expenditure Backsheet'!$D$7:$AK$184,L$10,0))="","",(VLOOKUP($E35,'Income &amp; Expenditure Backsheet'!$D$7:$AK$184,L$10,0)))</f>
        <v>320920912</v>
      </c>
      <c r="M35" s="102">
        <f>IF((VLOOKUP($E35,'Income &amp; Expenditure Backsheet'!$D$7:$AK$184,M$10,0))="","",(VLOOKUP($E35,'Income &amp; Expenditure Backsheet'!$D$7:$AK$184,M$10,0)))</f>
        <v>99463249</v>
      </c>
      <c r="N35" s="102">
        <f>IF((VLOOKUP($E35,'Income &amp; Expenditure Backsheet'!$D$7:$AK$184,N$10,0))="","",(VLOOKUP($E35,'Income &amp; Expenditure Backsheet'!$D$7:$AK$184,N$10,0)))</f>
        <v>73723461.25</v>
      </c>
      <c r="O35" s="102">
        <f>IF((VLOOKUP($E35,'Income &amp; Expenditure Backsheet'!$D$7:$AK$184,O$10,0))="","",(VLOOKUP($E35,'Income &amp; Expenditure Backsheet'!$D$7:$AK$184,O$10,0)))</f>
        <v>73676961.25</v>
      </c>
      <c r="P35" s="102">
        <f>IF((VLOOKUP($E35,'Income &amp; Expenditure Backsheet'!$D$7:$AK$184,P$10,0))="","",(VLOOKUP($E35,'Income &amp; Expenditure Backsheet'!$D$7:$AK$184,P$10,0)))</f>
        <v>73676961.25</v>
      </c>
      <c r="Q35" s="102">
        <f>IF((VLOOKUP($E35,'Income &amp; Expenditure Backsheet'!$D$7:$AK$184,Q$10,0))="","",(VLOOKUP($E35,'Income &amp; Expenditure Backsheet'!$D$7:$AK$184,Q$10,0)))</f>
        <v>320540632.75</v>
      </c>
      <c r="R35" s="102">
        <f>IF((VLOOKUP($E35,'Income &amp; Expenditure Backsheet'!$D$7:$AK$184,R$10,0))="","",(VLOOKUP($E35,'Income &amp; Expenditure Backsheet'!$D$7:$AK$184,R$10,0)))</f>
        <v>99463249</v>
      </c>
      <c r="S35" s="102">
        <f>IF((VLOOKUP($E35,'Income &amp; Expenditure Backsheet'!$D$7:$AK$184,S$10,0))="","",(VLOOKUP($E35,'Income &amp; Expenditure Backsheet'!$D$7:$AK$184,S$10,0)))</f>
        <v>73753458</v>
      </c>
      <c r="T35" s="102">
        <f>IF((VLOOKUP($E35,'Income &amp; Expenditure Backsheet'!$D$7:$AK$184,T$10,0))="","",(VLOOKUP($E35,'Income &amp; Expenditure Backsheet'!$D$7:$AK$184,T$10,0)))</f>
        <v>73676958</v>
      </c>
      <c r="U35" s="102">
        <f>IF((VLOOKUP($E35,'Income &amp; Expenditure Backsheet'!$D$7:$AK$184,U$10,0))="","",(VLOOKUP($E35,'Income &amp; Expenditure Backsheet'!$D$7:$AK$184,U$10,0)))</f>
        <v>74359961</v>
      </c>
      <c r="V35" s="102">
        <f>IF((VLOOKUP($E35,'Income &amp; Expenditure Backsheet'!$D$7:$AK$184,V$10,0))="","",(VLOOKUP($E35,'Income &amp; Expenditure Backsheet'!$D$7:$AK$184,V$10,0)))</f>
        <v>321253626</v>
      </c>
    </row>
    <row r="36" spans="2:22" ht="16.5" customHeight="1">
      <c r="B36" s="42" t="s">
        <v>22</v>
      </c>
      <c r="C36" s="43"/>
      <c r="D36" s="43" t="s">
        <v>60</v>
      </c>
      <c r="E36" s="43" t="s">
        <v>59</v>
      </c>
      <c r="F36" s="88" t="s">
        <v>60</v>
      </c>
      <c r="G36" s="101">
        <f>IF((VLOOKUP($E36,'Income &amp; Expenditure Backsheet'!$D$7:$AK$184,G$10,0))="","",(VLOOKUP($E36,'Income &amp; Expenditure Backsheet'!$D$7:$AK$184,G$10,0)))</f>
        <v>232841165</v>
      </c>
      <c r="H36" s="102">
        <f>IF((VLOOKUP($E36,'Income &amp; Expenditure Backsheet'!$D$7:$AK$184,H$10,0))="","",(VLOOKUP($E36,'Income &amp; Expenditure Backsheet'!$D$7:$AK$184,H$10,0)))</f>
        <v>58075310.443517804</v>
      </c>
      <c r="I36" s="102">
        <f>IF((VLOOKUP($E36,'Income &amp; Expenditure Backsheet'!$D$7:$AK$184,I$10,0))="","",(VLOOKUP($E36,'Income &amp; Expenditure Backsheet'!$D$7:$AK$184,I$10,0)))</f>
        <v>58075309.443517834</v>
      </c>
      <c r="J36" s="102">
        <f>IF((VLOOKUP($E36,'Income &amp; Expenditure Backsheet'!$D$7:$AK$184,J$10,0))="","",(VLOOKUP($E36,'Income &amp; Expenditure Backsheet'!$D$7:$AK$184,J$10,0)))</f>
        <v>58075311.443517834</v>
      </c>
      <c r="K36" s="102">
        <f>IF((VLOOKUP($E36,'Income &amp; Expenditure Backsheet'!$D$7:$AK$184,K$10,0))="","",(VLOOKUP($E36,'Income &amp; Expenditure Backsheet'!$D$7:$AK$184,K$10,0)))</f>
        <v>58075312.443517834</v>
      </c>
      <c r="L36" s="102">
        <f>IF((VLOOKUP($E36,'Income &amp; Expenditure Backsheet'!$D$7:$AK$184,L$10,0))="","",(VLOOKUP($E36,'Income &amp; Expenditure Backsheet'!$D$7:$AK$184,L$10,0)))</f>
        <v>232301243.77407131</v>
      </c>
      <c r="M36" s="102">
        <f>IF((VLOOKUP($E36,'Income &amp; Expenditure Backsheet'!$D$7:$AK$184,M$10,0))="","",(VLOOKUP($E36,'Income &amp; Expenditure Backsheet'!$D$7:$AK$184,M$10,0)))</f>
        <v>56183990.443517834</v>
      </c>
      <c r="N36" s="102">
        <f>IF((VLOOKUP($E36,'Income &amp; Expenditure Backsheet'!$D$7:$AK$184,N$10,0))="","",(VLOOKUP($E36,'Income &amp; Expenditure Backsheet'!$D$7:$AK$184,N$10,0)))</f>
        <v>58347538.443517834</v>
      </c>
      <c r="O36" s="102">
        <f>IF((VLOOKUP($E36,'Income &amp; Expenditure Backsheet'!$D$7:$AK$184,O$10,0))="","",(VLOOKUP($E36,'Income &amp; Expenditure Backsheet'!$D$7:$AK$184,O$10,0)))</f>
        <v>57396417.443517834</v>
      </c>
      <c r="P36" s="102">
        <f>IF((VLOOKUP($E36,'Income &amp; Expenditure Backsheet'!$D$7:$AK$184,P$10,0))="","",(VLOOKUP($E36,'Income &amp; Expenditure Backsheet'!$D$7:$AK$184,P$10,0)))</f>
        <v>60799355.443517834</v>
      </c>
      <c r="Q36" s="102">
        <f>IF((VLOOKUP($E36,'Income &amp; Expenditure Backsheet'!$D$7:$AK$184,Q$10,0))="","",(VLOOKUP($E36,'Income &amp; Expenditure Backsheet'!$D$7:$AK$184,Q$10,0)))</f>
        <v>232727301.77407134</v>
      </c>
      <c r="R36" s="102">
        <f>IF((VLOOKUP($E36,'Income &amp; Expenditure Backsheet'!$D$7:$AK$184,R$10,0))="","",(VLOOKUP($E36,'Income &amp; Expenditure Backsheet'!$D$7:$AK$184,R$10,0)))</f>
        <v>55995666.25</v>
      </c>
      <c r="S36" s="102">
        <f>IF((VLOOKUP($E36,'Income &amp; Expenditure Backsheet'!$D$7:$AK$184,S$10,0))="","",(VLOOKUP($E36,'Income &amp; Expenditure Backsheet'!$D$7:$AK$184,S$10,0)))</f>
        <v>58159214.75</v>
      </c>
      <c r="T36" s="102">
        <f>IF((VLOOKUP($E36,'Income &amp; Expenditure Backsheet'!$D$7:$AK$184,T$10,0))="","",(VLOOKUP($E36,'Income &amp; Expenditure Backsheet'!$D$7:$AK$184,T$10,0)))</f>
        <v>57353705.75</v>
      </c>
      <c r="U36" s="102">
        <f>IF((VLOOKUP($E36,'Income &amp; Expenditure Backsheet'!$D$7:$AK$184,U$10,0))="","",(VLOOKUP($E36,'Income &amp; Expenditure Backsheet'!$D$7:$AK$184,U$10,0)))</f>
        <v>61797423.75</v>
      </c>
      <c r="V36" s="102">
        <f>IF((VLOOKUP($E36,'Income &amp; Expenditure Backsheet'!$D$7:$AK$184,V$10,0))="","",(VLOOKUP($E36,'Income &amp; Expenditure Backsheet'!$D$7:$AK$184,V$10,0)))</f>
        <v>233306010.5</v>
      </c>
    </row>
    <row r="37" spans="2:22" ht="16.5" customHeight="1">
      <c r="B37" s="75" t="s">
        <v>22</v>
      </c>
      <c r="C37" s="43"/>
      <c r="D37" s="105" t="s">
        <v>466</v>
      </c>
      <c r="E37" s="43" t="s">
        <v>469</v>
      </c>
      <c r="F37" s="88" t="s">
        <v>466</v>
      </c>
      <c r="G37" s="101">
        <f>IF((VLOOKUP($E37,'Income &amp; Expenditure Backsheet'!$D$7:$AK$184,G$10,0))="","",(VLOOKUP($E37,'Income &amp; Expenditure Backsheet'!$D$7:$AK$184,G$10,0)))</f>
        <v>488575690</v>
      </c>
      <c r="H37" s="102">
        <f>IF((VLOOKUP($E37,'Income &amp; Expenditure Backsheet'!$D$7:$AK$184,H$10,0))="","",(VLOOKUP($E37,'Income &amp; Expenditure Backsheet'!$D$7:$AK$184,H$10,0)))</f>
        <v>124146506.52604185</v>
      </c>
      <c r="I37" s="102">
        <f>IF((VLOOKUP($E37,'Income &amp; Expenditure Backsheet'!$D$7:$AK$184,I$10,0))="","",(VLOOKUP($E37,'Income &amp; Expenditure Backsheet'!$D$7:$AK$184,I$10,0)))</f>
        <v>120225598.64749999</v>
      </c>
      <c r="J37" s="102">
        <f>IF((VLOOKUP($E37,'Income &amp; Expenditure Backsheet'!$D$7:$AK$184,J$10,0))="","",(VLOOKUP($E37,'Income &amp; Expenditure Backsheet'!$D$7:$AK$184,J$10,0)))</f>
        <v>121165597.64749999</v>
      </c>
      <c r="K37" s="102">
        <f>IF((VLOOKUP($E37,'Income &amp; Expenditure Backsheet'!$D$7:$AK$184,K$10,0))="","",(VLOOKUP($E37,'Income &amp; Expenditure Backsheet'!$D$7:$AK$184,K$10,0)))</f>
        <v>121790368.39749999</v>
      </c>
      <c r="L37" s="102">
        <f>IF((VLOOKUP($E37,'Income &amp; Expenditure Backsheet'!$D$7:$AK$184,L$10,0))="","",(VLOOKUP($E37,'Income &amp; Expenditure Backsheet'!$D$7:$AK$184,L$10,0)))</f>
        <v>487328071.21854186</v>
      </c>
      <c r="M37" s="102">
        <f>IF((VLOOKUP($E37,'Income &amp; Expenditure Backsheet'!$D$7:$AK$184,M$10,0))="","",(VLOOKUP($E37,'Income &amp; Expenditure Backsheet'!$D$7:$AK$184,M$10,0)))</f>
        <v>124167289.39749999</v>
      </c>
      <c r="N37" s="102">
        <f>IF((VLOOKUP($E37,'Income &amp; Expenditure Backsheet'!$D$7:$AK$184,N$10,0))="","",(VLOOKUP($E37,'Income &amp; Expenditure Backsheet'!$D$7:$AK$184,N$10,0)))</f>
        <v>120140583.8378</v>
      </c>
      <c r="O37" s="102">
        <f>IF((VLOOKUP($E37,'Income &amp; Expenditure Backsheet'!$D$7:$AK$184,O$10,0))="","",(VLOOKUP($E37,'Income &amp; Expenditure Backsheet'!$D$7:$AK$184,O$10,0)))</f>
        <v>123721481.39749999</v>
      </c>
      <c r="P37" s="102">
        <f>IF((VLOOKUP($E37,'Income &amp; Expenditure Backsheet'!$D$7:$AK$184,P$10,0))="","",(VLOOKUP($E37,'Income &amp; Expenditure Backsheet'!$D$7:$AK$184,P$10,0)))</f>
        <v>120829934.39749999</v>
      </c>
      <c r="Q37" s="102">
        <f>IF((VLOOKUP($E37,'Income &amp; Expenditure Backsheet'!$D$7:$AK$184,Q$10,0))="","",(VLOOKUP($E37,'Income &amp; Expenditure Backsheet'!$D$7:$AK$184,Q$10,0)))</f>
        <v>488859289.03029996</v>
      </c>
      <c r="R37" s="102">
        <f>IF((VLOOKUP($E37,'Income &amp; Expenditure Backsheet'!$D$7:$AK$184,R$10,0))="","",(VLOOKUP($E37,'Income &amp; Expenditure Backsheet'!$D$7:$AK$184,R$10,0)))</f>
        <v>124167291.8378</v>
      </c>
      <c r="S37" s="102">
        <f>IF((VLOOKUP($E37,'Income &amp; Expenditure Backsheet'!$D$7:$AK$184,S$10,0))="","",(VLOOKUP($E37,'Income &amp; Expenditure Backsheet'!$D$7:$AK$184,S$10,0)))</f>
        <v>119793001.19029999</v>
      </c>
      <c r="T37" s="102">
        <f>IF((VLOOKUP($E37,'Income &amp; Expenditure Backsheet'!$D$7:$AK$184,T$10,0))="","",(VLOOKUP($E37,'Income &amp; Expenditure Backsheet'!$D$7:$AK$184,T$10,0)))</f>
        <v>123826121</v>
      </c>
      <c r="U37" s="102">
        <f>IF((VLOOKUP($E37,'Income &amp; Expenditure Backsheet'!$D$7:$AK$184,U$10,0))="","",(VLOOKUP($E37,'Income &amp; Expenditure Backsheet'!$D$7:$AK$184,U$10,0)))</f>
        <v>120532963.61940002</v>
      </c>
      <c r="V37" s="102">
        <f>IF((VLOOKUP($E37,'Income &amp; Expenditure Backsheet'!$D$7:$AK$184,V$10,0))="","",(VLOOKUP($E37,'Income &amp; Expenditure Backsheet'!$D$7:$AK$184,V$10,0)))</f>
        <v>488319377.64749998</v>
      </c>
    </row>
    <row r="38" spans="2:22" ht="16.5" customHeight="1">
      <c r="B38" s="42" t="s">
        <v>22</v>
      </c>
      <c r="C38" s="23"/>
      <c r="D38" s="43" t="s">
        <v>467</v>
      </c>
      <c r="E38" s="43" t="s">
        <v>470</v>
      </c>
      <c r="F38" s="88" t="s">
        <v>467</v>
      </c>
      <c r="G38" s="101">
        <f>IF((VLOOKUP($E38,'Income &amp; Expenditure Backsheet'!$D$7:$AK$184,G$10,0))="","",(VLOOKUP($E38,'Income &amp; Expenditure Backsheet'!$D$7:$AK$184,G$10,0)))</f>
        <v>122738799</v>
      </c>
      <c r="H38" s="102">
        <f>IF((VLOOKUP($E38,'Income &amp; Expenditure Backsheet'!$D$7:$AK$184,H$10,0))="","",(VLOOKUP($E38,'Income &amp; Expenditure Backsheet'!$D$7:$AK$184,H$10,0)))</f>
        <v>30321575.75</v>
      </c>
      <c r="I38" s="102">
        <f>IF((VLOOKUP($E38,'Income &amp; Expenditure Backsheet'!$D$7:$AK$184,I$10,0))="","",(VLOOKUP($E38,'Income &amp; Expenditure Backsheet'!$D$7:$AK$184,I$10,0)))</f>
        <v>30321575.75</v>
      </c>
      <c r="J38" s="102">
        <f>IF((VLOOKUP($E38,'Income &amp; Expenditure Backsheet'!$D$7:$AK$184,J$10,0))="","",(VLOOKUP($E38,'Income &amp; Expenditure Backsheet'!$D$7:$AK$184,J$10,0)))</f>
        <v>30321575.75</v>
      </c>
      <c r="K38" s="102">
        <f>IF((VLOOKUP($E38,'Income &amp; Expenditure Backsheet'!$D$7:$AK$184,K$10,0))="","",(VLOOKUP($E38,'Income &amp; Expenditure Backsheet'!$D$7:$AK$184,K$10,0)))</f>
        <v>30321576.75</v>
      </c>
      <c r="L38" s="102">
        <f>IF((VLOOKUP($E38,'Income &amp; Expenditure Backsheet'!$D$7:$AK$184,L$10,0))="","",(VLOOKUP($E38,'Income &amp; Expenditure Backsheet'!$D$7:$AK$184,L$10,0)))</f>
        <v>121286304</v>
      </c>
      <c r="M38" s="102">
        <f>IF((VLOOKUP($E38,'Income &amp; Expenditure Backsheet'!$D$7:$AK$184,M$10,0))="","",(VLOOKUP($E38,'Income &amp; Expenditure Backsheet'!$D$7:$AK$184,M$10,0)))</f>
        <v>30321575.75</v>
      </c>
      <c r="N38" s="102">
        <f>IF((VLOOKUP($E38,'Income &amp; Expenditure Backsheet'!$D$7:$AK$184,N$10,0))="","",(VLOOKUP($E38,'Income &amp; Expenditure Backsheet'!$D$7:$AK$184,N$10,0)))</f>
        <v>31047823.5</v>
      </c>
      <c r="O38" s="102">
        <f>IF((VLOOKUP($E38,'Income &amp; Expenditure Backsheet'!$D$7:$AK$184,O$10,0))="","",(VLOOKUP($E38,'Income &amp; Expenditure Backsheet'!$D$7:$AK$184,O$10,0)))</f>
        <v>30684699.5</v>
      </c>
      <c r="P38" s="102">
        <f>IF((VLOOKUP($E38,'Income &amp; Expenditure Backsheet'!$D$7:$AK$184,P$10,0))="","",(VLOOKUP($E38,'Income &amp; Expenditure Backsheet'!$D$7:$AK$184,P$10,0)))</f>
        <v>30684700.5</v>
      </c>
      <c r="Q38" s="102">
        <f>IF((VLOOKUP($E38,'Income &amp; Expenditure Backsheet'!$D$7:$AK$184,Q$10,0))="","",(VLOOKUP($E38,'Income &amp; Expenditure Backsheet'!$D$7:$AK$184,Q$10,0)))</f>
        <v>122738799.25</v>
      </c>
      <c r="R38" s="102">
        <f>IF((VLOOKUP($E38,'Income &amp; Expenditure Backsheet'!$D$7:$AK$184,R$10,0))="","",(VLOOKUP($E38,'Income &amp; Expenditure Backsheet'!$D$7:$AK$184,R$10,0)))</f>
        <v>30321575.75</v>
      </c>
      <c r="S38" s="102">
        <f>IF((VLOOKUP($E38,'Income &amp; Expenditure Backsheet'!$D$7:$AK$184,S$10,0))="","",(VLOOKUP($E38,'Income &amp; Expenditure Backsheet'!$D$7:$AK$184,S$10,0)))</f>
        <v>31047823.5</v>
      </c>
      <c r="T38" s="102">
        <f>IF((VLOOKUP($E38,'Income &amp; Expenditure Backsheet'!$D$7:$AK$184,T$10,0))="","",(VLOOKUP($E38,'Income &amp; Expenditure Backsheet'!$D$7:$AK$184,T$10,0)))</f>
        <v>30684700</v>
      </c>
      <c r="U38" s="102">
        <f>IF((VLOOKUP($E38,'Income &amp; Expenditure Backsheet'!$D$7:$AK$184,U$10,0))="","",(VLOOKUP($E38,'Income &amp; Expenditure Backsheet'!$D$7:$AK$184,U$10,0)))</f>
        <v>30642848</v>
      </c>
      <c r="V38" s="102">
        <f>IF((VLOOKUP($E38,'Income &amp; Expenditure Backsheet'!$D$7:$AK$184,V$10,0))="","",(VLOOKUP($E38,'Income &amp; Expenditure Backsheet'!$D$7:$AK$184,V$10,0)))</f>
        <v>122696947.25</v>
      </c>
    </row>
    <row r="39" spans="2:22" ht="16.5" customHeight="1">
      <c r="B39" s="42" t="s">
        <v>20</v>
      </c>
      <c r="C39" s="43"/>
      <c r="D39" s="43" t="s">
        <v>62</v>
      </c>
      <c r="E39" s="43" t="s">
        <v>61</v>
      </c>
      <c r="F39" s="88" t="s">
        <v>62</v>
      </c>
      <c r="G39" s="101">
        <f>IF((VLOOKUP($E39,'Income &amp; Expenditure Backsheet'!$D$7:$AK$184,G$10,0))="","",(VLOOKUP($E39,'Income &amp; Expenditure Backsheet'!$D$7:$AK$184,G$10,0)))</f>
        <v>312003219</v>
      </c>
      <c r="H39" s="102">
        <f>IF((VLOOKUP($E39,'Income &amp; Expenditure Backsheet'!$D$7:$AK$184,H$10,0))="","",(VLOOKUP($E39,'Income &amp; Expenditure Backsheet'!$D$7:$AK$184,H$10,0)))</f>
        <v>80437528</v>
      </c>
      <c r="I39" s="102">
        <f>IF((VLOOKUP($E39,'Income &amp; Expenditure Backsheet'!$D$7:$AK$184,I$10,0))="","",(VLOOKUP($E39,'Income &amp; Expenditure Backsheet'!$D$7:$AK$184,I$10,0)))</f>
        <v>75563726</v>
      </c>
      <c r="J39" s="102">
        <f>IF((VLOOKUP($E39,'Income &amp; Expenditure Backsheet'!$D$7:$AK$184,J$10,0))="","",(VLOOKUP($E39,'Income &amp; Expenditure Backsheet'!$D$7:$AK$184,J$10,0)))</f>
        <v>80437529</v>
      </c>
      <c r="K39" s="102">
        <f>IF((VLOOKUP($E39,'Income &amp; Expenditure Backsheet'!$D$7:$AK$184,K$10,0))="","",(VLOOKUP($E39,'Income &amp; Expenditure Backsheet'!$D$7:$AK$184,K$10,0)))</f>
        <v>75564436</v>
      </c>
      <c r="L39" s="102">
        <f>IF((VLOOKUP($E39,'Income &amp; Expenditure Backsheet'!$D$7:$AK$184,L$10,0))="","",(VLOOKUP($E39,'Income &amp; Expenditure Backsheet'!$D$7:$AK$184,L$10,0)))</f>
        <v>312003219</v>
      </c>
      <c r="M39" s="102">
        <f>IF((VLOOKUP($E39,'Income &amp; Expenditure Backsheet'!$D$7:$AK$184,M$10,0))="","",(VLOOKUP($E39,'Income &amp; Expenditure Backsheet'!$D$7:$AK$184,M$10,0)))</f>
        <v>80256717</v>
      </c>
      <c r="N39" s="102">
        <f>IF((VLOOKUP($E39,'Income &amp; Expenditure Backsheet'!$D$7:$AK$184,N$10,0))="","",(VLOOKUP($E39,'Income &amp; Expenditure Backsheet'!$D$7:$AK$184,N$10,0)))</f>
        <v>74201915</v>
      </c>
      <c r="O39" s="102">
        <f>IF((VLOOKUP($E39,'Income &amp; Expenditure Backsheet'!$D$7:$AK$184,O$10,0))="","",(VLOOKUP($E39,'Income &amp; Expenditure Backsheet'!$D$7:$AK$184,O$10,0)))</f>
        <v>79588718</v>
      </c>
      <c r="P39" s="102">
        <f>IF((VLOOKUP($E39,'Income &amp; Expenditure Backsheet'!$D$7:$AK$184,P$10,0))="","",(VLOOKUP($E39,'Income &amp; Expenditure Backsheet'!$D$7:$AK$184,P$10,0)))</f>
        <v>74715624</v>
      </c>
      <c r="Q39" s="102">
        <f>IF((VLOOKUP($E39,'Income &amp; Expenditure Backsheet'!$D$7:$AK$184,Q$10,0))="","",(VLOOKUP($E39,'Income &amp; Expenditure Backsheet'!$D$7:$AK$184,Q$10,0)))</f>
        <v>308762974</v>
      </c>
      <c r="R39" s="102">
        <f>IF((VLOOKUP($E39,'Income &amp; Expenditure Backsheet'!$D$7:$AK$184,R$10,0))="","",(VLOOKUP($E39,'Income &amp; Expenditure Backsheet'!$D$7:$AK$184,R$10,0)))</f>
        <v>75444415</v>
      </c>
      <c r="S39" s="102">
        <f>IF((VLOOKUP($E39,'Income &amp; Expenditure Backsheet'!$D$7:$AK$184,S$10,0))="","",(VLOOKUP($E39,'Income &amp; Expenditure Backsheet'!$D$7:$AK$184,S$10,0)))</f>
        <v>79054717</v>
      </c>
      <c r="T39" s="102">
        <f>IF((VLOOKUP($E39,'Income &amp; Expenditure Backsheet'!$D$7:$AK$184,T$10,0))="","",(VLOOKUP($E39,'Income &amp; Expenditure Backsheet'!$D$7:$AK$184,T$10,0)))</f>
        <v>79568718</v>
      </c>
      <c r="U39" s="102">
        <f>IF((VLOOKUP($E39,'Income &amp; Expenditure Backsheet'!$D$7:$AK$184,U$10,0))="","",(VLOOKUP($E39,'Income &amp; Expenditure Backsheet'!$D$7:$AK$184,U$10,0)))</f>
        <v>74590124</v>
      </c>
      <c r="V39" s="102">
        <f>IF((VLOOKUP($E39,'Income &amp; Expenditure Backsheet'!$D$7:$AK$184,V$10,0))="","",(VLOOKUP($E39,'Income &amp; Expenditure Backsheet'!$D$7:$AK$184,V$10,0)))</f>
        <v>308657974</v>
      </c>
    </row>
    <row r="40" spans="2:22" ht="16.5" customHeight="1">
      <c r="B40" s="42" t="s">
        <v>20</v>
      </c>
      <c r="C40" s="43"/>
      <c r="D40" s="43" t="s">
        <v>64</v>
      </c>
      <c r="E40" s="43" t="s">
        <v>63</v>
      </c>
      <c r="F40" s="88" t="s">
        <v>64</v>
      </c>
      <c r="G40" s="101">
        <f>IF((VLOOKUP($E40,'Income &amp; Expenditure Backsheet'!$D$7:$AK$184,G$10,0))="","",(VLOOKUP($E40,'Income &amp; Expenditure Backsheet'!$D$7:$AK$184,G$10,0)))</f>
        <v>865226013</v>
      </c>
      <c r="H40" s="102">
        <f>IF((VLOOKUP($E40,'Income &amp; Expenditure Backsheet'!$D$7:$AK$184,H$10,0))="","",(VLOOKUP($E40,'Income &amp; Expenditure Backsheet'!$D$7:$AK$184,H$10,0)))</f>
        <v>214993597.84455866</v>
      </c>
      <c r="I40" s="102">
        <f>IF((VLOOKUP($E40,'Income &amp; Expenditure Backsheet'!$D$7:$AK$184,I$10,0))="","",(VLOOKUP($E40,'Income &amp; Expenditure Backsheet'!$D$7:$AK$184,I$10,0)))</f>
        <v>214993597.84455866</v>
      </c>
      <c r="J40" s="102">
        <f>IF((VLOOKUP($E40,'Income &amp; Expenditure Backsheet'!$D$7:$AK$184,J$10,0))="","",(VLOOKUP($E40,'Income &amp; Expenditure Backsheet'!$D$7:$AK$184,J$10,0)))</f>
        <v>214993594.84455866</v>
      </c>
      <c r="K40" s="102">
        <f>IF((VLOOKUP($E40,'Income &amp; Expenditure Backsheet'!$D$7:$AK$184,K$10,0))="","",(VLOOKUP($E40,'Income &amp; Expenditure Backsheet'!$D$7:$AK$184,K$10,0)))</f>
        <v>219069474.84455866</v>
      </c>
      <c r="L40" s="102">
        <f>IF((VLOOKUP($E40,'Income &amp; Expenditure Backsheet'!$D$7:$AK$184,L$10,0))="","",(VLOOKUP($E40,'Income &amp; Expenditure Backsheet'!$D$7:$AK$184,L$10,0)))</f>
        <v>864050265.37823462</v>
      </c>
      <c r="M40" s="102">
        <f>IF((VLOOKUP($E40,'Income &amp; Expenditure Backsheet'!$D$7:$AK$184,M$10,0))="","",(VLOOKUP($E40,'Income &amp; Expenditure Backsheet'!$D$7:$AK$184,M$10,0)))</f>
        <v>211401926.84455869</v>
      </c>
      <c r="N40" s="102">
        <f>IF((VLOOKUP($E40,'Income &amp; Expenditure Backsheet'!$D$7:$AK$184,N$10,0))="","",(VLOOKUP($E40,'Income &amp; Expenditure Backsheet'!$D$7:$AK$184,N$10,0)))</f>
        <v>213758625.84455866</v>
      </c>
      <c r="O40" s="102">
        <f>IF((VLOOKUP($E40,'Income &amp; Expenditure Backsheet'!$D$7:$AK$184,O$10,0))="","",(VLOOKUP($E40,'Income &amp; Expenditure Backsheet'!$D$7:$AK$184,O$10,0)))</f>
        <v>213936096.84455866</v>
      </c>
      <c r="P40" s="102">
        <f>IF((VLOOKUP($E40,'Income &amp; Expenditure Backsheet'!$D$7:$AK$184,P$10,0))="","",(VLOOKUP($E40,'Income &amp; Expenditure Backsheet'!$D$7:$AK$184,P$10,0)))</f>
        <v>222748474.54793331</v>
      </c>
      <c r="Q40" s="102">
        <f>IF((VLOOKUP($E40,'Income &amp; Expenditure Backsheet'!$D$7:$AK$184,Q$10,0))="","",(VLOOKUP($E40,'Income &amp; Expenditure Backsheet'!$D$7:$AK$184,Q$10,0)))</f>
        <v>861845124.08160925</v>
      </c>
      <c r="R40" s="102">
        <f>IF((VLOOKUP($E40,'Income &amp; Expenditure Backsheet'!$D$7:$AK$184,R$10,0))="","",(VLOOKUP($E40,'Income &amp; Expenditure Backsheet'!$D$7:$AK$184,R$10,0)))</f>
        <v>208084301.8061862</v>
      </c>
      <c r="S40" s="102">
        <f>IF((VLOOKUP($E40,'Income &amp; Expenditure Backsheet'!$D$7:$AK$184,S$10,0))="","",(VLOOKUP($E40,'Income &amp; Expenditure Backsheet'!$D$7:$AK$184,S$10,0)))</f>
        <v>215052385.60769981</v>
      </c>
      <c r="T40" s="102">
        <f>IF((VLOOKUP($E40,'Income &amp; Expenditure Backsheet'!$D$7:$AK$184,T$10,0))="","",(VLOOKUP($E40,'Income &amp; Expenditure Backsheet'!$D$7:$AK$184,T$10,0)))</f>
        <v>209688460.684645</v>
      </c>
      <c r="U40" s="102">
        <f>IF((VLOOKUP($E40,'Income &amp; Expenditure Backsheet'!$D$7:$AK$184,U$10,0))="","",(VLOOKUP($E40,'Income &amp; Expenditure Backsheet'!$D$7:$AK$184,U$10,0)))</f>
        <v>229019261.58994406</v>
      </c>
      <c r="V40" s="102">
        <f>IF((VLOOKUP($E40,'Income &amp; Expenditure Backsheet'!$D$7:$AK$184,V$10,0))="","",(VLOOKUP($E40,'Income &amp; Expenditure Backsheet'!$D$7:$AK$184,V$10,0)))</f>
        <v>861844409.68847513</v>
      </c>
    </row>
    <row r="41" spans="2:22" ht="16.5" customHeight="1">
      <c r="B41" s="42" t="s">
        <v>20</v>
      </c>
      <c r="C41" s="43" t="s">
        <v>36</v>
      </c>
      <c r="D41" s="43" t="s">
        <v>64</v>
      </c>
      <c r="E41" s="43" t="s">
        <v>65</v>
      </c>
      <c r="F41" s="88" t="s">
        <v>66</v>
      </c>
      <c r="G41" s="101">
        <f>IF((VLOOKUP($E41,'Income &amp; Expenditure Backsheet'!$D$7:$AK$184,G$10,0))="","",(VLOOKUP($E41,'Income &amp; Expenditure Backsheet'!$D$7:$AK$184,G$10,0)))</f>
        <v>20704966</v>
      </c>
      <c r="H41" s="102">
        <f>IF((VLOOKUP($E41,'Income &amp; Expenditure Backsheet'!$D$7:$AK$184,H$10,0))="","",(VLOOKUP($E41,'Income &amp; Expenditure Backsheet'!$D$7:$AK$184,H$10,0)))</f>
        <v>5176241.5</v>
      </c>
      <c r="I41" s="102">
        <f>IF((VLOOKUP($E41,'Income &amp; Expenditure Backsheet'!$D$7:$AK$184,I$10,0))="","",(VLOOKUP($E41,'Income &amp; Expenditure Backsheet'!$D$7:$AK$184,I$10,0)))</f>
        <v>5176241.5</v>
      </c>
      <c r="J41" s="102">
        <f>IF((VLOOKUP($E41,'Income &amp; Expenditure Backsheet'!$D$7:$AK$184,J$10,0))="","",(VLOOKUP($E41,'Income &amp; Expenditure Backsheet'!$D$7:$AK$184,J$10,0)))</f>
        <v>5176241.5</v>
      </c>
      <c r="K41" s="102">
        <f>IF((VLOOKUP($E41,'Income &amp; Expenditure Backsheet'!$D$7:$AK$184,K$10,0))="","",(VLOOKUP($E41,'Income &amp; Expenditure Backsheet'!$D$7:$AK$184,K$10,0)))</f>
        <v>5176241.5</v>
      </c>
      <c r="L41" s="102">
        <f>IF((VLOOKUP($E41,'Income &amp; Expenditure Backsheet'!$D$7:$AK$184,L$10,0))="","",(VLOOKUP($E41,'Income &amp; Expenditure Backsheet'!$D$7:$AK$184,L$10,0)))</f>
        <v>20704966</v>
      </c>
      <c r="M41" s="102">
        <f>IF((VLOOKUP($E41,'Income &amp; Expenditure Backsheet'!$D$7:$AK$184,M$10,0))="","",(VLOOKUP($E41,'Income &amp; Expenditure Backsheet'!$D$7:$AK$184,M$10,0)))</f>
        <v>5176241.5</v>
      </c>
      <c r="N41" s="102">
        <f>IF((VLOOKUP($E41,'Income &amp; Expenditure Backsheet'!$D$7:$AK$184,N$10,0))="","",(VLOOKUP($E41,'Income &amp; Expenditure Backsheet'!$D$7:$AK$184,N$10,0)))</f>
        <v>5176241.5</v>
      </c>
      <c r="O41" s="102">
        <f>IF((VLOOKUP($E41,'Income &amp; Expenditure Backsheet'!$D$7:$AK$184,O$10,0))="","",(VLOOKUP($E41,'Income &amp; Expenditure Backsheet'!$D$7:$AK$184,O$10,0)))</f>
        <v>5176241.5</v>
      </c>
      <c r="P41" s="102">
        <f>IF((VLOOKUP($E41,'Income &amp; Expenditure Backsheet'!$D$7:$AK$184,P$10,0))="","",(VLOOKUP($E41,'Income &amp; Expenditure Backsheet'!$D$7:$AK$184,P$10,0)))</f>
        <v>5176241.5</v>
      </c>
      <c r="Q41" s="102">
        <f>IF((VLOOKUP($E41,'Income &amp; Expenditure Backsheet'!$D$7:$AK$184,Q$10,0))="","",(VLOOKUP($E41,'Income &amp; Expenditure Backsheet'!$D$7:$AK$184,Q$10,0)))</f>
        <v>20704966</v>
      </c>
      <c r="R41" s="102">
        <f>IF((VLOOKUP($E41,'Income &amp; Expenditure Backsheet'!$D$7:$AK$184,R$10,0))="","",(VLOOKUP($E41,'Income &amp; Expenditure Backsheet'!$D$7:$AK$184,R$10,0)))</f>
        <v>5176241.5</v>
      </c>
      <c r="S41" s="102">
        <f>IF((VLOOKUP($E41,'Income &amp; Expenditure Backsheet'!$D$7:$AK$184,S$10,0))="","",(VLOOKUP($E41,'Income &amp; Expenditure Backsheet'!$D$7:$AK$184,S$10,0)))</f>
        <v>5176241.5</v>
      </c>
      <c r="T41" s="102">
        <f>IF((VLOOKUP($E41,'Income &amp; Expenditure Backsheet'!$D$7:$AK$184,T$10,0))="","",(VLOOKUP($E41,'Income &amp; Expenditure Backsheet'!$D$7:$AK$184,T$10,0)))</f>
        <v>5176241.5</v>
      </c>
      <c r="U41" s="102">
        <f>IF((VLOOKUP($E41,'Income &amp; Expenditure Backsheet'!$D$7:$AK$184,U$10,0))="","",(VLOOKUP($E41,'Income &amp; Expenditure Backsheet'!$D$7:$AK$184,U$10,0)))</f>
        <v>5176241.5</v>
      </c>
      <c r="V41" s="102">
        <f>IF((VLOOKUP($E41,'Income &amp; Expenditure Backsheet'!$D$7:$AK$184,V$10,0))="","",(VLOOKUP($E41,'Income &amp; Expenditure Backsheet'!$D$7:$AK$184,V$10,0)))</f>
        <v>20704966</v>
      </c>
    </row>
    <row r="42" spans="2:22" ht="16.5" customHeight="1">
      <c r="B42" s="42" t="s">
        <v>20</v>
      </c>
      <c r="C42" s="43" t="s">
        <v>36</v>
      </c>
      <c r="D42" s="43" t="s">
        <v>64</v>
      </c>
      <c r="E42" s="43" t="s">
        <v>67</v>
      </c>
      <c r="F42" s="88" t="s">
        <v>68</v>
      </c>
      <c r="G42" s="101">
        <f>IF((VLOOKUP($E42,'Income &amp; Expenditure Backsheet'!$D$7:$AK$184,G$10,0))="","",(VLOOKUP($E42,'Income &amp; Expenditure Backsheet'!$D$7:$AK$184,G$10,0)))</f>
        <v>24324521</v>
      </c>
      <c r="H42" s="102">
        <f>IF((VLOOKUP($E42,'Income &amp; Expenditure Backsheet'!$D$7:$AK$184,H$10,0))="","",(VLOOKUP($E42,'Income &amp; Expenditure Backsheet'!$D$7:$AK$184,H$10,0)))</f>
        <v>6081130.25</v>
      </c>
      <c r="I42" s="102">
        <f>IF((VLOOKUP($E42,'Income &amp; Expenditure Backsheet'!$D$7:$AK$184,I$10,0))="","",(VLOOKUP($E42,'Income &amp; Expenditure Backsheet'!$D$7:$AK$184,I$10,0)))</f>
        <v>6081130.25</v>
      </c>
      <c r="J42" s="102">
        <f>IF((VLOOKUP($E42,'Income &amp; Expenditure Backsheet'!$D$7:$AK$184,J$10,0))="","",(VLOOKUP($E42,'Income &amp; Expenditure Backsheet'!$D$7:$AK$184,J$10,0)))</f>
        <v>6081130.25</v>
      </c>
      <c r="K42" s="102">
        <f>IF((VLOOKUP($E42,'Income &amp; Expenditure Backsheet'!$D$7:$AK$184,K$10,0))="","",(VLOOKUP($E42,'Income &amp; Expenditure Backsheet'!$D$7:$AK$184,K$10,0)))</f>
        <v>6081130.25</v>
      </c>
      <c r="L42" s="102">
        <f>IF((VLOOKUP($E42,'Income &amp; Expenditure Backsheet'!$D$7:$AK$184,L$10,0))="","",(VLOOKUP($E42,'Income &amp; Expenditure Backsheet'!$D$7:$AK$184,L$10,0)))</f>
        <v>24324521</v>
      </c>
      <c r="M42" s="102">
        <f>IF((VLOOKUP($E42,'Income &amp; Expenditure Backsheet'!$D$7:$AK$184,M$10,0))="","",(VLOOKUP($E42,'Income &amp; Expenditure Backsheet'!$D$7:$AK$184,M$10,0)))</f>
        <v>6081130.25</v>
      </c>
      <c r="N42" s="102">
        <f>IF((VLOOKUP($E42,'Income &amp; Expenditure Backsheet'!$D$7:$AK$184,N$10,0))="","",(VLOOKUP($E42,'Income &amp; Expenditure Backsheet'!$D$7:$AK$184,N$10,0)))</f>
        <v>6081130.25</v>
      </c>
      <c r="O42" s="102">
        <f>IF((VLOOKUP($E42,'Income &amp; Expenditure Backsheet'!$D$7:$AK$184,O$10,0))="","",(VLOOKUP($E42,'Income &amp; Expenditure Backsheet'!$D$7:$AK$184,O$10,0)))</f>
        <v>6081130.25</v>
      </c>
      <c r="P42" s="102">
        <f>IF((VLOOKUP($E42,'Income &amp; Expenditure Backsheet'!$D$7:$AK$184,P$10,0))="","",(VLOOKUP($E42,'Income &amp; Expenditure Backsheet'!$D$7:$AK$184,P$10,0)))</f>
        <v>6081130.25</v>
      </c>
      <c r="Q42" s="102">
        <f>IF((VLOOKUP($E42,'Income &amp; Expenditure Backsheet'!$D$7:$AK$184,Q$10,0))="","",(VLOOKUP($E42,'Income &amp; Expenditure Backsheet'!$D$7:$AK$184,Q$10,0)))</f>
        <v>24324521</v>
      </c>
      <c r="R42" s="102">
        <f>IF((VLOOKUP($E42,'Income &amp; Expenditure Backsheet'!$D$7:$AK$184,R$10,0))="","",(VLOOKUP($E42,'Income &amp; Expenditure Backsheet'!$D$7:$AK$184,R$10,0)))</f>
        <v>6081130.25</v>
      </c>
      <c r="S42" s="102">
        <f>IF((VLOOKUP($E42,'Income &amp; Expenditure Backsheet'!$D$7:$AK$184,S$10,0))="","",(VLOOKUP($E42,'Income &amp; Expenditure Backsheet'!$D$7:$AK$184,S$10,0)))</f>
        <v>6081130.25</v>
      </c>
      <c r="T42" s="102">
        <f>IF((VLOOKUP($E42,'Income &amp; Expenditure Backsheet'!$D$7:$AK$184,T$10,0))="","",(VLOOKUP($E42,'Income &amp; Expenditure Backsheet'!$D$7:$AK$184,T$10,0)))</f>
        <v>6081130.25</v>
      </c>
      <c r="U42" s="102">
        <f>IF((VLOOKUP($E42,'Income &amp; Expenditure Backsheet'!$D$7:$AK$184,U$10,0))="","",(VLOOKUP($E42,'Income &amp; Expenditure Backsheet'!$D$7:$AK$184,U$10,0)))</f>
        <v>6081130.25</v>
      </c>
      <c r="V42" s="102">
        <f>IF((VLOOKUP($E42,'Income &amp; Expenditure Backsheet'!$D$7:$AK$184,V$10,0))="","",(VLOOKUP($E42,'Income &amp; Expenditure Backsheet'!$D$7:$AK$184,V$10,0)))</f>
        <v>24324521</v>
      </c>
    </row>
    <row r="43" spans="2:22" ht="16.5" customHeight="1">
      <c r="B43" s="42" t="s">
        <v>16</v>
      </c>
      <c r="C43" s="43" t="s">
        <v>28</v>
      </c>
      <c r="D43" s="43" t="s">
        <v>42</v>
      </c>
      <c r="E43" s="43" t="s">
        <v>69</v>
      </c>
      <c r="F43" s="88" t="s">
        <v>70</v>
      </c>
      <c r="G43" s="101">
        <f>IF((VLOOKUP($E43,'Income &amp; Expenditure Backsheet'!$D$7:$AK$184,G$10,0))="","",(VLOOKUP($E43,'Income &amp; Expenditure Backsheet'!$D$7:$AK$184,G$10,0)))</f>
        <v>20594378</v>
      </c>
      <c r="H43" s="102">
        <f>IF((VLOOKUP($E43,'Income &amp; Expenditure Backsheet'!$D$7:$AK$184,H$10,0))="","",(VLOOKUP($E43,'Income &amp; Expenditure Backsheet'!$D$7:$AK$184,H$10,0)))</f>
        <v>5148594.5</v>
      </c>
      <c r="I43" s="102">
        <f>IF((VLOOKUP($E43,'Income &amp; Expenditure Backsheet'!$D$7:$AK$184,I$10,0))="","",(VLOOKUP($E43,'Income &amp; Expenditure Backsheet'!$D$7:$AK$184,I$10,0)))</f>
        <v>5148594.5</v>
      </c>
      <c r="J43" s="102">
        <f>IF((VLOOKUP($E43,'Income &amp; Expenditure Backsheet'!$D$7:$AK$184,J$10,0))="","",(VLOOKUP($E43,'Income &amp; Expenditure Backsheet'!$D$7:$AK$184,J$10,0)))</f>
        <v>5148594.5</v>
      </c>
      <c r="K43" s="102">
        <f>IF((VLOOKUP($E43,'Income &amp; Expenditure Backsheet'!$D$7:$AK$184,K$10,0))="","",(VLOOKUP($E43,'Income &amp; Expenditure Backsheet'!$D$7:$AK$184,K$10,0)))</f>
        <v>5148594.5</v>
      </c>
      <c r="L43" s="102">
        <f>IF((VLOOKUP($E43,'Income &amp; Expenditure Backsheet'!$D$7:$AK$184,L$10,0))="","",(VLOOKUP($E43,'Income &amp; Expenditure Backsheet'!$D$7:$AK$184,L$10,0)))</f>
        <v>20594378</v>
      </c>
      <c r="M43" s="102">
        <f>IF((VLOOKUP($E43,'Income &amp; Expenditure Backsheet'!$D$7:$AK$184,M$10,0))="","",(VLOOKUP($E43,'Income &amp; Expenditure Backsheet'!$D$7:$AK$184,M$10,0)))</f>
        <v>5148594.5</v>
      </c>
      <c r="N43" s="102">
        <f>IF((VLOOKUP($E43,'Income &amp; Expenditure Backsheet'!$D$7:$AK$184,N$10,0))="","",(VLOOKUP($E43,'Income &amp; Expenditure Backsheet'!$D$7:$AK$184,N$10,0)))</f>
        <v>5148594.5</v>
      </c>
      <c r="O43" s="102">
        <f>IF((VLOOKUP($E43,'Income &amp; Expenditure Backsheet'!$D$7:$AK$184,O$10,0))="","",(VLOOKUP($E43,'Income &amp; Expenditure Backsheet'!$D$7:$AK$184,O$10,0)))</f>
        <v>5148594.5</v>
      </c>
      <c r="P43" s="102">
        <f>IF((VLOOKUP($E43,'Income &amp; Expenditure Backsheet'!$D$7:$AK$184,P$10,0))="","",(VLOOKUP($E43,'Income &amp; Expenditure Backsheet'!$D$7:$AK$184,P$10,0)))</f>
        <v>5148594.5</v>
      </c>
      <c r="Q43" s="102">
        <f>IF((VLOOKUP($E43,'Income &amp; Expenditure Backsheet'!$D$7:$AK$184,Q$10,0))="","",(VLOOKUP($E43,'Income &amp; Expenditure Backsheet'!$D$7:$AK$184,Q$10,0)))</f>
        <v>20594378</v>
      </c>
      <c r="R43" s="102">
        <f>IF((VLOOKUP($E43,'Income &amp; Expenditure Backsheet'!$D$7:$AK$184,R$10,0))="","",(VLOOKUP($E43,'Income &amp; Expenditure Backsheet'!$D$7:$AK$184,R$10,0)))</f>
        <v>5148594.5</v>
      </c>
      <c r="S43" s="102">
        <f>IF((VLOOKUP($E43,'Income &amp; Expenditure Backsheet'!$D$7:$AK$184,S$10,0))="","",(VLOOKUP($E43,'Income &amp; Expenditure Backsheet'!$D$7:$AK$184,S$10,0)))</f>
        <v>5148595</v>
      </c>
      <c r="T43" s="102">
        <f>IF((VLOOKUP($E43,'Income &amp; Expenditure Backsheet'!$D$7:$AK$184,T$10,0))="","",(VLOOKUP($E43,'Income &amp; Expenditure Backsheet'!$D$7:$AK$184,T$10,0)))</f>
        <v>5148595</v>
      </c>
      <c r="U43" s="102">
        <f>IF((VLOOKUP($E43,'Income &amp; Expenditure Backsheet'!$D$7:$AK$184,U$10,0))="","",(VLOOKUP($E43,'Income &amp; Expenditure Backsheet'!$D$7:$AK$184,U$10,0)))</f>
        <v>5148594.5</v>
      </c>
      <c r="V43" s="102">
        <f>IF((VLOOKUP($E43,'Income &amp; Expenditure Backsheet'!$D$7:$AK$184,V$10,0))="","",(VLOOKUP($E43,'Income &amp; Expenditure Backsheet'!$D$7:$AK$184,V$10,0)))</f>
        <v>20594379</v>
      </c>
    </row>
    <row r="44" spans="2:22" ht="16.5" customHeight="1">
      <c r="B44" s="42" t="s">
        <v>22</v>
      </c>
      <c r="C44" s="43" t="s">
        <v>40</v>
      </c>
      <c r="D44" s="43" t="s">
        <v>60</v>
      </c>
      <c r="E44" s="43" t="s">
        <v>71</v>
      </c>
      <c r="F44" s="88" t="s">
        <v>72</v>
      </c>
      <c r="G44" s="101">
        <f>IF((VLOOKUP($E44,'Income &amp; Expenditure Backsheet'!$D$7:$AK$184,G$10,0))="","",(VLOOKUP($E44,'Income &amp; Expenditure Backsheet'!$D$7:$AK$184,G$10,0)))</f>
        <v>13498628</v>
      </c>
      <c r="H44" s="102">
        <f>IF((VLOOKUP($E44,'Income &amp; Expenditure Backsheet'!$D$7:$AK$184,H$10,0))="","",(VLOOKUP($E44,'Income &amp; Expenditure Backsheet'!$D$7:$AK$184,H$10,0)))</f>
        <v>3239658.5</v>
      </c>
      <c r="I44" s="102">
        <f>IF((VLOOKUP($E44,'Income &amp; Expenditure Backsheet'!$D$7:$AK$184,I$10,0))="","",(VLOOKUP($E44,'Income &amp; Expenditure Backsheet'!$D$7:$AK$184,I$10,0)))</f>
        <v>3239658.5</v>
      </c>
      <c r="J44" s="102">
        <f>IF((VLOOKUP($E44,'Income &amp; Expenditure Backsheet'!$D$7:$AK$184,J$10,0))="","",(VLOOKUP($E44,'Income &amp; Expenditure Backsheet'!$D$7:$AK$184,J$10,0)))</f>
        <v>3239658.5</v>
      </c>
      <c r="K44" s="102">
        <f>IF((VLOOKUP($E44,'Income &amp; Expenditure Backsheet'!$D$7:$AK$184,K$10,0))="","",(VLOOKUP($E44,'Income &amp; Expenditure Backsheet'!$D$7:$AK$184,K$10,0)))</f>
        <v>3239658.5</v>
      </c>
      <c r="L44" s="102">
        <f>IF((VLOOKUP($E44,'Income &amp; Expenditure Backsheet'!$D$7:$AK$184,L$10,0))="","",(VLOOKUP($E44,'Income &amp; Expenditure Backsheet'!$D$7:$AK$184,L$10,0)))</f>
        <v>12958634</v>
      </c>
      <c r="M44" s="102">
        <f>IF((VLOOKUP($E44,'Income &amp; Expenditure Backsheet'!$D$7:$AK$184,M$10,0))="","",(VLOOKUP($E44,'Income &amp; Expenditure Backsheet'!$D$7:$AK$184,M$10,0)))</f>
        <v>3239658.5</v>
      </c>
      <c r="N44" s="102">
        <f>IF((VLOOKUP($E44,'Income &amp; Expenditure Backsheet'!$D$7:$AK$184,N$10,0))="","",(VLOOKUP($E44,'Income &amp; Expenditure Backsheet'!$D$7:$AK$184,N$10,0)))</f>
        <v>3239658.5</v>
      </c>
      <c r="O44" s="102">
        <f>IF((VLOOKUP($E44,'Income &amp; Expenditure Backsheet'!$D$7:$AK$184,O$10,0))="","",(VLOOKUP($E44,'Income &amp; Expenditure Backsheet'!$D$7:$AK$184,O$10,0)))</f>
        <v>3239658.5</v>
      </c>
      <c r="P44" s="102">
        <f>IF((VLOOKUP($E44,'Income &amp; Expenditure Backsheet'!$D$7:$AK$184,P$10,0))="","",(VLOOKUP($E44,'Income &amp; Expenditure Backsheet'!$D$7:$AK$184,P$10,0)))</f>
        <v>3239658.5</v>
      </c>
      <c r="Q44" s="102">
        <f>IF((VLOOKUP($E44,'Income &amp; Expenditure Backsheet'!$D$7:$AK$184,Q$10,0))="","",(VLOOKUP($E44,'Income &amp; Expenditure Backsheet'!$D$7:$AK$184,Q$10,0)))</f>
        <v>12958634</v>
      </c>
      <c r="R44" s="102">
        <f>IF((VLOOKUP($E44,'Income &amp; Expenditure Backsheet'!$D$7:$AK$184,R$10,0))="","",(VLOOKUP($E44,'Income &amp; Expenditure Backsheet'!$D$7:$AK$184,R$10,0)))</f>
        <v>3239658.5</v>
      </c>
      <c r="S44" s="102">
        <f>IF((VLOOKUP($E44,'Income &amp; Expenditure Backsheet'!$D$7:$AK$184,S$10,0))="","",(VLOOKUP($E44,'Income &amp; Expenditure Backsheet'!$D$7:$AK$184,S$10,0)))</f>
        <v>3239658.5</v>
      </c>
      <c r="T44" s="102">
        <f>IF((VLOOKUP($E44,'Income &amp; Expenditure Backsheet'!$D$7:$AK$184,T$10,0))="","",(VLOOKUP($E44,'Income &amp; Expenditure Backsheet'!$D$7:$AK$184,T$10,0)))</f>
        <v>3239658.5</v>
      </c>
      <c r="U44" s="102">
        <f>IF((VLOOKUP($E44,'Income &amp; Expenditure Backsheet'!$D$7:$AK$184,U$10,0))="","",(VLOOKUP($E44,'Income &amp; Expenditure Backsheet'!$D$7:$AK$184,U$10,0)))</f>
        <v>3239658.5</v>
      </c>
      <c r="V44" s="102">
        <f>IF((VLOOKUP($E44,'Income &amp; Expenditure Backsheet'!$D$7:$AK$184,V$10,0))="","",(VLOOKUP($E44,'Income &amp; Expenditure Backsheet'!$D$7:$AK$184,V$10,0)))</f>
        <v>12958634</v>
      </c>
    </row>
    <row r="45" spans="2:22" ht="16.5" customHeight="1">
      <c r="B45" s="42" t="s">
        <v>18</v>
      </c>
      <c r="C45" s="43" t="s">
        <v>34</v>
      </c>
      <c r="D45" s="43" t="s">
        <v>52</v>
      </c>
      <c r="E45" s="43" t="s">
        <v>73</v>
      </c>
      <c r="F45" s="88" t="s">
        <v>74</v>
      </c>
      <c r="G45" s="101">
        <f>IF((VLOOKUP($E45,'Income &amp; Expenditure Backsheet'!$D$7:$AK$184,G$10,0))="","",(VLOOKUP($E45,'Income &amp; Expenditure Backsheet'!$D$7:$AK$184,G$10,0)))</f>
        <v>10706618</v>
      </c>
      <c r="H45" s="102">
        <f>IF((VLOOKUP($E45,'Income &amp; Expenditure Backsheet'!$D$7:$AK$184,H$10,0))="","",(VLOOKUP($E45,'Income &amp; Expenditure Backsheet'!$D$7:$AK$184,H$10,0)))</f>
        <v>2676750</v>
      </c>
      <c r="I45" s="102">
        <f>IF((VLOOKUP($E45,'Income &amp; Expenditure Backsheet'!$D$7:$AK$184,I$10,0))="","",(VLOOKUP($E45,'Income &amp; Expenditure Backsheet'!$D$7:$AK$184,I$10,0)))</f>
        <v>2676750</v>
      </c>
      <c r="J45" s="102">
        <f>IF((VLOOKUP($E45,'Income &amp; Expenditure Backsheet'!$D$7:$AK$184,J$10,0))="","",(VLOOKUP($E45,'Income &amp; Expenditure Backsheet'!$D$7:$AK$184,J$10,0)))</f>
        <v>2676750</v>
      </c>
      <c r="K45" s="102">
        <f>IF((VLOOKUP($E45,'Income &amp; Expenditure Backsheet'!$D$7:$AK$184,K$10,0))="","",(VLOOKUP($E45,'Income &amp; Expenditure Backsheet'!$D$7:$AK$184,K$10,0)))</f>
        <v>2676750</v>
      </c>
      <c r="L45" s="102">
        <f>IF((VLOOKUP($E45,'Income &amp; Expenditure Backsheet'!$D$7:$AK$184,L$10,0))="","",(VLOOKUP($E45,'Income &amp; Expenditure Backsheet'!$D$7:$AK$184,L$10,0)))</f>
        <v>10707000</v>
      </c>
      <c r="M45" s="102">
        <f>IF((VLOOKUP($E45,'Income &amp; Expenditure Backsheet'!$D$7:$AK$184,M$10,0))="","",(VLOOKUP($E45,'Income &amp; Expenditure Backsheet'!$D$7:$AK$184,M$10,0)))</f>
        <v>965570</v>
      </c>
      <c r="N45" s="102">
        <f>IF((VLOOKUP($E45,'Income &amp; Expenditure Backsheet'!$D$7:$AK$184,N$10,0))="","",(VLOOKUP($E45,'Income &amp; Expenditure Backsheet'!$D$7:$AK$184,N$10,0)))</f>
        <v>4749570</v>
      </c>
      <c r="O45" s="102">
        <f>IF((VLOOKUP($E45,'Income &amp; Expenditure Backsheet'!$D$7:$AK$184,O$10,0))="","",(VLOOKUP($E45,'Income &amp; Expenditure Backsheet'!$D$7:$AK$184,O$10,0)))</f>
        <v>2374780</v>
      </c>
      <c r="P45" s="102">
        <f>IF((VLOOKUP($E45,'Income &amp; Expenditure Backsheet'!$D$7:$AK$184,P$10,0))="","",(VLOOKUP($E45,'Income &amp; Expenditure Backsheet'!$D$7:$AK$184,P$10,0)))</f>
        <v>2373826</v>
      </c>
      <c r="Q45" s="102">
        <f>IF((VLOOKUP($E45,'Income &amp; Expenditure Backsheet'!$D$7:$AK$184,Q$10,0))="","",(VLOOKUP($E45,'Income &amp; Expenditure Backsheet'!$D$7:$AK$184,Q$10,0)))</f>
        <v>10463746</v>
      </c>
      <c r="R45" s="102">
        <f>IF((VLOOKUP($E45,'Income &amp; Expenditure Backsheet'!$D$7:$AK$184,R$10,0))="","",(VLOOKUP($E45,'Income &amp; Expenditure Backsheet'!$D$7:$AK$184,R$10,0)))</f>
        <v>965570</v>
      </c>
      <c r="S45" s="102">
        <f>IF((VLOOKUP($E45,'Income &amp; Expenditure Backsheet'!$D$7:$AK$184,S$10,0))="","",(VLOOKUP($E45,'Income &amp; Expenditure Backsheet'!$D$7:$AK$184,S$10,0)))</f>
        <v>4749570</v>
      </c>
      <c r="T45" s="102">
        <f>IF((VLOOKUP($E45,'Income &amp; Expenditure Backsheet'!$D$7:$AK$184,T$10,0))="","",(VLOOKUP($E45,'Income &amp; Expenditure Backsheet'!$D$7:$AK$184,T$10,0)))</f>
        <v>2374780</v>
      </c>
      <c r="U45" s="102">
        <f>IF((VLOOKUP($E45,'Income &amp; Expenditure Backsheet'!$D$7:$AK$184,U$10,0))="","",(VLOOKUP($E45,'Income &amp; Expenditure Backsheet'!$D$7:$AK$184,U$10,0)))</f>
        <v>2373826</v>
      </c>
      <c r="V45" s="102">
        <f>IF((VLOOKUP($E45,'Income &amp; Expenditure Backsheet'!$D$7:$AK$184,V$10,0))="","",(VLOOKUP($E45,'Income &amp; Expenditure Backsheet'!$D$7:$AK$184,V$10,0)))</f>
        <v>10463746</v>
      </c>
    </row>
    <row r="46" spans="2:22" ht="16.5" customHeight="1">
      <c r="B46" s="42" t="s">
        <v>20</v>
      </c>
      <c r="C46" s="43" t="s">
        <v>36</v>
      </c>
      <c r="D46" s="43" t="s">
        <v>64</v>
      </c>
      <c r="E46" s="43" t="s">
        <v>75</v>
      </c>
      <c r="F46" s="88" t="s">
        <v>76</v>
      </c>
      <c r="G46" s="101">
        <f>IF((VLOOKUP($E46,'Income &amp; Expenditure Backsheet'!$D$7:$AK$184,G$10,0))="","",(VLOOKUP($E46,'Income &amp; Expenditure Backsheet'!$D$7:$AK$184,G$10,0)))</f>
        <v>16419000</v>
      </c>
      <c r="H46" s="102">
        <f>IF((VLOOKUP($E46,'Income &amp; Expenditure Backsheet'!$D$7:$AK$184,H$10,0))="","",(VLOOKUP($E46,'Income &amp; Expenditure Backsheet'!$D$7:$AK$184,H$10,0)))</f>
        <v>4104750</v>
      </c>
      <c r="I46" s="102">
        <f>IF((VLOOKUP($E46,'Income &amp; Expenditure Backsheet'!$D$7:$AK$184,I$10,0))="","",(VLOOKUP($E46,'Income &amp; Expenditure Backsheet'!$D$7:$AK$184,I$10,0)))</f>
        <v>4104750</v>
      </c>
      <c r="J46" s="102">
        <f>IF((VLOOKUP($E46,'Income &amp; Expenditure Backsheet'!$D$7:$AK$184,J$10,0))="","",(VLOOKUP($E46,'Income &amp; Expenditure Backsheet'!$D$7:$AK$184,J$10,0)))</f>
        <v>4104750</v>
      </c>
      <c r="K46" s="102">
        <f>IF((VLOOKUP($E46,'Income &amp; Expenditure Backsheet'!$D$7:$AK$184,K$10,0))="","",(VLOOKUP($E46,'Income &amp; Expenditure Backsheet'!$D$7:$AK$184,K$10,0)))</f>
        <v>4104750</v>
      </c>
      <c r="L46" s="102">
        <f>IF((VLOOKUP($E46,'Income &amp; Expenditure Backsheet'!$D$7:$AK$184,L$10,0))="","",(VLOOKUP($E46,'Income &amp; Expenditure Backsheet'!$D$7:$AK$184,L$10,0)))</f>
        <v>16419000</v>
      </c>
      <c r="M46" s="102">
        <f>IF((VLOOKUP($E46,'Income &amp; Expenditure Backsheet'!$D$7:$AK$184,M$10,0))="","",(VLOOKUP($E46,'Income &amp; Expenditure Backsheet'!$D$7:$AK$184,M$10,0)))</f>
        <v>4104750</v>
      </c>
      <c r="N46" s="102">
        <f>IF((VLOOKUP($E46,'Income &amp; Expenditure Backsheet'!$D$7:$AK$184,N$10,0))="","",(VLOOKUP($E46,'Income &amp; Expenditure Backsheet'!$D$7:$AK$184,N$10,0)))</f>
        <v>4104750</v>
      </c>
      <c r="O46" s="102">
        <f>IF((VLOOKUP($E46,'Income &amp; Expenditure Backsheet'!$D$7:$AK$184,O$10,0))="","",(VLOOKUP($E46,'Income &amp; Expenditure Backsheet'!$D$7:$AK$184,O$10,0)))</f>
        <v>4104750</v>
      </c>
      <c r="P46" s="102">
        <f>IF((VLOOKUP($E46,'Income &amp; Expenditure Backsheet'!$D$7:$AK$184,P$10,0))="","",(VLOOKUP($E46,'Income &amp; Expenditure Backsheet'!$D$7:$AK$184,P$10,0)))</f>
        <v>4104750</v>
      </c>
      <c r="Q46" s="102">
        <f>IF((VLOOKUP($E46,'Income &amp; Expenditure Backsheet'!$D$7:$AK$184,Q$10,0))="","",(VLOOKUP($E46,'Income &amp; Expenditure Backsheet'!$D$7:$AK$184,Q$10,0)))</f>
        <v>16419000</v>
      </c>
      <c r="R46" s="102">
        <f>IF((VLOOKUP($E46,'Income &amp; Expenditure Backsheet'!$D$7:$AK$184,R$10,0))="","",(VLOOKUP($E46,'Income &amp; Expenditure Backsheet'!$D$7:$AK$184,R$10,0)))</f>
        <v>4104750</v>
      </c>
      <c r="S46" s="102">
        <f>IF((VLOOKUP($E46,'Income &amp; Expenditure Backsheet'!$D$7:$AK$184,S$10,0))="","",(VLOOKUP($E46,'Income &amp; Expenditure Backsheet'!$D$7:$AK$184,S$10,0)))</f>
        <v>4104750</v>
      </c>
      <c r="T46" s="102">
        <f>IF((VLOOKUP($E46,'Income &amp; Expenditure Backsheet'!$D$7:$AK$184,T$10,0))="","",(VLOOKUP($E46,'Income &amp; Expenditure Backsheet'!$D$7:$AK$184,T$10,0)))</f>
        <v>4104750</v>
      </c>
      <c r="U46" s="102">
        <f>IF((VLOOKUP($E46,'Income &amp; Expenditure Backsheet'!$D$7:$AK$184,U$10,0))="","",(VLOOKUP($E46,'Income &amp; Expenditure Backsheet'!$D$7:$AK$184,U$10,0)))</f>
        <v>4104750</v>
      </c>
      <c r="V46" s="102">
        <f>IF((VLOOKUP($E46,'Income &amp; Expenditure Backsheet'!$D$7:$AK$184,V$10,0))="","",(VLOOKUP($E46,'Income &amp; Expenditure Backsheet'!$D$7:$AK$184,V$10,0)))</f>
        <v>16419000</v>
      </c>
    </row>
    <row r="47" spans="2:22" ht="16.5" customHeight="1">
      <c r="B47" s="42" t="s">
        <v>18</v>
      </c>
      <c r="C47" s="43" t="s">
        <v>32</v>
      </c>
      <c r="D47" s="43" t="s">
        <v>50</v>
      </c>
      <c r="E47" s="43" t="s">
        <v>77</v>
      </c>
      <c r="F47" s="88" t="s">
        <v>78</v>
      </c>
      <c r="G47" s="101">
        <f>IF((VLOOKUP($E47,'Income &amp; Expenditure Backsheet'!$D$7:$AK$184,G$10,0))="","",(VLOOKUP($E47,'Income &amp; Expenditure Backsheet'!$D$7:$AK$184,G$10,0)))</f>
        <v>101602244</v>
      </c>
      <c r="H47" s="102">
        <f>IF((VLOOKUP($E47,'Income &amp; Expenditure Backsheet'!$D$7:$AK$184,H$10,0))="","",(VLOOKUP($E47,'Income &amp; Expenditure Backsheet'!$D$7:$AK$184,H$10,0)))</f>
        <v>25407880</v>
      </c>
      <c r="I47" s="102">
        <f>IF((VLOOKUP($E47,'Income &amp; Expenditure Backsheet'!$D$7:$AK$184,I$10,0))="","",(VLOOKUP($E47,'Income &amp; Expenditure Backsheet'!$D$7:$AK$184,I$10,0)))</f>
        <v>25407880</v>
      </c>
      <c r="J47" s="102">
        <f>IF((VLOOKUP($E47,'Income &amp; Expenditure Backsheet'!$D$7:$AK$184,J$10,0))="","",(VLOOKUP($E47,'Income &amp; Expenditure Backsheet'!$D$7:$AK$184,J$10,0)))</f>
        <v>25407880</v>
      </c>
      <c r="K47" s="102">
        <f>IF((VLOOKUP($E47,'Income &amp; Expenditure Backsheet'!$D$7:$AK$184,K$10,0))="","",(VLOOKUP($E47,'Income &amp; Expenditure Backsheet'!$D$7:$AK$184,K$10,0)))</f>
        <v>25407878</v>
      </c>
      <c r="L47" s="102">
        <f>IF((VLOOKUP($E47,'Income &amp; Expenditure Backsheet'!$D$7:$AK$184,L$10,0))="","",(VLOOKUP($E47,'Income &amp; Expenditure Backsheet'!$D$7:$AK$184,L$10,0)))</f>
        <v>101631518</v>
      </c>
      <c r="M47" s="102">
        <f>IF((VLOOKUP($E47,'Income &amp; Expenditure Backsheet'!$D$7:$AK$184,M$10,0))="","",(VLOOKUP($E47,'Income &amp; Expenditure Backsheet'!$D$7:$AK$184,M$10,0)))</f>
        <v>25407880</v>
      </c>
      <c r="N47" s="102">
        <f>IF((VLOOKUP($E47,'Income &amp; Expenditure Backsheet'!$D$7:$AK$184,N$10,0))="","",(VLOOKUP($E47,'Income &amp; Expenditure Backsheet'!$D$7:$AK$184,N$10,0)))</f>
        <v>25407880</v>
      </c>
      <c r="O47" s="102">
        <f>IF((VLOOKUP($E47,'Income &amp; Expenditure Backsheet'!$D$7:$AK$184,O$10,0))="","",(VLOOKUP($E47,'Income &amp; Expenditure Backsheet'!$D$7:$AK$184,O$10,0)))</f>
        <v>24634554</v>
      </c>
      <c r="P47" s="102">
        <f>IF((VLOOKUP($E47,'Income &amp; Expenditure Backsheet'!$D$7:$AK$184,P$10,0))="","",(VLOOKUP($E47,'Income &amp; Expenditure Backsheet'!$D$7:$AK$184,P$10,0)))</f>
        <v>24634554</v>
      </c>
      <c r="Q47" s="102">
        <f>IF((VLOOKUP($E47,'Income &amp; Expenditure Backsheet'!$D$7:$AK$184,Q$10,0))="","",(VLOOKUP($E47,'Income &amp; Expenditure Backsheet'!$D$7:$AK$184,Q$10,0)))</f>
        <v>100084868</v>
      </c>
      <c r="R47" s="102">
        <f>IF((VLOOKUP($E47,'Income &amp; Expenditure Backsheet'!$D$7:$AK$184,R$10,0))="","",(VLOOKUP($E47,'Income &amp; Expenditure Backsheet'!$D$7:$AK$184,R$10,0)))</f>
        <v>25098953</v>
      </c>
      <c r="S47" s="102">
        <f>IF((VLOOKUP($E47,'Income &amp; Expenditure Backsheet'!$D$7:$AK$184,S$10,0))="","",(VLOOKUP($E47,'Income &amp; Expenditure Backsheet'!$D$7:$AK$184,S$10,0)))</f>
        <v>25567353</v>
      </c>
      <c r="T47" s="102">
        <f>IF((VLOOKUP($E47,'Income &amp; Expenditure Backsheet'!$D$7:$AK$184,T$10,0))="","",(VLOOKUP($E47,'Income &amp; Expenditure Backsheet'!$D$7:$AK$184,T$10,0)))</f>
        <v>24397344</v>
      </c>
      <c r="U47" s="102">
        <f>IF((VLOOKUP($E47,'Income &amp; Expenditure Backsheet'!$D$7:$AK$184,U$10,0))="","",(VLOOKUP($E47,'Income &amp; Expenditure Backsheet'!$D$7:$AK$184,U$10,0)))</f>
        <v>24763674</v>
      </c>
      <c r="V47" s="102">
        <f>IF((VLOOKUP($E47,'Income &amp; Expenditure Backsheet'!$D$7:$AK$184,V$10,0))="","",(VLOOKUP($E47,'Income &amp; Expenditure Backsheet'!$D$7:$AK$184,V$10,0)))</f>
        <v>99827324</v>
      </c>
    </row>
    <row r="48" spans="2:22" ht="16.5" customHeight="1">
      <c r="B48" s="42" t="s">
        <v>16</v>
      </c>
      <c r="C48" s="43" t="s">
        <v>26</v>
      </c>
      <c r="D48" s="43" t="s">
        <v>467</v>
      </c>
      <c r="E48" s="43" t="s">
        <v>79</v>
      </c>
      <c r="F48" s="88" t="s">
        <v>80</v>
      </c>
      <c r="G48" s="101">
        <f>IF((VLOOKUP($E48,'Income &amp; Expenditure Backsheet'!$D$7:$AK$184,G$10,0))="","",(VLOOKUP($E48,'Income &amp; Expenditure Backsheet'!$D$7:$AK$184,G$10,0)))</f>
        <v>12433125</v>
      </c>
      <c r="H48" s="102">
        <f>IF((VLOOKUP($E48,'Income &amp; Expenditure Backsheet'!$D$7:$AK$184,H$10,0))="","",(VLOOKUP($E48,'Income &amp; Expenditure Backsheet'!$D$7:$AK$184,H$10,0)))</f>
        <v>3108281</v>
      </c>
      <c r="I48" s="102">
        <f>IF((VLOOKUP($E48,'Income &amp; Expenditure Backsheet'!$D$7:$AK$184,I$10,0))="","",(VLOOKUP($E48,'Income &amp; Expenditure Backsheet'!$D$7:$AK$184,I$10,0)))</f>
        <v>3108281</v>
      </c>
      <c r="J48" s="102">
        <f>IF((VLOOKUP($E48,'Income &amp; Expenditure Backsheet'!$D$7:$AK$184,J$10,0))="","",(VLOOKUP($E48,'Income &amp; Expenditure Backsheet'!$D$7:$AK$184,J$10,0)))</f>
        <v>3108281</v>
      </c>
      <c r="K48" s="102">
        <f>IF((VLOOKUP($E48,'Income &amp; Expenditure Backsheet'!$D$7:$AK$184,K$10,0))="","",(VLOOKUP($E48,'Income &amp; Expenditure Backsheet'!$D$7:$AK$184,K$10,0)))</f>
        <v>3108282</v>
      </c>
      <c r="L48" s="102">
        <f>IF((VLOOKUP($E48,'Income &amp; Expenditure Backsheet'!$D$7:$AK$184,L$10,0))="","",(VLOOKUP($E48,'Income &amp; Expenditure Backsheet'!$D$7:$AK$184,L$10,0)))</f>
        <v>12433125</v>
      </c>
      <c r="M48" s="102">
        <f>IF((VLOOKUP($E48,'Income &amp; Expenditure Backsheet'!$D$7:$AK$184,M$10,0))="","",(VLOOKUP($E48,'Income &amp; Expenditure Backsheet'!$D$7:$AK$184,M$10,0)))</f>
        <v>3108281</v>
      </c>
      <c r="N48" s="102">
        <f>IF((VLOOKUP($E48,'Income &amp; Expenditure Backsheet'!$D$7:$AK$184,N$10,0))="","",(VLOOKUP($E48,'Income &amp; Expenditure Backsheet'!$D$7:$AK$184,N$10,0)))</f>
        <v>3108281</v>
      </c>
      <c r="O48" s="102">
        <f>IF((VLOOKUP($E48,'Income &amp; Expenditure Backsheet'!$D$7:$AK$184,O$10,0))="","",(VLOOKUP($E48,'Income &amp; Expenditure Backsheet'!$D$7:$AK$184,O$10,0)))</f>
        <v>3108281</v>
      </c>
      <c r="P48" s="102">
        <f>IF((VLOOKUP($E48,'Income &amp; Expenditure Backsheet'!$D$7:$AK$184,P$10,0))="","",(VLOOKUP($E48,'Income &amp; Expenditure Backsheet'!$D$7:$AK$184,P$10,0)))</f>
        <v>3108282</v>
      </c>
      <c r="Q48" s="102">
        <f>IF((VLOOKUP($E48,'Income &amp; Expenditure Backsheet'!$D$7:$AK$184,Q$10,0))="","",(VLOOKUP($E48,'Income &amp; Expenditure Backsheet'!$D$7:$AK$184,Q$10,0)))</f>
        <v>12433125</v>
      </c>
      <c r="R48" s="102">
        <f>IF((VLOOKUP($E48,'Income &amp; Expenditure Backsheet'!$D$7:$AK$184,R$10,0))="","",(VLOOKUP($E48,'Income &amp; Expenditure Backsheet'!$D$7:$AK$184,R$10,0)))</f>
        <v>3108281</v>
      </c>
      <c r="S48" s="102">
        <f>IF((VLOOKUP($E48,'Income &amp; Expenditure Backsheet'!$D$7:$AK$184,S$10,0))="","",(VLOOKUP($E48,'Income &amp; Expenditure Backsheet'!$D$7:$AK$184,S$10,0)))</f>
        <v>3108281</v>
      </c>
      <c r="T48" s="102">
        <f>IF((VLOOKUP($E48,'Income &amp; Expenditure Backsheet'!$D$7:$AK$184,T$10,0))="","",(VLOOKUP($E48,'Income &amp; Expenditure Backsheet'!$D$7:$AK$184,T$10,0)))</f>
        <v>3108281</v>
      </c>
      <c r="U48" s="102">
        <f>IF((VLOOKUP($E48,'Income &amp; Expenditure Backsheet'!$D$7:$AK$184,U$10,0))="","",(VLOOKUP($E48,'Income &amp; Expenditure Backsheet'!$D$7:$AK$184,U$10,0)))</f>
        <v>3108282</v>
      </c>
      <c r="V48" s="102">
        <f>IF((VLOOKUP($E48,'Income &amp; Expenditure Backsheet'!$D$7:$AK$184,V$10,0))="","",(VLOOKUP($E48,'Income &amp; Expenditure Backsheet'!$D$7:$AK$184,V$10,0)))</f>
        <v>12433125</v>
      </c>
    </row>
    <row r="49" spans="2:22" ht="16.5" customHeight="1">
      <c r="B49" s="42" t="s">
        <v>16</v>
      </c>
      <c r="C49" s="43" t="s">
        <v>26</v>
      </c>
      <c r="D49" s="43" t="s">
        <v>467</v>
      </c>
      <c r="E49" s="43" t="s">
        <v>81</v>
      </c>
      <c r="F49" s="88" t="s">
        <v>82</v>
      </c>
      <c r="G49" s="101">
        <f>IF((VLOOKUP($E49,'Income &amp; Expenditure Backsheet'!$D$7:$AK$184,G$10,0))="","",(VLOOKUP($E49,'Income &amp; Expenditure Backsheet'!$D$7:$AK$184,G$10,0)))</f>
        <v>18886674</v>
      </c>
      <c r="H49" s="102">
        <f>IF((VLOOKUP($E49,'Income &amp; Expenditure Backsheet'!$D$7:$AK$184,H$10,0))="","",(VLOOKUP($E49,'Income &amp; Expenditure Backsheet'!$D$7:$AK$184,H$10,0)))</f>
        <v>4358544.75</v>
      </c>
      <c r="I49" s="102">
        <f>IF((VLOOKUP($E49,'Income &amp; Expenditure Backsheet'!$D$7:$AK$184,I$10,0))="","",(VLOOKUP($E49,'Income &amp; Expenditure Backsheet'!$D$7:$AK$184,I$10,0)))</f>
        <v>4358544.75</v>
      </c>
      <c r="J49" s="102">
        <f>IF((VLOOKUP($E49,'Income &amp; Expenditure Backsheet'!$D$7:$AK$184,J$10,0))="","",(VLOOKUP($E49,'Income &amp; Expenditure Backsheet'!$D$7:$AK$184,J$10,0)))</f>
        <v>4358544.75</v>
      </c>
      <c r="K49" s="102">
        <f>IF((VLOOKUP($E49,'Income &amp; Expenditure Backsheet'!$D$7:$AK$184,K$10,0))="","",(VLOOKUP($E49,'Income &amp; Expenditure Backsheet'!$D$7:$AK$184,K$10,0)))</f>
        <v>4358544.75</v>
      </c>
      <c r="L49" s="102">
        <f>IF((VLOOKUP($E49,'Income &amp; Expenditure Backsheet'!$D$7:$AK$184,L$10,0))="","",(VLOOKUP($E49,'Income &amp; Expenditure Backsheet'!$D$7:$AK$184,L$10,0)))</f>
        <v>17434179</v>
      </c>
      <c r="M49" s="102">
        <f>IF((VLOOKUP($E49,'Income &amp; Expenditure Backsheet'!$D$7:$AK$184,M$10,0))="","",(VLOOKUP($E49,'Income &amp; Expenditure Backsheet'!$D$7:$AK$184,M$10,0)))</f>
        <v>4358544.75</v>
      </c>
      <c r="N49" s="102">
        <f>IF((VLOOKUP($E49,'Income &amp; Expenditure Backsheet'!$D$7:$AK$184,N$10,0))="","",(VLOOKUP($E49,'Income &amp; Expenditure Backsheet'!$D$7:$AK$184,N$10,0)))</f>
        <v>5084792.5</v>
      </c>
      <c r="O49" s="102">
        <f>IF((VLOOKUP($E49,'Income &amp; Expenditure Backsheet'!$D$7:$AK$184,O$10,0))="","",(VLOOKUP($E49,'Income &amp; Expenditure Backsheet'!$D$7:$AK$184,O$10,0)))</f>
        <v>4721668.5</v>
      </c>
      <c r="P49" s="102">
        <f>IF((VLOOKUP($E49,'Income &amp; Expenditure Backsheet'!$D$7:$AK$184,P$10,0))="","",(VLOOKUP($E49,'Income &amp; Expenditure Backsheet'!$D$7:$AK$184,P$10,0)))</f>
        <v>4721668.5</v>
      </c>
      <c r="Q49" s="102">
        <f>IF((VLOOKUP($E49,'Income &amp; Expenditure Backsheet'!$D$7:$AK$184,Q$10,0))="","",(VLOOKUP($E49,'Income &amp; Expenditure Backsheet'!$D$7:$AK$184,Q$10,0)))</f>
        <v>18886674.25</v>
      </c>
      <c r="R49" s="102">
        <f>IF((VLOOKUP($E49,'Income &amp; Expenditure Backsheet'!$D$7:$AK$184,R$10,0))="","",(VLOOKUP($E49,'Income &amp; Expenditure Backsheet'!$D$7:$AK$184,R$10,0)))</f>
        <v>4358544.75</v>
      </c>
      <c r="S49" s="102">
        <f>IF((VLOOKUP($E49,'Income &amp; Expenditure Backsheet'!$D$7:$AK$184,S$10,0))="","",(VLOOKUP($E49,'Income &amp; Expenditure Backsheet'!$D$7:$AK$184,S$10,0)))</f>
        <v>5084792.5</v>
      </c>
      <c r="T49" s="102">
        <f>IF((VLOOKUP($E49,'Income &amp; Expenditure Backsheet'!$D$7:$AK$184,T$10,0))="","",(VLOOKUP($E49,'Income &amp; Expenditure Backsheet'!$D$7:$AK$184,T$10,0)))</f>
        <v>4721669</v>
      </c>
      <c r="U49" s="102">
        <f>IF((VLOOKUP($E49,'Income &amp; Expenditure Backsheet'!$D$7:$AK$184,U$10,0))="","",(VLOOKUP($E49,'Income &amp; Expenditure Backsheet'!$D$7:$AK$184,U$10,0)))</f>
        <v>4679816</v>
      </c>
      <c r="V49" s="102">
        <f>IF((VLOOKUP($E49,'Income &amp; Expenditure Backsheet'!$D$7:$AK$184,V$10,0))="","",(VLOOKUP($E49,'Income &amp; Expenditure Backsheet'!$D$7:$AK$184,V$10,0)))</f>
        <v>18844822.25</v>
      </c>
    </row>
    <row r="50" spans="2:22" ht="16.5" customHeight="1">
      <c r="B50" s="42" t="s">
        <v>16</v>
      </c>
      <c r="C50" s="43" t="s">
        <v>26</v>
      </c>
      <c r="D50" s="43" t="s">
        <v>466</v>
      </c>
      <c r="E50" s="43" t="s">
        <v>83</v>
      </c>
      <c r="F50" s="88" t="s">
        <v>84</v>
      </c>
      <c r="G50" s="101">
        <f>IF((VLOOKUP($E50,'Income &amp; Expenditure Backsheet'!$D$7:$AK$184,G$10,0))="","",(VLOOKUP($E50,'Income &amp; Expenditure Backsheet'!$D$7:$AK$184,G$10,0)))</f>
        <v>35108921</v>
      </c>
      <c r="H50" s="102">
        <f>IF((VLOOKUP($E50,'Income &amp; Expenditure Backsheet'!$D$7:$AK$184,H$10,0))="","",(VLOOKUP($E50,'Income &amp; Expenditure Backsheet'!$D$7:$AK$184,H$10,0)))</f>
        <v>8153214.1285418505</v>
      </c>
      <c r="I50" s="102">
        <f>IF((VLOOKUP($E50,'Income &amp; Expenditure Backsheet'!$D$7:$AK$184,I$10,0))="","",(VLOOKUP($E50,'Income &amp; Expenditure Backsheet'!$D$7:$AK$184,I$10,0)))</f>
        <v>8777230.25</v>
      </c>
      <c r="J50" s="102">
        <f>IF((VLOOKUP($E50,'Income &amp; Expenditure Backsheet'!$D$7:$AK$184,J$10,0))="","",(VLOOKUP($E50,'Income &amp; Expenditure Backsheet'!$D$7:$AK$184,J$10,0)))</f>
        <v>8777230.25</v>
      </c>
      <c r="K50" s="102">
        <f>IF((VLOOKUP($E50,'Income &amp; Expenditure Backsheet'!$D$7:$AK$184,K$10,0))="","",(VLOOKUP($E50,'Income &amp; Expenditure Backsheet'!$D$7:$AK$184,K$10,0)))</f>
        <v>9401246</v>
      </c>
      <c r="L50" s="102">
        <f>IF((VLOOKUP($E50,'Income &amp; Expenditure Backsheet'!$D$7:$AK$184,L$10,0))="","",(VLOOKUP($E50,'Income &amp; Expenditure Backsheet'!$D$7:$AK$184,L$10,0)))</f>
        <v>35108920.62854185</v>
      </c>
      <c r="M50" s="102">
        <f>IF((VLOOKUP($E50,'Income &amp; Expenditure Backsheet'!$D$7:$AK$184,M$10,0))="","",(VLOOKUP($E50,'Income &amp; Expenditure Backsheet'!$D$7:$AK$184,M$10,0)))</f>
        <v>8153214</v>
      </c>
      <c r="N50" s="102">
        <f>IF((VLOOKUP($E50,'Income &amp; Expenditure Backsheet'!$D$7:$AK$184,N$10,0))="","",(VLOOKUP($E50,'Income &amp; Expenditure Backsheet'!$D$7:$AK$184,N$10,0)))</f>
        <v>8171433</v>
      </c>
      <c r="O50" s="102">
        <f>IF((VLOOKUP($E50,'Income &amp; Expenditure Backsheet'!$D$7:$AK$184,O$10,0))="","",(VLOOKUP($E50,'Income &amp; Expenditure Backsheet'!$D$7:$AK$184,O$10,0)))</f>
        <v>9021267</v>
      </c>
      <c r="P50" s="102">
        <f>IF((VLOOKUP($E50,'Income &amp; Expenditure Backsheet'!$D$7:$AK$184,P$10,0))="","",(VLOOKUP($E50,'Income &amp; Expenditure Backsheet'!$D$7:$AK$184,P$10,0)))</f>
        <v>9763007</v>
      </c>
      <c r="Q50" s="102">
        <f>IF((VLOOKUP($E50,'Income &amp; Expenditure Backsheet'!$D$7:$AK$184,Q$10,0))="","",(VLOOKUP($E50,'Income &amp; Expenditure Backsheet'!$D$7:$AK$184,Q$10,0)))</f>
        <v>35108921</v>
      </c>
      <c r="R50" s="102">
        <f>IF((VLOOKUP($E50,'Income &amp; Expenditure Backsheet'!$D$7:$AK$184,R$10,0))="","",(VLOOKUP($E50,'Income &amp; Expenditure Backsheet'!$D$7:$AK$184,R$10,0)))</f>
        <v>8153214</v>
      </c>
      <c r="S50" s="102">
        <f>IF((VLOOKUP($E50,'Income &amp; Expenditure Backsheet'!$D$7:$AK$184,S$10,0))="","",(VLOOKUP($E50,'Income &amp; Expenditure Backsheet'!$D$7:$AK$184,S$10,0)))</f>
        <v>8171433</v>
      </c>
      <c r="T50" s="102">
        <f>IF((VLOOKUP($E50,'Income &amp; Expenditure Backsheet'!$D$7:$AK$184,T$10,0))="","",(VLOOKUP($E50,'Income &amp; Expenditure Backsheet'!$D$7:$AK$184,T$10,0)))</f>
        <v>8977596</v>
      </c>
      <c r="U50" s="102">
        <f>IF((VLOOKUP($E50,'Income &amp; Expenditure Backsheet'!$D$7:$AK$184,U$10,0))="","",(VLOOKUP($E50,'Income &amp; Expenditure Backsheet'!$D$7:$AK$184,U$10,0)))</f>
        <v>9806678</v>
      </c>
      <c r="V50" s="102">
        <f>IF((VLOOKUP($E50,'Income &amp; Expenditure Backsheet'!$D$7:$AK$184,V$10,0))="","",(VLOOKUP($E50,'Income &amp; Expenditure Backsheet'!$D$7:$AK$184,V$10,0)))</f>
        <v>35108921</v>
      </c>
    </row>
    <row r="51" spans="2:22" ht="16.5" customHeight="1">
      <c r="B51" s="42" t="s">
        <v>22</v>
      </c>
      <c r="C51" s="43" t="s">
        <v>40</v>
      </c>
      <c r="D51" s="43" t="s">
        <v>62</v>
      </c>
      <c r="E51" s="43" t="s">
        <v>85</v>
      </c>
      <c r="F51" s="88" t="s">
        <v>86</v>
      </c>
      <c r="G51" s="101">
        <f>IF((VLOOKUP($E51,'Income &amp; Expenditure Backsheet'!$D$7:$AK$184,G$10,0))="","",(VLOOKUP($E51,'Income &amp; Expenditure Backsheet'!$D$7:$AK$184,G$10,0)))</f>
        <v>35278911</v>
      </c>
      <c r="H51" s="102">
        <f>IF((VLOOKUP($E51,'Income &amp; Expenditure Backsheet'!$D$7:$AK$184,H$10,0))="","",(VLOOKUP($E51,'Income &amp; Expenditure Backsheet'!$D$7:$AK$184,H$10,0)))</f>
        <v>8820000</v>
      </c>
      <c r="I51" s="102">
        <f>IF((VLOOKUP($E51,'Income &amp; Expenditure Backsheet'!$D$7:$AK$184,I$10,0))="","",(VLOOKUP($E51,'Income &amp; Expenditure Backsheet'!$D$7:$AK$184,I$10,0)))</f>
        <v>8820000</v>
      </c>
      <c r="J51" s="102">
        <f>IF((VLOOKUP($E51,'Income &amp; Expenditure Backsheet'!$D$7:$AK$184,J$10,0))="","",(VLOOKUP($E51,'Income &amp; Expenditure Backsheet'!$D$7:$AK$184,J$10,0)))</f>
        <v>8820000</v>
      </c>
      <c r="K51" s="102">
        <f>IF((VLOOKUP($E51,'Income &amp; Expenditure Backsheet'!$D$7:$AK$184,K$10,0))="","",(VLOOKUP($E51,'Income &amp; Expenditure Backsheet'!$D$7:$AK$184,K$10,0)))</f>
        <v>8818911</v>
      </c>
      <c r="L51" s="102">
        <f>IF((VLOOKUP($E51,'Income &amp; Expenditure Backsheet'!$D$7:$AK$184,L$10,0))="","",(VLOOKUP($E51,'Income &amp; Expenditure Backsheet'!$D$7:$AK$184,L$10,0)))</f>
        <v>35278911</v>
      </c>
      <c r="M51" s="102">
        <f>IF((VLOOKUP($E51,'Income &amp; Expenditure Backsheet'!$D$7:$AK$184,M$10,0))="","",(VLOOKUP($E51,'Income &amp; Expenditure Backsheet'!$D$7:$AK$184,M$10,0)))</f>
        <v>8820000</v>
      </c>
      <c r="N51" s="102">
        <f>IF((VLOOKUP($E51,'Income &amp; Expenditure Backsheet'!$D$7:$AK$184,N$10,0))="","",(VLOOKUP($E51,'Income &amp; Expenditure Backsheet'!$D$7:$AK$184,N$10,0)))</f>
        <v>8820000</v>
      </c>
      <c r="O51" s="102">
        <f>IF((VLOOKUP($E51,'Income &amp; Expenditure Backsheet'!$D$7:$AK$184,O$10,0))="","",(VLOOKUP($E51,'Income &amp; Expenditure Backsheet'!$D$7:$AK$184,O$10,0)))</f>
        <v>8820000</v>
      </c>
      <c r="P51" s="102">
        <f>IF((VLOOKUP($E51,'Income &amp; Expenditure Backsheet'!$D$7:$AK$184,P$10,0))="","",(VLOOKUP($E51,'Income &amp; Expenditure Backsheet'!$D$7:$AK$184,P$10,0)))</f>
        <v>8818911</v>
      </c>
      <c r="Q51" s="102">
        <f>IF((VLOOKUP($E51,'Income &amp; Expenditure Backsheet'!$D$7:$AK$184,Q$10,0))="","",(VLOOKUP($E51,'Income &amp; Expenditure Backsheet'!$D$7:$AK$184,Q$10,0)))</f>
        <v>35278911</v>
      </c>
      <c r="R51" s="102">
        <f>IF((VLOOKUP($E51,'Income &amp; Expenditure Backsheet'!$D$7:$AK$184,R$10,0))="","",(VLOOKUP($E51,'Income &amp; Expenditure Backsheet'!$D$7:$AK$184,R$10,0)))</f>
        <v>8854500</v>
      </c>
      <c r="S51" s="102">
        <f>IF((VLOOKUP($E51,'Income &amp; Expenditure Backsheet'!$D$7:$AK$184,S$10,0))="","",(VLOOKUP($E51,'Income &amp; Expenditure Backsheet'!$D$7:$AK$184,S$10,0)))</f>
        <v>8808000</v>
      </c>
      <c r="T51" s="102">
        <f>IF((VLOOKUP($E51,'Income &amp; Expenditure Backsheet'!$D$7:$AK$184,T$10,0))="","",(VLOOKUP($E51,'Income &amp; Expenditure Backsheet'!$D$7:$AK$184,T$10,0)))</f>
        <v>8809000</v>
      </c>
      <c r="U51" s="102">
        <f>IF((VLOOKUP($E51,'Income &amp; Expenditure Backsheet'!$D$7:$AK$184,U$10,0))="","",(VLOOKUP($E51,'Income &amp; Expenditure Backsheet'!$D$7:$AK$184,U$10,0)))</f>
        <v>8807411</v>
      </c>
      <c r="V51" s="102">
        <f>IF((VLOOKUP($E51,'Income &amp; Expenditure Backsheet'!$D$7:$AK$184,V$10,0))="","",(VLOOKUP($E51,'Income &amp; Expenditure Backsheet'!$D$7:$AK$184,V$10,0)))</f>
        <v>35278911</v>
      </c>
    </row>
    <row r="52" spans="2:22" ht="16.5" customHeight="1">
      <c r="B52" s="42" t="s">
        <v>22</v>
      </c>
      <c r="C52" s="43" t="s">
        <v>38</v>
      </c>
      <c r="D52" s="43" t="s">
        <v>60</v>
      </c>
      <c r="E52" s="43" t="s">
        <v>87</v>
      </c>
      <c r="F52" s="88" t="s">
        <v>88</v>
      </c>
      <c r="G52" s="101">
        <f>IF((VLOOKUP($E52,'Income &amp; Expenditure Backsheet'!$D$7:$AK$184,G$10,0))="","",(VLOOKUP($E52,'Income &amp; Expenditure Backsheet'!$D$7:$AK$184,G$10,0)))</f>
        <v>10273581</v>
      </c>
      <c r="H52" s="102">
        <f>IF((VLOOKUP($E52,'Income &amp; Expenditure Backsheet'!$D$7:$AK$184,H$10,0))="","",(VLOOKUP($E52,'Income &amp; Expenditure Backsheet'!$D$7:$AK$184,H$10,0)))</f>
        <v>2568395</v>
      </c>
      <c r="I52" s="102">
        <f>IF((VLOOKUP($E52,'Income &amp; Expenditure Backsheet'!$D$7:$AK$184,I$10,0))="","",(VLOOKUP($E52,'Income &amp; Expenditure Backsheet'!$D$7:$AK$184,I$10,0)))</f>
        <v>2568395</v>
      </c>
      <c r="J52" s="102">
        <f>IF((VLOOKUP($E52,'Income &amp; Expenditure Backsheet'!$D$7:$AK$184,J$10,0))="","",(VLOOKUP($E52,'Income &amp; Expenditure Backsheet'!$D$7:$AK$184,J$10,0)))</f>
        <v>2568395</v>
      </c>
      <c r="K52" s="102">
        <f>IF((VLOOKUP($E52,'Income &amp; Expenditure Backsheet'!$D$7:$AK$184,K$10,0))="","",(VLOOKUP($E52,'Income &amp; Expenditure Backsheet'!$D$7:$AK$184,K$10,0)))</f>
        <v>2568396</v>
      </c>
      <c r="L52" s="102">
        <f>IF((VLOOKUP($E52,'Income &amp; Expenditure Backsheet'!$D$7:$AK$184,L$10,0))="","",(VLOOKUP($E52,'Income &amp; Expenditure Backsheet'!$D$7:$AK$184,L$10,0)))</f>
        <v>10273581</v>
      </c>
      <c r="M52" s="102">
        <f>IF((VLOOKUP($E52,'Income &amp; Expenditure Backsheet'!$D$7:$AK$184,M$10,0))="","",(VLOOKUP($E52,'Income &amp; Expenditure Backsheet'!$D$7:$AK$184,M$10,0)))</f>
        <v>667000</v>
      </c>
      <c r="N52" s="102">
        <f>IF((VLOOKUP($E52,'Income &amp; Expenditure Backsheet'!$D$7:$AK$184,N$10,0))="","",(VLOOKUP($E52,'Income &amp; Expenditure Backsheet'!$D$7:$AK$184,N$10,0)))</f>
        <v>2830549</v>
      </c>
      <c r="O52" s="102">
        <f>IF((VLOOKUP($E52,'Income &amp; Expenditure Backsheet'!$D$7:$AK$184,O$10,0))="","",(VLOOKUP($E52,'Income &amp; Expenditure Backsheet'!$D$7:$AK$184,O$10,0)))</f>
        <v>1833617</v>
      </c>
      <c r="P52" s="102">
        <f>IF((VLOOKUP($E52,'Income &amp; Expenditure Backsheet'!$D$7:$AK$184,P$10,0))="","",(VLOOKUP($E52,'Income &amp; Expenditure Backsheet'!$D$7:$AK$184,P$10,0)))</f>
        <v>4326094</v>
      </c>
      <c r="Q52" s="102">
        <f>IF((VLOOKUP($E52,'Income &amp; Expenditure Backsheet'!$D$7:$AK$184,Q$10,0))="","",(VLOOKUP($E52,'Income &amp; Expenditure Backsheet'!$D$7:$AK$184,Q$10,0)))</f>
        <v>9657260</v>
      </c>
      <c r="R52" s="102">
        <f>IF((VLOOKUP($E52,'Income &amp; Expenditure Backsheet'!$D$7:$AK$184,R$10,0))="","",(VLOOKUP($E52,'Income &amp; Expenditure Backsheet'!$D$7:$AK$184,R$10,0)))</f>
        <v>667000</v>
      </c>
      <c r="S52" s="102">
        <f>IF((VLOOKUP($E52,'Income &amp; Expenditure Backsheet'!$D$7:$AK$184,S$10,0))="","",(VLOOKUP($E52,'Income &amp; Expenditure Backsheet'!$D$7:$AK$184,S$10,0)))</f>
        <v>2830549</v>
      </c>
      <c r="T52" s="102">
        <f>IF((VLOOKUP($E52,'Income &amp; Expenditure Backsheet'!$D$7:$AK$184,T$10,0))="","",(VLOOKUP($E52,'Income &amp; Expenditure Backsheet'!$D$7:$AK$184,T$10,0)))</f>
        <v>1833617</v>
      </c>
      <c r="U52" s="102">
        <f>IF((VLOOKUP($E52,'Income &amp; Expenditure Backsheet'!$D$7:$AK$184,U$10,0))="","",(VLOOKUP($E52,'Income &amp; Expenditure Backsheet'!$D$7:$AK$184,U$10,0)))</f>
        <v>4326094</v>
      </c>
      <c r="V52" s="102">
        <f>IF((VLOOKUP($E52,'Income &amp; Expenditure Backsheet'!$D$7:$AK$184,V$10,0))="","",(VLOOKUP($E52,'Income &amp; Expenditure Backsheet'!$D$7:$AK$184,V$10,0)))</f>
        <v>9657260</v>
      </c>
    </row>
    <row r="53" spans="2:22" ht="16.5" customHeight="1">
      <c r="B53" s="42" t="s">
        <v>16</v>
      </c>
      <c r="C53" s="43" t="s">
        <v>28</v>
      </c>
      <c r="D53" s="43" t="s">
        <v>42</v>
      </c>
      <c r="E53" s="43" t="s">
        <v>89</v>
      </c>
      <c r="F53" s="88" t="s">
        <v>90</v>
      </c>
      <c r="G53" s="101">
        <f>IF((VLOOKUP($E53,'Income &amp; Expenditure Backsheet'!$D$7:$AK$184,G$10,0))="","",(VLOOKUP($E53,'Income &amp; Expenditure Backsheet'!$D$7:$AK$184,G$10,0)))</f>
        <v>168164863</v>
      </c>
      <c r="H53" s="102">
        <f>IF((VLOOKUP($E53,'Income &amp; Expenditure Backsheet'!$D$7:$AK$184,H$10,0))="","",(VLOOKUP($E53,'Income &amp; Expenditure Backsheet'!$D$7:$AK$184,H$10,0)))</f>
        <v>42092000</v>
      </c>
      <c r="I53" s="102">
        <f>IF((VLOOKUP($E53,'Income &amp; Expenditure Backsheet'!$D$7:$AK$184,I$10,0))="","",(VLOOKUP($E53,'Income &amp; Expenditure Backsheet'!$D$7:$AK$184,I$10,0)))</f>
        <v>41892000</v>
      </c>
      <c r="J53" s="102">
        <f>IF((VLOOKUP($E53,'Income &amp; Expenditure Backsheet'!$D$7:$AK$184,J$10,0))="","",(VLOOKUP($E53,'Income &amp; Expenditure Backsheet'!$D$7:$AK$184,J$10,0)))</f>
        <v>41811000</v>
      </c>
      <c r="K53" s="102">
        <f>IF((VLOOKUP($E53,'Income &amp; Expenditure Backsheet'!$D$7:$AK$184,K$10,0))="","",(VLOOKUP($E53,'Income &amp; Expenditure Backsheet'!$D$7:$AK$184,K$10,0)))</f>
        <v>42369863</v>
      </c>
      <c r="L53" s="102">
        <f>IF((VLOOKUP($E53,'Income &amp; Expenditure Backsheet'!$D$7:$AK$184,L$10,0))="","",(VLOOKUP($E53,'Income &amp; Expenditure Backsheet'!$D$7:$AK$184,L$10,0)))</f>
        <v>168164863</v>
      </c>
      <c r="M53" s="102">
        <f>IF((VLOOKUP($E53,'Income &amp; Expenditure Backsheet'!$D$7:$AK$184,M$10,0))="","",(VLOOKUP($E53,'Income &amp; Expenditure Backsheet'!$D$7:$AK$184,M$10,0)))</f>
        <v>42092000</v>
      </c>
      <c r="N53" s="102">
        <f>IF((VLOOKUP($E53,'Income &amp; Expenditure Backsheet'!$D$7:$AK$184,N$10,0))="","",(VLOOKUP($E53,'Income &amp; Expenditure Backsheet'!$D$7:$AK$184,N$10,0)))</f>
        <v>41892000</v>
      </c>
      <c r="O53" s="102">
        <f>IF((VLOOKUP($E53,'Income &amp; Expenditure Backsheet'!$D$7:$AK$184,O$10,0))="","",(VLOOKUP($E53,'Income &amp; Expenditure Backsheet'!$D$7:$AK$184,O$10,0)))</f>
        <v>41811000</v>
      </c>
      <c r="P53" s="102">
        <f>IF((VLOOKUP($E53,'Income &amp; Expenditure Backsheet'!$D$7:$AK$184,P$10,0))="","",(VLOOKUP($E53,'Income &amp; Expenditure Backsheet'!$D$7:$AK$184,P$10,0)))</f>
        <v>42369863</v>
      </c>
      <c r="Q53" s="102">
        <f>IF((VLOOKUP($E53,'Income &amp; Expenditure Backsheet'!$D$7:$AK$184,Q$10,0))="","",(VLOOKUP($E53,'Income &amp; Expenditure Backsheet'!$D$7:$AK$184,Q$10,0)))</f>
        <v>168164863</v>
      </c>
      <c r="R53" s="102">
        <f>IF((VLOOKUP($E53,'Income &amp; Expenditure Backsheet'!$D$7:$AK$184,R$10,0))="","",(VLOOKUP($E53,'Income &amp; Expenditure Backsheet'!$D$7:$AK$184,R$10,0)))</f>
        <v>42092000</v>
      </c>
      <c r="S53" s="102">
        <f>IF((VLOOKUP($E53,'Income &amp; Expenditure Backsheet'!$D$7:$AK$184,S$10,0))="","",(VLOOKUP($E53,'Income &amp; Expenditure Backsheet'!$D$7:$AK$184,S$10,0)))</f>
        <v>41892000</v>
      </c>
      <c r="T53" s="102">
        <f>IF((VLOOKUP($E53,'Income &amp; Expenditure Backsheet'!$D$7:$AK$184,T$10,0))="","",(VLOOKUP($E53,'Income &amp; Expenditure Backsheet'!$D$7:$AK$184,T$10,0)))</f>
        <v>41811000</v>
      </c>
      <c r="U53" s="102">
        <f>IF((VLOOKUP($E53,'Income &amp; Expenditure Backsheet'!$D$7:$AK$184,U$10,0))="","",(VLOOKUP($E53,'Income &amp; Expenditure Backsheet'!$D$7:$AK$184,U$10,0)))</f>
        <v>42369863</v>
      </c>
      <c r="V53" s="102">
        <f>IF((VLOOKUP($E53,'Income &amp; Expenditure Backsheet'!$D$7:$AK$184,V$10,0))="","",(VLOOKUP($E53,'Income &amp; Expenditure Backsheet'!$D$7:$AK$184,V$10,0)))</f>
        <v>168164863</v>
      </c>
    </row>
    <row r="54" spans="2:22" ht="16.5" customHeight="1">
      <c r="B54" s="42" t="s">
        <v>20</v>
      </c>
      <c r="C54" s="43" t="s">
        <v>36</v>
      </c>
      <c r="D54" s="43" t="s">
        <v>64</v>
      </c>
      <c r="E54" s="43" t="s">
        <v>91</v>
      </c>
      <c r="F54" s="88" t="s">
        <v>92</v>
      </c>
      <c r="G54" s="101">
        <f>IF((VLOOKUP($E54,'Income &amp; Expenditure Backsheet'!$D$7:$AK$184,G$10,0))="","",(VLOOKUP($E54,'Income &amp; Expenditure Backsheet'!$D$7:$AK$184,G$10,0)))</f>
        <v>23699929</v>
      </c>
      <c r="H54" s="102">
        <f>IF((VLOOKUP($E54,'Income &amp; Expenditure Backsheet'!$D$7:$AK$184,H$10,0))="","",(VLOOKUP($E54,'Income &amp; Expenditure Backsheet'!$D$7:$AK$184,H$10,0)))</f>
        <v>5924982</v>
      </c>
      <c r="I54" s="102">
        <f>IF((VLOOKUP($E54,'Income &amp; Expenditure Backsheet'!$D$7:$AK$184,I$10,0))="","",(VLOOKUP($E54,'Income &amp; Expenditure Backsheet'!$D$7:$AK$184,I$10,0)))</f>
        <v>5924982</v>
      </c>
      <c r="J54" s="102">
        <f>IF((VLOOKUP($E54,'Income &amp; Expenditure Backsheet'!$D$7:$AK$184,J$10,0))="","",(VLOOKUP($E54,'Income &amp; Expenditure Backsheet'!$D$7:$AK$184,J$10,0)))</f>
        <v>5924982</v>
      </c>
      <c r="K54" s="102">
        <f>IF((VLOOKUP($E54,'Income &amp; Expenditure Backsheet'!$D$7:$AK$184,K$10,0))="","",(VLOOKUP($E54,'Income &amp; Expenditure Backsheet'!$D$7:$AK$184,K$10,0)))</f>
        <v>5924983</v>
      </c>
      <c r="L54" s="102">
        <f>IF((VLOOKUP($E54,'Income &amp; Expenditure Backsheet'!$D$7:$AK$184,L$10,0))="","",(VLOOKUP($E54,'Income &amp; Expenditure Backsheet'!$D$7:$AK$184,L$10,0)))</f>
        <v>23699929</v>
      </c>
      <c r="M54" s="102">
        <f>IF((VLOOKUP($E54,'Income &amp; Expenditure Backsheet'!$D$7:$AK$184,M$10,0))="","",(VLOOKUP($E54,'Income &amp; Expenditure Backsheet'!$D$7:$AK$184,M$10,0)))</f>
        <v>5924982</v>
      </c>
      <c r="N54" s="102">
        <f>IF((VLOOKUP($E54,'Income &amp; Expenditure Backsheet'!$D$7:$AK$184,N$10,0))="","",(VLOOKUP($E54,'Income &amp; Expenditure Backsheet'!$D$7:$AK$184,N$10,0)))</f>
        <v>5924982</v>
      </c>
      <c r="O54" s="102">
        <f>IF((VLOOKUP($E54,'Income &amp; Expenditure Backsheet'!$D$7:$AK$184,O$10,0))="","",(VLOOKUP($E54,'Income &amp; Expenditure Backsheet'!$D$7:$AK$184,O$10,0)))</f>
        <v>5924982</v>
      </c>
      <c r="P54" s="102">
        <f>IF((VLOOKUP($E54,'Income &amp; Expenditure Backsheet'!$D$7:$AK$184,P$10,0))="","",(VLOOKUP($E54,'Income &amp; Expenditure Backsheet'!$D$7:$AK$184,P$10,0)))</f>
        <v>5924983</v>
      </c>
      <c r="Q54" s="102">
        <f>IF((VLOOKUP($E54,'Income &amp; Expenditure Backsheet'!$D$7:$AK$184,Q$10,0))="","",(VLOOKUP($E54,'Income &amp; Expenditure Backsheet'!$D$7:$AK$184,Q$10,0)))</f>
        <v>23699929</v>
      </c>
      <c r="R54" s="102">
        <f>IF((VLOOKUP($E54,'Income &amp; Expenditure Backsheet'!$D$7:$AK$184,R$10,0))="","",(VLOOKUP($E54,'Income &amp; Expenditure Backsheet'!$D$7:$AK$184,R$10,0)))</f>
        <v>5924982</v>
      </c>
      <c r="S54" s="102">
        <f>IF((VLOOKUP($E54,'Income &amp; Expenditure Backsheet'!$D$7:$AK$184,S$10,0))="","",(VLOOKUP($E54,'Income &amp; Expenditure Backsheet'!$D$7:$AK$184,S$10,0)))</f>
        <v>5924982</v>
      </c>
      <c r="T54" s="102">
        <f>IF((VLOOKUP($E54,'Income &amp; Expenditure Backsheet'!$D$7:$AK$184,T$10,0))="","",(VLOOKUP($E54,'Income &amp; Expenditure Backsheet'!$D$7:$AK$184,T$10,0)))</f>
        <v>5924982</v>
      </c>
      <c r="U54" s="102">
        <f>IF((VLOOKUP($E54,'Income &amp; Expenditure Backsheet'!$D$7:$AK$184,U$10,0))="","",(VLOOKUP($E54,'Income &amp; Expenditure Backsheet'!$D$7:$AK$184,U$10,0)))</f>
        <v>5924983</v>
      </c>
      <c r="V54" s="102">
        <f>IF((VLOOKUP($E54,'Income &amp; Expenditure Backsheet'!$D$7:$AK$184,V$10,0))="","",(VLOOKUP($E54,'Income &amp; Expenditure Backsheet'!$D$7:$AK$184,V$10,0)))</f>
        <v>23699929</v>
      </c>
    </row>
    <row r="55" spans="2:22" ht="16.5" customHeight="1">
      <c r="B55" s="42" t="s">
        <v>22</v>
      </c>
      <c r="C55" s="43" t="s">
        <v>38</v>
      </c>
      <c r="D55" s="43" t="s">
        <v>58</v>
      </c>
      <c r="E55" s="43" t="s">
        <v>93</v>
      </c>
      <c r="F55" s="88" t="s">
        <v>94</v>
      </c>
      <c r="G55" s="101">
        <f>IF((VLOOKUP($E55,'Income &amp; Expenditure Backsheet'!$D$7:$AK$184,G$10,0))="","",(VLOOKUP($E55,'Income &amp; Expenditure Backsheet'!$D$7:$AK$184,G$10,0)))</f>
        <v>20086996</v>
      </c>
      <c r="H55" s="102">
        <f>IF((VLOOKUP($E55,'Income &amp; Expenditure Backsheet'!$D$7:$AK$184,H$10,0))="","",(VLOOKUP($E55,'Income &amp; Expenditure Backsheet'!$D$7:$AK$184,H$10,0)))</f>
        <v>5021749</v>
      </c>
      <c r="I55" s="102">
        <f>IF((VLOOKUP($E55,'Income &amp; Expenditure Backsheet'!$D$7:$AK$184,I$10,0))="","",(VLOOKUP($E55,'Income &amp; Expenditure Backsheet'!$D$7:$AK$184,I$10,0)))</f>
        <v>5021749</v>
      </c>
      <c r="J55" s="102">
        <f>IF((VLOOKUP($E55,'Income &amp; Expenditure Backsheet'!$D$7:$AK$184,J$10,0))="","",(VLOOKUP($E55,'Income &amp; Expenditure Backsheet'!$D$7:$AK$184,J$10,0)))</f>
        <v>5021749</v>
      </c>
      <c r="K55" s="102">
        <f>IF((VLOOKUP($E55,'Income &amp; Expenditure Backsheet'!$D$7:$AK$184,K$10,0))="","",(VLOOKUP($E55,'Income &amp; Expenditure Backsheet'!$D$7:$AK$184,K$10,0)))</f>
        <v>5021749</v>
      </c>
      <c r="L55" s="102">
        <f>IF((VLOOKUP($E55,'Income &amp; Expenditure Backsheet'!$D$7:$AK$184,L$10,0))="","",(VLOOKUP($E55,'Income &amp; Expenditure Backsheet'!$D$7:$AK$184,L$10,0)))</f>
        <v>20086996</v>
      </c>
      <c r="M55" s="102">
        <f>IF((VLOOKUP($E55,'Income &amp; Expenditure Backsheet'!$D$7:$AK$184,M$10,0))="","",(VLOOKUP($E55,'Income &amp; Expenditure Backsheet'!$D$7:$AK$184,M$10,0)))</f>
        <v>5021749</v>
      </c>
      <c r="N55" s="102">
        <f>IF((VLOOKUP($E55,'Income &amp; Expenditure Backsheet'!$D$7:$AK$184,N$10,0))="","",(VLOOKUP($E55,'Income &amp; Expenditure Backsheet'!$D$7:$AK$184,N$10,0)))</f>
        <v>5021749</v>
      </c>
      <c r="O55" s="102">
        <f>IF((VLOOKUP($E55,'Income &amp; Expenditure Backsheet'!$D$7:$AK$184,O$10,0))="","",(VLOOKUP($E55,'Income &amp; Expenditure Backsheet'!$D$7:$AK$184,O$10,0)))</f>
        <v>5021749</v>
      </c>
      <c r="P55" s="102">
        <f>IF((VLOOKUP($E55,'Income &amp; Expenditure Backsheet'!$D$7:$AK$184,P$10,0))="","",(VLOOKUP($E55,'Income &amp; Expenditure Backsheet'!$D$7:$AK$184,P$10,0)))</f>
        <v>5021749</v>
      </c>
      <c r="Q55" s="102">
        <f>IF((VLOOKUP($E55,'Income &amp; Expenditure Backsheet'!$D$7:$AK$184,Q$10,0))="","",(VLOOKUP($E55,'Income &amp; Expenditure Backsheet'!$D$7:$AK$184,Q$10,0)))</f>
        <v>20086996</v>
      </c>
      <c r="R55" s="102">
        <f>IF((VLOOKUP($E55,'Income &amp; Expenditure Backsheet'!$D$7:$AK$184,R$10,0))="","",(VLOOKUP($E55,'Income &amp; Expenditure Backsheet'!$D$7:$AK$184,R$10,0)))</f>
        <v>5021749</v>
      </c>
      <c r="S55" s="102">
        <f>IF((VLOOKUP($E55,'Income &amp; Expenditure Backsheet'!$D$7:$AK$184,S$10,0))="","",(VLOOKUP($E55,'Income &amp; Expenditure Backsheet'!$D$7:$AK$184,S$10,0)))</f>
        <v>5021749</v>
      </c>
      <c r="T55" s="102">
        <f>IF((VLOOKUP($E55,'Income &amp; Expenditure Backsheet'!$D$7:$AK$184,T$10,0))="","",(VLOOKUP($E55,'Income &amp; Expenditure Backsheet'!$D$7:$AK$184,T$10,0)))</f>
        <v>5021749</v>
      </c>
      <c r="U55" s="102">
        <f>IF((VLOOKUP($E55,'Income &amp; Expenditure Backsheet'!$D$7:$AK$184,U$10,0))="","",(VLOOKUP($E55,'Income &amp; Expenditure Backsheet'!$D$7:$AK$184,U$10,0)))</f>
        <v>5021749</v>
      </c>
      <c r="V55" s="102">
        <f>IF((VLOOKUP($E55,'Income &amp; Expenditure Backsheet'!$D$7:$AK$184,V$10,0))="","",(VLOOKUP($E55,'Income &amp; Expenditure Backsheet'!$D$7:$AK$184,V$10,0)))</f>
        <v>20086996</v>
      </c>
    </row>
    <row r="56" spans="2:22" ht="16.5" customHeight="1">
      <c r="B56" s="42" t="s">
        <v>22</v>
      </c>
      <c r="C56" s="43" t="s">
        <v>40</v>
      </c>
      <c r="D56" s="43" t="s">
        <v>56</v>
      </c>
      <c r="E56" s="43" t="s">
        <v>95</v>
      </c>
      <c r="F56" s="88" t="s">
        <v>96</v>
      </c>
      <c r="G56" s="101">
        <f>IF((VLOOKUP($E56,'Income &amp; Expenditure Backsheet'!$D$7:$AK$184,G$10,0))="","",(VLOOKUP($E56,'Income &amp; Expenditure Backsheet'!$D$7:$AK$184,G$10,0)))</f>
        <v>32664841</v>
      </c>
      <c r="H56" s="102">
        <f>IF((VLOOKUP($E56,'Income &amp; Expenditure Backsheet'!$D$7:$AK$184,H$10,0))="","",(VLOOKUP($E56,'Income &amp; Expenditure Backsheet'!$D$7:$AK$184,H$10,0)))</f>
        <v>8160467.75</v>
      </c>
      <c r="I56" s="102">
        <f>IF((VLOOKUP($E56,'Income &amp; Expenditure Backsheet'!$D$7:$AK$184,I$10,0))="","",(VLOOKUP($E56,'Income &amp; Expenditure Backsheet'!$D$7:$AK$184,I$10,0)))</f>
        <v>8160467.75</v>
      </c>
      <c r="J56" s="102">
        <f>IF((VLOOKUP($E56,'Income &amp; Expenditure Backsheet'!$D$7:$AK$184,J$10,0))="","",(VLOOKUP($E56,'Income &amp; Expenditure Backsheet'!$D$7:$AK$184,J$10,0)))</f>
        <v>8160467.75</v>
      </c>
      <c r="K56" s="102">
        <f>IF((VLOOKUP($E56,'Income &amp; Expenditure Backsheet'!$D$7:$AK$184,K$10,0))="","",(VLOOKUP($E56,'Income &amp; Expenditure Backsheet'!$D$7:$AK$184,K$10,0)))</f>
        <v>8160467.75</v>
      </c>
      <c r="L56" s="102">
        <f>IF((VLOOKUP($E56,'Income &amp; Expenditure Backsheet'!$D$7:$AK$184,L$10,0))="","",(VLOOKUP($E56,'Income &amp; Expenditure Backsheet'!$D$7:$AK$184,L$10,0)))</f>
        <v>32641871</v>
      </c>
      <c r="M56" s="102">
        <f>IF((VLOOKUP($E56,'Income &amp; Expenditure Backsheet'!$D$7:$AK$184,M$10,0))="","",(VLOOKUP($E56,'Income &amp; Expenditure Backsheet'!$D$7:$AK$184,M$10,0)))</f>
        <v>8160467.75</v>
      </c>
      <c r="N56" s="102">
        <f>IF((VLOOKUP($E56,'Income &amp; Expenditure Backsheet'!$D$7:$AK$184,N$10,0))="","",(VLOOKUP($E56,'Income &amp; Expenditure Backsheet'!$D$7:$AK$184,N$10,0)))</f>
        <v>8168124</v>
      </c>
      <c r="O56" s="102">
        <f>IF((VLOOKUP($E56,'Income &amp; Expenditure Backsheet'!$D$7:$AK$184,O$10,0))="","",(VLOOKUP($E56,'Income &amp; Expenditure Backsheet'!$D$7:$AK$184,O$10,0)))</f>
        <v>8168124</v>
      </c>
      <c r="P56" s="102">
        <f>IF((VLOOKUP($E56,'Income &amp; Expenditure Backsheet'!$D$7:$AK$184,P$10,0))="","",(VLOOKUP($E56,'Income &amp; Expenditure Backsheet'!$D$7:$AK$184,P$10,0)))</f>
        <v>8168125</v>
      </c>
      <c r="Q56" s="102">
        <f>IF((VLOOKUP($E56,'Income &amp; Expenditure Backsheet'!$D$7:$AK$184,Q$10,0))="","",(VLOOKUP($E56,'Income &amp; Expenditure Backsheet'!$D$7:$AK$184,Q$10,0)))</f>
        <v>32664840.75</v>
      </c>
      <c r="R56" s="102">
        <f>IF((VLOOKUP($E56,'Income &amp; Expenditure Backsheet'!$D$7:$AK$184,R$10,0))="","",(VLOOKUP($E56,'Income &amp; Expenditure Backsheet'!$D$7:$AK$184,R$10,0)))</f>
        <v>8160467.75</v>
      </c>
      <c r="S56" s="102">
        <f>IF((VLOOKUP($E56,'Income &amp; Expenditure Backsheet'!$D$7:$AK$184,S$10,0))="","",(VLOOKUP($E56,'Income &amp; Expenditure Backsheet'!$D$7:$AK$184,S$10,0)))</f>
        <v>8168124</v>
      </c>
      <c r="T56" s="102">
        <f>IF((VLOOKUP($E56,'Income &amp; Expenditure Backsheet'!$D$7:$AK$184,T$10,0))="","",(VLOOKUP($E56,'Income &amp; Expenditure Backsheet'!$D$7:$AK$184,T$10,0)))</f>
        <v>8168124</v>
      </c>
      <c r="U56" s="102">
        <f>IF((VLOOKUP($E56,'Income &amp; Expenditure Backsheet'!$D$7:$AK$184,U$10,0))="","",(VLOOKUP($E56,'Income &amp; Expenditure Backsheet'!$D$7:$AK$184,U$10,0)))</f>
        <v>8168125</v>
      </c>
      <c r="V56" s="102">
        <f>IF((VLOOKUP($E56,'Income &amp; Expenditure Backsheet'!$D$7:$AK$184,V$10,0))="","",(VLOOKUP($E56,'Income &amp; Expenditure Backsheet'!$D$7:$AK$184,V$10,0)))</f>
        <v>32664840.75</v>
      </c>
    </row>
    <row r="57" spans="2:22" ht="16.5" customHeight="1">
      <c r="B57" s="42" t="s">
        <v>20</v>
      </c>
      <c r="C57" s="43" t="s">
        <v>36</v>
      </c>
      <c r="D57" s="43" t="s">
        <v>64</v>
      </c>
      <c r="E57" s="43" t="s">
        <v>97</v>
      </c>
      <c r="F57" s="88" t="s">
        <v>98</v>
      </c>
      <c r="G57" s="101">
        <f>IF((VLOOKUP($E57,'Income &amp; Expenditure Backsheet'!$D$7:$AK$184,G$10,0))="","",(VLOOKUP($E57,'Income &amp; Expenditure Backsheet'!$D$7:$AK$184,G$10,0)))</f>
        <v>21610946</v>
      </c>
      <c r="H57" s="102">
        <f>IF((VLOOKUP($E57,'Income &amp; Expenditure Backsheet'!$D$7:$AK$184,H$10,0))="","",(VLOOKUP($E57,'Income &amp; Expenditure Backsheet'!$D$7:$AK$184,H$10,0)))</f>
        <v>5402736</v>
      </c>
      <c r="I57" s="102">
        <f>IF((VLOOKUP($E57,'Income &amp; Expenditure Backsheet'!$D$7:$AK$184,I$10,0))="","",(VLOOKUP($E57,'Income &amp; Expenditure Backsheet'!$D$7:$AK$184,I$10,0)))</f>
        <v>5402736</v>
      </c>
      <c r="J57" s="102">
        <f>IF((VLOOKUP($E57,'Income &amp; Expenditure Backsheet'!$D$7:$AK$184,J$10,0))="","",(VLOOKUP($E57,'Income &amp; Expenditure Backsheet'!$D$7:$AK$184,J$10,0)))</f>
        <v>5402737</v>
      </c>
      <c r="K57" s="102">
        <f>IF((VLOOKUP($E57,'Income &amp; Expenditure Backsheet'!$D$7:$AK$184,K$10,0))="","",(VLOOKUP($E57,'Income &amp; Expenditure Backsheet'!$D$7:$AK$184,K$10,0)))</f>
        <v>5402737</v>
      </c>
      <c r="L57" s="102">
        <f>IF((VLOOKUP($E57,'Income &amp; Expenditure Backsheet'!$D$7:$AK$184,L$10,0))="","",(VLOOKUP($E57,'Income &amp; Expenditure Backsheet'!$D$7:$AK$184,L$10,0)))</f>
        <v>21610946</v>
      </c>
      <c r="M57" s="102">
        <f>IF((VLOOKUP($E57,'Income &amp; Expenditure Backsheet'!$D$7:$AK$184,M$10,0))="","",(VLOOKUP($E57,'Income &amp; Expenditure Backsheet'!$D$7:$AK$184,M$10,0)))</f>
        <v>3542000</v>
      </c>
      <c r="N57" s="102">
        <f>IF((VLOOKUP($E57,'Income &amp; Expenditure Backsheet'!$D$7:$AK$184,N$10,0))="","",(VLOOKUP($E57,'Income &amp; Expenditure Backsheet'!$D$7:$AK$184,N$10,0)))</f>
        <v>4949000</v>
      </c>
      <c r="O57" s="102">
        <f>IF((VLOOKUP($E57,'Income &amp; Expenditure Backsheet'!$D$7:$AK$184,O$10,0))="","",(VLOOKUP($E57,'Income &amp; Expenditure Backsheet'!$D$7:$AK$184,O$10,0)))</f>
        <v>5047000</v>
      </c>
      <c r="P57" s="102">
        <f>IF((VLOOKUP($E57,'Income &amp; Expenditure Backsheet'!$D$7:$AK$184,P$10,0))="","",(VLOOKUP($E57,'Income &amp; Expenditure Backsheet'!$D$7:$AK$184,P$10,0)))</f>
        <v>8073000</v>
      </c>
      <c r="Q57" s="102">
        <f>IF((VLOOKUP($E57,'Income &amp; Expenditure Backsheet'!$D$7:$AK$184,Q$10,0))="","",(VLOOKUP($E57,'Income &amp; Expenditure Backsheet'!$D$7:$AK$184,Q$10,0)))</f>
        <v>21611000</v>
      </c>
      <c r="R57" s="102">
        <f>IF((VLOOKUP($E57,'Income &amp; Expenditure Backsheet'!$D$7:$AK$184,R$10,0))="","",(VLOOKUP($E57,'Income &amp; Expenditure Backsheet'!$D$7:$AK$184,R$10,0)))</f>
        <v>3542000</v>
      </c>
      <c r="S57" s="102">
        <f>IF((VLOOKUP($E57,'Income &amp; Expenditure Backsheet'!$D$7:$AK$184,S$10,0))="","",(VLOOKUP($E57,'Income &amp; Expenditure Backsheet'!$D$7:$AK$184,S$10,0)))</f>
        <v>4949000</v>
      </c>
      <c r="T57" s="102">
        <f>IF((VLOOKUP($E57,'Income &amp; Expenditure Backsheet'!$D$7:$AK$184,T$10,0))="","",(VLOOKUP($E57,'Income &amp; Expenditure Backsheet'!$D$7:$AK$184,T$10,0)))</f>
        <v>5047000</v>
      </c>
      <c r="U57" s="102">
        <f>IF((VLOOKUP($E57,'Income &amp; Expenditure Backsheet'!$D$7:$AK$184,U$10,0))="","",(VLOOKUP($E57,'Income &amp; Expenditure Backsheet'!$D$7:$AK$184,U$10,0)))</f>
        <v>8073000</v>
      </c>
      <c r="V57" s="102">
        <f>IF((VLOOKUP($E57,'Income &amp; Expenditure Backsheet'!$D$7:$AK$184,V$10,0))="","",(VLOOKUP($E57,'Income &amp; Expenditure Backsheet'!$D$7:$AK$184,V$10,0)))</f>
        <v>21611000</v>
      </c>
    </row>
    <row r="58" spans="2:22" ht="16.5" customHeight="1">
      <c r="B58" s="42" t="s">
        <v>22</v>
      </c>
      <c r="C58" s="43" t="s">
        <v>38</v>
      </c>
      <c r="D58" s="43" t="s">
        <v>60</v>
      </c>
      <c r="E58" s="43" t="s">
        <v>99</v>
      </c>
      <c r="F58" s="88" t="s">
        <v>100</v>
      </c>
      <c r="G58" s="101">
        <f>IF((VLOOKUP($E58,'Income &amp; Expenditure Backsheet'!$D$7:$AK$184,G$10,0))="","",(VLOOKUP($E58,'Income &amp; Expenditure Backsheet'!$D$7:$AK$184,G$10,0)))</f>
        <v>30213930</v>
      </c>
      <c r="H58" s="102">
        <f>IF((VLOOKUP($E58,'Income &amp; Expenditure Backsheet'!$D$7:$AK$184,H$10,0))="","",(VLOOKUP($E58,'Income &amp; Expenditure Backsheet'!$D$7:$AK$184,H$10,0)))</f>
        <v>7553482.5</v>
      </c>
      <c r="I58" s="102">
        <f>IF((VLOOKUP($E58,'Income &amp; Expenditure Backsheet'!$D$7:$AK$184,I$10,0))="","",(VLOOKUP($E58,'Income &amp; Expenditure Backsheet'!$D$7:$AK$184,I$10,0)))</f>
        <v>7553482.5</v>
      </c>
      <c r="J58" s="102">
        <f>IF((VLOOKUP($E58,'Income &amp; Expenditure Backsheet'!$D$7:$AK$184,J$10,0))="","",(VLOOKUP($E58,'Income &amp; Expenditure Backsheet'!$D$7:$AK$184,J$10,0)))</f>
        <v>7553482.5</v>
      </c>
      <c r="K58" s="102">
        <f>IF((VLOOKUP($E58,'Income &amp; Expenditure Backsheet'!$D$7:$AK$184,K$10,0))="","",(VLOOKUP($E58,'Income &amp; Expenditure Backsheet'!$D$7:$AK$184,K$10,0)))</f>
        <v>7553482.5</v>
      </c>
      <c r="L58" s="102">
        <f>IF((VLOOKUP($E58,'Income &amp; Expenditure Backsheet'!$D$7:$AK$184,L$10,0))="","",(VLOOKUP($E58,'Income &amp; Expenditure Backsheet'!$D$7:$AK$184,L$10,0)))</f>
        <v>30213930</v>
      </c>
      <c r="M58" s="102">
        <f>IF((VLOOKUP($E58,'Income &amp; Expenditure Backsheet'!$D$7:$AK$184,M$10,0))="","",(VLOOKUP($E58,'Income &amp; Expenditure Backsheet'!$D$7:$AK$184,M$10,0)))</f>
        <v>7553482.5</v>
      </c>
      <c r="N58" s="102">
        <f>IF((VLOOKUP($E58,'Income &amp; Expenditure Backsheet'!$D$7:$AK$184,N$10,0))="","",(VLOOKUP($E58,'Income &amp; Expenditure Backsheet'!$D$7:$AK$184,N$10,0)))</f>
        <v>7553482.5</v>
      </c>
      <c r="O58" s="102">
        <f>IF((VLOOKUP($E58,'Income &amp; Expenditure Backsheet'!$D$7:$AK$184,O$10,0))="","",(VLOOKUP($E58,'Income &amp; Expenditure Backsheet'!$D$7:$AK$184,O$10,0)))</f>
        <v>7553482.5</v>
      </c>
      <c r="P58" s="102">
        <f>IF((VLOOKUP($E58,'Income &amp; Expenditure Backsheet'!$D$7:$AK$184,P$10,0))="","",(VLOOKUP($E58,'Income &amp; Expenditure Backsheet'!$D$7:$AK$184,P$10,0)))</f>
        <v>7553482.5</v>
      </c>
      <c r="Q58" s="102">
        <f>IF((VLOOKUP($E58,'Income &amp; Expenditure Backsheet'!$D$7:$AK$184,Q$10,0))="","",(VLOOKUP($E58,'Income &amp; Expenditure Backsheet'!$D$7:$AK$184,Q$10,0)))</f>
        <v>30213930</v>
      </c>
      <c r="R58" s="102">
        <f>IF((VLOOKUP($E58,'Income &amp; Expenditure Backsheet'!$D$7:$AK$184,R$10,0))="","",(VLOOKUP($E58,'Income &amp; Expenditure Backsheet'!$D$7:$AK$184,R$10,0)))</f>
        <v>7553482.5</v>
      </c>
      <c r="S58" s="102">
        <f>IF((VLOOKUP($E58,'Income &amp; Expenditure Backsheet'!$D$7:$AK$184,S$10,0))="","",(VLOOKUP($E58,'Income &amp; Expenditure Backsheet'!$D$7:$AK$184,S$10,0)))</f>
        <v>7553483</v>
      </c>
      <c r="T58" s="102">
        <f>IF((VLOOKUP($E58,'Income &amp; Expenditure Backsheet'!$D$7:$AK$184,T$10,0))="","",(VLOOKUP($E58,'Income &amp; Expenditure Backsheet'!$D$7:$AK$184,T$10,0)))</f>
        <v>7553483</v>
      </c>
      <c r="U58" s="102">
        <f>IF((VLOOKUP($E58,'Income &amp; Expenditure Backsheet'!$D$7:$AK$184,U$10,0))="","",(VLOOKUP($E58,'Income &amp; Expenditure Backsheet'!$D$7:$AK$184,U$10,0)))</f>
        <v>7553483</v>
      </c>
      <c r="V58" s="102">
        <f>IF((VLOOKUP($E58,'Income &amp; Expenditure Backsheet'!$D$7:$AK$184,V$10,0))="","",(VLOOKUP($E58,'Income &amp; Expenditure Backsheet'!$D$7:$AK$184,V$10,0)))</f>
        <v>30213931.5</v>
      </c>
    </row>
    <row r="59" spans="2:22" ht="16.5" customHeight="1">
      <c r="B59" s="42" t="s">
        <v>16</v>
      </c>
      <c r="C59" s="43" t="s">
        <v>26</v>
      </c>
      <c r="D59" s="43" t="s">
        <v>466</v>
      </c>
      <c r="E59" s="43" t="s">
        <v>101</v>
      </c>
      <c r="F59" s="88" t="s">
        <v>102</v>
      </c>
      <c r="G59" s="101">
        <f>IF((VLOOKUP($E59,'Income &amp; Expenditure Backsheet'!$D$7:$AK$184,G$10,0))="","",(VLOOKUP($E59,'Income &amp; Expenditure Backsheet'!$D$7:$AK$184,G$10,0)))</f>
        <v>13610619</v>
      </c>
      <c r="H59" s="102">
        <f>IF((VLOOKUP($E59,'Income &amp; Expenditure Backsheet'!$D$7:$AK$184,H$10,0))="","",(VLOOKUP($E59,'Income &amp; Expenditure Backsheet'!$D$7:$AK$184,H$10,0)))</f>
        <v>4470168</v>
      </c>
      <c r="I59" s="102">
        <f>IF((VLOOKUP($E59,'Income &amp; Expenditure Backsheet'!$D$7:$AK$184,I$10,0))="","",(VLOOKUP($E59,'Income &amp; Expenditure Backsheet'!$D$7:$AK$184,I$10,0)))</f>
        <v>3047000</v>
      </c>
      <c r="J59" s="102">
        <f>IF((VLOOKUP($E59,'Income &amp; Expenditure Backsheet'!$D$7:$AK$184,J$10,0))="","",(VLOOKUP($E59,'Income &amp; Expenditure Backsheet'!$D$7:$AK$184,J$10,0)))</f>
        <v>3047000</v>
      </c>
      <c r="K59" s="102">
        <f>IF((VLOOKUP($E59,'Income &amp; Expenditure Backsheet'!$D$7:$AK$184,K$10,0))="","",(VLOOKUP($E59,'Income &amp; Expenditure Backsheet'!$D$7:$AK$184,K$10,0)))</f>
        <v>3047000</v>
      </c>
      <c r="L59" s="102">
        <f>IF((VLOOKUP($E59,'Income &amp; Expenditure Backsheet'!$D$7:$AK$184,L$10,0))="","",(VLOOKUP($E59,'Income &amp; Expenditure Backsheet'!$D$7:$AK$184,L$10,0)))</f>
        <v>13611168</v>
      </c>
      <c r="M59" s="102">
        <f>IF((VLOOKUP($E59,'Income &amp; Expenditure Backsheet'!$D$7:$AK$184,M$10,0))="","",(VLOOKUP($E59,'Income &amp; Expenditure Backsheet'!$D$7:$AK$184,M$10,0)))</f>
        <v>4470168</v>
      </c>
      <c r="N59" s="102">
        <f>IF((VLOOKUP($E59,'Income &amp; Expenditure Backsheet'!$D$7:$AK$184,N$10,0))="","",(VLOOKUP($E59,'Income &amp; Expenditure Backsheet'!$D$7:$AK$184,N$10,0)))</f>
        <v>3047000</v>
      </c>
      <c r="O59" s="102">
        <f>IF((VLOOKUP($E59,'Income &amp; Expenditure Backsheet'!$D$7:$AK$184,O$10,0))="","",(VLOOKUP($E59,'Income &amp; Expenditure Backsheet'!$D$7:$AK$184,O$10,0)))</f>
        <v>3047000</v>
      </c>
      <c r="P59" s="102">
        <f>IF((VLOOKUP($E59,'Income &amp; Expenditure Backsheet'!$D$7:$AK$184,P$10,0))="","",(VLOOKUP($E59,'Income &amp; Expenditure Backsheet'!$D$7:$AK$184,P$10,0)))</f>
        <v>3047000</v>
      </c>
      <c r="Q59" s="102">
        <f>IF((VLOOKUP($E59,'Income &amp; Expenditure Backsheet'!$D$7:$AK$184,Q$10,0))="","",(VLOOKUP($E59,'Income &amp; Expenditure Backsheet'!$D$7:$AK$184,Q$10,0)))</f>
        <v>13611168</v>
      </c>
      <c r="R59" s="102">
        <f>IF((VLOOKUP($E59,'Income &amp; Expenditure Backsheet'!$D$7:$AK$184,R$10,0))="","",(VLOOKUP($E59,'Income &amp; Expenditure Backsheet'!$D$7:$AK$184,R$10,0)))</f>
        <v>4470168</v>
      </c>
      <c r="S59" s="102">
        <f>IF((VLOOKUP($E59,'Income &amp; Expenditure Backsheet'!$D$7:$AK$184,S$10,0))="","",(VLOOKUP($E59,'Income &amp; Expenditure Backsheet'!$D$7:$AK$184,S$10,0)))</f>
        <v>3047000</v>
      </c>
      <c r="T59" s="102">
        <f>IF((VLOOKUP($E59,'Income &amp; Expenditure Backsheet'!$D$7:$AK$184,T$10,0))="","",(VLOOKUP($E59,'Income &amp; Expenditure Backsheet'!$D$7:$AK$184,T$10,0)))</f>
        <v>3047000</v>
      </c>
      <c r="U59" s="102">
        <f>IF((VLOOKUP($E59,'Income &amp; Expenditure Backsheet'!$D$7:$AK$184,U$10,0))="","",(VLOOKUP($E59,'Income &amp; Expenditure Backsheet'!$D$7:$AK$184,U$10,0)))</f>
        <v>3047000</v>
      </c>
      <c r="V59" s="102">
        <f>IF((VLOOKUP($E59,'Income &amp; Expenditure Backsheet'!$D$7:$AK$184,V$10,0))="","",(VLOOKUP($E59,'Income &amp; Expenditure Backsheet'!$D$7:$AK$184,V$10,0)))</f>
        <v>13611168</v>
      </c>
    </row>
    <row r="60" spans="2:22" ht="16.5" customHeight="1">
      <c r="B60" s="42" t="s">
        <v>16</v>
      </c>
      <c r="C60" s="43" t="s">
        <v>28</v>
      </c>
      <c r="D60" s="43" t="s">
        <v>42</v>
      </c>
      <c r="E60" s="43" t="s">
        <v>103</v>
      </c>
      <c r="F60" s="88" t="s">
        <v>104</v>
      </c>
      <c r="G60" s="101">
        <f>IF((VLOOKUP($E60,'Income &amp; Expenditure Backsheet'!$D$7:$AK$184,G$10,0))="","",(VLOOKUP($E60,'Income &amp; Expenditure Backsheet'!$D$7:$AK$184,G$10,0)))</f>
        <v>15790766</v>
      </c>
      <c r="H60" s="102">
        <f>IF((VLOOKUP($E60,'Income &amp; Expenditure Backsheet'!$D$7:$AK$184,H$10,0))="","",(VLOOKUP($E60,'Income &amp; Expenditure Backsheet'!$D$7:$AK$184,H$10,0)))</f>
        <v>3947691.5</v>
      </c>
      <c r="I60" s="102">
        <f>IF((VLOOKUP($E60,'Income &amp; Expenditure Backsheet'!$D$7:$AK$184,I$10,0))="","",(VLOOKUP($E60,'Income &amp; Expenditure Backsheet'!$D$7:$AK$184,I$10,0)))</f>
        <v>3947691.5</v>
      </c>
      <c r="J60" s="102">
        <f>IF((VLOOKUP($E60,'Income &amp; Expenditure Backsheet'!$D$7:$AK$184,J$10,0))="","",(VLOOKUP($E60,'Income &amp; Expenditure Backsheet'!$D$7:$AK$184,J$10,0)))</f>
        <v>3947691.5</v>
      </c>
      <c r="K60" s="102">
        <f>IF((VLOOKUP($E60,'Income &amp; Expenditure Backsheet'!$D$7:$AK$184,K$10,0))="","",(VLOOKUP($E60,'Income &amp; Expenditure Backsheet'!$D$7:$AK$184,K$10,0)))</f>
        <v>3947691.5</v>
      </c>
      <c r="L60" s="102">
        <f>IF((VLOOKUP($E60,'Income &amp; Expenditure Backsheet'!$D$7:$AK$184,L$10,0))="","",(VLOOKUP($E60,'Income &amp; Expenditure Backsheet'!$D$7:$AK$184,L$10,0)))</f>
        <v>15790766</v>
      </c>
      <c r="M60" s="102">
        <f>IF((VLOOKUP($E60,'Income &amp; Expenditure Backsheet'!$D$7:$AK$184,M$10,0))="","",(VLOOKUP($E60,'Income &amp; Expenditure Backsheet'!$D$7:$AK$184,M$10,0)))</f>
        <v>3947691.5</v>
      </c>
      <c r="N60" s="102">
        <f>IF((VLOOKUP($E60,'Income &amp; Expenditure Backsheet'!$D$7:$AK$184,N$10,0))="","",(VLOOKUP($E60,'Income &amp; Expenditure Backsheet'!$D$7:$AK$184,N$10,0)))</f>
        <v>3947691.5</v>
      </c>
      <c r="O60" s="102">
        <f>IF((VLOOKUP($E60,'Income &amp; Expenditure Backsheet'!$D$7:$AK$184,O$10,0))="","",(VLOOKUP($E60,'Income &amp; Expenditure Backsheet'!$D$7:$AK$184,O$10,0)))</f>
        <v>3947691.5</v>
      </c>
      <c r="P60" s="102">
        <f>IF((VLOOKUP($E60,'Income &amp; Expenditure Backsheet'!$D$7:$AK$184,P$10,0))="","",(VLOOKUP($E60,'Income &amp; Expenditure Backsheet'!$D$7:$AK$184,P$10,0)))</f>
        <v>3947691.5</v>
      </c>
      <c r="Q60" s="102">
        <f>IF((VLOOKUP($E60,'Income &amp; Expenditure Backsheet'!$D$7:$AK$184,Q$10,0))="","",(VLOOKUP($E60,'Income &amp; Expenditure Backsheet'!$D$7:$AK$184,Q$10,0)))</f>
        <v>15790766</v>
      </c>
      <c r="R60" s="102">
        <f>IF((VLOOKUP($E60,'Income &amp; Expenditure Backsheet'!$D$7:$AK$184,R$10,0))="","",(VLOOKUP($E60,'Income &amp; Expenditure Backsheet'!$D$7:$AK$184,R$10,0)))</f>
        <v>3947691.5</v>
      </c>
      <c r="S60" s="102">
        <f>IF((VLOOKUP($E60,'Income &amp; Expenditure Backsheet'!$D$7:$AK$184,S$10,0))="","",(VLOOKUP($E60,'Income &amp; Expenditure Backsheet'!$D$7:$AK$184,S$10,0)))</f>
        <v>3947392</v>
      </c>
      <c r="T60" s="102">
        <f>IF((VLOOKUP($E60,'Income &amp; Expenditure Backsheet'!$D$7:$AK$184,T$10,0))="","",(VLOOKUP($E60,'Income &amp; Expenditure Backsheet'!$D$7:$AK$184,T$10,0)))</f>
        <v>3947692</v>
      </c>
      <c r="U60" s="102">
        <f>IF((VLOOKUP($E60,'Income &amp; Expenditure Backsheet'!$D$7:$AK$184,U$10,0))="","",(VLOOKUP($E60,'Income &amp; Expenditure Backsheet'!$D$7:$AK$184,U$10,0)))</f>
        <v>3947990</v>
      </c>
      <c r="V60" s="102">
        <f>IF((VLOOKUP($E60,'Income &amp; Expenditure Backsheet'!$D$7:$AK$184,V$10,0))="","",(VLOOKUP($E60,'Income &amp; Expenditure Backsheet'!$D$7:$AK$184,V$10,0)))</f>
        <v>15790765.5</v>
      </c>
    </row>
    <row r="61" spans="2:22" ht="16.5" customHeight="1">
      <c r="B61" s="42" t="s">
        <v>18</v>
      </c>
      <c r="C61" s="43" t="s">
        <v>34</v>
      </c>
      <c r="D61" s="43" t="s">
        <v>54</v>
      </c>
      <c r="E61" s="43" t="s">
        <v>105</v>
      </c>
      <c r="F61" s="88" t="s">
        <v>106</v>
      </c>
      <c r="G61" s="101">
        <f>IF((VLOOKUP($E61,'Income &amp; Expenditure Backsheet'!$D$7:$AK$184,G$10,0))="","",(VLOOKUP($E61,'Income &amp; Expenditure Backsheet'!$D$7:$AK$184,G$10,0)))</f>
        <v>48464614</v>
      </c>
      <c r="H61" s="102">
        <f>IF((VLOOKUP($E61,'Income &amp; Expenditure Backsheet'!$D$7:$AK$184,H$10,0))="","",(VLOOKUP($E61,'Income &amp; Expenditure Backsheet'!$D$7:$AK$184,H$10,0)))</f>
        <v>11878653.5</v>
      </c>
      <c r="I61" s="102">
        <f>IF((VLOOKUP($E61,'Income &amp; Expenditure Backsheet'!$D$7:$AK$184,I$10,0))="","",(VLOOKUP($E61,'Income &amp; Expenditure Backsheet'!$D$7:$AK$184,I$10,0)))</f>
        <v>11878653.5</v>
      </c>
      <c r="J61" s="102">
        <f>IF((VLOOKUP($E61,'Income &amp; Expenditure Backsheet'!$D$7:$AK$184,J$10,0))="","",(VLOOKUP($E61,'Income &amp; Expenditure Backsheet'!$D$7:$AK$184,J$10,0)))</f>
        <v>11878653.5</v>
      </c>
      <c r="K61" s="102">
        <f>IF((VLOOKUP($E61,'Income &amp; Expenditure Backsheet'!$D$7:$AK$184,K$10,0))="","",(VLOOKUP($E61,'Income &amp; Expenditure Backsheet'!$D$7:$AK$184,K$10,0)))</f>
        <v>11878653.5</v>
      </c>
      <c r="L61" s="102">
        <f>IF((VLOOKUP($E61,'Income &amp; Expenditure Backsheet'!$D$7:$AK$184,L$10,0))="","",(VLOOKUP($E61,'Income &amp; Expenditure Backsheet'!$D$7:$AK$184,L$10,0)))</f>
        <v>47514614</v>
      </c>
      <c r="M61" s="102">
        <f>IF((VLOOKUP($E61,'Income &amp; Expenditure Backsheet'!$D$7:$AK$184,M$10,0))="","",(VLOOKUP($E61,'Income &amp; Expenditure Backsheet'!$D$7:$AK$184,M$10,0)))</f>
        <v>11878653.5</v>
      </c>
      <c r="N61" s="102">
        <f>IF((VLOOKUP($E61,'Income &amp; Expenditure Backsheet'!$D$7:$AK$184,N$10,0))="","",(VLOOKUP($E61,'Income &amp; Expenditure Backsheet'!$D$7:$AK$184,N$10,0)))</f>
        <v>11878653.5</v>
      </c>
      <c r="O61" s="102">
        <f>IF((VLOOKUP($E61,'Income &amp; Expenditure Backsheet'!$D$7:$AK$184,O$10,0))="","",(VLOOKUP($E61,'Income &amp; Expenditure Backsheet'!$D$7:$AK$184,O$10,0)))</f>
        <v>11878653.5</v>
      </c>
      <c r="P61" s="102">
        <f>IF((VLOOKUP($E61,'Income &amp; Expenditure Backsheet'!$D$7:$AK$184,P$10,0))="","",(VLOOKUP($E61,'Income &amp; Expenditure Backsheet'!$D$7:$AK$184,P$10,0)))</f>
        <v>11878653.5</v>
      </c>
      <c r="Q61" s="102">
        <f>IF((VLOOKUP($E61,'Income &amp; Expenditure Backsheet'!$D$7:$AK$184,Q$10,0))="","",(VLOOKUP($E61,'Income &amp; Expenditure Backsheet'!$D$7:$AK$184,Q$10,0)))</f>
        <v>47514614</v>
      </c>
      <c r="R61" s="102">
        <f>IF((VLOOKUP($E61,'Income &amp; Expenditure Backsheet'!$D$7:$AK$184,R$10,0))="","",(VLOOKUP($E61,'Income &amp; Expenditure Backsheet'!$D$7:$AK$184,R$10,0)))</f>
        <v>0</v>
      </c>
      <c r="S61" s="102">
        <f>IF((VLOOKUP($E61,'Income &amp; Expenditure Backsheet'!$D$7:$AK$184,S$10,0))="","",(VLOOKUP($E61,'Income &amp; Expenditure Backsheet'!$D$7:$AK$184,S$10,0)))</f>
        <v>0</v>
      </c>
      <c r="T61" s="102">
        <f>IF((VLOOKUP($E61,'Income &amp; Expenditure Backsheet'!$D$7:$AK$184,T$10,0))="","",(VLOOKUP($E61,'Income &amp; Expenditure Backsheet'!$D$7:$AK$184,T$10,0)))</f>
        <v>35635962</v>
      </c>
      <c r="U61" s="102">
        <f>IF((VLOOKUP($E61,'Income &amp; Expenditure Backsheet'!$D$7:$AK$184,U$10,0))="","",(VLOOKUP($E61,'Income &amp; Expenditure Backsheet'!$D$7:$AK$184,U$10,0)))</f>
        <v>11878652</v>
      </c>
      <c r="V61" s="102">
        <f>IF((VLOOKUP($E61,'Income &amp; Expenditure Backsheet'!$D$7:$AK$184,V$10,0))="","",(VLOOKUP($E61,'Income &amp; Expenditure Backsheet'!$D$7:$AK$184,V$10,0)))</f>
        <v>47514614</v>
      </c>
    </row>
    <row r="62" spans="2:22" ht="16.5" customHeight="1">
      <c r="B62" s="42" t="s">
        <v>20</v>
      </c>
      <c r="C62" s="43" t="s">
        <v>36</v>
      </c>
      <c r="D62" s="43" t="s">
        <v>64</v>
      </c>
      <c r="E62" s="43" t="s">
        <v>107</v>
      </c>
      <c r="F62" s="88" t="s">
        <v>108</v>
      </c>
      <c r="G62" s="101">
        <f>IF((VLOOKUP($E62,'Income &amp; Expenditure Backsheet'!$D$7:$AK$184,G$10,0))="","",(VLOOKUP($E62,'Income &amp; Expenditure Backsheet'!$D$7:$AK$184,G$10,0)))</f>
        <v>20475950</v>
      </c>
      <c r="H62" s="102">
        <f>IF((VLOOKUP($E62,'Income &amp; Expenditure Backsheet'!$D$7:$AK$184,H$10,0))="","",(VLOOKUP($E62,'Income &amp; Expenditure Backsheet'!$D$7:$AK$184,H$10,0)))</f>
        <v>5118988</v>
      </c>
      <c r="I62" s="102">
        <f>IF((VLOOKUP($E62,'Income &amp; Expenditure Backsheet'!$D$7:$AK$184,I$10,0))="","",(VLOOKUP($E62,'Income &amp; Expenditure Backsheet'!$D$7:$AK$184,I$10,0)))</f>
        <v>5118988</v>
      </c>
      <c r="J62" s="102">
        <f>IF((VLOOKUP($E62,'Income &amp; Expenditure Backsheet'!$D$7:$AK$184,J$10,0))="","",(VLOOKUP($E62,'Income &amp; Expenditure Backsheet'!$D$7:$AK$184,J$10,0)))</f>
        <v>5118987</v>
      </c>
      <c r="K62" s="102">
        <f>IF((VLOOKUP($E62,'Income &amp; Expenditure Backsheet'!$D$7:$AK$184,K$10,0))="","",(VLOOKUP($E62,'Income &amp; Expenditure Backsheet'!$D$7:$AK$184,K$10,0)))</f>
        <v>5118987</v>
      </c>
      <c r="L62" s="102">
        <f>IF((VLOOKUP($E62,'Income &amp; Expenditure Backsheet'!$D$7:$AK$184,L$10,0))="","",(VLOOKUP($E62,'Income &amp; Expenditure Backsheet'!$D$7:$AK$184,L$10,0)))</f>
        <v>20475950</v>
      </c>
      <c r="M62" s="102">
        <f>IF((VLOOKUP($E62,'Income &amp; Expenditure Backsheet'!$D$7:$AK$184,M$10,0))="","",(VLOOKUP($E62,'Income &amp; Expenditure Backsheet'!$D$7:$AK$184,M$10,0)))</f>
        <v>4266715</v>
      </c>
      <c r="N62" s="102">
        <f>IF((VLOOKUP($E62,'Income &amp; Expenditure Backsheet'!$D$7:$AK$184,N$10,0))="","",(VLOOKUP($E62,'Income &amp; Expenditure Backsheet'!$D$7:$AK$184,N$10,0)))</f>
        <v>4630215</v>
      </c>
      <c r="O62" s="102">
        <f>IF((VLOOKUP($E62,'Income &amp; Expenditure Backsheet'!$D$7:$AK$184,O$10,0))="","",(VLOOKUP($E62,'Income &amp; Expenditure Backsheet'!$D$7:$AK$184,O$10,0)))</f>
        <v>4266715</v>
      </c>
      <c r="P62" s="102">
        <f>IF((VLOOKUP($E62,'Income &amp; Expenditure Backsheet'!$D$7:$AK$184,P$10,0))="","",(VLOOKUP($E62,'Income &amp; Expenditure Backsheet'!$D$7:$AK$184,P$10,0)))</f>
        <v>4630215</v>
      </c>
      <c r="Q62" s="102">
        <f>IF((VLOOKUP($E62,'Income &amp; Expenditure Backsheet'!$D$7:$AK$184,Q$10,0))="","",(VLOOKUP($E62,'Income &amp; Expenditure Backsheet'!$D$7:$AK$184,Q$10,0)))</f>
        <v>17793860</v>
      </c>
      <c r="R62" s="102">
        <f>IF((VLOOKUP($E62,'Income &amp; Expenditure Backsheet'!$D$7:$AK$184,R$10,0))="","",(VLOOKUP($E62,'Income &amp; Expenditure Backsheet'!$D$7:$AK$184,R$10,0)))</f>
        <v>0</v>
      </c>
      <c r="S62" s="102">
        <f>IF((VLOOKUP($E62,'Income &amp; Expenditure Backsheet'!$D$7:$AK$184,S$10,0))="","",(VLOOKUP($E62,'Income &amp; Expenditure Backsheet'!$D$7:$AK$184,S$10,0)))</f>
        <v>8896599</v>
      </c>
      <c r="T62" s="102">
        <f>IF((VLOOKUP($E62,'Income &amp; Expenditure Backsheet'!$D$7:$AK$184,T$10,0))="","",(VLOOKUP($E62,'Income &amp; Expenditure Backsheet'!$D$7:$AK$184,T$10,0)))</f>
        <v>0</v>
      </c>
      <c r="U62" s="102">
        <f>IF((VLOOKUP($E62,'Income &amp; Expenditure Backsheet'!$D$7:$AK$184,U$10,0))="","",(VLOOKUP($E62,'Income &amp; Expenditure Backsheet'!$D$7:$AK$184,U$10,0)))</f>
        <v>8896509</v>
      </c>
      <c r="V62" s="102">
        <f>IF((VLOOKUP($E62,'Income &amp; Expenditure Backsheet'!$D$7:$AK$184,V$10,0))="","",(VLOOKUP($E62,'Income &amp; Expenditure Backsheet'!$D$7:$AK$184,V$10,0)))</f>
        <v>17793108</v>
      </c>
    </row>
    <row r="63" spans="2:22" ht="16.5" customHeight="1">
      <c r="B63" s="42" t="s">
        <v>18</v>
      </c>
      <c r="C63" s="43" t="s">
        <v>34</v>
      </c>
      <c r="D63" s="43" t="s">
        <v>52</v>
      </c>
      <c r="E63" s="43" t="s">
        <v>109</v>
      </c>
      <c r="F63" s="88" t="s">
        <v>110</v>
      </c>
      <c r="G63" s="101">
        <f>IF((VLOOKUP($E63,'Income &amp; Expenditure Backsheet'!$D$7:$AK$184,G$10,0))="","",(VLOOKUP($E63,'Income &amp; Expenditure Backsheet'!$D$7:$AK$184,G$10,0)))</f>
        <v>20533930</v>
      </c>
      <c r="H63" s="102">
        <f>IF((VLOOKUP($E63,'Income &amp; Expenditure Backsheet'!$D$7:$AK$184,H$10,0))="","",(VLOOKUP($E63,'Income &amp; Expenditure Backsheet'!$D$7:$AK$184,H$10,0)))</f>
        <v>5133482</v>
      </c>
      <c r="I63" s="102">
        <f>IF((VLOOKUP($E63,'Income &amp; Expenditure Backsheet'!$D$7:$AK$184,I$10,0))="","",(VLOOKUP($E63,'Income &amp; Expenditure Backsheet'!$D$7:$AK$184,I$10,0)))</f>
        <v>5133482</v>
      </c>
      <c r="J63" s="102">
        <f>IF((VLOOKUP($E63,'Income &amp; Expenditure Backsheet'!$D$7:$AK$184,J$10,0))="","",(VLOOKUP($E63,'Income &amp; Expenditure Backsheet'!$D$7:$AK$184,J$10,0)))</f>
        <v>5133482</v>
      </c>
      <c r="K63" s="102">
        <f>IF((VLOOKUP($E63,'Income &amp; Expenditure Backsheet'!$D$7:$AK$184,K$10,0))="","",(VLOOKUP($E63,'Income &amp; Expenditure Backsheet'!$D$7:$AK$184,K$10,0)))</f>
        <v>5133482</v>
      </c>
      <c r="L63" s="102">
        <f>IF((VLOOKUP($E63,'Income &amp; Expenditure Backsheet'!$D$7:$AK$184,L$10,0))="","",(VLOOKUP($E63,'Income &amp; Expenditure Backsheet'!$D$7:$AK$184,L$10,0)))</f>
        <v>20533928</v>
      </c>
      <c r="M63" s="102">
        <f>IF((VLOOKUP($E63,'Income &amp; Expenditure Backsheet'!$D$7:$AK$184,M$10,0))="","",(VLOOKUP($E63,'Income &amp; Expenditure Backsheet'!$D$7:$AK$184,M$10,0)))</f>
        <v>5133482</v>
      </c>
      <c r="N63" s="102">
        <f>IF((VLOOKUP($E63,'Income &amp; Expenditure Backsheet'!$D$7:$AK$184,N$10,0))="","",(VLOOKUP($E63,'Income &amp; Expenditure Backsheet'!$D$7:$AK$184,N$10,0)))</f>
        <v>5133482</v>
      </c>
      <c r="O63" s="102">
        <f>IF((VLOOKUP($E63,'Income &amp; Expenditure Backsheet'!$D$7:$AK$184,O$10,0))="","",(VLOOKUP($E63,'Income &amp; Expenditure Backsheet'!$D$7:$AK$184,O$10,0)))</f>
        <v>5133482</v>
      </c>
      <c r="P63" s="102">
        <f>IF((VLOOKUP($E63,'Income &amp; Expenditure Backsheet'!$D$7:$AK$184,P$10,0))="","",(VLOOKUP($E63,'Income &amp; Expenditure Backsheet'!$D$7:$AK$184,P$10,0)))</f>
        <v>5133482</v>
      </c>
      <c r="Q63" s="102">
        <f>IF((VLOOKUP($E63,'Income &amp; Expenditure Backsheet'!$D$7:$AK$184,Q$10,0))="","",(VLOOKUP($E63,'Income &amp; Expenditure Backsheet'!$D$7:$AK$184,Q$10,0)))</f>
        <v>20533928</v>
      </c>
      <c r="R63" s="102">
        <f>IF((VLOOKUP($E63,'Income &amp; Expenditure Backsheet'!$D$7:$AK$184,R$10,0))="","",(VLOOKUP($E63,'Income &amp; Expenditure Backsheet'!$D$7:$AK$184,R$10,0)))</f>
        <v>5133482</v>
      </c>
      <c r="S63" s="102">
        <f>IF((VLOOKUP($E63,'Income &amp; Expenditure Backsheet'!$D$7:$AK$184,S$10,0))="","",(VLOOKUP($E63,'Income &amp; Expenditure Backsheet'!$D$7:$AK$184,S$10,0)))</f>
        <v>5133482</v>
      </c>
      <c r="T63" s="102">
        <f>IF((VLOOKUP($E63,'Income &amp; Expenditure Backsheet'!$D$7:$AK$184,T$10,0))="","",(VLOOKUP($E63,'Income &amp; Expenditure Backsheet'!$D$7:$AK$184,T$10,0)))</f>
        <v>5133482</v>
      </c>
      <c r="U63" s="102">
        <f>IF((VLOOKUP($E63,'Income &amp; Expenditure Backsheet'!$D$7:$AK$184,U$10,0))="","",(VLOOKUP($E63,'Income &amp; Expenditure Backsheet'!$D$7:$AK$184,U$10,0)))</f>
        <v>5133482</v>
      </c>
      <c r="V63" s="102">
        <f>IF((VLOOKUP($E63,'Income &amp; Expenditure Backsheet'!$D$7:$AK$184,V$10,0))="","",(VLOOKUP($E63,'Income &amp; Expenditure Backsheet'!$D$7:$AK$184,V$10,0)))</f>
        <v>20533928</v>
      </c>
    </row>
    <row r="64" spans="2:22" ht="16.5" customHeight="1">
      <c r="B64" s="42" t="s">
        <v>16</v>
      </c>
      <c r="C64" s="43" t="s">
        <v>26</v>
      </c>
      <c r="D64" s="43" t="s">
        <v>46</v>
      </c>
      <c r="E64" s="43" t="s">
        <v>111</v>
      </c>
      <c r="F64" s="88" t="s">
        <v>112</v>
      </c>
      <c r="G64" s="101">
        <f>IF((VLOOKUP($E64,'Income &amp; Expenditure Backsheet'!$D$7:$AK$184,G$10,0))="","",(VLOOKUP($E64,'Income &amp; Expenditure Backsheet'!$D$7:$AK$184,G$10,0)))</f>
        <v>25509516</v>
      </c>
      <c r="H64" s="102">
        <f>IF((VLOOKUP($E64,'Income &amp; Expenditure Backsheet'!$D$7:$AK$184,H$10,0))="","",(VLOOKUP($E64,'Income &amp; Expenditure Backsheet'!$D$7:$AK$184,H$10,0)))</f>
        <v>6377500</v>
      </c>
      <c r="I64" s="102">
        <f>IF((VLOOKUP($E64,'Income &amp; Expenditure Backsheet'!$D$7:$AK$184,I$10,0))="","",(VLOOKUP($E64,'Income &amp; Expenditure Backsheet'!$D$7:$AK$184,I$10,0)))</f>
        <v>6377500</v>
      </c>
      <c r="J64" s="102">
        <f>IF((VLOOKUP($E64,'Income &amp; Expenditure Backsheet'!$D$7:$AK$184,J$10,0))="","",(VLOOKUP($E64,'Income &amp; Expenditure Backsheet'!$D$7:$AK$184,J$10,0)))</f>
        <v>6377500</v>
      </c>
      <c r="K64" s="102">
        <f>IF((VLOOKUP($E64,'Income &amp; Expenditure Backsheet'!$D$7:$AK$184,K$10,0))="","",(VLOOKUP($E64,'Income &amp; Expenditure Backsheet'!$D$7:$AK$184,K$10,0)))</f>
        <v>6377500</v>
      </c>
      <c r="L64" s="102">
        <f>IF((VLOOKUP($E64,'Income &amp; Expenditure Backsheet'!$D$7:$AK$184,L$10,0))="","",(VLOOKUP($E64,'Income &amp; Expenditure Backsheet'!$D$7:$AK$184,L$10,0)))</f>
        <v>25510000</v>
      </c>
      <c r="M64" s="102">
        <f>IF((VLOOKUP($E64,'Income &amp; Expenditure Backsheet'!$D$7:$AK$184,M$10,0))="","",(VLOOKUP($E64,'Income &amp; Expenditure Backsheet'!$D$7:$AK$184,M$10,0)))</f>
        <v>6377500</v>
      </c>
      <c r="N64" s="102">
        <f>IF((VLOOKUP($E64,'Income &amp; Expenditure Backsheet'!$D$7:$AK$184,N$10,0))="","",(VLOOKUP($E64,'Income &amp; Expenditure Backsheet'!$D$7:$AK$184,N$10,0)))</f>
        <v>6377500</v>
      </c>
      <c r="O64" s="102">
        <f>IF((VLOOKUP($E64,'Income &amp; Expenditure Backsheet'!$D$7:$AK$184,O$10,0))="","",(VLOOKUP($E64,'Income &amp; Expenditure Backsheet'!$D$7:$AK$184,O$10,0)))</f>
        <v>6377500</v>
      </c>
      <c r="P64" s="102">
        <f>IF((VLOOKUP($E64,'Income &amp; Expenditure Backsheet'!$D$7:$AK$184,P$10,0))="","",(VLOOKUP($E64,'Income &amp; Expenditure Backsheet'!$D$7:$AK$184,P$10,0)))</f>
        <v>6377500</v>
      </c>
      <c r="Q64" s="102">
        <f>IF((VLOOKUP($E64,'Income &amp; Expenditure Backsheet'!$D$7:$AK$184,Q$10,0))="","",(VLOOKUP($E64,'Income &amp; Expenditure Backsheet'!$D$7:$AK$184,Q$10,0)))</f>
        <v>25510000</v>
      </c>
      <c r="R64" s="102">
        <f>IF((VLOOKUP($E64,'Income &amp; Expenditure Backsheet'!$D$7:$AK$184,R$10,0))="","",(VLOOKUP($E64,'Income &amp; Expenditure Backsheet'!$D$7:$AK$184,R$10,0)))</f>
        <v>7605250</v>
      </c>
      <c r="S64" s="102">
        <f>IF((VLOOKUP($E64,'Income &amp; Expenditure Backsheet'!$D$7:$AK$184,S$10,0))="","",(VLOOKUP($E64,'Income &amp; Expenditure Backsheet'!$D$7:$AK$184,S$10,0)))</f>
        <v>5967750</v>
      </c>
      <c r="T64" s="102">
        <f>IF((VLOOKUP($E64,'Income &amp; Expenditure Backsheet'!$D$7:$AK$184,T$10,0))="","",(VLOOKUP($E64,'Income &amp; Expenditure Backsheet'!$D$7:$AK$184,T$10,0)))</f>
        <v>5877000</v>
      </c>
      <c r="U64" s="102">
        <f>IF((VLOOKUP($E64,'Income &amp; Expenditure Backsheet'!$D$7:$AK$184,U$10,0))="","",(VLOOKUP($E64,'Income &amp; Expenditure Backsheet'!$D$7:$AK$184,U$10,0)))</f>
        <v>6060000</v>
      </c>
      <c r="V64" s="102">
        <f>IF((VLOOKUP($E64,'Income &amp; Expenditure Backsheet'!$D$7:$AK$184,V$10,0))="","",(VLOOKUP($E64,'Income &amp; Expenditure Backsheet'!$D$7:$AK$184,V$10,0)))</f>
        <v>25510000</v>
      </c>
    </row>
    <row r="65" spans="2:22" ht="16.5" customHeight="1">
      <c r="B65" s="42" t="s">
        <v>16</v>
      </c>
      <c r="C65" s="43" t="s">
        <v>26</v>
      </c>
      <c r="D65" s="43" t="s">
        <v>46</v>
      </c>
      <c r="E65" s="43" t="s">
        <v>113</v>
      </c>
      <c r="F65" s="88" t="s">
        <v>114</v>
      </c>
      <c r="G65" s="101">
        <f>IF((VLOOKUP($E65,'Income &amp; Expenditure Backsheet'!$D$7:$AK$184,G$10,0))="","",(VLOOKUP($E65,'Income &amp; Expenditure Backsheet'!$D$7:$AK$184,G$10,0)))</f>
        <v>91674935</v>
      </c>
      <c r="H65" s="102">
        <f>IF((VLOOKUP($E65,'Income &amp; Expenditure Backsheet'!$D$7:$AK$184,H$10,0))="","",(VLOOKUP($E65,'Income &amp; Expenditure Backsheet'!$D$7:$AK$184,H$10,0)))</f>
        <v>22918733.75</v>
      </c>
      <c r="I65" s="102">
        <f>IF((VLOOKUP($E65,'Income &amp; Expenditure Backsheet'!$D$7:$AK$184,I$10,0))="","",(VLOOKUP($E65,'Income &amp; Expenditure Backsheet'!$D$7:$AK$184,I$10,0)))</f>
        <v>22918733.75</v>
      </c>
      <c r="J65" s="102">
        <f>IF((VLOOKUP($E65,'Income &amp; Expenditure Backsheet'!$D$7:$AK$184,J$10,0))="","",(VLOOKUP($E65,'Income &amp; Expenditure Backsheet'!$D$7:$AK$184,J$10,0)))</f>
        <v>22918733.75</v>
      </c>
      <c r="K65" s="102">
        <f>IF((VLOOKUP($E65,'Income &amp; Expenditure Backsheet'!$D$7:$AK$184,K$10,0))="","",(VLOOKUP($E65,'Income &amp; Expenditure Backsheet'!$D$7:$AK$184,K$10,0)))</f>
        <v>22918733.75</v>
      </c>
      <c r="L65" s="102">
        <f>IF((VLOOKUP($E65,'Income &amp; Expenditure Backsheet'!$D$7:$AK$184,L$10,0))="","",(VLOOKUP($E65,'Income &amp; Expenditure Backsheet'!$D$7:$AK$184,L$10,0)))</f>
        <v>91674935</v>
      </c>
      <c r="M65" s="102">
        <f>IF((VLOOKUP($E65,'Income &amp; Expenditure Backsheet'!$D$7:$AK$184,M$10,0))="","",(VLOOKUP($E65,'Income &amp; Expenditure Backsheet'!$D$7:$AK$184,M$10,0)))</f>
        <v>23507394</v>
      </c>
      <c r="N65" s="102">
        <f>IF((VLOOKUP($E65,'Income &amp; Expenditure Backsheet'!$D$7:$AK$184,N$10,0))="","",(VLOOKUP($E65,'Income &amp; Expenditure Backsheet'!$D$7:$AK$184,N$10,0)))</f>
        <v>24262943</v>
      </c>
      <c r="O65" s="102">
        <f>IF((VLOOKUP($E65,'Income &amp; Expenditure Backsheet'!$D$7:$AK$184,O$10,0))="","",(VLOOKUP($E65,'Income &amp; Expenditure Backsheet'!$D$7:$AK$184,O$10,0)))</f>
        <v>24031372</v>
      </c>
      <c r="P65" s="102">
        <f>IF((VLOOKUP($E65,'Income &amp; Expenditure Backsheet'!$D$7:$AK$184,P$10,0))="","",(VLOOKUP($E65,'Income &amp; Expenditure Backsheet'!$D$7:$AK$184,P$10,0)))</f>
        <v>25927480</v>
      </c>
      <c r="Q65" s="102">
        <f>IF((VLOOKUP($E65,'Income &amp; Expenditure Backsheet'!$D$7:$AK$184,Q$10,0))="","",(VLOOKUP($E65,'Income &amp; Expenditure Backsheet'!$D$7:$AK$184,Q$10,0)))</f>
        <v>97729189</v>
      </c>
      <c r="R65" s="102">
        <f>IF((VLOOKUP($E65,'Income &amp; Expenditure Backsheet'!$D$7:$AK$184,R$10,0))="","",(VLOOKUP($E65,'Income &amp; Expenditure Backsheet'!$D$7:$AK$184,R$10,0)))</f>
        <v>23507394</v>
      </c>
      <c r="S65" s="102">
        <f>IF((VLOOKUP($E65,'Income &amp; Expenditure Backsheet'!$D$7:$AK$184,S$10,0))="","",(VLOOKUP($E65,'Income &amp; Expenditure Backsheet'!$D$7:$AK$184,S$10,0)))</f>
        <v>24262943</v>
      </c>
      <c r="T65" s="102">
        <f>IF((VLOOKUP($E65,'Income &amp; Expenditure Backsheet'!$D$7:$AK$184,T$10,0))="","",(VLOOKUP($E65,'Income &amp; Expenditure Backsheet'!$D$7:$AK$184,T$10,0)))</f>
        <v>24031372</v>
      </c>
      <c r="U65" s="102">
        <f>IF((VLOOKUP($E65,'Income &amp; Expenditure Backsheet'!$D$7:$AK$184,U$10,0))="","",(VLOOKUP($E65,'Income &amp; Expenditure Backsheet'!$D$7:$AK$184,U$10,0)))</f>
        <v>25711565</v>
      </c>
      <c r="V65" s="102">
        <f>IF((VLOOKUP($E65,'Income &amp; Expenditure Backsheet'!$D$7:$AK$184,V$10,0))="","",(VLOOKUP($E65,'Income &amp; Expenditure Backsheet'!$D$7:$AK$184,V$10,0)))</f>
        <v>97513274</v>
      </c>
    </row>
    <row r="66" spans="2:22" ht="16.5" customHeight="1">
      <c r="B66" s="42" t="s">
        <v>20</v>
      </c>
      <c r="C66" s="43" t="s">
        <v>36</v>
      </c>
      <c r="D66" s="43" t="s">
        <v>64</v>
      </c>
      <c r="E66" s="43" t="s">
        <v>115</v>
      </c>
      <c r="F66" s="88" t="s">
        <v>116</v>
      </c>
      <c r="G66" s="101">
        <f>IF((VLOOKUP($E66,'Income &amp; Expenditure Backsheet'!$D$7:$AK$184,G$10,0))="","",(VLOOKUP($E66,'Income &amp; Expenditure Backsheet'!$D$7:$AK$184,G$10,0)))</f>
        <v>626833</v>
      </c>
      <c r="H66" s="102">
        <f>IF((VLOOKUP($E66,'Income &amp; Expenditure Backsheet'!$D$7:$AK$184,H$10,0))="","",(VLOOKUP($E66,'Income &amp; Expenditure Backsheet'!$D$7:$AK$184,H$10,0)))</f>
        <v>156708.31932733534</v>
      </c>
      <c r="I66" s="102">
        <f>IF((VLOOKUP($E66,'Income &amp; Expenditure Backsheet'!$D$7:$AK$184,I$10,0))="","",(VLOOKUP($E66,'Income &amp; Expenditure Backsheet'!$D$7:$AK$184,I$10,0)))</f>
        <v>156708.31932733534</v>
      </c>
      <c r="J66" s="102">
        <f>IF((VLOOKUP($E66,'Income &amp; Expenditure Backsheet'!$D$7:$AK$184,J$10,0))="","",(VLOOKUP($E66,'Income &amp; Expenditure Backsheet'!$D$7:$AK$184,J$10,0)))</f>
        <v>156708.31932733534</v>
      </c>
      <c r="K66" s="102">
        <f>IF((VLOOKUP($E66,'Income &amp; Expenditure Backsheet'!$D$7:$AK$184,K$10,0))="","",(VLOOKUP($E66,'Income &amp; Expenditure Backsheet'!$D$7:$AK$184,K$10,0)))</f>
        <v>156708.31932733534</v>
      </c>
      <c r="L66" s="102">
        <f>IF((VLOOKUP($E66,'Income &amp; Expenditure Backsheet'!$D$7:$AK$184,L$10,0))="","",(VLOOKUP($E66,'Income &amp; Expenditure Backsheet'!$D$7:$AK$184,L$10,0)))</f>
        <v>626833.27730934136</v>
      </c>
      <c r="M66" s="102">
        <f>IF((VLOOKUP($E66,'Income &amp; Expenditure Backsheet'!$D$7:$AK$184,M$10,0))="","",(VLOOKUP($E66,'Income &amp; Expenditure Backsheet'!$D$7:$AK$184,M$10,0)))</f>
        <v>156708.31932733534</v>
      </c>
      <c r="N66" s="102">
        <f>IF((VLOOKUP($E66,'Income &amp; Expenditure Backsheet'!$D$7:$AK$184,N$10,0))="","",(VLOOKUP($E66,'Income &amp; Expenditure Backsheet'!$D$7:$AK$184,N$10,0)))</f>
        <v>156708.31932733534</v>
      </c>
      <c r="O66" s="102">
        <f>IF((VLOOKUP($E66,'Income &amp; Expenditure Backsheet'!$D$7:$AK$184,O$10,0))="","",(VLOOKUP($E66,'Income &amp; Expenditure Backsheet'!$D$7:$AK$184,O$10,0)))</f>
        <v>156708.31932733534</v>
      </c>
      <c r="P66" s="102">
        <f>IF((VLOOKUP($E66,'Income &amp; Expenditure Backsheet'!$D$7:$AK$184,P$10,0))="","",(VLOOKUP($E66,'Income &amp; Expenditure Backsheet'!$D$7:$AK$184,P$10,0)))</f>
        <v>156708.31932733534</v>
      </c>
      <c r="Q66" s="102">
        <f>IF((VLOOKUP($E66,'Income &amp; Expenditure Backsheet'!$D$7:$AK$184,Q$10,0))="","",(VLOOKUP($E66,'Income &amp; Expenditure Backsheet'!$D$7:$AK$184,Q$10,0)))</f>
        <v>626833.27730934136</v>
      </c>
      <c r="R66" s="102">
        <f>IF((VLOOKUP($E66,'Income &amp; Expenditure Backsheet'!$D$7:$AK$184,R$10,0))="","",(VLOOKUP($E66,'Income &amp; Expenditure Backsheet'!$D$7:$AK$184,R$10,0)))</f>
        <v>156708.31932733534</v>
      </c>
      <c r="S66" s="102">
        <f>IF((VLOOKUP($E66,'Income &amp; Expenditure Backsheet'!$D$7:$AK$184,S$10,0))="","",(VLOOKUP($E66,'Income &amp; Expenditure Backsheet'!$D$7:$AK$184,S$10,0)))</f>
        <v>156708.31932733534</v>
      </c>
      <c r="T66" s="102">
        <f>IF((VLOOKUP($E66,'Income &amp; Expenditure Backsheet'!$D$7:$AK$184,T$10,0))="","",(VLOOKUP($E66,'Income &amp; Expenditure Backsheet'!$D$7:$AK$184,T$10,0)))</f>
        <v>156708.31932733534</v>
      </c>
      <c r="U66" s="102">
        <f>IF((VLOOKUP($E66,'Income &amp; Expenditure Backsheet'!$D$7:$AK$184,U$10,0))="","",(VLOOKUP($E66,'Income &amp; Expenditure Backsheet'!$D$7:$AK$184,U$10,0)))</f>
        <v>156708</v>
      </c>
      <c r="V66" s="102">
        <f>IF((VLOOKUP($E66,'Income &amp; Expenditure Backsheet'!$D$7:$AK$184,V$10,0))="","",(VLOOKUP($E66,'Income &amp; Expenditure Backsheet'!$D$7:$AK$184,V$10,0)))</f>
        <v>626832.95798200602</v>
      </c>
    </row>
    <row r="67" spans="2:22" ht="16.5" customHeight="1">
      <c r="B67" s="42" t="s">
        <v>22</v>
      </c>
      <c r="C67" s="43" t="s">
        <v>40</v>
      </c>
      <c r="D67" s="43" t="s">
        <v>56</v>
      </c>
      <c r="E67" s="43" t="s">
        <v>117</v>
      </c>
      <c r="F67" s="88" t="s">
        <v>118</v>
      </c>
      <c r="G67" s="101">
        <f>IF((VLOOKUP($E67,'Income &amp; Expenditure Backsheet'!$D$7:$AK$184,G$10,0))="","",(VLOOKUP($E67,'Income &amp; Expenditure Backsheet'!$D$7:$AK$184,G$10,0)))</f>
        <v>51423000</v>
      </c>
      <c r="H67" s="102">
        <f>IF((VLOOKUP($E67,'Income &amp; Expenditure Backsheet'!$D$7:$AK$184,H$10,0))="","",(VLOOKUP($E67,'Income &amp; Expenditure Backsheet'!$D$7:$AK$184,H$10,0)))</f>
        <v>12812500</v>
      </c>
      <c r="I67" s="102">
        <f>IF((VLOOKUP($E67,'Income &amp; Expenditure Backsheet'!$D$7:$AK$184,I$10,0))="","",(VLOOKUP($E67,'Income &amp; Expenditure Backsheet'!$D$7:$AK$184,I$10,0)))</f>
        <v>12812500</v>
      </c>
      <c r="J67" s="102">
        <f>IF((VLOOKUP($E67,'Income &amp; Expenditure Backsheet'!$D$7:$AK$184,J$10,0))="","",(VLOOKUP($E67,'Income &amp; Expenditure Backsheet'!$D$7:$AK$184,J$10,0)))</f>
        <v>12812500</v>
      </c>
      <c r="K67" s="102">
        <f>IF((VLOOKUP($E67,'Income &amp; Expenditure Backsheet'!$D$7:$AK$184,K$10,0))="","",(VLOOKUP($E67,'Income &amp; Expenditure Backsheet'!$D$7:$AK$184,K$10,0)))</f>
        <v>12812500</v>
      </c>
      <c r="L67" s="102">
        <f>IF((VLOOKUP($E67,'Income &amp; Expenditure Backsheet'!$D$7:$AK$184,L$10,0))="","",(VLOOKUP($E67,'Income &amp; Expenditure Backsheet'!$D$7:$AK$184,L$10,0)))</f>
        <v>51250000</v>
      </c>
      <c r="M67" s="102">
        <f>IF((VLOOKUP($E67,'Income &amp; Expenditure Backsheet'!$D$7:$AK$184,M$10,0))="","",(VLOOKUP($E67,'Income &amp; Expenditure Backsheet'!$D$7:$AK$184,M$10,0)))</f>
        <v>13119000</v>
      </c>
      <c r="N67" s="102">
        <f>IF((VLOOKUP($E67,'Income &amp; Expenditure Backsheet'!$D$7:$AK$184,N$10,0))="","",(VLOOKUP($E67,'Income &amp; Expenditure Backsheet'!$D$7:$AK$184,N$10,0)))</f>
        <v>13125000</v>
      </c>
      <c r="O67" s="102">
        <f>IF((VLOOKUP($E67,'Income &amp; Expenditure Backsheet'!$D$7:$AK$184,O$10,0))="","",(VLOOKUP($E67,'Income &amp; Expenditure Backsheet'!$D$7:$AK$184,O$10,0)))</f>
        <v>13125000</v>
      </c>
      <c r="P67" s="102">
        <f>IF((VLOOKUP($E67,'Income &amp; Expenditure Backsheet'!$D$7:$AK$184,P$10,0))="","",(VLOOKUP($E67,'Income &amp; Expenditure Backsheet'!$D$7:$AK$184,P$10,0)))</f>
        <v>13124000</v>
      </c>
      <c r="Q67" s="102">
        <f>IF((VLOOKUP($E67,'Income &amp; Expenditure Backsheet'!$D$7:$AK$184,Q$10,0))="","",(VLOOKUP($E67,'Income &amp; Expenditure Backsheet'!$D$7:$AK$184,Q$10,0)))</f>
        <v>52493000</v>
      </c>
      <c r="R67" s="102">
        <f>IF((VLOOKUP($E67,'Income &amp; Expenditure Backsheet'!$D$7:$AK$184,R$10,0))="","",(VLOOKUP($E67,'Income &amp; Expenditure Backsheet'!$D$7:$AK$184,R$10,0)))</f>
        <v>13018000</v>
      </c>
      <c r="S67" s="102">
        <f>IF((VLOOKUP($E67,'Income &amp; Expenditure Backsheet'!$D$7:$AK$184,S$10,0))="","",(VLOOKUP($E67,'Income &amp; Expenditure Backsheet'!$D$7:$AK$184,S$10,0)))</f>
        <v>12608000</v>
      </c>
      <c r="T67" s="102">
        <f>IF((VLOOKUP($E67,'Income &amp; Expenditure Backsheet'!$D$7:$AK$184,T$10,0))="","",(VLOOKUP($E67,'Income &amp; Expenditure Backsheet'!$D$7:$AK$184,T$10,0)))</f>
        <v>12791000</v>
      </c>
      <c r="U67" s="102">
        <f>IF((VLOOKUP($E67,'Income &amp; Expenditure Backsheet'!$D$7:$AK$184,U$10,0))="","",(VLOOKUP($E67,'Income &amp; Expenditure Backsheet'!$D$7:$AK$184,U$10,0)))</f>
        <v>13395000</v>
      </c>
      <c r="V67" s="102">
        <f>IF((VLOOKUP($E67,'Income &amp; Expenditure Backsheet'!$D$7:$AK$184,V$10,0))="","",(VLOOKUP($E67,'Income &amp; Expenditure Backsheet'!$D$7:$AK$184,V$10,0)))</f>
        <v>51812000</v>
      </c>
    </row>
    <row r="68" spans="2:22" ht="16.5" customHeight="1">
      <c r="B68" s="42" t="s">
        <v>16</v>
      </c>
      <c r="C68" s="43" t="s">
        <v>24</v>
      </c>
      <c r="D68" s="43" t="s">
        <v>44</v>
      </c>
      <c r="E68" s="43" t="s">
        <v>119</v>
      </c>
      <c r="F68" s="88" t="s">
        <v>120</v>
      </c>
      <c r="G68" s="101">
        <f>IF((VLOOKUP($E68,'Income &amp; Expenditure Backsheet'!$D$7:$AK$184,G$10,0))="","",(VLOOKUP($E68,'Income &amp; Expenditure Backsheet'!$D$7:$AK$184,G$10,0)))</f>
        <v>44579110</v>
      </c>
      <c r="H68" s="102">
        <f>IF((VLOOKUP($E68,'Income &amp; Expenditure Backsheet'!$D$7:$AK$184,H$10,0))="","",(VLOOKUP($E68,'Income &amp; Expenditure Backsheet'!$D$7:$AK$184,H$10,0)))</f>
        <v>11144777</v>
      </c>
      <c r="I68" s="102">
        <f>IF((VLOOKUP($E68,'Income &amp; Expenditure Backsheet'!$D$7:$AK$184,I$10,0))="","",(VLOOKUP($E68,'Income &amp; Expenditure Backsheet'!$D$7:$AK$184,I$10,0)))</f>
        <v>11144778</v>
      </c>
      <c r="J68" s="102">
        <f>IF((VLOOKUP($E68,'Income &amp; Expenditure Backsheet'!$D$7:$AK$184,J$10,0))="","",(VLOOKUP($E68,'Income &amp; Expenditure Backsheet'!$D$7:$AK$184,J$10,0)))</f>
        <v>11144777</v>
      </c>
      <c r="K68" s="102">
        <f>IF((VLOOKUP($E68,'Income &amp; Expenditure Backsheet'!$D$7:$AK$184,K$10,0))="","",(VLOOKUP($E68,'Income &amp; Expenditure Backsheet'!$D$7:$AK$184,K$10,0)))</f>
        <v>11144778</v>
      </c>
      <c r="L68" s="102">
        <f>IF((VLOOKUP($E68,'Income &amp; Expenditure Backsheet'!$D$7:$AK$184,L$10,0))="","",(VLOOKUP($E68,'Income &amp; Expenditure Backsheet'!$D$7:$AK$184,L$10,0)))</f>
        <v>44579110</v>
      </c>
      <c r="M68" s="102">
        <f>IF((VLOOKUP($E68,'Income &amp; Expenditure Backsheet'!$D$7:$AK$184,M$10,0))="","",(VLOOKUP($E68,'Income &amp; Expenditure Backsheet'!$D$7:$AK$184,M$10,0)))</f>
        <v>11144777</v>
      </c>
      <c r="N68" s="102">
        <f>IF((VLOOKUP($E68,'Income &amp; Expenditure Backsheet'!$D$7:$AK$184,N$10,0))="","",(VLOOKUP($E68,'Income &amp; Expenditure Backsheet'!$D$7:$AK$184,N$10,0)))</f>
        <v>11144778</v>
      </c>
      <c r="O68" s="102">
        <f>IF((VLOOKUP($E68,'Income &amp; Expenditure Backsheet'!$D$7:$AK$184,O$10,0))="","",(VLOOKUP($E68,'Income &amp; Expenditure Backsheet'!$D$7:$AK$184,O$10,0)))</f>
        <v>11144777</v>
      </c>
      <c r="P68" s="102">
        <f>IF((VLOOKUP($E68,'Income &amp; Expenditure Backsheet'!$D$7:$AK$184,P$10,0))="","",(VLOOKUP($E68,'Income &amp; Expenditure Backsheet'!$D$7:$AK$184,P$10,0)))</f>
        <v>11144778</v>
      </c>
      <c r="Q68" s="102">
        <f>IF((VLOOKUP($E68,'Income &amp; Expenditure Backsheet'!$D$7:$AK$184,Q$10,0))="","",(VLOOKUP($E68,'Income &amp; Expenditure Backsheet'!$D$7:$AK$184,Q$10,0)))</f>
        <v>44579110</v>
      </c>
      <c r="R68" s="102">
        <f>IF((VLOOKUP($E68,'Income &amp; Expenditure Backsheet'!$D$7:$AK$184,R$10,0))="","",(VLOOKUP($E68,'Income &amp; Expenditure Backsheet'!$D$7:$AK$184,R$10,0)))</f>
        <v>11144777</v>
      </c>
      <c r="S68" s="102">
        <f>IF((VLOOKUP($E68,'Income &amp; Expenditure Backsheet'!$D$7:$AK$184,S$10,0))="","",(VLOOKUP($E68,'Income &amp; Expenditure Backsheet'!$D$7:$AK$184,S$10,0)))</f>
        <v>11144778</v>
      </c>
      <c r="T68" s="102">
        <f>IF((VLOOKUP($E68,'Income &amp; Expenditure Backsheet'!$D$7:$AK$184,T$10,0))="","",(VLOOKUP($E68,'Income &amp; Expenditure Backsheet'!$D$7:$AK$184,T$10,0)))</f>
        <v>11144777</v>
      </c>
      <c r="U68" s="102">
        <f>IF((VLOOKUP($E68,'Income &amp; Expenditure Backsheet'!$D$7:$AK$184,U$10,0))="","",(VLOOKUP($E68,'Income &amp; Expenditure Backsheet'!$D$7:$AK$184,U$10,0)))</f>
        <v>10381898</v>
      </c>
      <c r="V68" s="102">
        <f>IF((VLOOKUP($E68,'Income &amp; Expenditure Backsheet'!$D$7:$AK$184,V$10,0))="","",(VLOOKUP($E68,'Income &amp; Expenditure Backsheet'!$D$7:$AK$184,V$10,0)))</f>
        <v>43816230</v>
      </c>
    </row>
    <row r="69" spans="2:22" ht="16.5" customHeight="1">
      <c r="B69" s="42" t="s">
        <v>18</v>
      </c>
      <c r="C69" s="43" t="s">
        <v>32</v>
      </c>
      <c r="D69" s="43" t="s">
        <v>50</v>
      </c>
      <c r="E69" s="43" t="s">
        <v>121</v>
      </c>
      <c r="F69" s="88" t="s">
        <v>122</v>
      </c>
      <c r="G69" s="101">
        <f>IF((VLOOKUP($E69,'Income &amp; Expenditure Backsheet'!$D$7:$AK$184,G$10,0))="","",(VLOOKUP($E69,'Income &amp; Expenditure Backsheet'!$D$7:$AK$184,G$10,0)))</f>
        <v>55899742</v>
      </c>
      <c r="H69" s="102">
        <f>IF((VLOOKUP($E69,'Income &amp; Expenditure Backsheet'!$D$7:$AK$184,H$10,0))="","",(VLOOKUP($E69,'Income &amp; Expenditure Backsheet'!$D$7:$AK$184,H$10,0)))</f>
        <v>13974936</v>
      </c>
      <c r="I69" s="102">
        <f>IF((VLOOKUP($E69,'Income &amp; Expenditure Backsheet'!$D$7:$AK$184,I$10,0))="","",(VLOOKUP($E69,'Income &amp; Expenditure Backsheet'!$D$7:$AK$184,I$10,0)))</f>
        <v>13974935</v>
      </c>
      <c r="J69" s="102">
        <f>IF((VLOOKUP($E69,'Income &amp; Expenditure Backsheet'!$D$7:$AK$184,J$10,0))="","",(VLOOKUP($E69,'Income &amp; Expenditure Backsheet'!$D$7:$AK$184,J$10,0)))</f>
        <v>13974936</v>
      </c>
      <c r="K69" s="102">
        <f>IF((VLOOKUP($E69,'Income &amp; Expenditure Backsheet'!$D$7:$AK$184,K$10,0))="","",(VLOOKUP($E69,'Income &amp; Expenditure Backsheet'!$D$7:$AK$184,K$10,0)))</f>
        <v>13974935</v>
      </c>
      <c r="L69" s="102">
        <f>IF((VLOOKUP($E69,'Income &amp; Expenditure Backsheet'!$D$7:$AK$184,L$10,0))="","",(VLOOKUP($E69,'Income &amp; Expenditure Backsheet'!$D$7:$AK$184,L$10,0)))</f>
        <v>55899742</v>
      </c>
      <c r="M69" s="102">
        <f>IF((VLOOKUP($E69,'Income &amp; Expenditure Backsheet'!$D$7:$AK$184,M$10,0))="","",(VLOOKUP($E69,'Income &amp; Expenditure Backsheet'!$D$7:$AK$184,M$10,0)))</f>
        <v>13974936</v>
      </c>
      <c r="N69" s="102">
        <f>IF((VLOOKUP($E69,'Income &amp; Expenditure Backsheet'!$D$7:$AK$184,N$10,0))="","",(VLOOKUP($E69,'Income &amp; Expenditure Backsheet'!$D$7:$AK$184,N$10,0)))</f>
        <v>13974935</v>
      </c>
      <c r="O69" s="102">
        <f>IF((VLOOKUP($E69,'Income &amp; Expenditure Backsheet'!$D$7:$AK$184,O$10,0))="","",(VLOOKUP($E69,'Income &amp; Expenditure Backsheet'!$D$7:$AK$184,O$10,0)))</f>
        <v>13974936</v>
      </c>
      <c r="P69" s="102">
        <f>IF((VLOOKUP($E69,'Income &amp; Expenditure Backsheet'!$D$7:$AK$184,P$10,0))="","",(VLOOKUP($E69,'Income &amp; Expenditure Backsheet'!$D$7:$AK$184,P$10,0)))</f>
        <v>13974935</v>
      </c>
      <c r="Q69" s="102">
        <f>IF((VLOOKUP($E69,'Income &amp; Expenditure Backsheet'!$D$7:$AK$184,Q$10,0))="","",(VLOOKUP($E69,'Income &amp; Expenditure Backsheet'!$D$7:$AK$184,Q$10,0)))</f>
        <v>55899742</v>
      </c>
      <c r="R69" s="102">
        <f>IF((VLOOKUP($E69,'Income &amp; Expenditure Backsheet'!$D$7:$AK$184,R$10,0))="","",(VLOOKUP($E69,'Income &amp; Expenditure Backsheet'!$D$7:$AK$184,R$10,0)))</f>
        <v>13974936</v>
      </c>
      <c r="S69" s="102">
        <f>IF((VLOOKUP($E69,'Income &amp; Expenditure Backsheet'!$D$7:$AK$184,S$10,0))="","",(VLOOKUP($E69,'Income &amp; Expenditure Backsheet'!$D$7:$AK$184,S$10,0)))</f>
        <v>13974935</v>
      </c>
      <c r="T69" s="102">
        <f>IF((VLOOKUP($E69,'Income &amp; Expenditure Backsheet'!$D$7:$AK$184,T$10,0))="","",(VLOOKUP($E69,'Income &amp; Expenditure Backsheet'!$D$7:$AK$184,T$10,0)))</f>
        <v>13974935</v>
      </c>
      <c r="U69" s="102">
        <f>IF((VLOOKUP($E69,'Income &amp; Expenditure Backsheet'!$D$7:$AK$184,U$10,0))="","",(VLOOKUP($E69,'Income &amp; Expenditure Backsheet'!$D$7:$AK$184,U$10,0)))</f>
        <v>13974936</v>
      </c>
      <c r="V69" s="102">
        <f>IF((VLOOKUP($E69,'Income &amp; Expenditure Backsheet'!$D$7:$AK$184,V$10,0))="","",(VLOOKUP($E69,'Income &amp; Expenditure Backsheet'!$D$7:$AK$184,V$10,0)))</f>
        <v>55899742</v>
      </c>
    </row>
    <row r="70" spans="2:22" ht="16.5" customHeight="1">
      <c r="B70" s="42" t="s">
        <v>20</v>
      </c>
      <c r="C70" s="43" t="s">
        <v>36</v>
      </c>
      <c r="D70" s="43" t="s">
        <v>64</v>
      </c>
      <c r="E70" s="43" t="s">
        <v>123</v>
      </c>
      <c r="F70" s="88" t="s">
        <v>124</v>
      </c>
      <c r="G70" s="101">
        <f>IF((VLOOKUP($E70,'Income &amp; Expenditure Backsheet'!$D$7:$AK$184,G$10,0))="","",(VLOOKUP($E70,'Income &amp; Expenditure Backsheet'!$D$7:$AK$184,G$10,0)))</f>
        <v>24499792</v>
      </c>
      <c r="H70" s="102">
        <f>IF((VLOOKUP($E70,'Income &amp; Expenditure Backsheet'!$D$7:$AK$184,H$10,0))="","",(VLOOKUP($E70,'Income &amp; Expenditure Backsheet'!$D$7:$AK$184,H$10,0)))</f>
        <v>6124948.0886619305</v>
      </c>
      <c r="I70" s="102">
        <f>IF((VLOOKUP($E70,'Income &amp; Expenditure Backsheet'!$D$7:$AK$184,I$10,0))="","",(VLOOKUP($E70,'Income &amp; Expenditure Backsheet'!$D$7:$AK$184,I$10,0)))</f>
        <v>6124948.0886619305</v>
      </c>
      <c r="J70" s="102">
        <f>IF((VLOOKUP($E70,'Income &amp; Expenditure Backsheet'!$D$7:$AK$184,J$10,0))="","",(VLOOKUP($E70,'Income &amp; Expenditure Backsheet'!$D$7:$AK$184,J$10,0)))</f>
        <v>6124948.0886619305</v>
      </c>
      <c r="K70" s="102">
        <f>IF((VLOOKUP($E70,'Income &amp; Expenditure Backsheet'!$D$7:$AK$184,K$10,0))="","",(VLOOKUP($E70,'Income &amp; Expenditure Backsheet'!$D$7:$AK$184,K$10,0)))</f>
        <v>6124948.0886619305</v>
      </c>
      <c r="L70" s="102">
        <f>IF((VLOOKUP($E70,'Income &amp; Expenditure Backsheet'!$D$7:$AK$184,L$10,0))="","",(VLOOKUP($E70,'Income &amp; Expenditure Backsheet'!$D$7:$AK$184,L$10,0)))</f>
        <v>24499792.354647722</v>
      </c>
      <c r="M70" s="102">
        <f>IF((VLOOKUP($E70,'Income &amp; Expenditure Backsheet'!$D$7:$AK$184,M$10,0))="","",(VLOOKUP($E70,'Income &amp; Expenditure Backsheet'!$D$7:$AK$184,M$10,0)))</f>
        <v>6124948.0886619305</v>
      </c>
      <c r="N70" s="102">
        <f>IF((VLOOKUP($E70,'Income &amp; Expenditure Backsheet'!$D$7:$AK$184,N$10,0))="","",(VLOOKUP($E70,'Income &amp; Expenditure Backsheet'!$D$7:$AK$184,N$10,0)))</f>
        <v>6124948.0886619305</v>
      </c>
      <c r="O70" s="102">
        <f>IF((VLOOKUP($E70,'Income &amp; Expenditure Backsheet'!$D$7:$AK$184,O$10,0))="","",(VLOOKUP($E70,'Income &amp; Expenditure Backsheet'!$D$7:$AK$184,O$10,0)))</f>
        <v>6124948.0886619305</v>
      </c>
      <c r="P70" s="102">
        <f>IF((VLOOKUP($E70,'Income &amp; Expenditure Backsheet'!$D$7:$AK$184,P$10,0))="","",(VLOOKUP($E70,'Income &amp; Expenditure Backsheet'!$D$7:$AK$184,P$10,0)))</f>
        <v>6124948.0886619305</v>
      </c>
      <c r="Q70" s="102">
        <f>IF((VLOOKUP($E70,'Income &amp; Expenditure Backsheet'!$D$7:$AK$184,Q$10,0))="","",(VLOOKUP($E70,'Income &amp; Expenditure Backsheet'!$D$7:$AK$184,Q$10,0)))</f>
        <v>24499792.354647722</v>
      </c>
      <c r="R70" s="102">
        <f>IF((VLOOKUP($E70,'Income &amp; Expenditure Backsheet'!$D$7:$AK$184,R$10,0))="","",(VLOOKUP($E70,'Income &amp; Expenditure Backsheet'!$D$7:$AK$184,R$10,0)))</f>
        <v>6124948.0886619296</v>
      </c>
      <c r="S70" s="102">
        <f>IF((VLOOKUP($E70,'Income &amp; Expenditure Backsheet'!$D$7:$AK$184,S$10,0))="","",(VLOOKUP($E70,'Income &amp; Expenditure Backsheet'!$D$7:$AK$184,S$10,0)))</f>
        <v>6124948</v>
      </c>
      <c r="T70" s="102">
        <f>IF((VLOOKUP($E70,'Income &amp; Expenditure Backsheet'!$D$7:$AK$184,T$10,0))="","",(VLOOKUP($E70,'Income &amp; Expenditure Backsheet'!$D$7:$AK$184,T$10,0)))</f>
        <v>6124948</v>
      </c>
      <c r="U70" s="102">
        <f>IF((VLOOKUP($E70,'Income &amp; Expenditure Backsheet'!$D$7:$AK$184,U$10,0))="","",(VLOOKUP($E70,'Income &amp; Expenditure Backsheet'!$D$7:$AK$184,U$10,0)))</f>
        <v>6124948</v>
      </c>
      <c r="V70" s="102">
        <f>IF((VLOOKUP($E70,'Income &amp; Expenditure Backsheet'!$D$7:$AK$184,V$10,0))="","",(VLOOKUP($E70,'Income &amp; Expenditure Backsheet'!$D$7:$AK$184,V$10,0)))</f>
        <v>24499792.088661931</v>
      </c>
    </row>
    <row r="71" spans="2:22" ht="16.5" customHeight="1">
      <c r="B71" s="42" t="s">
        <v>16</v>
      </c>
      <c r="C71" s="43" t="s">
        <v>26</v>
      </c>
      <c r="D71" s="43" t="s">
        <v>44</v>
      </c>
      <c r="E71" s="43" t="s">
        <v>125</v>
      </c>
      <c r="F71" s="88" t="s">
        <v>126</v>
      </c>
      <c r="G71" s="101">
        <f>IF((VLOOKUP($E71,'Income &amp; Expenditure Backsheet'!$D$7:$AK$184,G$10,0))="","",(VLOOKUP($E71,'Income &amp; Expenditure Backsheet'!$D$7:$AK$184,G$10,0)))</f>
        <v>40770381</v>
      </c>
      <c r="H71" s="102">
        <f>IF((VLOOKUP($E71,'Income &amp; Expenditure Backsheet'!$D$7:$AK$184,H$10,0))="","",(VLOOKUP($E71,'Income &amp; Expenditure Backsheet'!$D$7:$AK$184,H$10,0)))</f>
        <v>10192500</v>
      </c>
      <c r="I71" s="102">
        <f>IF((VLOOKUP($E71,'Income &amp; Expenditure Backsheet'!$D$7:$AK$184,I$10,0))="","",(VLOOKUP($E71,'Income &amp; Expenditure Backsheet'!$D$7:$AK$184,I$10,0)))</f>
        <v>10192500</v>
      </c>
      <c r="J71" s="102">
        <f>IF((VLOOKUP($E71,'Income &amp; Expenditure Backsheet'!$D$7:$AK$184,J$10,0))="","",(VLOOKUP($E71,'Income &amp; Expenditure Backsheet'!$D$7:$AK$184,J$10,0)))</f>
        <v>10192500</v>
      </c>
      <c r="K71" s="102">
        <f>IF((VLOOKUP($E71,'Income &amp; Expenditure Backsheet'!$D$7:$AK$184,K$10,0))="","",(VLOOKUP($E71,'Income &amp; Expenditure Backsheet'!$D$7:$AK$184,K$10,0)))</f>
        <v>10192881</v>
      </c>
      <c r="L71" s="102">
        <f>IF((VLOOKUP($E71,'Income &amp; Expenditure Backsheet'!$D$7:$AK$184,L$10,0))="","",(VLOOKUP($E71,'Income &amp; Expenditure Backsheet'!$D$7:$AK$184,L$10,0)))</f>
        <v>40770381</v>
      </c>
      <c r="M71" s="102">
        <f>IF((VLOOKUP($E71,'Income &amp; Expenditure Backsheet'!$D$7:$AK$184,M$10,0))="","",(VLOOKUP($E71,'Income &amp; Expenditure Backsheet'!$D$7:$AK$184,M$10,0)))</f>
        <v>10192500</v>
      </c>
      <c r="N71" s="102">
        <f>IF((VLOOKUP($E71,'Income &amp; Expenditure Backsheet'!$D$7:$AK$184,N$10,0))="","",(VLOOKUP($E71,'Income &amp; Expenditure Backsheet'!$D$7:$AK$184,N$10,0)))</f>
        <v>10192500</v>
      </c>
      <c r="O71" s="102">
        <f>IF((VLOOKUP($E71,'Income &amp; Expenditure Backsheet'!$D$7:$AK$184,O$10,0))="","",(VLOOKUP($E71,'Income &amp; Expenditure Backsheet'!$D$7:$AK$184,O$10,0)))</f>
        <v>10192500</v>
      </c>
      <c r="P71" s="102">
        <f>IF((VLOOKUP($E71,'Income &amp; Expenditure Backsheet'!$D$7:$AK$184,P$10,0))="","",(VLOOKUP($E71,'Income &amp; Expenditure Backsheet'!$D$7:$AK$184,P$10,0)))</f>
        <v>10192881</v>
      </c>
      <c r="Q71" s="102">
        <f>IF((VLOOKUP($E71,'Income &amp; Expenditure Backsheet'!$D$7:$AK$184,Q$10,0))="","",(VLOOKUP($E71,'Income &amp; Expenditure Backsheet'!$D$7:$AK$184,Q$10,0)))</f>
        <v>40770381</v>
      </c>
      <c r="R71" s="102">
        <f>IF((VLOOKUP($E71,'Income &amp; Expenditure Backsheet'!$D$7:$AK$184,R$10,0))="","",(VLOOKUP($E71,'Income &amp; Expenditure Backsheet'!$D$7:$AK$184,R$10,0)))</f>
        <v>10192500</v>
      </c>
      <c r="S71" s="102">
        <f>IF((VLOOKUP($E71,'Income &amp; Expenditure Backsheet'!$D$7:$AK$184,S$10,0))="","",(VLOOKUP($E71,'Income &amp; Expenditure Backsheet'!$D$7:$AK$184,S$10,0)))</f>
        <v>10192500</v>
      </c>
      <c r="T71" s="102">
        <f>IF((VLOOKUP($E71,'Income &amp; Expenditure Backsheet'!$D$7:$AK$184,T$10,0))="","",(VLOOKUP($E71,'Income &amp; Expenditure Backsheet'!$D$7:$AK$184,T$10,0)))</f>
        <v>10192500</v>
      </c>
      <c r="U71" s="102">
        <f>IF((VLOOKUP($E71,'Income &amp; Expenditure Backsheet'!$D$7:$AK$184,U$10,0))="","",(VLOOKUP($E71,'Income &amp; Expenditure Backsheet'!$D$7:$AK$184,U$10,0)))</f>
        <v>10192881</v>
      </c>
      <c r="V71" s="102">
        <f>IF((VLOOKUP($E71,'Income &amp; Expenditure Backsheet'!$D$7:$AK$184,V$10,0))="","",(VLOOKUP($E71,'Income &amp; Expenditure Backsheet'!$D$7:$AK$184,V$10,0)))</f>
        <v>40770381</v>
      </c>
    </row>
    <row r="72" spans="2:22" ht="16.5" customHeight="1">
      <c r="B72" s="42" t="s">
        <v>16</v>
      </c>
      <c r="C72" s="43" t="s">
        <v>24</v>
      </c>
      <c r="D72" s="43" t="s">
        <v>44</v>
      </c>
      <c r="E72" s="43" t="s">
        <v>127</v>
      </c>
      <c r="F72" s="88" t="s">
        <v>128</v>
      </c>
      <c r="G72" s="101">
        <f>IF((VLOOKUP($E72,'Income &amp; Expenditure Backsheet'!$D$7:$AK$184,G$10,0))="","",(VLOOKUP($E72,'Income &amp; Expenditure Backsheet'!$D$7:$AK$184,G$10,0)))</f>
        <v>8014224</v>
      </c>
      <c r="H72" s="102">
        <f>IF((VLOOKUP($E72,'Income &amp; Expenditure Backsheet'!$D$7:$AK$184,H$10,0))="","",(VLOOKUP($E72,'Income &amp; Expenditure Backsheet'!$D$7:$AK$184,H$10,0)))</f>
        <v>2003556</v>
      </c>
      <c r="I72" s="102">
        <f>IF((VLOOKUP($E72,'Income &amp; Expenditure Backsheet'!$D$7:$AK$184,I$10,0))="","",(VLOOKUP($E72,'Income &amp; Expenditure Backsheet'!$D$7:$AK$184,I$10,0)))</f>
        <v>2003556</v>
      </c>
      <c r="J72" s="102">
        <f>IF((VLOOKUP($E72,'Income &amp; Expenditure Backsheet'!$D$7:$AK$184,J$10,0))="","",(VLOOKUP($E72,'Income &amp; Expenditure Backsheet'!$D$7:$AK$184,J$10,0)))</f>
        <v>2003556</v>
      </c>
      <c r="K72" s="102">
        <f>IF((VLOOKUP($E72,'Income &amp; Expenditure Backsheet'!$D$7:$AK$184,K$10,0))="","",(VLOOKUP($E72,'Income &amp; Expenditure Backsheet'!$D$7:$AK$184,K$10,0)))</f>
        <v>2003556</v>
      </c>
      <c r="L72" s="102">
        <f>IF((VLOOKUP($E72,'Income &amp; Expenditure Backsheet'!$D$7:$AK$184,L$10,0))="","",(VLOOKUP($E72,'Income &amp; Expenditure Backsheet'!$D$7:$AK$184,L$10,0)))</f>
        <v>8014224</v>
      </c>
      <c r="M72" s="102">
        <f>IF((VLOOKUP($E72,'Income &amp; Expenditure Backsheet'!$D$7:$AK$184,M$10,0))="","",(VLOOKUP($E72,'Income &amp; Expenditure Backsheet'!$D$7:$AK$184,M$10,0)))</f>
        <v>2003556</v>
      </c>
      <c r="N72" s="102">
        <f>IF((VLOOKUP($E72,'Income &amp; Expenditure Backsheet'!$D$7:$AK$184,N$10,0))="","",(VLOOKUP($E72,'Income &amp; Expenditure Backsheet'!$D$7:$AK$184,N$10,0)))</f>
        <v>2003556</v>
      </c>
      <c r="O72" s="102">
        <f>IF((VLOOKUP($E72,'Income &amp; Expenditure Backsheet'!$D$7:$AK$184,O$10,0))="","",(VLOOKUP($E72,'Income &amp; Expenditure Backsheet'!$D$7:$AK$184,O$10,0)))</f>
        <v>2003556</v>
      </c>
      <c r="P72" s="102">
        <f>IF((VLOOKUP($E72,'Income &amp; Expenditure Backsheet'!$D$7:$AK$184,P$10,0))="","",(VLOOKUP($E72,'Income &amp; Expenditure Backsheet'!$D$7:$AK$184,P$10,0)))</f>
        <v>2003556</v>
      </c>
      <c r="Q72" s="102">
        <f>IF((VLOOKUP($E72,'Income &amp; Expenditure Backsheet'!$D$7:$AK$184,Q$10,0))="","",(VLOOKUP($E72,'Income &amp; Expenditure Backsheet'!$D$7:$AK$184,Q$10,0)))</f>
        <v>8014224</v>
      </c>
      <c r="R72" s="102">
        <f>IF((VLOOKUP($E72,'Income &amp; Expenditure Backsheet'!$D$7:$AK$184,R$10,0))="","",(VLOOKUP($E72,'Income &amp; Expenditure Backsheet'!$D$7:$AK$184,R$10,0)))</f>
        <v>2003556</v>
      </c>
      <c r="S72" s="102">
        <f>IF((VLOOKUP($E72,'Income &amp; Expenditure Backsheet'!$D$7:$AK$184,S$10,0))="","",(VLOOKUP($E72,'Income &amp; Expenditure Backsheet'!$D$7:$AK$184,S$10,0)))</f>
        <v>2003556</v>
      </c>
      <c r="T72" s="102">
        <f>IF((VLOOKUP($E72,'Income &amp; Expenditure Backsheet'!$D$7:$AK$184,T$10,0))="","",(VLOOKUP($E72,'Income &amp; Expenditure Backsheet'!$D$7:$AK$184,T$10,0)))</f>
        <v>2004556</v>
      </c>
      <c r="U72" s="102">
        <f>IF((VLOOKUP($E72,'Income &amp; Expenditure Backsheet'!$D$7:$AK$184,U$10,0))="","",(VLOOKUP($E72,'Income &amp; Expenditure Backsheet'!$D$7:$AK$184,U$10,0)))</f>
        <v>2002556</v>
      </c>
      <c r="V72" s="102">
        <f>IF((VLOOKUP($E72,'Income &amp; Expenditure Backsheet'!$D$7:$AK$184,V$10,0))="","",(VLOOKUP($E72,'Income &amp; Expenditure Backsheet'!$D$7:$AK$184,V$10,0)))</f>
        <v>8014224</v>
      </c>
    </row>
    <row r="73" spans="2:22" ht="16.5" customHeight="1">
      <c r="B73" s="42" t="s">
        <v>18</v>
      </c>
      <c r="C73" s="43" t="s">
        <v>30</v>
      </c>
      <c r="D73" s="43" t="s">
        <v>48</v>
      </c>
      <c r="E73" s="43" t="s">
        <v>129</v>
      </c>
      <c r="F73" s="88" t="s">
        <v>130</v>
      </c>
      <c r="G73" s="101">
        <f>IF((VLOOKUP($E73,'Income &amp; Expenditure Backsheet'!$D$7:$AK$184,G$10,0))="","",(VLOOKUP($E73,'Income &amp; Expenditure Backsheet'!$D$7:$AK$184,G$10,0)))</f>
        <v>21108304</v>
      </c>
      <c r="H73" s="102">
        <f>IF((VLOOKUP($E73,'Income &amp; Expenditure Backsheet'!$D$7:$AK$184,H$10,0))="","",(VLOOKUP($E73,'Income &amp; Expenditure Backsheet'!$D$7:$AK$184,H$10,0)))</f>
        <v>5277076</v>
      </c>
      <c r="I73" s="102">
        <f>IF((VLOOKUP($E73,'Income &amp; Expenditure Backsheet'!$D$7:$AK$184,I$10,0))="","",(VLOOKUP($E73,'Income &amp; Expenditure Backsheet'!$D$7:$AK$184,I$10,0)))</f>
        <v>5277076</v>
      </c>
      <c r="J73" s="102">
        <f>IF((VLOOKUP($E73,'Income &amp; Expenditure Backsheet'!$D$7:$AK$184,J$10,0))="","",(VLOOKUP($E73,'Income &amp; Expenditure Backsheet'!$D$7:$AK$184,J$10,0)))</f>
        <v>5277076</v>
      </c>
      <c r="K73" s="102">
        <f>IF((VLOOKUP($E73,'Income &amp; Expenditure Backsheet'!$D$7:$AK$184,K$10,0))="","",(VLOOKUP($E73,'Income &amp; Expenditure Backsheet'!$D$7:$AK$184,K$10,0)))</f>
        <v>5277076</v>
      </c>
      <c r="L73" s="102">
        <f>IF((VLOOKUP($E73,'Income &amp; Expenditure Backsheet'!$D$7:$AK$184,L$10,0))="","",(VLOOKUP($E73,'Income &amp; Expenditure Backsheet'!$D$7:$AK$184,L$10,0)))</f>
        <v>21108304</v>
      </c>
      <c r="M73" s="102">
        <f>IF((VLOOKUP($E73,'Income &amp; Expenditure Backsheet'!$D$7:$AK$184,M$10,0))="","",(VLOOKUP($E73,'Income &amp; Expenditure Backsheet'!$D$7:$AK$184,M$10,0)))</f>
        <v>5277076</v>
      </c>
      <c r="N73" s="102">
        <f>IF((VLOOKUP($E73,'Income &amp; Expenditure Backsheet'!$D$7:$AK$184,N$10,0))="","",(VLOOKUP($E73,'Income &amp; Expenditure Backsheet'!$D$7:$AK$184,N$10,0)))</f>
        <v>5277076</v>
      </c>
      <c r="O73" s="102">
        <f>IF((VLOOKUP($E73,'Income &amp; Expenditure Backsheet'!$D$7:$AK$184,O$10,0))="","",(VLOOKUP($E73,'Income &amp; Expenditure Backsheet'!$D$7:$AK$184,O$10,0)))</f>
        <v>5277076</v>
      </c>
      <c r="P73" s="102">
        <f>IF((VLOOKUP($E73,'Income &amp; Expenditure Backsheet'!$D$7:$AK$184,P$10,0))="","",(VLOOKUP($E73,'Income &amp; Expenditure Backsheet'!$D$7:$AK$184,P$10,0)))</f>
        <v>5277076</v>
      </c>
      <c r="Q73" s="102">
        <f>IF((VLOOKUP($E73,'Income &amp; Expenditure Backsheet'!$D$7:$AK$184,Q$10,0))="","",(VLOOKUP($E73,'Income &amp; Expenditure Backsheet'!$D$7:$AK$184,Q$10,0)))</f>
        <v>21108304</v>
      </c>
      <c r="R73" s="102">
        <f>IF((VLOOKUP($E73,'Income &amp; Expenditure Backsheet'!$D$7:$AK$184,R$10,0))="","",(VLOOKUP($E73,'Income &amp; Expenditure Backsheet'!$D$7:$AK$184,R$10,0)))</f>
        <v>5277076</v>
      </c>
      <c r="S73" s="102">
        <f>IF((VLOOKUP($E73,'Income &amp; Expenditure Backsheet'!$D$7:$AK$184,S$10,0))="","",(VLOOKUP($E73,'Income &amp; Expenditure Backsheet'!$D$7:$AK$184,S$10,0)))</f>
        <v>5277076</v>
      </c>
      <c r="T73" s="102">
        <f>IF((VLOOKUP($E73,'Income &amp; Expenditure Backsheet'!$D$7:$AK$184,T$10,0))="","",(VLOOKUP($E73,'Income &amp; Expenditure Backsheet'!$D$7:$AK$184,T$10,0)))</f>
        <v>5277076</v>
      </c>
      <c r="U73" s="102">
        <f>IF((VLOOKUP($E73,'Income &amp; Expenditure Backsheet'!$D$7:$AK$184,U$10,0))="","",(VLOOKUP($E73,'Income &amp; Expenditure Backsheet'!$D$7:$AK$184,U$10,0)))</f>
        <v>5277076</v>
      </c>
      <c r="V73" s="102">
        <f>IF((VLOOKUP($E73,'Income &amp; Expenditure Backsheet'!$D$7:$AK$184,V$10,0))="","",(VLOOKUP($E73,'Income &amp; Expenditure Backsheet'!$D$7:$AK$184,V$10,0)))</f>
        <v>21108304</v>
      </c>
    </row>
    <row r="74" spans="2:22" ht="16.5" customHeight="1">
      <c r="B74" s="42" t="s">
        <v>18</v>
      </c>
      <c r="C74" s="43" t="s">
        <v>30</v>
      </c>
      <c r="D74" s="43" t="s">
        <v>48</v>
      </c>
      <c r="E74" s="43" t="s">
        <v>131</v>
      </c>
      <c r="F74" s="88" t="s">
        <v>132</v>
      </c>
      <c r="G74" s="101">
        <f>IF((VLOOKUP($E74,'Income &amp; Expenditure Backsheet'!$D$7:$AK$184,G$10,0))="","",(VLOOKUP($E74,'Income &amp; Expenditure Backsheet'!$D$7:$AK$184,G$10,0)))</f>
        <v>64991159</v>
      </c>
      <c r="H74" s="102">
        <f>IF((VLOOKUP($E74,'Income &amp; Expenditure Backsheet'!$D$7:$AK$184,H$10,0))="","",(VLOOKUP($E74,'Income &amp; Expenditure Backsheet'!$D$7:$AK$184,H$10,0)))</f>
        <v>16247789.75</v>
      </c>
      <c r="I74" s="102">
        <f>IF((VLOOKUP($E74,'Income &amp; Expenditure Backsheet'!$D$7:$AK$184,I$10,0))="","",(VLOOKUP($E74,'Income &amp; Expenditure Backsheet'!$D$7:$AK$184,I$10,0)))</f>
        <v>16247789.75</v>
      </c>
      <c r="J74" s="102">
        <f>IF((VLOOKUP($E74,'Income &amp; Expenditure Backsheet'!$D$7:$AK$184,J$10,0))="","",(VLOOKUP($E74,'Income &amp; Expenditure Backsheet'!$D$7:$AK$184,J$10,0)))</f>
        <v>16247789.75</v>
      </c>
      <c r="K74" s="102">
        <f>IF((VLOOKUP($E74,'Income &amp; Expenditure Backsheet'!$D$7:$AK$184,K$10,0))="","",(VLOOKUP($E74,'Income &amp; Expenditure Backsheet'!$D$7:$AK$184,K$10,0)))</f>
        <v>16247789.75</v>
      </c>
      <c r="L74" s="102">
        <f>IF((VLOOKUP($E74,'Income &amp; Expenditure Backsheet'!$D$7:$AK$184,L$10,0))="","",(VLOOKUP($E74,'Income &amp; Expenditure Backsheet'!$D$7:$AK$184,L$10,0)))</f>
        <v>64991159</v>
      </c>
      <c r="M74" s="102">
        <f>IF((VLOOKUP($E74,'Income &amp; Expenditure Backsheet'!$D$7:$AK$184,M$10,0))="","",(VLOOKUP($E74,'Income &amp; Expenditure Backsheet'!$D$7:$AK$184,M$10,0)))</f>
        <v>16247789.75</v>
      </c>
      <c r="N74" s="102">
        <f>IF((VLOOKUP($E74,'Income &amp; Expenditure Backsheet'!$D$7:$AK$184,N$10,0))="","",(VLOOKUP($E74,'Income &amp; Expenditure Backsheet'!$D$7:$AK$184,N$10,0)))</f>
        <v>16247789.75</v>
      </c>
      <c r="O74" s="102">
        <f>IF((VLOOKUP($E74,'Income &amp; Expenditure Backsheet'!$D$7:$AK$184,O$10,0))="","",(VLOOKUP($E74,'Income &amp; Expenditure Backsheet'!$D$7:$AK$184,O$10,0)))</f>
        <v>16247789.75</v>
      </c>
      <c r="P74" s="102">
        <f>IF((VLOOKUP($E74,'Income &amp; Expenditure Backsheet'!$D$7:$AK$184,P$10,0))="","",(VLOOKUP($E74,'Income &amp; Expenditure Backsheet'!$D$7:$AK$184,P$10,0)))</f>
        <v>16247789.75</v>
      </c>
      <c r="Q74" s="102">
        <f>IF((VLOOKUP($E74,'Income &amp; Expenditure Backsheet'!$D$7:$AK$184,Q$10,0))="","",(VLOOKUP($E74,'Income &amp; Expenditure Backsheet'!$D$7:$AK$184,Q$10,0)))</f>
        <v>64991159</v>
      </c>
      <c r="R74" s="102">
        <f>IF((VLOOKUP($E74,'Income &amp; Expenditure Backsheet'!$D$7:$AK$184,R$10,0))="","",(VLOOKUP($E74,'Income &amp; Expenditure Backsheet'!$D$7:$AK$184,R$10,0)))</f>
        <v>16247789.75</v>
      </c>
      <c r="S74" s="102">
        <f>IF((VLOOKUP($E74,'Income &amp; Expenditure Backsheet'!$D$7:$AK$184,S$10,0))="","",(VLOOKUP($E74,'Income &amp; Expenditure Backsheet'!$D$7:$AK$184,S$10,0)))</f>
        <v>16247789.75</v>
      </c>
      <c r="T74" s="102">
        <f>IF((VLOOKUP($E74,'Income &amp; Expenditure Backsheet'!$D$7:$AK$184,T$10,0))="","",(VLOOKUP($E74,'Income &amp; Expenditure Backsheet'!$D$7:$AK$184,T$10,0)))</f>
        <v>16247789.75</v>
      </c>
      <c r="U74" s="102">
        <f>IF((VLOOKUP($E74,'Income &amp; Expenditure Backsheet'!$D$7:$AK$184,U$10,0))="","",(VLOOKUP($E74,'Income &amp; Expenditure Backsheet'!$D$7:$AK$184,U$10,0)))</f>
        <v>16247789.75</v>
      </c>
      <c r="V74" s="102">
        <f>IF((VLOOKUP($E74,'Income &amp; Expenditure Backsheet'!$D$7:$AK$184,V$10,0))="","",(VLOOKUP($E74,'Income &amp; Expenditure Backsheet'!$D$7:$AK$184,V$10,0)))</f>
        <v>64991159</v>
      </c>
    </row>
    <row r="75" spans="2:22" ht="16.5" customHeight="1">
      <c r="B75" s="42" t="s">
        <v>22</v>
      </c>
      <c r="C75" s="43" t="s">
        <v>40</v>
      </c>
      <c r="D75" s="43" t="s">
        <v>56</v>
      </c>
      <c r="E75" s="43" t="s">
        <v>133</v>
      </c>
      <c r="F75" s="88" t="s">
        <v>134</v>
      </c>
      <c r="G75" s="101">
        <f>IF((VLOOKUP($E75,'Income &amp; Expenditure Backsheet'!$D$7:$AK$184,G$10,0))="","",(VLOOKUP($E75,'Income &amp; Expenditure Backsheet'!$D$7:$AK$184,G$10,0)))</f>
        <v>61860013</v>
      </c>
      <c r="H75" s="102">
        <f>IF((VLOOKUP($E75,'Income &amp; Expenditure Backsheet'!$D$7:$AK$184,H$10,0))="","",(VLOOKUP($E75,'Income &amp; Expenditure Backsheet'!$D$7:$AK$184,H$10,0)))</f>
        <v>36174000</v>
      </c>
      <c r="I75" s="102">
        <f>IF((VLOOKUP($E75,'Income &amp; Expenditure Backsheet'!$D$7:$AK$184,I$10,0))="","",(VLOOKUP($E75,'Income &amp; Expenditure Backsheet'!$D$7:$AK$184,I$10,0)))</f>
        <v>8262004</v>
      </c>
      <c r="J75" s="102">
        <f>IF((VLOOKUP($E75,'Income &amp; Expenditure Backsheet'!$D$7:$AK$184,J$10,0))="","",(VLOOKUP($E75,'Income &amp; Expenditure Backsheet'!$D$7:$AK$184,J$10,0)))</f>
        <v>8262004</v>
      </c>
      <c r="K75" s="102">
        <f>IF((VLOOKUP($E75,'Income &amp; Expenditure Backsheet'!$D$7:$AK$184,K$10,0))="","",(VLOOKUP($E75,'Income &amp; Expenditure Backsheet'!$D$7:$AK$184,K$10,0)))</f>
        <v>9162005</v>
      </c>
      <c r="L75" s="102">
        <f>IF((VLOOKUP($E75,'Income &amp; Expenditure Backsheet'!$D$7:$AK$184,L$10,0))="","",(VLOOKUP($E75,'Income &amp; Expenditure Backsheet'!$D$7:$AK$184,L$10,0)))</f>
        <v>61860013</v>
      </c>
      <c r="M75" s="102">
        <f>IF((VLOOKUP($E75,'Income &amp; Expenditure Backsheet'!$D$7:$AK$184,M$10,0))="","",(VLOOKUP($E75,'Income &amp; Expenditure Backsheet'!$D$7:$AK$184,M$10,0)))</f>
        <v>36174000</v>
      </c>
      <c r="N75" s="102">
        <f>IF((VLOOKUP($E75,'Income &amp; Expenditure Backsheet'!$D$7:$AK$184,N$10,0))="","",(VLOOKUP($E75,'Income &amp; Expenditure Backsheet'!$D$7:$AK$184,N$10,0)))</f>
        <v>4958000</v>
      </c>
      <c r="O75" s="102">
        <f>IF((VLOOKUP($E75,'Income &amp; Expenditure Backsheet'!$D$7:$AK$184,O$10,0))="","",(VLOOKUP($E75,'Income &amp; Expenditure Backsheet'!$D$7:$AK$184,O$10,0)))</f>
        <v>17158009</v>
      </c>
      <c r="P75" s="102">
        <f>IF((VLOOKUP($E75,'Income &amp; Expenditure Backsheet'!$D$7:$AK$184,P$10,0))="","",(VLOOKUP($E75,'Income &amp; Expenditure Backsheet'!$D$7:$AK$184,P$10,0)))</f>
        <v>3570004</v>
      </c>
      <c r="Q75" s="102">
        <f>IF((VLOOKUP($E75,'Income &amp; Expenditure Backsheet'!$D$7:$AK$184,Q$10,0))="","",(VLOOKUP($E75,'Income &amp; Expenditure Backsheet'!$D$7:$AK$184,Q$10,0)))</f>
        <v>61860013</v>
      </c>
      <c r="R75" s="102">
        <f>IF((VLOOKUP($E75,'Income &amp; Expenditure Backsheet'!$D$7:$AK$184,R$10,0))="","",(VLOOKUP($E75,'Income &amp; Expenditure Backsheet'!$D$7:$AK$184,R$10,0)))</f>
        <v>36174000</v>
      </c>
      <c r="S75" s="102">
        <f>IF((VLOOKUP($E75,'Income &amp; Expenditure Backsheet'!$D$7:$AK$184,S$10,0))="","",(VLOOKUP($E75,'Income &amp; Expenditure Backsheet'!$D$7:$AK$184,S$10,0)))</f>
        <v>4958000</v>
      </c>
      <c r="T75" s="102">
        <f>IF((VLOOKUP($E75,'Income &amp; Expenditure Backsheet'!$D$7:$AK$184,T$10,0))="","",(VLOOKUP($E75,'Income &amp; Expenditure Backsheet'!$D$7:$AK$184,T$10,0)))</f>
        <v>17158009</v>
      </c>
      <c r="U75" s="102">
        <f>IF((VLOOKUP($E75,'Income &amp; Expenditure Backsheet'!$D$7:$AK$184,U$10,0))="","",(VLOOKUP($E75,'Income &amp; Expenditure Backsheet'!$D$7:$AK$184,U$10,0)))</f>
        <v>3570004</v>
      </c>
      <c r="V75" s="102">
        <f>IF((VLOOKUP($E75,'Income &amp; Expenditure Backsheet'!$D$7:$AK$184,V$10,0))="","",(VLOOKUP($E75,'Income &amp; Expenditure Backsheet'!$D$7:$AK$184,V$10,0)))</f>
        <v>61860013</v>
      </c>
    </row>
    <row r="76" spans="2:22" ht="16.5" customHeight="1">
      <c r="B76" s="42" t="s">
        <v>16</v>
      </c>
      <c r="C76" s="43" t="s">
        <v>28</v>
      </c>
      <c r="D76" s="43" t="s">
        <v>42</v>
      </c>
      <c r="E76" s="43" t="s">
        <v>135</v>
      </c>
      <c r="F76" s="88" t="s">
        <v>136</v>
      </c>
      <c r="G76" s="101">
        <f>IF((VLOOKUP($E76,'Income &amp; Expenditure Backsheet'!$D$7:$AK$184,G$10,0))="","",(VLOOKUP($E76,'Income &amp; Expenditure Backsheet'!$D$7:$AK$184,G$10,0)))</f>
        <v>23906550</v>
      </c>
      <c r="H76" s="102">
        <f>IF((VLOOKUP($E76,'Income &amp; Expenditure Backsheet'!$D$7:$AK$184,H$10,0))="","",(VLOOKUP($E76,'Income &amp; Expenditure Backsheet'!$D$7:$AK$184,H$10,0)))</f>
        <v>5976638</v>
      </c>
      <c r="I76" s="102">
        <f>IF((VLOOKUP($E76,'Income &amp; Expenditure Backsheet'!$D$7:$AK$184,I$10,0))="","",(VLOOKUP($E76,'Income &amp; Expenditure Backsheet'!$D$7:$AK$184,I$10,0)))</f>
        <v>5976638</v>
      </c>
      <c r="J76" s="102">
        <f>IF((VLOOKUP($E76,'Income &amp; Expenditure Backsheet'!$D$7:$AK$184,J$10,0))="","",(VLOOKUP($E76,'Income &amp; Expenditure Backsheet'!$D$7:$AK$184,J$10,0)))</f>
        <v>5976638</v>
      </c>
      <c r="K76" s="102">
        <f>IF((VLOOKUP($E76,'Income &amp; Expenditure Backsheet'!$D$7:$AK$184,K$10,0))="","",(VLOOKUP($E76,'Income &amp; Expenditure Backsheet'!$D$7:$AK$184,K$10,0)))</f>
        <v>5976636</v>
      </c>
      <c r="L76" s="102">
        <f>IF((VLOOKUP($E76,'Income &amp; Expenditure Backsheet'!$D$7:$AK$184,L$10,0))="","",(VLOOKUP($E76,'Income &amp; Expenditure Backsheet'!$D$7:$AK$184,L$10,0)))</f>
        <v>23906550</v>
      </c>
      <c r="M76" s="102">
        <f>IF((VLOOKUP($E76,'Income &amp; Expenditure Backsheet'!$D$7:$AK$184,M$10,0))="","",(VLOOKUP($E76,'Income &amp; Expenditure Backsheet'!$D$7:$AK$184,M$10,0)))</f>
        <v>5976638</v>
      </c>
      <c r="N76" s="102">
        <f>IF((VLOOKUP($E76,'Income &amp; Expenditure Backsheet'!$D$7:$AK$184,N$10,0))="","",(VLOOKUP($E76,'Income &amp; Expenditure Backsheet'!$D$7:$AK$184,N$10,0)))</f>
        <v>5976638</v>
      </c>
      <c r="O76" s="102">
        <f>IF((VLOOKUP($E76,'Income &amp; Expenditure Backsheet'!$D$7:$AK$184,O$10,0))="","",(VLOOKUP($E76,'Income &amp; Expenditure Backsheet'!$D$7:$AK$184,O$10,0)))</f>
        <v>5976638</v>
      </c>
      <c r="P76" s="102">
        <f>IF((VLOOKUP($E76,'Income &amp; Expenditure Backsheet'!$D$7:$AK$184,P$10,0))="","",(VLOOKUP($E76,'Income &amp; Expenditure Backsheet'!$D$7:$AK$184,P$10,0)))</f>
        <v>5976636</v>
      </c>
      <c r="Q76" s="102">
        <f>IF((VLOOKUP($E76,'Income &amp; Expenditure Backsheet'!$D$7:$AK$184,Q$10,0))="","",(VLOOKUP($E76,'Income &amp; Expenditure Backsheet'!$D$7:$AK$184,Q$10,0)))</f>
        <v>23906550</v>
      </c>
      <c r="R76" s="102">
        <f>IF((VLOOKUP($E76,'Income &amp; Expenditure Backsheet'!$D$7:$AK$184,R$10,0))="","",(VLOOKUP($E76,'Income &amp; Expenditure Backsheet'!$D$7:$AK$184,R$10,0)))</f>
        <v>5976638</v>
      </c>
      <c r="S76" s="102">
        <f>IF((VLOOKUP($E76,'Income &amp; Expenditure Backsheet'!$D$7:$AK$184,S$10,0))="","",(VLOOKUP($E76,'Income &amp; Expenditure Backsheet'!$D$7:$AK$184,S$10,0)))</f>
        <v>5976638</v>
      </c>
      <c r="T76" s="102">
        <f>IF((VLOOKUP($E76,'Income &amp; Expenditure Backsheet'!$D$7:$AK$184,T$10,0))="","",(VLOOKUP($E76,'Income &amp; Expenditure Backsheet'!$D$7:$AK$184,T$10,0)))</f>
        <v>5976638</v>
      </c>
      <c r="U76" s="102">
        <f>IF((VLOOKUP($E76,'Income &amp; Expenditure Backsheet'!$D$7:$AK$184,U$10,0))="","",(VLOOKUP($E76,'Income &amp; Expenditure Backsheet'!$D$7:$AK$184,U$10,0)))</f>
        <v>5976636</v>
      </c>
      <c r="V76" s="102">
        <f>IF((VLOOKUP($E76,'Income &amp; Expenditure Backsheet'!$D$7:$AK$184,V$10,0))="","",(VLOOKUP($E76,'Income &amp; Expenditure Backsheet'!$D$7:$AK$184,V$10,0)))</f>
        <v>23906550</v>
      </c>
    </row>
    <row r="77" spans="2:22" ht="16.5" customHeight="1">
      <c r="B77" s="42" t="s">
        <v>22</v>
      </c>
      <c r="C77" s="43" t="s">
        <v>40</v>
      </c>
      <c r="D77" s="43" t="s">
        <v>62</v>
      </c>
      <c r="E77" s="43" t="s">
        <v>137</v>
      </c>
      <c r="F77" s="88" t="s">
        <v>138</v>
      </c>
      <c r="G77" s="101">
        <f>IF((VLOOKUP($E77,'Income &amp; Expenditure Backsheet'!$D$7:$AK$184,G$10,0))="","",(VLOOKUP($E77,'Income &amp; Expenditure Backsheet'!$D$7:$AK$184,G$10,0)))</f>
        <v>39333798</v>
      </c>
      <c r="H77" s="102">
        <f>IF((VLOOKUP($E77,'Income &amp; Expenditure Backsheet'!$D$7:$AK$184,H$10,0))="","",(VLOOKUP($E77,'Income &amp; Expenditure Backsheet'!$D$7:$AK$184,H$10,0)))</f>
        <v>9833000</v>
      </c>
      <c r="I77" s="102">
        <f>IF((VLOOKUP($E77,'Income &amp; Expenditure Backsheet'!$D$7:$AK$184,I$10,0))="","",(VLOOKUP($E77,'Income &amp; Expenditure Backsheet'!$D$7:$AK$184,I$10,0)))</f>
        <v>9833000</v>
      </c>
      <c r="J77" s="102">
        <f>IF((VLOOKUP($E77,'Income &amp; Expenditure Backsheet'!$D$7:$AK$184,J$10,0))="","",(VLOOKUP($E77,'Income &amp; Expenditure Backsheet'!$D$7:$AK$184,J$10,0)))</f>
        <v>9833000</v>
      </c>
      <c r="K77" s="102">
        <f>IF((VLOOKUP($E77,'Income &amp; Expenditure Backsheet'!$D$7:$AK$184,K$10,0))="","",(VLOOKUP($E77,'Income &amp; Expenditure Backsheet'!$D$7:$AK$184,K$10,0)))</f>
        <v>9834798</v>
      </c>
      <c r="L77" s="102">
        <f>IF((VLOOKUP($E77,'Income &amp; Expenditure Backsheet'!$D$7:$AK$184,L$10,0))="","",(VLOOKUP($E77,'Income &amp; Expenditure Backsheet'!$D$7:$AK$184,L$10,0)))</f>
        <v>39333798</v>
      </c>
      <c r="M77" s="102">
        <f>IF((VLOOKUP($E77,'Income &amp; Expenditure Backsheet'!$D$7:$AK$184,M$10,0))="","",(VLOOKUP($E77,'Income &amp; Expenditure Backsheet'!$D$7:$AK$184,M$10,0)))</f>
        <v>9833000</v>
      </c>
      <c r="N77" s="102">
        <f>IF((VLOOKUP($E77,'Income &amp; Expenditure Backsheet'!$D$7:$AK$184,N$10,0))="","",(VLOOKUP($E77,'Income &amp; Expenditure Backsheet'!$D$7:$AK$184,N$10,0)))</f>
        <v>9833000</v>
      </c>
      <c r="O77" s="102">
        <f>IF((VLOOKUP($E77,'Income &amp; Expenditure Backsheet'!$D$7:$AK$184,O$10,0))="","",(VLOOKUP($E77,'Income &amp; Expenditure Backsheet'!$D$7:$AK$184,O$10,0)))</f>
        <v>9833000</v>
      </c>
      <c r="P77" s="102">
        <f>IF((VLOOKUP($E77,'Income &amp; Expenditure Backsheet'!$D$7:$AK$184,P$10,0))="","",(VLOOKUP($E77,'Income &amp; Expenditure Backsheet'!$D$7:$AK$184,P$10,0)))</f>
        <v>9834798</v>
      </c>
      <c r="Q77" s="102">
        <f>IF((VLOOKUP($E77,'Income &amp; Expenditure Backsheet'!$D$7:$AK$184,Q$10,0))="","",(VLOOKUP($E77,'Income &amp; Expenditure Backsheet'!$D$7:$AK$184,Q$10,0)))</f>
        <v>39333798</v>
      </c>
      <c r="R77" s="102">
        <f>IF((VLOOKUP($E77,'Income &amp; Expenditure Backsheet'!$D$7:$AK$184,R$10,0))="","",(VLOOKUP($E77,'Income &amp; Expenditure Backsheet'!$D$7:$AK$184,R$10,0)))</f>
        <v>9860000</v>
      </c>
      <c r="S77" s="102">
        <f>IF((VLOOKUP($E77,'Income &amp; Expenditure Backsheet'!$D$7:$AK$184,S$10,0))="","",(VLOOKUP($E77,'Income &amp; Expenditure Backsheet'!$D$7:$AK$184,S$10,0)))</f>
        <v>9824000</v>
      </c>
      <c r="T77" s="102">
        <f>IF((VLOOKUP($E77,'Income &amp; Expenditure Backsheet'!$D$7:$AK$184,T$10,0))="","",(VLOOKUP($E77,'Income &amp; Expenditure Backsheet'!$D$7:$AK$184,T$10,0)))</f>
        <v>9824000</v>
      </c>
      <c r="U77" s="102">
        <f>IF((VLOOKUP($E77,'Income &amp; Expenditure Backsheet'!$D$7:$AK$184,U$10,0))="","",(VLOOKUP($E77,'Income &amp; Expenditure Backsheet'!$D$7:$AK$184,U$10,0)))</f>
        <v>9825798</v>
      </c>
      <c r="V77" s="102">
        <f>IF((VLOOKUP($E77,'Income &amp; Expenditure Backsheet'!$D$7:$AK$184,V$10,0))="","",(VLOOKUP($E77,'Income &amp; Expenditure Backsheet'!$D$7:$AK$184,V$10,0)))</f>
        <v>39333798</v>
      </c>
    </row>
    <row r="78" spans="2:22" ht="16.5" customHeight="1">
      <c r="B78" s="42" t="s">
        <v>18</v>
      </c>
      <c r="C78" s="43" t="s">
        <v>32</v>
      </c>
      <c r="D78" s="43" t="s">
        <v>50</v>
      </c>
      <c r="E78" s="43" t="s">
        <v>139</v>
      </c>
      <c r="F78" s="88" t="s">
        <v>140</v>
      </c>
      <c r="G78" s="101">
        <f>IF((VLOOKUP($E78,'Income &amp; Expenditure Backsheet'!$D$7:$AK$184,G$10,0))="","",(VLOOKUP($E78,'Income &amp; Expenditure Backsheet'!$D$7:$AK$184,G$10,0)))</f>
        <v>62011624</v>
      </c>
      <c r="H78" s="102">
        <f>IF((VLOOKUP($E78,'Income &amp; Expenditure Backsheet'!$D$7:$AK$184,H$10,0))="","",(VLOOKUP($E78,'Income &amp; Expenditure Backsheet'!$D$7:$AK$184,H$10,0)))</f>
        <v>15502906</v>
      </c>
      <c r="I78" s="102">
        <f>IF((VLOOKUP($E78,'Income &amp; Expenditure Backsheet'!$D$7:$AK$184,I$10,0))="","",(VLOOKUP($E78,'Income &amp; Expenditure Backsheet'!$D$7:$AK$184,I$10,0)))</f>
        <v>15502906</v>
      </c>
      <c r="J78" s="102">
        <f>IF((VLOOKUP($E78,'Income &amp; Expenditure Backsheet'!$D$7:$AK$184,J$10,0))="","",(VLOOKUP($E78,'Income &amp; Expenditure Backsheet'!$D$7:$AK$184,J$10,0)))</f>
        <v>15502906</v>
      </c>
      <c r="K78" s="102">
        <f>IF((VLOOKUP($E78,'Income &amp; Expenditure Backsheet'!$D$7:$AK$184,K$10,0))="","",(VLOOKUP($E78,'Income &amp; Expenditure Backsheet'!$D$7:$AK$184,K$10,0)))</f>
        <v>15502906</v>
      </c>
      <c r="L78" s="102">
        <f>IF((VLOOKUP($E78,'Income &amp; Expenditure Backsheet'!$D$7:$AK$184,L$10,0))="","",(VLOOKUP($E78,'Income &amp; Expenditure Backsheet'!$D$7:$AK$184,L$10,0)))</f>
        <v>62011624</v>
      </c>
      <c r="M78" s="102">
        <f>IF((VLOOKUP($E78,'Income &amp; Expenditure Backsheet'!$D$7:$AK$184,M$10,0))="","",(VLOOKUP($E78,'Income &amp; Expenditure Backsheet'!$D$7:$AK$184,M$10,0)))</f>
        <v>15395601</v>
      </c>
      <c r="N78" s="102">
        <f>IF((VLOOKUP($E78,'Income &amp; Expenditure Backsheet'!$D$7:$AK$184,N$10,0))="","",(VLOOKUP($E78,'Income &amp; Expenditure Backsheet'!$D$7:$AK$184,N$10,0)))</f>
        <v>15701800</v>
      </c>
      <c r="O78" s="102">
        <f>IF((VLOOKUP($E78,'Income &amp; Expenditure Backsheet'!$D$7:$AK$184,O$10,0))="","",(VLOOKUP($E78,'Income &amp; Expenditure Backsheet'!$D$7:$AK$184,O$10,0)))</f>
        <v>15566029</v>
      </c>
      <c r="P78" s="102">
        <f>IF((VLOOKUP($E78,'Income &amp; Expenditure Backsheet'!$D$7:$AK$184,P$10,0))="","",(VLOOKUP($E78,'Income &amp; Expenditure Backsheet'!$D$7:$AK$184,P$10,0)))</f>
        <v>15348194</v>
      </c>
      <c r="Q78" s="102">
        <f>IF((VLOOKUP($E78,'Income &amp; Expenditure Backsheet'!$D$7:$AK$184,Q$10,0))="","",(VLOOKUP($E78,'Income &amp; Expenditure Backsheet'!$D$7:$AK$184,Q$10,0)))</f>
        <v>62011624</v>
      </c>
      <c r="R78" s="102">
        <f>IF((VLOOKUP($E78,'Income &amp; Expenditure Backsheet'!$D$7:$AK$184,R$10,0))="","",(VLOOKUP($E78,'Income &amp; Expenditure Backsheet'!$D$7:$AK$184,R$10,0)))</f>
        <v>15395601</v>
      </c>
      <c r="S78" s="102">
        <f>IF((VLOOKUP($E78,'Income &amp; Expenditure Backsheet'!$D$7:$AK$184,S$10,0))="","",(VLOOKUP($E78,'Income &amp; Expenditure Backsheet'!$D$7:$AK$184,S$10,0)))</f>
        <v>15701800</v>
      </c>
      <c r="T78" s="102">
        <f>IF((VLOOKUP($E78,'Income &amp; Expenditure Backsheet'!$D$7:$AK$184,T$10,0))="","",(VLOOKUP($E78,'Income &amp; Expenditure Backsheet'!$D$7:$AK$184,T$10,0)))</f>
        <v>14862080</v>
      </c>
      <c r="U78" s="102">
        <f>IF((VLOOKUP($E78,'Income &amp; Expenditure Backsheet'!$D$7:$AK$184,U$10,0))="","",(VLOOKUP($E78,'Income &amp; Expenditure Backsheet'!$D$7:$AK$184,U$10,0)))</f>
        <v>16386729</v>
      </c>
      <c r="V78" s="102">
        <f>IF((VLOOKUP($E78,'Income &amp; Expenditure Backsheet'!$D$7:$AK$184,V$10,0))="","",(VLOOKUP($E78,'Income &amp; Expenditure Backsheet'!$D$7:$AK$184,V$10,0)))</f>
        <v>62346210</v>
      </c>
    </row>
    <row r="79" spans="2:22" ht="16.5" customHeight="1">
      <c r="B79" s="42" t="s">
        <v>20</v>
      </c>
      <c r="C79" s="43" t="s">
        <v>36</v>
      </c>
      <c r="D79" s="43" t="s">
        <v>64</v>
      </c>
      <c r="E79" s="43" t="s">
        <v>141</v>
      </c>
      <c r="F79" s="88" t="s">
        <v>142</v>
      </c>
      <c r="G79" s="101">
        <f>IF((VLOOKUP($E79,'Income &amp; Expenditure Backsheet'!$D$7:$AK$184,G$10,0))="","",(VLOOKUP($E79,'Income &amp; Expenditure Backsheet'!$D$7:$AK$184,G$10,0)))</f>
        <v>61433769</v>
      </c>
      <c r="H79" s="102">
        <f>IF((VLOOKUP($E79,'Income &amp; Expenditure Backsheet'!$D$7:$AK$184,H$10,0))="","",(VLOOKUP($E79,'Income &amp; Expenditure Backsheet'!$D$7:$AK$184,H$10,0)))</f>
        <v>15363505</v>
      </c>
      <c r="I79" s="102">
        <f>IF((VLOOKUP($E79,'Income &amp; Expenditure Backsheet'!$D$7:$AK$184,I$10,0))="","",(VLOOKUP($E79,'Income &amp; Expenditure Backsheet'!$D$7:$AK$184,I$10,0)))</f>
        <v>15363505</v>
      </c>
      <c r="J79" s="102">
        <f>IF((VLOOKUP($E79,'Income &amp; Expenditure Backsheet'!$D$7:$AK$184,J$10,0))="","",(VLOOKUP($E79,'Income &amp; Expenditure Backsheet'!$D$7:$AK$184,J$10,0)))</f>
        <v>15363505</v>
      </c>
      <c r="K79" s="102">
        <f>IF((VLOOKUP($E79,'Income &amp; Expenditure Backsheet'!$D$7:$AK$184,K$10,0))="","",(VLOOKUP($E79,'Income &amp; Expenditure Backsheet'!$D$7:$AK$184,K$10,0)))</f>
        <v>15363505</v>
      </c>
      <c r="L79" s="102">
        <f>IF((VLOOKUP($E79,'Income &amp; Expenditure Backsheet'!$D$7:$AK$184,L$10,0))="","",(VLOOKUP($E79,'Income &amp; Expenditure Backsheet'!$D$7:$AK$184,L$10,0)))</f>
        <v>61454020</v>
      </c>
      <c r="M79" s="102">
        <f>IF((VLOOKUP($E79,'Income &amp; Expenditure Backsheet'!$D$7:$AK$184,M$10,0))="","",(VLOOKUP($E79,'Income &amp; Expenditure Backsheet'!$D$7:$AK$184,M$10,0)))</f>
        <v>15184185</v>
      </c>
      <c r="N79" s="102">
        <f>IF((VLOOKUP($E79,'Income &amp; Expenditure Backsheet'!$D$7:$AK$184,N$10,0))="","",(VLOOKUP($E79,'Income &amp; Expenditure Backsheet'!$D$7:$AK$184,N$10,0)))</f>
        <v>15666614</v>
      </c>
      <c r="O79" s="102">
        <f>IF((VLOOKUP($E79,'Income &amp; Expenditure Backsheet'!$D$7:$AK$184,O$10,0))="","",(VLOOKUP($E79,'Income &amp; Expenditure Backsheet'!$D$7:$AK$184,O$10,0)))</f>
        <v>15951166</v>
      </c>
      <c r="P79" s="102">
        <f>IF((VLOOKUP($E79,'Income &amp; Expenditure Backsheet'!$D$7:$AK$184,P$10,0))="","",(VLOOKUP($E79,'Income &amp; Expenditure Backsheet'!$D$7:$AK$184,P$10,0)))</f>
        <v>17020563.703374643</v>
      </c>
      <c r="Q79" s="102">
        <f>IF((VLOOKUP($E79,'Income &amp; Expenditure Backsheet'!$D$7:$AK$184,Q$10,0))="","",(VLOOKUP($E79,'Income &amp; Expenditure Backsheet'!$D$7:$AK$184,Q$10,0)))</f>
        <v>63822528.703374639</v>
      </c>
      <c r="R79" s="102">
        <f>IF((VLOOKUP($E79,'Income &amp; Expenditure Backsheet'!$D$7:$AK$184,R$10,0))="","",(VLOOKUP($E79,'Income &amp; Expenditure Backsheet'!$D$7:$AK$184,R$10,0)))</f>
        <v>15184185</v>
      </c>
      <c r="S79" s="102">
        <f>IF((VLOOKUP($E79,'Income &amp; Expenditure Backsheet'!$D$7:$AK$184,S$10,0))="","",(VLOOKUP($E79,'Income &amp; Expenditure Backsheet'!$D$7:$AK$184,S$10,0)))</f>
        <v>15666614</v>
      </c>
      <c r="T79" s="102">
        <f>IF((VLOOKUP($E79,'Income &amp; Expenditure Backsheet'!$D$7:$AK$184,T$10,0))="","",(VLOOKUP($E79,'Income &amp; Expenditure Backsheet'!$D$7:$AK$184,T$10,0)))</f>
        <v>15951166</v>
      </c>
      <c r="U79" s="102">
        <f>IF((VLOOKUP($E79,'Income &amp; Expenditure Backsheet'!$D$7:$AK$184,U$10,0))="","",(VLOOKUP($E79,'Income &amp; Expenditure Backsheet'!$D$7:$AK$184,U$10,0)))</f>
        <v>17020563.703374643</v>
      </c>
      <c r="V79" s="102">
        <f>IF((VLOOKUP($E79,'Income &amp; Expenditure Backsheet'!$D$7:$AK$184,V$10,0))="","",(VLOOKUP($E79,'Income &amp; Expenditure Backsheet'!$D$7:$AK$184,V$10,0)))</f>
        <v>63822528.703374639</v>
      </c>
    </row>
    <row r="80" spans="2:22" ht="16.5" customHeight="1">
      <c r="B80" s="42" t="s">
        <v>16</v>
      </c>
      <c r="C80" s="43" t="s">
        <v>28</v>
      </c>
      <c r="D80" s="43" t="s">
        <v>42</v>
      </c>
      <c r="E80" s="43" t="s">
        <v>143</v>
      </c>
      <c r="F80" s="88" t="s">
        <v>144</v>
      </c>
      <c r="G80" s="101">
        <f>IF((VLOOKUP($E80,'Income &amp; Expenditure Backsheet'!$D$7:$AK$184,G$10,0))="","",(VLOOKUP($E80,'Income &amp; Expenditure Backsheet'!$D$7:$AK$184,G$10,0)))</f>
        <v>22481804</v>
      </c>
      <c r="H80" s="102">
        <f>IF((VLOOKUP($E80,'Income &amp; Expenditure Backsheet'!$D$7:$AK$184,H$10,0))="","",(VLOOKUP($E80,'Income &amp; Expenditure Backsheet'!$D$7:$AK$184,H$10,0)))</f>
        <v>5620451</v>
      </c>
      <c r="I80" s="102">
        <f>IF((VLOOKUP($E80,'Income &amp; Expenditure Backsheet'!$D$7:$AK$184,I$10,0))="","",(VLOOKUP($E80,'Income &amp; Expenditure Backsheet'!$D$7:$AK$184,I$10,0)))</f>
        <v>5620451</v>
      </c>
      <c r="J80" s="102">
        <f>IF((VLOOKUP($E80,'Income &amp; Expenditure Backsheet'!$D$7:$AK$184,J$10,0))="","",(VLOOKUP($E80,'Income &amp; Expenditure Backsheet'!$D$7:$AK$184,J$10,0)))</f>
        <v>5620451</v>
      </c>
      <c r="K80" s="102">
        <f>IF((VLOOKUP($E80,'Income &amp; Expenditure Backsheet'!$D$7:$AK$184,K$10,0))="","",(VLOOKUP($E80,'Income &amp; Expenditure Backsheet'!$D$7:$AK$184,K$10,0)))</f>
        <v>5620451</v>
      </c>
      <c r="L80" s="102">
        <f>IF((VLOOKUP($E80,'Income &amp; Expenditure Backsheet'!$D$7:$AK$184,L$10,0))="","",(VLOOKUP($E80,'Income &amp; Expenditure Backsheet'!$D$7:$AK$184,L$10,0)))</f>
        <v>22481804</v>
      </c>
      <c r="M80" s="102">
        <f>IF((VLOOKUP($E80,'Income &amp; Expenditure Backsheet'!$D$7:$AK$184,M$10,0))="","",(VLOOKUP($E80,'Income &amp; Expenditure Backsheet'!$D$7:$AK$184,M$10,0)))</f>
        <v>5620451</v>
      </c>
      <c r="N80" s="102">
        <f>IF((VLOOKUP($E80,'Income &amp; Expenditure Backsheet'!$D$7:$AK$184,N$10,0))="","",(VLOOKUP($E80,'Income &amp; Expenditure Backsheet'!$D$7:$AK$184,N$10,0)))</f>
        <v>5620451</v>
      </c>
      <c r="O80" s="102">
        <f>IF((VLOOKUP($E80,'Income &amp; Expenditure Backsheet'!$D$7:$AK$184,O$10,0))="","",(VLOOKUP($E80,'Income &amp; Expenditure Backsheet'!$D$7:$AK$184,O$10,0)))</f>
        <v>5620451</v>
      </c>
      <c r="P80" s="102">
        <f>IF((VLOOKUP($E80,'Income &amp; Expenditure Backsheet'!$D$7:$AK$184,P$10,0))="","",(VLOOKUP($E80,'Income &amp; Expenditure Backsheet'!$D$7:$AK$184,P$10,0)))</f>
        <v>5620451</v>
      </c>
      <c r="Q80" s="102">
        <f>IF((VLOOKUP($E80,'Income &amp; Expenditure Backsheet'!$D$7:$AK$184,Q$10,0))="","",(VLOOKUP($E80,'Income &amp; Expenditure Backsheet'!$D$7:$AK$184,Q$10,0)))</f>
        <v>22481804</v>
      </c>
      <c r="R80" s="102">
        <f>IF((VLOOKUP($E80,'Income &amp; Expenditure Backsheet'!$D$7:$AK$184,R$10,0))="","",(VLOOKUP($E80,'Income &amp; Expenditure Backsheet'!$D$7:$AK$184,R$10,0)))</f>
        <v>5620451</v>
      </c>
      <c r="S80" s="102">
        <f>IF((VLOOKUP($E80,'Income &amp; Expenditure Backsheet'!$D$7:$AK$184,S$10,0))="","",(VLOOKUP($E80,'Income &amp; Expenditure Backsheet'!$D$7:$AK$184,S$10,0)))</f>
        <v>5620451</v>
      </c>
      <c r="T80" s="102">
        <f>IF((VLOOKUP($E80,'Income &amp; Expenditure Backsheet'!$D$7:$AK$184,T$10,0))="","",(VLOOKUP($E80,'Income &amp; Expenditure Backsheet'!$D$7:$AK$184,T$10,0)))</f>
        <v>5620451</v>
      </c>
      <c r="U80" s="102">
        <f>IF((VLOOKUP($E80,'Income &amp; Expenditure Backsheet'!$D$7:$AK$184,U$10,0))="","",(VLOOKUP($E80,'Income &amp; Expenditure Backsheet'!$D$7:$AK$184,U$10,0)))</f>
        <v>5620451</v>
      </c>
      <c r="V80" s="102">
        <f>IF((VLOOKUP($E80,'Income &amp; Expenditure Backsheet'!$D$7:$AK$184,V$10,0))="","",(VLOOKUP($E80,'Income &amp; Expenditure Backsheet'!$D$7:$AK$184,V$10,0)))</f>
        <v>22481804</v>
      </c>
    </row>
    <row r="81" spans="2:22" ht="16.5" customHeight="1">
      <c r="B81" s="42" t="s">
        <v>22</v>
      </c>
      <c r="C81" s="43" t="s">
        <v>38</v>
      </c>
      <c r="D81" s="43" t="s">
        <v>58</v>
      </c>
      <c r="E81" s="43" t="s">
        <v>145</v>
      </c>
      <c r="F81" s="88" t="s">
        <v>146</v>
      </c>
      <c r="G81" s="101">
        <f>IF((VLOOKUP($E81,'Income &amp; Expenditure Backsheet'!$D$7:$AK$184,G$10,0))="","",(VLOOKUP($E81,'Income &amp; Expenditure Backsheet'!$D$7:$AK$184,G$10,0)))</f>
        <v>43498671</v>
      </c>
      <c r="H81" s="102">
        <f>IF((VLOOKUP($E81,'Income &amp; Expenditure Backsheet'!$D$7:$AK$184,H$10,0))="","",(VLOOKUP($E81,'Income &amp; Expenditure Backsheet'!$D$7:$AK$184,H$10,0)))</f>
        <v>15061371</v>
      </c>
      <c r="I81" s="102">
        <f>IF((VLOOKUP($E81,'Income &amp; Expenditure Backsheet'!$D$7:$AK$184,I$10,0))="","",(VLOOKUP($E81,'Income &amp; Expenditure Backsheet'!$D$7:$AK$184,I$10,0)))</f>
        <v>9479100</v>
      </c>
      <c r="J81" s="102">
        <f>IF((VLOOKUP($E81,'Income &amp; Expenditure Backsheet'!$D$7:$AK$184,J$10,0))="","",(VLOOKUP($E81,'Income &amp; Expenditure Backsheet'!$D$7:$AK$184,J$10,0)))</f>
        <v>9479100</v>
      </c>
      <c r="K81" s="102">
        <f>IF((VLOOKUP($E81,'Income &amp; Expenditure Backsheet'!$D$7:$AK$184,K$10,0))="","",(VLOOKUP($E81,'Income &amp; Expenditure Backsheet'!$D$7:$AK$184,K$10,0)))</f>
        <v>9479100</v>
      </c>
      <c r="L81" s="102">
        <f>IF((VLOOKUP($E81,'Income &amp; Expenditure Backsheet'!$D$7:$AK$184,L$10,0))="","",(VLOOKUP($E81,'Income &amp; Expenditure Backsheet'!$D$7:$AK$184,L$10,0)))</f>
        <v>43498671</v>
      </c>
      <c r="M81" s="102">
        <f>IF((VLOOKUP($E81,'Income &amp; Expenditure Backsheet'!$D$7:$AK$184,M$10,0))="","",(VLOOKUP($E81,'Income &amp; Expenditure Backsheet'!$D$7:$AK$184,M$10,0)))</f>
        <v>15061371</v>
      </c>
      <c r="N81" s="102">
        <f>IF((VLOOKUP($E81,'Income &amp; Expenditure Backsheet'!$D$7:$AK$184,N$10,0))="","",(VLOOKUP($E81,'Income &amp; Expenditure Backsheet'!$D$7:$AK$184,N$10,0)))</f>
        <v>9479100</v>
      </c>
      <c r="O81" s="102">
        <f>IF((VLOOKUP($E81,'Income &amp; Expenditure Backsheet'!$D$7:$AK$184,O$10,0))="","",(VLOOKUP($E81,'Income &amp; Expenditure Backsheet'!$D$7:$AK$184,O$10,0)))</f>
        <v>9479100</v>
      </c>
      <c r="P81" s="102">
        <f>IF((VLOOKUP($E81,'Income &amp; Expenditure Backsheet'!$D$7:$AK$184,P$10,0))="","",(VLOOKUP($E81,'Income &amp; Expenditure Backsheet'!$D$7:$AK$184,P$10,0)))</f>
        <v>9479100</v>
      </c>
      <c r="Q81" s="102">
        <f>IF((VLOOKUP($E81,'Income &amp; Expenditure Backsheet'!$D$7:$AK$184,Q$10,0))="","",(VLOOKUP($E81,'Income &amp; Expenditure Backsheet'!$D$7:$AK$184,Q$10,0)))</f>
        <v>43498671</v>
      </c>
      <c r="R81" s="102">
        <f>IF((VLOOKUP($E81,'Income &amp; Expenditure Backsheet'!$D$7:$AK$184,R$10,0))="","",(VLOOKUP($E81,'Income &amp; Expenditure Backsheet'!$D$7:$AK$184,R$10,0)))</f>
        <v>15061371</v>
      </c>
      <c r="S81" s="102">
        <f>IF((VLOOKUP($E81,'Income &amp; Expenditure Backsheet'!$D$7:$AK$184,S$10,0))="","",(VLOOKUP($E81,'Income &amp; Expenditure Backsheet'!$D$7:$AK$184,S$10,0)))</f>
        <v>9479100</v>
      </c>
      <c r="T81" s="102">
        <f>IF((VLOOKUP($E81,'Income &amp; Expenditure Backsheet'!$D$7:$AK$184,T$10,0))="","",(VLOOKUP($E81,'Income &amp; Expenditure Backsheet'!$D$7:$AK$184,T$10,0)))</f>
        <v>9479100</v>
      </c>
      <c r="U81" s="102">
        <f>IF((VLOOKUP($E81,'Income &amp; Expenditure Backsheet'!$D$7:$AK$184,U$10,0))="","",(VLOOKUP($E81,'Income &amp; Expenditure Backsheet'!$D$7:$AK$184,U$10,0)))</f>
        <v>9479100</v>
      </c>
      <c r="V81" s="102">
        <f>IF((VLOOKUP($E81,'Income &amp; Expenditure Backsheet'!$D$7:$AK$184,V$10,0))="","",(VLOOKUP($E81,'Income &amp; Expenditure Backsheet'!$D$7:$AK$184,V$10,0)))</f>
        <v>43498671</v>
      </c>
    </row>
    <row r="82" spans="2:22" ht="16.5" customHeight="1">
      <c r="B82" s="42" t="s">
        <v>20</v>
      </c>
      <c r="C82" s="43" t="s">
        <v>36</v>
      </c>
      <c r="D82" s="43" t="s">
        <v>64</v>
      </c>
      <c r="E82" s="43" t="s">
        <v>147</v>
      </c>
      <c r="F82" s="88" t="s">
        <v>148</v>
      </c>
      <c r="G82" s="101">
        <f>IF((VLOOKUP($E82,'Income &amp; Expenditure Backsheet'!$D$7:$AK$184,G$10,0))="","",(VLOOKUP($E82,'Income &amp; Expenditure Backsheet'!$D$7:$AK$184,G$10,0)))</f>
        <v>21725445</v>
      </c>
      <c r="H82" s="102">
        <f>IF((VLOOKUP($E82,'Income &amp; Expenditure Backsheet'!$D$7:$AK$184,H$10,0))="","",(VLOOKUP($E82,'Income &amp; Expenditure Backsheet'!$D$7:$AK$184,H$10,0)))</f>
        <v>5431361.25</v>
      </c>
      <c r="I82" s="102">
        <f>IF((VLOOKUP($E82,'Income &amp; Expenditure Backsheet'!$D$7:$AK$184,I$10,0))="","",(VLOOKUP($E82,'Income &amp; Expenditure Backsheet'!$D$7:$AK$184,I$10,0)))</f>
        <v>5431361.25</v>
      </c>
      <c r="J82" s="102">
        <f>IF((VLOOKUP($E82,'Income &amp; Expenditure Backsheet'!$D$7:$AK$184,J$10,0))="","",(VLOOKUP($E82,'Income &amp; Expenditure Backsheet'!$D$7:$AK$184,J$10,0)))</f>
        <v>5431361.25</v>
      </c>
      <c r="K82" s="102">
        <f>IF((VLOOKUP($E82,'Income &amp; Expenditure Backsheet'!$D$7:$AK$184,K$10,0))="","",(VLOOKUP($E82,'Income &amp; Expenditure Backsheet'!$D$7:$AK$184,K$10,0)))</f>
        <v>5431361.25</v>
      </c>
      <c r="L82" s="102">
        <f>IF((VLOOKUP($E82,'Income &amp; Expenditure Backsheet'!$D$7:$AK$184,L$10,0))="","",(VLOOKUP($E82,'Income &amp; Expenditure Backsheet'!$D$7:$AK$184,L$10,0)))</f>
        <v>21725445</v>
      </c>
      <c r="M82" s="102">
        <f>IF((VLOOKUP($E82,'Income &amp; Expenditure Backsheet'!$D$7:$AK$184,M$10,0))="","",(VLOOKUP($E82,'Income &amp; Expenditure Backsheet'!$D$7:$AK$184,M$10,0)))</f>
        <v>5431361.25</v>
      </c>
      <c r="N82" s="102">
        <f>IF((VLOOKUP($E82,'Income &amp; Expenditure Backsheet'!$D$7:$AK$184,N$10,0))="","",(VLOOKUP($E82,'Income &amp; Expenditure Backsheet'!$D$7:$AK$184,N$10,0)))</f>
        <v>5431361.25</v>
      </c>
      <c r="O82" s="102">
        <f>IF((VLOOKUP($E82,'Income &amp; Expenditure Backsheet'!$D$7:$AK$184,O$10,0))="","",(VLOOKUP($E82,'Income &amp; Expenditure Backsheet'!$D$7:$AK$184,O$10,0)))</f>
        <v>5431361.25</v>
      </c>
      <c r="P82" s="102">
        <f>IF((VLOOKUP($E82,'Income &amp; Expenditure Backsheet'!$D$7:$AK$184,P$10,0))="","",(VLOOKUP($E82,'Income &amp; Expenditure Backsheet'!$D$7:$AK$184,P$10,0)))</f>
        <v>5431361.25</v>
      </c>
      <c r="Q82" s="102">
        <f>IF((VLOOKUP($E82,'Income &amp; Expenditure Backsheet'!$D$7:$AK$184,Q$10,0))="","",(VLOOKUP($E82,'Income &amp; Expenditure Backsheet'!$D$7:$AK$184,Q$10,0)))</f>
        <v>21725445</v>
      </c>
      <c r="R82" s="102">
        <f>IF((VLOOKUP($E82,'Income &amp; Expenditure Backsheet'!$D$7:$AK$184,R$10,0))="","",(VLOOKUP($E82,'Income &amp; Expenditure Backsheet'!$D$7:$AK$184,R$10,0)))</f>
        <v>5431361.25</v>
      </c>
      <c r="S82" s="102">
        <f>IF((VLOOKUP($E82,'Income &amp; Expenditure Backsheet'!$D$7:$AK$184,S$10,0))="","",(VLOOKUP($E82,'Income &amp; Expenditure Backsheet'!$D$7:$AK$184,S$10,0)))</f>
        <v>5431361</v>
      </c>
      <c r="T82" s="102">
        <f>IF((VLOOKUP($E82,'Income &amp; Expenditure Backsheet'!$D$7:$AK$184,T$10,0))="","",(VLOOKUP($E82,'Income &amp; Expenditure Backsheet'!$D$7:$AK$184,T$10,0)))</f>
        <v>5431361</v>
      </c>
      <c r="U82" s="102">
        <f>IF((VLOOKUP($E82,'Income &amp; Expenditure Backsheet'!$D$7:$AK$184,U$10,0))="","",(VLOOKUP($E82,'Income &amp; Expenditure Backsheet'!$D$7:$AK$184,U$10,0)))</f>
        <v>5431362</v>
      </c>
      <c r="V82" s="102">
        <f>IF((VLOOKUP($E82,'Income &amp; Expenditure Backsheet'!$D$7:$AK$184,V$10,0))="","",(VLOOKUP($E82,'Income &amp; Expenditure Backsheet'!$D$7:$AK$184,V$10,0)))</f>
        <v>21725445.25</v>
      </c>
    </row>
    <row r="83" spans="2:22" ht="16.5" customHeight="1">
      <c r="B83" s="42" t="s">
        <v>18</v>
      </c>
      <c r="C83" s="43" t="s">
        <v>34</v>
      </c>
      <c r="D83" s="43" t="s">
        <v>54</v>
      </c>
      <c r="E83" s="43" t="s">
        <v>149</v>
      </c>
      <c r="F83" s="88" t="s">
        <v>150</v>
      </c>
      <c r="G83" s="101">
        <f>IF((VLOOKUP($E83,'Income &amp; Expenditure Backsheet'!$D$7:$AK$184,G$10,0))="","",(VLOOKUP($E83,'Income &amp; Expenditure Backsheet'!$D$7:$AK$184,G$10,0)))</f>
        <v>98858785</v>
      </c>
      <c r="H83" s="102">
        <f>IF((VLOOKUP($E83,'Income &amp; Expenditure Backsheet'!$D$7:$AK$184,H$10,0))="","",(VLOOKUP($E83,'Income &amp; Expenditure Backsheet'!$D$7:$AK$184,H$10,0)))</f>
        <v>31185000</v>
      </c>
      <c r="I83" s="102">
        <f>IF((VLOOKUP($E83,'Income &amp; Expenditure Backsheet'!$D$7:$AK$184,I$10,0))="","",(VLOOKUP($E83,'Income &amp; Expenditure Backsheet'!$D$7:$AK$184,I$10,0)))</f>
        <v>22629000</v>
      </c>
      <c r="J83" s="102">
        <f>IF((VLOOKUP($E83,'Income &amp; Expenditure Backsheet'!$D$7:$AK$184,J$10,0))="","",(VLOOKUP($E83,'Income &amp; Expenditure Backsheet'!$D$7:$AK$184,J$10,0)))</f>
        <v>22499000</v>
      </c>
      <c r="K83" s="102">
        <f>IF((VLOOKUP($E83,'Income &amp; Expenditure Backsheet'!$D$7:$AK$184,K$10,0))="","",(VLOOKUP($E83,'Income &amp; Expenditure Backsheet'!$D$7:$AK$184,K$10,0)))</f>
        <v>22546000</v>
      </c>
      <c r="L83" s="102">
        <f>IF((VLOOKUP($E83,'Income &amp; Expenditure Backsheet'!$D$7:$AK$184,L$10,0))="","",(VLOOKUP($E83,'Income &amp; Expenditure Backsheet'!$D$7:$AK$184,L$10,0)))</f>
        <v>98859000</v>
      </c>
      <c r="M83" s="102">
        <f>IF((VLOOKUP($E83,'Income &amp; Expenditure Backsheet'!$D$7:$AK$184,M$10,0))="","",(VLOOKUP($E83,'Income &amp; Expenditure Backsheet'!$D$7:$AK$184,M$10,0)))</f>
        <v>31185000</v>
      </c>
      <c r="N83" s="102">
        <f>IF((VLOOKUP($E83,'Income &amp; Expenditure Backsheet'!$D$7:$AK$184,N$10,0))="","",(VLOOKUP($E83,'Income &amp; Expenditure Backsheet'!$D$7:$AK$184,N$10,0)))</f>
        <v>22583000</v>
      </c>
      <c r="O83" s="102">
        <f>IF((VLOOKUP($E83,'Income &amp; Expenditure Backsheet'!$D$7:$AK$184,O$10,0))="","",(VLOOKUP($E83,'Income &amp; Expenditure Backsheet'!$D$7:$AK$184,O$10,0)))</f>
        <v>22545000</v>
      </c>
      <c r="P83" s="102">
        <f>IF((VLOOKUP($E83,'Income &amp; Expenditure Backsheet'!$D$7:$AK$184,P$10,0))="","",(VLOOKUP($E83,'Income &amp; Expenditure Backsheet'!$D$7:$AK$184,P$10,0)))</f>
        <v>22546000</v>
      </c>
      <c r="Q83" s="102">
        <f>IF((VLOOKUP($E83,'Income &amp; Expenditure Backsheet'!$D$7:$AK$184,Q$10,0))="","",(VLOOKUP($E83,'Income &amp; Expenditure Backsheet'!$D$7:$AK$184,Q$10,0)))</f>
        <v>98859000</v>
      </c>
      <c r="R83" s="102">
        <f>IF((VLOOKUP($E83,'Income &amp; Expenditure Backsheet'!$D$7:$AK$184,R$10,0))="","",(VLOOKUP($E83,'Income &amp; Expenditure Backsheet'!$D$7:$AK$184,R$10,0)))</f>
        <v>31185000</v>
      </c>
      <c r="S83" s="102">
        <f>IF((VLOOKUP($E83,'Income &amp; Expenditure Backsheet'!$D$7:$AK$184,S$10,0))="","",(VLOOKUP($E83,'Income &amp; Expenditure Backsheet'!$D$7:$AK$184,S$10,0)))</f>
        <v>22583000</v>
      </c>
      <c r="T83" s="102">
        <f>IF((VLOOKUP($E83,'Income &amp; Expenditure Backsheet'!$D$7:$AK$184,T$10,0))="","",(VLOOKUP($E83,'Income &amp; Expenditure Backsheet'!$D$7:$AK$184,T$10,0)))</f>
        <v>22545000</v>
      </c>
      <c r="U83" s="102">
        <f>IF((VLOOKUP($E83,'Income &amp; Expenditure Backsheet'!$D$7:$AK$184,U$10,0))="","",(VLOOKUP($E83,'Income &amp; Expenditure Backsheet'!$D$7:$AK$184,U$10,0)))</f>
        <v>22344000</v>
      </c>
      <c r="V83" s="102">
        <f>IF((VLOOKUP($E83,'Income &amp; Expenditure Backsheet'!$D$7:$AK$184,V$10,0))="","",(VLOOKUP($E83,'Income &amp; Expenditure Backsheet'!$D$7:$AK$184,V$10,0)))</f>
        <v>98657000</v>
      </c>
    </row>
    <row r="84" spans="2:22" ht="16.5" customHeight="1">
      <c r="B84" s="42" t="s">
        <v>16</v>
      </c>
      <c r="C84" s="43" t="s">
        <v>24</v>
      </c>
      <c r="D84" s="43" t="s">
        <v>44</v>
      </c>
      <c r="E84" s="43" t="s">
        <v>151</v>
      </c>
      <c r="F84" s="88" t="s">
        <v>152</v>
      </c>
      <c r="G84" s="101">
        <f>IF((VLOOKUP($E84,'Income &amp; Expenditure Backsheet'!$D$7:$AK$184,G$10,0))="","",(VLOOKUP($E84,'Income &amp; Expenditure Backsheet'!$D$7:$AK$184,G$10,0)))</f>
        <v>16487846</v>
      </c>
      <c r="H84" s="102">
        <f>IF((VLOOKUP($E84,'Income &amp; Expenditure Backsheet'!$D$7:$AK$184,H$10,0))="","",(VLOOKUP($E84,'Income &amp; Expenditure Backsheet'!$D$7:$AK$184,H$10,0)))</f>
        <v>4121961.5</v>
      </c>
      <c r="I84" s="102">
        <f>IF((VLOOKUP($E84,'Income &amp; Expenditure Backsheet'!$D$7:$AK$184,I$10,0))="","",(VLOOKUP($E84,'Income &amp; Expenditure Backsheet'!$D$7:$AK$184,I$10,0)))</f>
        <v>4121961.5</v>
      </c>
      <c r="J84" s="102">
        <f>IF((VLOOKUP($E84,'Income &amp; Expenditure Backsheet'!$D$7:$AK$184,J$10,0))="","",(VLOOKUP($E84,'Income &amp; Expenditure Backsheet'!$D$7:$AK$184,J$10,0)))</f>
        <v>4121961.5</v>
      </c>
      <c r="K84" s="102">
        <f>IF((VLOOKUP($E84,'Income &amp; Expenditure Backsheet'!$D$7:$AK$184,K$10,0))="","",(VLOOKUP($E84,'Income &amp; Expenditure Backsheet'!$D$7:$AK$184,K$10,0)))</f>
        <v>4121961.5</v>
      </c>
      <c r="L84" s="102">
        <f>IF((VLOOKUP($E84,'Income &amp; Expenditure Backsheet'!$D$7:$AK$184,L$10,0))="","",(VLOOKUP($E84,'Income &amp; Expenditure Backsheet'!$D$7:$AK$184,L$10,0)))</f>
        <v>16487846</v>
      </c>
      <c r="M84" s="102">
        <f>IF((VLOOKUP($E84,'Income &amp; Expenditure Backsheet'!$D$7:$AK$184,M$10,0))="","",(VLOOKUP($E84,'Income &amp; Expenditure Backsheet'!$D$7:$AK$184,M$10,0)))</f>
        <v>4121961.5</v>
      </c>
      <c r="N84" s="102">
        <f>IF((VLOOKUP($E84,'Income &amp; Expenditure Backsheet'!$D$7:$AK$184,N$10,0))="","",(VLOOKUP($E84,'Income &amp; Expenditure Backsheet'!$D$7:$AK$184,N$10,0)))</f>
        <v>4121961.5</v>
      </c>
      <c r="O84" s="102">
        <f>IF((VLOOKUP($E84,'Income &amp; Expenditure Backsheet'!$D$7:$AK$184,O$10,0))="","",(VLOOKUP($E84,'Income &amp; Expenditure Backsheet'!$D$7:$AK$184,O$10,0)))</f>
        <v>4121961.5</v>
      </c>
      <c r="P84" s="102">
        <f>IF((VLOOKUP($E84,'Income &amp; Expenditure Backsheet'!$D$7:$AK$184,P$10,0))="","",(VLOOKUP($E84,'Income &amp; Expenditure Backsheet'!$D$7:$AK$184,P$10,0)))</f>
        <v>4121961.5</v>
      </c>
      <c r="Q84" s="102">
        <f>IF((VLOOKUP($E84,'Income &amp; Expenditure Backsheet'!$D$7:$AK$184,Q$10,0))="","",(VLOOKUP($E84,'Income &amp; Expenditure Backsheet'!$D$7:$AK$184,Q$10,0)))</f>
        <v>16487846</v>
      </c>
      <c r="R84" s="102">
        <f>IF((VLOOKUP($E84,'Income &amp; Expenditure Backsheet'!$D$7:$AK$184,R$10,0))="","",(VLOOKUP($E84,'Income &amp; Expenditure Backsheet'!$D$7:$AK$184,R$10,0)))</f>
        <v>4121961.5</v>
      </c>
      <c r="S84" s="102">
        <f>IF((VLOOKUP($E84,'Income &amp; Expenditure Backsheet'!$D$7:$AK$184,S$10,0))="","",(VLOOKUP($E84,'Income &amp; Expenditure Backsheet'!$D$7:$AK$184,S$10,0)))</f>
        <v>4121962</v>
      </c>
      <c r="T84" s="102">
        <f>IF((VLOOKUP($E84,'Income &amp; Expenditure Backsheet'!$D$7:$AK$184,T$10,0))="","",(VLOOKUP($E84,'Income &amp; Expenditure Backsheet'!$D$7:$AK$184,T$10,0)))</f>
        <v>4121961.5</v>
      </c>
      <c r="U84" s="102">
        <f>IF((VLOOKUP($E84,'Income &amp; Expenditure Backsheet'!$D$7:$AK$184,U$10,0))="","",(VLOOKUP($E84,'Income &amp; Expenditure Backsheet'!$D$7:$AK$184,U$10,0)))</f>
        <v>4121961.5</v>
      </c>
      <c r="V84" s="102">
        <f>IF((VLOOKUP($E84,'Income &amp; Expenditure Backsheet'!$D$7:$AK$184,V$10,0))="","",(VLOOKUP($E84,'Income &amp; Expenditure Backsheet'!$D$7:$AK$184,V$10,0)))</f>
        <v>16487846.5</v>
      </c>
    </row>
    <row r="85" spans="2:22" ht="16.5" customHeight="1">
      <c r="B85" s="42" t="s">
        <v>22</v>
      </c>
      <c r="C85" s="43" t="s">
        <v>40</v>
      </c>
      <c r="D85" s="43" t="s">
        <v>60</v>
      </c>
      <c r="E85" s="43" t="s">
        <v>153</v>
      </c>
      <c r="F85" s="88" t="s">
        <v>154</v>
      </c>
      <c r="G85" s="101">
        <f>IF((VLOOKUP($E85,'Income &amp; Expenditure Backsheet'!$D$7:$AK$184,G$10,0))="","",(VLOOKUP($E85,'Income &amp; Expenditure Backsheet'!$D$7:$AK$184,G$10,0)))</f>
        <v>41313128</v>
      </c>
      <c r="H85" s="102">
        <f>IF((VLOOKUP($E85,'Income &amp; Expenditure Backsheet'!$D$7:$AK$184,H$10,0))="","",(VLOOKUP($E85,'Income &amp; Expenditure Backsheet'!$D$7:$AK$184,H$10,0)))</f>
        <v>10328282</v>
      </c>
      <c r="I85" s="102">
        <f>IF((VLOOKUP($E85,'Income &amp; Expenditure Backsheet'!$D$7:$AK$184,I$10,0))="","",(VLOOKUP($E85,'Income &amp; Expenditure Backsheet'!$D$7:$AK$184,I$10,0)))</f>
        <v>10328282</v>
      </c>
      <c r="J85" s="102">
        <f>IF((VLOOKUP($E85,'Income &amp; Expenditure Backsheet'!$D$7:$AK$184,J$10,0))="","",(VLOOKUP($E85,'Income &amp; Expenditure Backsheet'!$D$7:$AK$184,J$10,0)))</f>
        <v>10328282</v>
      </c>
      <c r="K85" s="102">
        <f>IF((VLOOKUP($E85,'Income &amp; Expenditure Backsheet'!$D$7:$AK$184,K$10,0))="","",(VLOOKUP($E85,'Income &amp; Expenditure Backsheet'!$D$7:$AK$184,K$10,0)))</f>
        <v>10328282</v>
      </c>
      <c r="L85" s="102">
        <f>IF((VLOOKUP($E85,'Income &amp; Expenditure Backsheet'!$D$7:$AK$184,L$10,0))="","",(VLOOKUP($E85,'Income &amp; Expenditure Backsheet'!$D$7:$AK$184,L$10,0)))</f>
        <v>41313128</v>
      </c>
      <c r="M85" s="102">
        <f>IF((VLOOKUP($E85,'Income &amp; Expenditure Backsheet'!$D$7:$AK$184,M$10,0))="","",(VLOOKUP($E85,'Income &amp; Expenditure Backsheet'!$D$7:$AK$184,M$10,0)))</f>
        <v>10328282</v>
      </c>
      <c r="N85" s="102">
        <f>IF((VLOOKUP($E85,'Income &amp; Expenditure Backsheet'!$D$7:$AK$184,N$10,0))="","",(VLOOKUP($E85,'Income &amp; Expenditure Backsheet'!$D$7:$AK$184,N$10,0)))</f>
        <v>10328282</v>
      </c>
      <c r="O85" s="102">
        <f>IF((VLOOKUP($E85,'Income &amp; Expenditure Backsheet'!$D$7:$AK$184,O$10,0))="","",(VLOOKUP($E85,'Income &amp; Expenditure Backsheet'!$D$7:$AK$184,O$10,0)))</f>
        <v>10328282</v>
      </c>
      <c r="P85" s="102">
        <f>IF((VLOOKUP($E85,'Income &amp; Expenditure Backsheet'!$D$7:$AK$184,P$10,0))="","",(VLOOKUP($E85,'Income &amp; Expenditure Backsheet'!$D$7:$AK$184,P$10,0)))</f>
        <v>10328282</v>
      </c>
      <c r="Q85" s="102">
        <f>IF((VLOOKUP($E85,'Income &amp; Expenditure Backsheet'!$D$7:$AK$184,Q$10,0))="","",(VLOOKUP($E85,'Income &amp; Expenditure Backsheet'!$D$7:$AK$184,Q$10,0)))</f>
        <v>41313128</v>
      </c>
      <c r="R85" s="102">
        <f>IF((VLOOKUP($E85,'Income &amp; Expenditure Backsheet'!$D$7:$AK$184,R$10,0))="","",(VLOOKUP($E85,'Income &amp; Expenditure Backsheet'!$D$7:$AK$184,R$10,0)))</f>
        <v>10328282</v>
      </c>
      <c r="S85" s="102">
        <f>IF((VLOOKUP($E85,'Income &amp; Expenditure Backsheet'!$D$7:$AK$184,S$10,0))="","",(VLOOKUP($E85,'Income &amp; Expenditure Backsheet'!$D$7:$AK$184,S$10,0)))</f>
        <v>10328282</v>
      </c>
      <c r="T85" s="102">
        <f>IF((VLOOKUP($E85,'Income &amp; Expenditure Backsheet'!$D$7:$AK$184,T$10,0))="","",(VLOOKUP($E85,'Income &amp; Expenditure Backsheet'!$D$7:$AK$184,T$10,0)))</f>
        <v>10328282</v>
      </c>
      <c r="U85" s="102">
        <f>IF((VLOOKUP($E85,'Income &amp; Expenditure Backsheet'!$D$7:$AK$184,U$10,0))="","",(VLOOKUP($E85,'Income &amp; Expenditure Backsheet'!$D$7:$AK$184,U$10,0)))</f>
        <v>10328282</v>
      </c>
      <c r="V85" s="102">
        <f>IF((VLOOKUP($E85,'Income &amp; Expenditure Backsheet'!$D$7:$AK$184,V$10,0))="","",(VLOOKUP($E85,'Income &amp; Expenditure Backsheet'!$D$7:$AK$184,V$10,0)))</f>
        <v>41313128</v>
      </c>
    </row>
    <row r="86" spans="2:22" ht="16.5" customHeight="1">
      <c r="B86" s="42" t="s">
        <v>20</v>
      </c>
      <c r="C86" s="43" t="s">
        <v>36</v>
      </c>
      <c r="D86" s="43" t="s">
        <v>64</v>
      </c>
      <c r="E86" s="43" t="s">
        <v>155</v>
      </c>
      <c r="F86" s="88" t="s">
        <v>156</v>
      </c>
      <c r="G86" s="101">
        <f>IF((VLOOKUP($E86,'Income &amp; Expenditure Backsheet'!$D$7:$AK$184,G$10,0))="","",(VLOOKUP($E86,'Income &amp; Expenditure Backsheet'!$D$7:$AK$184,G$10,0)))</f>
        <v>20352290</v>
      </c>
      <c r="H86" s="102">
        <f>IF((VLOOKUP($E86,'Income &amp; Expenditure Backsheet'!$D$7:$AK$184,H$10,0))="","",(VLOOKUP($E86,'Income &amp; Expenditure Backsheet'!$D$7:$AK$184,H$10,0)))</f>
        <v>4602822.5</v>
      </c>
      <c r="I86" s="102">
        <f>IF((VLOOKUP($E86,'Income &amp; Expenditure Backsheet'!$D$7:$AK$184,I$10,0))="","",(VLOOKUP($E86,'Income &amp; Expenditure Backsheet'!$D$7:$AK$184,I$10,0)))</f>
        <v>4602822.5</v>
      </c>
      <c r="J86" s="102">
        <f>IF((VLOOKUP($E86,'Income &amp; Expenditure Backsheet'!$D$7:$AK$184,J$10,0))="","",(VLOOKUP($E86,'Income &amp; Expenditure Backsheet'!$D$7:$AK$184,J$10,0)))</f>
        <v>4602822.5</v>
      </c>
      <c r="K86" s="102">
        <f>IF((VLOOKUP($E86,'Income &amp; Expenditure Backsheet'!$D$7:$AK$184,K$10,0))="","",(VLOOKUP($E86,'Income &amp; Expenditure Backsheet'!$D$7:$AK$184,K$10,0)))</f>
        <v>4602822.5</v>
      </c>
      <c r="L86" s="102">
        <f>IF((VLOOKUP($E86,'Income &amp; Expenditure Backsheet'!$D$7:$AK$184,L$10,0))="","",(VLOOKUP($E86,'Income &amp; Expenditure Backsheet'!$D$7:$AK$184,L$10,0)))</f>
        <v>18411290</v>
      </c>
      <c r="M86" s="102">
        <f>IF((VLOOKUP($E86,'Income &amp; Expenditure Backsheet'!$D$7:$AK$184,M$10,0))="","",(VLOOKUP($E86,'Income &amp; Expenditure Backsheet'!$D$7:$AK$184,M$10,0)))</f>
        <v>4602822.5</v>
      </c>
      <c r="N86" s="102">
        <f>IF((VLOOKUP($E86,'Income &amp; Expenditure Backsheet'!$D$7:$AK$184,N$10,0))="","",(VLOOKUP($E86,'Income &amp; Expenditure Backsheet'!$D$7:$AK$184,N$10,0)))</f>
        <v>4602822.5</v>
      </c>
      <c r="O86" s="102">
        <f>IF((VLOOKUP($E86,'Income &amp; Expenditure Backsheet'!$D$7:$AK$184,O$10,0))="","",(VLOOKUP($E86,'Income &amp; Expenditure Backsheet'!$D$7:$AK$184,O$10,0)))</f>
        <v>4602822.5</v>
      </c>
      <c r="P86" s="102">
        <f>IF((VLOOKUP($E86,'Income &amp; Expenditure Backsheet'!$D$7:$AK$184,P$10,0))="","",(VLOOKUP($E86,'Income &amp; Expenditure Backsheet'!$D$7:$AK$184,P$10,0)))</f>
        <v>4602822.5</v>
      </c>
      <c r="Q86" s="102">
        <f>IF((VLOOKUP($E86,'Income &amp; Expenditure Backsheet'!$D$7:$AK$184,Q$10,0))="","",(VLOOKUP($E86,'Income &amp; Expenditure Backsheet'!$D$7:$AK$184,Q$10,0)))</f>
        <v>18411290</v>
      </c>
      <c r="R86" s="102">
        <f>IF((VLOOKUP($E86,'Income &amp; Expenditure Backsheet'!$D$7:$AK$184,R$10,0))="","",(VLOOKUP($E86,'Income &amp; Expenditure Backsheet'!$D$7:$AK$184,R$10,0)))</f>
        <v>4602822.5</v>
      </c>
      <c r="S86" s="102">
        <f>IF((VLOOKUP($E86,'Income &amp; Expenditure Backsheet'!$D$7:$AK$184,S$10,0))="","",(VLOOKUP($E86,'Income &amp; Expenditure Backsheet'!$D$7:$AK$184,S$10,0)))</f>
        <v>4602823</v>
      </c>
      <c r="T86" s="102">
        <f>IF((VLOOKUP($E86,'Income &amp; Expenditure Backsheet'!$D$7:$AK$184,T$10,0))="","",(VLOOKUP($E86,'Income &amp; Expenditure Backsheet'!$D$7:$AK$184,T$10,0)))</f>
        <v>4602823</v>
      </c>
      <c r="U86" s="102">
        <f>IF((VLOOKUP($E86,'Income &amp; Expenditure Backsheet'!$D$7:$AK$184,U$10,0))="","",(VLOOKUP($E86,'Income &amp; Expenditure Backsheet'!$D$7:$AK$184,U$10,0)))</f>
        <v>4602822.5</v>
      </c>
      <c r="V86" s="102">
        <f>IF((VLOOKUP($E86,'Income &amp; Expenditure Backsheet'!$D$7:$AK$184,V$10,0))="","",(VLOOKUP($E86,'Income &amp; Expenditure Backsheet'!$D$7:$AK$184,V$10,0)))</f>
        <v>18411291</v>
      </c>
    </row>
    <row r="87" spans="2:22" ht="16.5" customHeight="1">
      <c r="B87" s="42" t="s">
        <v>20</v>
      </c>
      <c r="C87" s="43" t="s">
        <v>36</v>
      </c>
      <c r="D87" s="43" t="s">
        <v>64</v>
      </c>
      <c r="E87" s="43" t="s">
        <v>157</v>
      </c>
      <c r="F87" s="88" t="s">
        <v>158</v>
      </c>
      <c r="G87" s="101">
        <f>IF((VLOOKUP($E87,'Income &amp; Expenditure Backsheet'!$D$7:$AK$184,G$10,0))="","",(VLOOKUP($E87,'Income &amp; Expenditure Backsheet'!$D$7:$AK$184,G$10,0)))</f>
        <v>19907078</v>
      </c>
      <c r="H87" s="102">
        <f>IF((VLOOKUP($E87,'Income &amp; Expenditure Backsheet'!$D$7:$AK$184,H$10,0))="","",(VLOOKUP($E87,'Income &amp; Expenditure Backsheet'!$D$7:$AK$184,H$10,0)))</f>
        <v>4976769.4365694122</v>
      </c>
      <c r="I87" s="102">
        <f>IF((VLOOKUP($E87,'Income &amp; Expenditure Backsheet'!$D$7:$AK$184,I$10,0))="","",(VLOOKUP($E87,'Income &amp; Expenditure Backsheet'!$D$7:$AK$184,I$10,0)))</f>
        <v>4976769.4365694122</v>
      </c>
      <c r="J87" s="102">
        <f>IF((VLOOKUP($E87,'Income &amp; Expenditure Backsheet'!$D$7:$AK$184,J$10,0))="","",(VLOOKUP($E87,'Income &amp; Expenditure Backsheet'!$D$7:$AK$184,J$10,0)))</f>
        <v>4976769.4365694122</v>
      </c>
      <c r="K87" s="102">
        <f>IF((VLOOKUP($E87,'Income &amp; Expenditure Backsheet'!$D$7:$AK$184,K$10,0))="","",(VLOOKUP($E87,'Income &amp; Expenditure Backsheet'!$D$7:$AK$184,K$10,0)))</f>
        <v>4976769.4365694122</v>
      </c>
      <c r="L87" s="102">
        <f>IF((VLOOKUP($E87,'Income &amp; Expenditure Backsheet'!$D$7:$AK$184,L$10,0))="","",(VLOOKUP($E87,'Income &amp; Expenditure Backsheet'!$D$7:$AK$184,L$10,0)))</f>
        <v>19907077.746277649</v>
      </c>
      <c r="M87" s="102">
        <f>IF((VLOOKUP($E87,'Income &amp; Expenditure Backsheet'!$D$7:$AK$184,M$10,0))="","",(VLOOKUP($E87,'Income &amp; Expenditure Backsheet'!$D$7:$AK$184,M$10,0)))</f>
        <v>4976769.4365694122</v>
      </c>
      <c r="N87" s="102">
        <f>IF((VLOOKUP($E87,'Income &amp; Expenditure Backsheet'!$D$7:$AK$184,N$10,0))="","",(VLOOKUP($E87,'Income &amp; Expenditure Backsheet'!$D$7:$AK$184,N$10,0)))</f>
        <v>4976769.4365694122</v>
      </c>
      <c r="O87" s="102">
        <f>IF((VLOOKUP($E87,'Income &amp; Expenditure Backsheet'!$D$7:$AK$184,O$10,0))="","",(VLOOKUP($E87,'Income &amp; Expenditure Backsheet'!$D$7:$AK$184,O$10,0)))</f>
        <v>4976769.4365694122</v>
      </c>
      <c r="P87" s="102">
        <f>IF((VLOOKUP($E87,'Income &amp; Expenditure Backsheet'!$D$7:$AK$184,P$10,0))="","",(VLOOKUP($E87,'Income &amp; Expenditure Backsheet'!$D$7:$AK$184,P$10,0)))</f>
        <v>4976769.4365694122</v>
      </c>
      <c r="Q87" s="102">
        <f>IF((VLOOKUP($E87,'Income &amp; Expenditure Backsheet'!$D$7:$AK$184,Q$10,0))="","",(VLOOKUP($E87,'Income &amp; Expenditure Backsheet'!$D$7:$AK$184,Q$10,0)))</f>
        <v>19907077.746277649</v>
      </c>
      <c r="R87" s="102">
        <f>IF((VLOOKUP($E87,'Income &amp; Expenditure Backsheet'!$D$7:$AK$184,R$10,0))="","",(VLOOKUP($E87,'Income &amp; Expenditure Backsheet'!$D$7:$AK$184,R$10,0)))</f>
        <v>4976769.4365694122</v>
      </c>
      <c r="S87" s="102">
        <f>IF((VLOOKUP($E87,'Income &amp; Expenditure Backsheet'!$D$7:$AK$184,S$10,0))="","",(VLOOKUP($E87,'Income &amp; Expenditure Backsheet'!$D$7:$AK$184,S$10,0)))</f>
        <v>4976769</v>
      </c>
      <c r="T87" s="102">
        <f>IF((VLOOKUP($E87,'Income &amp; Expenditure Backsheet'!$D$7:$AK$184,T$10,0))="","",(VLOOKUP($E87,'Income &amp; Expenditure Backsheet'!$D$7:$AK$184,T$10,0)))</f>
        <v>4976769.4365694122</v>
      </c>
      <c r="U87" s="102">
        <f>IF((VLOOKUP($E87,'Income &amp; Expenditure Backsheet'!$D$7:$AK$184,U$10,0))="","",(VLOOKUP($E87,'Income &amp; Expenditure Backsheet'!$D$7:$AK$184,U$10,0)))</f>
        <v>4976769.6365694124</v>
      </c>
      <c r="V87" s="102">
        <f>IF((VLOOKUP($E87,'Income &amp; Expenditure Backsheet'!$D$7:$AK$184,V$10,0))="","",(VLOOKUP($E87,'Income &amp; Expenditure Backsheet'!$D$7:$AK$184,V$10,0)))</f>
        <v>19907077.509708233</v>
      </c>
    </row>
    <row r="88" spans="2:22" ht="16.5" customHeight="1">
      <c r="B88" s="42" t="s">
        <v>16</v>
      </c>
      <c r="C88" s="43" t="s">
        <v>26</v>
      </c>
      <c r="D88" s="43" t="s">
        <v>46</v>
      </c>
      <c r="E88" s="43" t="s">
        <v>159</v>
      </c>
      <c r="F88" s="88" t="s">
        <v>160</v>
      </c>
      <c r="G88" s="101">
        <f>IF((VLOOKUP($E88,'Income &amp; Expenditure Backsheet'!$D$7:$AK$184,G$10,0))="","",(VLOOKUP($E88,'Income &amp; Expenditure Backsheet'!$D$7:$AK$184,G$10,0)))</f>
        <v>10868899</v>
      </c>
      <c r="H88" s="102">
        <f>IF((VLOOKUP($E88,'Income &amp; Expenditure Backsheet'!$D$7:$AK$184,H$10,0))="","",(VLOOKUP($E88,'Income &amp; Expenditure Backsheet'!$D$7:$AK$184,H$10,0)))</f>
        <v>3750682</v>
      </c>
      <c r="I88" s="102">
        <f>IF((VLOOKUP($E88,'Income &amp; Expenditure Backsheet'!$D$7:$AK$184,I$10,0))="","",(VLOOKUP($E88,'Income &amp; Expenditure Backsheet'!$D$7:$AK$184,I$10,0)))</f>
        <v>2372739</v>
      </c>
      <c r="J88" s="102">
        <f>IF((VLOOKUP($E88,'Income &amp; Expenditure Backsheet'!$D$7:$AK$184,J$10,0))="","",(VLOOKUP($E88,'Income &amp; Expenditure Backsheet'!$D$7:$AK$184,J$10,0)))</f>
        <v>2372739</v>
      </c>
      <c r="K88" s="102">
        <f>IF((VLOOKUP($E88,'Income &amp; Expenditure Backsheet'!$D$7:$AK$184,K$10,0))="","",(VLOOKUP($E88,'Income &amp; Expenditure Backsheet'!$D$7:$AK$184,K$10,0)))</f>
        <v>2372739</v>
      </c>
      <c r="L88" s="102">
        <f>IF((VLOOKUP($E88,'Income &amp; Expenditure Backsheet'!$D$7:$AK$184,L$10,0))="","",(VLOOKUP($E88,'Income &amp; Expenditure Backsheet'!$D$7:$AK$184,L$10,0)))</f>
        <v>10868899</v>
      </c>
      <c r="M88" s="102">
        <f>IF((VLOOKUP($E88,'Income &amp; Expenditure Backsheet'!$D$7:$AK$184,M$10,0))="","",(VLOOKUP($E88,'Income &amp; Expenditure Backsheet'!$D$7:$AK$184,M$10,0)))</f>
        <v>3750682</v>
      </c>
      <c r="N88" s="102">
        <f>IF((VLOOKUP($E88,'Income &amp; Expenditure Backsheet'!$D$7:$AK$184,N$10,0))="","",(VLOOKUP($E88,'Income &amp; Expenditure Backsheet'!$D$7:$AK$184,N$10,0)))</f>
        <v>2372739</v>
      </c>
      <c r="O88" s="102">
        <f>IF((VLOOKUP($E88,'Income &amp; Expenditure Backsheet'!$D$7:$AK$184,O$10,0))="","",(VLOOKUP($E88,'Income &amp; Expenditure Backsheet'!$D$7:$AK$184,O$10,0)))</f>
        <v>2372739</v>
      </c>
      <c r="P88" s="102">
        <f>IF((VLOOKUP($E88,'Income &amp; Expenditure Backsheet'!$D$7:$AK$184,P$10,0))="","",(VLOOKUP($E88,'Income &amp; Expenditure Backsheet'!$D$7:$AK$184,P$10,0)))</f>
        <v>2372739</v>
      </c>
      <c r="Q88" s="102">
        <f>IF((VLOOKUP($E88,'Income &amp; Expenditure Backsheet'!$D$7:$AK$184,Q$10,0))="","",(VLOOKUP($E88,'Income &amp; Expenditure Backsheet'!$D$7:$AK$184,Q$10,0)))</f>
        <v>10868899</v>
      </c>
      <c r="R88" s="102">
        <f>IF((VLOOKUP($E88,'Income &amp; Expenditure Backsheet'!$D$7:$AK$184,R$10,0))="","",(VLOOKUP($E88,'Income &amp; Expenditure Backsheet'!$D$7:$AK$184,R$10,0)))</f>
        <v>3750682</v>
      </c>
      <c r="S88" s="102">
        <f>IF((VLOOKUP($E88,'Income &amp; Expenditure Backsheet'!$D$7:$AK$184,S$10,0))="","",(VLOOKUP($E88,'Income &amp; Expenditure Backsheet'!$D$7:$AK$184,S$10,0)))</f>
        <v>2372739</v>
      </c>
      <c r="T88" s="102">
        <f>IF((VLOOKUP($E88,'Income &amp; Expenditure Backsheet'!$D$7:$AK$184,T$10,0))="","",(VLOOKUP($E88,'Income &amp; Expenditure Backsheet'!$D$7:$AK$184,T$10,0)))</f>
        <v>2372739</v>
      </c>
      <c r="U88" s="102">
        <f>IF((VLOOKUP($E88,'Income &amp; Expenditure Backsheet'!$D$7:$AK$184,U$10,0))="","",(VLOOKUP($E88,'Income &amp; Expenditure Backsheet'!$D$7:$AK$184,U$10,0)))</f>
        <v>2372738</v>
      </c>
      <c r="V88" s="102">
        <f>IF((VLOOKUP($E88,'Income &amp; Expenditure Backsheet'!$D$7:$AK$184,V$10,0))="","",(VLOOKUP($E88,'Income &amp; Expenditure Backsheet'!$D$7:$AK$184,V$10,0)))</f>
        <v>10868898</v>
      </c>
    </row>
    <row r="89" spans="2:22" ht="16.5" customHeight="1">
      <c r="B89" s="42" t="s">
        <v>20</v>
      </c>
      <c r="C89" s="43" t="s">
        <v>36</v>
      </c>
      <c r="D89" s="43" t="s">
        <v>64</v>
      </c>
      <c r="E89" s="43" t="s">
        <v>161</v>
      </c>
      <c r="F89" s="88" t="s">
        <v>162</v>
      </c>
      <c r="G89" s="101">
        <f>IF((VLOOKUP($E89,'Income &amp; Expenditure Backsheet'!$D$7:$AK$184,G$10,0))="","",(VLOOKUP($E89,'Income &amp; Expenditure Backsheet'!$D$7:$AK$184,G$10,0)))</f>
        <v>41297155</v>
      </c>
      <c r="H89" s="102">
        <f>IF((VLOOKUP($E89,'Income &amp; Expenditure Backsheet'!$D$7:$AK$184,H$10,0))="","",(VLOOKUP($E89,'Income &amp; Expenditure Backsheet'!$D$7:$AK$184,H$10,0)))</f>
        <v>10324291</v>
      </c>
      <c r="I89" s="102">
        <f>IF((VLOOKUP($E89,'Income &amp; Expenditure Backsheet'!$D$7:$AK$184,I$10,0))="","",(VLOOKUP($E89,'Income &amp; Expenditure Backsheet'!$D$7:$AK$184,I$10,0)))</f>
        <v>10324291</v>
      </c>
      <c r="J89" s="102">
        <f>IF((VLOOKUP($E89,'Income &amp; Expenditure Backsheet'!$D$7:$AK$184,J$10,0))="","",(VLOOKUP($E89,'Income &amp; Expenditure Backsheet'!$D$7:$AK$184,J$10,0)))</f>
        <v>10324290</v>
      </c>
      <c r="K89" s="102">
        <f>IF((VLOOKUP($E89,'Income &amp; Expenditure Backsheet'!$D$7:$AK$184,K$10,0))="","",(VLOOKUP($E89,'Income &amp; Expenditure Backsheet'!$D$7:$AK$184,K$10,0)))</f>
        <v>10324283</v>
      </c>
      <c r="L89" s="102">
        <f>IF((VLOOKUP($E89,'Income &amp; Expenditure Backsheet'!$D$7:$AK$184,L$10,0))="","",(VLOOKUP($E89,'Income &amp; Expenditure Backsheet'!$D$7:$AK$184,L$10,0)))</f>
        <v>41297155</v>
      </c>
      <c r="M89" s="102">
        <f>IF((VLOOKUP($E89,'Income &amp; Expenditure Backsheet'!$D$7:$AK$184,M$10,0))="","",(VLOOKUP($E89,'Income &amp; Expenditure Backsheet'!$D$7:$AK$184,M$10,0)))</f>
        <v>10503972</v>
      </c>
      <c r="N89" s="102">
        <f>IF((VLOOKUP($E89,'Income &amp; Expenditure Backsheet'!$D$7:$AK$184,N$10,0))="","",(VLOOKUP($E89,'Income &amp; Expenditure Backsheet'!$D$7:$AK$184,N$10,0)))</f>
        <v>10503972</v>
      </c>
      <c r="O89" s="102">
        <f>IF((VLOOKUP($E89,'Income &amp; Expenditure Backsheet'!$D$7:$AK$184,O$10,0))="","",(VLOOKUP($E89,'Income &amp; Expenditure Backsheet'!$D$7:$AK$184,O$10,0)))</f>
        <v>10503972</v>
      </c>
      <c r="P89" s="102">
        <f>IF((VLOOKUP($E89,'Income &amp; Expenditure Backsheet'!$D$7:$AK$184,P$10,0))="","",(VLOOKUP($E89,'Income &amp; Expenditure Backsheet'!$D$7:$AK$184,P$10,0)))</f>
        <v>10526951</v>
      </c>
      <c r="Q89" s="102">
        <f>IF((VLOOKUP($E89,'Income &amp; Expenditure Backsheet'!$D$7:$AK$184,Q$10,0))="","",(VLOOKUP($E89,'Income &amp; Expenditure Backsheet'!$D$7:$AK$184,Q$10,0)))</f>
        <v>42038867</v>
      </c>
      <c r="R89" s="102">
        <f>IF((VLOOKUP($E89,'Income &amp; Expenditure Backsheet'!$D$7:$AK$184,R$10,0))="","",(VLOOKUP($E89,'Income &amp; Expenditure Backsheet'!$D$7:$AK$184,R$10,0)))</f>
        <v>9979977.7116275001</v>
      </c>
      <c r="S89" s="102">
        <f>IF((VLOOKUP($E89,'Income &amp; Expenditure Backsheet'!$D$7:$AK$184,S$10,0))="","",(VLOOKUP($E89,'Income &amp; Expenditure Backsheet'!$D$7:$AK$184,S$10,0)))</f>
        <v>10471248.5383725</v>
      </c>
      <c r="T89" s="102">
        <f>IF((VLOOKUP($E89,'Income &amp; Expenditure Backsheet'!$D$7:$AK$184,T$10,0))="","",(VLOOKUP($E89,'Income &amp; Expenditure Backsheet'!$D$7:$AK$184,T$10,0)))</f>
        <v>9926369.1787482277</v>
      </c>
      <c r="U89" s="102">
        <f>IF((VLOOKUP($E89,'Income &amp; Expenditure Backsheet'!$D$7:$AK$184,U$10,0))="","",(VLOOKUP($E89,'Income &amp; Expenditure Backsheet'!$D$7:$AK$184,U$10,0)))</f>
        <v>11661272</v>
      </c>
      <c r="V89" s="102">
        <f>IF((VLOOKUP($E89,'Income &amp; Expenditure Backsheet'!$D$7:$AK$184,V$10,0))="","",(VLOOKUP($E89,'Income &amp; Expenditure Backsheet'!$D$7:$AK$184,V$10,0)))</f>
        <v>42038867.428748228</v>
      </c>
    </row>
    <row r="90" spans="2:22" ht="16.5" customHeight="1">
      <c r="B90" s="42" t="s">
        <v>22</v>
      </c>
      <c r="C90" s="43" t="s">
        <v>38</v>
      </c>
      <c r="D90" s="43" t="s">
        <v>62</v>
      </c>
      <c r="E90" s="43" t="s">
        <v>163</v>
      </c>
      <c r="F90" s="88" t="s">
        <v>164</v>
      </c>
      <c r="G90" s="101">
        <f>IF((VLOOKUP($E90,'Income &amp; Expenditure Backsheet'!$D$7:$AK$184,G$10,0))="","",(VLOOKUP($E90,'Income &amp; Expenditure Backsheet'!$D$7:$AK$184,G$10,0)))</f>
        <v>85679869</v>
      </c>
      <c r="H90" s="102">
        <f>IF((VLOOKUP($E90,'Income &amp; Expenditure Backsheet'!$D$7:$AK$184,H$10,0))="","",(VLOOKUP($E90,'Income &amp; Expenditure Backsheet'!$D$7:$AK$184,H$10,0)))</f>
        <v>23856868</v>
      </c>
      <c r="I90" s="102">
        <f>IF((VLOOKUP($E90,'Income &amp; Expenditure Backsheet'!$D$7:$AK$184,I$10,0))="","",(VLOOKUP($E90,'Income &amp; Expenditure Backsheet'!$D$7:$AK$184,I$10,0)))</f>
        <v>18983066</v>
      </c>
      <c r="J90" s="102">
        <f>IF((VLOOKUP($E90,'Income &amp; Expenditure Backsheet'!$D$7:$AK$184,J$10,0))="","",(VLOOKUP($E90,'Income &amp; Expenditure Backsheet'!$D$7:$AK$184,J$10,0)))</f>
        <v>23856869</v>
      </c>
      <c r="K90" s="102">
        <f>IF((VLOOKUP($E90,'Income &amp; Expenditure Backsheet'!$D$7:$AK$184,K$10,0))="","",(VLOOKUP($E90,'Income &amp; Expenditure Backsheet'!$D$7:$AK$184,K$10,0)))</f>
        <v>18983066</v>
      </c>
      <c r="L90" s="102">
        <f>IF((VLOOKUP($E90,'Income &amp; Expenditure Backsheet'!$D$7:$AK$184,L$10,0))="","",(VLOOKUP($E90,'Income &amp; Expenditure Backsheet'!$D$7:$AK$184,L$10,0)))</f>
        <v>85679869</v>
      </c>
      <c r="M90" s="102">
        <f>IF((VLOOKUP($E90,'Income &amp; Expenditure Backsheet'!$D$7:$AK$184,M$10,0))="","",(VLOOKUP($E90,'Income &amp; Expenditure Backsheet'!$D$7:$AK$184,M$10,0)))</f>
        <v>23856868</v>
      </c>
      <c r="N90" s="102">
        <f>IF((VLOOKUP($E90,'Income &amp; Expenditure Backsheet'!$D$7:$AK$184,N$10,0))="","",(VLOOKUP($E90,'Income &amp; Expenditure Backsheet'!$D$7:$AK$184,N$10,0)))</f>
        <v>18983066</v>
      </c>
      <c r="O90" s="102">
        <f>IF((VLOOKUP($E90,'Income &amp; Expenditure Backsheet'!$D$7:$AK$184,O$10,0))="","",(VLOOKUP($E90,'Income &amp; Expenditure Backsheet'!$D$7:$AK$184,O$10,0)))</f>
        <v>23856869</v>
      </c>
      <c r="P90" s="102">
        <f>IF((VLOOKUP($E90,'Income &amp; Expenditure Backsheet'!$D$7:$AK$184,P$10,0))="","",(VLOOKUP($E90,'Income &amp; Expenditure Backsheet'!$D$7:$AK$184,P$10,0)))</f>
        <v>18983066</v>
      </c>
      <c r="Q90" s="102">
        <f>IF((VLOOKUP($E90,'Income &amp; Expenditure Backsheet'!$D$7:$AK$184,Q$10,0))="","",(VLOOKUP($E90,'Income &amp; Expenditure Backsheet'!$D$7:$AK$184,Q$10,0)))</f>
        <v>85679869</v>
      </c>
      <c r="R90" s="102">
        <f>IF((VLOOKUP($E90,'Income &amp; Expenditure Backsheet'!$D$7:$AK$184,R$10,0))="","",(VLOOKUP($E90,'Income &amp; Expenditure Backsheet'!$D$7:$AK$184,R$10,0)))</f>
        <v>18983066</v>
      </c>
      <c r="S90" s="102">
        <f>IF((VLOOKUP($E90,'Income &amp; Expenditure Backsheet'!$D$7:$AK$184,S$10,0))="","",(VLOOKUP($E90,'Income &amp; Expenditure Backsheet'!$D$7:$AK$184,S$10,0)))</f>
        <v>23856868</v>
      </c>
      <c r="T90" s="102">
        <f>IF((VLOOKUP($E90,'Income &amp; Expenditure Backsheet'!$D$7:$AK$184,T$10,0))="","",(VLOOKUP($E90,'Income &amp; Expenditure Backsheet'!$D$7:$AK$184,T$10,0)))</f>
        <v>23856869</v>
      </c>
      <c r="U90" s="102">
        <f>IF((VLOOKUP($E90,'Income &amp; Expenditure Backsheet'!$D$7:$AK$184,U$10,0))="","",(VLOOKUP($E90,'Income &amp; Expenditure Backsheet'!$D$7:$AK$184,U$10,0)))</f>
        <v>18983066</v>
      </c>
      <c r="V90" s="102">
        <f>IF((VLOOKUP($E90,'Income &amp; Expenditure Backsheet'!$D$7:$AK$184,V$10,0))="","",(VLOOKUP($E90,'Income &amp; Expenditure Backsheet'!$D$7:$AK$184,V$10,0)))</f>
        <v>85679869</v>
      </c>
    </row>
    <row r="91" spans="2:22" ht="16.5" customHeight="1">
      <c r="B91" s="42" t="s">
        <v>20</v>
      </c>
      <c r="C91" s="43" t="s">
        <v>36</v>
      </c>
      <c r="D91" s="43" t="s">
        <v>64</v>
      </c>
      <c r="E91" s="43" t="s">
        <v>165</v>
      </c>
      <c r="F91" s="88" t="s">
        <v>166</v>
      </c>
      <c r="G91" s="101">
        <f>IF((VLOOKUP($E91,'Income &amp; Expenditure Backsheet'!$D$7:$AK$184,G$10,0))="","",(VLOOKUP($E91,'Income &amp; Expenditure Backsheet'!$D$7:$AK$184,G$10,0)))</f>
        <v>19520484</v>
      </c>
      <c r="H91" s="102">
        <f>IF((VLOOKUP($E91,'Income &amp; Expenditure Backsheet'!$D$7:$AK$184,H$10,0))="","",(VLOOKUP($E91,'Income &amp; Expenditure Backsheet'!$D$7:$AK$184,H$10,0)))</f>
        <v>4880121</v>
      </c>
      <c r="I91" s="102">
        <f>IF((VLOOKUP($E91,'Income &amp; Expenditure Backsheet'!$D$7:$AK$184,I$10,0))="","",(VLOOKUP($E91,'Income &amp; Expenditure Backsheet'!$D$7:$AK$184,I$10,0)))</f>
        <v>4880121</v>
      </c>
      <c r="J91" s="102">
        <f>IF((VLOOKUP($E91,'Income &amp; Expenditure Backsheet'!$D$7:$AK$184,J$10,0))="","",(VLOOKUP($E91,'Income &amp; Expenditure Backsheet'!$D$7:$AK$184,J$10,0)))</f>
        <v>4880121</v>
      </c>
      <c r="K91" s="102">
        <f>IF((VLOOKUP($E91,'Income &amp; Expenditure Backsheet'!$D$7:$AK$184,K$10,0))="","",(VLOOKUP($E91,'Income &amp; Expenditure Backsheet'!$D$7:$AK$184,K$10,0)))</f>
        <v>4880121</v>
      </c>
      <c r="L91" s="102">
        <f>IF((VLOOKUP($E91,'Income &amp; Expenditure Backsheet'!$D$7:$AK$184,L$10,0))="","",(VLOOKUP($E91,'Income &amp; Expenditure Backsheet'!$D$7:$AK$184,L$10,0)))</f>
        <v>19520484</v>
      </c>
      <c r="M91" s="102">
        <f>IF((VLOOKUP($E91,'Income &amp; Expenditure Backsheet'!$D$7:$AK$184,M$10,0))="","",(VLOOKUP($E91,'Income &amp; Expenditure Backsheet'!$D$7:$AK$184,M$10,0)))</f>
        <v>4880121</v>
      </c>
      <c r="N91" s="102">
        <f>IF((VLOOKUP($E91,'Income &amp; Expenditure Backsheet'!$D$7:$AK$184,N$10,0))="","",(VLOOKUP($E91,'Income &amp; Expenditure Backsheet'!$D$7:$AK$184,N$10,0)))</f>
        <v>4880121</v>
      </c>
      <c r="O91" s="102">
        <f>IF((VLOOKUP($E91,'Income &amp; Expenditure Backsheet'!$D$7:$AK$184,O$10,0))="","",(VLOOKUP($E91,'Income &amp; Expenditure Backsheet'!$D$7:$AK$184,O$10,0)))</f>
        <v>4880121</v>
      </c>
      <c r="P91" s="102">
        <f>IF((VLOOKUP($E91,'Income &amp; Expenditure Backsheet'!$D$7:$AK$184,P$10,0))="","",(VLOOKUP($E91,'Income &amp; Expenditure Backsheet'!$D$7:$AK$184,P$10,0)))</f>
        <v>4880121</v>
      </c>
      <c r="Q91" s="102">
        <f>IF((VLOOKUP($E91,'Income &amp; Expenditure Backsheet'!$D$7:$AK$184,Q$10,0))="","",(VLOOKUP($E91,'Income &amp; Expenditure Backsheet'!$D$7:$AK$184,Q$10,0)))</f>
        <v>19520484</v>
      </c>
      <c r="R91" s="102">
        <f>IF((VLOOKUP($E91,'Income &amp; Expenditure Backsheet'!$D$7:$AK$184,R$10,0))="","",(VLOOKUP($E91,'Income &amp; Expenditure Backsheet'!$D$7:$AK$184,R$10,0)))</f>
        <v>4880121</v>
      </c>
      <c r="S91" s="102">
        <f>IF((VLOOKUP($E91,'Income &amp; Expenditure Backsheet'!$D$7:$AK$184,S$10,0))="","",(VLOOKUP($E91,'Income &amp; Expenditure Backsheet'!$D$7:$AK$184,S$10,0)))</f>
        <v>4880121</v>
      </c>
      <c r="T91" s="102">
        <f>IF((VLOOKUP($E91,'Income &amp; Expenditure Backsheet'!$D$7:$AK$184,T$10,0))="","",(VLOOKUP($E91,'Income &amp; Expenditure Backsheet'!$D$7:$AK$184,T$10,0)))</f>
        <v>4880121</v>
      </c>
      <c r="U91" s="102">
        <f>IF((VLOOKUP($E91,'Income &amp; Expenditure Backsheet'!$D$7:$AK$184,U$10,0))="","",(VLOOKUP($E91,'Income &amp; Expenditure Backsheet'!$D$7:$AK$184,U$10,0)))</f>
        <v>4880121</v>
      </c>
      <c r="V91" s="102">
        <f>IF((VLOOKUP($E91,'Income &amp; Expenditure Backsheet'!$D$7:$AK$184,V$10,0))="","",(VLOOKUP($E91,'Income &amp; Expenditure Backsheet'!$D$7:$AK$184,V$10,0)))</f>
        <v>19520484</v>
      </c>
    </row>
    <row r="92" spans="2:22" ht="16.5" customHeight="1">
      <c r="B92" s="42" t="s">
        <v>20</v>
      </c>
      <c r="C92" s="43" t="s">
        <v>36</v>
      </c>
      <c r="D92" s="43" t="s">
        <v>64</v>
      </c>
      <c r="E92" s="43" t="s">
        <v>167</v>
      </c>
      <c r="F92" s="88" t="s">
        <v>168</v>
      </c>
      <c r="G92" s="101">
        <f>IF((VLOOKUP($E92,'Income &amp; Expenditure Backsheet'!$D$7:$AK$184,G$10,0))="","",(VLOOKUP($E92,'Income &amp; Expenditure Backsheet'!$D$7:$AK$184,G$10,0)))</f>
        <v>15077000</v>
      </c>
      <c r="H92" s="102">
        <f>IF((VLOOKUP($E92,'Income &amp; Expenditure Backsheet'!$D$7:$AK$184,H$10,0))="","",(VLOOKUP($E92,'Income &amp; Expenditure Backsheet'!$D$7:$AK$184,H$10,0)))</f>
        <v>3769250</v>
      </c>
      <c r="I92" s="102">
        <f>IF((VLOOKUP($E92,'Income &amp; Expenditure Backsheet'!$D$7:$AK$184,I$10,0))="","",(VLOOKUP($E92,'Income &amp; Expenditure Backsheet'!$D$7:$AK$184,I$10,0)))</f>
        <v>3769250</v>
      </c>
      <c r="J92" s="102">
        <f>IF((VLOOKUP($E92,'Income &amp; Expenditure Backsheet'!$D$7:$AK$184,J$10,0))="","",(VLOOKUP($E92,'Income &amp; Expenditure Backsheet'!$D$7:$AK$184,J$10,0)))</f>
        <v>3769250</v>
      </c>
      <c r="K92" s="102">
        <f>IF((VLOOKUP($E92,'Income &amp; Expenditure Backsheet'!$D$7:$AK$184,K$10,0))="","",(VLOOKUP($E92,'Income &amp; Expenditure Backsheet'!$D$7:$AK$184,K$10,0)))</f>
        <v>3769250</v>
      </c>
      <c r="L92" s="102">
        <f>IF((VLOOKUP($E92,'Income &amp; Expenditure Backsheet'!$D$7:$AK$184,L$10,0))="","",(VLOOKUP($E92,'Income &amp; Expenditure Backsheet'!$D$7:$AK$184,L$10,0)))</f>
        <v>15077000</v>
      </c>
      <c r="M92" s="102">
        <f>IF((VLOOKUP($E92,'Income &amp; Expenditure Backsheet'!$D$7:$AK$184,M$10,0))="","",(VLOOKUP($E92,'Income &amp; Expenditure Backsheet'!$D$7:$AK$184,M$10,0)))</f>
        <v>3769250</v>
      </c>
      <c r="N92" s="102">
        <f>IF((VLOOKUP($E92,'Income &amp; Expenditure Backsheet'!$D$7:$AK$184,N$10,0))="","",(VLOOKUP($E92,'Income &amp; Expenditure Backsheet'!$D$7:$AK$184,N$10,0)))</f>
        <v>3769250</v>
      </c>
      <c r="O92" s="102">
        <f>IF((VLOOKUP($E92,'Income &amp; Expenditure Backsheet'!$D$7:$AK$184,O$10,0))="","",(VLOOKUP($E92,'Income &amp; Expenditure Backsheet'!$D$7:$AK$184,O$10,0)))</f>
        <v>3769250</v>
      </c>
      <c r="P92" s="102">
        <f>IF((VLOOKUP($E92,'Income &amp; Expenditure Backsheet'!$D$7:$AK$184,P$10,0))="","",(VLOOKUP($E92,'Income &amp; Expenditure Backsheet'!$D$7:$AK$184,P$10,0)))</f>
        <v>3769250</v>
      </c>
      <c r="Q92" s="102">
        <f>IF((VLOOKUP($E92,'Income &amp; Expenditure Backsheet'!$D$7:$AK$184,Q$10,0))="","",(VLOOKUP($E92,'Income &amp; Expenditure Backsheet'!$D$7:$AK$184,Q$10,0)))</f>
        <v>15077000</v>
      </c>
      <c r="R92" s="102">
        <f>IF((VLOOKUP($E92,'Income &amp; Expenditure Backsheet'!$D$7:$AK$184,R$10,0))="","",(VLOOKUP($E92,'Income &amp; Expenditure Backsheet'!$D$7:$AK$184,R$10,0)))</f>
        <v>3769250</v>
      </c>
      <c r="S92" s="102">
        <f>IF((VLOOKUP($E92,'Income &amp; Expenditure Backsheet'!$D$7:$AK$184,S$10,0))="","",(VLOOKUP($E92,'Income &amp; Expenditure Backsheet'!$D$7:$AK$184,S$10,0)))</f>
        <v>3769250</v>
      </c>
      <c r="T92" s="102">
        <f>IF((VLOOKUP($E92,'Income &amp; Expenditure Backsheet'!$D$7:$AK$184,T$10,0))="","",(VLOOKUP($E92,'Income &amp; Expenditure Backsheet'!$D$7:$AK$184,T$10,0)))</f>
        <v>3769250</v>
      </c>
      <c r="U92" s="102">
        <f>IF((VLOOKUP($E92,'Income &amp; Expenditure Backsheet'!$D$7:$AK$184,U$10,0))="","",(VLOOKUP($E92,'Income &amp; Expenditure Backsheet'!$D$7:$AK$184,U$10,0)))</f>
        <v>3769250</v>
      </c>
      <c r="V92" s="102">
        <f>IF((VLOOKUP($E92,'Income &amp; Expenditure Backsheet'!$D$7:$AK$184,V$10,0))="","",(VLOOKUP($E92,'Income &amp; Expenditure Backsheet'!$D$7:$AK$184,V$10,0)))</f>
        <v>15077000</v>
      </c>
    </row>
    <row r="93" spans="2:22" ht="16.5" customHeight="1">
      <c r="B93" s="42" t="s">
        <v>16</v>
      </c>
      <c r="C93" s="43" t="s">
        <v>24</v>
      </c>
      <c r="D93" s="43" t="s">
        <v>44</v>
      </c>
      <c r="E93" s="43" t="s">
        <v>169</v>
      </c>
      <c r="F93" s="88" t="s">
        <v>170</v>
      </c>
      <c r="G93" s="101">
        <f>IF((VLOOKUP($E93,'Income &amp; Expenditure Backsheet'!$D$7:$AK$184,G$10,0))="","",(VLOOKUP($E93,'Income &amp; Expenditure Backsheet'!$D$7:$AK$184,G$10,0)))</f>
        <v>7562432</v>
      </c>
      <c r="H93" s="102">
        <f>IF((VLOOKUP($E93,'Income &amp; Expenditure Backsheet'!$D$7:$AK$184,H$10,0))="","",(VLOOKUP($E93,'Income &amp; Expenditure Backsheet'!$D$7:$AK$184,H$10,0)))</f>
        <v>2537906</v>
      </c>
      <c r="I93" s="102">
        <f>IF((VLOOKUP($E93,'Income &amp; Expenditure Backsheet'!$D$7:$AK$184,I$10,0))="","",(VLOOKUP($E93,'Income &amp; Expenditure Backsheet'!$D$7:$AK$184,I$10,0)))</f>
        <v>1674842</v>
      </c>
      <c r="J93" s="102">
        <f>IF((VLOOKUP($E93,'Income &amp; Expenditure Backsheet'!$D$7:$AK$184,J$10,0))="","",(VLOOKUP($E93,'Income &amp; Expenditure Backsheet'!$D$7:$AK$184,J$10,0)))</f>
        <v>1674842</v>
      </c>
      <c r="K93" s="102">
        <f>IF((VLOOKUP($E93,'Income &amp; Expenditure Backsheet'!$D$7:$AK$184,K$10,0))="","",(VLOOKUP($E93,'Income &amp; Expenditure Backsheet'!$D$7:$AK$184,K$10,0)))</f>
        <v>1674842</v>
      </c>
      <c r="L93" s="102">
        <f>IF((VLOOKUP($E93,'Income &amp; Expenditure Backsheet'!$D$7:$AK$184,L$10,0))="","",(VLOOKUP($E93,'Income &amp; Expenditure Backsheet'!$D$7:$AK$184,L$10,0)))</f>
        <v>7562432</v>
      </c>
      <c r="M93" s="102">
        <f>IF((VLOOKUP($E93,'Income &amp; Expenditure Backsheet'!$D$7:$AK$184,M$10,0))="","",(VLOOKUP($E93,'Income &amp; Expenditure Backsheet'!$D$7:$AK$184,M$10,0)))</f>
        <v>2537906</v>
      </c>
      <c r="N93" s="102">
        <f>IF((VLOOKUP($E93,'Income &amp; Expenditure Backsheet'!$D$7:$AK$184,N$10,0))="","",(VLOOKUP($E93,'Income &amp; Expenditure Backsheet'!$D$7:$AK$184,N$10,0)))</f>
        <v>1674842</v>
      </c>
      <c r="O93" s="102">
        <f>IF((VLOOKUP($E93,'Income &amp; Expenditure Backsheet'!$D$7:$AK$184,O$10,0))="","",(VLOOKUP($E93,'Income &amp; Expenditure Backsheet'!$D$7:$AK$184,O$10,0)))</f>
        <v>1674842</v>
      </c>
      <c r="P93" s="102">
        <f>IF((VLOOKUP($E93,'Income &amp; Expenditure Backsheet'!$D$7:$AK$184,P$10,0))="","",(VLOOKUP($E93,'Income &amp; Expenditure Backsheet'!$D$7:$AK$184,P$10,0)))</f>
        <v>1674842</v>
      </c>
      <c r="Q93" s="102">
        <f>IF((VLOOKUP($E93,'Income &amp; Expenditure Backsheet'!$D$7:$AK$184,Q$10,0))="","",(VLOOKUP($E93,'Income &amp; Expenditure Backsheet'!$D$7:$AK$184,Q$10,0)))</f>
        <v>7562432</v>
      </c>
      <c r="R93" s="102">
        <f>IF((VLOOKUP($E93,'Income &amp; Expenditure Backsheet'!$D$7:$AK$184,R$10,0))="","",(VLOOKUP($E93,'Income &amp; Expenditure Backsheet'!$D$7:$AK$184,R$10,0)))</f>
        <v>2537906</v>
      </c>
      <c r="S93" s="102">
        <f>IF((VLOOKUP($E93,'Income &amp; Expenditure Backsheet'!$D$7:$AK$184,S$10,0))="","",(VLOOKUP($E93,'Income &amp; Expenditure Backsheet'!$D$7:$AK$184,S$10,0)))</f>
        <v>1674842</v>
      </c>
      <c r="T93" s="102">
        <f>IF((VLOOKUP($E93,'Income &amp; Expenditure Backsheet'!$D$7:$AK$184,T$10,0))="","",(VLOOKUP($E93,'Income &amp; Expenditure Backsheet'!$D$7:$AK$184,T$10,0)))</f>
        <v>1674842</v>
      </c>
      <c r="U93" s="102">
        <f>IF((VLOOKUP($E93,'Income &amp; Expenditure Backsheet'!$D$7:$AK$184,U$10,0))="","",(VLOOKUP($E93,'Income &amp; Expenditure Backsheet'!$D$7:$AK$184,U$10,0)))</f>
        <v>1674842</v>
      </c>
      <c r="V93" s="102">
        <f>IF((VLOOKUP($E93,'Income &amp; Expenditure Backsheet'!$D$7:$AK$184,V$10,0))="","",(VLOOKUP($E93,'Income &amp; Expenditure Backsheet'!$D$7:$AK$184,V$10,0)))</f>
        <v>7562432</v>
      </c>
    </row>
    <row r="94" spans="2:22" ht="16.5" customHeight="1">
      <c r="B94" s="42" t="s">
        <v>20</v>
      </c>
      <c r="C94" s="43" t="s">
        <v>36</v>
      </c>
      <c r="D94" s="43" t="s">
        <v>64</v>
      </c>
      <c r="E94" s="43" t="s">
        <v>171</v>
      </c>
      <c r="F94" s="88" t="s">
        <v>172</v>
      </c>
      <c r="G94" s="101">
        <f>IF((VLOOKUP($E94,'Income &amp; Expenditure Backsheet'!$D$7:$AK$184,G$10,0))="","",(VLOOKUP($E94,'Income &amp; Expenditure Backsheet'!$D$7:$AK$184,G$10,0)))</f>
        <v>18619803</v>
      </c>
      <c r="H94" s="102">
        <f>IF((VLOOKUP($E94,'Income &amp; Expenditure Backsheet'!$D$7:$AK$184,H$10,0))="","",(VLOOKUP($E94,'Income &amp; Expenditure Backsheet'!$D$7:$AK$184,H$10,0)))</f>
        <v>4656951</v>
      </c>
      <c r="I94" s="102">
        <f>IF((VLOOKUP($E94,'Income &amp; Expenditure Backsheet'!$D$7:$AK$184,I$10,0))="","",(VLOOKUP($E94,'Income &amp; Expenditure Backsheet'!$D$7:$AK$184,I$10,0)))</f>
        <v>4656951</v>
      </c>
      <c r="J94" s="102">
        <f>IF((VLOOKUP($E94,'Income &amp; Expenditure Backsheet'!$D$7:$AK$184,J$10,0))="","",(VLOOKUP($E94,'Income &amp; Expenditure Backsheet'!$D$7:$AK$184,J$10,0)))</f>
        <v>4656951</v>
      </c>
      <c r="K94" s="102">
        <f>IF((VLOOKUP($E94,'Income &amp; Expenditure Backsheet'!$D$7:$AK$184,K$10,0))="","",(VLOOKUP($E94,'Income &amp; Expenditure Backsheet'!$D$7:$AK$184,K$10,0)))</f>
        <v>4656951</v>
      </c>
      <c r="L94" s="102">
        <f>IF((VLOOKUP($E94,'Income &amp; Expenditure Backsheet'!$D$7:$AK$184,L$10,0))="","",(VLOOKUP($E94,'Income &amp; Expenditure Backsheet'!$D$7:$AK$184,L$10,0)))</f>
        <v>18627804</v>
      </c>
      <c r="M94" s="102">
        <f>IF((VLOOKUP($E94,'Income &amp; Expenditure Backsheet'!$D$7:$AK$184,M$10,0))="","",(VLOOKUP($E94,'Income &amp; Expenditure Backsheet'!$D$7:$AK$184,M$10,0)))</f>
        <v>4655000</v>
      </c>
      <c r="N94" s="102">
        <f>IF((VLOOKUP($E94,'Income &amp; Expenditure Backsheet'!$D$7:$AK$184,N$10,0))="","",(VLOOKUP($E94,'Income &amp; Expenditure Backsheet'!$D$7:$AK$184,N$10,0)))</f>
        <v>4655000</v>
      </c>
      <c r="O94" s="102">
        <f>IF((VLOOKUP($E94,'Income &amp; Expenditure Backsheet'!$D$7:$AK$184,O$10,0))="","",(VLOOKUP($E94,'Income &amp; Expenditure Backsheet'!$D$7:$AK$184,O$10,0)))</f>
        <v>4655000</v>
      </c>
      <c r="P94" s="102">
        <f>IF((VLOOKUP($E94,'Income &amp; Expenditure Backsheet'!$D$7:$AK$184,P$10,0))="","",(VLOOKUP($E94,'Income &amp; Expenditure Backsheet'!$D$7:$AK$184,P$10,0)))</f>
        <v>4654803</v>
      </c>
      <c r="Q94" s="102">
        <f>IF((VLOOKUP($E94,'Income &amp; Expenditure Backsheet'!$D$7:$AK$184,Q$10,0))="","",(VLOOKUP($E94,'Income &amp; Expenditure Backsheet'!$D$7:$AK$184,Q$10,0)))</f>
        <v>18619803</v>
      </c>
      <c r="R94" s="102">
        <f>IF((VLOOKUP($E94,'Income &amp; Expenditure Backsheet'!$D$7:$AK$184,R$10,0))="","",(VLOOKUP($E94,'Income &amp; Expenditure Backsheet'!$D$7:$AK$184,R$10,0)))</f>
        <v>4655000</v>
      </c>
      <c r="S94" s="102">
        <f>IF((VLOOKUP($E94,'Income &amp; Expenditure Backsheet'!$D$7:$AK$184,S$10,0))="","",(VLOOKUP($E94,'Income &amp; Expenditure Backsheet'!$D$7:$AK$184,S$10,0)))</f>
        <v>4655000</v>
      </c>
      <c r="T94" s="102">
        <f>IF((VLOOKUP($E94,'Income &amp; Expenditure Backsheet'!$D$7:$AK$184,T$10,0))="","",(VLOOKUP($E94,'Income &amp; Expenditure Backsheet'!$D$7:$AK$184,T$10,0)))</f>
        <v>4655000</v>
      </c>
      <c r="U94" s="102">
        <f>IF((VLOOKUP($E94,'Income &amp; Expenditure Backsheet'!$D$7:$AK$184,U$10,0))="","",(VLOOKUP($E94,'Income &amp; Expenditure Backsheet'!$D$7:$AK$184,U$10,0)))</f>
        <v>4654803</v>
      </c>
      <c r="V94" s="102">
        <f>IF((VLOOKUP($E94,'Income &amp; Expenditure Backsheet'!$D$7:$AK$184,V$10,0))="","",(VLOOKUP($E94,'Income &amp; Expenditure Backsheet'!$D$7:$AK$184,V$10,0)))</f>
        <v>18619803</v>
      </c>
    </row>
    <row r="95" spans="2:22" ht="16.5" customHeight="1">
      <c r="B95" s="42" t="s">
        <v>18</v>
      </c>
      <c r="C95" s="43" t="s">
        <v>32</v>
      </c>
      <c r="D95" s="43" t="s">
        <v>50</v>
      </c>
      <c r="E95" s="43" t="s">
        <v>173</v>
      </c>
      <c r="F95" s="88" t="s">
        <v>174</v>
      </c>
      <c r="G95" s="101">
        <f>IF((VLOOKUP($E95,'Income &amp; Expenditure Backsheet'!$D$7:$AK$184,G$10,0))="","",(VLOOKUP($E95,'Income &amp; Expenditure Backsheet'!$D$7:$AK$184,G$10,0)))</f>
        <v>42047168</v>
      </c>
      <c r="H95" s="102">
        <f>IF((VLOOKUP($E95,'Income &amp; Expenditure Backsheet'!$D$7:$AK$184,H$10,0))="","",(VLOOKUP($E95,'Income &amp; Expenditure Backsheet'!$D$7:$AK$184,H$10,0)))</f>
        <v>11680600</v>
      </c>
      <c r="I95" s="102">
        <f>IF((VLOOKUP($E95,'Income &amp; Expenditure Backsheet'!$D$7:$AK$184,I$10,0))="","",(VLOOKUP($E95,'Income &amp; Expenditure Backsheet'!$D$7:$AK$184,I$10,0)))</f>
        <v>10122300</v>
      </c>
      <c r="J95" s="102">
        <f>IF((VLOOKUP($E95,'Income &amp; Expenditure Backsheet'!$D$7:$AK$184,J$10,0))="","",(VLOOKUP($E95,'Income &amp; Expenditure Backsheet'!$D$7:$AK$184,J$10,0)))</f>
        <v>10122300</v>
      </c>
      <c r="K95" s="102">
        <f>IF((VLOOKUP($E95,'Income &amp; Expenditure Backsheet'!$D$7:$AK$184,K$10,0))="","",(VLOOKUP($E95,'Income &amp; Expenditure Backsheet'!$D$7:$AK$184,K$10,0)))</f>
        <v>10121968</v>
      </c>
      <c r="L95" s="102">
        <f>IF((VLOOKUP($E95,'Income &amp; Expenditure Backsheet'!$D$7:$AK$184,L$10,0))="","",(VLOOKUP($E95,'Income &amp; Expenditure Backsheet'!$D$7:$AK$184,L$10,0)))</f>
        <v>42047168</v>
      </c>
      <c r="M95" s="102">
        <f>IF((VLOOKUP($E95,'Income &amp; Expenditure Backsheet'!$D$7:$AK$184,M$10,0))="","",(VLOOKUP($E95,'Income &amp; Expenditure Backsheet'!$D$7:$AK$184,M$10,0)))</f>
        <v>12404300</v>
      </c>
      <c r="N95" s="102">
        <f>IF((VLOOKUP($E95,'Income &amp; Expenditure Backsheet'!$D$7:$AK$184,N$10,0))="","",(VLOOKUP($E95,'Income &amp; Expenditure Backsheet'!$D$7:$AK$184,N$10,0)))</f>
        <v>10561500</v>
      </c>
      <c r="O95" s="102">
        <f>IF((VLOOKUP($E95,'Income &amp; Expenditure Backsheet'!$D$7:$AK$184,O$10,0))="","",(VLOOKUP($E95,'Income &amp; Expenditure Backsheet'!$D$7:$AK$184,O$10,0)))</f>
        <v>10829500</v>
      </c>
      <c r="P95" s="102">
        <f>IF((VLOOKUP($E95,'Income &amp; Expenditure Backsheet'!$D$7:$AK$184,P$10,0))="","",(VLOOKUP($E95,'Income &amp; Expenditure Backsheet'!$D$7:$AK$184,P$10,0)))</f>
        <v>10110000</v>
      </c>
      <c r="Q95" s="102">
        <f>IF((VLOOKUP($E95,'Income &amp; Expenditure Backsheet'!$D$7:$AK$184,Q$10,0))="","",(VLOOKUP($E95,'Income &amp; Expenditure Backsheet'!$D$7:$AK$184,Q$10,0)))</f>
        <v>43905300</v>
      </c>
      <c r="R95" s="102">
        <f>IF((VLOOKUP($E95,'Income &amp; Expenditure Backsheet'!$D$7:$AK$184,R$10,0))="","",(VLOOKUP($E95,'Income &amp; Expenditure Backsheet'!$D$7:$AK$184,R$10,0)))</f>
        <v>12404300</v>
      </c>
      <c r="S95" s="102">
        <f>IF((VLOOKUP($E95,'Income &amp; Expenditure Backsheet'!$D$7:$AK$184,S$10,0))="","",(VLOOKUP($E95,'Income &amp; Expenditure Backsheet'!$D$7:$AK$184,S$10,0)))</f>
        <v>10389800</v>
      </c>
      <c r="T95" s="102">
        <f>IF((VLOOKUP($E95,'Income &amp; Expenditure Backsheet'!$D$7:$AK$184,T$10,0))="","",(VLOOKUP($E95,'Income &amp; Expenditure Backsheet'!$D$7:$AK$184,T$10,0)))</f>
        <v>10829500</v>
      </c>
      <c r="U95" s="102">
        <f>IF((VLOOKUP($E95,'Income &amp; Expenditure Backsheet'!$D$7:$AK$184,U$10,0))="","",(VLOOKUP($E95,'Income &amp; Expenditure Backsheet'!$D$7:$AK$184,U$10,0)))</f>
        <v>9858000</v>
      </c>
      <c r="V95" s="102">
        <f>IF((VLOOKUP($E95,'Income &amp; Expenditure Backsheet'!$D$7:$AK$184,V$10,0))="","",(VLOOKUP($E95,'Income &amp; Expenditure Backsheet'!$D$7:$AK$184,V$10,0)))</f>
        <v>43481600</v>
      </c>
    </row>
    <row r="96" spans="2:22" ht="16.5" customHeight="1">
      <c r="B96" s="42" t="s">
        <v>18</v>
      </c>
      <c r="C96" s="43" t="s">
        <v>34</v>
      </c>
      <c r="D96" s="43" t="s">
        <v>52</v>
      </c>
      <c r="E96" s="43" t="s">
        <v>175</v>
      </c>
      <c r="F96" s="88" t="s">
        <v>176</v>
      </c>
      <c r="G96" s="101">
        <f>IF((VLOOKUP($E96,'Income &amp; Expenditure Backsheet'!$D$7:$AK$184,G$10,0))="","",(VLOOKUP($E96,'Income &amp; Expenditure Backsheet'!$D$7:$AK$184,G$10,0)))</f>
        <v>302502457</v>
      </c>
      <c r="H96" s="102">
        <f>IF((VLOOKUP($E96,'Income &amp; Expenditure Backsheet'!$D$7:$AK$184,H$10,0))="","",(VLOOKUP($E96,'Income &amp; Expenditure Backsheet'!$D$7:$AK$184,H$10,0)))</f>
        <v>75922250</v>
      </c>
      <c r="I96" s="102">
        <f>IF((VLOOKUP($E96,'Income &amp; Expenditure Backsheet'!$D$7:$AK$184,I$10,0))="","",(VLOOKUP($E96,'Income &amp; Expenditure Backsheet'!$D$7:$AK$184,I$10,0)))</f>
        <v>75922250</v>
      </c>
      <c r="J96" s="102">
        <f>IF((VLOOKUP($E96,'Income &amp; Expenditure Backsheet'!$D$7:$AK$184,J$10,0))="","",(VLOOKUP($E96,'Income &amp; Expenditure Backsheet'!$D$7:$AK$184,J$10,0)))</f>
        <v>75922250</v>
      </c>
      <c r="K96" s="102">
        <f>IF((VLOOKUP($E96,'Income &amp; Expenditure Backsheet'!$D$7:$AK$184,K$10,0))="","",(VLOOKUP($E96,'Income &amp; Expenditure Backsheet'!$D$7:$AK$184,K$10,0)))</f>
        <v>75922250</v>
      </c>
      <c r="L96" s="102">
        <f>IF((VLOOKUP($E96,'Income &amp; Expenditure Backsheet'!$D$7:$AK$184,L$10,0))="","",(VLOOKUP($E96,'Income &amp; Expenditure Backsheet'!$D$7:$AK$184,L$10,0)))</f>
        <v>303689000</v>
      </c>
      <c r="M96" s="102">
        <f>IF((VLOOKUP($E96,'Income &amp; Expenditure Backsheet'!$D$7:$AK$184,M$10,0))="","",(VLOOKUP($E96,'Income &amp; Expenditure Backsheet'!$D$7:$AK$184,M$10,0)))</f>
        <v>76362000</v>
      </c>
      <c r="N96" s="102">
        <f>IF((VLOOKUP($E96,'Income &amp; Expenditure Backsheet'!$D$7:$AK$184,N$10,0))="","",(VLOOKUP($E96,'Income &amp; Expenditure Backsheet'!$D$7:$AK$184,N$10,0)))</f>
        <v>78014113</v>
      </c>
      <c r="O96" s="102">
        <f>IF((VLOOKUP($E96,'Income &amp; Expenditure Backsheet'!$D$7:$AK$184,O$10,0))="","",(VLOOKUP($E96,'Income &amp; Expenditure Backsheet'!$D$7:$AK$184,O$10,0)))</f>
        <v>80669551.606335193</v>
      </c>
      <c r="P96" s="102">
        <f>IF((VLOOKUP($E96,'Income &amp; Expenditure Backsheet'!$D$7:$AK$184,P$10,0))="","",(VLOOKUP($E96,'Income &amp; Expenditure Backsheet'!$D$7:$AK$184,P$10,0)))</f>
        <v>80669551.606335223</v>
      </c>
      <c r="Q96" s="102">
        <f>IF((VLOOKUP($E96,'Income &amp; Expenditure Backsheet'!$D$7:$AK$184,Q$10,0))="","",(VLOOKUP($E96,'Income &amp; Expenditure Backsheet'!$D$7:$AK$184,Q$10,0)))</f>
        <v>315715216.21267045</v>
      </c>
      <c r="R96" s="102">
        <f>IF((VLOOKUP($E96,'Income &amp; Expenditure Backsheet'!$D$7:$AK$184,R$10,0))="","",(VLOOKUP($E96,'Income &amp; Expenditure Backsheet'!$D$7:$AK$184,R$10,0)))</f>
        <v>76927386.140472844</v>
      </c>
      <c r="S96" s="102">
        <f>IF((VLOOKUP($E96,'Income &amp; Expenditure Backsheet'!$D$7:$AK$184,S$10,0))="","",(VLOOKUP($E96,'Income &amp; Expenditure Backsheet'!$D$7:$AK$184,S$10,0)))</f>
        <v>80678221</v>
      </c>
      <c r="T96" s="102">
        <f>IF((VLOOKUP($E96,'Income &amp; Expenditure Backsheet'!$D$7:$AK$184,T$10,0))="","",(VLOOKUP($E96,'Income &amp; Expenditure Backsheet'!$D$7:$AK$184,T$10,0)))</f>
        <v>79224212.893459082</v>
      </c>
      <c r="U96" s="102">
        <f>IF((VLOOKUP($E96,'Income &amp; Expenditure Backsheet'!$D$7:$AK$184,U$10,0))="","",(VLOOKUP($E96,'Income &amp; Expenditure Backsheet'!$D$7:$AK$184,U$10,0)))</f>
        <v>78935978.066312015</v>
      </c>
      <c r="V96" s="102">
        <f>IF((VLOOKUP($E96,'Income &amp; Expenditure Backsheet'!$D$7:$AK$184,V$10,0))="","",(VLOOKUP($E96,'Income &amp; Expenditure Backsheet'!$D$7:$AK$184,V$10,0)))</f>
        <v>315765798.10024393</v>
      </c>
    </row>
    <row r="97" spans="2:22" ht="16.5" customHeight="1">
      <c r="B97" s="42" t="s">
        <v>20</v>
      </c>
      <c r="C97" s="43" t="s">
        <v>36</v>
      </c>
      <c r="D97" s="43" t="s">
        <v>64</v>
      </c>
      <c r="E97" s="43" t="s">
        <v>177</v>
      </c>
      <c r="F97" s="88" t="s">
        <v>178</v>
      </c>
      <c r="G97" s="101">
        <f>IF((VLOOKUP($E97,'Income &amp; Expenditure Backsheet'!$D$7:$AK$184,G$10,0))="","",(VLOOKUP($E97,'Income &amp; Expenditure Backsheet'!$D$7:$AK$184,G$10,0)))</f>
        <v>22531000</v>
      </c>
      <c r="H97" s="102">
        <f>IF((VLOOKUP($E97,'Income &amp; Expenditure Backsheet'!$D$7:$AK$184,H$10,0))="","",(VLOOKUP($E97,'Income &amp; Expenditure Backsheet'!$D$7:$AK$184,H$10,0)))</f>
        <v>5633000</v>
      </c>
      <c r="I97" s="102">
        <f>IF((VLOOKUP($E97,'Income &amp; Expenditure Backsheet'!$D$7:$AK$184,I$10,0))="","",(VLOOKUP($E97,'Income &amp; Expenditure Backsheet'!$D$7:$AK$184,I$10,0)))</f>
        <v>5633000</v>
      </c>
      <c r="J97" s="102">
        <f>IF((VLOOKUP($E97,'Income &amp; Expenditure Backsheet'!$D$7:$AK$184,J$10,0))="","",(VLOOKUP($E97,'Income &amp; Expenditure Backsheet'!$D$7:$AK$184,J$10,0)))</f>
        <v>5633000</v>
      </c>
      <c r="K97" s="102">
        <f>IF((VLOOKUP($E97,'Income &amp; Expenditure Backsheet'!$D$7:$AK$184,K$10,0))="","",(VLOOKUP($E97,'Income &amp; Expenditure Backsheet'!$D$7:$AK$184,K$10,0)))</f>
        <v>5632000</v>
      </c>
      <c r="L97" s="102">
        <f>IF((VLOOKUP($E97,'Income &amp; Expenditure Backsheet'!$D$7:$AK$184,L$10,0))="","",(VLOOKUP($E97,'Income &amp; Expenditure Backsheet'!$D$7:$AK$184,L$10,0)))</f>
        <v>22531000</v>
      </c>
      <c r="M97" s="102">
        <f>IF((VLOOKUP($E97,'Income &amp; Expenditure Backsheet'!$D$7:$AK$184,M$10,0))="","",(VLOOKUP($E97,'Income &amp; Expenditure Backsheet'!$D$7:$AK$184,M$10,0)))</f>
        <v>5633000</v>
      </c>
      <c r="N97" s="102">
        <f>IF((VLOOKUP($E97,'Income &amp; Expenditure Backsheet'!$D$7:$AK$184,N$10,0))="","",(VLOOKUP($E97,'Income &amp; Expenditure Backsheet'!$D$7:$AK$184,N$10,0)))</f>
        <v>5633000</v>
      </c>
      <c r="O97" s="102">
        <f>IF((VLOOKUP($E97,'Income &amp; Expenditure Backsheet'!$D$7:$AK$184,O$10,0))="","",(VLOOKUP($E97,'Income &amp; Expenditure Backsheet'!$D$7:$AK$184,O$10,0)))</f>
        <v>5633000</v>
      </c>
      <c r="P97" s="102">
        <f>IF((VLOOKUP($E97,'Income &amp; Expenditure Backsheet'!$D$7:$AK$184,P$10,0))="","",(VLOOKUP($E97,'Income &amp; Expenditure Backsheet'!$D$7:$AK$184,P$10,0)))</f>
        <v>5632000</v>
      </c>
      <c r="Q97" s="102">
        <f>IF((VLOOKUP($E97,'Income &amp; Expenditure Backsheet'!$D$7:$AK$184,Q$10,0))="","",(VLOOKUP($E97,'Income &amp; Expenditure Backsheet'!$D$7:$AK$184,Q$10,0)))</f>
        <v>22531000</v>
      </c>
      <c r="R97" s="102">
        <f>IF((VLOOKUP($E97,'Income &amp; Expenditure Backsheet'!$D$7:$AK$184,R$10,0))="","",(VLOOKUP($E97,'Income &amp; Expenditure Backsheet'!$D$7:$AK$184,R$10,0)))</f>
        <v>5633000</v>
      </c>
      <c r="S97" s="102">
        <f>IF((VLOOKUP($E97,'Income &amp; Expenditure Backsheet'!$D$7:$AK$184,S$10,0))="","",(VLOOKUP($E97,'Income &amp; Expenditure Backsheet'!$D$7:$AK$184,S$10,0)))</f>
        <v>5633000</v>
      </c>
      <c r="T97" s="102">
        <f>IF((VLOOKUP($E97,'Income &amp; Expenditure Backsheet'!$D$7:$AK$184,T$10,0))="","",(VLOOKUP($E97,'Income &amp; Expenditure Backsheet'!$D$7:$AK$184,T$10,0)))</f>
        <v>5633000</v>
      </c>
      <c r="U97" s="102">
        <f>IF((VLOOKUP($E97,'Income &amp; Expenditure Backsheet'!$D$7:$AK$184,U$10,0))="","",(VLOOKUP($E97,'Income &amp; Expenditure Backsheet'!$D$7:$AK$184,U$10,0)))</f>
        <v>5632000</v>
      </c>
      <c r="V97" s="102">
        <f>IF((VLOOKUP($E97,'Income &amp; Expenditure Backsheet'!$D$7:$AK$184,V$10,0))="","",(VLOOKUP($E97,'Income &amp; Expenditure Backsheet'!$D$7:$AK$184,V$10,0)))</f>
        <v>22531000</v>
      </c>
    </row>
    <row r="98" spans="2:22" ht="16.5" customHeight="1">
      <c r="B98" s="42" t="s">
        <v>20</v>
      </c>
      <c r="C98" s="43" t="s">
        <v>36</v>
      </c>
      <c r="D98" s="43" t="s">
        <v>64</v>
      </c>
      <c r="E98" s="43" t="s">
        <v>179</v>
      </c>
      <c r="F98" s="88" t="s">
        <v>180</v>
      </c>
      <c r="G98" s="101">
        <f>IF((VLOOKUP($E98,'Income &amp; Expenditure Backsheet'!$D$7:$AK$184,G$10,0))="","",(VLOOKUP($E98,'Income &amp; Expenditure Backsheet'!$D$7:$AK$184,G$10,0)))</f>
        <v>17943425</v>
      </c>
      <c r="H98" s="102">
        <f>IF((VLOOKUP($E98,'Income &amp; Expenditure Backsheet'!$D$7:$AK$184,H$10,0))="","",(VLOOKUP($E98,'Income &amp; Expenditure Backsheet'!$D$7:$AK$184,H$10,0)))</f>
        <v>3466665.25</v>
      </c>
      <c r="I98" s="102">
        <f>IF((VLOOKUP($E98,'Income &amp; Expenditure Backsheet'!$D$7:$AK$184,I$10,0))="","",(VLOOKUP($E98,'Income &amp; Expenditure Backsheet'!$D$7:$AK$184,I$10,0)))</f>
        <v>3466665.25</v>
      </c>
      <c r="J98" s="102">
        <f>IF((VLOOKUP($E98,'Income &amp; Expenditure Backsheet'!$D$7:$AK$184,J$10,0))="","",(VLOOKUP($E98,'Income &amp; Expenditure Backsheet'!$D$7:$AK$184,J$10,0)))</f>
        <v>3466665.25</v>
      </c>
      <c r="K98" s="102">
        <f>IF((VLOOKUP($E98,'Income &amp; Expenditure Backsheet'!$D$7:$AK$184,K$10,0))="","",(VLOOKUP($E98,'Income &amp; Expenditure Backsheet'!$D$7:$AK$184,K$10,0)))</f>
        <v>7543429.25</v>
      </c>
      <c r="L98" s="102">
        <f>IF((VLOOKUP($E98,'Income &amp; Expenditure Backsheet'!$D$7:$AK$184,L$10,0))="","",(VLOOKUP($E98,'Income &amp; Expenditure Backsheet'!$D$7:$AK$184,L$10,0)))</f>
        <v>17943425</v>
      </c>
      <c r="M98" s="102">
        <f>IF((VLOOKUP($E98,'Income &amp; Expenditure Backsheet'!$D$7:$AK$184,M$10,0))="","",(VLOOKUP($E98,'Income &amp; Expenditure Backsheet'!$D$7:$AK$184,M$10,0)))</f>
        <v>3466665</v>
      </c>
      <c r="N98" s="102">
        <f>IF((VLOOKUP($E98,'Income &amp; Expenditure Backsheet'!$D$7:$AK$184,N$10,0))="","",(VLOOKUP($E98,'Income &amp; Expenditure Backsheet'!$D$7:$AK$184,N$10,0)))</f>
        <v>3466665</v>
      </c>
      <c r="O98" s="102">
        <f>IF((VLOOKUP($E98,'Income &amp; Expenditure Backsheet'!$D$7:$AK$184,O$10,0))="","",(VLOOKUP($E98,'Income &amp; Expenditure Backsheet'!$D$7:$AK$184,O$10,0)))</f>
        <v>3466665</v>
      </c>
      <c r="P98" s="102">
        <f>IF((VLOOKUP($E98,'Income &amp; Expenditure Backsheet'!$D$7:$AK$184,P$10,0))="","",(VLOOKUP($E98,'Income &amp; Expenditure Backsheet'!$D$7:$AK$184,P$10,0)))</f>
        <v>7543429</v>
      </c>
      <c r="Q98" s="102">
        <f>IF((VLOOKUP($E98,'Income &amp; Expenditure Backsheet'!$D$7:$AK$184,Q$10,0))="","",(VLOOKUP($E98,'Income &amp; Expenditure Backsheet'!$D$7:$AK$184,Q$10,0)))</f>
        <v>17943424</v>
      </c>
      <c r="R98" s="102">
        <f>IF((VLOOKUP($E98,'Income &amp; Expenditure Backsheet'!$D$7:$AK$184,R$10,0))="","",(VLOOKUP($E98,'Income &amp; Expenditure Backsheet'!$D$7:$AK$184,R$10,0)))</f>
        <v>3466665</v>
      </c>
      <c r="S98" s="102">
        <f>IF((VLOOKUP($E98,'Income &amp; Expenditure Backsheet'!$D$7:$AK$184,S$10,0))="","",(VLOOKUP($E98,'Income &amp; Expenditure Backsheet'!$D$7:$AK$184,S$10,0)))</f>
        <v>3466665</v>
      </c>
      <c r="T98" s="102">
        <f>IF((VLOOKUP($E98,'Income &amp; Expenditure Backsheet'!$D$7:$AK$184,T$10,0))="","",(VLOOKUP($E98,'Income &amp; Expenditure Backsheet'!$D$7:$AK$184,T$10,0)))</f>
        <v>3466665</v>
      </c>
      <c r="U98" s="102">
        <f>IF((VLOOKUP($E98,'Income &amp; Expenditure Backsheet'!$D$7:$AK$184,U$10,0))="","",(VLOOKUP($E98,'Income &amp; Expenditure Backsheet'!$D$7:$AK$184,U$10,0)))</f>
        <v>7543429</v>
      </c>
      <c r="V98" s="102">
        <f>IF((VLOOKUP($E98,'Income &amp; Expenditure Backsheet'!$D$7:$AK$184,V$10,0))="","",(VLOOKUP($E98,'Income &amp; Expenditure Backsheet'!$D$7:$AK$184,V$10,0)))</f>
        <v>17943424</v>
      </c>
    </row>
    <row r="99" spans="2:22" ht="16.5" customHeight="1">
      <c r="B99" s="42" t="s">
        <v>22</v>
      </c>
      <c r="C99" s="43" t="s">
        <v>38</v>
      </c>
      <c r="D99" s="43" t="s">
        <v>62</v>
      </c>
      <c r="E99" s="43" t="s">
        <v>181</v>
      </c>
      <c r="F99" s="88" t="s">
        <v>182</v>
      </c>
      <c r="G99" s="101">
        <f>IF((VLOOKUP($E99,'Income &amp; Expenditure Backsheet'!$D$7:$AK$184,G$10,0))="","",(VLOOKUP($E99,'Income &amp; Expenditure Backsheet'!$D$7:$AK$184,G$10,0)))</f>
        <v>31332396</v>
      </c>
      <c r="H99" s="102">
        <f>IF((VLOOKUP($E99,'Income &amp; Expenditure Backsheet'!$D$7:$AK$184,H$10,0))="","",(VLOOKUP($E99,'Income &amp; Expenditure Backsheet'!$D$7:$AK$184,H$10,0)))</f>
        <v>7833099</v>
      </c>
      <c r="I99" s="102">
        <f>IF((VLOOKUP($E99,'Income &amp; Expenditure Backsheet'!$D$7:$AK$184,I$10,0))="","",(VLOOKUP($E99,'Income &amp; Expenditure Backsheet'!$D$7:$AK$184,I$10,0)))</f>
        <v>7833099</v>
      </c>
      <c r="J99" s="102">
        <f>IF((VLOOKUP($E99,'Income &amp; Expenditure Backsheet'!$D$7:$AK$184,J$10,0))="","",(VLOOKUP($E99,'Income &amp; Expenditure Backsheet'!$D$7:$AK$184,J$10,0)))</f>
        <v>7833099</v>
      </c>
      <c r="K99" s="102">
        <f>IF((VLOOKUP($E99,'Income &amp; Expenditure Backsheet'!$D$7:$AK$184,K$10,0))="","",(VLOOKUP($E99,'Income &amp; Expenditure Backsheet'!$D$7:$AK$184,K$10,0)))</f>
        <v>7833099</v>
      </c>
      <c r="L99" s="102">
        <f>IF((VLOOKUP($E99,'Income &amp; Expenditure Backsheet'!$D$7:$AK$184,L$10,0))="","",(VLOOKUP($E99,'Income &amp; Expenditure Backsheet'!$D$7:$AK$184,L$10,0)))</f>
        <v>31332396</v>
      </c>
      <c r="M99" s="102">
        <f>IF((VLOOKUP($E99,'Income &amp; Expenditure Backsheet'!$D$7:$AK$184,M$10,0))="","",(VLOOKUP($E99,'Income &amp; Expenditure Backsheet'!$D$7:$AK$184,M$10,0)))</f>
        <v>7833099</v>
      </c>
      <c r="N99" s="102">
        <f>IF((VLOOKUP($E99,'Income &amp; Expenditure Backsheet'!$D$7:$AK$184,N$10,0))="","",(VLOOKUP($E99,'Income &amp; Expenditure Backsheet'!$D$7:$AK$184,N$10,0)))</f>
        <v>7833099</v>
      </c>
      <c r="O99" s="102">
        <f>IF((VLOOKUP($E99,'Income &amp; Expenditure Backsheet'!$D$7:$AK$184,O$10,0))="","",(VLOOKUP($E99,'Income &amp; Expenditure Backsheet'!$D$7:$AK$184,O$10,0)))</f>
        <v>7833099</v>
      </c>
      <c r="P99" s="102">
        <f>IF((VLOOKUP($E99,'Income &amp; Expenditure Backsheet'!$D$7:$AK$184,P$10,0))="","",(VLOOKUP($E99,'Income &amp; Expenditure Backsheet'!$D$7:$AK$184,P$10,0)))</f>
        <v>7833099</v>
      </c>
      <c r="Q99" s="102">
        <f>IF((VLOOKUP($E99,'Income &amp; Expenditure Backsheet'!$D$7:$AK$184,Q$10,0))="","",(VLOOKUP($E99,'Income &amp; Expenditure Backsheet'!$D$7:$AK$184,Q$10,0)))</f>
        <v>31332396</v>
      </c>
      <c r="R99" s="102">
        <f>IF((VLOOKUP($E99,'Income &amp; Expenditure Backsheet'!$D$7:$AK$184,R$10,0))="","",(VLOOKUP($E99,'Income &amp; Expenditure Backsheet'!$D$7:$AK$184,R$10,0)))</f>
        <v>7833099</v>
      </c>
      <c r="S99" s="102">
        <f>IF((VLOOKUP($E99,'Income &amp; Expenditure Backsheet'!$D$7:$AK$184,S$10,0))="","",(VLOOKUP($E99,'Income &amp; Expenditure Backsheet'!$D$7:$AK$184,S$10,0)))</f>
        <v>7833099</v>
      </c>
      <c r="T99" s="102">
        <f>IF((VLOOKUP($E99,'Income &amp; Expenditure Backsheet'!$D$7:$AK$184,T$10,0))="","",(VLOOKUP($E99,'Income &amp; Expenditure Backsheet'!$D$7:$AK$184,T$10,0)))</f>
        <v>7833099</v>
      </c>
      <c r="U99" s="102">
        <f>IF((VLOOKUP($E99,'Income &amp; Expenditure Backsheet'!$D$7:$AK$184,U$10,0))="","",(VLOOKUP($E99,'Income &amp; Expenditure Backsheet'!$D$7:$AK$184,U$10,0)))</f>
        <v>7833099</v>
      </c>
      <c r="V99" s="102">
        <f>IF((VLOOKUP($E99,'Income &amp; Expenditure Backsheet'!$D$7:$AK$184,V$10,0))="","",(VLOOKUP($E99,'Income &amp; Expenditure Backsheet'!$D$7:$AK$184,V$10,0)))</f>
        <v>31332396</v>
      </c>
    </row>
    <row r="100" spans="2:22" ht="16.5" customHeight="1">
      <c r="B100" s="42" t="s">
        <v>20</v>
      </c>
      <c r="C100" s="43" t="s">
        <v>36</v>
      </c>
      <c r="D100" s="43" t="s">
        <v>64</v>
      </c>
      <c r="E100" s="43" t="s">
        <v>183</v>
      </c>
      <c r="F100" s="88" t="s">
        <v>184</v>
      </c>
      <c r="G100" s="101">
        <f>IF((VLOOKUP($E100,'Income &amp; Expenditure Backsheet'!$D$7:$AK$184,G$10,0))="","",(VLOOKUP($E100,'Income &amp; Expenditure Backsheet'!$D$7:$AK$184,G$10,0)))</f>
        <v>18410769</v>
      </c>
      <c r="H100" s="102">
        <f>IF((VLOOKUP($E100,'Income &amp; Expenditure Backsheet'!$D$7:$AK$184,H$10,0))="","",(VLOOKUP($E100,'Income &amp; Expenditure Backsheet'!$D$7:$AK$184,H$10,0)))</f>
        <v>4602692.25</v>
      </c>
      <c r="I100" s="102">
        <f>IF((VLOOKUP($E100,'Income &amp; Expenditure Backsheet'!$D$7:$AK$184,I$10,0))="","",(VLOOKUP($E100,'Income &amp; Expenditure Backsheet'!$D$7:$AK$184,I$10,0)))</f>
        <v>4602692.25</v>
      </c>
      <c r="J100" s="102">
        <f>IF((VLOOKUP($E100,'Income &amp; Expenditure Backsheet'!$D$7:$AK$184,J$10,0))="","",(VLOOKUP($E100,'Income &amp; Expenditure Backsheet'!$D$7:$AK$184,J$10,0)))</f>
        <v>4602692.25</v>
      </c>
      <c r="K100" s="102">
        <f>IF((VLOOKUP($E100,'Income &amp; Expenditure Backsheet'!$D$7:$AK$184,K$10,0))="","",(VLOOKUP($E100,'Income &amp; Expenditure Backsheet'!$D$7:$AK$184,K$10,0)))</f>
        <v>4602692.25</v>
      </c>
      <c r="L100" s="102">
        <f>IF((VLOOKUP($E100,'Income &amp; Expenditure Backsheet'!$D$7:$AK$184,L$10,0))="","",(VLOOKUP($E100,'Income &amp; Expenditure Backsheet'!$D$7:$AK$184,L$10,0)))</f>
        <v>18410769</v>
      </c>
      <c r="M100" s="102">
        <f>IF((VLOOKUP($E100,'Income &amp; Expenditure Backsheet'!$D$7:$AK$184,M$10,0))="","",(VLOOKUP($E100,'Income &amp; Expenditure Backsheet'!$D$7:$AK$184,M$10,0)))</f>
        <v>4602692.25</v>
      </c>
      <c r="N100" s="102">
        <f>IF((VLOOKUP($E100,'Income &amp; Expenditure Backsheet'!$D$7:$AK$184,N$10,0))="","",(VLOOKUP($E100,'Income &amp; Expenditure Backsheet'!$D$7:$AK$184,N$10,0)))</f>
        <v>4602692.25</v>
      </c>
      <c r="O100" s="102">
        <f>IF((VLOOKUP($E100,'Income &amp; Expenditure Backsheet'!$D$7:$AK$184,O$10,0))="","",(VLOOKUP($E100,'Income &amp; Expenditure Backsheet'!$D$7:$AK$184,O$10,0)))</f>
        <v>4602692.25</v>
      </c>
      <c r="P100" s="102">
        <f>IF((VLOOKUP($E100,'Income &amp; Expenditure Backsheet'!$D$7:$AK$184,P$10,0))="","",(VLOOKUP($E100,'Income &amp; Expenditure Backsheet'!$D$7:$AK$184,P$10,0)))</f>
        <v>4602692.25</v>
      </c>
      <c r="Q100" s="102">
        <f>IF((VLOOKUP($E100,'Income &amp; Expenditure Backsheet'!$D$7:$AK$184,Q$10,0))="","",(VLOOKUP($E100,'Income &amp; Expenditure Backsheet'!$D$7:$AK$184,Q$10,0)))</f>
        <v>18410769</v>
      </c>
      <c r="R100" s="102">
        <f>IF((VLOOKUP($E100,'Income &amp; Expenditure Backsheet'!$D$7:$AK$184,R$10,0))="","",(VLOOKUP($E100,'Income &amp; Expenditure Backsheet'!$D$7:$AK$184,R$10,0)))</f>
        <v>4602692.25</v>
      </c>
      <c r="S100" s="102">
        <f>IF((VLOOKUP($E100,'Income &amp; Expenditure Backsheet'!$D$7:$AK$184,S$10,0))="","",(VLOOKUP($E100,'Income &amp; Expenditure Backsheet'!$D$7:$AK$184,S$10,0)))</f>
        <v>4602692</v>
      </c>
      <c r="T100" s="102">
        <f>IF((VLOOKUP($E100,'Income &amp; Expenditure Backsheet'!$D$7:$AK$184,T$10,0))="","",(VLOOKUP($E100,'Income &amp; Expenditure Backsheet'!$D$7:$AK$184,T$10,0)))</f>
        <v>4602692</v>
      </c>
      <c r="U100" s="102">
        <f>IF((VLOOKUP($E100,'Income &amp; Expenditure Backsheet'!$D$7:$AK$184,U$10,0))="","",(VLOOKUP($E100,'Income &amp; Expenditure Backsheet'!$D$7:$AK$184,U$10,0)))</f>
        <v>4602692</v>
      </c>
      <c r="V100" s="102">
        <f>IF((VLOOKUP($E100,'Income &amp; Expenditure Backsheet'!$D$7:$AK$184,V$10,0))="","",(VLOOKUP($E100,'Income &amp; Expenditure Backsheet'!$D$7:$AK$184,V$10,0)))</f>
        <v>18410768.25</v>
      </c>
    </row>
    <row r="101" spans="2:22" ht="16.5" customHeight="1">
      <c r="B101" s="42" t="s">
        <v>20</v>
      </c>
      <c r="C101" s="43" t="s">
        <v>36</v>
      </c>
      <c r="D101" s="43" t="s">
        <v>64</v>
      </c>
      <c r="E101" s="43" t="s">
        <v>185</v>
      </c>
      <c r="F101" s="88" t="s">
        <v>186</v>
      </c>
      <c r="G101" s="101">
        <f>IF((VLOOKUP($E101,'Income &amp; Expenditure Backsheet'!$D$7:$AK$184,G$10,0))="","",(VLOOKUP($E101,'Income &amp; Expenditure Backsheet'!$D$7:$AK$184,G$10,0)))</f>
        <v>58457260</v>
      </c>
      <c r="H101" s="102">
        <f>IF((VLOOKUP($E101,'Income &amp; Expenditure Backsheet'!$D$7:$AK$184,H$10,0))="","",(VLOOKUP($E101,'Income &amp; Expenditure Backsheet'!$D$7:$AK$184,H$10,0)))</f>
        <v>14614318</v>
      </c>
      <c r="I101" s="102">
        <f>IF((VLOOKUP($E101,'Income &amp; Expenditure Backsheet'!$D$7:$AK$184,I$10,0))="","",(VLOOKUP($E101,'Income &amp; Expenditure Backsheet'!$D$7:$AK$184,I$10,0)))</f>
        <v>14614318</v>
      </c>
      <c r="J101" s="102">
        <f>IF((VLOOKUP($E101,'Income &amp; Expenditure Backsheet'!$D$7:$AK$184,J$10,0))="","",(VLOOKUP($E101,'Income &amp; Expenditure Backsheet'!$D$7:$AK$184,J$10,0)))</f>
        <v>14614317</v>
      </c>
      <c r="K101" s="102">
        <f>IF((VLOOKUP($E101,'Income &amp; Expenditure Backsheet'!$D$7:$AK$184,K$10,0))="","",(VLOOKUP($E101,'Income &amp; Expenditure Backsheet'!$D$7:$AK$184,K$10,0)))</f>
        <v>14614307</v>
      </c>
      <c r="L101" s="102">
        <f>IF((VLOOKUP($E101,'Income &amp; Expenditure Backsheet'!$D$7:$AK$184,L$10,0))="","",(VLOOKUP($E101,'Income &amp; Expenditure Backsheet'!$D$7:$AK$184,L$10,0)))</f>
        <v>58457260</v>
      </c>
      <c r="M101" s="102">
        <f>IF((VLOOKUP($E101,'Income &amp; Expenditure Backsheet'!$D$7:$AK$184,M$10,0))="","",(VLOOKUP($E101,'Income &amp; Expenditure Backsheet'!$D$7:$AK$184,M$10,0)))</f>
        <v>13936242</v>
      </c>
      <c r="N101" s="102">
        <f>IF((VLOOKUP($E101,'Income &amp; Expenditure Backsheet'!$D$7:$AK$184,N$10,0))="","",(VLOOKUP($E101,'Income &amp; Expenditure Backsheet'!$D$7:$AK$184,N$10,0)))</f>
        <v>13936242</v>
      </c>
      <c r="O101" s="102">
        <f>IF((VLOOKUP($E101,'Income &amp; Expenditure Backsheet'!$D$7:$AK$184,O$10,0))="","",(VLOOKUP($E101,'Income &amp; Expenditure Backsheet'!$D$7:$AK$184,O$10,0)))</f>
        <v>13936242</v>
      </c>
      <c r="P101" s="102">
        <f>IF((VLOOKUP($E101,'Income &amp; Expenditure Backsheet'!$D$7:$AK$184,P$10,0))="","",(VLOOKUP($E101,'Income &amp; Expenditure Backsheet'!$D$7:$AK$184,P$10,0)))</f>
        <v>13936233</v>
      </c>
      <c r="Q101" s="102">
        <f>IF((VLOOKUP($E101,'Income &amp; Expenditure Backsheet'!$D$7:$AK$184,Q$10,0))="","",(VLOOKUP($E101,'Income &amp; Expenditure Backsheet'!$D$7:$AK$184,Q$10,0)))</f>
        <v>55744959</v>
      </c>
      <c r="R101" s="102">
        <f>IF((VLOOKUP($E101,'Income &amp; Expenditure Backsheet'!$D$7:$AK$184,R$10,0))="","",(VLOOKUP($E101,'Income &amp; Expenditure Backsheet'!$D$7:$AK$184,R$10,0)))</f>
        <v>14594987</v>
      </c>
      <c r="S101" s="102">
        <f>IF((VLOOKUP($E101,'Income &amp; Expenditure Backsheet'!$D$7:$AK$184,S$10,0))="","",(VLOOKUP($E101,'Income &amp; Expenditure Backsheet'!$D$7:$AK$184,S$10,0)))</f>
        <v>13240687</v>
      </c>
      <c r="T101" s="102">
        <f>IF((VLOOKUP($E101,'Income &amp; Expenditure Backsheet'!$D$7:$AK$184,T$10,0))="","",(VLOOKUP($E101,'Income &amp; Expenditure Backsheet'!$D$7:$AK$184,T$10,0)))</f>
        <v>14323547</v>
      </c>
      <c r="U101" s="102">
        <f>IF((VLOOKUP($E101,'Income &amp; Expenditure Backsheet'!$D$7:$AK$184,U$10,0))="","",(VLOOKUP($E101,'Income &amp; Expenditure Backsheet'!$D$7:$AK$184,U$10,0)))</f>
        <v>13585738</v>
      </c>
      <c r="V101" s="102">
        <f>IF((VLOOKUP($E101,'Income &amp; Expenditure Backsheet'!$D$7:$AK$184,V$10,0))="","",(VLOOKUP($E101,'Income &amp; Expenditure Backsheet'!$D$7:$AK$184,V$10,0)))</f>
        <v>55744959</v>
      </c>
    </row>
    <row r="102" spans="2:22" ht="16.5" customHeight="1">
      <c r="B102" s="42" t="s">
        <v>22</v>
      </c>
      <c r="C102" s="43" t="s">
        <v>38</v>
      </c>
      <c r="D102" s="43" t="s">
        <v>58</v>
      </c>
      <c r="E102" s="43" t="s">
        <v>187</v>
      </c>
      <c r="F102" s="88" t="s">
        <v>188</v>
      </c>
      <c r="G102" s="101">
        <f>IF((VLOOKUP($E102,'Income &amp; Expenditure Backsheet'!$D$7:$AK$184,G$10,0))="","",(VLOOKUP($E102,'Income &amp; Expenditure Backsheet'!$D$7:$AK$184,G$10,0)))</f>
        <v>105299692</v>
      </c>
      <c r="H102" s="102">
        <f>IF((VLOOKUP($E102,'Income &amp; Expenditure Backsheet'!$D$7:$AK$184,H$10,0))="","",(VLOOKUP($E102,'Income &amp; Expenditure Backsheet'!$D$7:$AK$184,H$10,0)))</f>
        <v>36171226.75</v>
      </c>
      <c r="I102" s="102">
        <f>IF((VLOOKUP($E102,'Income &amp; Expenditure Backsheet'!$D$7:$AK$184,I$10,0))="","",(VLOOKUP($E102,'Income &amp; Expenditure Backsheet'!$D$7:$AK$184,I$10,0)))</f>
        <v>23042821.75</v>
      </c>
      <c r="J102" s="102">
        <f>IF((VLOOKUP($E102,'Income &amp; Expenditure Backsheet'!$D$7:$AK$184,J$10,0))="","",(VLOOKUP($E102,'Income &amp; Expenditure Backsheet'!$D$7:$AK$184,J$10,0)))</f>
        <v>23042821.75</v>
      </c>
      <c r="K102" s="102">
        <f>IF((VLOOKUP($E102,'Income &amp; Expenditure Backsheet'!$D$7:$AK$184,K$10,0))="","",(VLOOKUP($E102,'Income &amp; Expenditure Backsheet'!$D$7:$AK$184,K$10,0)))</f>
        <v>23042821.75</v>
      </c>
      <c r="L102" s="102">
        <f>IF((VLOOKUP($E102,'Income &amp; Expenditure Backsheet'!$D$7:$AK$184,L$10,0))="","",(VLOOKUP($E102,'Income &amp; Expenditure Backsheet'!$D$7:$AK$184,L$10,0)))</f>
        <v>105299692</v>
      </c>
      <c r="M102" s="102">
        <f>IF((VLOOKUP($E102,'Income &amp; Expenditure Backsheet'!$D$7:$AK$184,M$10,0))="","",(VLOOKUP($E102,'Income &amp; Expenditure Backsheet'!$D$7:$AK$184,M$10,0)))</f>
        <v>36171408</v>
      </c>
      <c r="N102" s="102">
        <f>IF((VLOOKUP($E102,'Income &amp; Expenditure Backsheet'!$D$7:$AK$184,N$10,0))="","",(VLOOKUP($E102,'Income &amp; Expenditure Backsheet'!$D$7:$AK$184,N$10,0)))</f>
        <v>23043003</v>
      </c>
      <c r="O102" s="102">
        <f>IF((VLOOKUP($E102,'Income &amp; Expenditure Backsheet'!$D$7:$AK$184,O$10,0))="","",(VLOOKUP($E102,'Income &amp; Expenditure Backsheet'!$D$7:$AK$184,O$10,0)))</f>
        <v>23043003</v>
      </c>
      <c r="P102" s="102">
        <f>IF((VLOOKUP($E102,'Income &amp; Expenditure Backsheet'!$D$7:$AK$184,P$10,0))="","",(VLOOKUP($E102,'Income &amp; Expenditure Backsheet'!$D$7:$AK$184,P$10,0)))</f>
        <v>23043003</v>
      </c>
      <c r="Q102" s="102">
        <f>IF((VLOOKUP($E102,'Income &amp; Expenditure Backsheet'!$D$7:$AK$184,Q$10,0))="","",(VLOOKUP($E102,'Income &amp; Expenditure Backsheet'!$D$7:$AK$184,Q$10,0)))</f>
        <v>105300417</v>
      </c>
      <c r="R102" s="102">
        <f>IF((VLOOKUP($E102,'Income &amp; Expenditure Backsheet'!$D$7:$AK$184,R$10,0))="","",(VLOOKUP($E102,'Income &amp; Expenditure Backsheet'!$D$7:$AK$184,R$10,0)))</f>
        <v>36171408</v>
      </c>
      <c r="S102" s="102">
        <f>IF((VLOOKUP($E102,'Income &amp; Expenditure Backsheet'!$D$7:$AK$184,S$10,0))="","",(VLOOKUP($E102,'Income &amp; Expenditure Backsheet'!$D$7:$AK$184,S$10,0)))</f>
        <v>23043000</v>
      </c>
      <c r="T102" s="102">
        <f>IF((VLOOKUP($E102,'Income &amp; Expenditure Backsheet'!$D$7:$AK$184,T$10,0))="","",(VLOOKUP($E102,'Income &amp; Expenditure Backsheet'!$D$7:$AK$184,T$10,0)))</f>
        <v>23043000</v>
      </c>
      <c r="U102" s="102">
        <f>IF((VLOOKUP($E102,'Income &amp; Expenditure Backsheet'!$D$7:$AK$184,U$10,0))="","",(VLOOKUP($E102,'Income &amp; Expenditure Backsheet'!$D$7:$AK$184,U$10,0)))</f>
        <v>23043003</v>
      </c>
      <c r="V102" s="102">
        <f>IF((VLOOKUP($E102,'Income &amp; Expenditure Backsheet'!$D$7:$AK$184,V$10,0))="","",(VLOOKUP($E102,'Income &amp; Expenditure Backsheet'!$D$7:$AK$184,V$10,0)))</f>
        <v>105300411</v>
      </c>
    </row>
    <row r="103" spans="2:22" ht="16.5" customHeight="1">
      <c r="B103" s="42" t="s">
        <v>16</v>
      </c>
      <c r="C103" s="43" t="s">
        <v>28</v>
      </c>
      <c r="D103" s="43" t="s">
        <v>42</v>
      </c>
      <c r="E103" s="43" t="s">
        <v>189</v>
      </c>
      <c r="F103" s="88" t="s">
        <v>190</v>
      </c>
      <c r="G103" s="101">
        <f>IF((VLOOKUP($E103,'Income &amp; Expenditure Backsheet'!$D$7:$AK$184,G$10,0))="","",(VLOOKUP($E103,'Income &amp; Expenditure Backsheet'!$D$7:$AK$184,G$10,0)))</f>
        <v>27325010</v>
      </c>
      <c r="H103" s="102">
        <f>IF((VLOOKUP($E103,'Income &amp; Expenditure Backsheet'!$D$7:$AK$184,H$10,0))="","",(VLOOKUP($E103,'Income &amp; Expenditure Backsheet'!$D$7:$AK$184,H$10,0)))</f>
        <v>6763070</v>
      </c>
      <c r="I103" s="102">
        <f>IF((VLOOKUP($E103,'Income &amp; Expenditure Backsheet'!$D$7:$AK$184,I$10,0))="","",(VLOOKUP($E103,'Income &amp; Expenditure Backsheet'!$D$7:$AK$184,I$10,0)))</f>
        <v>6853980</v>
      </c>
      <c r="J103" s="102">
        <f>IF((VLOOKUP($E103,'Income &amp; Expenditure Backsheet'!$D$7:$AK$184,J$10,0))="","",(VLOOKUP($E103,'Income &amp; Expenditure Backsheet'!$D$7:$AK$184,J$10,0)))</f>
        <v>6853980</v>
      </c>
      <c r="K103" s="102">
        <f>IF((VLOOKUP($E103,'Income &amp; Expenditure Backsheet'!$D$7:$AK$184,K$10,0))="","",(VLOOKUP($E103,'Income &amp; Expenditure Backsheet'!$D$7:$AK$184,K$10,0)))</f>
        <v>6853980</v>
      </c>
      <c r="L103" s="102">
        <f>IF((VLOOKUP($E103,'Income &amp; Expenditure Backsheet'!$D$7:$AK$184,L$10,0))="","",(VLOOKUP($E103,'Income &amp; Expenditure Backsheet'!$D$7:$AK$184,L$10,0)))</f>
        <v>27325010</v>
      </c>
      <c r="M103" s="102">
        <f>IF((VLOOKUP($E103,'Income &amp; Expenditure Backsheet'!$D$7:$AK$184,M$10,0))="","",(VLOOKUP($E103,'Income &amp; Expenditure Backsheet'!$D$7:$AK$184,M$10,0)))</f>
        <v>6763070</v>
      </c>
      <c r="N103" s="102">
        <f>IF((VLOOKUP($E103,'Income &amp; Expenditure Backsheet'!$D$7:$AK$184,N$10,0))="","",(VLOOKUP($E103,'Income &amp; Expenditure Backsheet'!$D$7:$AK$184,N$10,0)))</f>
        <v>6800237</v>
      </c>
      <c r="O103" s="102">
        <f>IF((VLOOKUP($E103,'Income &amp; Expenditure Backsheet'!$D$7:$AK$184,O$10,0))="","",(VLOOKUP($E103,'Income &amp; Expenditure Backsheet'!$D$7:$AK$184,O$10,0)))</f>
        <v>6976695</v>
      </c>
      <c r="P103" s="102">
        <f>IF((VLOOKUP($E103,'Income &amp; Expenditure Backsheet'!$D$7:$AK$184,P$10,0))="","",(VLOOKUP($E103,'Income &amp; Expenditure Backsheet'!$D$7:$AK$184,P$10,0)))</f>
        <v>6785008</v>
      </c>
      <c r="Q103" s="102">
        <f>IF((VLOOKUP($E103,'Income &amp; Expenditure Backsheet'!$D$7:$AK$184,Q$10,0))="","",(VLOOKUP($E103,'Income &amp; Expenditure Backsheet'!$D$7:$AK$184,Q$10,0)))</f>
        <v>27325010</v>
      </c>
      <c r="R103" s="102">
        <f>IF((VLOOKUP($E103,'Income &amp; Expenditure Backsheet'!$D$7:$AK$184,R$10,0))="","",(VLOOKUP($E103,'Income &amp; Expenditure Backsheet'!$D$7:$AK$184,R$10,0)))</f>
        <v>6763070</v>
      </c>
      <c r="S103" s="102">
        <f>IF((VLOOKUP($E103,'Income &amp; Expenditure Backsheet'!$D$7:$AK$184,S$10,0))="","",(VLOOKUP($E103,'Income &amp; Expenditure Backsheet'!$D$7:$AK$184,S$10,0)))</f>
        <v>6800237</v>
      </c>
      <c r="T103" s="102">
        <f>IF((VLOOKUP($E103,'Income &amp; Expenditure Backsheet'!$D$7:$AK$184,T$10,0))="","",(VLOOKUP($E103,'Income &amp; Expenditure Backsheet'!$D$7:$AK$184,T$10,0)))</f>
        <v>6976695</v>
      </c>
      <c r="U103" s="102">
        <f>IF((VLOOKUP($E103,'Income &amp; Expenditure Backsheet'!$D$7:$AK$184,U$10,0))="","",(VLOOKUP($E103,'Income &amp; Expenditure Backsheet'!$D$7:$AK$184,U$10,0)))</f>
        <v>6785008</v>
      </c>
      <c r="V103" s="102">
        <f>IF((VLOOKUP($E103,'Income &amp; Expenditure Backsheet'!$D$7:$AK$184,V$10,0))="","",(VLOOKUP($E103,'Income &amp; Expenditure Backsheet'!$D$7:$AK$184,V$10,0)))</f>
        <v>27325010</v>
      </c>
    </row>
    <row r="104" spans="2:22" ht="16.5" customHeight="1">
      <c r="B104" s="42" t="s">
        <v>20</v>
      </c>
      <c r="C104" s="43" t="s">
        <v>36</v>
      </c>
      <c r="D104" s="43" t="s">
        <v>64</v>
      </c>
      <c r="E104" s="43" t="s">
        <v>191</v>
      </c>
      <c r="F104" s="88" t="s">
        <v>192</v>
      </c>
      <c r="G104" s="101">
        <f>IF((VLOOKUP($E104,'Income &amp; Expenditure Backsheet'!$D$7:$AK$184,G$10,0))="","",(VLOOKUP($E104,'Income &amp; Expenditure Backsheet'!$D$7:$AK$184,G$10,0)))</f>
        <v>11126000</v>
      </c>
      <c r="H104" s="102">
        <f>IF((VLOOKUP($E104,'Income &amp; Expenditure Backsheet'!$D$7:$AK$184,H$10,0))="","",(VLOOKUP($E104,'Income &amp; Expenditure Backsheet'!$D$7:$AK$184,H$10,0)))</f>
        <v>2781500</v>
      </c>
      <c r="I104" s="102">
        <f>IF((VLOOKUP($E104,'Income &amp; Expenditure Backsheet'!$D$7:$AK$184,I$10,0))="","",(VLOOKUP($E104,'Income &amp; Expenditure Backsheet'!$D$7:$AK$184,I$10,0)))</f>
        <v>2781500</v>
      </c>
      <c r="J104" s="102">
        <f>IF((VLOOKUP($E104,'Income &amp; Expenditure Backsheet'!$D$7:$AK$184,J$10,0))="","",(VLOOKUP($E104,'Income &amp; Expenditure Backsheet'!$D$7:$AK$184,J$10,0)))</f>
        <v>2781500</v>
      </c>
      <c r="K104" s="102">
        <f>IF((VLOOKUP($E104,'Income &amp; Expenditure Backsheet'!$D$7:$AK$184,K$10,0))="","",(VLOOKUP($E104,'Income &amp; Expenditure Backsheet'!$D$7:$AK$184,K$10,0)))</f>
        <v>2781500</v>
      </c>
      <c r="L104" s="102">
        <f>IF((VLOOKUP($E104,'Income &amp; Expenditure Backsheet'!$D$7:$AK$184,L$10,0))="","",(VLOOKUP($E104,'Income &amp; Expenditure Backsheet'!$D$7:$AK$184,L$10,0)))</f>
        <v>11126000</v>
      </c>
      <c r="M104" s="102">
        <f>IF((VLOOKUP($E104,'Income &amp; Expenditure Backsheet'!$D$7:$AK$184,M$10,0))="","",(VLOOKUP($E104,'Income &amp; Expenditure Backsheet'!$D$7:$AK$184,M$10,0)))</f>
        <v>2781500</v>
      </c>
      <c r="N104" s="102">
        <f>IF((VLOOKUP($E104,'Income &amp; Expenditure Backsheet'!$D$7:$AK$184,N$10,0))="","",(VLOOKUP($E104,'Income &amp; Expenditure Backsheet'!$D$7:$AK$184,N$10,0)))</f>
        <v>2781500</v>
      </c>
      <c r="O104" s="102">
        <f>IF((VLOOKUP($E104,'Income &amp; Expenditure Backsheet'!$D$7:$AK$184,O$10,0))="","",(VLOOKUP($E104,'Income &amp; Expenditure Backsheet'!$D$7:$AK$184,O$10,0)))</f>
        <v>2781500</v>
      </c>
      <c r="P104" s="102">
        <f>IF((VLOOKUP($E104,'Income &amp; Expenditure Backsheet'!$D$7:$AK$184,P$10,0))="","",(VLOOKUP($E104,'Income &amp; Expenditure Backsheet'!$D$7:$AK$184,P$10,0)))</f>
        <v>2781500</v>
      </c>
      <c r="Q104" s="102">
        <f>IF((VLOOKUP($E104,'Income &amp; Expenditure Backsheet'!$D$7:$AK$184,Q$10,0))="","",(VLOOKUP($E104,'Income &amp; Expenditure Backsheet'!$D$7:$AK$184,Q$10,0)))</f>
        <v>11126000</v>
      </c>
      <c r="R104" s="102">
        <f>IF((VLOOKUP($E104,'Income &amp; Expenditure Backsheet'!$D$7:$AK$184,R$10,0))="","",(VLOOKUP($E104,'Income &amp; Expenditure Backsheet'!$D$7:$AK$184,R$10,0)))</f>
        <v>2781500</v>
      </c>
      <c r="S104" s="102">
        <f>IF((VLOOKUP($E104,'Income &amp; Expenditure Backsheet'!$D$7:$AK$184,S$10,0))="","",(VLOOKUP($E104,'Income &amp; Expenditure Backsheet'!$D$7:$AK$184,S$10,0)))</f>
        <v>2781500</v>
      </c>
      <c r="T104" s="102">
        <f>IF((VLOOKUP($E104,'Income &amp; Expenditure Backsheet'!$D$7:$AK$184,T$10,0))="","",(VLOOKUP($E104,'Income &amp; Expenditure Backsheet'!$D$7:$AK$184,T$10,0)))</f>
        <v>2781500</v>
      </c>
      <c r="U104" s="102">
        <f>IF((VLOOKUP($E104,'Income &amp; Expenditure Backsheet'!$D$7:$AK$184,U$10,0))="","",(VLOOKUP($E104,'Income &amp; Expenditure Backsheet'!$D$7:$AK$184,U$10,0)))</f>
        <v>2781500</v>
      </c>
      <c r="V104" s="102">
        <f>IF((VLOOKUP($E104,'Income &amp; Expenditure Backsheet'!$D$7:$AK$184,V$10,0))="","",(VLOOKUP($E104,'Income &amp; Expenditure Backsheet'!$D$7:$AK$184,V$10,0)))</f>
        <v>11126000</v>
      </c>
    </row>
    <row r="105" spans="2:22" ht="16.5" customHeight="1">
      <c r="B105" s="42" t="s">
        <v>16</v>
      </c>
      <c r="C105" s="43" t="s">
        <v>28</v>
      </c>
      <c r="D105" s="43" t="s">
        <v>42</v>
      </c>
      <c r="E105" s="43" t="s">
        <v>193</v>
      </c>
      <c r="F105" s="88" t="s">
        <v>194</v>
      </c>
      <c r="G105" s="101">
        <f>IF((VLOOKUP($E105,'Income &amp; Expenditure Backsheet'!$D$7:$AK$184,G$10,0))="","",(VLOOKUP($E105,'Income &amp; Expenditure Backsheet'!$D$7:$AK$184,G$10,0)))</f>
        <v>30779645</v>
      </c>
      <c r="H105" s="102">
        <f>IF((VLOOKUP($E105,'Income &amp; Expenditure Backsheet'!$D$7:$AK$184,H$10,0))="","",(VLOOKUP($E105,'Income &amp; Expenditure Backsheet'!$D$7:$AK$184,H$10,0)))</f>
        <v>9548000</v>
      </c>
      <c r="I105" s="102">
        <f>IF((VLOOKUP($E105,'Income &amp; Expenditure Backsheet'!$D$7:$AK$184,I$10,0))="","",(VLOOKUP($E105,'Income &amp; Expenditure Backsheet'!$D$7:$AK$184,I$10,0)))</f>
        <v>7077000</v>
      </c>
      <c r="J105" s="102">
        <f>IF((VLOOKUP($E105,'Income &amp; Expenditure Backsheet'!$D$7:$AK$184,J$10,0))="","",(VLOOKUP($E105,'Income &amp; Expenditure Backsheet'!$D$7:$AK$184,J$10,0)))</f>
        <v>7077000</v>
      </c>
      <c r="K105" s="102">
        <f>IF((VLOOKUP($E105,'Income &amp; Expenditure Backsheet'!$D$7:$AK$184,K$10,0))="","",(VLOOKUP($E105,'Income &amp; Expenditure Backsheet'!$D$7:$AK$184,K$10,0)))</f>
        <v>7077000</v>
      </c>
      <c r="L105" s="102">
        <f>IF((VLOOKUP($E105,'Income &amp; Expenditure Backsheet'!$D$7:$AK$184,L$10,0))="","",(VLOOKUP($E105,'Income &amp; Expenditure Backsheet'!$D$7:$AK$184,L$10,0)))</f>
        <v>30779000</v>
      </c>
      <c r="M105" s="102">
        <f>IF((VLOOKUP($E105,'Income &amp; Expenditure Backsheet'!$D$7:$AK$184,M$10,0))="","",(VLOOKUP($E105,'Income &amp; Expenditure Backsheet'!$D$7:$AK$184,M$10,0)))</f>
        <v>9548091</v>
      </c>
      <c r="N105" s="102">
        <f>IF((VLOOKUP($E105,'Income &amp; Expenditure Backsheet'!$D$7:$AK$184,N$10,0))="","",(VLOOKUP($E105,'Income &amp; Expenditure Backsheet'!$D$7:$AK$184,N$10,0)))</f>
        <v>7077000</v>
      </c>
      <c r="O105" s="102">
        <f>IF((VLOOKUP($E105,'Income &amp; Expenditure Backsheet'!$D$7:$AK$184,O$10,0))="","",(VLOOKUP($E105,'Income &amp; Expenditure Backsheet'!$D$7:$AK$184,O$10,0)))</f>
        <v>7077000</v>
      </c>
      <c r="P105" s="102">
        <f>IF((VLOOKUP($E105,'Income &amp; Expenditure Backsheet'!$D$7:$AK$184,P$10,0))="","",(VLOOKUP($E105,'Income &amp; Expenditure Backsheet'!$D$7:$AK$184,P$10,0)))</f>
        <v>7077554</v>
      </c>
      <c r="Q105" s="102">
        <f>IF((VLOOKUP($E105,'Income &amp; Expenditure Backsheet'!$D$7:$AK$184,Q$10,0))="","",(VLOOKUP($E105,'Income &amp; Expenditure Backsheet'!$D$7:$AK$184,Q$10,0)))</f>
        <v>30779645</v>
      </c>
      <c r="R105" s="102">
        <f>IF((VLOOKUP($E105,'Income &amp; Expenditure Backsheet'!$D$7:$AK$184,R$10,0))="","",(VLOOKUP($E105,'Income &amp; Expenditure Backsheet'!$D$7:$AK$184,R$10,0)))</f>
        <v>9548091</v>
      </c>
      <c r="S105" s="102">
        <f>IF((VLOOKUP($E105,'Income &amp; Expenditure Backsheet'!$D$7:$AK$184,S$10,0))="","",(VLOOKUP($E105,'Income &amp; Expenditure Backsheet'!$D$7:$AK$184,S$10,0)))</f>
        <v>7077000</v>
      </c>
      <c r="T105" s="102">
        <f>IF((VLOOKUP($E105,'Income &amp; Expenditure Backsheet'!$D$7:$AK$184,T$10,0))="","",(VLOOKUP($E105,'Income &amp; Expenditure Backsheet'!$D$7:$AK$184,T$10,0)))</f>
        <v>7077000</v>
      </c>
      <c r="U105" s="102">
        <f>IF((VLOOKUP($E105,'Income &amp; Expenditure Backsheet'!$D$7:$AK$184,U$10,0))="","",(VLOOKUP($E105,'Income &amp; Expenditure Backsheet'!$D$7:$AK$184,U$10,0)))</f>
        <v>7077554</v>
      </c>
      <c r="V105" s="102">
        <f>IF((VLOOKUP($E105,'Income &amp; Expenditure Backsheet'!$D$7:$AK$184,V$10,0))="","",(VLOOKUP($E105,'Income &amp; Expenditure Backsheet'!$D$7:$AK$184,V$10,0)))</f>
        <v>30779645</v>
      </c>
    </row>
    <row r="106" spans="2:22" ht="16.5" customHeight="1">
      <c r="B106" s="42" t="s">
        <v>16</v>
      </c>
      <c r="C106" s="43" t="s">
        <v>26</v>
      </c>
      <c r="D106" s="43" t="s">
        <v>46</v>
      </c>
      <c r="E106" s="43" t="s">
        <v>195</v>
      </c>
      <c r="F106" s="88" t="s">
        <v>196</v>
      </c>
      <c r="G106" s="101">
        <f>IF((VLOOKUP($E106,'Income &amp; Expenditure Backsheet'!$D$7:$AK$184,G$10,0))="","",(VLOOKUP($E106,'Income &amp; Expenditure Backsheet'!$D$7:$AK$184,G$10,0)))</f>
        <v>15376075</v>
      </c>
      <c r="H106" s="102">
        <f>IF((VLOOKUP($E106,'Income &amp; Expenditure Backsheet'!$D$7:$AK$184,H$10,0))="","",(VLOOKUP($E106,'Income &amp; Expenditure Backsheet'!$D$7:$AK$184,H$10,0)))</f>
        <v>5294302.75</v>
      </c>
      <c r="I106" s="102">
        <f>IF((VLOOKUP($E106,'Income &amp; Expenditure Backsheet'!$D$7:$AK$184,I$10,0))="","",(VLOOKUP($E106,'Income &amp; Expenditure Backsheet'!$D$7:$AK$184,I$10,0)))</f>
        <v>3360590.75</v>
      </c>
      <c r="J106" s="102">
        <f>IF((VLOOKUP($E106,'Income &amp; Expenditure Backsheet'!$D$7:$AK$184,J$10,0))="","",(VLOOKUP($E106,'Income &amp; Expenditure Backsheet'!$D$7:$AK$184,J$10,0)))</f>
        <v>3360590.75</v>
      </c>
      <c r="K106" s="102">
        <f>IF((VLOOKUP($E106,'Income &amp; Expenditure Backsheet'!$D$7:$AK$184,K$10,0))="","",(VLOOKUP($E106,'Income &amp; Expenditure Backsheet'!$D$7:$AK$184,K$10,0)))</f>
        <v>3360590.75</v>
      </c>
      <c r="L106" s="102">
        <f>IF((VLOOKUP($E106,'Income &amp; Expenditure Backsheet'!$D$7:$AK$184,L$10,0))="","",(VLOOKUP($E106,'Income &amp; Expenditure Backsheet'!$D$7:$AK$184,L$10,0)))</f>
        <v>15376075</v>
      </c>
      <c r="M106" s="102">
        <f>IF((VLOOKUP($E106,'Income &amp; Expenditure Backsheet'!$D$7:$AK$184,M$10,0))="","",(VLOOKUP($E106,'Income &amp; Expenditure Backsheet'!$D$7:$AK$184,M$10,0)))</f>
        <v>4174105.833333333</v>
      </c>
      <c r="N106" s="102">
        <f>IF((VLOOKUP($E106,'Income &amp; Expenditure Backsheet'!$D$7:$AK$184,N$10,0))="","",(VLOOKUP($E106,'Income &amp; Expenditure Backsheet'!$D$7:$AK$184,N$10,0)))</f>
        <v>4480787.666666667</v>
      </c>
      <c r="O106" s="102">
        <f>IF((VLOOKUP($E106,'Income &amp; Expenditure Backsheet'!$D$7:$AK$184,O$10,0))="","",(VLOOKUP($E106,'Income &amp; Expenditure Backsheet'!$D$7:$AK$184,O$10,0)))</f>
        <v>3360590.75</v>
      </c>
      <c r="P106" s="102">
        <f>IF((VLOOKUP($E106,'Income &amp; Expenditure Backsheet'!$D$7:$AK$184,P$10,0))="","",(VLOOKUP($E106,'Income &amp; Expenditure Backsheet'!$D$7:$AK$184,P$10,0)))</f>
        <v>3360590.75</v>
      </c>
      <c r="Q106" s="102">
        <f>IF((VLOOKUP($E106,'Income &amp; Expenditure Backsheet'!$D$7:$AK$184,Q$10,0))="","",(VLOOKUP($E106,'Income &amp; Expenditure Backsheet'!$D$7:$AK$184,Q$10,0)))</f>
        <v>15376075</v>
      </c>
      <c r="R106" s="102">
        <f>IF((VLOOKUP($E106,'Income &amp; Expenditure Backsheet'!$D$7:$AK$184,R$10,0))="","",(VLOOKUP($E106,'Income &amp; Expenditure Backsheet'!$D$7:$AK$184,R$10,0)))</f>
        <v>4174105.833333333</v>
      </c>
      <c r="S106" s="102">
        <f>IF((VLOOKUP($E106,'Income &amp; Expenditure Backsheet'!$D$7:$AK$184,S$10,0))="","",(VLOOKUP($E106,'Income &amp; Expenditure Backsheet'!$D$7:$AK$184,S$10,0)))</f>
        <v>4480788</v>
      </c>
      <c r="T106" s="102">
        <f>IF((VLOOKUP($E106,'Income &amp; Expenditure Backsheet'!$D$7:$AK$184,T$10,0))="","",(VLOOKUP($E106,'Income &amp; Expenditure Backsheet'!$D$7:$AK$184,T$10,0)))</f>
        <v>3360590.75</v>
      </c>
      <c r="U106" s="102">
        <f>IF((VLOOKUP($E106,'Income &amp; Expenditure Backsheet'!$D$7:$AK$184,U$10,0))="","",(VLOOKUP($E106,'Income &amp; Expenditure Backsheet'!$D$7:$AK$184,U$10,0)))</f>
        <v>3360591</v>
      </c>
      <c r="V106" s="102">
        <f>IF((VLOOKUP($E106,'Income &amp; Expenditure Backsheet'!$D$7:$AK$184,V$10,0))="","",(VLOOKUP($E106,'Income &amp; Expenditure Backsheet'!$D$7:$AK$184,V$10,0)))</f>
        <v>15376075.583333332</v>
      </c>
    </row>
    <row r="107" spans="2:22" ht="16.5" customHeight="1">
      <c r="B107" s="42" t="s">
        <v>20</v>
      </c>
      <c r="C107" s="43" t="s">
        <v>36</v>
      </c>
      <c r="D107" s="43" t="s">
        <v>64</v>
      </c>
      <c r="E107" s="43" t="s">
        <v>197</v>
      </c>
      <c r="F107" s="88" t="s">
        <v>198</v>
      </c>
      <c r="G107" s="101">
        <f>IF((VLOOKUP($E107,'Income &amp; Expenditure Backsheet'!$D$7:$AK$184,G$10,0))="","",(VLOOKUP($E107,'Income &amp; Expenditure Backsheet'!$D$7:$AK$184,G$10,0)))</f>
        <v>23543690</v>
      </c>
      <c r="H107" s="102">
        <f>IF((VLOOKUP($E107,'Income &amp; Expenditure Backsheet'!$D$7:$AK$184,H$10,0))="","",(VLOOKUP($E107,'Income &amp; Expenditure Backsheet'!$D$7:$AK$184,H$10,0)))</f>
        <v>5885923</v>
      </c>
      <c r="I107" s="102">
        <f>IF((VLOOKUP($E107,'Income &amp; Expenditure Backsheet'!$D$7:$AK$184,I$10,0))="","",(VLOOKUP($E107,'Income &amp; Expenditure Backsheet'!$D$7:$AK$184,I$10,0)))</f>
        <v>5885923</v>
      </c>
      <c r="J107" s="102">
        <f>IF((VLOOKUP($E107,'Income &amp; Expenditure Backsheet'!$D$7:$AK$184,J$10,0))="","",(VLOOKUP($E107,'Income &amp; Expenditure Backsheet'!$D$7:$AK$184,J$10,0)))</f>
        <v>5885923</v>
      </c>
      <c r="K107" s="102">
        <f>IF((VLOOKUP($E107,'Income &amp; Expenditure Backsheet'!$D$7:$AK$184,K$10,0))="","",(VLOOKUP($E107,'Income &amp; Expenditure Backsheet'!$D$7:$AK$184,K$10,0)))</f>
        <v>5885923</v>
      </c>
      <c r="L107" s="102">
        <f>IF((VLOOKUP($E107,'Income &amp; Expenditure Backsheet'!$D$7:$AK$184,L$10,0))="","",(VLOOKUP($E107,'Income &amp; Expenditure Backsheet'!$D$7:$AK$184,L$10,0)))</f>
        <v>23543692</v>
      </c>
      <c r="M107" s="102">
        <f>IF((VLOOKUP($E107,'Income &amp; Expenditure Backsheet'!$D$7:$AK$184,M$10,0))="","",(VLOOKUP($E107,'Income &amp; Expenditure Backsheet'!$D$7:$AK$184,M$10,0)))</f>
        <v>5885923</v>
      </c>
      <c r="N107" s="102">
        <f>IF((VLOOKUP($E107,'Income &amp; Expenditure Backsheet'!$D$7:$AK$184,N$10,0))="","",(VLOOKUP($E107,'Income &amp; Expenditure Backsheet'!$D$7:$AK$184,N$10,0)))</f>
        <v>5885923</v>
      </c>
      <c r="O107" s="102">
        <f>IF((VLOOKUP($E107,'Income &amp; Expenditure Backsheet'!$D$7:$AK$184,O$10,0))="","",(VLOOKUP($E107,'Income &amp; Expenditure Backsheet'!$D$7:$AK$184,O$10,0)))</f>
        <v>5885923</v>
      </c>
      <c r="P107" s="102">
        <f>IF((VLOOKUP($E107,'Income &amp; Expenditure Backsheet'!$D$7:$AK$184,P$10,0))="","",(VLOOKUP($E107,'Income &amp; Expenditure Backsheet'!$D$7:$AK$184,P$10,0)))</f>
        <v>5885923</v>
      </c>
      <c r="Q107" s="102">
        <f>IF((VLOOKUP($E107,'Income &amp; Expenditure Backsheet'!$D$7:$AK$184,Q$10,0))="","",(VLOOKUP($E107,'Income &amp; Expenditure Backsheet'!$D$7:$AK$184,Q$10,0)))</f>
        <v>23543692</v>
      </c>
      <c r="R107" s="102">
        <f>IF((VLOOKUP($E107,'Income &amp; Expenditure Backsheet'!$D$7:$AK$184,R$10,0))="","",(VLOOKUP($E107,'Income &amp; Expenditure Backsheet'!$D$7:$AK$184,R$10,0)))</f>
        <v>5885923</v>
      </c>
      <c r="S107" s="102">
        <f>IF((VLOOKUP($E107,'Income &amp; Expenditure Backsheet'!$D$7:$AK$184,S$10,0))="","",(VLOOKUP($E107,'Income &amp; Expenditure Backsheet'!$D$7:$AK$184,S$10,0)))</f>
        <v>5885923</v>
      </c>
      <c r="T107" s="102">
        <f>IF((VLOOKUP($E107,'Income &amp; Expenditure Backsheet'!$D$7:$AK$184,T$10,0))="","",(VLOOKUP($E107,'Income &amp; Expenditure Backsheet'!$D$7:$AK$184,T$10,0)))</f>
        <v>5885923</v>
      </c>
      <c r="U107" s="102">
        <f>IF((VLOOKUP($E107,'Income &amp; Expenditure Backsheet'!$D$7:$AK$184,U$10,0))="","",(VLOOKUP($E107,'Income &amp; Expenditure Backsheet'!$D$7:$AK$184,U$10,0)))</f>
        <v>5885923</v>
      </c>
      <c r="V107" s="102">
        <f>IF((VLOOKUP($E107,'Income &amp; Expenditure Backsheet'!$D$7:$AK$184,V$10,0))="","",(VLOOKUP($E107,'Income &amp; Expenditure Backsheet'!$D$7:$AK$184,V$10,0)))</f>
        <v>23543692</v>
      </c>
    </row>
    <row r="108" spans="2:22" ht="16.5" customHeight="1">
      <c r="B108" s="42" t="s">
        <v>16</v>
      </c>
      <c r="C108" s="43" t="s">
        <v>26</v>
      </c>
      <c r="D108" s="43" t="s">
        <v>467</v>
      </c>
      <c r="E108" s="43" t="s">
        <v>199</v>
      </c>
      <c r="F108" s="88" t="s">
        <v>200</v>
      </c>
      <c r="G108" s="101">
        <f>IF((VLOOKUP($E108,'Income &amp; Expenditure Backsheet'!$D$7:$AK$184,G$10,0))="","",(VLOOKUP($E108,'Income &amp; Expenditure Backsheet'!$D$7:$AK$184,G$10,0)))</f>
        <v>91419000</v>
      </c>
      <c r="H108" s="102">
        <f>IF((VLOOKUP($E108,'Income &amp; Expenditure Backsheet'!$D$7:$AK$184,H$10,0))="","",(VLOOKUP($E108,'Income &amp; Expenditure Backsheet'!$D$7:$AK$184,H$10,0)))</f>
        <v>22854750</v>
      </c>
      <c r="I108" s="102">
        <f>IF((VLOOKUP($E108,'Income &amp; Expenditure Backsheet'!$D$7:$AK$184,I$10,0))="","",(VLOOKUP($E108,'Income &amp; Expenditure Backsheet'!$D$7:$AK$184,I$10,0)))</f>
        <v>22854750</v>
      </c>
      <c r="J108" s="102">
        <f>IF((VLOOKUP($E108,'Income &amp; Expenditure Backsheet'!$D$7:$AK$184,J$10,0))="","",(VLOOKUP($E108,'Income &amp; Expenditure Backsheet'!$D$7:$AK$184,J$10,0)))</f>
        <v>22854750</v>
      </c>
      <c r="K108" s="102">
        <f>IF((VLOOKUP($E108,'Income &amp; Expenditure Backsheet'!$D$7:$AK$184,K$10,0))="","",(VLOOKUP($E108,'Income &amp; Expenditure Backsheet'!$D$7:$AK$184,K$10,0)))</f>
        <v>22854750</v>
      </c>
      <c r="L108" s="102">
        <f>IF((VLOOKUP($E108,'Income &amp; Expenditure Backsheet'!$D$7:$AK$184,L$10,0))="","",(VLOOKUP($E108,'Income &amp; Expenditure Backsheet'!$D$7:$AK$184,L$10,0)))</f>
        <v>91419000</v>
      </c>
      <c r="M108" s="102">
        <f>IF((VLOOKUP($E108,'Income &amp; Expenditure Backsheet'!$D$7:$AK$184,M$10,0))="","",(VLOOKUP($E108,'Income &amp; Expenditure Backsheet'!$D$7:$AK$184,M$10,0)))</f>
        <v>22854750</v>
      </c>
      <c r="N108" s="102">
        <f>IF((VLOOKUP($E108,'Income &amp; Expenditure Backsheet'!$D$7:$AK$184,N$10,0))="","",(VLOOKUP($E108,'Income &amp; Expenditure Backsheet'!$D$7:$AK$184,N$10,0)))</f>
        <v>22854750</v>
      </c>
      <c r="O108" s="102">
        <f>IF((VLOOKUP($E108,'Income &amp; Expenditure Backsheet'!$D$7:$AK$184,O$10,0))="","",(VLOOKUP($E108,'Income &amp; Expenditure Backsheet'!$D$7:$AK$184,O$10,0)))</f>
        <v>22854750</v>
      </c>
      <c r="P108" s="102">
        <f>IF((VLOOKUP($E108,'Income &amp; Expenditure Backsheet'!$D$7:$AK$184,P$10,0))="","",(VLOOKUP($E108,'Income &amp; Expenditure Backsheet'!$D$7:$AK$184,P$10,0)))</f>
        <v>22854750</v>
      </c>
      <c r="Q108" s="102">
        <f>IF((VLOOKUP($E108,'Income &amp; Expenditure Backsheet'!$D$7:$AK$184,Q$10,0))="","",(VLOOKUP($E108,'Income &amp; Expenditure Backsheet'!$D$7:$AK$184,Q$10,0)))</f>
        <v>91419000</v>
      </c>
      <c r="R108" s="102">
        <f>IF((VLOOKUP($E108,'Income &amp; Expenditure Backsheet'!$D$7:$AK$184,R$10,0))="","",(VLOOKUP($E108,'Income &amp; Expenditure Backsheet'!$D$7:$AK$184,R$10,0)))</f>
        <v>22854750</v>
      </c>
      <c r="S108" s="102">
        <f>IF((VLOOKUP($E108,'Income &amp; Expenditure Backsheet'!$D$7:$AK$184,S$10,0))="","",(VLOOKUP($E108,'Income &amp; Expenditure Backsheet'!$D$7:$AK$184,S$10,0)))</f>
        <v>22854750</v>
      </c>
      <c r="T108" s="102">
        <f>IF((VLOOKUP($E108,'Income &amp; Expenditure Backsheet'!$D$7:$AK$184,T$10,0))="","",(VLOOKUP($E108,'Income &amp; Expenditure Backsheet'!$D$7:$AK$184,T$10,0)))</f>
        <v>22854750</v>
      </c>
      <c r="U108" s="102">
        <f>IF((VLOOKUP($E108,'Income &amp; Expenditure Backsheet'!$D$7:$AK$184,U$10,0))="","",(VLOOKUP($E108,'Income &amp; Expenditure Backsheet'!$D$7:$AK$184,U$10,0)))</f>
        <v>22854750</v>
      </c>
      <c r="V108" s="102">
        <f>IF((VLOOKUP($E108,'Income &amp; Expenditure Backsheet'!$D$7:$AK$184,V$10,0))="","",(VLOOKUP($E108,'Income &amp; Expenditure Backsheet'!$D$7:$AK$184,V$10,0)))</f>
        <v>91419000</v>
      </c>
    </row>
    <row r="109" spans="2:22" ht="16.5" customHeight="1">
      <c r="B109" s="42" t="s">
        <v>16</v>
      </c>
      <c r="C109" s="43" t="s">
        <v>28</v>
      </c>
      <c r="D109" s="43" t="s">
        <v>42</v>
      </c>
      <c r="E109" s="43" t="s">
        <v>201</v>
      </c>
      <c r="F109" s="88" t="s">
        <v>202</v>
      </c>
      <c r="G109" s="101">
        <f>IF((VLOOKUP($E109,'Income &amp; Expenditure Backsheet'!$D$7:$AK$184,G$10,0))="","",(VLOOKUP($E109,'Income &amp; Expenditure Backsheet'!$D$7:$AK$184,G$10,0)))</f>
        <v>55958588</v>
      </c>
      <c r="H109" s="102">
        <f>IF((VLOOKUP($E109,'Income &amp; Expenditure Backsheet'!$D$7:$AK$184,H$10,0))="","",(VLOOKUP($E109,'Income &amp; Expenditure Backsheet'!$D$7:$AK$184,H$10,0)))</f>
        <v>13980000</v>
      </c>
      <c r="I109" s="102">
        <f>IF((VLOOKUP($E109,'Income &amp; Expenditure Backsheet'!$D$7:$AK$184,I$10,0))="","",(VLOOKUP($E109,'Income &amp; Expenditure Backsheet'!$D$7:$AK$184,I$10,0)))</f>
        <v>13980000</v>
      </c>
      <c r="J109" s="102">
        <f>IF((VLOOKUP($E109,'Income &amp; Expenditure Backsheet'!$D$7:$AK$184,J$10,0))="","",(VLOOKUP($E109,'Income &amp; Expenditure Backsheet'!$D$7:$AK$184,J$10,0)))</f>
        <v>13990000</v>
      </c>
      <c r="K109" s="102">
        <f>IF((VLOOKUP($E109,'Income &amp; Expenditure Backsheet'!$D$7:$AK$184,K$10,0))="","",(VLOOKUP($E109,'Income &amp; Expenditure Backsheet'!$D$7:$AK$184,K$10,0)))</f>
        <v>14008588</v>
      </c>
      <c r="L109" s="102">
        <f>IF((VLOOKUP($E109,'Income &amp; Expenditure Backsheet'!$D$7:$AK$184,L$10,0))="","",(VLOOKUP($E109,'Income &amp; Expenditure Backsheet'!$D$7:$AK$184,L$10,0)))</f>
        <v>55958588</v>
      </c>
      <c r="M109" s="102">
        <f>IF((VLOOKUP($E109,'Income &amp; Expenditure Backsheet'!$D$7:$AK$184,M$10,0))="","",(VLOOKUP($E109,'Income &amp; Expenditure Backsheet'!$D$7:$AK$184,M$10,0)))</f>
        <v>13980000</v>
      </c>
      <c r="N109" s="102">
        <f>IF((VLOOKUP($E109,'Income &amp; Expenditure Backsheet'!$D$7:$AK$184,N$10,0))="","",(VLOOKUP($E109,'Income &amp; Expenditure Backsheet'!$D$7:$AK$184,N$10,0)))</f>
        <v>13980000</v>
      </c>
      <c r="O109" s="102">
        <f>IF((VLOOKUP($E109,'Income &amp; Expenditure Backsheet'!$D$7:$AK$184,O$10,0))="","",(VLOOKUP($E109,'Income &amp; Expenditure Backsheet'!$D$7:$AK$184,O$10,0)))</f>
        <v>13990000</v>
      </c>
      <c r="P109" s="102">
        <f>IF((VLOOKUP($E109,'Income &amp; Expenditure Backsheet'!$D$7:$AK$184,P$10,0))="","",(VLOOKUP($E109,'Income &amp; Expenditure Backsheet'!$D$7:$AK$184,P$10,0)))</f>
        <v>14008588</v>
      </c>
      <c r="Q109" s="102">
        <f>IF((VLOOKUP($E109,'Income &amp; Expenditure Backsheet'!$D$7:$AK$184,Q$10,0))="","",(VLOOKUP($E109,'Income &amp; Expenditure Backsheet'!$D$7:$AK$184,Q$10,0)))</f>
        <v>55958588</v>
      </c>
      <c r="R109" s="102">
        <f>IF((VLOOKUP($E109,'Income &amp; Expenditure Backsheet'!$D$7:$AK$184,R$10,0))="","",(VLOOKUP($E109,'Income &amp; Expenditure Backsheet'!$D$7:$AK$184,R$10,0)))</f>
        <v>13980000</v>
      </c>
      <c r="S109" s="102">
        <f>IF((VLOOKUP($E109,'Income &amp; Expenditure Backsheet'!$D$7:$AK$184,S$10,0))="","",(VLOOKUP($E109,'Income &amp; Expenditure Backsheet'!$D$7:$AK$184,S$10,0)))</f>
        <v>13980000</v>
      </c>
      <c r="T109" s="102">
        <f>IF((VLOOKUP($E109,'Income &amp; Expenditure Backsheet'!$D$7:$AK$184,T$10,0))="","",(VLOOKUP($E109,'Income &amp; Expenditure Backsheet'!$D$7:$AK$184,T$10,0)))</f>
        <v>13990000</v>
      </c>
      <c r="U109" s="102">
        <f>IF((VLOOKUP($E109,'Income &amp; Expenditure Backsheet'!$D$7:$AK$184,U$10,0))="","",(VLOOKUP($E109,'Income &amp; Expenditure Backsheet'!$D$7:$AK$184,U$10,0)))</f>
        <v>14008588</v>
      </c>
      <c r="V109" s="102">
        <f>IF((VLOOKUP($E109,'Income &amp; Expenditure Backsheet'!$D$7:$AK$184,V$10,0))="","",(VLOOKUP($E109,'Income &amp; Expenditure Backsheet'!$D$7:$AK$184,V$10,0)))</f>
        <v>55958588</v>
      </c>
    </row>
    <row r="110" spans="2:22" ht="16.5" customHeight="1">
      <c r="B110" s="42" t="s">
        <v>18</v>
      </c>
      <c r="C110" s="43" t="s">
        <v>30</v>
      </c>
      <c r="D110" s="43" t="s">
        <v>52</v>
      </c>
      <c r="E110" s="43" t="s">
        <v>203</v>
      </c>
      <c r="F110" s="88" t="s">
        <v>204</v>
      </c>
      <c r="G110" s="101">
        <f>IF((VLOOKUP($E110,'Income &amp; Expenditure Backsheet'!$D$7:$AK$184,G$10,0))="","",(VLOOKUP($E110,'Income &amp; Expenditure Backsheet'!$D$7:$AK$184,G$10,0)))</f>
        <v>23715473</v>
      </c>
      <c r="H110" s="102">
        <f>IF((VLOOKUP($E110,'Income &amp; Expenditure Backsheet'!$D$7:$AK$184,H$10,0))="","",(VLOOKUP($E110,'Income &amp; Expenditure Backsheet'!$D$7:$AK$184,H$10,0)))</f>
        <v>5934500</v>
      </c>
      <c r="I110" s="102">
        <f>IF((VLOOKUP($E110,'Income &amp; Expenditure Backsheet'!$D$7:$AK$184,I$10,0))="","",(VLOOKUP($E110,'Income &amp; Expenditure Backsheet'!$D$7:$AK$184,I$10,0)))</f>
        <v>5934500</v>
      </c>
      <c r="J110" s="102">
        <f>IF((VLOOKUP($E110,'Income &amp; Expenditure Backsheet'!$D$7:$AK$184,J$10,0))="","",(VLOOKUP($E110,'Income &amp; Expenditure Backsheet'!$D$7:$AK$184,J$10,0)))</f>
        <v>5934500</v>
      </c>
      <c r="K110" s="102">
        <f>IF((VLOOKUP($E110,'Income &amp; Expenditure Backsheet'!$D$7:$AK$184,K$10,0))="","",(VLOOKUP($E110,'Income &amp; Expenditure Backsheet'!$D$7:$AK$184,K$10,0)))</f>
        <v>5934500</v>
      </c>
      <c r="L110" s="102">
        <f>IF((VLOOKUP($E110,'Income &amp; Expenditure Backsheet'!$D$7:$AK$184,L$10,0))="","",(VLOOKUP($E110,'Income &amp; Expenditure Backsheet'!$D$7:$AK$184,L$10,0)))</f>
        <v>23738000</v>
      </c>
      <c r="M110" s="102">
        <f>IF((VLOOKUP($E110,'Income &amp; Expenditure Backsheet'!$D$7:$AK$184,M$10,0))="","",(VLOOKUP($E110,'Income &amp; Expenditure Backsheet'!$D$7:$AK$184,M$10,0)))</f>
        <v>5928868.25</v>
      </c>
      <c r="N110" s="102">
        <f>IF((VLOOKUP($E110,'Income &amp; Expenditure Backsheet'!$D$7:$AK$184,N$10,0))="","",(VLOOKUP($E110,'Income &amp; Expenditure Backsheet'!$D$7:$AK$184,N$10,0)))</f>
        <v>5928868.25</v>
      </c>
      <c r="O110" s="102">
        <f>IF((VLOOKUP($E110,'Income &amp; Expenditure Backsheet'!$D$7:$AK$184,O$10,0))="","",(VLOOKUP($E110,'Income &amp; Expenditure Backsheet'!$D$7:$AK$184,O$10,0)))</f>
        <v>5928868.25</v>
      </c>
      <c r="P110" s="102">
        <f>IF((VLOOKUP($E110,'Income &amp; Expenditure Backsheet'!$D$7:$AK$184,P$10,0))="","",(VLOOKUP($E110,'Income &amp; Expenditure Backsheet'!$D$7:$AK$184,P$10,0)))</f>
        <v>5928868.25</v>
      </c>
      <c r="Q110" s="102">
        <f>IF((VLOOKUP($E110,'Income &amp; Expenditure Backsheet'!$D$7:$AK$184,Q$10,0))="","",(VLOOKUP($E110,'Income &amp; Expenditure Backsheet'!$D$7:$AK$184,Q$10,0)))</f>
        <v>23715473</v>
      </c>
      <c r="R110" s="102">
        <f>IF((VLOOKUP($E110,'Income &amp; Expenditure Backsheet'!$D$7:$AK$184,R$10,0))="","",(VLOOKUP($E110,'Income &amp; Expenditure Backsheet'!$D$7:$AK$184,R$10,0)))</f>
        <v>5928868.25</v>
      </c>
      <c r="S110" s="102">
        <f>IF((VLOOKUP($E110,'Income &amp; Expenditure Backsheet'!$D$7:$AK$184,S$10,0))="","",(VLOOKUP($E110,'Income &amp; Expenditure Backsheet'!$D$7:$AK$184,S$10,0)))</f>
        <v>5928868.25</v>
      </c>
      <c r="T110" s="102">
        <f>IF((VLOOKUP($E110,'Income &amp; Expenditure Backsheet'!$D$7:$AK$184,T$10,0))="","",(VLOOKUP($E110,'Income &amp; Expenditure Backsheet'!$D$7:$AK$184,T$10,0)))</f>
        <v>4108659</v>
      </c>
      <c r="U110" s="102">
        <f>IF((VLOOKUP($E110,'Income &amp; Expenditure Backsheet'!$D$7:$AK$184,U$10,0))="","",(VLOOKUP($E110,'Income &amp; Expenditure Backsheet'!$D$7:$AK$184,U$10,0)))</f>
        <v>5553877</v>
      </c>
      <c r="V110" s="102">
        <f>IF((VLOOKUP($E110,'Income &amp; Expenditure Backsheet'!$D$7:$AK$184,V$10,0))="","",(VLOOKUP($E110,'Income &amp; Expenditure Backsheet'!$D$7:$AK$184,V$10,0)))</f>
        <v>21520272.5</v>
      </c>
    </row>
    <row r="111" spans="2:22" ht="16.5" customHeight="1">
      <c r="B111" s="42" t="s">
        <v>18</v>
      </c>
      <c r="C111" s="43" t="s">
        <v>30</v>
      </c>
      <c r="D111" s="43" t="s">
        <v>52</v>
      </c>
      <c r="E111" s="43" t="s">
        <v>205</v>
      </c>
      <c r="F111" s="88" t="s">
        <v>206</v>
      </c>
      <c r="G111" s="101">
        <f>IF((VLOOKUP($E111,'Income &amp; Expenditure Backsheet'!$D$7:$AK$184,G$10,0))="","",(VLOOKUP($E111,'Income &amp; Expenditure Backsheet'!$D$7:$AK$184,G$10,0)))</f>
        <v>39419213</v>
      </c>
      <c r="H111" s="102">
        <f>IF((VLOOKUP($E111,'Income &amp; Expenditure Backsheet'!$D$7:$AK$184,H$10,0))="","",(VLOOKUP($E111,'Income &amp; Expenditure Backsheet'!$D$7:$AK$184,H$10,0)))</f>
        <v>12076577</v>
      </c>
      <c r="I111" s="102">
        <f>IF((VLOOKUP($E111,'Income &amp; Expenditure Backsheet'!$D$7:$AK$184,I$10,0))="","",(VLOOKUP($E111,'Income &amp; Expenditure Backsheet'!$D$7:$AK$184,I$10,0)))</f>
        <v>9009129</v>
      </c>
      <c r="J111" s="102">
        <f>IF((VLOOKUP($E111,'Income &amp; Expenditure Backsheet'!$D$7:$AK$184,J$10,0))="","",(VLOOKUP($E111,'Income &amp; Expenditure Backsheet'!$D$7:$AK$184,J$10,0)))</f>
        <v>9009129</v>
      </c>
      <c r="K111" s="102">
        <f>IF((VLOOKUP($E111,'Income &amp; Expenditure Backsheet'!$D$7:$AK$184,K$10,0))="","",(VLOOKUP($E111,'Income &amp; Expenditure Backsheet'!$D$7:$AK$184,K$10,0)))</f>
        <v>9324378</v>
      </c>
      <c r="L111" s="102">
        <f>IF((VLOOKUP($E111,'Income &amp; Expenditure Backsheet'!$D$7:$AK$184,L$10,0))="","",(VLOOKUP($E111,'Income &amp; Expenditure Backsheet'!$D$7:$AK$184,L$10,0)))</f>
        <v>39419213</v>
      </c>
      <c r="M111" s="102">
        <f>IF((VLOOKUP($E111,'Income &amp; Expenditure Backsheet'!$D$7:$AK$184,M$10,0))="","",(VLOOKUP($E111,'Income &amp; Expenditure Backsheet'!$D$7:$AK$184,M$10,0)))</f>
        <v>12076577.274927691</v>
      </c>
      <c r="N111" s="102">
        <f>IF((VLOOKUP($E111,'Income &amp; Expenditure Backsheet'!$D$7:$AK$184,N$10,0))="","",(VLOOKUP($E111,'Income &amp; Expenditure Backsheet'!$D$7:$AK$184,N$10,0)))</f>
        <v>9009129.2749276906</v>
      </c>
      <c r="O111" s="102">
        <f>IF((VLOOKUP($E111,'Income &amp; Expenditure Backsheet'!$D$7:$AK$184,O$10,0))="","",(VLOOKUP($E111,'Income &amp; Expenditure Backsheet'!$D$7:$AK$184,O$10,0)))</f>
        <v>9009129.2749276906</v>
      </c>
      <c r="P111" s="102">
        <f>IF((VLOOKUP($E111,'Income &amp; Expenditure Backsheet'!$D$7:$AK$184,P$10,0))="","",(VLOOKUP($E111,'Income &amp; Expenditure Backsheet'!$D$7:$AK$184,P$10,0)))</f>
        <v>9324377.2749276906</v>
      </c>
      <c r="Q111" s="102">
        <f>IF((VLOOKUP($E111,'Income &amp; Expenditure Backsheet'!$D$7:$AK$184,Q$10,0))="","",(VLOOKUP($E111,'Income &amp; Expenditure Backsheet'!$D$7:$AK$184,Q$10,0)))</f>
        <v>39419213.099710763</v>
      </c>
      <c r="R111" s="102">
        <f>IF((VLOOKUP($E111,'Income &amp; Expenditure Backsheet'!$D$7:$AK$184,R$10,0))="","",(VLOOKUP($E111,'Income &amp; Expenditure Backsheet'!$D$7:$AK$184,R$10,0)))</f>
        <v>12076577.274927691</v>
      </c>
      <c r="S111" s="102">
        <f>IF((VLOOKUP($E111,'Income &amp; Expenditure Backsheet'!$D$7:$AK$184,S$10,0))="","",(VLOOKUP($E111,'Income &amp; Expenditure Backsheet'!$D$7:$AK$184,S$10,0)))</f>
        <v>9009129.25</v>
      </c>
      <c r="T111" s="102">
        <f>IF((VLOOKUP($E111,'Income &amp; Expenditure Backsheet'!$D$7:$AK$184,T$10,0))="","",(VLOOKUP($E111,'Income &amp; Expenditure Backsheet'!$D$7:$AK$184,T$10,0)))</f>
        <v>9009129</v>
      </c>
      <c r="U111" s="102">
        <f>IF((VLOOKUP($E111,'Income &amp; Expenditure Backsheet'!$D$7:$AK$184,U$10,0))="","",(VLOOKUP($E111,'Income &amp; Expenditure Backsheet'!$D$7:$AK$184,U$10,0)))</f>
        <v>9324377</v>
      </c>
      <c r="V111" s="102">
        <f>IF((VLOOKUP($E111,'Income &amp; Expenditure Backsheet'!$D$7:$AK$184,V$10,0))="","",(VLOOKUP($E111,'Income &amp; Expenditure Backsheet'!$D$7:$AK$184,V$10,0)))</f>
        <v>39419212.524927691</v>
      </c>
    </row>
    <row r="112" spans="2:22" ht="16.5" customHeight="1">
      <c r="B112" s="42" t="s">
        <v>20</v>
      </c>
      <c r="C112" s="43" t="s">
        <v>36</v>
      </c>
      <c r="D112" s="43" t="s">
        <v>64</v>
      </c>
      <c r="E112" s="43" t="s">
        <v>207</v>
      </c>
      <c r="F112" s="88" t="s">
        <v>208</v>
      </c>
      <c r="G112" s="101">
        <f>IF((VLOOKUP($E112,'Income &amp; Expenditure Backsheet'!$D$7:$AK$184,G$10,0))="","",(VLOOKUP($E112,'Income &amp; Expenditure Backsheet'!$D$7:$AK$184,G$10,0)))</f>
        <v>21945538</v>
      </c>
      <c r="H112" s="102">
        <f>IF((VLOOKUP($E112,'Income &amp; Expenditure Backsheet'!$D$7:$AK$184,H$10,0))="","",(VLOOKUP($E112,'Income &amp; Expenditure Backsheet'!$D$7:$AK$184,H$10,0)))</f>
        <v>5486385</v>
      </c>
      <c r="I112" s="102">
        <f>IF((VLOOKUP($E112,'Income &amp; Expenditure Backsheet'!$D$7:$AK$184,I$10,0))="","",(VLOOKUP($E112,'Income &amp; Expenditure Backsheet'!$D$7:$AK$184,I$10,0)))</f>
        <v>5486385</v>
      </c>
      <c r="J112" s="102">
        <f>IF((VLOOKUP($E112,'Income &amp; Expenditure Backsheet'!$D$7:$AK$184,J$10,0))="","",(VLOOKUP($E112,'Income &amp; Expenditure Backsheet'!$D$7:$AK$184,J$10,0)))</f>
        <v>5486385</v>
      </c>
      <c r="K112" s="102">
        <f>IF((VLOOKUP($E112,'Income &amp; Expenditure Backsheet'!$D$7:$AK$184,K$10,0))="","",(VLOOKUP($E112,'Income &amp; Expenditure Backsheet'!$D$7:$AK$184,K$10,0)))</f>
        <v>5486383</v>
      </c>
      <c r="L112" s="102">
        <f>IF((VLOOKUP($E112,'Income &amp; Expenditure Backsheet'!$D$7:$AK$184,L$10,0))="","",(VLOOKUP($E112,'Income &amp; Expenditure Backsheet'!$D$7:$AK$184,L$10,0)))</f>
        <v>21945538</v>
      </c>
      <c r="M112" s="102">
        <f>IF((VLOOKUP($E112,'Income &amp; Expenditure Backsheet'!$D$7:$AK$184,M$10,0))="","",(VLOOKUP($E112,'Income &amp; Expenditure Backsheet'!$D$7:$AK$184,M$10,0)))</f>
        <v>5486385</v>
      </c>
      <c r="N112" s="102">
        <f>IF((VLOOKUP($E112,'Income &amp; Expenditure Backsheet'!$D$7:$AK$184,N$10,0))="","",(VLOOKUP($E112,'Income &amp; Expenditure Backsheet'!$D$7:$AK$184,N$10,0)))</f>
        <v>5486385</v>
      </c>
      <c r="O112" s="102">
        <f>IF((VLOOKUP($E112,'Income &amp; Expenditure Backsheet'!$D$7:$AK$184,O$10,0))="","",(VLOOKUP($E112,'Income &amp; Expenditure Backsheet'!$D$7:$AK$184,O$10,0)))</f>
        <v>5486385</v>
      </c>
      <c r="P112" s="102">
        <f>IF((VLOOKUP($E112,'Income &amp; Expenditure Backsheet'!$D$7:$AK$184,P$10,0))="","",(VLOOKUP($E112,'Income &amp; Expenditure Backsheet'!$D$7:$AK$184,P$10,0)))</f>
        <v>5486383</v>
      </c>
      <c r="Q112" s="102">
        <f>IF((VLOOKUP($E112,'Income &amp; Expenditure Backsheet'!$D$7:$AK$184,Q$10,0))="","",(VLOOKUP($E112,'Income &amp; Expenditure Backsheet'!$D$7:$AK$184,Q$10,0)))</f>
        <v>21945538</v>
      </c>
      <c r="R112" s="102">
        <f>IF((VLOOKUP($E112,'Income &amp; Expenditure Backsheet'!$D$7:$AK$184,R$10,0))="","",(VLOOKUP($E112,'Income &amp; Expenditure Backsheet'!$D$7:$AK$184,R$10,0)))</f>
        <v>5486385</v>
      </c>
      <c r="S112" s="102">
        <f>IF((VLOOKUP($E112,'Income &amp; Expenditure Backsheet'!$D$7:$AK$184,S$10,0))="","",(VLOOKUP($E112,'Income &amp; Expenditure Backsheet'!$D$7:$AK$184,S$10,0)))</f>
        <v>5486385</v>
      </c>
      <c r="T112" s="102">
        <f>IF((VLOOKUP($E112,'Income &amp; Expenditure Backsheet'!$D$7:$AK$184,T$10,0))="","",(VLOOKUP($E112,'Income &amp; Expenditure Backsheet'!$D$7:$AK$184,T$10,0)))</f>
        <v>5486385</v>
      </c>
      <c r="U112" s="102">
        <f>IF((VLOOKUP($E112,'Income &amp; Expenditure Backsheet'!$D$7:$AK$184,U$10,0))="","",(VLOOKUP($E112,'Income &amp; Expenditure Backsheet'!$D$7:$AK$184,U$10,0)))</f>
        <v>5486383</v>
      </c>
      <c r="V112" s="102">
        <f>IF((VLOOKUP($E112,'Income &amp; Expenditure Backsheet'!$D$7:$AK$184,V$10,0))="","",(VLOOKUP($E112,'Income &amp; Expenditure Backsheet'!$D$7:$AK$184,V$10,0)))</f>
        <v>21945538</v>
      </c>
    </row>
    <row r="113" spans="2:22" ht="16.5" customHeight="1">
      <c r="B113" s="42" t="s">
        <v>18</v>
      </c>
      <c r="C113" s="43" t="s">
        <v>30</v>
      </c>
      <c r="D113" s="43" t="s">
        <v>52</v>
      </c>
      <c r="E113" s="43" t="s">
        <v>209</v>
      </c>
      <c r="F113" s="88" t="s">
        <v>210</v>
      </c>
      <c r="G113" s="101">
        <f>IF((VLOOKUP($E113,'Income &amp; Expenditure Backsheet'!$D$7:$AK$184,G$10,0))="","",(VLOOKUP($E113,'Income &amp; Expenditure Backsheet'!$D$7:$AK$184,G$10,0)))</f>
        <v>193796137</v>
      </c>
      <c r="H113" s="102">
        <f>IF((VLOOKUP($E113,'Income &amp; Expenditure Backsheet'!$D$7:$AK$184,H$10,0))="","",(VLOOKUP($E113,'Income &amp; Expenditure Backsheet'!$D$7:$AK$184,H$10,0)))</f>
        <v>48449034</v>
      </c>
      <c r="I113" s="102">
        <f>IF((VLOOKUP($E113,'Income &amp; Expenditure Backsheet'!$D$7:$AK$184,I$10,0))="","",(VLOOKUP($E113,'Income &amp; Expenditure Backsheet'!$D$7:$AK$184,I$10,0)))</f>
        <v>48449034</v>
      </c>
      <c r="J113" s="102">
        <f>IF((VLOOKUP($E113,'Income &amp; Expenditure Backsheet'!$D$7:$AK$184,J$10,0))="","",(VLOOKUP($E113,'Income &amp; Expenditure Backsheet'!$D$7:$AK$184,J$10,0)))</f>
        <v>48449034</v>
      </c>
      <c r="K113" s="102">
        <f>IF((VLOOKUP($E113,'Income &amp; Expenditure Backsheet'!$D$7:$AK$184,K$10,0))="","",(VLOOKUP($E113,'Income &amp; Expenditure Backsheet'!$D$7:$AK$184,K$10,0)))</f>
        <v>48449034</v>
      </c>
      <c r="L113" s="102">
        <f>IF((VLOOKUP($E113,'Income &amp; Expenditure Backsheet'!$D$7:$AK$184,L$10,0))="","",(VLOOKUP($E113,'Income &amp; Expenditure Backsheet'!$D$7:$AK$184,L$10,0)))</f>
        <v>193796136</v>
      </c>
      <c r="M113" s="102">
        <f>IF((VLOOKUP($E113,'Income &amp; Expenditure Backsheet'!$D$7:$AK$184,M$10,0))="","",(VLOOKUP($E113,'Income &amp; Expenditure Backsheet'!$D$7:$AK$184,M$10,0)))</f>
        <v>48449034</v>
      </c>
      <c r="N113" s="102">
        <f>IF((VLOOKUP($E113,'Income &amp; Expenditure Backsheet'!$D$7:$AK$184,N$10,0))="","",(VLOOKUP($E113,'Income &amp; Expenditure Backsheet'!$D$7:$AK$184,N$10,0)))</f>
        <v>48449034</v>
      </c>
      <c r="O113" s="102">
        <f>IF((VLOOKUP($E113,'Income &amp; Expenditure Backsheet'!$D$7:$AK$184,O$10,0))="","",(VLOOKUP($E113,'Income &amp; Expenditure Backsheet'!$D$7:$AK$184,O$10,0)))</f>
        <v>48449034</v>
      </c>
      <c r="P113" s="102">
        <f>IF((VLOOKUP($E113,'Income &amp; Expenditure Backsheet'!$D$7:$AK$184,P$10,0))="","",(VLOOKUP($E113,'Income &amp; Expenditure Backsheet'!$D$7:$AK$184,P$10,0)))</f>
        <v>48449034</v>
      </c>
      <c r="Q113" s="102">
        <f>IF((VLOOKUP($E113,'Income &amp; Expenditure Backsheet'!$D$7:$AK$184,Q$10,0))="","",(VLOOKUP($E113,'Income &amp; Expenditure Backsheet'!$D$7:$AK$184,Q$10,0)))</f>
        <v>193796136</v>
      </c>
      <c r="R113" s="102">
        <f>IF((VLOOKUP($E113,'Income &amp; Expenditure Backsheet'!$D$7:$AK$184,R$10,0))="","",(VLOOKUP($E113,'Income &amp; Expenditure Backsheet'!$D$7:$AK$184,R$10,0)))</f>
        <v>48449034</v>
      </c>
      <c r="S113" s="102">
        <f>IF((VLOOKUP($E113,'Income &amp; Expenditure Backsheet'!$D$7:$AK$184,S$10,0))="","",(VLOOKUP($E113,'Income &amp; Expenditure Backsheet'!$D$7:$AK$184,S$10,0)))</f>
        <v>48449034</v>
      </c>
      <c r="T113" s="102">
        <f>IF((VLOOKUP($E113,'Income &amp; Expenditure Backsheet'!$D$7:$AK$184,T$10,0))="","",(VLOOKUP($E113,'Income &amp; Expenditure Backsheet'!$D$7:$AK$184,T$10,0)))</f>
        <v>48449034</v>
      </c>
      <c r="U113" s="102">
        <f>IF((VLOOKUP($E113,'Income &amp; Expenditure Backsheet'!$D$7:$AK$184,U$10,0))="","",(VLOOKUP($E113,'Income &amp; Expenditure Backsheet'!$D$7:$AK$184,U$10,0)))</f>
        <v>48449034</v>
      </c>
      <c r="V113" s="102">
        <f>IF((VLOOKUP($E113,'Income &amp; Expenditure Backsheet'!$D$7:$AK$184,V$10,0))="","",(VLOOKUP($E113,'Income &amp; Expenditure Backsheet'!$D$7:$AK$184,V$10,0)))</f>
        <v>193796136</v>
      </c>
    </row>
    <row r="114" spans="2:22" ht="16.5" customHeight="1">
      <c r="B114" s="42" t="s">
        <v>16</v>
      </c>
      <c r="C114" s="43" t="s">
        <v>26</v>
      </c>
      <c r="D114" s="43" t="s">
        <v>46</v>
      </c>
      <c r="E114" s="43" t="s">
        <v>211</v>
      </c>
      <c r="F114" s="88" t="s">
        <v>212</v>
      </c>
      <c r="G114" s="101">
        <f>IF((VLOOKUP($E114,'Income &amp; Expenditure Backsheet'!$D$7:$AK$184,G$10,0))="","",(VLOOKUP($E114,'Income &amp; Expenditure Backsheet'!$D$7:$AK$184,G$10,0)))</f>
        <v>66623183</v>
      </c>
      <c r="H114" s="102">
        <f>IF((VLOOKUP($E114,'Income &amp; Expenditure Backsheet'!$D$7:$AK$184,H$10,0))="","",(VLOOKUP($E114,'Income &amp; Expenditure Backsheet'!$D$7:$AK$184,H$10,0)))</f>
        <v>16655796</v>
      </c>
      <c r="I114" s="102">
        <f>IF((VLOOKUP($E114,'Income &amp; Expenditure Backsheet'!$D$7:$AK$184,I$10,0))="","",(VLOOKUP($E114,'Income &amp; Expenditure Backsheet'!$D$7:$AK$184,I$10,0)))</f>
        <v>16655796</v>
      </c>
      <c r="J114" s="102">
        <f>IF((VLOOKUP($E114,'Income &amp; Expenditure Backsheet'!$D$7:$AK$184,J$10,0))="","",(VLOOKUP($E114,'Income &amp; Expenditure Backsheet'!$D$7:$AK$184,J$10,0)))</f>
        <v>16655796</v>
      </c>
      <c r="K114" s="102">
        <f>IF((VLOOKUP($E114,'Income &amp; Expenditure Backsheet'!$D$7:$AK$184,K$10,0))="","",(VLOOKUP($E114,'Income &amp; Expenditure Backsheet'!$D$7:$AK$184,K$10,0)))</f>
        <v>16655795</v>
      </c>
      <c r="L114" s="102">
        <f>IF((VLOOKUP($E114,'Income &amp; Expenditure Backsheet'!$D$7:$AK$184,L$10,0))="","",(VLOOKUP($E114,'Income &amp; Expenditure Backsheet'!$D$7:$AK$184,L$10,0)))</f>
        <v>66623183</v>
      </c>
      <c r="M114" s="102">
        <f>IF((VLOOKUP($E114,'Income &amp; Expenditure Backsheet'!$D$7:$AK$184,M$10,0))="","",(VLOOKUP($E114,'Income &amp; Expenditure Backsheet'!$D$7:$AK$184,M$10,0)))</f>
        <v>16655796</v>
      </c>
      <c r="N114" s="102">
        <f>IF((VLOOKUP($E114,'Income &amp; Expenditure Backsheet'!$D$7:$AK$184,N$10,0))="","",(VLOOKUP($E114,'Income &amp; Expenditure Backsheet'!$D$7:$AK$184,N$10,0)))</f>
        <v>16655796</v>
      </c>
      <c r="O114" s="102">
        <f>IF((VLOOKUP($E114,'Income &amp; Expenditure Backsheet'!$D$7:$AK$184,O$10,0))="","",(VLOOKUP($E114,'Income &amp; Expenditure Backsheet'!$D$7:$AK$184,O$10,0)))</f>
        <v>16655796</v>
      </c>
      <c r="P114" s="102">
        <f>IF((VLOOKUP($E114,'Income &amp; Expenditure Backsheet'!$D$7:$AK$184,P$10,0))="","",(VLOOKUP($E114,'Income &amp; Expenditure Backsheet'!$D$7:$AK$184,P$10,0)))</f>
        <v>16655795</v>
      </c>
      <c r="Q114" s="102">
        <f>IF((VLOOKUP($E114,'Income &amp; Expenditure Backsheet'!$D$7:$AK$184,Q$10,0))="","",(VLOOKUP($E114,'Income &amp; Expenditure Backsheet'!$D$7:$AK$184,Q$10,0)))</f>
        <v>66623183</v>
      </c>
      <c r="R114" s="102">
        <f>IF((VLOOKUP($E114,'Income &amp; Expenditure Backsheet'!$D$7:$AK$184,R$10,0))="","",(VLOOKUP($E114,'Income &amp; Expenditure Backsheet'!$D$7:$AK$184,R$10,0)))</f>
        <v>0</v>
      </c>
      <c r="S114" s="102">
        <f>IF((VLOOKUP($E114,'Income &amp; Expenditure Backsheet'!$D$7:$AK$184,S$10,0))="","",(VLOOKUP($E114,'Income &amp; Expenditure Backsheet'!$D$7:$AK$184,S$10,0)))</f>
        <v>0</v>
      </c>
      <c r="T114" s="102">
        <f>IF((VLOOKUP($E114,'Income &amp; Expenditure Backsheet'!$D$7:$AK$184,T$10,0))="","",(VLOOKUP($E114,'Income &amp; Expenditure Backsheet'!$D$7:$AK$184,T$10,0)))</f>
        <v>22800000</v>
      </c>
      <c r="U114" s="102">
        <f>IF((VLOOKUP($E114,'Income &amp; Expenditure Backsheet'!$D$7:$AK$184,U$10,0))="","",(VLOOKUP($E114,'Income &amp; Expenditure Backsheet'!$D$7:$AK$184,U$10,0)))</f>
        <v>43346432</v>
      </c>
      <c r="V114" s="102">
        <f>IF((VLOOKUP($E114,'Income &amp; Expenditure Backsheet'!$D$7:$AK$184,V$10,0))="","",(VLOOKUP($E114,'Income &amp; Expenditure Backsheet'!$D$7:$AK$184,V$10,0)))</f>
        <v>66146432</v>
      </c>
    </row>
    <row r="115" spans="2:22" ht="16.5" customHeight="1">
      <c r="B115" s="42" t="s">
        <v>18</v>
      </c>
      <c r="C115" s="43" t="s">
        <v>34</v>
      </c>
      <c r="D115" s="43" t="s">
        <v>52</v>
      </c>
      <c r="E115" s="43" t="s">
        <v>213</v>
      </c>
      <c r="F115" s="88" t="s">
        <v>214</v>
      </c>
      <c r="G115" s="101">
        <f>IF((VLOOKUP($E115,'Income &amp; Expenditure Backsheet'!$D$7:$AK$184,G$10,0))="","",(VLOOKUP($E115,'Income &amp; Expenditure Backsheet'!$D$7:$AK$184,G$10,0)))</f>
        <v>13715689</v>
      </c>
      <c r="H115" s="102">
        <f>IF((VLOOKUP($E115,'Income &amp; Expenditure Backsheet'!$D$7:$AK$184,H$10,0))="","",(VLOOKUP($E115,'Income &amp; Expenditure Backsheet'!$D$7:$AK$184,H$10,0)))</f>
        <v>3195770</v>
      </c>
      <c r="I115" s="102">
        <f>IF((VLOOKUP($E115,'Income &amp; Expenditure Backsheet'!$D$7:$AK$184,I$10,0))="","",(VLOOKUP($E115,'Income &amp; Expenditure Backsheet'!$D$7:$AK$184,I$10,0)))</f>
        <v>3195770</v>
      </c>
      <c r="J115" s="102">
        <f>IF((VLOOKUP($E115,'Income &amp; Expenditure Backsheet'!$D$7:$AK$184,J$10,0))="","",(VLOOKUP($E115,'Income &amp; Expenditure Backsheet'!$D$7:$AK$184,J$10,0)))</f>
        <v>3195770</v>
      </c>
      <c r="K115" s="102">
        <f>IF((VLOOKUP($E115,'Income &amp; Expenditure Backsheet'!$D$7:$AK$184,K$10,0))="","",(VLOOKUP($E115,'Income &amp; Expenditure Backsheet'!$D$7:$AK$184,K$10,0)))</f>
        <v>4128379</v>
      </c>
      <c r="L115" s="102">
        <f>IF((VLOOKUP($E115,'Income &amp; Expenditure Backsheet'!$D$7:$AK$184,L$10,0))="","",(VLOOKUP($E115,'Income &amp; Expenditure Backsheet'!$D$7:$AK$184,L$10,0)))</f>
        <v>13715689</v>
      </c>
      <c r="M115" s="102">
        <f>IF((VLOOKUP($E115,'Income &amp; Expenditure Backsheet'!$D$7:$AK$184,M$10,0))="","",(VLOOKUP($E115,'Income &amp; Expenditure Backsheet'!$D$7:$AK$184,M$10,0)))</f>
        <v>3195770</v>
      </c>
      <c r="N115" s="102">
        <f>IF((VLOOKUP($E115,'Income &amp; Expenditure Backsheet'!$D$7:$AK$184,N$10,0))="","",(VLOOKUP($E115,'Income &amp; Expenditure Backsheet'!$D$7:$AK$184,N$10,0)))</f>
        <v>3195770</v>
      </c>
      <c r="O115" s="102">
        <f>IF((VLOOKUP($E115,'Income &amp; Expenditure Backsheet'!$D$7:$AK$184,O$10,0))="","",(VLOOKUP($E115,'Income &amp; Expenditure Backsheet'!$D$7:$AK$184,O$10,0)))</f>
        <v>3195770</v>
      </c>
      <c r="P115" s="102">
        <f>IF((VLOOKUP($E115,'Income &amp; Expenditure Backsheet'!$D$7:$AK$184,P$10,0))="","",(VLOOKUP($E115,'Income &amp; Expenditure Backsheet'!$D$7:$AK$184,P$10,0)))</f>
        <v>4128379</v>
      </c>
      <c r="Q115" s="102">
        <f>IF((VLOOKUP($E115,'Income &amp; Expenditure Backsheet'!$D$7:$AK$184,Q$10,0))="","",(VLOOKUP($E115,'Income &amp; Expenditure Backsheet'!$D$7:$AK$184,Q$10,0)))</f>
        <v>13715689</v>
      </c>
      <c r="R115" s="102">
        <f>IF((VLOOKUP($E115,'Income &amp; Expenditure Backsheet'!$D$7:$AK$184,R$10,0))="","",(VLOOKUP($E115,'Income &amp; Expenditure Backsheet'!$D$7:$AK$184,R$10,0)))</f>
        <v>3195770</v>
      </c>
      <c r="S115" s="102">
        <f>IF((VLOOKUP($E115,'Income &amp; Expenditure Backsheet'!$D$7:$AK$184,S$10,0))="","",(VLOOKUP($E115,'Income &amp; Expenditure Backsheet'!$D$7:$AK$184,S$10,0)))</f>
        <v>3195770</v>
      </c>
      <c r="T115" s="102">
        <f>IF((VLOOKUP($E115,'Income &amp; Expenditure Backsheet'!$D$7:$AK$184,T$10,0))="","",(VLOOKUP($E115,'Income &amp; Expenditure Backsheet'!$D$7:$AK$184,T$10,0)))</f>
        <v>3195770</v>
      </c>
      <c r="U115" s="102">
        <f>IF((VLOOKUP($E115,'Income &amp; Expenditure Backsheet'!$D$7:$AK$184,U$10,0))="","",(VLOOKUP($E115,'Income &amp; Expenditure Backsheet'!$D$7:$AK$184,U$10,0)))</f>
        <v>4128379</v>
      </c>
      <c r="V115" s="102">
        <f>IF((VLOOKUP($E115,'Income &amp; Expenditure Backsheet'!$D$7:$AK$184,V$10,0))="","",(VLOOKUP($E115,'Income &amp; Expenditure Backsheet'!$D$7:$AK$184,V$10,0)))</f>
        <v>13715689</v>
      </c>
    </row>
    <row r="116" spans="2:22" ht="16.5" customHeight="1">
      <c r="B116" s="42" t="s">
        <v>16</v>
      </c>
      <c r="C116" s="43" t="s">
        <v>26</v>
      </c>
      <c r="D116" s="43" t="s">
        <v>466</v>
      </c>
      <c r="E116" s="43" t="s">
        <v>215</v>
      </c>
      <c r="F116" s="88" t="s">
        <v>216</v>
      </c>
      <c r="G116" s="101">
        <f>IF((VLOOKUP($E116,'Income &amp; Expenditure Backsheet'!$D$7:$AK$184,G$10,0))="","",(VLOOKUP($E116,'Income &amp; Expenditure Backsheet'!$D$7:$AK$184,G$10,0)))</f>
        <v>85793542</v>
      </c>
      <c r="H116" s="102">
        <f>IF((VLOOKUP($E116,'Income &amp; Expenditure Backsheet'!$D$7:$AK$184,H$10,0))="","",(VLOOKUP($E116,'Income &amp; Expenditure Backsheet'!$D$7:$AK$184,H$10,0)))</f>
        <v>21577370.397499997</v>
      </c>
      <c r="I116" s="102">
        <f>IF((VLOOKUP($E116,'Income &amp; Expenditure Backsheet'!$D$7:$AK$184,I$10,0))="","",(VLOOKUP($E116,'Income &amp; Expenditure Backsheet'!$D$7:$AK$184,I$10,0)))</f>
        <v>21577370.397499997</v>
      </c>
      <c r="J116" s="102">
        <f>IF((VLOOKUP($E116,'Income &amp; Expenditure Backsheet'!$D$7:$AK$184,J$10,0))="","",(VLOOKUP($E116,'Income &amp; Expenditure Backsheet'!$D$7:$AK$184,J$10,0)))</f>
        <v>21577370.397499997</v>
      </c>
      <c r="K116" s="102">
        <f>IF((VLOOKUP($E116,'Income &amp; Expenditure Backsheet'!$D$7:$AK$184,K$10,0))="","",(VLOOKUP($E116,'Income &amp; Expenditure Backsheet'!$D$7:$AK$184,K$10,0)))</f>
        <v>21577370.397499997</v>
      </c>
      <c r="L116" s="102">
        <f>IF((VLOOKUP($E116,'Income &amp; Expenditure Backsheet'!$D$7:$AK$184,L$10,0))="","",(VLOOKUP($E116,'Income &amp; Expenditure Backsheet'!$D$7:$AK$184,L$10,0)))</f>
        <v>86309481.589999989</v>
      </c>
      <c r="M116" s="102">
        <f>IF((VLOOKUP($E116,'Income &amp; Expenditure Backsheet'!$D$7:$AK$184,M$10,0))="","",(VLOOKUP($E116,'Income &amp; Expenditure Backsheet'!$D$7:$AK$184,M$10,0)))</f>
        <v>21577370.397499997</v>
      </c>
      <c r="N116" s="102">
        <f>IF((VLOOKUP($E116,'Income &amp; Expenditure Backsheet'!$D$7:$AK$184,N$10,0))="","",(VLOOKUP($E116,'Income &amp; Expenditure Backsheet'!$D$7:$AK$184,N$10,0)))</f>
        <v>21577370.397499997</v>
      </c>
      <c r="O116" s="102">
        <f>IF((VLOOKUP($E116,'Income &amp; Expenditure Backsheet'!$D$7:$AK$184,O$10,0))="","",(VLOOKUP($E116,'Income &amp; Expenditure Backsheet'!$D$7:$AK$184,O$10,0)))</f>
        <v>21577370.397499997</v>
      </c>
      <c r="P116" s="102">
        <f>IF((VLOOKUP($E116,'Income &amp; Expenditure Backsheet'!$D$7:$AK$184,P$10,0))="","",(VLOOKUP($E116,'Income &amp; Expenditure Backsheet'!$D$7:$AK$184,P$10,0)))</f>
        <v>21577370.397499997</v>
      </c>
      <c r="Q116" s="102">
        <f>IF((VLOOKUP($E116,'Income &amp; Expenditure Backsheet'!$D$7:$AK$184,Q$10,0))="","",(VLOOKUP($E116,'Income &amp; Expenditure Backsheet'!$D$7:$AK$184,Q$10,0)))</f>
        <v>86309481.589999989</v>
      </c>
      <c r="R116" s="102">
        <f>IF((VLOOKUP($E116,'Income &amp; Expenditure Backsheet'!$D$7:$AK$184,R$10,0))="","",(VLOOKUP($E116,'Income &amp; Expenditure Backsheet'!$D$7:$AK$184,R$10,0)))</f>
        <v>21577370.397499997</v>
      </c>
      <c r="S116" s="102">
        <f>IF((VLOOKUP($E116,'Income &amp; Expenditure Backsheet'!$D$7:$AK$184,S$10,0))="","",(VLOOKUP($E116,'Income &amp; Expenditure Backsheet'!$D$7:$AK$184,S$10,0)))</f>
        <v>21577370</v>
      </c>
      <c r="T116" s="102">
        <f>IF((VLOOKUP($E116,'Income &amp; Expenditure Backsheet'!$D$7:$AK$184,T$10,0))="","",(VLOOKUP($E116,'Income &amp; Expenditure Backsheet'!$D$7:$AK$184,T$10,0)))</f>
        <v>21577370</v>
      </c>
      <c r="U116" s="102">
        <f>IF((VLOOKUP($E116,'Income &amp; Expenditure Backsheet'!$D$7:$AK$184,U$10,0))="","",(VLOOKUP($E116,'Income &amp; Expenditure Backsheet'!$D$7:$AK$184,U$10,0)))</f>
        <v>21553000</v>
      </c>
      <c r="V116" s="102">
        <f>IF((VLOOKUP($E116,'Income &amp; Expenditure Backsheet'!$D$7:$AK$184,V$10,0))="","",(VLOOKUP($E116,'Income &amp; Expenditure Backsheet'!$D$7:$AK$184,V$10,0)))</f>
        <v>86285110.397499993</v>
      </c>
    </row>
    <row r="117" spans="2:22" ht="16.5" customHeight="1">
      <c r="B117" s="42" t="s">
        <v>22</v>
      </c>
      <c r="C117" s="43" t="s">
        <v>38</v>
      </c>
      <c r="D117" s="43" t="s">
        <v>58</v>
      </c>
      <c r="E117" s="43" t="s">
        <v>217</v>
      </c>
      <c r="F117" s="88" t="s">
        <v>218</v>
      </c>
      <c r="G117" s="101">
        <f>IF((VLOOKUP($E117,'Income &amp; Expenditure Backsheet'!$D$7:$AK$184,G$10,0))="","",(VLOOKUP($E117,'Income &amp; Expenditure Backsheet'!$D$7:$AK$184,G$10,0)))</f>
        <v>18255065</v>
      </c>
      <c r="H117" s="102">
        <f>IF((VLOOKUP($E117,'Income &amp; Expenditure Backsheet'!$D$7:$AK$184,H$10,0))="","",(VLOOKUP($E117,'Income &amp; Expenditure Backsheet'!$D$7:$AK$184,H$10,0)))</f>
        <v>4563766.25</v>
      </c>
      <c r="I117" s="102">
        <f>IF((VLOOKUP($E117,'Income &amp; Expenditure Backsheet'!$D$7:$AK$184,I$10,0))="","",(VLOOKUP($E117,'Income &amp; Expenditure Backsheet'!$D$7:$AK$184,I$10,0)))</f>
        <v>4563766.25</v>
      </c>
      <c r="J117" s="102">
        <f>IF((VLOOKUP($E117,'Income &amp; Expenditure Backsheet'!$D$7:$AK$184,J$10,0))="","",(VLOOKUP($E117,'Income &amp; Expenditure Backsheet'!$D$7:$AK$184,J$10,0)))</f>
        <v>4563766.25</v>
      </c>
      <c r="K117" s="102">
        <f>IF((VLOOKUP($E117,'Income &amp; Expenditure Backsheet'!$D$7:$AK$184,K$10,0))="","",(VLOOKUP($E117,'Income &amp; Expenditure Backsheet'!$D$7:$AK$184,K$10,0)))</f>
        <v>4563766.25</v>
      </c>
      <c r="L117" s="102">
        <f>IF((VLOOKUP($E117,'Income &amp; Expenditure Backsheet'!$D$7:$AK$184,L$10,0))="","",(VLOOKUP($E117,'Income &amp; Expenditure Backsheet'!$D$7:$AK$184,L$10,0)))</f>
        <v>18255065</v>
      </c>
      <c r="M117" s="102">
        <f>IF((VLOOKUP($E117,'Income &amp; Expenditure Backsheet'!$D$7:$AK$184,M$10,0))="","",(VLOOKUP($E117,'Income &amp; Expenditure Backsheet'!$D$7:$AK$184,M$10,0)))</f>
        <v>4563766.25</v>
      </c>
      <c r="N117" s="102">
        <f>IF((VLOOKUP($E117,'Income &amp; Expenditure Backsheet'!$D$7:$AK$184,N$10,0))="","",(VLOOKUP($E117,'Income &amp; Expenditure Backsheet'!$D$7:$AK$184,N$10,0)))</f>
        <v>4563766.25</v>
      </c>
      <c r="O117" s="102">
        <f>IF((VLOOKUP($E117,'Income &amp; Expenditure Backsheet'!$D$7:$AK$184,O$10,0))="","",(VLOOKUP($E117,'Income &amp; Expenditure Backsheet'!$D$7:$AK$184,O$10,0)))</f>
        <v>4563766.25</v>
      </c>
      <c r="P117" s="102">
        <f>IF((VLOOKUP($E117,'Income &amp; Expenditure Backsheet'!$D$7:$AK$184,P$10,0))="","",(VLOOKUP($E117,'Income &amp; Expenditure Backsheet'!$D$7:$AK$184,P$10,0)))</f>
        <v>4563766.25</v>
      </c>
      <c r="Q117" s="102">
        <f>IF((VLOOKUP($E117,'Income &amp; Expenditure Backsheet'!$D$7:$AK$184,Q$10,0))="","",(VLOOKUP($E117,'Income &amp; Expenditure Backsheet'!$D$7:$AK$184,Q$10,0)))</f>
        <v>18255065</v>
      </c>
      <c r="R117" s="102">
        <f>IF((VLOOKUP($E117,'Income &amp; Expenditure Backsheet'!$D$7:$AK$184,R$10,0))="","",(VLOOKUP($E117,'Income &amp; Expenditure Backsheet'!$D$7:$AK$184,R$10,0)))</f>
        <v>4563766.25</v>
      </c>
      <c r="S117" s="102">
        <f>IF((VLOOKUP($E117,'Income &amp; Expenditure Backsheet'!$D$7:$AK$184,S$10,0))="","",(VLOOKUP($E117,'Income &amp; Expenditure Backsheet'!$D$7:$AK$184,S$10,0)))</f>
        <v>4563766</v>
      </c>
      <c r="T117" s="102">
        <f>IF((VLOOKUP($E117,'Income &amp; Expenditure Backsheet'!$D$7:$AK$184,T$10,0))="","",(VLOOKUP($E117,'Income &amp; Expenditure Backsheet'!$D$7:$AK$184,T$10,0)))</f>
        <v>4563766</v>
      </c>
      <c r="U117" s="102">
        <f>IF((VLOOKUP($E117,'Income &amp; Expenditure Backsheet'!$D$7:$AK$184,U$10,0))="","",(VLOOKUP($E117,'Income &amp; Expenditure Backsheet'!$D$7:$AK$184,U$10,0)))</f>
        <v>4563766</v>
      </c>
      <c r="V117" s="102">
        <f>IF((VLOOKUP($E117,'Income &amp; Expenditure Backsheet'!$D$7:$AK$184,V$10,0))="","",(VLOOKUP($E117,'Income &amp; Expenditure Backsheet'!$D$7:$AK$184,V$10,0)))</f>
        <v>18255064.25</v>
      </c>
    </row>
    <row r="118" spans="2:22" ht="16.5" customHeight="1">
      <c r="B118" s="42" t="s">
        <v>20</v>
      </c>
      <c r="C118" s="43" t="s">
        <v>36</v>
      </c>
      <c r="D118" s="43" t="s">
        <v>64</v>
      </c>
      <c r="E118" s="43" t="s">
        <v>219</v>
      </c>
      <c r="F118" s="88" t="s">
        <v>220</v>
      </c>
      <c r="G118" s="101">
        <f>IF((VLOOKUP($E118,'Income &amp; Expenditure Backsheet'!$D$7:$AK$184,G$10,0))="","",(VLOOKUP($E118,'Income &amp; Expenditure Backsheet'!$D$7:$AK$184,G$10,0)))</f>
        <v>11580371</v>
      </c>
      <c r="H118" s="102">
        <f>IF((VLOOKUP($E118,'Income &amp; Expenditure Backsheet'!$D$7:$AK$184,H$10,0))="","",(VLOOKUP($E118,'Income &amp; Expenditure Backsheet'!$D$7:$AK$184,H$10,0)))</f>
        <v>2895092.75</v>
      </c>
      <c r="I118" s="102">
        <f>IF((VLOOKUP($E118,'Income &amp; Expenditure Backsheet'!$D$7:$AK$184,I$10,0))="","",(VLOOKUP($E118,'Income &amp; Expenditure Backsheet'!$D$7:$AK$184,I$10,0)))</f>
        <v>2895092.75</v>
      </c>
      <c r="J118" s="102">
        <f>IF((VLOOKUP($E118,'Income &amp; Expenditure Backsheet'!$D$7:$AK$184,J$10,0))="","",(VLOOKUP($E118,'Income &amp; Expenditure Backsheet'!$D$7:$AK$184,J$10,0)))</f>
        <v>2895092.75</v>
      </c>
      <c r="K118" s="102">
        <f>IF((VLOOKUP($E118,'Income &amp; Expenditure Backsheet'!$D$7:$AK$184,K$10,0))="","",(VLOOKUP($E118,'Income &amp; Expenditure Backsheet'!$D$7:$AK$184,K$10,0)))</f>
        <v>2895092.75</v>
      </c>
      <c r="L118" s="102">
        <f>IF((VLOOKUP($E118,'Income &amp; Expenditure Backsheet'!$D$7:$AK$184,L$10,0))="","",(VLOOKUP($E118,'Income &amp; Expenditure Backsheet'!$D$7:$AK$184,L$10,0)))</f>
        <v>11580371</v>
      </c>
      <c r="M118" s="102">
        <f>IF((VLOOKUP($E118,'Income &amp; Expenditure Backsheet'!$D$7:$AK$184,M$10,0))="","",(VLOOKUP($E118,'Income &amp; Expenditure Backsheet'!$D$7:$AK$184,M$10,0)))</f>
        <v>2682433</v>
      </c>
      <c r="N118" s="102">
        <f>IF((VLOOKUP($E118,'Income &amp; Expenditure Backsheet'!$D$7:$AK$184,N$10,0))="","",(VLOOKUP($E118,'Income &amp; Expenditure Backsheet'!$D$7:$AK$184,N$10,0)))</f>
        <v>2775203</v>
      </c>
      <c r="O118" s="102">
        <f>IF((VLOOKUP($E118,'Income &amp; Expenditure Backsheet'!$D$7:$AK$184,O$10,0))="","",(VLOOKUP($E118,'Income &amp; Expenditure Backsheet'!$D$7:$AK$184,O$10,0)))</f>
        <v>2933622</v>
      </c>
      <c r="P118" s="102">
        <f>IF((VLOOKUP($E118,'Income &amp; Expenditure Backsheet'!$D$7:$AK$184,P$10,0))="","",(VLOOKUP($E118,'Income &amp; Expenditure Backsheet'!$D$7:$AK$184,P$10,0)))</f>
        <v>3189433</v>
      </c>
      <c r="Q118" s="102">
        <f>IF((VLOOKUP($E118,'Income &amp; Expenditure Backsheet'!$D$7:$AK$184,Q$10,0))="","",(VLOOKUP($E118,'Income &amp; Expenditure Backsheet'!$D$7:$AK$184,Q$10,0)))</f>
        <v>11580691</v>
      </c>
      <c r="R118" s="102">
        <f>IF((VLOOKUP($E118,'Income &amp; Expenditure Backsheet'!$D$7:$AK$184,R$10,0))="","",(VLOOKUP($E118,'Income &amp; Expenditure Backsheet'!$D$7:$AK$184,R$10,0)))</f>
        <v>2682433</v>
      </c>
      <c r="S118" s="102">
        <f>IF((VLOOKUP($E118,'Income &amp; Expenditure Backsheet'!$D$7:$AK$184,S$10,0))="","",(VLOOKUP($E118,'Income &amp; Expenditure Backsheet'!$D$7:$AK$184,S$10,0)))</f>
        <v>2775203</v>
      </c>
      <c r="T118" s="102">
        <f>IF((VLOOKUP($E118,'Income &amp; Expenditure Backsheet'!$D$7:$AK$184,T$10,0))="","",(VLOOKUP($E118,'Income &amp; Expenditure Backsheet'!$D$7:$AK$184,T$10,0)))</f>
        <v>2933622</v>
      </c>
      <c r="U118" s="102">
        <f>IF((VLOOKUP($E118,'Income &amp; Expenditure Backsheet'!$D$7:$AK$184,U$10,0))="","",(VLOOKUP($E118,'Income &amp; Expenditure Backsheet'!$D$7:$AK$184,U$10,0)))</f>
        <v>3189472</v>
      </c>
      <c r="V118" s="102">
        <f>IF((VLOOKUP($E118,'Income &amp; Expenditure Backsheet'!$D$7:$AK$184,V$10,0))="","",(VLOOKUP($E118,'Income &amp; Expenditure Backsheet'!$D$7:$AK$184,V$10,0)))</f>
        <v>11580730</v>
      </c>
    </row>
    <row r="119" spans="2:22" ht="16.5" customHeight="1">
      <c r="B119" s="42" t="s">
        <v>16</v>
      </c>
      <c r="C119" s="43" t="s">
        <v>24</v>
      </c>
      <c r="D119" s="43" t="s">
        <v>44</v>
      </c>
      <c r="E119" s="43" t="s">
        <v>221</v>
      </c>
      <c r="F119" s="88" t="s">
        <v>222</v>
      </c>
      <c r="G119" s="101">
        <f>IF((VLOOKUP($E119,'Income &amp; Expenditure Backsheet'!$D$7:$AK$184,G$10,0))="","",(VLOOKUP($E119,'Income &amp; Expenditure Backsheet'!$D$7:$AK$184,G$10,0)))</f>
        <v>12528038</v>
      </c>
      <c r="H119" s="102">
        <f>IF((VLOOKUP($E119,'Income &amp; Expenditure Backsheet'!$D$7:$AK$184,H$10,0))="","",(VLOOKUP($E119,'Income &amp; Expenditure Backsheet'!$D$7:$AK$184,H$10,0)))</f>
        <v>3003948.25</v>
      </c>
      <c r="I119" s="102">
        <f>IF((VLOOKUP($E119,'Income &amp; Expenditure Backsheet'!$D$7:$AK$184,I$10,0))="","",(VLOOKUP($E119,'Income &amp; Expenditure Backsheet'!$D$7:$AK$184,I$10,0)))</f>
        <v>3003948.74</v>
      </c>
      <c r="J119" s="102">
        <f>IF((VLOOKUP($E119,'Income &amp; Expenditure Backsheet'!$D$7:$AK$184,J$10,0))="","",(VLOOKUP($E119,'Income &amp; Expenditure Backsheet'!$D$7:$AK$184,J$10,0)))</f>
        <v>3003948.74</v>
      </c>
      <c r="K119" s="102">
        <f>IF((VLOOKUP($E119,'Income &amp; Expenditure Backsheet'!$D$7:$AK$184,K$10,0))="","",(VLOOKUP($E119,'Income &amp; Expenditure Backsheet'!$D$7:$AK$184,K$10,0)))</f>
        <v>3516192.25</v>
      </c>
      <c r="L119" s="102">
        <f>IF((VLOOKUP($E119,'Income &amp; Expenditure Backsheet'!$D$7:$AK$184,L$10,0))="","",(VLOOKUP($E119,'Income &amp; Expenditure Backsheet'!$D$7:$AK$184,L$10,0)))</f>
        <v>12528037.98</v>
      </c>
      <c r="M119" s="102">
        <f>IF((VLOOKUP($E119,'Income &amp; Expenditure Backsheet'!$D$7:$AK$184,M$10,0))="","",(VLOOKUP($E119,'Income &amp; Expenditure Backsheet'!$D$7:$AK$184,M$10,0)))</f>
        <v>3003948</v>
      </c>
      <c r="N119" s="102">
        <f>IF((VLOOKUP($E119,'Income &amp; Expenditure Backsheet'!$D$7:$AK$184,N$10,0))="","",(VLOOKUP($E119,'Income &amp; Expenditure Backsheet'!$D$7:$AK$184,N$10,0)))</f>
        <v>3003948.74</v>
      </c>
      <c r="O119" s="102">
        <f>IF((VLOOKUP($E119,'Income &amp; Expenditure Backsheet'!$D$7:$AK$184,O$10,0))="","",(VLOOKUP($E119,'Income &amp; Expenditure Backsheet'!$D$7:$AK$184,O$10,0)))</f>
        <v>3003948.74</v>
      </c>
      <c r="P119" s="102">
        <f>IF((VLOOKUP($E119,'Income &amp; Expenditure Backsheet'!$D$7:$AK$184,P$10,0))="","",(VLOOKUP($E119,'Income &amp; Expenditure Backsheet'!$D$7:$AK$184,P$10,0)))</f>
        <v>3516192.25</v>
      </c>
      <c r="Q119" s="102">
        <f>IF((VLOOKUP($E119,'Income &amp; Expenditure Backsheet'!$D$7:$AK$184,Q$10,0))="","",(VLOOKUP($E119,'Income &amp; Expenditure Backsheet'!$D$7:$AK$184,Q$10,0)))</f>
        <v>12528037.73</v>
      </c>
      <c r="R119" s="102">
        <f>IF((VLOOKUP($E119,'Income &amp; Expenditure Backsheet'!$D$7:$AK$184,R$10,0))="","",(VLOOKUP($E119,'Income &amp; Expenditure Backsheet'!$D$7:$AK$184,R$10,0)))</f>
        <v>3003948</v>
      </c>
      <c r="S119" s="102">
        <f>IF((VLOOKUP($E119,'Income &amp; Expenditure Backsheet'!$D$7:$AK$184,S$10,0))="","",(VLOOKUP($E119,'Income &amp; Expenditure Backsheet'!$D$7:$AK$184,S$10,0)))</f>
        <v>3003949</v>
      </c>
      <c r="T119" s="102">
        <f>IF((VLOOKUP($E119,'Income &amp; Expenditure Backsheet'!$D$7:$AK$184,T$10,0))="","",(VLOOKUP($E119,'Income &amp; Expenditure Backsheet'!$D$7:$AK$184,T$10,0)))</f>
        <v>3003949</v>
      </c>
      <c r="U119" s="102">
        <f>IF((VLOOKUP($E119,'Income &amp; Expenditure Backsheet'!$D$7:$AK$184,U$10,0))="","",(VLOOKUP($E119,'Income &amp; Expenditure Backsheet'!$D$7:$AK$184,U$10,0)))</f>
        <v>3516192</v>
      </c>
      <c r="V119" s="102">
        <f>IF((VLOOKUP($E119,'Income &amp; Expenditure Backsheet'!$D$7:$AK$184,V$10,0))="","",(VLOOKUP($E119,'Income &amp; Expenditure Backsheet'!$D$7:$AK$184,V$10,0)))</f>
        <v>12528038</v>
      </c>
    </row>
    <row r="120" spans="2:22" ht="16.5" customHeight="1">
      <c r="B120" s="42" t="s">
        <v>18</v>
      </c>
      <c r="C120" s="43" t="s">
        <v>38</v>
      </c>
      <c r="D120" s="43" t="s">
        <v>52</v>
      </c>
      <c r="E120" s="43" t="s">
        <v>223</v>
      </c>
      <c r="F120" s="88" t="s">
        <v>224</v>
      </c>
      <c r="G120" s="101">
        <f>IF((VLOOKUP($E120,'Income &amp; Expenditure Backsheet'!$D$7:$AK$184,G$10,0))="","",(VLOOKUP($E120,'Income &amp; Expenditure Backsheet'!$D$7:$AK$184,G$10,0)))</f>
        <v>14955854</v>
      </c>
      <c r="H120" s="102">
        <f>IF((VLOOKUP($E120,'Income &amp; Expenditure Backsheet'!$D$7:$AK$184,H$10,0))="","",(VLOOKUP($E120,'Income &amp; Expenditure Backsheet'!$D$7:$AK$184,H$10,0)))</f>
        <v>3739000</v>
      </c>
      <c r="I120" s="102">
        <f>IF((VLOOKUP($E120,'Income &amp; Expenditure Backsheet'!$D$7:$AK$184,I$10,0))="","",(VLOOKUP($E120,'Income &amp; Expenditure Backsheet'!$D$7:$AK$184,I$10,0)))</f>
        <v>3739000</v>
      </c>
      <c r="J120" s="102">
        <f>IF((VLOOKUP($E120,'Income &amp; Expenditure Backsheet'!$D$7:$AK$184,J$10,0))="","",(VLOOKUP($E120,'Income &amp; Expenditure Backsheet'!$D$7:$AK$184,J$10,0)))</f>
        <v>3739000</v>
      </c>
      <c r="K120" s="102">
        <f>IF((VLOOKUP($E120,'Income &amp; Expenditure Backsheet'!$D$7:$AK$184,K$10,0))="","",(VLOOKUP($E120,'Income &amp; Expenditure Backsheet'!$D$7:$AK$184,K$10,0)))</f>
        <v>3739000</v>
      </c>
      <c r="L120" s="102">
        <f>IF((VLOOKUP($E120,'Income &amp; Expenditure Backsheet'!$D$7:$AK$184,L$10,0))="","",(VLOOKUP($E120,'Income &amp; Expenditure Backsheet'!$D$7:$AK$184,L$10,0)))</f>
        <v>14956000</v>
      </c>
      <c r="M120" s="102">
        <f>IF((VLOOKUP($E120,'Income &amp; Expenditure Backsheet'!$D$7:$AK$184,M$10,0))="","",(VLOOKUP($E120,'Income &amp; Expenditure Backsheet'!$D$7:$AK$184,M$10,0)))</f>
        <v>3739000</v>
      </c>
      <c r="N120" s="102">
        <f>IF((VLOOKUP($E120,'Income &amp; Expenditure Backsheet'!$D$7:$AK$184,N$10,0))="","",(VLOOKUP($E120,'Income &amp; Expenditure Backsheet'!$D$7:$AK$184,N$10,0)))</f>
        <v>3739000</v>
      </c>
      <c r="O120" s="102">
        <f>IF((VLOOKUP($E120,'Income &amp; Expenditure Backsheet'!$D$7:$AK$184,O$10,0))="","",(VLOOKUP($E120,'Income &amp; Expenditure Backsheet'!$D$7:$AK$184,O$10,0)))</f>
        <v>3739000</v>
      </c>
      <c r="P120" s="102">
        <f>IF((VLOOKUP($E120,'Income &amp; Expenditure Backsheet'!$D$7:$AK$184,P$10,0))="","",(VLOOKUP($E120,'Income &amp; Expenditure Backsheet'!$D$7:$AK$184,P$10,0)))</f>
        <v>3739000</v>
      </c>
      <c r="Q120" s="102">
        <f>IF((VLOOKUP($E120,'Income &amp; Expenditure Backsheet'!$D$7:$AK$184,Q$10,0))="","",(VLOOKUP($E120,'Income &amp; Expenditure Backsheet'!$D$7:$AK$184,Q$10,0)))</f>
        <v>14956000</v>
      </c>
      <c r="R120" s="102">
        <f>IF((VLOOKUP($E120,'Income &amp; Expenditure Backsheet'!$D$7:$AK$184,R$10,0))="","",(VLOOKUP($E120,'Income &amp; Expenditure Backsheet'!$D$7:$AK$184,R$10,0)))</f>
        <v>3739000</v>
      </c>
      <c r="S120" s="102">
        <f>IF((VLOOKUP($E120,'Income &amp; Expenditure Backsheet'!$D$7:$AK$184,S$10,0))="","",(VLOOKUP($E120,'Income &amp; Expenditure Backsheet'!$D$7:$AK$184,S$10,0)))</f>
        <v>3739000</v>
      </c>
      <c r="T120" s="102">
        <f>IF((VLOOKUP($E120,'Income &amp; Expenditure Backsheet'!$D$7:$AK$184,T$10,0))="","",(VLOOKUP($E120,'Income &amp; Expenditure Backsheet'!$D$7:$AK$184,T$10,0)))</f>
        <v>3739000</v>
      </c>
      <c r="U120" s="102">
        <f>IF((VLOOKUP($E120,'Income &amp; Expenditure Backsheet'!$D$7:$AK$184,U$10,0))="","",(VLOOKUP($E120,'Income &amp; Expenditure Backsheet'!$D$7:$AK$184,U$10,0)))</f>
        <v>3739000</v>
      </c>
      <c r="V120" s="102">
        <f>IF((VLOOKUP($E120,'Income &amp; Expenditure Backsheet'!$D$7:$AK$184,V$10,0))="","",(VLOOKUP($E120,'Income &amp; Expenditure Backsheet'!$D$7:$AK$184,V$10,0)))</f>
        <v>14956000</v>
      </c>
    </row>
    <row r="121" spans="2:22" ht="16.5" customHeight="1">
      <c r="B121" s="42" t="s">
        <v>16</v>
      </c>
      <c r="C121" s="43" t="s">
        <v>24</v>
      </c>
      <c r="D121" s="43" t="s">
        <v>44</v>
      </c>
      <c r="E121" s="43" t="s">
        <v>225</v>
      </c>
      <c r="F121" s="88" t="s">
        <v>226</v>
      </c>
      <c r="G121" s="101">
        <f>IF((VLOOKUP($E121,'Income &amp; Expenditure Backsheet'!$D$7:$AK$184,G$10,0))="","",(VLOOKUP($E121,'Income &amp; Expenditure Backsheet'!$D$7:$AK$184,G$10,0)))</f>
        <v>22921313</v>
      </c>
      <c r="H121" s="102">
        <f>IF((VLOOKUP($E121,'Income &amp; Expenditure Backsheet'!$D$7:$AK$184,H$10,0))="","",(VLOOKUP($E121,'Income &amp; Expenditure Backsheet'!$D$7:$AK$184,H$10,0)))</f>
        <v>5730328.25</v>
      </c>
      <c r="I121" s="102">
        <f>IF((VLOOKUP($E121,'Income &amp; Expenditure Backsheet'!$D$7:$AK$184,I$10,0))="","",(VLOOKUP($E121,'Income &amp; Expenditure Backsheet'!$D$7:$AK$184,I$10,0)))</f>
        <v>5730328.25</v>
      </c>
      <c r="J121" s="102">
        <f>IF((VLOOKUP($E121,'Income &amp; Expenditure Backsheet'!$D$7:$AK$184,J$10,0))="","",(VLOOKUP($E121,'Income &amp; Expenditure Backsheet'!$D$7:$AK$184,J$10,0)))</f>
        <v>5730328.25</v>
      </c>
      <c r="K121" s="102">
        <f>IF((VLOOKUP($E121,'Income &amp; Expenditure Backsheet'!$D$7:$AK$184,K$10,0))="","",(VLOOKUP($E121,'Income &amp; Expenditure Backsheet'!$D$7:$AK$184,K$10,0)))</f>
        <v>5730328.25</v>
      </c>
      <c r="L121" s="102">
        <f>IF((VLOOKUP($E121,'Income &amp; Expenditure Backsheet'!$D$7:$AK$184,L$10,0))="","",(VLOOKUP($E121,'Income &amp; Expenditure Backsheet'!$D$7:$AK$184,L$10,0)))</f>
        <v>22921313</v>
      </c>
      <c r="M121" s="102">
        <f>IF((VLOOKUP($E121,'Income &amp; Expenditure Backsheet'!$D$7:$AK$184,M$10,0))="","",(VLOOKUP($E121,'Income &amp; Expenditure Backsheet'!$D$7:$AK$184,M$10,0)))</f>
        <v>5730328.25</v>
      </c>
      <c r="N121" s="102">
        <f>IF((VLOOKUP($E121,'Income &amp; Expenditure Backsheet'!$D$7:$AK$184,N$10,0))="","",(VLOOKUP($E121,'Income &amp; Expenditure Backsheet'!$D$7:$AK$184,N$10,0)))</f>
        <v>5730328.25</v>
      </c>
      <c r="O121" s="102">
        <f>IF((VLOOKUP($E121,'Income &amp; Expenditure Backsheet'!$D$7:$AK$184,O$10,0))="","",(VLOOKUP($E121,'Income &amp; Expenditure Backsheet'!$D$7:$AK$184,O$10,0)))</f>
        <v>5730328.25</v>
      </c>
      <c r="P121" s="102">
        <f>IF((VLOOKUP($E121,'Income &amp; Expenditure Backsheet'!$D$7:$AK$184,P$10,0))="","",(VLOOKUP($E121,'Income &amp; Expenditure Backsheet'!$D$7:$AK$184,P$10,0)))</f>
        <v>5730328.25</v>
      </c>
      <c r="Q121" s="102">
        <f>IF((VLOOKUP($E121,'Income &amp; Expenditure Backsheet'!$D$7:$AK$184,Q$10,0))="","",(VLOOKUP($E121,'Income &amp; Expenditure Backsheet'!$D$7:$AK$184,Q$10,0)))</f>
        <v>22921313</v>
      </c>
      <c r="R121" s="102">
        <f>IF((VLOOKUP($E121,'Income &amp; Expenditure Backsheet'!$D$7:$AK$184,R$10,0))="","",(VLOOKUP($E121,'Income &amp; Expenditure Backsheet'!$D$7:$AK$184,R$10,0)))</f>
        <v>5730328.25</v>
      </c>
      <c r="S121" s="102">
        <f>IF((VLOOKUP($E121,'Income &amp; Expenditure Backsheet'!$D$7:$AK$184,S$10,0))="","",(VLOOKUP($E121,'Income &amp; Expenditure Backsheet'!$D$7:$AK$184,S$10,0)))</f>
        <v>5730328</v>
      </c>
      <c r="T121" s="102">
        <f>IF((VLOOKUP($E121,'Income &amp; Expenditure Backsheet'!$D$7:$AK$184,T$10,0))="","",(VLOOKUP($E121,'Income &amp; Expenditure Backsheet'!$D$7:$AK$184,T$10,0)))</f>
        <v>5730328.25</v>
      </c>
      <c r="U121" s="102">
        <f>IF((VLOOKUP($E121,'Income &amp; Expenditure Backsheet'!$D$7:$AK$184,U$10,0))="","",(VLOOKUP($E121,'Income &amp; Expenditure Backsheet'!$D$7:$AK$184,U$10,0)))</f>
        <v>5730328.25</v>
      </c>
      <c r="V121" s="102">
        <f>IF((VLOOKUP($E121,'Income &amp; Expenditure Backsheet'!$D$7:$AK$184,V$10,0))="","",(VLOOKUP($E121,'Income &amp; Expenditure Backsheet'!$D$7:$AK$184,V$10,0)))</f>
        <v>22921312.75</v>
      </c>
    </row>
    <row r="122" spans="2:22" ht="16.5" customHeight="1">
      <c r="B122" s="42" t="s">
        <v>20</v>
      </c>
      <c r="C122" s="43" t="s">
        <v>36</v>
      </c>
      <c r="D122" s="43" t="s">
        <v>64</v>
      </c>
      <c r="E122" s="43" t="s">
        <v>227</v>
      </c>
      <c r="F122" s="88" t="s">
        <v>228</v>
      </c>
      <c r="G122" s="101">
        <f>IF((VLOOKUP($E122,'Income &amp; Expenditure Backsheet'!$D$7:$AK$184,G$10,0))="","",(VLOOKUP($E122,'Income &amp; Expenditure Backsheet'!$D$7:$AK$184,G$10,0)))</f>
        <v>120171000</v>
      </c>
      <c r="H122" s="102">
        <f>IF((VLOOKUP($E122,'Income &amp; Expenditure Backsheet'!$D$7:$AK$184,H$10,0))="","",(VLOOKUP($E122,'Income &amp; Expenditure Backsheet'!$D$7:$AK$184,H$10,0)))</f>
        <v>30042750</v>
      </c>
      <c r="I122" s="102">
        <f>IF((VLOOKUP($E122,'Income &amp; Expenditure Backsheet'!$D$7:$AK$184,I$10,0))="","",(VLOOKUP($E122,'Income &amp; Expenditure Backsheet'!$D$7:$AK$184,I$10,0)))</f>
        <v>30042750</v>
      </c>
      <c r="J122" s="102">
        <f>IF((VLOOKUP($E122,'Income &amp; Expenditure Backsheet'!$D$7:$AK$184,J$10,0))="","",(VLOOKUP($E122,'Income &amp; Expenditure Backsheet'!$D$7:$AK$184,J$10,0)))</f>
        <v>30042750</v>
      </c>
      <c r="K122" s="102">
        <f>IF((VLOOKUP($E122,'Income &amp; Expenditure Backsheet'!$D$7:$AK$184,K$10,0))="","",(VLOOKUP($E122,'Income &amp; Expenditure Backsheet'!$D$7:$AK$184,K$10,0)))</f>
        <v>30042750</v>
      </c>
      <c r="L122" s="102">
        <f>IF((VLOOKUP($E122,'Income &amp; Expenditure Backsheet'!$D$7:$AK$184,L$10,0))="","",(VLOOKUP($E122,'Income &amp; Expenditure Backsheet'!$D$7:$AK$184,L$10,0)))</f>
        <v>120171000</v>
      </c>
      <c r="M122" s="102">
        <f>IF((VLOOKUP($E122,'Income &amp; Expenditure Backsheet'!$D$7:$AK$184,M$10,0))="","",(VLOOKUP($E122,'Income &amp; Expenditure Backsheet'!$D$7:$AK$184,M$10,0)))</f>
        <v>30042750</v>
      </c>
      <c r="N122" s="102">
        <f>IF((VLOOKUP($E122,'Income &amp; Expenditure Backsheet'!$D$7:$AK$184,N$10,0))="","",(VLOOKUP($E122,'Income &amp; Expenditure Backsheet'!$D$7:$AK$184,N$10,0)))</f>
        <v>30042750</v>
      </c>
      <c r="O122" s="102">
        <f>IF((VLOOKUP($E122,'Income &amp; Expenditure Backsheet'!$D$7:$AK$184,O$10,0))="","",(VLOOKUP($E122,'Income &amp; Expenditure Backsheet'!$D$7:$AK$184,O$10,0)))</f>
        <v>30042750</v>
      </c>
      <c r="P122" s="102">
        <f>IF((VLOOKUP($E122,'Income &amp; Expenditure Backsheet'!$D$7:$AK$184,P$10,0))="","",(VLOOKUP($E122,'Income &amp; Expenditure Backsheet'!$D$7:$AK$184,P$10,0)))</f>
        <v>30042750</v>
      </c>
      <c r="Q122" s="102">
        <f>IF((VLOOKUP($E122,'Income &amp; Expenditure Backsheet'!$D$7:$AK$184,Q$10,0))="","",(VLOOKUP($E122,'Income &amp; Expenditure Backsheet'!$D$7:$AK$184,Q$10,0)))</f>
        <v>120171000</v>
      </c>
      <c r="R122" s="102">
        <f>IF((VLOOKUP($E122,'Income &amp; Expenditure Backsheet'!$D$7:$AK$184,R$10,0))="","",(VLOOKUP($E122,'Income &amp; Expenditure Backsheet'!$D$7:$AK$184,R$10,0)))</f>
        <v>30042750</v>
      </c>
      <c r="S122" s="102">
        <f>IF((VLOOKUP($E122,'Income &amp; Expenditure Backsheet'!$D$7:$AK$184,S$10,0))="","",(VLOOKUP($E122,'Income &amp; Expenditure Backsheet'!$D$7:$AK$184,S$10,0)))</f>
        <v>30042750</v>
      </c>
      <c r="T122" s="102">
        <f>IF((VLOOKUP($E122,'Income &amp; Expenditure Backsheet'!$D$7:$AK$184,T$10,0))="","",(VLOOKUP($E122,'Income &amp; Expenditure Backsheet'!$D$7:$AK$184,T$10,0)))</f>
        <v>30042750</v>
      </c>
      <c r="U122" s="102">
        <f>IF((VLOOKUP($E122,'Income &amp; Expenditure Backsheet'!$D$7:$AK$184,U$10,0))="","",(VLOOKUP($E122,'Income &amp; Expenditure Backsheet'!$D$7:$AK$184,U$10,0)))</f>
        <v>30042750</v>
      </c>
      <c r="V122" s="102">
        <f>IF((VLOOKUP($E122,'Income &amp; Expenditure Backsheet'!$D$7:$AK$184,V$10,0))="","",(VLOOKUP($E122,'Income &amp; Expenditure Backsheet'!$D$7:$AK$184,V$10,0)))</f>
        <v>120171000</v>
      </c>
    </row>
    <row r="123" spans="2:22" ht="16.5" customHeight="1">
      <c r="B123" s="42" t="s">
        <v>18</v>
      </c>
      <c r="C123" s="43" t="s">
        <v>34</v>
      </c>
      <c r="D123" s="43" t="s">
        <v>54</v>
      </c>
      <c r="E123" s="43" t="s">
        <v>229</v>
      </c>
      <c r="F123" s="88" t="s">
        <v>230</v>
      </c>
      <c r="G123" s="101">
        <f>IF((VLOOKUP($E123,'Income &amp; Expenditure Backsheet'!$D$7:$AK$184,G$10,0))="","",(VLOOKUP($E123,'Income &amp; Expenditure Backsheet'!$D$7:$AK$184,G$10,0)))</f>
        <v>66455119</v>
      </c>
      <c r="H123" s="102">
        <f>IF((VLOOKUP($E123,'Income &amp; Expenditure Backsheet'!$D$7:$AK$184,H$10,0))="","",(VLOOKUP($E123,'Income &amp; Expenditure Backsheet'!$D$7:$AK$184,H$10,0)))</f>
        <v>21389543</v>
      </c>
      <c r="I123" s="102">
        <f>IF((VLOOKUP($E123,'Income &amp; Expenditure Backsheet'!$D$7:$AK$184,I$10,0))="","",(VLOOKUP($E123,'Income &amp; Expenditure Backsheet'!$D$7:$AK$184,I$10,0)))</f>
        <v>15021878.75</v>
      </c>
      <c r="J123" s="102">
        <f>IF((VLOOKUP($E123,'Income &amp; Expenditure Backsheet'!$D$7:$AK$184,J$10,0))="","",(VLOOKUP($E123,'Income &amp; Expenditure Backsheet'!$D$7:$AK$184,J$10,0)))</f>
        <v>15021878.75</v>
      </c>
      <c r="K123" s="102">
        <f>IF((VLOOKUP($E123,'Income &amp; Expenditure Backsheet'!$D$7:$AK$184,K$10,0))="","",(VLOOKUP($E123,'Income &amp; Expenditure Backsheet'!$D$7:$AK$184,K$10,0)))</f>
        <v>15021878.75</v>
      </c>
      <c r="L123" s="102">
        <f>IF((VLOOKUP($E123,'Income &amp; Expenditure Backsheet'!$D$7:$AK$184,L$10,0))="","",(VLOOKUP($E123,'Income &amp; Expenditure Backsheet'!$D$7:$AK$184,L$10,0)))</f>
        <v>66455179.25</v>
      </c>
      <c r="M123" s="102">
        <f>IF((VLOOKUP($E123,'Income &amp; Expenditure Backsheet'!$D$7:$AK$184,M$10,0))="","",(VLOOKUP($E123,'Income &amp; Expenditure Backsheet'!$D$7:$AK$184,M$10,0)))</f>
        <v>21389543</v>
      </c>
      <c r="N123" s="102">
        <f>IF((VLOOKUP($E123,'Income &amp; Expenditure Backsheet'!$D$7:$AK$184,N$10,0))="","",(VLOOKUP($E123,'Income &amp; Expenditure Backsheet'!$D$7:$AK$184,N$10,0)))</f>
        <v>15021878.75</v>
      </c>
      <c r="O123" s="102">
        <f>IF((VLOOKUP($E123,'Income &amp; Expenditure Backsheet'!$D$7:$AK$184,O$10,0))="","",(VLOOKUP($E123,'Income &amp; Expenditure Backsheet'!$D$7:$AK$184,O$10,0)))</f>
        <v>15021878.75</v>
      </c>
      <c r="P123" s="102">
        <f>IF((VLOOKUP($E123,'Income &amp; Expenditure Backsheet'!$D$7:$AK$184,P$10,0))="","",(VLOOKUP($E123,'Income &amp; Expenditure Backsheet'!$D$7:$AK$184,P$10,0)))</f>
        <v>15021878.75</v>
      </c>
      <c r="Q123" s="102">
        <f>IF((VLOOKUP($E123,'Income &amp; Expenditure Backsheet'!$D$7:$AK$184,Q$10,0))="","",(VLOOKUP($E123,'Income &amp; Expenditure Backsheet'!$D$7:$AK$184,Q$10,0)))</f>
        <v>66455179.25</v>
      </c>
      <c r="R123" s="102">
        <f>IF((VLOOKUP($E123,'Income &amp; Expenditure Backsheet'!$D$7:$AK$184,R$10,0))="","",(VLOOKUP($E123,'Income &amp; Expenditure Backsheet'!$D$7:$AK$184,R$10,0)))</f>
        <v>21389543</v>
      </c>
      <c r="S123" s="102">
        <f>IF((VLOOKUP($E123,'Income &amp; Expenditure Backsheet'!$D$7:$AK$184,S$10,0))="","",(VLOOKUP($E123,'Income &amp; Expenditure Backsheet'!$D$7:$AK$184,S$10,0)))</f>
        <v>15021879</v>
      </c>
      <c r="T123" s="102">
        <f>IF((VLOOKUP($E123,'Income &amp; Expenditure Backsheet'!$D$7:$AK$184,T$10,0))="","",(VLOOKUP($E123,'Income &amp; Expenditure Backsheet'!$D$7:$AK$184,T$10,0)))</f>
        <v>15021879</v>
      </c>
      <c r="U123" s="102">
        <f>IF((VLOOKUP($E123,'Income &amp; Expenditure Backsheet'!$D$7:$AK$184,U$10,0))="","",(VLOOKUP($E123,'Income &amp; Expenditure Backsheet'!$D$7:$AK$184,U$10,0)))</f>
        <v>15021879</v>
      </c>
      <c r="V123" s="102">
        <f>IF((VLOOKUP($E123,'Income &amp; Expenditure Backsheet'!$D$7:$AK$184,V$10,0))="","",(VLOOKUP($E123,'Income &amp; Expenditure Backsheet'!$D$7:$AK$184,V$10,0)))</f>
        <v>66455180</v>
      </c>
    </row>
    <row r="124" spans="2:22" ht="16.5" customHeight="1">
      <c r="B124" s="42" t="s">
        <v>16</v>
      </c>
      <c r="C124" s="43" t="s">
        <v>28</v>
      </c>
      <c r="D124" s="43" t="s">
        <v>42</v>
      </c>
      <c r="E124" s="43" t="s">
        <v>231</v>
      </c>
      <c r="F124" s="88" t="s">
        <v>232</v>
      </c>
      <c r="G124" s="101">
        <f>IF((VLOOKUP($E124,'Income &amp; Expenditure Backsheet'!$D$7:$AK$184,G$10,0))="","",(VLOOKUP($E124,'Income &amp; Expenditure Backsheet'!$D$7:$AK$184,G$10,0)))</f>
        <v>13345412</v>
      </c>
      <c r="H124" s="102">
        <f>IF((VLOOKUP($E124,'Income &amp; Expenditure Backsheet'!$D$7:$AK$184,H$10,0))="","",(VLOOKUP($E124,'Income &amp; Expenditure Backsheet'!$D$7:$AK$184,H$10,0)))</f>
        <v>3336353</v>
      </c>
      <c r="I124" s="102">
        <f>IF((VLOOKUP($E124,'Income &amp; Expenditure Backsheet'!$D$7:$AK$184,I$10,0))="","",(VLOOKUP($E124,'Income &amp; Expenditure Backsheet'!$D$7:$AK$184,I$10,0)))</f>
        <v>3336353</v>
      </c>
      <c r="J124" s="102">
        <f>IF((VLOOKUP($E124,'Income &amp; Expenditure Backsheet'!$D$7:$AK$184,J$10,0))="","",(VLOOKUP($E124,'Income &amp; Expenditure Backsheet'!$D$7:$AK$184,J$10,0)))</f>
        <v>3336353</v>
      </c>
      <c r="K124" s="102">
        <f>IF((VLOOKUP($E124,'Income &amp; Expenditure Backsheet'!$D$7:$AK$184,K$10,0))="","",(VLOOKUP($E124,'Income &amp; Expenditure Backsheet'!$D$7:$AK$184,K$10,0)))</f>
        <v>3336353</v>
      </c>
      <c r="L124" s="102">
        <f>IF((VLOOKUP($E124,'Income &amp; Expenditure Backsheet'!$D$7:$AK$184,L$10,0))="","",(VLOOKUP($E124,'Income &amp; Expenditure Backsheet'!$D$7:$AK$184,L$10,0)))</f>
        <v>13345412</v>
      </c>
      <c r="M124" s="102">
        <f>IF((VLOOKUP($E124,'Income &amp; Expenditure Backsheet'!$D$7:$AK$184,M$10,0))="","",(VLOOKUP($E124,'Income &amp; Expenditure Backsheet'!$D$7:$AK$184,M$10,0)))</f>
        <v>3336353</v>
      </c>
      <c r="N124" s="102">
        <f>IF((VLOOKUP($E124,'Income &amp; Expenditure Backsheet'!$D$7:$AK$184,N$10,0))="","",(VLOOKUP($E124,'Income &amp; Expenditure Backsheet'!$D$7:$AK$184,N$10,0)))</f>
        <v>3336353</v>
      </c>
      <c r="O124" s="102">
        <f>IF((VLOOKUP($E124,'Income &amp; Expenditure Backsheet'!$D$7:$AK$184,O$10,0))="","",(VLOOKUP($E124,'Income &amp; Expenditure Backsheet'!$D$7:$AK$184,O$10,0)))</f>
        <v>3336353</v>
      </c>
      <c r="P124" s="102">
        <f>IF((VLOOKUP($E124,'Income &amp; Expenditure Backsheet'!$D$7:$AK$184,P$10,0))="","",(VLOOKUP($E124,'Income &amp; Expenditure Backsheet'!$D$7:$AK$184,P$10,0)))</f>
        <v>3336353</v>
      </c>
      <c r="Q124" s="102">
        <f>IF((VLOOKUP($E124,'Income &amp; Expenditure Backsheet'!$D$7:$AK$184,Q$10,0))="","",(VLOOKUP($E124,'Income &amp; Expenditure Backsheet'!$D$7:$AK$184,Q$10,0)))</f>
        <v>13345412</v>
      </c>
      <c r="R124" s="102">
        <f>IF((VLOOKUP($E124,'Income &amp; Expenditure Backsheet'!$D$7:$AK$184,R$10,0))="","",(VLOOKUP($E124,'Income &amp; Expenditure Backsheet'!$D$7:$AK$184,R$10,0)))</f>
        <v>3336353</v>
      </c>
      <c r="S124" s="102">
        <f>IF((VLOOKUP($E124,'Income &amp; Expenditure Backsheet'!$D$7:$AK$184,S$10,0))="","",(VLOOKUP($E124,'Income &amp; Expenditure Backsheet'!$D$7:$AK$184,S$10,0)))</f>
        <v>3336353</v>
      </c>
      <c r="T124" s="102">
        <f>IF((VLOOKUP($E124,'Income &amp; Expenditure Backsheet'!$D$7:$AK$184,T$10,0))="","",(VLOOKUP($E124,'Income &amp; Expenditure Backsheet'!$D$7:$AK$184,T$10,0)))</f>
        <v>3336353</v>
      </c>
      <c r="U124" s="102">
        <f>IF((VLOOKUP($E124,'Income &amp; Expenditure Backsheet'!$D$7:$AK$184,U$10,0))="","",(VLOOKUP($E124,'Income &amp; Expenditure Backsheet'!$D$7:$AK$184,U$10,0)))</f>
        <v>3336353</v>
      </c>
      <c r="V124" s="102">
        <f>IF((VLOOKUP($E124,'Income &amp; Expenditure Backsheet'!$D$7:$AK$184,V$10,0))="","",(VLOOKUP($E124,'Income &amp; Expenditure Backsheet'!$D$7:$AK$184,V$10,0)))</f>
        <v>13345412</v>
      </c>
    </row>
    <row r="125" spans="2:22" ht="16.5" customHeight="1">
      <c r="B125" s="42" t="s">
        <v>16</v>
      </c>
      <c r="C125" s="43" t="s">
        <v>28</v>
      </c>
      <c r="D125" s="43" t="s">
        <v>42</v>
      </c>
      <c r="E125" s="43" t="s">
        <v>233</v>
      </c>
      <c r="F125" s="88" t="s">
        <v>234</v>
      </c>
      <c r="G125" s="101">
        <f>IF((VLOOKUP($E125,'Income &amp; Expenditure Backsheet'!$D$7:$AK$184,G$10,0))="","",(VLOOKUP($E125,'Income &amp; Expenditure Backsheet'!$D$7:$AK$184,G$10,0)))</f>
        <v>12692532</v>
      </c>
      <c r="H125" s="102">
        <f>IF((VLOOKUP($E125,'Income &amp; Expenditure Backsheet'!$D$7:$AK$184,H$10,0))="","",(VLOOKUP($E125,'Income &amp; Expenditure Backsheet'!$D$7:$AK$184,H$10,0)))</f>
        <v>3173133</v>
      </c>
      <c r="I125" s="102">
        <f>IF((VLOOKUP($E125,'Income &amp; Expenditure Backsheet'!$D$7:$AK$184,I$10,0))="","",(VLOOKUP($E125,'Income &amp; Expenditure Backsheet'!$D$7:$AK$184,I$10,0)))</f>
        <v>3173133</v>
      </c>
      <c r="J125" s="102">
        <f>IF((VLOOKUP($E125,'Income &amp; Expenditure Backsheet'!$D$7:$AK$184,J$10,0))="","",(VLOOKUP($E125,'Income &amp; Expenditure Backsheet'!$D$7:$AK$184,J$10,0)))</f>
        <v>3173133</v>
      </c>
      <c r="K125" s="102">
        <f>IF((VLOOKUP($E125,'Income &amp; Expenditure Backsheet'!$D$7:$AK$184,K$10,0))="","",(VLOOKUP($E125,'Income &amp; Expenditure Backsheet'!$D$7:$AK$184,K$10,0)))</f>
        <v>3173133</v>
      </c>
      <c r="L125" s="102">
        <f>IF((VLOOKUP($E125,'Income &amp; Expenditure Backsheet'!$D$7:$AK$184,L$10,0))="","",(VLOOKUP($E125,'Income &amp; Expenditure Backsheet'!$D$7:$AK$184,L$10,0)))</f>
        <v>12692532</v>
      </c>
      <c r="M125" s="102">
        <f>IF((VLOOKUP($E125,'Income &amp; Expenditure Backsheet'!$D$7:$AK$184,M$10,0))="","",(VLOOKUP($E125,'Income &amp; Expenditure Backsheet'!$D$7:$AK$184,M$10,0)))</f>
        <v>3173133</v>
      </c>
      <c r="N125" s="102">
        <f>IF((VLOOKUP($E125,'Income &amp; Expenditure Backsheet'!$D$7:$AK$184,N$10,0))="","",(VLOOKUP($E125,'Income &amp; Expenditure Backsheet'!$D$7:$AK$184,N$10,0)))</f>
        <v>3173133</v>
      </c>
      <c r="O125" s="102">
        <f>IF((VLOOKUP($E125,'Income &amp; Expenditure Backsheet'!$D$7:$AK$184,O$10,0))="","",(VLOOKUP($E125,'Income &amp; Expenditure Backsheet'!$D$7:$AK$184,O$10,0)))</f>
        <v>3173133</v>
      </c>
      <c r="P125" s="102">
        <f>IF((VLOOKUP($E125,'Income &amp; Expenditure Backsheet'!$D$7:$AK$184,P$10,0))="","",(VLOOKUP($E125,'Income &amp; Expenditure Backsheet'!$D$7:$AK$184,P$10,0)))</f>
        <v>3173133</v>
      </c>
      <c r="Q125" s="102">
        <f>IF((VLOOKUP($E125,'Income &amp; Expenditure Backsheet'!$D$7:$AK$184,Q$10,0))="","",(VLOOKUP($E125,'Income &amp; Expenditure Backsheet'!$D$7:$AK$184,Q$10,0)))</f>
        <v>12692532</v>
      </c>
      <c r="R125" s="102">
        <f>IF((VLOOKUP($E125,'Income &amp; Expenditure Backsheet'!$D$7:$AK$184,R$10,0))="","",(VLOOKUP($E125,'Income &amp; Expenditure Backsheet'!$D$7:$AK$184,R$10,0)))</f>
        <v>3340000</v>
      </c>
      <c r="S125" s="102">
        <f>IF((VLOOKUP($E125,'Income &amp; Expenditure Backsheet'!$D$7:$AK$184,S$10,0))="","",(VLOOKUP($E125,'Income &amp; Expenditure Backsheet'!$D$7:$AK$184,S$10,0)))</f>
        <v>3173133</v>
      </c>
      <c r="T125" s="102">
        <f>IF((VLOOKUP($E125,'Income &amp; Expenditure Backsheet'!$D$7:$AK$184,T$10,0))="","",(VLOOKUP($E125,'Income &amp; Expenditure Backsheet'!$D$7:$AK$184,T$10,0)))</f>
        <v>3173133</v>
      </c>
      <c r="U125" s="102">
        <f>IF((VLOOKUP($E125,'Income &amp; Expenditure Backsheet'!$D$7:$AK$184,U$10,0))="","",(VLOOKUP($E125,'Income &amp; Expenditure Backsheet'!$D$7:$AK$184,U$10,0)))</f>
        <v>2400734</v>
      </c>
      <c r="V125" s="102">
        <f>IF((VLOOKUP($E125,'Income &amp; Expenditure Backsheet'!$D$7:$AK$184,V$10,0))="","",(VLOOKUP($E125,'Income &amp; Expenditure Backsheet'!$D$7:$AK$184,V$10,0)))</f>
        <v>12087000</v>
      </c>
    </row>
    <row r="126" spans="2:22" ht="16.5" customHeight="1">
      <c r="B126" s="42" t="s">
        <v>22</v>
      </c>
      <c r="C126" s="43" t="s">
        <v>40</v>
      </c>
      <c r="D126" s="43" t="s">
        <v>56</v>
      </c>
      <c r="E126" s="43" t="s">
        <v>235</v>
      </c>
      <c r="F126" s="88" t="s">
        <v>236</v>
      </c>
      <c r="G126" s="101">
        <f>IF((VLOOKUP($E126,'Income &amp; Expenditure Backsheet'!$D$7:$AK$184,G$10,0))="","",(VLOOKUP($E126,'Income &amp; Expenditure Backsheet'!$D$7:$AK$184,G$10,0)))</f>
        <v>17973658</v>
      </c>
      <c r="H126" s="102">
        <f>IF((VLOOKUP($E126,'Income &amp; Expenditure Backsheet'!$D$7:$AK$184,H$10,0))="","",(VLOOKUP($E126,'Income &amp; Expenditure Backsheet'!$D$7:$AK$184,H$10,0)))</f>
        <v>4445542</v>
      </c>
      <c r="I126" s="102">
        <f>IF((VLOOKUP($E126,'Income &amp; Expenditure Backsheet'!$D$7:$AK$184,I$10,0))="","",(VLOOKUP($E126,'Income &amp; Expenditure Backsheet'!$D$7:$AK$184,I$10,0)))</f>
        <v>4445542</v>
      </c>
      <c r="J126" s="102">
        <f>IF((VLOOKUP($E126,'Income &amp; Expenditure Backsheet'!$D$7:$AK$184,J$10,0))="","",(VLOOKUP($E126,'Income &amp; Expenditure Backsheet'!$D$7:$AK$184,J$10,0)))</f>
        <v>4445542</v>
      </c>
      <c r="K126" s="102">
        <f>IF((VLOOKUP($E126,'Income &amp; Expenditure Backsheet'!$D$7:$AK$184,K$10,0))="","",(VLOOKUP($E126,'Income &amp; Expenditure Backsheet'!$D$7:$AK$184,K$10,0)))</f>
        <v>4445542</v>
      </c>
      <c r="L126" s="102">
        <f>IF((VLOOKUP($E126,'Income &amp; Expenditure Backsheet'!$D$7:$AK$184,L$10,0))="","",(VLOOKUP($E126,'Income &amp; Expenditure Backsheet'!$D$7:$AK$184,L$10,0)))</f>
        <v>17782168</v>
      </c>
      <c r="M126" s="102">
        <f>IF((VLOOKUP($E126,'Income &amp; Expenditure Backsheet'!$D$7:$AK$184,M$10,0))="","",(VLOOKUP($E126,'Income &amp; Expenditure Backsheet'!$D$7:$AK$184,M$10,0)))</f>
        <v>4445542</v>
      </c>
      <c r="N126" s="102">
        <f>IF((VLOOKUP($E126,'Income &amp; Expenditure Backsheet'!$D$7:$AK$184,N$10,0))="","",(VLOOKUP($E126,'Income &amp; Expenditure Backsheet'!$D$7:$AK$184,N$10,0)))</f>
        <v>4445542</v>
      </c>
      <c r="O126" s="102">
        <f>IF((VLOOKUP($E126,'Income &amp; Expenditure Backsheet'!$D$7:$AK$184,O$10,0))="","",(VLOOKUP($E126,'Income &amp; Expenditure Backsheet'!$D$7:$AK$184,O$10,0)))</f>
        <v>4445542</v>
      </c>
      <c r="P126" s="102">
        <f>IF((VLOOKUP($E126,'Income &amp; Expenditure Backsheet'!$D$7:$AK$184,P$10,0))="","",(VLOOKUP($E126,'Income &amp; Expenditure Backsheet'!$D$7:$AK$184,P$10,0)))</f>
        <v>4445542</v>
      </c>
      <c r="Q126" s="102">
        <f>IF((VLOOKUP($E126,'Income &amp; Expenditure Backsheet'!$D$7:$AK$184,Q$10,0))="","",(VLOOKUP($E126,'Income &amp; Expenditure Backsheet'!$D$7:$AK$184,Q$10,0)))</f>
        <v>17782168</v>
      </c>
      <c r="R126" s="102">
        <f>IF((VLOOKUP($E126,'Income &amp; Expenditure Backsheet'!$D$7:$AK$184,R$10,0))="","",(VLOOKUP($E126,'Income &amp; Expenditure Backsheet'!$D$7:$AK$184,R$10,0)))</f>
        <v>4445542</v>
      </c>
      <c r="S126" s="102">
        <f>IF((VLOOKUP($E126,'Income &amp; Expenditure Backsheet'!$D$7:$AK$184,S$10,0))="","",(VLOOKUP($E126,'Income &amp; Expenditure Backsheet'!$D$7:$AK$184,S$10,0)))</f>
        <v>4445542</v>
      </c>
      <c r="T126" s="102">
        <f>IF((VLOOKUP($E126,'Income &amp; Expenditure Backsheet'!$D$7:$AK$184,T$10,0))="","",(VLOOKUP($E126,'Income &amp; Expenditure Backsheet'!$D$7:$AK$184,T$10,0)))</f>
        <v>4445542</v>
      </c>
      <c r="U126" s="102">
        <f>IF((VLOOKUP($E126,'Income &amp; Expenditure Backsheet'!$D$7:$AK$184,U$10,0))="","",(VLOOKUP($E126,'Income &amp; Expenditure Backsheet'!$D$7:$AK$184,U$10,0)))</f>
        <v>4445542</v>
      </c>
      <c r="V126" s="102">
        <f>IF((VLOOKUP($E126,'Income &amp; Expenditure Backsheet'!$D$7:$AK$184,V$10,0))="","",(VLOOKUP($E126,'Income &amp; Expenditure Backsheet'!$D$7:$AK$184,V$10,0)))</f>
        <v>17782168</v>
      </c>
    </row>
    <row r="127" spans="2:22" ht="16.5" customHeight="1">
      <c r="B127" s="42" t="s">
        <v>16</v>
      </c>
      <c r="C127" s="43" t="s">
        <v>24</v>
      </c>
      <c r="D127" s="43" t="s">
        <v>44</v>
      </c>
      <c r="E127" s="43" t="s">
        <v>237</v>
      </c>
      <c r="F127" s="88" t="s">
        <v>238</v>
      </c>
      <c r="G127" s="101">
        <f>IF((VLOOKUP($E127,'Income &amp; Expenditure Backsheet'!$D$7:$AK$184,G$10,0))="","",(VLOOKUP($E127,'Income &amp; Expenditure Backsheet'!$D$7:$AK$184,G$10,0)))</f>
        <v>16773354</v>
      </c>
      <c r="H127" s="102">
        <f>IF((VLOOKUP($E127,'Income &amp; Expenditure Backsheet'!$D$7:$AK$184,H$10,0))="","",(VLOOKUP($E127,'Income &amp; Expenditure Backsheet'!$D$7:$AK$184,H$10,0)))</f>
        <v>5173200</v>
      </c>
      <c r="I127" s="102">
        <f>IF((VLOOKUP($E127,'Income &amp; Expenditure Backsheet'!$D$7:$AK$184,I$10,0))="","",(VLOOKUP($E127,'Income &amp; Expenditure Backsheet'!$D$7:$AK$184,I$10,0)))</f>
        <v>3886500</v>
      </c>
      <c r="J127" s="102">
        <f>IF((VLOOKUP($E127,'Income &amp; Expenditure Backsheet'!$D$7:$AK$184,J$10,0))="","",(VLOOKUP($E127,'Income &amp; Expenditure Backsheet'!$D$7:$AK$184,J$10,0)))</f>
        <v>3886500</v>
      </c>
      <c r="K127" s="102">
        <f>IF((VLOOKUP($E127,'Income &amp; Expenditure Backsheet'!$D$7:$AK$184,K$10,0))="","",(VLOOKUP($E127,'Income &amp; Expenditure Backsheet'!$D$7:$AK$184,K$10,0)))</f>
        <v>3827154</v>
      </c>
      <c r="L127" s="102">
        <f>IF((VLOOKUP($E127,'Income &amp; Expenditure Backsheet'!$D$7:$AK$184,L$10,0))="","",(VLOOKUP($E127,'Income &amp; Expenditure Backsheet'!$D$7:$AK$184,L$10,0)))</f>
        <v>16773354</v>
      </c>
      <c r="M127" s="102">
        <f>IF((VLOOKUP($E127,'Income &amp; Expenditure Backsheet'!$D$7:$AK$184,M$10,0))="","",(VLOOKUP($E127,'Income &amp; Expenditure Backsheet'!$D$7:$AK$184,M$10,0)))</f>
        <v>5173200</v>
      </c>
      <c r="N127" s="102">
        <f>IF((VLOOKUP($E127,'Income &amp; Expenditure Backsheet'!$D$7:$AK$184,N$10,0))="","",(VLOOKUP($E127,'Income &amp; Expenditure Backsheet'!$D$7:$AK$184,N$10,0)))</f>
        <v>3866500</v>
      </c>
      <c r="O127" s="102">
        <f>IF((VLOOKUP($E127,'Income &amp; Expenditure Backsheet'!$D$7:$AK$184,O$10,0))="","",(VLOOKUP($E127,'Income &amp; Expenditure Backsheet'!$D$7:$AK$184,O$10,0)))</f>
        <v>3866500</v>
      </c>
      <c r="P127" s="102">
        <f>IF((VLOOKUP($E127,'Income &amp; Expenditure Backsheet'!$D$7:$AK$184,P$10,0))="","",(VLOOKUP($E127,'Income &amp; Expenditure Backsheet'!$D$7:$AK$184,P$10,0)))</f>
        <v>3827154</v>
      </c>
      <c r="Q127" s="102">
        <f>IF((VLOOKUP($E127,'Income &amp; Expenditure Backsheet'!$D$7:$AK$184,Q$10,0))="","",(VLOOKUP($E127,'Income &amp; Expenditure Backsheet'!$D$7:$AK$184,Q$10,0)))</f>
        <v>16733354</v>
      </c>
      <c r="R127" s="102">
        <f>IF((VLOOKUP($E127,'Income &amp; Expenditure Backsheet'!$D$7:$AK$184,R$10,0))="","",(VLOOKUP($E127,'Income &amp; Expenditure Backsheet'!$D$7:$AK$184,R$10,0)))</f>
        <v>4074563</v>
      </c>
      <c r="S127" s="102">
        <f>IF((VLOOKUP($E127,'Income &amp; Expenditure Backsheet'!$D$7:$AK$184,S$10,0))="","",(VLOOKUP($E127,'Income &amp; Expenditure Backsheet'!$D$7:$AK$184,S$10,0)))</f>
        <v>4214037</v>
      </c>
      <c r="T127" s="102">
        <f>IF((VLOOKUP($E127,'Income &amp; Expenditure Backsheet'!$D$7:$AK$184,T$10,0))="","",(VLOOKUP($E127,'Income &amp; Expenditure Backsheet'!$D$7:$AK$184,T$10,0)))</f>
        <v>4241655</v>
      </c>
      <c r="U127" s="102">
        <f>IF((VLOOKUP($E127,'Income &amp; Expenditure Backsheet'!$D$7:$AK$184,U$10,0))="","",(VLOOKUP($E127,'Income &amp; Expenditure Backsheet'!$D$7:$AK$184,U$10,0)))</f>
        <v>3990178</v>
      </c>
      <c r="V127" s="102">
        <f>IF((VLOOKUP($E127,'Income &amp; Expenditure Backsheet'!$D$7:$AK$184,V$10,0))="","",(VLOOKUP($E127,'Income &amp; Expenditure Backsheet'!$D$7:$AK$184,V$10,0)))</f>
        <v>16520433</v>
      </c>
    </row>
    <row r="128" spans="2:22" ht="16.5" customHeight="1">
      <c r="B128" s="42" t="s">
        <v>16</v>
      </c>
      <c r="C128" s="43" t="s">
        <v>28</v>
      </c>
      <c r="D128" s="43" t="s">
        <v>42</v>
      </c>
      <c r="E128" s="43" t="s">
        <v>239</v>
      </c>
      <c r="F128" s="88" t="s">
        <v>240</v>
      </c>
      <c r="G128" s="101">
        <f>IF((VLOOKUP($E128,'Income &amp; Expenditure Backsheet'!$D$7:$AK$184,G$10,0))="","",(VLOOKUP($E128,'Income &amp; Expenditure Backsheet'!$D$7:$AK$184,G$10,0)))</f>
        <v>40204278</v>
      </c>
      <c r="H128" s="102">
        <f>IF((VLOOKUP($E128,'Income &amp; Expenditure Backsheet'!$D$7:$AK$184,H$10,0))="","",(VLOOKUP($E128,'Income &amp; Expenditure Backsheet'!$D$7:$AK$184,H$10,0)))</f>
        <v>10051069</v>
      </c>
      <c r="I128" s="102">
        <f>IF((VLOOKUP($E128,'Income &amp; Expenditure Backsheet'!$D$7:$AK$184,I$10,0))="","",(VLOOKUP($E128,'Income &amp; Expenditure Backsheet'!$D$7:$AK$184,I$10,0)))</f>
        <v>10051069</v>
      </c>
      <c r="J128" s="102">
        <f>IF((VLOOKUP($E128,'Income &amp; Expenditure Backsheet'!$D$7:$AK$184,J$10,0))="","",(VLOOKUP($E128,'Income &amp; Expenditure Backsheet'!$D$7:$AK$184,J$10,0)))</f>
        <v>10051069</v>
      </c>
      <c r="K128" s="102">
        <f>IF((VLOOKUP($E128,'Income &amp; Expenditure Backsheet'!$D$7:$AK$184,K$10,0))="","",(VLOOKUP($E128,'Income &amp; Expenditure Backsheet'!$D$7:$AK$184,K$10,0)))</f>
        <v>10051071</v>
      </c>
      <c r="L128" s="102">
        <f>IF((VLOOKUP($E128,'Income &amp; Expenditure Backsheet'!$D$7:$AK$184,L$10,0))="","",(VLOOKUP($E128,'Income &amp; Expenditure Backsheet'!$D$7:$AK$184,L$10,0)))</f>
        <v>40204278</v>
      </c>
      <c r="M128" s="102">
        <f>IF((VLOOKUP($E128,'Income &amp; Expenditure Backsheet'!$D$7:$AK$184,M$10,0))="","",(VLOOKUP($E128,'Income &amp; Expenditure Backsheet'!$D$7:$AK$184,M$10,0)))</f>
        <v>10051069</v>
      </c>
      <c r="N128" s="102">
        <f>IF((VLOOKUP($E128,'Income &amp; Expenditure Backsheet'!$D$7:$AK$184,N$10,0))="","",(VLOOKUP($E128,'Income &amp; Expenditure Backsheet'!$D$7:$AK$184,N$10,0)))</f>
        <v>10051069</v>
      </c>
      <c r="O128" s="102">
        <f>IF((VLOOKUP($E128,'Income &amp; Expenditure Backsheet'!$D$7:$AK$184,O$10,0))="","",(VLOOKUP($E128,'Income &amp; Expenditure Backsheet'!$D$7:$AK$184,O$10,0)))</f>
        <v>10051069</v>
      </c>
      <c r="P128" s="102">
        <f>IF((VLOOKUP($E128,'Income &amp; Expenditure Backsheet'!$D$7:$AK$184,P$10,0))="","",(VLOOKUP($E128,'Income &amp; Expenditure Backsheet'!$D$7:$AK$184,P$10,0)))</f>
        <v>10051071</v>
      </c>
      <c r="Q128" s="102">
        <f>IF((VLOOKUP($E128,'Income &amp; Expenditure Backsheet'!$D$7:$AK$184,Q$10,0))="","",(VLOOKUP($E128,'Income &amp; Expenditure Backsheet'!$D$7:$AK$184,Q$10,0)))</f>
        <v>40204278</v>
      </c>
      <c r="R128" s="102">
        <f>IF((VLOOKUP($E128,'Income &amp; Expenditure Backsheet'!$D$7:$AK$184,R$10,0))="","",(VLOOKUP($E128,'Income &amp; Expenditure Backsheet'!$D$7:$AK$184,R$10,0)))</f>
        <v>10051069</v>
      </c>
      <c r="S128" s="102">
        <f>IF((VLOOKUP($E128,'Income &amp; Expenditure Backsheet'!$D$7:$AK$184,S$10,0))="","",(VLOOKUP($E128,'Income &amp; Expenditure Backsheet'!$D$7:$AK$184,S$10,0)))</f>
        <v>10051069</v>
      </c>
      <c r="T128" s="102">
        <f>IF((VLOOKUP($E128,'Income &amp; Expenditure Backsheet'!$D$7:$AK$184,T$10,0))="","",(VLOOKUP($E128,'Income &amp; Expenditure Backsheet'!$D$7:$AK$184,T$10,0)))</f>
        <v>10051099</v>
      </c>
      <c r="U128" s="102">
        <f>IF((VLOOKUP($E128,'Income &amp; Expenditure Backsheet'!$D$7:$AK$184,U$10,0))="","",(VLOOKUP($E128,'Income &amp; Expenditure Backsheet'!$D$7:$AK$184,U$10,0)))</f>
        <v>10051041</v>
      </c>
      <c r="V128" s="102">
        <f>IF((VLOOKUP($E128,'Income &amp; Expenditure Backsheet'!$D$7:$AK$184,V$10,0))="","",(VLOOKUP($E128,'Income &amp; Expenditure Backsheet'!$D$7:$AK$184,V$10,0)))</f>
        <v>40204278</v>
      </c>
    </row>
    <row r="129" spans="2:22" ht="16.5" customHeight="1">
      <c r="B129" s="42" t="s">
        <v>18</v>
      </c>
      <c r="C129" s="43" t="s">
        <v>30</v>
      </c>
      <c r="D129" s="43" t="s">
        <v>52</v>
      </c>
      <c r="E129" s="43" t="s">
        <v>241</v>
      </c>
      <c r="F129" s="88" t="s">
        <v>242</v>
      </c>
      <c r="G129" s="101">
        <f>IF((VLOOKUP($E129,'Income &amp; Expenditure Backsheet'!$D$7:$AK$184,G$10,0))="","",(VLOOKUP($E129,'Income &amp; Expenditure Backsheet'!$D$7:$AK$184,G$10,0)))</f>
        <v>59630828</v>
      </c>
      <c r="H129" s="102">
        <f>IF((VLOOKUP($E129,'Income &amp; Expenditure Backsheet'!$D$7:$AK$184,H$10,0))="","",(VLOOKUP($E129,'Income &amp; Expenditure Backsheet'!$D$7:$AK$184,H$10,0)))</f>
        <v>14907707</v>
      </c>
      <c r="I129" s="102">
        <f>IF((VLOOKUP($E129,'Income &amp; Expenditure Backsheet'!$D$7:$AK$184,I$10,0))="","",(VLOOKUP($E129,'Income &amp; Expenditure Backsheet'!$D$7:$AK$184,I$10,0)))</f>
        <v>14907707</v>
      </c>
      <c r="J129" s="102">
        <f>IF((VLOOKUP($E129,'Income &amp; Expenditure Backsheet'!$D$7:$AK$184,J$10,0))="","",(VLOOKUP($E129,'Income &amp; Expenditure Backsheet'!$D$7:$AK$184,J$10,0)))</f>
        <v>14907707</v>
      </c>
      <c r="K129" s="102">
        <f>IF((VLOOKUP($E129,'Income &amp; Expenditure Backsheet'!$D$7:$AK$184,K$10,0))="","",(VLOOKUP($E129,'Income &amp; Expenditure Backsheet'!$D$7:$AK$184,K$10,0)))</f>
        <v>14907707</v>
      </c>
      <c r="L129" s="102">
        <f>IF((VLOOKUP($E129,'Income &amp; Expenditure Backsheet'!$D$7:$AK$184,L$10,0))="","",(VLOOKUP($E129,'Income &amp; Expenditure Backsheet'!$D$7:$AK$184,L$10,0)))</f>
        <v>59630828</v>
      </c>
      <c r="M129" s="102">
        <f>IF((VLOOKUP($E129,'Income &amp; Expenditure Backsheet'!$D$7:$AK$184,M$10,0))="","",(VLOOKUP($E129,'Income &amp; Expenditure Backsheet'!$D$7:$AK$184,M$10,0)))</f>
        <v>14907707</v>
      </c>
      <c r="N129" s="102">
        <f>IF((VLOOKUP($E129,'Income &amp; Expenditure Backsheet'!$D$7:$AK$184,N$10,0))="","",(VLOOKUP($E129,'Income &amp; Expenditure Backsheet'!$D$7:$AK$184,N$10,0)))</f>
        <v>14907707</v>
      </c>
      <c r="O129" s="102">
        <f>IF((VLOOKUP($E129,'Income &amp; Expenditure Backsheet'!$D$7:$AK$184,O$10,0))="","",(VLOOKUP($E129,'Income &amp; Expenditure Backsheet'!$D$7:$AK$184,O$10,0)))</f>
        <v>14907707</v>
      </c>
      <c r="P129" s="102">
        <f>IF((VLOOKUP($E129,'Income &amp; Expenditure Backsheet'!$D$7:$AK$184,P$10,0))="","",(VLOOKUP($E129,'Income &amp; Expenditure Backsheet'!$D$7:$AK$184,P$10,0)))</f>
        <v>14907707</v>
      </c>
      <c r="Q129" s="102">
        <f>IF((VLOOKUP($E129,'Income &amp; Expenditure Backsheet'!$D$7:$AK$184,Q$10,0))="","",(VLOOKUP($E129,'Income &amp; Expenditure Backsheet'!$D$7:$AK$184,Q$10,0)))</f>
        <v>59630828</v>
      </c>
      <c r="R129" s="102">
        <f>IF((VLOOKUP($E129,'Income &amp; Expenditure Backsheet'!$D$7:$AK$184,R$10,0))="","",(VLOOKUP($E129,'Income &amp; Expenditure Backsheet'!$D$7:$AK$184,R$10,0)))</f>
        <v>14955258</v>
      </c>
      <c r="S129" s="102">
        <f>IF((VLOOKUP($E129,'Income &amp; Expenditure Backsheet'!$D$7:$AK$184,S$10,0))="","",(VLOOKUP($E129,'Income &amp; Expenditure Backsheet'!$D$7:$AK$184,S$10,0)))</f>
        <v>14907707</v>
      </c>
      <c r="T129" s="102">
        <f>IF((VLOOKUP($E129,'Income &amp; Expenditure Backsheet'!$D$7:$AK$184,T$10,0))="","",(VLOOKUP($E129,'Income &amp; Expenditure Backsheet'!$D$7:$AK$184,T$10,0)))</f>
        <v>14907707</v>
      </c>
      <c r="U129" s="102">
        <f>IF((VLOOKUP($E129,'Income &amp; Expenditure Backsheet'!$D$7:$AK$184,U$10,0))="","",(VLOOKUP($E129,'Income &amp; Expenditure Backsheet'!$D$7:$AK$184,U$10,0)))</f>
        <v>14907707</v>
      </c>
      <c r="V129" s="102">
        <f>IF((VLOOKUP($E129,'Income &amp; Expenditure Backsheet'!$D$7:$AK$184,V$10,0))="","",(VLOOKUP($E129,'Income &amp; Expenditure Backsheet'!$D$7:$AK$184,V$10,0)))</f>
        <v>59678379</v>
      </c>
    </row>
    <row r="130" spans="2:22" ht="16.5" customHeight="1">
      <c r="B130" s="42" t="s">
        <v>16</v>
      </c>
      <c r="C130" s="43" t="s">
        <v>24</v>
      </c>
      <c r="D130" s="43" t="s">
        <v>44</v>
      </c>
      <c r="E130" s="43" t="s">
        <v>243</v>
      </c>
      <c r="F130" s="88" t="s">
        <v>244</v>
      </c>
      <c r="G130" s="101">
        <f>IF((VLOOKUP($E130,'Income &amp; Expenditure Backsheet'!$D$7:$AK$184,G$10,0))="","",(VLOOKUP($E130,'Income &amp; Expenditure Backsheet'!$D$7:$AK$184,G$10,0)))</f>
        <v>24776634</v>
      </c>
      <c r="H130" s="102">
        <f>IF((VLOOKUP($E130,'Income &amp; Expenditure Backsheet'!$D$7:$AK$184,H$10,0))="","",(VLOOKUP($E130,'Income &amp; Expenditure Backsheet'!$D$7:$AK$184,H$10,0)))</f>
        <v>6194158.5</v>
      </c>
      <c r="I130" s="102">
        <f>IF((VLOOKUP($E130,'Income &amp; Expenditure Backsheet'!$D$7:$AK$184,I$10,0))="","",(VLOOKUP($E130,'Income &amp; Expenditure Backsheet'!$D$7:$AK$184,I$10,0)))</f>
        <v>6194158.5</v>
      </c>
      <c r="J130" s="102">
        <f>IF((VLOOKUP($E130,'Income &amp; Expenditure Backsheet'!$D$7:$AK$184,J$10,0))="","",(VLOOKUP($E130,'Income &amp; Expenditure Backsheet'!$D$7:$AK$184,J$10,0)))</f>
        <v>6194158.5</v>
      </c>
      <c r="K130" s="102">
        <f>IF((VLOOKUP($E130,'Income &amp; Expenditure Backsheet'!$D$7:$AK$184,K$10,0))="","",(VLOOKUP($E130,'Income &amp; Expenditure Backsheet'!$D$7:$AK$184,K$10,0)))</f>
        <v>6194158.5</v>
      </c>
      <c r="L130" s="102">
        <f>IF((VLOOKUP($E130,'Income &amp; Expenditure Backsheet'!$D$7:$AK$184,L$10,0))="","",(VLOOKUP($E130,'Income &amp; Expenditure Backsheet'!$D$7:$AK$184,L$10,0)))</f>
        <v>24776634</v>
      </c>
      <c r="M130" s="102">
        <f>IF((VLOOKUP($E130,'Income &amp; Expenditure Backsheet'!$D$7:$AK$184,M$10,0))="","",(VLOOKUP($E130,'Income &amp; Expenditure Backsheet'!$D$7:$AK$184,M$10,0)))</f>
        <v>6194158.5</v>
      </c>
      <c r="N130" s="102">
        <f>IF((VLOOKUP($E130,'Income &amp; Expenditure Backsheet'!$D$7:$AK$184,N$10,0))="","",(VLOOKUP($E130,'Income &amp; Expenditure Backsheet'!$D$7:$AK$184,N$10,0)))</f>
        <v>6194158.5</v>
      </c>
      <c r="O130" s="102">
        <f>IF((VLOOKUP($E130,'Income &amp; Expenditure Backsheet'!$D$7:$AK$184,O$10,0))="","",(VLOOKUP($E130,'Income &amp; Expenditure Backsheet'!$D$7:$AK$184,O$10,0)))</f>
        <v>6194158.5</v>
      </c>
      <c r="P130" s="102">
        <f>IF((VLOOKUP($E130,'Income &amp; Expenditure Backsheet'!$D$7:$AK$184,P$10,0))="","",(VLOOKUP($E130,'Income &amp; Expenditure Backsheet'!$D$7:$AK$184,P$10,0)))</f>
        <v>6194158.5</v>
      </c>
      <c r="Q130" s="102">
        <f>IF((VLOOKUP($E130,'Income &amp; Expenditure Backsheet'!$D$7:$AK$184,Q$10,0))="","",(VLOOKUP($E130,'Income &amp; Expenditure Backsheet'!$D$7:$AK$184,Q$10,0)))</f>
        <v>24776634</v>
      </c>
      <c r="R130" s="102">
        <f>IF((VLOOKUP($E130,'Income &amp; Expenditure Backsheet'!$D$7:$AK$184,R$10,0))="","",(VLOOKUP($E130,'Income &amp; Expenditure Backsheet'!$D$7:$AK$184,R$10,0)))</f>
        <v>6194158.5</v>
      </c>
      <c r="S130" s="102">
        <f>IF((VLOOKUP($E130,'Income &amp; Expenditure Backsheet'!$D$7:$AK$184,S$10,0))="","",(VLOOKUP($E130,'Income &amp; Expenditure Backsheet'!$D$7:$AK$184,S$10,0)))</f>
        <v>6194159</v>
      </c>
      <c r="T130" s="102">
        <f>IF((VLOOKUP($E130,'Income &amp; Expenditure Backsheet'!$D$7:$AK$184,T$10,0))="","",(VLOOKUP($E130,'Income &amp; Expenditure Backsheet'!$D$7:$AK$184,T$10,0)))</f>
        <v>6194159</v>
      </c>
      <c r="U130" s="102">
        <f>IF((VLOOKUP($E130,'Income &amp; Expenditure Backsheet'!$D$7:$AK$184,U$10,0))="","",(VLOOKUP($E130,'Income &amp; Expenditure Backsheet'!$D$7:$AK$184,U$10,0)))</f>
        <v>6194159</v>
      </c>
      <c r="V130" s="102">
        <f>IF((VLOOKUP($E130,'Income &amp; Expenditure Backsheet'!$D$7:$AK$184,V$10,0))="","",(VLOOKUP($E130,'Income &amp; Expenditure Backsheet'!$D$7:$AK$184,V$10,0)))</f>
        <v>24776635.5</v>
      </c>
    </row>
    <row r="131" spans="2:22" ht="16.5" customHeight="1">
      <c r="B131" s="42" t="s">
        <v>18</v>
      </c>
      <c r="C131" s="43" t="s">
        <v>30</v>
      </c>
      <c r="D131" s="43" t="s">
        <v>48</v>
      </c>
      <c r="E131" s="43" t="s">
        <v>245</v>
      </c>
      <c r="F131" s="88" t="s">
        <v>246</v>
      </c>
      <c r="G131" s="101">
        <f>IF((VLOOKUP($E131,'Income &amp; Expenditure Backsheet'!$D$7:$AK$184,G$10,0))="","",(VLOOKUP($E131,'Income &amp; Expenditure Backsheet'!$D$7:$AK$184,G$10,0)))</f>
        <v>25857401</v>
      </c>
      <c r="H131" s="102">
        <f>IF((VLOOKUP($E131,'Income &amp; Expenditure Backsheet'!$D$7:$AK$184,H$10,0))="","",(VLOOKUP($E131,'Income &amp; Expenditure Backsheet'!$D$7:$AK$184,H$10,0)))</f>
        <v>6464349.9979306748</v>
      </c>
      <c r="I131" s="102">
        <f>IF((VLOOKUP($E131,'Income &amp; Expenditure Backsheet'!$D$7:$AK$184,I$10,0))="","",(VLOOKUP($E131,'Income &amp; Expenditure Backsheet'!$D$7:$AK$184,I$10,0)))</f>
        <v>6464349.9979306748</v>
      </c>
      <c r="J131" s="102">
        <f>IF((VLOOKUP($E131,'Income &amp; Expenditure Backsheet'!$D$7:$AK$184,J$10,0))="","",(VLOOKUP($E131,'Income &amp; Expenditure Backsheet'!$D$7:$AK$184,J$10,0)))</f>
        <v>6464349.9979306748</v>
      </c>
      <c r="K131" s="102">
        <f>IF((VLOOKUP($E131,'Income &amp; Expenditure Backsheet'!$D$7:$AK$184,K$10,0))="","",(VLOOKUP($E131,'Income &amp; Expenditure Backsheet'!$D$7:$AK$184,K$10,0)))</f>
        <v>6464350.9979306748</v>
      </c>
      <c r="L131" s="102">
        <f>IF((VLOOKUP($E131,'Income &amp; Expenditure Backsheet'!$D$7:$AK$184,L$10,0))="","",(VLOOKUP($E131,'Income &amp; Expenditure Backsheet'!$D$7:$AK$184,L$10,0)))</f>
        <v>25857400.991722699</v>
      </c>
      <c r="M131" s="102">
        <f>IF((VLOOKUP($E131,'Income &amp; Expenditure Backsheet'!$D$7:$AK$184,M$10,0))="","",(VLOOKUP($E131,'Income &amp; Expenditure Backsheet'!$D$7:$AK$184,M$10,0)))</f>
        <v>6464349.9979306748</v>
      </c>
      <c r="N131" s="102">
        <f>IF((VLOOKUP($E131,'Income &amp; Expenditure Backsheet'!$D$7:$AK$184,N$10,0))="","",(VLOOKUP($E131,'Income &amp; Expenditure Backsheet'!$D$7:$AK$184,N$10,0)))</f>
        <v>6464349.9979306748</v>
      </c>
      <c r="O131" s="102">
        <f>IF((VLOOKUP($E131,'Income &amp; Expenditure Backsheet'!$D$7:$AK$184,O$10,0))="","",(VLOOKUP($E131,'Income &amp; Expenditure Backsheet'!$D$7:$AK$184,O$10,0)))</f>
        <v>6464349.9979306748</v>
      </c>
      <c r="P131" s="102">
        <f>IF((VLOOKUP($E131,'Income &amp; Expenditure Backsheet'!$D$7:$AK$184,P$10,0))="","",(VLOOKUP($E131,'Income &amp; Expenditure Backsheet'!$D$7:$AK$184,P$10,0)))</f>
        <v>6464350.9979306748</v>
      </c>
      <c r="Q131" s="102">
        <f>IF((VLOOKUP($E131,'Income &amp; Expenditure Backsheet'!$D$7:$AK$184,Q$10,0))="","",(VLOOKUP($E131,'Income &amp; Expenditure Backsheet'!$D$7:$AK$184,Q$10,0)))</f>
        <v>25857400.991722699</v>
      </c>
      <c r="R131" s="102">
        <f>IF((VLOOKUP($E131,'Income &amp; Expenditure Backsheet'!$D$7:$AK$184,R$10,0))="","",(VLOOKUP($E131,'Income &amp; Expenditure Backsheet'!$D$7:$AK$184,R$10,0)))</f>
        <v>6464350</v>
      </c>
      <c r="S131" s="102">
        <f>IF((VLOOKUP($E131,'Income &amp; Expenditure Backsheet'!$D$7:$AK$184,S$10,0))="","",(VLOOKUP($E131,'Income &amp; Expenditure Backsheet'!$D$7:$AK$184,S$10,0)))</f>
        <v>6464350</v>
      </c>
      <c r="T131" s="102">
        <f>IF((VLOOKUP($E131,'Income &amp; Expenditure Backsheet'!$D$7:$AK$184,T$10,0))="","",(VLOOKUP($E131,'Income &amp; Expenditure Backsheet'!$D$7:$AK$184,T$10,0)))</f>
        <v>6464350</v>
      </c>
      <c r="U131" s="102">
        <f>IF((VLOOKUP($E131,'Income &amp; Expenditure Backsheet'!$D$7:$AK$184,U$10,0))="","",(VLOOKUP($E131,'Income &amp; Expenditure Backsheet'!$D$7:$AK$184,U$10,0)))</f>
        <v>6464351</v>
      </c>
      <c r="V131" s="102">
        <f>IF((VLOOKUP($E131,'Income &amp; Expenditure Backsheet'!$D$7:$AK$184,V$10,0))="","",(VLOOKUP($E131,'Income &amp; Expenditure Backsheet'!$D$7:$AK$184,V$10,0)))</f>
        <v>25857401</v>
      </c>
    </row>
    <row r="132" spans="2:22" ht="16.5" customHeight="1">
      <c r="B132" s="42" t="s">
        <v>18</v>
      </c>
      <c r="C132" s="43" t="s">
        <v>30</v>
      </c>
      <c r="D132" s="43" t="s">
        <v>48</v>
      </c>
      <c r="E132" s="43" t="s">
        <v>247</v>
      </c>
      <c r="F132" s="88" t="s">
        <v>248</v>
      </c>
      <c r="G132" s="101">
        <f>IF((VLOOKUP($E132,'Income &amp; Expenditure Backsheet'!$D$7:$AK$184,G$10,0))="","",(VLOOKUP($E132,'Income &amp; Expenditure Backsheet'!$D$7:$AK$184,G$10,0)))</f>
        <v>56106024</v>
      </c>
      <c r="H132" s="102">
        <f>IF((VLOOKUP($E132,'Income &amp; Expenditure Backsheet'!$D$7:$AK$184,H$10,0))="","",(VLOOKUP($E132,'Income &amp; Expenditure Backsheet'!$D$7:$AK$184,H$10,0)))</f>
        <v>14026504.25</v>
      </c>
      <c r="I132" s="102">
        <f>IF((VLOOKUP($E132,'Income &amp; Expenditure Backsheet'!$D$7:$AK$184,I$10,0))="","",(VLOOKUP($E132,'Income &amp; Expenditure Backsheet'!$D$7:$AK$184,I$10,0)))</f>
        <v>14026507</v>
      </c>
      <c r="J132" s="102">
        <f>IF((VLOOKUP($E132,'Income &amp; Expenditure Backsheet'!$D$7:$AK$184,J$10,0))="","",(VLOOKUP($E132,'Income &amp; Expenditure Backsheet'!$D$7:$AK$184,J$10,0)))</f>
        <v>14026507</v>
      </c>
      <c r="K132" s="102">
        <f>IF((VLOOKUP($E132,'Income &amp; Expenditure Backsheet'!$D$7:$AK$184,K$10,0))="","",(VLOOKUP($E132,'Income &amp; Expenditure Backsheet'!$D$7:$AK$184,K$10,0)))</f>
        <v>14026506</v>
      </c>
      <c r="L132" s="102">
        <f>IF((VLOOKUP($E132,'Income &amp; Expenditure Backsheet'!$D$7:$AK$184,L$10,0))="","",(VLOOKUP($E132,'Income &amp; Expenditure Backsheet'!$D$7:$AK$184,L$10,0)))</f>
        <v>56106024.25</v>
      </c>
      <c r="M132" s="102">
        <f>IF((VLOOKUP($E132,'Income &amp; Expenditure Backsheet'!$D$7:$AK$184,M$10,0))="","",(VLOOKUP($E132,'Income &amp; Expenditure Backsheet'!$D$7:$AK$184,M$10,0)))</f>
        <v>14026504.25</v>
      </c>
      <c r="N132" s="102">
        <f>IF((VLOOKUP($E132,'Income &amp; Expenditure Backsheet'!$D$7:$AK$184,N$10,0))="","",(VLOOKUP($E132,'Income &amp; Expenditure Backsheet'!$D$7:$AK$184,N$10,0)))</f>
        <v>14026507</v>
      </c>
      <c r="O132" s="102">
        <f>IF((VLOOKUP($E132,'Income &amp; Expenditure Backsheet'!$D$7:$AK$184,O$10,0))="","",(VLOOKUP($E132,'Income &amp; Expenditure Backsheet'!$D$7:$AK$184,O$10,0)))</f>
        <v>14026507</v>
      </c>
      <c r="P132" s="102">
        <f>IF((VLOOKUP($E132,'Income &amp; Expenditure Backsheet'!$D$7:$AK$184,P$10,0))="","",(VLOOKUP($E132,'Income &amp; Expenditure Backsheet'!$D$7:$AK$184,P$10,0)))</f>
        <v>14026506</v>
      </c>
      <c r="Q132" s="102">
        <f>IF((VLOOKUP($E132,'Income &amp; Expenditure Backsheet'!$D$7:$AK$184,Q$10,0))="","",(VLOOKUP($E132,'Income &amp; Expenditure Backsheet'!$D$7:$AK$184,Q$10,0)))</f>
        <v>56106024.25</v>
      </c>
      <c r="R132" s="102">
        <f>IF((VLOOKUP($E132,'Income &amp; Expenditure Backsheet'!$D$7:$AK$184,R$10,0))="","",(VLOOKUP($E132,'Income &amp; Expenditure Backsheet'!$D$7:$AK$184,R$10,0)))</f>
        <v>14026504.25</v>
      </c>
      <c r="S132" s="102">
        <f>IF((VLOOKUP($E132,'Income &amp; Expenditure Backsheet'!$D$7:$AK$184,S$10,0))="","",(VLOOKUP($E132,'Income &amp; Expenditure Backsheet'!$D$7:$AK$184,S$10,0)))</f>
        <v>14026505</v>
      </c>
      <c r="T132" s="102">
        <f>IF((VLOOKUP($E132,'Income &amp; Expenditure Backsheet'!$D$7:$AK$184,T$10,0))="","",(VLOOKUP($E132,'Income &amp; Expenditure Backsheet'!$D$7:$AK$184,T$10,0)))</f>
        <v>14026507</v>
      </c>
      <c r="U132" s="102">
        <f>IF((VLOOKUP($E132,'Income &amp; Expenditure Backsheet'!$D$7:$AK$184,U$10,0))="","",(VLOOKUP($E132,'Income &amp; Expenditure Backsheet'!$D$7:$AK$184,U$10,0)))</f>
        <v>14026508</v>
      </c>
      <c r="V132" s="102">
        <f>IF((VLOOKUP($E132,'Income &amp; Expenditure Backsheet'!$D$7:$AK$184,V$10,0))="","",(VLOOKUP($E132,'Income &amp; Expenditure Backsheet'!$D$7:$AK$184,V$10,0)))</f>
        <v>56106024.25</v>
      </c>
    </row>
    <row r="133" spans="2:22" ht="16.5" customHeight="1">
      <c r="B133" s="42" t="s">
        <v>16</v>
      </c>
      <c r="C133" s="43" t="s">
        <v>26</v>
      </c>
      <c r="D133" s="43" t="s">
        <v>466</v>
      </c>
      <c r="E133" s="43" t="s">
        <v>249</v>
      </c>
      <c r="F133" s="88" t="s">
        <v>250</v>
      </c>
      <c r="G133" s="101">
        <f>IF((VLOOKUP($E133,'Income &amp; Expenditure Backsheet'!$D$7:$AK$184,G$10,0))="","",(VLOOKUP($E133,'Income &amp; Expenditure Backsheet'!$D$7:$AK$184,G$10,0)))</f>
        <v>18305393</v>
      </c>
      <c r="H133" s="102">
        <f>IF((VLOOKUP($E133,'Income &amp; Expenditure Backsheet'!$D$7:$AK$184,H$10,0))="","",(VLOOKUP($E133,'Income &amp; Expenditure Backsheet'!$D$7:$AK$184,H$10,0)))</f>
        <v>4576348.25</v>
      </c>
      <c r="I133" s="102">
        <f>IF((VLOOKUP($E133,'Income &amp; Expenditure Backsheet'!$D$7:$AK$184,I$10,0))="","",(VLOOKUP($E133,'Income &amp; Expenditure Backsheet'!$D$7:$AK$184,I$10,0)))</f>
        <v>4576348.25</v>
      </c>
      <c r="J133" s="102">
        <f>IF((VLOOKUP($E133,'Income &amp; Expenditure Backsheet'!$D$7:$AK$184,J$10,0))="","",(VLOOKUP($E133,'Income &amp; Expenditure Backsheet'!$D$7:$AK$184,J$10,0)))</f>
        <v>4576348.25</v>
      </c>
      <c r="K133" s="102">
        <f>IF((VLOOKUP($E133,'Income &amp; Expenditure Backsheet'!$D$7:$AK$184,K$10,0))="","",(VLOOKUP($E133,'Income &amp; Expenditure Backsheet'!$D$7:$AK$184,K$10,0)))</f>
        <v>4576348.25</v>
      </c>
      <c r="L133" s="102">
        <f>IF((VLOOKUP($E133,'Income &amp; Expenditure Backsheet'!$D$7:$AK$184,L$10,0))="","",(VLOOKUP($E133,'Income &amp; Expenditure Backsheet'!$D$7:$AK$184,L$10,0)))</f>
        <v>18305393</v>
      </c>
      <c r="M133" s="102">
        <f>IF((VLOOKUP($E133,'Income &amp; Expenditure Backsheet'!$D$7:$AK$184,M$10,0))="","",(VLOOKUP($E133,'Income &amp; Expenditure Backsheet'!$D$7:$AK$184,M$10,0)))</f>
        <v>4576348.25</v>
      </c>
      <c r="N133" s="102">
        <f>IF((VLOOKUP($E133,'Income &amp; Expenditure Backsheet'!$D$7:$AK$184,N$10,0))="","",(VLOOKUP($E133,'Income &amp; Expenditure Backsheet'!$D$7:$AK$184,N$10,0)))</f>
        <v>4576348.25</v>
      </c>
      <c r="O133" s="102">
        <f>IF((VLOOKUP($E133,'Income &amp; Expenditure Backsheet'!$D$7:$AK$184,O$10,0))="","",(VLOOKUP($E133,'Income &amp; Expenditure Backsheet'!$D$7:$AK$184,O$10,0)))</f>
        <v>4576348.25</v>
      </c>
      <c r="P133" s="102">
        <f>IF((VLOOKUP($E133,'Income &amp; Expenditure Backsheet'!$D$7:$AK$184,P$10,0))="","",(VLOOKUP($E133,'Income &amp; Expenditure Backsheet'!$D$7:$AK$184,P$10,0)))</f>
        <v>4576348.25</v>
      </c>
      <c r="Q133" s="102">
        <f>IF((VLOOKUP($E133,'Income &amp; Expenditure Backsheet'!$D$7:$AK$184,Q$10,0))="","",(VLOOKUP($E133,'Income &amp; Expenditure Backsheet'!$D$7:$AK$184,Q$10,0)))</f>
        <v>18305393</v>
      </c>
      <c r="R133" s="102">
        <f>IF((VLOOKUP($E133,'Income &amp; Expenditure Backsheet'!$D$7:$AK$184,R$10,0))="","",(VLOOKUP($E133,'Income &amp; Expenditure Backsheet'!$D$7:$AK$184,R$10,0)))</f>
        <v>4576348.25</v>
      </c>
      <c r="S133" s="102">
        <f>IF((VLOOKUP($E133,'Income &amp; Expenditure Backsheet'!$D$7:$AK$184,S$10,0))="","",(VLOOKUP($E133,'Income &amp; Expenditure Backsheet'!$D$7:$AK$184,S$10,0)))</f>
        <v>4576348</v>
      </c>
      <c r="T133" s="102">
        <f>IF((VLOOKUP($E133,'Income &amp; Expenditure Backsheet'!$D$7:$AK$184,T$10,0))="","",(VLOOKUP($E133,'Income &amp; Expenditure Backsheet'!$D$7:$AK$184,T$10,0)))</f>
        <v>4576348.25</v>
      </c>
      <c r="U133" s="102">
        <f>IF((VLOOKUP($E133,'Income &amp; Expenditure Backsheet'!$D$7:$AK$184,U$10,0))="","",(VLOOKUP($E133,'Income &amp; Expenditure Backsheet'!$D$7:$AK$184,U$10,0)))</f>
        <v>4576348.5</v>
      </c>
      <c r="V133" s="102">
        <f>IF((VLOOKUP($E133,'Income &amp; Expenditure Backsheet'!$D$7:$AK$184,V$10,0))="","",(VLOOKUP($E133,'Income &amp; Expenditure Backsheet'!$D$7:$AK$184,V$10,0)))</f>
        <v>18305393</v>
      </c>
    </row>
    <row r="134" spans="2:22" ht="16.5" customHeight="1">
      <c r="B134" s="42" t="s">
        <v>22</v>
      </c>
      <c r="C134" s="43" t="s">
        <v>38</v>
      </c>
      <c r="D134" s="43" t="s">
        <v>60</v>
      </c>
      <c r="E134" s="43" t="s">
        <v>251</v>
      </c>
      <c r="F134" s="88" t="s">
        <v>252</v>
      </c>
      <c r="G134" s="101">
        <f>IF((VLOOKUP($E134,'Income &amp; Expenditure Backsheet'!$D$7:$AK$184,G$10,0))="","",(VLOOKUP($E134,'Income &amp; Expenditure Backsheet'!$D$7:$AK$184,G$10,0)))</f>
        <v>40607345</v>
      </c>
      <c r="H134" s="102">
        <f>IF((VLOOKUP($E134,'Income &amp; Expenditure Backsheet'!$D$7:$AK$184,H$10,0))="","",(VLOOKUP($E134,'Income &amp; Expenditure Backsheet'!$D$7:$AK$184,H$10,0)))</f>
        <v>10151836.1935178</v>
      </c>
      <c r="I134" s="102">
        <f>IF((VLOOKUP($E134,'Income &amp; Expenditure Backsheet'!$D$7:$AK$184,I$10,0))="","",(VLOOKUP($E134,'Income &amp; Expenditure Backsheet'!$D$7:$AK$184,I$10,0)))</f>
        <v>10151836.193517838</v>
      </c>
      <c r="J134" s="102">
        <f>IF((VLOOKUP($E134,'Income &amp; Expenditure Backsheet'!$D$7:$AK$184,J$10,0))="","",(VLOOKUP($E134,'Income &amp; Expenditure Backsheet'!$D$7:$AK$184,J$10,0)))</f>
        <v>10151836.193517838</v>
      </c>
      <c r="K134" s="102">
        <f>IF((VLOOKUP($E134,'Income &amp; Expenditure Backsheet'!$D$7:$AK$184,K$10,0))="","",(VLOOKUP($E134,'Income &amp; Expenditure Backsheet'!$D$7:$AK$184,K$10,0)))</f>
        <v>10151836.193517838</v>
      </c>
      <c r="L134" s="102">
        <f>IF((VLOOKUP($E134,'Income &amp; Expenditure Backsheet'!$D$7:$AK$184,L$10,0))="","",(VLOOKUP($E134,'Income &amp; Expenditure Backsheet'!$D$7:$AK$184,L$10,0)))</f>
        <v>40607344.774071313</v>
      </c>
      <c r="M134" s="102">
        <f>IF((VLOOKUP($E134,'Income &amp; Expenditure Backsheet'!$D$7:$AK$184,M$10,0))="","",(VLOOKUP($E134,'Income &amp; Expenditure Backsheet'!$D$7:$AK$184,M$10,0)))</f>
        <v>10151836.193517838</v>
      </c>
      <c r="N134" s="102">
        <f>IF((VLOOKUP($E134,'Income &amp; Expenditure Backsheet'!$D$7:$AK$184,N$10,0))="","",(VLOOKUP($E134,'Income &amp; Expenditure Backsheet'!$D$7:$AK$184,N$10,0)))</f>
        <v>10151836.193517838</v>
      </c>
      <c r="O134" s="102">
        <f>IF((VLOOKUP($E134,'Income &amp; Expenditure Backsheet'!$D$7:$AK$184,O$10,0))="","",(VLOOKUP($E134,'Income &amp; Expenditure Backsheet'!$D$7:$AK$184,O$10,0)))</f>
        <v>10151836.193517838</v>
      </c>
      <c r="P134" s="102">
        <f>IF((VLOOKUP($E134,'Income &amp; Expenditure Backsheet'!$D$7:$AK$184,P$10,0))="","",(VLOOKUP($E134,'Income &amp; Expenditure Backsheet'!$D$7:$AK$184,P$10,0)))</f>
        <v>10151836.193517838</v>
      </c>
      <c r="Q134" s="102">
        <f>IF((VLOOKUP($E134,'Income &amp; Expenditure Backsheet'!$D$7:$AK$184,Q$10,0))="","",(VLOOKUP($E134,'Income &amp; Expenditure Backsheet'!$D$7:$AK$184,Q$10,0)))</f>
        <v>40607344.774071351</v>
      </c>
      <c r="R134" s="102">
        <f>IF((VLOOKUP($E134,'Income &amp; Expenditure Backsheet'!$D$7:$AK$184,R$10,0))="","",(VLOOKUP($E134,'Income &amp; Expenditure Backsheet'!$D$7:$AK$184,R$10,0)))</f>
        <v>9963513</v>
      </c>
      <c r="S134" s="102">
        <f>IF((VLOOKUP($E134,'Income &amp; Expenditure Backsheet'!$D$7:$AK$184,S$10,0))="","",(VLOOKUP($E134,'Income &amp; Expenditure Backsheet'!$D$7:$AK$184,S$10,0)))</f>
        <v>9963513</v>
      </c>
      <c r="T134" s="102">
        <f>IF((VLOOKUP($E134,'Income &amp; Expenditure Backsheet'!$D$7:$AK$184,T$10,0))="","",(VLOOKUP($E134,'Income &amp; Expenditure Backsheet'!$D$7:$AK$184,T$10,0)))</f>
        <v>10109122</v>
      </c>
      <c r="U134" s="102">
        <f>IF((VLOOKUP($E134,'Income &amp; Expenditure Backsheet'!$D$7:$AK$184,U$10,0))="","",(VLOOKUP($E134,'Income &amp; Expenditure Backsheet'!$D$7:$AK$184,U$10,0)))</f>
        <v>11149903</v>
      </c>
      <c r="V134" s="102">
        <f>IF((VLOOKUP($E134,'Income &amp; Expenditure Backsheet'!$D$7:$AK$184,V$10,0))="","",(VLOOKUP($E134,'Income &amp; Expenditure Backsheet'!$D$7:$AK$184,V$10,0)))</f>
        <v>41186051</v>
      </c>
    </row>
    <row r="135" spans="2:22" ht="16.5" customHeight="1">
      <c r="B135" s="42" t="s">
        <v>18</v>
      </c>
      <c r="C135" s="43" t="s">
        <v>34</v>
      </c>
      <c r="D135" s="43" t="s">
        <v>54</v>
      </c>
      <c r="E135" s="43" t="s">
        <v>253</v>
      </c>
      <c r="F135" s="88" t="s">
        <v>254</v>
      </c>
      <c r="G135" s="101">
        <f>IF((VLOOKUP($E135,'Income &amp; Expenditure Backsheet'!$D$7:$AK$184,G$10,0))="","",(VLOOKUP($E135,'Income &amp; Expenditure Backsheet'!$D$7:$AK$184,G$10,0)))</f>
        <v>12612326</v>
      </c>
      <c r="H135" s="102">
        <f>IF((VLOOKUP($E135,'Income &amp; Expenditure Backsheet'!$D$7:$AK$184,H$10,0))="","",(VLOOKUP($E135,'Income &amp; Expenditure Backsheet'!$D$7:$AK$184,H$10,0)))</f>
        <v>3045896.75</v>
      </c>
      <c r="I135" s="102">
        <f>IF((VLOOKUP($E135,'Income &amp; Expenditure Backsheet'!$D$7:$AK$184,I$10,0))="","",(VLOOKUP($E135,'Income &amp; Expenditure Backsheet'!$D$7:$AK$184,I$10,0)))</f>
        <v>3045896.75</v>
      </c>
      <c r="J135" s="102">
        <f>IF((VLOOKUP($E135,'Income &amp; Expenditure Backsheet'!$D$7:$AK$184,J$10,0))="","",(VLOOKUP($E135,'Income &amp; Expenditure Backsheet'!$D$7:$AK$184,J$10,0)))</f>
        <v>3045896.75</v>
      </c>
      <c r="K135" s="102">
        <f>IF((VLOOKUP($E135,'Income &amp; Expenditure Backsheet'!$D$7:$AK$184,K$10,0))="","",(VLOOKUP($E135,'Income &amp; Expenditure Backsheet'!$D$7:$AK$184,K$10,0)))</f>
        <v>3045896.75</v>
      </c>
      <c r="L135" s="102">
        <f>IF((VLOOKUP($E135,'Income &amp; Expenditure Backsheet'!$D$7:$AK$184,L$10,0))="","",(VLOOKUP($E135,'Income &amp; Expenditure Backsheet'!$D$7:$AK$184,L$10,0)))</f>
        <v>12183587</v>
      </c>
      <c r="M135" s="102">
        <f>IF((VLOOKUP($E135,'Income &amp; Expenditure Backsheet'!$D$7:$AK$184,M$10,0))="","",(VLOOKUP($E135,'Income &amp; Expenditure Backsheet'!$D$7:$AK$184,M$10,0)))</f>
        <v>3045896.75</v>
      </c>
      <c r="N135" s="102">
        <f>IF((VLOOKUP($E135,'Income &amp; Expenditure Backsheet'!$D$7:$AK$184,N$10,0))="","",(VLOOKUP($E135,'Income &amp; Expenditure Backsheet'!$D$7:$AK$184,N$10,0)))</f>
        <v>3045896.75</v>
      </c>
      <c r="O135" s="102">
        <f>IF((VLOOKUP($E135,'Income &amp; Expenditure Backsheet'!$D$7:$AK$184,O$10,0))="","",(VLOOKUP($E135,'Income &amp; Expenditure Backsheet'!$D$7:$AK$184,O$10,0)))</f>
        <v>3045896.75</v>
      </c>
      <c r="P135" s="102">
        <f>IF((VLOOKUP($E135,'Income &amp; Expenditure Backsheet'!$D$7:$AK$184,P$10,0))="","",(VLOOKUP($E135,'Income &amp; Expenditure Backsheet'!$D$7:$AK$184,P$10,0)))</f>
        <v>3045896.75</v>
      </c>
      <c r="Q135" s="102">
        <f>IF((VLOOKUP($E135,'Income &amp; Expenditure Backsheet'!$D$7:$AK$184,Q$10,0))="","",(VLOOKUP($E135,'Income &amp; Expenditure Backsheet'!$D$7:$AK$184,Q$10,0)))</f>
        <v>12183587</v>
      </c>
      <c r="R135" s="102">
        <f>IF((VLOOKUP($E135,'Income &amp; Expenditure Backsheet'!$D$7:$AK$184,R$10,0))="","",(VLOOKUP($E135,'Income &amp; Expenditure Backsheet'!$D$7:$AK$184,R$10,0)))</f>
        <v>3045896.75</v>
      </c>
      <c r="S135" s="102">
        <f>IF((VLOOKUP($E135,'Income &amp; Expenditure Backsheet'!$D$7:$AK$184,S$10,0))="","",(VLOOKUP($E135,'Income &amp; Expenditure Backsheet'!$D$7:$AK$184,S$10,0)))</f>
        <v>3045897</v>
      </c>
      <c r="T135" s="102">
        <f>IF((VLOOKUP($E135,'Income &amp; Expenditure Backsheet'!$D$7:$AK$184,T$10,0))="","",(VLOOKUP($E135,'Income &amp; Expenditure Backsheet'!$D$7:$AK$184,T$10,0)))</f>
        <v>3045897</v>
      </c>
      <c r="U135" s="102">
        <f>IF((VLOOKUP($E135,'Income &amp; Expenditure Backsheet'!$D$7:$AK$184,U$10,0))="","",(VLOOKUP($E135,'Income &amp; Expenditure Backsheet'!$D$7:$AK$184,U$10,0)))</f>
        <v>3045897</v>
      </c>
      <c r="V135" s="102">
        <f>IF((VLOOKUP($E135,'Income &amp; Expenditure Backsheet'!$D$7:$AK$184,V$10,0))="","",(VLOOKUP($E135,'Income &amp; Expenditure Backsheet'!$D$7:$AK$184,V$10,0)))</f>
        <v>12183587.75</v>
      </c>
    </row>
    <row r="136" spans="2:22" ht="16.5" customHeight="1">
      <c r="B136" s="42" t="s">
        <v>22</v>
      </c>
      <c r="C136" s="43" t="s">
        <v>40</v>
      </c>
      <c r="D136" s="43" t="s">
        <v>56</v>
      </c>
      <c r="E136" s="43" t="s">
        <v>255</v>
      </c>
      <c r="F136" s="88" t="s">
        <v>256</v>
      </c>
      <c r="G136" s="101">
        <f>IF((VLOOKUP($E136,'Income &amp; Expenditure Backsheet'!$D$7:$AK$184,G$10,0))="","",(VLOOKUP($E136,'Income &amp; Expenditure Backsheet'!$D$7:$AK$184,G$10,0)))</f>
        <v>19350553</v>
      </c>
      <c r="H136" s="102">
        <f>IF((VLOOKUP($E136,'Income &amp; Expenditure Backsheet'!$D$7:$AK$184,H$10,0))="","",(VLOOKUP($E136,'Income &amp; Expenditure Backsheet'!$D$7:$AK$184,H$10,0)))</f>
        <v>4837750</v>
      </c>
      <c r="I136" s="102">
        <f>IF((VLOOKUP($E136,'Income &amp; Expenditure Backsheet'!$D$7:$AK$184,I$10,0))="","",(VLOOKUP($E136,'Income &amp; Expenditure Backsheet'!$D$7:$AK$184,I$10,0)))</f>
        <v>4837750</v>
      </c>
      <c r="J136" s="102">
        <f>IF((VLOOKUP($E136,'Income &amp; Expenditure Backsheet'!$D$7:$AK$184,J$10,0))="","",(VLOOKUP($E136,'Income &amp; Expenditure Backsheet'!$D$7:$AK$184,J$10,0)))</f>
        <v>4837750</v>
      </c>
      <c r="K136" s="102">
        <f>IF((VLOOKUP($E136,'Income &amp; Expenditure Backsheet'!$D$7:$AK$184,K$10,0))="","",(VLOOKUP($E136,'Income &amp; Expenditure Backsheet'!$D$7:$AK$184,K$10,0)))</f>
        <v>4837750</v>
      </c>
      <c r="L136" s="102">
        <f>IF((VLOOKUP($E136,'Income &amp; Expenditure Backsheet'!$D$7:$AK$184,L$10,0))="","",(VLOOKUP($E136,'Income &amp; Expenditure Backsheet'!$D$7:$AK$184,L$10,0)))</f>
        <v>19351000</v>
      </c>
      <c r="M136" s="102">
        <f>IF((VLOOKUP($E136,'Income &amp; Expenditure Backsheet'!$D$7:$AK$184,M$10,0))="","",(VLOOKUP($E136,'Income &amp; Expenditure Backsheet'!$D$7:$AK$184,M$10,0)))</f>
        <v>4837750</v>
      </c>
      <c r="N136" s="102">
        <f>IF((VLOOKUP($E136,'Income &amp; Expenditure Backsheet'!$D$7:$AK$184,N$10,0))="","",(VLOOKUP($E136,'Income &amp; Expenditure Backsheet'!$D$7:$AK$184,N$10,0)))</f>
        <v>4837750</v>
      </c>
      <c r="O136" s="102">
        <f>IF((VLOOKUP($E136,'Income &amp; Expenditure Backsheet'!$D$7:$AK$184,O$10,0))="","",(VLOOKUP($E136,'Income &amp; Expenditure Backsheet'!$D$7:$AK$184,O$10,0)))</f>
        <v>4837750</v>
      </c>
      <c r="P136" s="102">
        <f>IF((VLOOKUP($E136,'Income &amp; Expenditure Backsheet'!$D$7:$AK$184,P$10,0))="","",(VLOOKUP($E136,'Income &amp; Expenditure Backsheet'!$D$7:$AK$184,P$10,0)))</f>
        <v>4837750</v>
      </c>
      <c r="Q136" s="102">
        <f>IF((VLOOKUP($E136,'Income &amp; Expenditure Backsheet'!$D$7:$AK$184,Q$10,0))="","",(VLOOKUP($E136,'Income &amp; Expenditure Backsheet'!$D$7:$AK$184,Q$10,0)))</f>
        <v>19351000</v>
      </c>
      <c r="R136" s="102">
        <f>IF((VLOOKUP($E136,'Income &amp; Expenditure Backsheet'!$D$7:$AK$184,R$10,0))="","",(VLOOKUP($E136,'Income &amp; Expenditure Backsheet'!$D$7:$AK$184,R$10,0)))</f>
        <v>4837750</v>
      </c>
      <c r="S136" s="102">
        <f>IF((VLOOKUP($E136,'Income &amp; Expenditure Backsheet'!$D$7:$AK$184,S$10,0))="","",(VLOOKUP($E136,'Income &amp; Expenditure Backsheet'!$D$7:$AK$184,S$10,0)))</f>
        <v>4837750</v>
      </c>
      <c r="T136" s="102">
        <f>IF((VLOOKUP($E136,'Income &amp; Expenditure Backsheet'!$D$7:$AK$184,T$10,0))="","",(VLOOKUP($E136,'Income &amp; Expenditure Backsheet'!$D$7:$AK$184,T$10,0)))</f>
        <v>4837750</v>
      </c>
      <c r="U136" s="102">
        <f>IF((VLOOKUP($E136,'Income &amp; Expenditure Backsheet'!$D$7:$AK$184,U$10,0))="","",(VLOOKUP($E136,'Income &amp; Expenditure Backsheet'!$D$7:$AK$184,U$10,0)))</f>
        <v>4837750</v>
      </c>
      <c r="V136" s="102">
        <f>IF((VLOOKUP($E136,'Income &amp; Expenditure Backsheet'!$D$7:$AK$184,V$10,0))="","",(VLOOKUP($E136,'Income &amp; Expenditure Backsheet'!$D$7:$AK$184,V$10,0)))</f>
        <v>19351000</v>
      </c>
    </row>
    <row r="137" spans="2:22" ht="16.5" customHeight="1">
      <c r="B137" s="42" t="s">
        <v>22</v>
      </c>
      <c r="C137" s="43" t="s">
        <v>38</v>
      </c>
      <c r="D137" s="43" t="s">
        <v>62</v>
      </c>
      <c r="E137" s="43" t="s">
        <v>257</v>
      </c>
      <c r="F137" s="88" t="s">
        <v>258</v>
      </c>
      <c r="G137" s="101">
        <f>IF((VLOOKUP($E137,'Income &amp; Expenditure Backsheet'!$D$7:$AK$184,G$10,0))="","",(VLOOKUP($E137,'Income &amp; Expenditure Backsheet'!$D$7:$AK$184,G$10,0)))</f>
        <v>16655000</v>
      </c>
      <c r="H137" s="102">
        <f>IF((VLOOKUP($E137,'Income &amp; Expenditure Backsheet'!$D$7:$AK$184,H$10,0))="","",(VLOOKUP($E137,'Income &amp; Expenditure Backsheet'!$D$7:$AK$184,H$10,0)))</f>
        <v>4163750</v>
      </c>
      <c r="I137" s="102">
        <f>IF((VLOOKUP($E137,'Income &amp; Expenditure Backsheet'!$D$7:$AK$184,I$10,0))="","",(VLOOKUP($E137,'Income &amp; Expenditure Backsheet'!$D$7:$AK$184,I$10,0)))</f>
        <v>4163750</v>
      </c>
      <c r="J137" s="102">
        <f>IF((VLOOKUP($E137,'Income &amp; Expenditure Backsheet'!$D$7:$AK$184,J$10,0))="","",(VLOOKUP($E137,'Income &amp; Expenditure Backsheet'!$D$7:$AK$184,J$10,0)))</f>
        <v>4163750</v>
      </c>
      <c r="K137" s="102">
        <f>IF((VLOOKUP($E137,'Income &amp; Expenditure Backsheet'!$D$7:$AK$184,K$10,0))="","",(VLOOKUP($E137,'Income &amp; Expenditure Backsheet'!$D$7:$AK$184,K$10,0)))</f>
        <v>4163750</v>
      </c>
      <c r="L137" s="102">
        <f>IF((VLOOKUP($E137,'Income &amp; Expenditure Backsheet'!$D$7:$AK$184,L$10,0))="","",(VLOOKUP($E137,'Income &amp; Expenditure Backsheet'!$D$7:$AK$184,L$10,0)))</f>
        <v>16655000</v>
      </c>
      <c r="M137" s="102">
        <f>IF((VLOOKUP($E137,'Income &amp; Expenditure Backsheet'!$D$7:$AK$184,M$10,0))="","",(VLOOKUP($E137,'Income &amp; Expenditure Backsheet'!$D$7:$AK$184,M$10,0)))</f>
        <v>4163750</v>
      </c>
      <c r="N137" s="102">
        <f>IF((VLOOKUP($E137,'Income &amp; Expenditure Backsheet'!$D$7:$AK$184,N$10,0))="","",(VLOOKUP($E137,'Income &amp; Expenditure Backsheet'!$D$7:$AK$184,N$10,0)))</f>
        <v>4163750</v>
      </c>
      <c r="O137" s="102">
        <f>IF((VLOOKUP($E137,'Income &amp; Expenditure Backsheet'!$D$7:$AK$184,O$10,0))="","",(VLOOKUP($E137,'Income &amp; Expenditure Backsheet'!$D$7:$AK$184,O$10,0)))</f>
        <v>4163750</v>
      </c>
      <c r="P137" s="102">
        <f>IF((VLOOKUP($E137,'Income &amp; Expenditure Backsheet'!$D$7:$AK$184,P$10,0))="","",(VLOOKUP($E137,'Income &amp; Expenditure Backsheet'!$D$7:$AK$184,P$10,0)))</f>
        <v>4163750</v>
      </c>
      <c r="Q137" s="102">
        <f>IF((VLOOKUP($E137,'Income &amp; Expenditure Backsheet'!$D$7:$AK$184,Q$10,0))="","",(VLOOKUP($E137,'Income &amp; Expenditure Backsheet'!$D$7:$AK$184,Q$10,0)))</f>
        <v>16655000</v>
      </c>
      <c r="R137" s="102">
        <f>IF((VLOOKUP($E137,'Income &amp; Expenditure Backsheet'!$D$7:$AK$184,R$10,0))="","",(VLOOKUP($E137,'Income &amp; Expenditure Backsheet'!$D$7:$AK$184,R$10,0)))</f>
        <v>4163750</v>
      </c>
      <c r="S137" s="102">
        <f>IF((VLOOKUP($E137,'Income &amp; Expenditure Backsheet'!$D$7:$AK$184,S$10,0))="","",(VLOOKUP($E137,'Income &amp; Expenditure Backsheet'!$D$7:$AK$184,S$10,0)))</f>
        <v>4163750</v>
      </c>
      <c r="T137" s="102">
        <f>IF((VLOOKUP($E137,'Income &amp; Expenditure Backsheet'!$D$7:$AK$184,T$10,0))="","",(VLOOKUP($E137,'Income &amp; Expenditure Backsheet'!$D$7:$AK$184,T$10,0)))</f>
        <v>4163750</v>
      </c>
      <c r="U137" s="102">
        <f>IF((VLOOKUP($E137,'Income &amp; Expenditure Backsheet'!$D$7:$AK$184,U$10,0))="","",(VLOOKUP($E137,'Income &amp; Expenditure Backsheet'!$D$7:$AK$184,U$10,0)))</f>
        <v>4163750</v>
      </c>
      <c r="V137" s="102">
        <f>IF((VLOOKUP($E137,'Income &amp; Expenditure Backsheet'!$D$7:$AK$184,V$10,0))="","",(VLOOKUP($E137,'Income &amp; Expenditure Backsheet'!$D$7:$AK$184,V$10,0)))</f>
        <v>16655000</v>
      </c>
    </row>
    <row r="138" spans="2:22" ht="16.5" customHeight="1">
      <c r="B138" s="42" t="s">
        <v>22</v>
      </c>
      <c r="C138" s="43" t="s">
        <v>38</v>
      </c>
      <c r="D138" s="43" t="s">
        <v>60</v>
      </c>
      <c r="E138" s="43" t="s">
        <v>259</v>
      </c>
      <c r="F138" s="88" t="s">
        <v>260</v>
      </c>
      <c r="G138" s="101">
        <f>IF((VLOOKUP($E138,'Income &amp; Expenditure Backsheet'!$D$7:$AK$184,G$10,0))="","",(VLOOKUP($E138,'Income &amp; Expenditure Backsheet'!$D$7:$AK$184,G$10,0)))</f>
        <v>10416735</v>
      </c>
      <c r="H138" s="102">
        <f>IF((VLOOKUP($E138,'Income &amp; Expenditure Backsheet'!$D$7:$AK$184,H$10,0))="","",(VLOOKUP($E138,'Income &amp; Expenditure Backsheet'!$D$7:$AK$184,H$10,0)))</f>
        <v>2604184</v>
      </c>
      <c r="I138" s="102">
        <f>IF((VLOOKUP($E138,'Income &amp; Expenditure Backsheet'!$D$7:$AK$184,I$10,0))="","",(VLOOKUP($E138,'Income &amp; Expenditure Backsheet'!$D$7:$AK$184,I$10,0)))</f>
        <v>2604183</v>
      </c>
      <c r="J138" s="102">
        <f>IF((VLOOKUP($E138,'Income &amp; Expenditure Backsheet'!$D$7:$AK$184,J$10,0))="","",(VLOOKUP($E138,'Income &amp; Expenditure Backsheet'!$D$7:$AK$184,J$10,0)))</f>
        <v>2604184</v>
      </c>
      <c r="K138" s="102">
        <f>IF((VLOOKUP($E138,'Income &amp; Expenditure Backsheet'!$D$7:$AK$184,K$10,0))="","",(VLOOKUP($E138,'Income &amp; Expenditure Backsheet'!$D$7:$AK$184,K$10,0)))</f>
        <v>2604184</v>
      </c>
      <c r="L138" s="102">
        <f>IF((VLOOKUP($E138,'Income &amp; Expenditure Backsheet'!$D$7:$AK$184,L$10,0))="","",(VLOOKUP($E138,'Income &amp; Expenditure Backsheet'!$D$7:$AK$184,L$10,0)))</f>
        <v>10416735</v>
      </c>
      <c r="M138" s="102">
        <f>IF((VLOOKUP($E138,'Income &amp; Expenditure Backsheet'!$D$7:$AK$184,M$10,0))="","",(VLOOKUP($E138,'Income &amp; Expenditure Backsheet'!$D$7:$AK$184,M$10,0)))</f>
        <v>2604184</v>
      </c>
      <c r="N138" s="102">
        <f>IF((VLOOKUP($E138,'Income &amp; Expenditure Backsheet'!$D$7:$AK$184,N$10,0))="","",(VLOOKUP($E138,'Income &amp; Expenditure Backsheet'!$D$7:$AK$184,N$10,0)))</f>
        <v>2604183</v>
      </c>
      <c r="O138" s="102">
        <f>IF((VLOOKUP($E138,'Income &amp; Expenditure Backsheet'!$D$7:$AK$184,O$10,0))="","",(VLOOKUP($E138,'Income &amp; Expenditure Backsheet'!$D$7:$AK$184,O$10,0)))</f>
        <v>2604184</v>
      </c>
      <c r="P138" s="102">
        <f>IF((VLOOKUP($E138,'Income &amp; Expenditure Backsheet'!$D$7:$AK$184,P$10,0))="","",(VLOOKUP($E138,'Income &amp; Expenditure Backsheet'!$D$7:$AK$184,P$10,0)))</f>
        <v>2604184</v>
      </c>
      <c r="Q138" s="102">
        <f>IF((VLOOKUP($E138,'Income &amp; Expenditure Backsheet'!$D$7:$AK$184,Q$10,0))="","",(VLOOKUP($E138,'Income &amp; Expenditure Backsheet'!$D$7:$AK$184,Q$10,0)))</f>
        <v>10416735</v>
      </c>
      <c r="R138" s="102">
        <f>IF((VLOOKUP($E138,'Income &amp; Expenditure Backsheet'!$D$7:$AK$184,R$10,0))="","",(VLOOKUP($E138,'Income &amp; Expenditure Backsheet'!$D$7:$AK$184,R$10,0)))</f>
        <v>2604184</v>
      </c>
      <c r="S138" s="102">
        <f>IF((VLOOKUP($E138,'Income &amp; Expenditure Backsheet'!$D$7:$AK$184,S$10,0))="","",(VLOOKUP($E138,'Income &amp; Expenditure Backsheet'!$D$7:$AK$184,S$10,0)))</f>
        <v>2604183</v>
      </c>
      <c r="T138" s="102">
        <f>IF((VLOOKUP($E138,'Income &amp; Expenditure Backsheet'!$D$7:$AK$184,T$10,0))="","",(VLOOKUP($E138,'Income &amp; Expenditure Backsheet'!$D$7:$AK$184,T$10,0)))</f>
        <v>2604184</v>
      </c>
      <c r="U138" s="102">
        <f>IF((VLOOKUP($E138,'Income &amp; Expenditure Backsheet'!$D$7:$AK$184,U$10,0))="","",(VLOOKUP($E138,'Income &amp; Expenditure Backsheet'!$D$7:$AK$184,U$10,0)))</f>
        <v>2604184</v>
      </c>
      <c r="V138" s="102">
        <f>IF((VLOOKUP($E138,'Income &amp; Expenditure Backsheet'!$D$7:$AK$184,V$10,0))="","",(VLOOKUP($E138,'Income &amp; Expenditure Backsheet'!$D$7:$AK$184,V$10,0)))</f>
        <v>10416735</v>
      </c>
    </row>
    <row r="139" spans="2:22" ht="16.5" customHeight="1">
      <c r="B139" s="42" t="s">
        <v>20</v>
      </c>
      <c r="C139" s="43" t="s">
        <v>36</v>
      </c>
      <c r="D139" s="43" t="s">
        <v>64</v>
      </c>
      <c r="E139" s="43" t="s">
        <v>261</v>
      </c>
      <c r="F139" s="88" t="s">
        <v>262</v>
      </c>
      <c r="G139" s="101">
        <f>IF((VLOOKUP($E139,'Income &amp; Expenditure Backsheet'!$D$7:$AK$184,G$10,0))="","",(VLOOKUP($E139,'Income &amp; Expenditure Backsheet'!$D$7:$AK$184,G$10,0)))</f>
        <v>18287823</v>
      </c>
      <c r="H139" s="102">
        <f>IF((VLOOKUP($E139,'Income &amp; Expenditure Backsheet'!$D$7:$AK$184,H$10,0))="","",(VLOOKUP($E139,'Income &amp; Expenditure Backsheet'!$D$7:$AK$184,H$10,0)))</f>
        <v>4571955.75</v>
      </c>
      <c r="I139" s="102">
        <f>IF((VLOOKUP($E139,'Income &amp; Expenditure Backsheet'!$D$7:$AK$184,I$10,0))="","",(VLOOKUP($E139,'Income &amp; Expenditure Backsheet'!$D$7:$AK$184,I$10,0)))</f>
        <v>4571955.75</v>
      </c>
      <c r="J139" s="102">
        <f>IF((VLOOKUP($E139,'Income &amp; Expenditure Backsheet'!$D$7:$AK$184,J$10,0))="","",(VLOOKUP($E139,'Income &amp; Expenditure Backsheet'!$D$7:$AK$184,J$10,0)))</f>
        <v>4571955.75</v>
      </c>
      <c r="K139" s="102">
        <f>IF((VLOOKUP($E139,'Income &amp; Expenditure Backsheet'!$D$7:$AK$184,K$10,0))="","",(VLOOKUP($E139,'Income &amp; Expenditure Backsheet'!$D$7:$AK$184,K$10,0)))</f>
        <v>4571955.75</v>
      </c>
      <c r="L139" s="102">
        <f>IF((VLOOKUP($E139,'Income &amp; Expenditure Backsheet'!$D$7:$AK$184,L$10,0))="","",(VLOOKUP($E139,'Income &amp; Expenditure Backsheet'!$D$7:$AK$184,L$10,0)))</f>
        <v>18287823</v>
      </c>
      <c r="M139" s="102">
        <f>IF((VLOOKUP($E139,'Income &amp; Expenditure Backsheet'!$D$7:$AK$184,M$10,0))="","",(VLOOKUP($E139,'Income &amp; Expenditure Backsheet'!$D$7:$AK$184,M$10,0)))</f>
        <v>4571955.75</v>
      </c>
      <c r="N139" s="102">
        <f>IF((VLOOKUP($E139,'Income &amp; Expenditure Backsheet'!$D$7:$AK$184,N$10,0))="","",(VLOOKUP($E139,'Income &amp; Expenditure Backsheet'!$D$7:$AK$184,N$10,0)))</f>
        <v>4571955.75</v>
      </c>
      <c r="O139" s="102">
        <f>IF((VLOOKUP($E139,'Income &amp; Expenditure Backsheet'!$D$7:$AK$184,O$10,0))="","",(VLOOKUP($E139,'Income &amp; Expenditure Backsheet'!$D$7:$AK$184,O$10,0)))</f>
        <v>4571955.75</v>
      </c>
      <c r="P139" s="102">
        <f>IF((VLOOKUP($E139,'Income &amp; Expenditure Backsheet'!$D$7:$AK$184,P$10,0))="","",(VLOOKUP($E139,'Income &amp; Expenditure Backsheet'!$D$7:$AK$184,P$10,0)))</f>
        <v>4571955.75</v>
      </c>
      <c r="Q139" s="102">
        <f>IF((VLOOKUP($E139,'Income &amp; Expenditure Backsheet'!$D$7:$AK$184,Q$10,0))="","",(VLOOKUP($E139,'Income &amp; Expenditure Backsheet'!$D$7:$AK$184,Q$10,0)))</f>
        <v>18287823</v>
      </c>
      <c r="R139" s="102">
        <f>IF((VLOOKUP($E139,'Income &amp; Expenditure Backsheet'!$D$7:$AK$184,R$10,0))="","",(VLOOKUP($E139,'Income &amp; Expenditure Backsheet'!$D$7:$AK$184,R$10,0)))</f>
        <v>4571995</v>
      </c>
      <c r="S139" s="102">
        <f>IF((VLOOKUP($E139,'Income &amp; Expenditure Backsheet'!$D$7:$AK$184,S$10,0))="","",(VLOOKUP($E139,'Income &amp; Expenditure Backsheet'!$D$7:$AK$184,S$10,0)))</f>
        <v>4571956</v>
      </c>
      <c r="T139" s="102">
        <f>IF((VLOOKUP($E139,'Income &amp; Expenditure Backsheet'!$D$7:$AK$184,T$10,0))="","",(VLOOKUP($E139,'Income &amp; Expenditure Backsheet'!$D$7:$AK$184,T$10,0)))</f>
        <v>4571995</v>
      </c>
      <c r="U139" s="102">
        <f>IF((VLOOKUP($E139,'Income &amp; Expenditure Backsheet'!$D$7:$AK$184,U$10,0))="","",(VLOOKUP($E139,'Income &amp; Expenditure Backsheet'!$D$7:$AK$184,U$10,0)))</f>
        <v>4571877</v>
      </c>
      <c r="V139" s="102">
        <f>IF((VLOOKUP($E139,'Income &amp; Expenditure Backsheet'!$D$7:$AK$184,V$10,0))="","",(VLOOKUP($E139,'Income &amp; Expenditure Backsheet'!$D$7:$AK$184,V$10,0)))</f>
        <v>18287823</v>
      </c>
    </row>
    <row r="140" spans="2:22" ht="16.5" customHeight="1">
      <c r="B140" s="42" t="s">
        <v>16</v>
      </c>
      <c r="C140" s="43" t="s">
        <v>24</v>
      </c>
      <c r="D140" s="43" t="s">
        <v>44</v>
      </c>
      <c r="E140" s="43" t="s">
        <v>263</v>
      </c>
      <c r="F140" s="88" t="s">
        <v>264</v>
      </c>
      <c r="G140" s="101">
        <f>IF((VLOOKUP($E140,'Income &amp; Expenditure Backsheet'!$D$7:$AK$184,G$10,0))="","",(VLOOKUP($E140,'Income &amp; Expenditure Backsheet'!$D$7:$AK$184,G$10,0)))</f>
        <v>11539730</v>
      </c>
      <c r="H140" s="102">
        <f>IF((VLOOKUP($E140,'Income &amp; Expenditure Backsheet'!$D$7:$AK$184,H$10,0))="","",(VLOOKUP($E140,'Income &amp; Expenditure Backsheet'!$D$7:$AK$184,H$10,0)))</f>
        <v>3578275</v>
      </c>
      <c r="I140" s="102">
        <f>IF((VLOOKUP($E140,'Income &amp; Expenditure Backsheet'!$D$7:$AK$184,I$10,0))="","",(VLOOKUP($E140,'Income &amp; Expenditure Backsheet'!$D$7:$AK$184,I$10,0)))</f>
        <v>2317793</v>
      </c>
      <c r="J140" s="102">
        <f>IF((VLOOKUP($E140,'Income &amp; Expenditure Backsheet'!$D$7:$AK$184,J$10,0))="","",(VLOOKUP($E140,'Income &amp; Expenditure Backsheet'!$D$7:$AK$184,J$10,0)))</f>
        <v>2317793</v>
      </c>
      <c r="K140" s="102">
        <f>IF((VLOOKUP($E140,'Income &amp; Expenditure Backsheet'!$D$7:$AK$184,K$10,0))="","",(VLOOKUP($E140,'Income &amp; Expenditure Backsheet'!$D$7:$AK$184,K$10,0)))</f>
        <v>3325869</v>
      </c>
      <c r="L140" s="102">
        <f>IF((VLOOKUP($E140,'Income &amp; Expenditure Backsheet'!$D$7:$AK$184,L$10,0))="","",(VLOOKUP($E140,'Income &amp; Expenditure Backsheet'!$D$7:$AK$184,L$10,0)))</f>
        <v>11539730</v>
      </c>
      <c r="M140" s="102">
        <f>IF((VLOOKUP($E140,'Income &amp; Expenditure Backsheet'!$D$7:$AK$184,M$10,0))="","",(VLOOKUP($E140,'Income &amp; Expenditure Backsheet'!$D$7:$AK$184,M$10,0)))</f>
        <v>3578275</v>
      </c>
      <c r="N140" s="102">
        <f>IF((VLOOKUP($E140,'Income &amp; Expenditure Backsheet'!$D$7:$AK$184,N$10,0))="","",(VLOOKUP($E140,'Income &amp; Expenditure Backsheet'!$D$7:$AK$184,N$10,0)))</f>
        <v>2686327</v>
      </c>
      <c r="O140" s="102">
        <f>IF((VLOOKUP($E140,'Income &amp; Expenditure Backsheet'!$D$7:$AK$184,O$10,0))="","",(VLOOKUP($E140,'Income &amp; Expenditure Backsheet'!$D$7:$AK$184,O$10,0)))</f>
        <v>2818654</v>
      </c>
      <c r="P140" s="102">
        <f>IF((VLOOKUP($E140,'Income &amp; Expenditure Backsheet'!$D$7:$AK$184,P$10,0))="","",(VLOOKUP($E140,'Income &amp; Expenditure Backsheet'!$D$7:$AK$184,P$10,0)))</f>
        <v>2456474</v>
      </c>
      <c r="Q140" s="102">
        <f>IF((VLOOKUP($E140,'Income &amp; Expenditure Backsheet'!$D$7:$AK$184,Q$10,0))="","",(VLOOKUP($E140,'Income &amp; Expenditure Backsheet'!$D$7:$AK$184,Q$10,0)))</f>
        <v>11539730</v>
      </c>
      <c r="R140" s="102">
        <f>IF((VLOOKUP($E140,'Income &amp; Expenditure Backsheet'!$D$7:$AK$184,R$10,0))="","",(VLOOKUP($E140,'Income &amp; Expenditure Backsheet'!$D$7:$AK$184,R$10,0)))</f>
        <v>3578275</v>
      </c>
      <c r="S140" s="102">
        <f>IF((VLOOKUP($E140,'Income &amp; Expenditure Backsheet'!$D$7:$AK$184,S$10,0))="","",(VLOOKUP($E140,'Income &amp; Expenditure Backsheet'!$D$7:$AK$184,S$10,0)))</f>
        <v>2686327</v>
      </c>
      <c r="T140" s="102">
        <f>IF((VLOOKUP($E140,'Income &amp; Expenditure Backsheet'!$D$7:$AK$184,T$10,0))="","",(VLOOKUP($E140,'Income &amp; Expenditure Backsheet'!$D$7:$AK$184,T$10,0)))</f>
        <v>2818654</v>
      </c>
      <c r="U140" s="102">
        <f>IF((VLOOKUP($E140,'Income &amp; Expenditure Backsheet'!$D$7:$AK$184,U$10,0))="","",(VLOOKUP($E140,'Income &amp; Expenditure Backsheet'!$D$7:$AK$184,U$10,0)))</f>
        <v>2456474</v>
      </c>
      <c r="V140" s="102">
        <f>IF((VLOOKUP($E140,'Income &amp; Expenditure Backsheet'!$D$7:$AK$184,V$10,0))="","",(VLOOKUP($E140,'Income &amp; Expenditure Backsheet'!$D$7:$AK$184,V$10,0)))</f>
        <v>11539730</v>
      </c>
    </row>
    <row r="141" spans="2:22" ht="16.5" customHeight="1">
      <c r="B141" s="42" t="s">
        <v>20</v>
      </c>
      <c r="C141" s="43" t="s">
        <v>36</v>
      </c>
      <c r="D141" s="43" t="s">
        <v>64</v>
      </c>
      <c r="E141" s="43" t="s">
        <v>265</v>
      </c>
      <c r="F141" s="88" t="s">
        <v>266</v>
      </c>
      <c r="G141" s="101">
        <f>IF((VLOOKUP($E141,'Income &amp; Expenditure Backsheet'!$D$7:$AK$184,G$10,0))="","",(VLOOKUP($E141,'Income &amp; Expenditure Backsheet'!$D$7:$AK$184,G$10,0)))</f>
        <v>12093425</v>
      </c>
      <c r="H141" s="102">
        <f>IF((VLOOKUP($E141,'Income &amp; Expenditure Backsheet'!$D$7:$AK$184,H$10,0))="","",(VLOOKUP($E141,'Income &amp; Expenditure Backsheet'!$D$7:$AK$184,H$10,0)))</f>
        <v>3023356.25</v>
      </c>
      <c r="I141" s="102">
        <f>IF((VLOOKUP($E141,'Income &amp; Expenditure Backsheet'!$D$7:$AK$184,I$10,0))="","",(VLOOKUP($E141,'Income &amp; Expenditure Backsheet'!$D$7:$AK$184,I$10,0)))</f>
        <v>3023356.25</v>
      </c>
      <c r="J141" s="102">
        <f>IF((VLOOKUP($E141,'Income &amp; Expenditure Backsheet'!$D$7:$AK$184,J$10,0))="","",(VLOOKUP($E141,'Income &amp; Expenditure Backsheet'!$D$7:$AK$184,J$10,0)))</f>
        <v>3023356.25</v>
      </c>
      <c r="K141" s="102">
        <f>IF((VLOOKUP($E141,'Income &amp; Expenditure Backsheet'!$D$7:$AK$184,K$10,0))="","",(VLOOKUP($E141,'Income &amp; Expenditure Backsheet'!$D$7:$AK$184,K$10,0)))</f>
        <v>3023356.25</v>
      </c>
      <c r="L141" s="102">
        <f>IF((VLOOKUP($E141,'Income &amp; Expenditure Backsheet'!$D$7:$AK$184,L$10,0))="","",(VLOOKUP($E141,'Income &amp; Expenditure Backsheet'!$D$7:$AK$184,L$10,0)))</f>
        <v>12093425</v>
      </c>
      <c r="M141" s="102">
        <f>IF((VLOOKUP($E141,'Income &amp; Expenditure Backsheet'!$D$7:$AK$184,M$10,0))="","",(VLOOKUP($E141,'Income &amp; Expenditure Backsheet'!$D$7:$AK$184,M$10,0)))</f>
        <v>3023356.25</v>
      </c>
      <c r="N141" s="102">
        <f>IF((VLOOKUP($E141,'Income &amp; Expenditure Backsheet'!$D$7:$AK$184,N$10,0))="","",(VLOOKUP($E141,'Income &amp; Expenditure Backsheet'!$D$7:$AK$184,N$10,0)))</f>
        <v>3023356.25</v>
      </c>
      <c r="O141" s="102">
        <f>IF((VLOOKUP($E141,'Income &amp; Expenditure Backsheet'!$D$7:$AK$184,O$10,0))="","",(VLOOKUP($E141,'Income &amp; Expenditure Backsheet'!$D$7:$AK$184,O$10,0)))</f>
        <v>3023356.25</v>
      </c>
      <c r="P141" s="102">
        <f>IF((VLOOKUP($E141,'Income &amp; Expenditure Backsheet'!$D$7:$AK$184,P$10,0))="","",(VLOOKUP($E141,'Income &amp; Expenditure Backsheet'!$D$7:$AK$184,P$10,0)))</f>
        <v>3023356.25</v>
      </c>
      <c r="Q141" s="102">
        <f>IF((VLOOKUP($E141,'Income &amp; Expenditure Backsheet'!$D$7:$AK$184,Q$10,0))="","",(VLOOKUP($E141,'Income &amp; Expenditure Backsheet'!$D$7:$AK$184,Q$10,0)))</f>
        <v>12093425</v>
      </c>
      <c r="R141" s="102">
        <f>IF((VLOOKUP($E141,'Income &amp; Expenditure Backsheet'!$D$7:$AK$184,R$10,0))="","",(VLOOKUP($E141,'Income &amp; Expenditure Backsheet'!$D$7:$AK$184,R$10,0)))</f>
        <v>3023356.25</v>
      </c>
      <c r="S141" s="102">
        <f>IF((VLOOKUP($E141,'Income &amp; Expenditure Backsheet'!$D$7:$AK$184,S$10,0))="","",(VLOOKUP($E141,'Income &amp; Expenditure Backsheet'!$D$7:$AK$184,S$10,0)))</f>
        <v>3023356</v>
      </c>
      <c r="T141" s="102">
        <f>IF((VLOOKUP($E141,'Income &amp; Expenditure Backsheet'!$D$7:$AK$184,T$10,0))="","",(VLOOKUP($E141,'Income &amp; Expenditure Backsheet'!$D$7:$AK$184,T$10,0)))</f>
        <v>3023356</v>
      </c>
      <c r="U141" s="102">
        <f>IF((VLOOKUP($E141,'Income &amp; Expenditure Backsheet'!$D$7:$AK$184,U$10,0))="","",(VLOOKUP($E141,'Income &amp; Expenditure Backsheet'!$D$7:$AK$184,U$10,0)))</f>
        <v>3023356</v>
      </c>
      <c r="V141" s="102">
        <f>IF((VLOOKUP($E141,'Income &amp; Expenditure Backsheet'!$D$7:$AK$184,V$10,0))="","",(VLOOKUP($E141,'Income &amp; Expenditure Backsheet'!$D$7:$AK$184,V$10,0)))</f>
        <v>12093424.25</v>
      </c>
    </row>
    <row r="142" spans="2:22" ht="16.5" customHeight="1">
      <c r="B142" s="42" t="s">
        <v>16</v>
      </c>
      <c r="C142" s="43" t="s">
        <v>26</v>
      </c>
      <c r="D142" s="43" t="s">
        <v>466</v>
      </c>
      <c r="E142" s="43" t="s">
        <v>267</v>
      </c>
      <c r="F142" s="88" t="s">
        <v>268</v>
      </c>
      <c r="G142" s="101">
        <f>IF((VLOOKUP($E142,'Income &amp; Expenditure Backsheet'!$D$7:$AK$184,G$10,0))="","",(VLOOKUP($E142,'Income &amp; Expenditure Backsheet'!$D$7:$AK$184,G$10,0)))</f>
        <v>18179370</v>
      </c>
      <c r="H142" s="102">
        <f>IF((VLOOKUP($E142,'Income &amp; Expenditure Backsheet'!$D$7:$AK$184,H$10,0))="","",(VLOOKUP($E142,'Income &amp; Expenditure Backsheet'!$D$7:$AK$184,H$10,0)))</f>
        <v>4524060</v>
      </c>
      <c r="I142" s="102">
        <f>IF((VLOOKUP($E142,'Income &amp; Expenditure Backsheet'!$D$7:$AK$184,I$10,0))="","",(VLOOKUP($E142,'Income &amp; Expenditure Backsheet'!$D$7:$AK$184,I$10,0)))</f>
        <v>4524060</v>
      </c>
      <c r="J142" s="102">
        <f>IF((VLOOKUP($E142,'Income &amp; Expenditure Backsheet'!$D$7:$AK$184,J$10,0))="","",(VLOOKUP($E142,'Income &amp; Expenditure Backsheet'!$D$7:$AK$184,J$10,0)))</f>
        <v>4524059</v>
      </c>
      <c r="K142" s="102">
        <f>IF((VLOOKUP($E142,'Income &amp; Expenditure Backsheet'!$D$7:$AK$184,K$10,0))="","",(VLOOKUP($E142,'Income &amp; Expenditure Backsheet'!$D$7:$AK$184,K$10,0)))</f>
        <v>4524060</v>
      </c>
      <c r="L142" s="102">
        <f>IF((VLOOKUP($E142,'Income &amp; Expenditure Backsheet'!$D$7:$AK$184,L$10,0))="","",(VLOOKUP($E142,'Income &amp; Expenditure Backsheet'!$D$7:$AK$184,L$10,0)))</f>
        <v>18096239</v>
      </c>
      <c r="M142" s="102">
        <f>IF((VLOOKUP($E142,'Income &amp; Expenditure Backsheet'!$D$7:$AK$184,M$10,0))="","",(VLOOKUP($E142,'Income &amp; Expenditure Backsheet'!$D$7:$AK$184,M$10,0)))</f>
        <v>4544843</v>
      </c>
      <c r="N142" s="102">
        <f>IF((VLOOKUP($E142,'Income &amp; Expenditure Backsheet'!$D$7:$AK$184,N$10,0))="","",(VLOOKUP($E142,'Income &amp; Expenditure Backsheet'!$D$7:$AK$184,N$10,0)))</f>
        <v>4544842</v>
      </c>
      <c r="O142" s="102">
        <f>IF((VLOOKUP($E142,'Income &amp; Expenditure Backsheet'!$D$7:$AK$184,O$10,0))="","",(VLOOKUP($E142,'Income &amp; Expenditure Backsheet'!$D$7:$AK$184,O$10,0)))</f>
        <v>4544843</v>
      </c>
      <c r="P142" s="102">
        <f>IF((VLOOKUP($E142,'Income &amp; Expenditure Backsheet'!$D$7:$AK$184,P$10,0))="","",(VLOOKUP($E142,'Income &amp; Expenditure Backsheet'!$D$7:$AK$184,P$10,0)))</f>
        <v>4544842</v>
      </c>
      <c r="Q142" s="102">
        <f>IF((VLOOKUP($E142,'Income &amp; Expenditure Backsheet'!$D$7:$AK$184,Q$10,0))="","",(VLOOKUP($E142,'Income &amp; Expenditure Backsheet'!$D$7:$AK$184,Q$10,0)))</f>
        <v>18179370</v>
      </c>
      <c r="R142" s="102">
        <f>IF((VLOOKUP($E142,'Income &amp; Expenditure Backsheet'!$D$7:$AK$184,R$10,0))="","",(VLOOKUP($E142,'Income &amp; Expenditure Backsheet'!$D$7:$AK$184,R$10,0)))</f>
        <v>4544843</v>
      </c>
      <c r="S142" s="102">
        <f>IF((VLOOKUP($E142,'Income &amp; Expenditure Backsheet'!$D$7:$AK$184,S$10,0))="","",(VLOOKUP($E142,'Income &amp; Expenditure Backsheet'!$D$7:$AK$184,S$10,0)))</f>
        <v>4197239</v>
      </c>
      <c r="T142" s="102">
        <f>IF((VLOOKUP($E142,'Income &amp; Expenditure Backsheet'!$D$7:$AK$184,T$10,0))="","",(VLOOKUP($E142,'Income &amp; Expenditure Backsheet'!$D$7:$AK$184,T$10,0)))</f>
        <v>4405051</v>
      </c>
      <c r="U142" s="102">
        <f>IF((VLOOKUP($E142,'Income &amp; Expenditure Backsheet'!$D$7:$AK$184,U$10,0))="","",(VLOOKUP($E142,'Income &amp; Expenditure Backsheet'!$D$7:$AK$184,U$10,0)))</f>
        <v>4516706</v>
      </c>
      <c r="V142" s="102">
        <f>IF((VLOOKUP($E142,'Income &amp; Expenditure Backsheet'!$D$7:$AK$184,V$10,0))="","",(VLOOKUP($E142,'Income &amp; Expenditure Backsheet'!$D$7:$AK$184,V$10,0)))</f>
        <v>17663839</v>
      </c>
    </row>
    <row r="143" spans="2:22" ht="16.5" customHeight="1">
      <c r="B143" s="42" t="s">
        <v>16</v>
      </c>
      <c r="C143" s="43" t="s">
        <v>28</v>
      </c>
      <c r="D143" s="43" t="s">
        <v>42</v>
      </c>
      <c r="E143" s="43" t="s">
        <v>269</v>
      </c>
      <c r="F143" s="88" t="s">
        <v>270</v>
      </c>
      <c r="G143" s="101">
        <f>IF((VLOOKUP($E143,'Income &amp; Expenditure Backsheet'!$D$7:$AK$184,G$10,0))="","",(VLOOKUP($E143,'Income &amp; Expenditure Backsheet'!$D$7:$AK$184,G$10,0)))</f>
        <v>24323269</v>
      </c>
      <c r="H143" s="102">
        <f>IF((VLOOKUP($E143,'Income &amp; Expenditure Backsheet'!$D$7:$AK$184,H$10,0))="","",(VLOOKUP($E143,'Income &amp; Expenditure Backsheet'!$D$7:$AK$184,H$10,0)))</f>
        <v>6080817</v>
      </c>
      <c r="I143" s="102">
        <f>IF((VLOOKUP($E143,'Income &amp; Expenditure Backsheet'!$D$7:$AK$184,I$10,0))="","",(VLOOKUP($E143,'Income &amp; Expenditure Backsheet'!$D$7:$AK$184,I$10,0)))</f>
        <v>6080817</v>
      </c>
      <c r="J143" s="102">
        <f>IF((VLOOKUP($E143,'Income &amp; Expenditure Backsheet'!$D$7:$AK$184,J$10,0))="","",(VLOOKUP($E143,'Income &amp; Expenditure Backsheet'!$D$7:$AK$184,J$10,0)))</f>
        <v>6080817</v>
      </c>
      <c r="K143" s="102">
        <f>IF((VLOOKUP($E143,'Income &amp; Expenditure Backsheet'!$D$7:$AK$184,K$10,0))="","",(VLOOKUP($E143,'Income &amp; Expenditure Backsheet'!$D$7:$AK$184,K$10,0)))</f>
        <v>6080817</v>
      </c>
      <c r="L143" s="102">
        <f>IF((VLOOKUP($E143,'Income &amp; Expenditure Backsheet'!$D$7:$AK$184,L$10,0))="","",(VLOOKUP($E143,'Income &amp; Expenditure Backsheet'!$D$7:$AK$184,L$10,0)))</f>
        <v>24323268</v>
      </c>
      <c r="M143" s="102">
        <f>IF((VLOOKUP($E143,'Income &amp; Expenditure Backsheet'!$D$7:$AK$184,M$10,0))="","",(VLOOKUP($E143,'Income &amp; Expenditure Backsheet'!$D$7:$AK$184,M$10,0)))</f>
        <v>6080817</v>
      </c>
      <c r="N143" s="102">
        <f>IF((VLOOKUP($E143,'Income &amp; Expenditure Backsheet'!$D$7:$AK$184,N$10,0))="","",(VLOOKUP($E143,'Income &amp; Expenditure Backsheet'!$D$7:$AK$184,N$10,0)))</f>
        <v>6080817</v>
      </c>
      <c r="O143" s="102">
        <f>IF((VLOOKUP($E143,'Income &amp; Expenditure Backsheet'!$D$7:$AK$184,O$10,0))="","",(VLOOKUP($E143,'Income &amp; Expenditure Backsheet'!$D$7:$AK$184,O$10,0)))</f>
        <v>6080817</v>
      </c>
      <c r="P143" s="102">
        <f>IF((VLOOKUP($E143,'Income &amp; Expenditure Backsheet'!$D$7:$AK$184,P$10,0))="","",(VLOOKUP($E143,'Income &amp; Expenditure Backsheet'!$D$7:$AK$184,P$10,0)))</f>
        <v>6080817</v>
      </c>
      <c r="Q143" s="102">
        <f>IF((VLOOKUP($E143,'Income &amp; Expenditure Backsheet'!$D$7:$AK$184,Q$10,0))="","",(VLOOKUP($E143,'Income &amp; Expenditure Backsheet'!$D$7:$AK$184,Q$10,0)))</f>
        <v>24323268</v>
      </c>
      <c r="R143" s="102">
        <f>IF((VLOOKUP($E143,'Income &amp; Expenditure Backsheet'!$D$7:$AK$184,R$10,0))="","",(VLOOKUP($E143,'Income &amp; Expenditure Backsheet'!$D$7:$AK$184,R$10,0)))</f>
        <v>6080817</v>
      </c>
      <c r="S143" s="102">
        <f>IF((VLOOKUP($E143,'Income &amp; Expenditure Backsheet'!$D$7:$AK$184,S$10,0))="","",(VLOOKUP($E143,'Income &amp; Expenditure Backsheet'!$D$7:$AK$184,S$10,0)))</f>
        <v>6080817</v>
      </c>
      <c r="T143" s="102">
        <f>IF((VLOOKUP($E143,'Income &amp; Expenditure Backsheet'!$D$7:$AK$184,T$10,0))="","",(VLOOKUP($E143,'Income &amp; Expenditure Backsheet'!$D$7:$AK$184,T$10,0)))</f>
        <v>6080817</v>
      </c>
      <c r="U143" s="102">
        <f>IF((VLOOKUP($E143,'Income &amp; Expenditure Backsheet'!$D$7:$AK$184,U$10,0))="","",(VLOOKUP($E143,'Income &amp; Expenditure Backsheet'!$D$7:$AK$184,U$10,0)))</f>
        <v>6080817</v>
      </c>
      <c r="V143" s="102">
        <f>IF((VLOOKUP($E143,'Income &amp; Expenditure Backsheet'!$D$7:$AK$184,V$10,0))="","",(VLOOKUP($E143,'Income &amp; Expenditure Backsheet'!$D$7:$AK$184,V$10,0)))</f>
        <v>24323268</v>
      </c>
    </row>
    <row r="144" spans="2:22" ht="16.5" customHeight="1">
      <c r="B144" s="42" t="s">
        <v>18</v>
      </c>
      <c r="C144" s="43" t="s">
        <v>30</v>
      </c>
      <c r="D144" s="43" t="s">
        <v>52</v>
      </c>
      <c r="E144" s="43" t="s">
        <v>271</v>
      </c>
      <c r="F144" s="88" t="s">
        <v>272</v>
      </c>
      <c r="G144" s="101">
        <f>IF((VLOOKUP($E144,'Income &amp; Expenditure Backsheet'!$D$7:$AK$184,G$10,0))="","",(VLOOKUP($E144,'Income &amp; Expenditure Backsheet'!$D$7:$AK$184,G$10,0)))</f>
        <v>2447081</v>
      </c>
      <c r="H144" s="102">
        <f>IF((VLOOKUP($E144,'Income &amp; Expenditure Backsheet'!$D$7:$AK$184,H$10,0))="","",(VLOOKUP($E144,'Income &amp; Expenditure Backsheet'!$D$7:$AK$184,H$10,0)))</f>
        <v>728948</v>
      </c>
      <c r="I144" s="102">
        <f>IF((VLOOKUP($E144,'Income &amp; Expenditure Backsheet'!$D$7:$AK$184,I$10,0))="","",(VLOOKUP($E144,'Income &amp; Expenditure Backsheet'!$D$7:$AK$184,I$10,0)))</f>
        <v>427153</v>
      </c>
      <c r="J144" s="102">
        <f>IF((VLOOKUP($E144,'Income &amp; Expenditure Backsheet'!$D$7:$AK$184,J$10,0))="","",(VLOOKUP($E144,'Income &amp; Expenditure Backsheet'!$D$7:$AK$184,J$10,0)))</f>
        <v>645492</v>
      </c>
      <c r="K144" s="102">
        <f>IF((VLOOKUP($E144,'Income &amp; Expenditure Backsheet'!$D$7:$AK$184,K$10,0))="","",(VLOOKUP($E144,'Income &amp; Expenditure Backsheet'!$D$7:$AK$184,K$10,0)))</f>
        <v>645488</v>
      </c>
      <c r="L144" s="102">
        <f>IF((VLOOKUP($E144,'Income &amp; Expenditure Backsheet'!$D$7:$AK$184,L$10,0))="","",(VLOOKUP($E144,'Income &amp; Expenditure Backsheet'!$D$7:$AK$184,L$10,0)))</f>
        <v>2447081</v>
      </c>
      <c r="M144" s="102">
        <f>IF((VLOOKUP($E144,'Income &amp; Expenditure Backsheet'!$D$7:$AK$184,M$10,0))="","",(VLOOKUP($E144,'Income &amp; Expenditure Backsheet'!$D$7:$AK$184,M$10,0)))</f>
        <v>728948</v>
      </c>
      <c r="N144" s="102">
        <f>IF((VLOOKUP($E144,'Income &amp; Expenditure Backsheet'!$D$7:$AK$184,N$10,0))="","",(VLOOKUP($E144,'Income &amp; Expenditure Backsheet'!$D$7:$AK$184,N$10,0)))</f>
        <v>427153</v>
      </c>
      <c r="O144" s="102">
        <f>IF((VLOOKUP($E144,'Income &amp; Expenditure Backsheet'!$D$7:$AK$184,O$10,0))="","",(VLOOKUP($E144,'Income &amp; Expenditure Backsheet'!$D$7:$AK$184,O$10,0)))</f>
        <v>645548</v>
      </c>
      <c r="P144" s="102">
        <f>IF((VLOOKUP($E144,'Income &amp; Expenditure Backsheet'!$D$7:$AK$184,P$10,0))="","",(VLOOKUP($E144,'Income &amp; Expenditure Backsheet'!$D$7:$AK$184,P$10,0)))</f>
        <v>645432</v>
      </c>
      <c r="Q144" s="102">
        <f>IF((VLOOKUP($E144,'Income &amp; Expenditure Backsheet'!$D$7:$AK$184,Q$10,0))="","",(VLOOKUP($E144,'Income &amp; Expenditure Backsheet'!$D$7:$AK$184,Q$10,0)))</f>
        <v>2447081</v>
      </c>
      <c r="R144" s="102">
        <f>IF((VLOOKUP($E144,'Income &amp; Expenditure Backsheet'!$D$7:$AK$184,R$10,0))="","",(VLOOKUP($E144,'Income &amp; Expenditure Backsheet'!$D$7:$AK$184,R$10,0)))</f>
        <v>728948</v>
      </c>
      <c r="S144" s="102">
        <f>IF((VLOOKUP($E144,'Income &amp; Expenditure Backsheet'!$D$7:$AK$184,S$10,0))="","",(VLOOKUP($E144,'Income &amp; Expenditure Backsheet'!$D$7:$AK$184,S$10,0)))</f>
        <v>427153</v>
      </c>
      <c r="T144" s="102">
        <f>IF((VLOOKUP($E144,'Income &amp; Expenditure Backsheet'!$D$7:$AK$184,T$10,0))="","",(VLOOKUP($E144,'Income &amp; Expenditure Backsheet'!$D$7:$AK$184,T$10,0)))</f>
        <v>645548</v>
      </c>
      <c r="U144" s="102">
        <f>IF((VLOOKUP($E144,'Income &amp; Expenditure Backsheet'!$D$7:$AK$184,U$10,0))="","",(VLOOKUP($E144,'Income &amp; Expenditure Backsheet'!$D$7:$AK$184,U$10,0)))</f>
        <v>645432</v>
      </c>
      <c r="V144" s="102">
        <f>IF((VLOOKUP($E144,'Income &amp; Expenditure Backsheet'!$D$7:$AK$184,V$10,0))="","",(VLOOKUP($E144,'Income &amp; Expenditure Backsheet'!$D$7:$AK$184,V$10,0)))</f>
        <v>2447081</v>
      </c>
    </row>
    <row r="145" spans="2:22" ht="16.5" customHeight="1">
      <c r="B145" s="42" t="s">
        <v>16</v>
      </c>
      <c r="C145" s="43" t="s">
        <v>26</v>
      </c>
      <c r="D145" s="43" t="s">
        <v>466</v>
      </c>
      <c r="E145" s="43" t="s">
        <v>273</v>
      </c>
      <c r="F145" s="88" t="s">
        <v>274</v>
      </c>
      <c r="G145" s="101">
        <f>IF((VLOOKUP($E145,'Income &amp; Expenditure Backsheet'!$D$7:$AK$184,G$10,0))="","",(VLOOKUP($E145,'Income &amp; Expenditure Backsheet'!$D$7:$AK$184,G$10,0)))</f>
        <v>237288556</v>
      </c>
      <c r="H145" s="102">
        <f>IF((VLOOKUP($E145,'Income &amp; Expenditure Backsheet'!$D$7:$AK$184,H$10,0))="","",(VLOOKUP($E145,'Income &amp; Expenditure Backsheet'!$D$7:$AK$184,H$10,0)))</f>
        <v>58901895</v>
      </c>
      <c r="I145" s="102">
        <f>IF((VLOOKUP($E145,'Income &amp; Expenditure Backsheet'!$D$7:$AK$184,I$10,0))="","",(VLOOKUP($E145,'Income &amp; Expenditure Backsheet'!$D$7:$AK$184,I$10,0)))</f>
        <v>58901895</v>
      </c>
      <c r="J145" s="102">
        <f>IF((VLOOKUP($E145,'Income &amp; Expenditure Backsheet'!$D$7:$AK$184,J$10,0))="","",(VLOOKUP($E145,'Income &amp; Expenditure Backsheet'!$D$7:$AK$184,J$10,0)))</f>
        <v>58901895</v>
      </c>
      <c r="K145" s="102">
        <f>IF((VLOOKUP($E145,'Income &amp; Expenditure Backsheet'!$D$7:$AK$184,K$10,0))="","",(VLOOKUP($E145,'Income &amp; Expenditure Backsheet'!$D$7:$AK$184,K$10,0)))</f>
        <v>58901895</v>
      </c>
      <c r="L145" s="102">
        <f>IF((VLOOKUP($E145,'Income &amp; Expenditure Backsheet'!$D$7:$AK$184,L$10,0))="","",(VLOOKUP($E145,'Income &amp; Expenditure Backsheet'!$D$7:$AK$184,L$10,0)))</f>
        <v>235607580</v>
      </c>
      <c r="M145" s="102">
        <f>IF((VLOOKUP($E145,'Income &amp; Expenditure Backsheet'!$D$7:$AK$184,M$10,0))="","",(VLOOKUP($E145,'Income &amp; Expenditure Backsheet'!$D$7:$AK$184,M$10,0)))</f>
        <v>58901895</v>
      </c>
      <c r="N145" s="102">
        <f>IF((VLOOKUP($E145,'Income &amp; Expenditure Backsheet'!$D$7:$AK$184,N$10,0))="","",(VLOOKUP($E145,'Income &amp; Expenditure Backsheet'!$D$7:$AK$184,N$10,0)))</f>
        <v>59401895.440299995</v>
      </c>
      <c r="O145" s="102">
        <f>IF((VLOOKUP($E145,'Income &amp; Expenditure Backsheet'!$D$7:$AK$184,O$10,0))="","",(VLOOKUP($E145,'Income &amp; Expenditure Backsheet'!$D$7:$AK$184,O$10,0)))</f>
        <v>59487958</v>
      </c>
      <c r="P145" s="102">
        <f>IF((VLOOKUP($E145,'Income &amp; Expenditure Backsheet'!$D$7:$AK$184,P$10,0))="","",(VLOOKUP($E145,'Income &amp; Expenditure Backsheet'!$D$7:$AK$184,P$10,0)))</f>
        <v>59263918</v>
      </c>
      <c r="Q145" s="102">
        <f>IF((VLOOKUP($E145,'Income &amp; Expenditure Backsheet'!$D$7:$AK$184,Q$10,0))="","",(VLOOKUP($E145,'Income &amp; Expenditure Backsheet'!$D$7:$AK$184,Q$10,0)))</f>
        <v>237055666.44029999</v>
      </c>
      <c r="R145" s="102">
        <f>IF((VLOOKUP($E145,'Income &amp; Expenditure Backsheet'!$D$7:$AK$184,R$10,0))="","",(VLOOKUP($E145,'Income &amp; Expenditure Backsheet'!$D$7:$AK$184,R$10,0)))</f>
        <v>58901895.440299995</v>
      </c>
      <c r="S145" s="102">
        <f>IF((VLOOKUP($E145,'Income &amp; Expenditure Backsheet'!$D$7:$AK$184,S$10,0))="","",(VLOOKUP($E145,'Income &amp; Expenditure Backsheet'!$D$7:$AK$184,S$10,0)))</f>
        <v>59401895.440299995</v>
      </c>
      <c r="T145" s="102">
        <f>IF((VLOOKUP($E145,'Income &amp; Expenditure Backsheet'!$D$7:$AK$184,T$10,0))="","",(VLOOKUP($E145,'Income &amp; Expenditure Backsheet'!$D$7:$AK$184,T$10,0)))</f>
        <v>59487958</v>
      </c>
      <c r="U145" s="102">
        <f>IF((VLOOKUP($E145,'Income &amp; Expenditure Backsheet'!$D$7:$AK$184,U$10,0))="","",(VLOOKUP($E145,'Income &amp; Expenditure Backsheet'!$D$7:$AK$184,U$10,0)))</f>
        <v>59263917.119400024</v>
      </c>
      <c r="V145" s="102">
        <f>IF((VLOOKUP($E145,'Income &amp; Expenditure Backsheet'!$D$7:$AK$184,V$10,0))="","",(VLOOKUP($E145,'Income &amp; Expenditure Backsheet'!$D$7:$AK$184,V$10,0)))</f>
        <v>237055666</v>
      </c>
    </row>
    <row r="146" spans="2:22" ht="16.5" customHeight="1">
      <c r="B146" s="42" t="s">
        <v>18</v>
      </c>
      <c r="C146" s="43" t="s">
        <v>32</v>
      </c>
      <c r="D146" s="43" t="s">
        <v>50</v>
      </c>
      <c r="E146" s="43" t="s">
        <v>275</v>
      </c>
      <c r="F146" s="88" t="s">
        <v>276</v>
      </c>
      <c r="G146" s="101">
        <f>IF((VLOOKUP($E146,'Income &amp; Expenditure Backsheet'!$D$7:$AK$184,G$10,0))="","",(VLOOKUP($E146,'Income &amp; Expenditure Backsheet'!$D$7:$AK$184,G$10,0)))</f>
        <v>27548890</v>
      </c>
      <c r="H146" s="102">
        <f>IF((VLOOKUP($E146,'Income &amp; Expenditure Backsheet'!$D$7:$AK$184,H$10,0))="","",(VLOOKUP($E146,'Income &amp; Expenditure Backsheet'!$D$7:$AK$184,H$10,0)))</f>
        <v>6887223</v>
      </c>
      <c r="I146" s="102">
        <f>IF((VLOOKUP($E146,'Income &amp; Expenditure Backsheet'!$D$7:$AK$184,I$10,0))="","",(VLOOKUP($E146,'Income &amp; Expenditure Backsheet'!$D$7:$AK$184,I$10,0)))</f>
        <v>6887223</v>
      </c>
      <c r="J146" s="102">
        <f>IF((VLOOKUP($E146,'Income &amp; Expenditure Backsheet'!$D$7:$AK$184,J$10,0))="","",(VLOOKUP($E146,'Income &amp; Expenditure Backsheet'!$D$7:$AK$184,J$10,0)))</f>
        <v>6887223</v>
      </c>
      <c r="K146" s="102">
        <f>IF((VLOOKUP($E146,'Income &amp; Expenditure Backsheet'!$D$7:$AK$184,K$10,0))="","",(VLOOKUP($E146,'Income &amp; Expenditure Backsheet'!$D$7:$AK$184,K$10,0)))</f>
        <v>6887221</v>
      </c>
      <c r="L146" s="102">
        <f>IF((VLOOKUP($E146,'Income &amp; Expenditure Backsheet'!$D$7:$AK$184,L$10,0))="","",(VLOOKUP($E146,'Income &amp; Expenditure Backsheet'!$D$7:$AK$184,L$10,0)))</f>
        <v>27548890</v>
      </c>
      <c r="M146" s="102">
        <f>IF((VLOOKUP($E146,'Income &amp; Expenditure Backsheet'!$D$7:$AK$184,M$10,0))="","",(VLOOKUP($E146,'Income &amp; Expenditure Backsheet'!$D$7:$AK$184,M$10,0)))</f>
        <v>6887223</v>
      </c>
      <c r="N146" s="102">
        <f>IF((VLOOKUP($E146,'Income &amp; Expenditure Backsheet'!$D$7:$AK$184,N$10,0))="","",(VLOOKUP($E146,'Income &amp; Expenditure Backsheet'!$D$7:$AK$184,N$10,0)))</f>
        <v>6887223</v>
      </c>
      <c r="O146" s="102">
        <f>IF((VLOOKUP($E146,'Income &amp; Expenditure Backsheet'!$D$7:$AK$184,O$10,0))="","",(VLOOKUP($E146,'Income &amp; Expenditure Backsheet'!$D$7:$AK$184,O$10,0)))</f>
        <v>6887223</v>
      </c>
      <c r="P146" s="102">
        <f>IF((VLOOKUP($E146,'Income &amp; Expenditure Backsheet'!$D$7:$AK$184,P$10,0))="","",(VLOOKUP($E146,'Income &amp; Expenditure Backsheet'!$D$7:$AK$184,P$10,0)))</f>
        <v>6887221</v>
      </c>
      <c r="Q146" s="102">
        <f>IF((VLOOKUP($E146,'Income &amp; Expenditure Backsheet'!$D$7:$AK$184,Q$10,0))="","",(VLOOKUP($E146,'Income &amp; Expenditure Backsheet'!$D$7:$AK$184,Q$10,0)))</f>
        <v>27548890</v>
      </c>
      <c r="R146" s="102">
        <f>IF((VLOOKUP($E146,'Income &amp; Expenditure Backsheet'!$D$7:$AK$184,R$10,0))="","",(VLOOKUP($E146,'Income &amp; Expenditure Backsheet'!$D$7:$AK$184,R$10,0)))</f>
        <v>6887223</v>
      </c>
      <c r="S146" s="102">
        <f>IF((VLOOKUP($E146,'Income &amp; Expenditure Backsheet'!$D$7:$AK$184,S$10,0))="","",(VLOOKUP($E146,'Income &amp; Expenditure Backsheet'!$D$7:$AK$184,S$10,0)))</f>
        <v>6887223</v>
      </c>
      <c r="T146" s="102">
        <f>IF((VLOOKUP($E146,'Income &amp; Expenditure Backsheet'!$D$7:$AK$184,T$10,0))="","",(VLOOKUP($E146,'Income &amp; Expenditure Backsheet'!$D$7:$AK$184,T$10,0)))</f>
        <v>6887223</v>
      </c>
      <c r="U146" s="102">
        <f>IF((VLOOKUP($E146,'Income &amp; Expenditure Backsheet'!$D$7:$AK$184,U$10,0))="","",(VLOOKUP($E146,'Income &amp; Expenditure Backsheet'!$D$7:$AK$184,U$10,0)))</f>
        <v>6887221</v>
      </c>
      <c r="V146" s="102">
        <f>IF((VLOOKUP($E146,'Income &amp; Expenditure Backsheet'!$D$7:$AK$184,V$10,0))="","",(VLOOKUP($E146,'Income &amp; Expenditure Backsheet'!$D$7:$AK$184,V$10,0)))</f>
        <v>27548890</v>
      </c>
    </row>
    <row r="147" spans="2:22" ht="16.5" customHeight="1">
      <c r="B147" s="42" t="s">
        <v>16</v>
      </c>
      <c r="C147" s="43" t="s">
        <v>26</v>
      </c>
      <c r="D147" s="43" t="s">
        <v>46</v>
      </c>
      <c r="E147" s="43" t="s">
        <v>277</v>
      </c>
      <c r="F147" s="88" t="s">
        <v>278</v>
      </c>
      <c r="G147" s="101">
        <f>IF((VLOOKUP($E147,'Income &amp; Expenditure Backsheet'!$D$7:$AK$184,G$10,0))="","",(VLOOKUP($E147,'Income &amp; Expenditure Backsheet'!$D$7:$AK$184,G$10,0)))</f>
        <v>26978020</v>
      </c>
      <c r="H147" s="102">
        <f>IF((VLOOKUP($E147,'Income &amp; Expenditure Backsheet'!$D$7:$AK$184,H$10,0))="","",(VLOOKUP($E147,'Income &amp; Expenditure Backsheet'!$D$7:$AK$184,H$10,0)))</f>
        <v>5969760</v>
      </c>
      <c r="I147" s="102">
        <f>IF((VLOOKUP($E147,'Income &amp; Expenditure Backsheet'!$D$7:$AK$184,I$10,0))="","",(VLOOKUP($E147,'Income &amp; Expenditure Backsheet'!$D$7:$AK$184,I$10,0)))</f>
        <v>6475880</v>
      </c>
      <c r="J147" s="102">
        <f>IF((VLOOKUP($E147,'Income &amp; Expenditure Backsheet'!$D$7:$AK$184,J$10,0))="","",(VLOOKUP($E147,'Income &amp; Expenditure Backsheet'!$D$7:$AK$184,J$10,0)))</f>
        <v>7366420</v>
      </c>
      <c r="K147" s="102">
        <f>IF((VLOOKUP($E147,'Income &amp; Expenditure Backsheet'!$D$7:$AK$184,K$10,0))="","",(VLOOKUP($E147,'Income &amp; Expenditure Backsheet'!$D$7:$AK$184,K$10,0)))</f>
        <v>7163940</v>
      </c>
      <c r="L147" s="102">
        <f>IF((VLOOKUP($E147,'Income &amp; Expenditure Backsheet'!$D$7:$AK$184,L$10,0))="","",(VLOOKUP($E147,'Income &amp; Expenditure Backsheet'!$D$7:$AK$184,L$10,0)))</f>
        <v>26976000</v>
      </c>
      <c r="M147" s="102">
        <f>IF((VLOOKUP($E147,'Income &amp; Expenditure Backsheet'!$D$7:$AK$184,M$10,0))="","",(VLOOKUP($E147,'Income &amp; Expenditure Backsheet'!$D$7:$AK$184,M$10,0)))</f>
        <v>6744000</v>
      </c>
      <c r="N147" s="102">
        <f>IF((VLOOKUP($E147,'Income &amp; Expenditure Backsheet'!$D$7:$AK$184,N$10,0))="","",(VLOOKUP($E147,'Income &amp; Expenditure Backsheet'!$D$7:$AK$184,N$10,0)))</f>
        <v>6744000</v>
      </c>
      <c r="O147" s="102">
        <f>IF((VLOOKUP($E147,'Income &amp; Expenditure Backsheet'!$D$7:$AK$184,O$10,0))="","",(VLOOKUP($E147,'Income &amp; Expenditure Backsheet'!$D$7:$AK$184,O$10,0)))</f>
        <v>6744000</v>
      </c>
      <c r="P147" s="102">
        <f>IF((VLOOKUP($E147,'Income &amp; Expenditure Backsheet'!$D$7:$AK$184,P$10,0))="","",(VLOOKUP($E147,'Income &amp; Expenditure Backsheet'!$D$7:$AK$184,P$10,0)))</f>
        <v>6744000</v>
      </c>
      <c r="Q147" s="102">
        <f>IF((VLOOKUP($E147,'Income &amp; Expenditure Backsheet'!$D$7:$AK$184,Q$10,0))="","",(VLOOKUP($E147,'Income &amp; Expenditure Backsheet'!$D$7:$AK$184,Q$10,0)))</f>
        <v>26976000</v>
      </c>
      <c r="R147" s="102">
        <f>IF((VLOOKUP($E147,'Income &amp; Expenditure Backsheet'!$D$7:$AK$184,R$10,0))="","",(VLOOKUP($E147,'Income &amp; Expenditure Backsheet'!$D$7:$AK$184,R$10,0)))</f>
        <v>6744000</v>
      </c>
      <c r="S147" s="102">
        <f>IF((VLOOKUP($E147,'Income &amp; Expenditure Backsheet'!$D$7:$AK$184,S$10,0))="","",(VLOOKUP($E147,'Income &amp; Expenditure Backsheet'!$D$7:$AK$184,S$10,0)))</f>
        <v>6744000</v>
      </c>
      <c r="T147" s="102">
        <f>IF((VLOOKUP($E147,'Income &amp; Expenditure Backsheet'!$D$7:$AK$184,T$10,0))="","",(VLOOKUP($E147,'Income &amp; Expenditure Backsheet'!$D$7:$AK$184,T$10,0)))</f>
        <v>6744000</v>
      </c>
      <c r="U147" s="102">
        <f>IF((VLOOKUP($E147,'Income &amp; Expenditure Backsheet'!$D$7:$AK$184,U$10,0))="","",(VLOOKUP($E147,'Income &amp; Expenditure Backsheet'!$D$7:$AK$184,U$10,0)))</f>
        <v>6744000</v>
      </c>
      <c r="V147" s="102">
        <f>IF((VLOOKUP($E147,'Income &amp; Expenditure Backsheet'!$D$7:$AK$184,V$10,0))="","",(VLOOKUP($E147,'Income &amp; Expenditure Backsheet'!$D$7:$AK$184,V$10,0)))</f>
        <v>26976000</v>
      </c>
    </row>
    <row r="148" spans="2:22" ht="16.5" customHeight="1">
      <c r="B148" s="42" t="s">
        <v>16</v>
      </c>
      <c r="C148" s="43" t="s">
        <v>28</v>
      </c>
      <c r="D148" s="43" t="s">
        <v>42</v>
      </c>
      <c r="E148" s="43" t="s">
        <v>279</v>
      </c>
      <c r="F148" s="88" t="s">
        <v>280</v>
      </c>
      <c r="G148" s="101">
        <f>IF((VLOOKUP($E148,'Income &amp; Expenditure Backsheet'!$D$7:$AK$184,G$10,0))="","",(VLOOKUP($E148,'Income &amp; Expenditure Backsheet'!$D$7:$AK$184,G$10,0)))</f>
        <v>281646680</v>
      </c>
      <c r="H148" s="102">
        <f>IF((VLOOKUP($E148,'Income &amp; Expenditure Backsheet'!$D$7:$AK$184,H$10,0))="","",(VLOOKUP($E148,'Income &amp; Expenditure Backsheet'!$D$7:$AK$184,H$10,0)))</f>
        <v>70696337</v>
      </c>
      <c r="I148" s="102">
        <f>IF((VLOOKUP($E148,'Income &amp; Expenditure Backsheet'!$D$7:$AK$184,I$10,0))="","",(VLOOKUP($E148,'Income &amp; Expenditure Backsheet'!$D$7:$AK$184,I$10,0)))</f>
        <v>70651251</v>
      </c>
      <c r="J148" s="102">
        <f>IF((VLOOKUP($E148,'Income &amp; Expenditure Backsheet'!$D$7:$AK$184,J$10,0))="","",(VLOOKUP($E148,'Income &amp; Expenditure Backsheet'!$D$7:$AK$184,J$10,0)))</f>
        <v>70503387</v>
      </c>
      <c r="K148" s="102">
        <f>IF((VLOOKUP($E148,'Income &amp; Expenditure Backsheet'!$D$7:$AK$184,K$10,0))="","",(VLOOKUP($E148,'Income &amp; Expenditure Backsheet'!$D$7:$AK$184,K$10,0)))</f>
        <v>69795705</v>
      </c>
      <c r="L148" s="102">
        <f>IF((VLOOKUP($E148,'Income &amp; Expenditure Backsheet'!$D$7:$AK$184,L$10,0))="","",(VLOOKUP($E148,'Income &amp; Expenditure Backsheet'!$D$7:$AK$184,L$10,0)))</f>
        <v>281646680</v>
      </c>
      <c r="M148" s="102">
        <f>IF((VLOOKUP($E148,'Income &amp; Expenditure Backsheet'!$D$7:$AK$184,M$10,0))="","",(VLOOKUP($E148,'Income &amp; Expenditure Backsheet'!$D$7:$AK$184,M$10,0)))</f>
        <v>69445672.196241006</v>
      </c>
      <c r="N148" s="102">
        <f>IF((VLOOKUP($E148,'Income &amp; Expenditure Backsheet'!$D$7:$AK$184,N$10,0))="","",(VLOOKUP($E148,'Income &amp; Expenditure Backsheet'!$D$7:$AK$184,N$10,0)))</f>
        <v>68396327.98689869</v>
      </c>
      <c r="O148" s="102">
        <f>IF((VLOOKUP($E148,'Income &amp; Expenditure Backsheet'!$D$7:$AK$184,O$10,0))="","",(VLOOKUP($E148,'Income &amp; Expenditure Backsheet'!$D$7:$AK$184,O$10,0)))</f>
        <v>68464000</v>
      </c>
      <c r="P148" s="102">
        <f>IF((VLOOKUP($E148,'Income &amp; Expenditure Backsheet'!$D$7:$AK$184,P$10,0))="","",(VLOOKUP($E148,'Income &amp; Expenditure Backsheet'!$D$7:$AK$184,P$10,0)))</f>
        <v>67551000</v>
      </c>
      <c r="Q148" s="102">
        <f>IF((VLOOKUP($E148,'Income &amp; Expenditure Backsheet'!$D$7:$AK$184,Q$10,0))="","",(VLOOKUP($E148,'Income &amp; Expenditure Backsheet'!$D$7:$AK$184,Q$10,0)))</f>
        <v>273857000.18313968</v>
      </c>
      <c r="R148" s="102">
        <f>IF((VLOOKUP($E148,'Income &amp; Expenditure Backsheet'!$D$7:$AK$184,R$10,0))="","",(VLOOKUP($E148,'Income &amp; Expenditure Backsheet'!$D$7:$AK$184,R$10,0)))</f>
        <v>69445672</v>
      </c>
      <c r="S148" s="102">
        <f>IF((VLOOKUP($E148,'Income &amp; Expenditure Backsheet'!$D$7:$AK$184,S$10,0))="","",(VLOOKUP($E148,'Income &amp; Expenditure Backsheet'!$D$7:$AK$184,S$10,0)))</f>
        <v>68396327.98689869</v>
      </c>
      <c r="T148" s="102">
        <f>IF((VLOOKUP($E148,'Income &amp; Expenditure Backsheet'!$D$7:$AK$184,T$10,0))="","",(VLOOKUP($E148,'Income &amp; Expenditure Backsheet'!$D$7:$AK$184,T$10,0)))</f>
        <v>68464000</v>
      </c>
      <c r="U148" s="102">
        <f>IF((VLOOKUP($E148,'Income &amp; Expenditure Backsheet'!$D$7:$AK$184,U$10,0))="","",(VLOOKUP($E148,'Income &amp; Expenditure Backsheet'!$D$7:$AK$184,U$10,0)))</f>
        <v>69578000</v>
      </c>
      <c r="V148" s="102">
        <f>IF((VLOOKUP($E148,'Income &amp; Expenditure Backsheet'!$D$7:$AK$184,V$10,0))="","",(VLOOKUP($E148,'Income &amp; Expenditure Backsheet'!$D$7:$AK$184,V$10,0)))</f>
        <v>275883999.98689866</v>
      </c>
    </row>
    <row r="149" spans="2:22" ht="16.5" customHeight="1">
      <c r="B149" s="42" t="s">
        <v>18</v>
      </c>
      <c r="C149" s="43" t="s">
        <v>32</v>
      </c>
      <c r="D149" s="43" t="s">
        <v>48</v>
      </c>
      <c r="E149" s="43" t="s">
        <v>281</v>
      </c>
      <c r="F149" s="88" t="s">
        <v>282</v>
      </c>
      <c r="G149" s="101">
        <f>IF((VLOOKUP($E149,'Income &amp; Expenditure Backsheet'!$D$7:$AK$184,G$10,0))="","",(VLOOKUP($E149,'Income &amp; Expenditure Backsheet'!$D$7:$AK$184,G$10,0)))</f>
        <v>22733045</v>
      </c>
      <c r="H149" s="102">
        <f>IF((VLOOKUP($E149,'Income &amp; Expenditure Backsheet'!$D$7:$AK$184,H$10,0))="","",(VLOOKUP($E149,'Income &amp; Expenditure Backsheet'!$D$7:$AK$184,H$10,0)))</f>
        <v>7565025</v>
      </c>
      <c r="I149" s="102">
        <f>IF((VLOOKUP($E149,'Income &amp; Expenditure Backsheet'!$D$7:$AK$184,I$10,0))="","",(VLOOKUP($E149,'Income &amp; Expenditure Backsheet'!$D$7:$AK$184,I$10,0)))</f>
        <v>5056006</v>
      </c>
      <c r="J149" s="102">
        <f>IF((VLOOKUP($E149,'Income &amp; Expenditure Backsheet'!$D$7:$AK$184,J$10,0))="","",(VLOOKUP($E149,'Income &amp; Expenditure Backsheet'!$D$7:$AK$184,J$10,0)))</f>
        <v>5056006</v>
      </c>
      <c r="K149" s="102">
        <f>IF((VLOOKUP($E149,'Income &amp; Expenditure Backsheet'!$D$7:$AK$184,K$10,0))="","",(VLOOKUP($E149,'Income &amp; Expenditure Backsheet'!$D$7:$AK$184,K$10,0)))</f>
        <v>5056006</v>
      </c>
      <c r="L149" s="102">
        <f>IF((VLOOKUP($E149,'Income &amp; Expenditure Backsheet'!$D$7:$AK$184,L$10,0))="","",(VLOOKUP($E149,'Income &amp; Expenditure Backsheet'!$D$7:$AK$184,L$10,0)))</f>
        <v>22733043</v>
      </c>
      <c r="M149" s="102">
        <f>IF((VLOOKUP($E149,'Income &amp; Expenditure Backsheet'!$D$7:$AK$184,M$10,0))="","",(VLOOKUP($E149,'Income &amp; Expenditure Backsheet'!$D$7:$AK$184,M$10,0)))</f>
        <v>7565025</v>
      </c>
      <c r="N149" s="102">
        <f>IF((VLOOKUP($E149,'Income &amp; Expenditure Backsheet'!$D$7:$AK$184,N$10,0))="","",(VLOOKUP($E149,'Income &amp; Expenditure Backsheet'!$D$7:$AK$184,N$10,0)))</f>
        <v>5056006</v>
      </c>
      <c r="O149" s="102">
        <f>IF((VLOOKUP($E149,'Income &amp; Expenditure Backsheet'!$D$7:$AK$184,O$10,0))="","",(VLOOKUP($E149,'Income &amp; Expenditure Backsheet'!$D$7:$AK$184,O$10,0)))</f>
        <v>5056006</v>
      </c>
      <c r="P149" s="102">
        <f>IF((VLOOKUP($E149,'Income &amp; Expenditure Backsheet'!$D$7:$AK$184,P$10,0))="","",(VLOOKUP($E149,'Income &amp; Expenditure Backsheet'!$D$7:$AK$184,P$10,0)))</f>
        <v>5056008</v>
      </c>
      <c r="Q149" s="102">
        <f>IF((VLOOKUP($E149,'Income &amp; Expenditure Backsheet'!$D$7:$AK$184,Q$10,0))="","",(VLOOKUP($E149,'Income &amp; Expenditure Backsheet'!$D$7:$AK$184,Q$10,0)))</f>
        <v>22733045</v>
      </c>
      <c r="R149" s="102">
        <f>IF((VLOOKUP($E149,'Income &amp; Expenditure Backsheet'!$D$7:$AK$184,R$10,0))="","",(VLOOKUP($E149,'Income &amp; Expenditure Backsheet'!$D$7:$AK$184,R$10,0)))</f>
        <v>5948410</v>
      </c>
      <c r="S149" s="102">
        <f>IF((VLOOKUP($E149,'Income &amp; Expenditure Backsheet'!$D$7:$AK$184,S$10,0))="","",(VLOOKUP($E149,'Income &amp; Expenditure Backsheet'!$D$7:$AK$184,S$10,0)))</f>
        <v>5065006</v>
      </c>
      <c r="T149" s="102">
        <f>IF((VLOOKUP($E149,'Income &amp; Expenditure Backsheet'!$D$7:$AK$184,T$10,0))="","",(VLOOKUP($E149,'Income &amp; Expenditure Backsheet'!$D$7:$AK$184,T$10,0)))</f>
        <v>6663622</v>
      </c>
      <c r="U149" s="102">
        <f>IF((VLOOKUP($E149,'Income &amp; Expenditure Backsheet'!$D$7:$AK$184,U$10,0))="","",(VLOOKUP($E149,'Income &amp; Expenditure Backsheet'!$D$7:$AK$184,U$10,0)))</f>
        <v>5056007</v>
      </c>
      <c r="V149" s="102">
        <f>IF((VLOOKUP($E149,'Income &amp; Expenditure Backsheet'!$D$7:$AK$184,V$10,0))="","",(VLOOKUP($E149,'Income &amp; Expenditure Backsheet'!$D$7:$AK$184,V$10,0)))</f>
        <v>22733045</v>
      </c>
    </row>
    <row r="150" spans="2:22" ht="16.5" customHeight="1">
      <c r="B150" s="42" t="s">
        <v>22</v>
      </c>
      <c r="C150" s="43" t="s">
        <v>38</v>
      </c>
      <c r="D150" s="43" t="s">
        <v>60</v>
      </c>
      <c r="E150" s="43" t="s">
        <v>283</v>
      </c>
      <c r="F150" s="88" t="s">
        <v>284</v>
      </c>
      <c r="G150" s="101">
        <f>IF((VLOOKUP($E150,'Income &amp; Expenditure Backsheet'!$D$7:$AK$184,G$10,0))="","",(VLOOKUP($E150,'Income &amp; Expenditure Backsheet'!$D$7:$AK$184,G$10,0)))</f>
        <v>9034553</v>
      </c>
      <c r="H150" s="102">
        <f>IF((VLOOKUP($E150,'Income &amp; Expenditure Backsheet'!$D$7:$AK$184,H$10,0))="","",(VLOOKUP($E150,'Income &amp; Expenditure Backsheet'!$D$7:$AK$184,H$10,0)))</f>
        <v>2258639</v>
      </c>
      <c r="I150" s="102">
        <f>IF((VLOOKUP($E150,'Income &amp; Expenditure Backsheet'!$D$7:$AK$184,I$10,0))="","",(VLOOKUP($E150,'Income &amp; Expenditure Backsheet'!$D$7:$AK$184,I$10,0)))</f>
        <v>2258638</v>
      </c>
      <c r="J150" s="102">
        <f>IF((VLOOKUP($E150,'Income &amp; Expenditure Backsheet'!$D$7:$AK$184,J$10,0))="","",(VLOOKUP($E150,'Income &amp; Expenditure Backsheet'!$D$7:$AK$184,J$10,0)))</f>
        <v>2258638</v>
      </c>
      <c r="K150" s="102">
        <f>IF((VLOOKUP($E150,'Income &amp; Expenditure Backsheet'!$D$7:$AK$184,K$10,0))="","",(VLOOKUP($E150,'Income &amp; Expenditure Backsheet'!$D$7:$AK$184,K$10,0)))</f>
        <v>2258638</v>
      </c>
      <c r="L150" s="102">
        <f>IF((VLOOKUP($E150,'Income &amp; Expenditure Backsheet'!$D$7:$AK$184,L$10,0))="","",(VLOOKUP($E150,'Income &amp; Expenditure Backsheet'!$D$7:$AK$184,L$10,0)))</f>
        <v>9034553</v>
      </c>
      <c r="M150" s="102">
        <f>IF((VLOOKUP($E150,'Income &amp; Expenditure Backsheet'!$D$7:$AK$184,M$10,0))="","",(VLOOKUP($E150,'Income &amp; Expenditure Backsheet'!$D$7:$AK$184,M$10,0)))</f>
        <v>2258639</v>
      </c>
      <c r="N150" s="102">
        <f>IF((VLOOKUP($E150,'Income &amp; Expenditure Backsheet'!$D$7:$AK$184,N$10,0))="","",(VLOOKUP($E150,'Income &amp; Expenditure Backsheet'!$D$7:$AK$184,N$10,0)))</f>
        <v>2258638</v>
      </c>
      <c r="O150" s="102">
        <f>IF((VLOOKUP($E150,'Income &amp; Expenditure Backsheet'!$D$7:$AK$184,O$10,0))="","",(VLOOKUP($E150,'Income &amp; Expenditure Backsheet'!$D$7:$AK$184,O$10,0)))</f>
        <v>2258638</v>
      </c>
      <c r="P150" s="102">
        <f>IF((VLOOKUP($E150,'Income &amp; Expenditure Backsheet'!$D$7:$AK$184,P$10,0))="","",(VLOOKUP($E150,'Income &amp; Expenditure Backsheet'!$D$7:$AK$184,P$10,0)))</f>
        <v>2258638</v>
      </c>
      <c r="Q150" s="102">
        <f>IF((VLOOKUP($E150,'Income &amp; Expenditure Backsheet'!$D$7:$AK$184,Q$10,0))="","",(VLOOKUP($E150,'Income &amp; Expenditure Backsheet'!$D$7:$AK$184,Q$10,0)))</f>
        <v>9034553</v>
      </c>
      <c r="R150" s="102">
        <f>IF((VLOOKUP($E150,'Income &amp; Expenditure Backsheet'!$D$7:$AK$184,R$10,0))="","",(VLOOKUP($E150,'Income &amp; Expenditure Backsheet'!$D$7:$AK$184,R$10,0)))</f>
        <v>2258639</v>
      </c>
      <c r="S150" s="102">
        <f>IF((VLOOKUP($E150,'Income &amp; Expenditure Backsheet'!$D$7:$AK$184,S$10,0))="","",(VLOOKUP($E150,'Income &amp; Expenditure Backsheet'!$D$7:$AK$184,S$10,0)))</f>
        <v>2258638</v>
      </c>
      <c r="T150" s="102">
        <f>IF((VLOOKUP($E150,'Income &amp; Expenditure Backsheet'!$D$7:$AK$184,T$10,0))="","",(VLOOKUP($E150,'Income &amp; Expenditure Backsheet'!$D$7:$AK$184,T$10,0)))</f>
        <v>2258638</v>
      </c>
      <c r="U150" s="102">
        <f>IF((VLOOKUP($E150,'Income &amp; Expenditure Backsheet'!$D$7:$AK$184,U$10,0))="","",(VLOOKUP($E150,'Income &amp; Expenditure Backsheet'!$D$7:$AK$184,U$10,0)))</f>
        <v>2258638</v>
      </c>
      <c r="V150" s="102">
        <f>IF((VLOOKUP($E150,'Income &amp; Expenditure Backsheet'!$D$7:$AK$184,V$10,0))="","",(VLOOKUP($E150,'Income &amp; Expenditure Backsheet'!$D$7:$AK$184,V$10,0)))</f>
        <v>9034553</v>
      </c>
    </row>
    <row r="151" spans="2:22" ht="16.5" customHeight="1">
      <c r="B151" s="42" t="s">
        <v>18</v>
      </c>
      <c r="C151" s="43" t="s">
        <v>32</v>
      </c>
      <c r="D151" s="43" t="s">
        <v>50</v>
      </c>
      <c r="E151" s="43" t="s">
        <v>285</v>
      </c>
      <c r="F151" s="88" t="s">
        <v>286</v>
      </c>
      <c r="G151" s="101">
        <f>IF((VLOOKUP($E151,'Income &amp; Expenditure Backsheet'!$D$7:$AK$184,G$10,0))="","",(VLOOKUP($E151,'Income &amp; Expenditure Backsheet'!$D$7:$AK$184,G$10,0)))</f>
        <v>15693441</v>
      </c>
      <c r="H151" s="102">
        <f>IF((VLOOKUP($E151,'Income &amp; Expenditure Backsheet'!$D$7:$AK$184,H$10,0))="","",(VLOOKUP($E151,'Income &amp; Expenditure Backsheet'!$D$7:$AK$184,H$10,0)))</f>
        <v>3923360</v>
      </c>
      <c r="I151" s="102">
        <f>IF((VLOOKUP($E151,'Income &amp; Expenditure Backsheet'!$D$7:$AK$184,I$10,0))="","",(VLOOKUP($E151,'Income &amp; Expenditure Backsheet'!$D$7:$AK$184,I$10,0)))</f>
        <v>3923360</v>
      </c>
      <c r="J151" s="102">
        <f>IF((VLOOKUP($E151,'Income &amp; Expenditure Backsheet'!$D$7:$AK$184,J$10,0))="","",(VLOOKUP($E151,'Income &amp; Expenditure Backsheet'!$D$7:$AK$184,J$10,0)))</f>
        <v>3923360</v>
      </c>
      <c r="K151" s="102">
        <f>IF((VLOOKUP($E151,'Income &amp; Expenditure Backsheet'!$D$7:$AK$184,K$10,0))="","",(VLOOKUP($E151,'Income &amp; Expenditure Backsheet'!$D$7:$AK$184,K$10,0)))</f>
        <v>3923361</v>
      </c>
      <c r="L151" s="102">
        <f>IF((VLOOKUP($E151,'Income &amp; Expenditure Backsheet'!$D$7:$AK$184,L$10,0))="","",(VLOOKUP($E151,'Income &amp; Expenditure Backsheet'!$D$7:$AK$184,L$10,0)))</f>
        <v>15693441</v>
      </c>
      <c r="M151" s="102">
        <f>IF((VLOOKUP($E151,'Income &amp; Expenditure Backsheet'!$D$7:$AK$184,M$10,0))="","",(VLOOKUP($E151,'Income &amp; Expenditure Backsheet'!$D$7:$AK$184,M$10,0)))</f>
        <v>3923360</v>
      </c>
      <c r="N151" s="102">
        <f>IF((VLOOKUP($E151,'Income &amp; Expenditure Backsheet'!$D$7:$AK$184,N$10,0))="","",(VLOOKUP($E151,'Income &amp; Expenditure Backsheet'!$D$7:$AK$184,N$10,0)))</f>
        <v>3923360</v>
      </c>
      <c r="O151" s="102">
        <f>IF((VLOOKUP($E151,'Income &amp; Expenditure Backsheet'!$D$7:$AK$184,O$10,0))="","",(VLOOKUP($E151,'Income &amp; Expenditure Backsheet'!$D$7:$AK$184,O$10,0)))</f>
        <v>3923360</v>
      </c>
      <c r="P151" s="102">
        <f>IF((VLOOKUP($E151,'Income &amp; Expenditure Backsheet'!$D$7:$AK$184,P$10,0))="","",(VLOOKUP($E151,'Income &amp; Expenditure Backsheet'!$D$7:$AK$184,P$10,0)))</f>
        <v>3923361</v>
      </c>
      <c r="Q151" s="102">
        <f>IF((VLOOKUP($E151,'Income &amp; Expenditure Backsheet'!$D$7:$AK$184,Q$10,0))="","",(VLOOKUP($E151,'Income &amp; Expenditure Backsheet'!$D$7:$AK$184,Q$10,0)))</f>
        <v>15693441</v>
      </c>
      <c r="R151" s="102">
        <f>IF((VLOOKUP($E151,'Income &amp; Expenditure Backsheet'!$D$7:$AK$184,R$10,0))="","",(VLOOKUP($E151,'Income &amp; Expenditure Backsheet'!$D$7:$AK$184,R$10,0)))</f>
        <v>3923360</v>
      </c>
      <c r="S151" s="102">
        <f>IF((VLOOKUP($E151,'Income &amp; Expenditure Backsheet'!$D$7:$AK$184,S$10,0))="","",(VLOOKUP($E151,'Income &amp; Expenditure Backsheet'!$D$7:$AK$184,S$10,0)))</f>
        <v>3923360</v>
      </c>
      <c r="T151" s="102">
        <f>IF((VLOOKUP($E151,'Income &amp; Expenditure Backsheet'!$D$7:$AK$184,T$10,0))="","",(VLOOKUP($E151,'Income &amp; Expenditure Backsheet'!$D$7:$AK$184,T$10,0)))</f>
        <v>3923360</v>
      </c>
      <c r="U151" s="102">
        <f>IF((VLOOKUP($E151,'Income &amp; Expenditure Backsheet'!$D$7:$AK$184,U$10,0))="","",(VLOOKUP($E151,'Income &amp; Expenditure Backsheet'!$D$7:$AK$184,U$10,0)))</f>
        <v>3923361</v>
      </c>
      <c r="V151" s="102">
        <f>IF((VLOOKUP($E151,'Income &amp; Expenditure Backsheet'!$D$7:$AK$184,V$10,0))="","",(VLOOKUP($E151,'Income &amp; Expenditure Backsheet'!$D$7:$AK$184,V$10,0)))</f>
        <v>15693441</v>
      </c>
    </row>
    <row r="152" spans="2:22" ht="16.5" customHeight="1">
      <c r="B152" s="42" t="s">
        <v>22</v>
      </c>
      <c r="C152" s="43" t="s">
        <v>40</v>
      </c>
      <c r="D152" s="43" t="s">
        <v>56</v>
      </c>
      <c r="E152" s="43" t="s">
        <v>287</v>
      </c>
      <c r="F152" s="88" t="s">
        <v>288</v>
      </c>
      <c r="G152" s="101">
        <f>IF((VLOOKUP($E152,'Income &amp; Expenditure Backsheet'!$D$7:$AK$184,G$10,0))="","",(VLOOKUP($E152,'Income &amp; Expenditure Backsheet'!$D$7:$AK$184,G$10,0)))</f>
        <v>38678810</v>
      </c>
      <c r="H152" s="102">
        <f>IF((VLOOKUP($E152,'Income &amp; Expenditure Backsheet'!$D$7:$AK$184,H$10,0))="","",(VLOOKUP($E152,'Income &amp; Expenditure Backsheet'!$D$7:$AK$184,H$10,0)))</f>
        <v>9669702</v>
      </c>
      <c r="I152" s="102">
        <f>IF((VLOOKUP($E152,'Income &amp; Expenditure Backsheet'!$D$7:$AK$184,I$10,0))="","",(VLOOKUP($E152,'Income &amp; Expenditure Backsheet'!$D$7:$AK$184,I$10,0)))</f>
        <v>9669702</v>
      </c>
      <c r="J152" s="102">
        <f>IF((VLOOKUP($E152,'Income &amp; Expenditure Backsheet'!$D$7:$AK$184,J$10,0))="","",(VLOOKUP($E152,'Income &amp; Expenditure Backsheet'!$D$7:$AK$184,J$10,0)))</f>
        <v>9669703</v>
      </c>
      <c r="K152" s="102">
        <f>IF((VLOOKUP($E152,'Income &amp; Expenditure Backsheet'!$D$7:$AK$184,K$10,0))="","",(VLOOKUP($E152,'Income &amp; Expenditure Backsheet'!$D$7:$AK$184,K$10,0)))</f>
        <v>9669703</v>
      </c>
      <c r="L152" s="102">
        <f>IF((VLOOKUP($E152,'Income &amp; Expenditure Backsheet'!$D$7:$AK$184,L$10,0))="","",(VLOOKUP($E152,'Income &amp; Expenditure Backsheet'!$D$7:$AK$184,L$10,0)))</f>
        <v>38678810</v>
      </c>
      <c r="M152" s="102">
        <f>IF((VLOOKUP($E152,'Income &amp; Expenditure Backsheet'!$D$7:$AK$184,M$10,0))="","",(VLOOKUP($E152,'Income &amp; Expenditure Backsheet'!$D$7:$AK$184,M$10,0)))</f>
        <v>9669702</v>
      </c>
      <c r="N152" s="102">
        <f>IF((VLOOKUP($E152,'Income &amp; Expenditure Backsheet'!$D$7:$AK$184,N$10,0))="","",(VLOOKUP($E152,'Income &amp; Expenditure Backsheet'!$D$7:$AK$184,N$10,0)))</f>
        <v>9669702</v>
      </c>
      <c r="O152" s="102">
        <f>IF((VLOOKUP($E152,'Income &amp; Expenditure Backsheet'!$D$7:$AK$184,O$10,0))="","",(VLOOKUP($E152,'Income &amp; Expenditure Backsheet'!$D$7:$AK$184,O$10,0)))</f>
        <v>9669703</v>
      </c>
      <c r="P152" s="102">
        <f>IF((VLOOKUP($E152,'Income &amp; Expenditure Backsheet'!$D$7:$AK$184,P$10,0))="","",(VLOOKUP($E152,'Income &amp; Expenditure Backsheet'!$D$7:$AK$184,P$10,0)))</f>
        <v>9669703</v>
      </c>
      <c r="Q152" s="102">
        <f>IF((VLOOKUP($E152,'Income &amp; Expenditure Backsheet'!$D$7:$AK$184,Q$10,0))="","",(VLOOKUP($E152,'Income &amp; Expenditure Backsheet'!$D$7:$AK$184,Q$10,0)))</f>
        <v>38678810</v>
      </c>
      <c r="R152" s="102">
        <f>IF((VLOOKUP($E152,'Income &amp; Expenditure Backsheet'!$D$7:$AK$184,R$10,0))="","",(VLOOKUP($E152,'Income &amp; Expenditure Backsheet'!$D$7:$AK$184,R$10,0)))</f>
        <v>9669702</v>
      </c>
      <c r="S152" s="102">
        <f>IF((VLOOKUP($E152,'Income &amp; Expenditure Backsheet'!$D$7:$AK$184,S$10,0))="","",(VLOOKUP($E152,'Income &amp; Expenditure Backsheet'!$D$7:$AK$184,S$10,0)))</f>
        <v>9669702</v>
      </c>
      <c r="T152" s="102">
        <f>IF((VLOOKUP($E152,'Income &amp; Expenditure Backsheet'!$D$7:$AK$184,T$10,0))="","",(VLOOKUP($E152,'Income &amp; Expenditure Backsheet'!$D$7:$AK$184,T$10,0)))</f>
        <v>9669703</v>
      </c>
      <c r="U152" s="102">
        <f>IF((VLOOKUP($E152,'Income &amp; Expenditure Backsheet'!$D$7:$AK$184,U$10,0))="","",(VLOOKUP($E152,'Income &amp; Expenditure Backsheet'!$D$7:$AK$184,U$10,0)))</f>
        <v>9669703</v>
      </c>
      <c r="V152" s="102">
        <f>IF((VLOOKUP($E152,'Income &amp; Expenditure Backsheet'!$D$7:$AK$184,V$10,0))="","",(VLOOKUP($E152,'Income &amp; Expenditure Backsheet'!$D$7:$AK$184,V$10,0)))</f>
        <v>38678810</v>
      </c>
    </row>
    <row r="153" spans="2:22" ht="16.5" customHeight="1">
      <c r="B153" s="42" t="s">
        <v>22</v>
      </c>
      <c r="C153" s="43" t="s">
        <v>40</v>
      </c>
      <c r="D153" s="43" t="s">
        <v>56</v>
      </c>
      <c r="E153" s="43" t="s">
        <v>289</v>
      </c>
      <c r="F153" s="88" t="s">
        <v>290</v>
      </c>
      <c r="G153" s="101">
        <f>IF((VLOOKUP($E153,'Income &amp; Expenditure Backsheet'!$D$7:$AK$184,G$10,0))="","",(VLOOKUP($E153,'Income &amp; Expenditure Backsheet'!$D$7:$AK$184,G$10,0)))</f>
        <v>17040000</v>
      </c>
      <c r="H153" s="102">
        <f>IF((VLOOKUP($E153,'Income &amp; Expenditure Backsheet'!$D$7:$AK$184,H$10,0))="","",(VLOOKUP($E153,'Income &amp; Expenditure Backsheet'!$D$7:$AK$184,H$10,0)))</f>
        <v>4260000</v>
      </c>
      <c r="I153" s="102">
        <f>IF((VLOOKUP($E153,'Income &amp; Expenditure Backsheet'!$D$7:$AK$184,I$10,0))="","",(VLOOKUP($E153,'Income &amp; Expenditure Backsheet'!$D$7:$AK$184,I$10,0)))</f>
        <v>4260000</v>
      </c>
      <c r="J153" s="102">
        <f>IF((VLOOKUP($E153,'Income &amp; Expenditure Backsheet'!$D$7:$AK$184,J$10,0))="","",(VLOOKUP($E153,'Income &amp; Expenditure Backsheet'!$D$7:$AK$184,J$10,0)))</f>
        <v>4260000</v>
      </c>
      <c r="K153" s="102">
        <f>IF((VLOOKUP($E153,'Income &amp; Expenditure Backsheet'!$D$7:$AK$184,K$10,0))="","",(VLOOKUP($E153,'Income &amp; Expenditure Backsheet'!$D$7:$AK$184,K$10,0)))</f>
        <v>4260000</v>
      </c>
      <c r="L153" s="102">
        <f>IF((VLOOKUP($E153,'Income &amp; Expenditure Backsheet'!$D$7:$AK$184,L$10,0))="","",(VLOOKUP($E153,'Income &amp; Expenditure Backsheet'!$D$7:$AK$184,L$10,0)))</f>
        <v>17040000</v>
      </c>
      <c r="M153" s="102">
        <f>IF((VLOOKUP($E153,'Income &amp; Expenditure Backsheet'!$D$7:$AK$184,M$10,0))="","",(VLOOKUP($E153,'Income &amp; Expenditure Backsheet'!$D$7:$AK$184,M$10,0)))</f>
        <v>4260000</v>
      </c>
      <c r="N153" s="102">
        <f>IF((VLOOKUP($E153,'Income &amp; Expenditure Backsheet'!$D$7:$AK$184,N$10,0))="","",(VLOOKUP($E153,'Income &amp; Expenditure Backsheet'!$D$7:$AK$184,N$10,0)))</f>
        <v>4260000</v>
      </c>
      <c r="O153" s="102">
        <f>IF((VLOOKUP($E153,'Income &amp; Expenditure Backsheet'!$D$7:$AK$184,O$10,0))="","",(VLOOKUP($E153,'Income &amp; Expenditure Backsheet'!$D$7:$AK$184,O$10,0)))</f>
        <v>4260000</v>
      </c>
      <c r="P153" s="102">
        <f>IF((VLOOKUP($E153,'Income &amp; Expenditure Backsheet'!$D$7:$AK$184,P$10,0))="","",(VLOOKUP($E153,'Income &amp; Expenditure Backsheet'!$D$7:$AK$184,P$10,0)))</f>
        <v>4260000</v>
      </c>
      <c r="Q153" s="102">
        <f>IF((VLOOKUP($E153,'Income &amp; Expenditure Backsheet'!$D$7:$AK$184,Q$10,0))="","",(VLOOKUP($E153,'Income &amp; Expenditure Backsheet'!$D$7:$AK$184,Q$10,0)))</f>
        <v>17040000</v>
      </c>
      <c r="R153" s="102">
        <f>IF((VLOOKUP($E153,'Income &amp; Expenditure Backsheet'!$D$7:$AK$184,R$10,0))="","",(VLOOKUP($E153,'Income &amp; Expenditure Backsheet'!$D$7:$AK$184,R$10,0)))</f>
        <v>4260000</v>
      </c>
      <c r="S153" s="102">
        <f>IF((VLOOKUP($E153,'Income &amp; Expenditure Backsheet'!$D$7:$AK$184,S$10,0))="","",(VLOOKUP($E153,'Income &amp; Expenditure Backsheet'!$D$7:$AK$184,S$10,0)))</f>
        <v>4260000</v>
      </c>
      <c r="T153" s="102">
        <f>IF((VLOOKUP($E153,'Income &amp; Expenditure Backsheet'!$D$7:$AK$184,T$10,0))="","",(VLOOKUP($E153,'Income &amp; Expenditure Backsheet'!$D$7:$AK$184,T$10,0)))</f>
        <v>4260000</v>
      </c>
      <c r="U153" s="102">
        <f>IF((VLOOKUP($E153,'Income &amp; Expenditure Backsheet'!$D$7:$AK$184,U$10,0))="","",(VLOOKUP($E153,'Income &amp; Expenditure Backsheet'!$D$7:$AK$184,U$10,0)))</f>
        <v>4260000</v>
      </c>
      <c r="V153" s="102">
        <f>IF((VLOOKUP($E153,'Income &amp; Expenditure Backsheet'!$D$7:$AK$184,V$10,0))="","",(VLOOKUP($E153,'Income &amp; Expenditure Backsheet'!$D$7:$AK$184,V$10,0)))</f>
        <v>17040000</v>
      </c>
    </row>
    <row r="154" spans="2:22" ht="16.5" customHeight="1">
      <c r="B154" s="42" t="s">
        <v>16</v>
      </c>
      <c r="C154" s="43" t="s">
        <v>24</v>
      </c>
      <c r="D154" s="43" t="s">
        <v>44</v>
      </c>
      <c r="E154" s="43" t="s">
        <v>291</v>
      </c>
      <c r="F154" s="88" t="s">
        <v>292</v>
      </c>
      <c r="G154" s="101">
        <f>IF((VLOOKUP($E154,'Income &amp; Expenditure Backsheet'!$D$7:$AK$184,G$10,0))="","",(VLOOKUP($E154,'Income &amp; Expenditure Backsheet'!$D$7:$AK$184,G$10,0)))</f>
        <v>22527000</v>
      </c>
      <c r="H154" s="102">
        <f>IF((VLOOKUP($E154,'Income &amp; Expenditure Backsheet'!$D$7:$AK$184,H$10,0))="","",(VLOOKUP($E154,'Income &amp; Expenditure Backsheet'!$D$7:$AK$184,H$10,0)))</f>
        <v>5632000</v>
      </c>
      <c r="I154" s="102">
        <f>IF((VLOOKUP($E154,'Income &amp; Expenditure Backsheet'!$D$7:$AK$184,I$10,0))="","",(VLOOKUP($E154,'Income &amp; Expenditure Backsheet'!$D$7:$AK$184,I$10,0)))</f>
        <v>5632000</v>
      </c>
      <c r="J154" s="102">
        <f>IF((VLOOKUP($E154,'Income &amp; Expenditure Backsheet'!$D$7:$AK$184,J$10,0))="","",(VLOOKUP($E154,'Income &amp; Expenditure Backsheet'!$D$7:$AK$184,J$10,0)))</f>
        <v>5631000</v>
      </c>
      <c r="K154" s="102">
        <f>IF((VLOOKUP($E154,'Income &amp; Expenditure Backsheet'!$D$7:$AK$184,K$10,0))="","",(VLOOKUP($E154,'Income &amp; Expenditure Backsheet'!$D$7:$AK$184,K$10,0)))</f>
        <v>5632000</v>
      </c>
      <c r="L154" s="102">
        <f>IF((VLOOKUP($E154,'Income &amp; Expenditure Backsheet'!$D$7:$AK$184,L$10,0))="","",(VLOOKUP($E154,'Income &amp; Expenditure Backsheet'!$D$7:$AK$184,L$10,0)))</f>
        <v>22527000</v>
      </c>
      <c r="M154" s="102">
        <f>IF((VLOOKUP($E154,'Income &amp; Expenditure Backsheet'!$D$7:$AK$184,M$10,0))="","",(VLOOKUP($E154,'Income &amp; Expenditure Backsheet'!$D$7:$AK$184,M$10,0)))</f>
        <v>5632000</v>
      </c>
      <c r="N154" s="102">
        <f>IF((VLOOKUP($E154,'Income &amp; Expenditure Backsheet'!$D$7:$AK$184,N$10,0))="","",(VLOOKUP($E154,'Income &amp; Expenditure Backsheet'!$D$7:$AK$184,N$10,0)))</f>
        <v>5632000</v>
      </c>
      <c r="O154" s="102">
        <f>IF((VLOOKUP($E154,'Income &amp; Expenditure Backsheet'!$D$7:$AK$184,O$10,0))="","",(VLOOKUP($E154,'Income &amp; Expenditure Backsheet'!$D$7:$AK$184,O$10,0)))</f>
        <v>5631000</v>
      </c>
      <c r="P154" s="102">
        <f>IF((VLOOKUP($E154,'Income &amp; Expenditure Backsheet'!$D$7:$AK$184,P$10,0))="","",(VLOOKUP($E154,'Income &amp; Expenditure Backsheet'!$D$7:$AK$184,P$10,0)))</f>
        <v>5632000</v>
      </c>
      <c r="Q154" s="102">
        <f>IF((VLOOKUP($E154,'Income &amp; Expenditure Backsheet'!$D$7:$AK$184,Q$10,0))="","",(VLOOKUP($E154,'Income &amp; Expenditure Backsheet'!$D$7:$AK$184,Q$10,0)))</f>
        <v>22527000</v>
      </c>
      <c r="R154" s="102">
        <f>IF((VLOOKUP($E154,'Income &amp; Expenditure Backsheet'!$D$7:$AK$184,R$10,0))="","",(VLOOKUP($E154,'Income &amp; Expenditure Backsheet'!$D$7:$AK$184,R$10,0)))</f>
        <v>5632000</v>
      </c>
      <c r="S154" s="102">
        <f>IF((VLOOKUP($E154,'Income &amp; Expenditure Backsheet'!$D$7:$AK$184,S$10,0))="","",(VLOOKUP($E154,'Income &amp; Expenditure Backsheet'!$D$7:$AK$184,S$10,0)))</f>
        <v>5632000</v>
      </c>
      <c r="T154" s="102">
        <f>IF((VLOOKUP($E154,'Income &amp; Expenditure Backsheet'!$D$7:$AK$184,T$10,0))="","",(VLOOKUP($E154,'Income &amp; Expenditure Backsheet'!$D$7:$AK$184,T$10,0)))</f>
        <v>5631000</v>
      </c>
      <c r="U154" s="102">
        <f>IF((VLOOKUP($E154,'Income &amp; Expenditure Backsheet'!$D$7:$AK$184,U$10,0))="","",(VLOOKUP($E154,'Income &amp; Expenditure Backsheet'!$D$7:$AK$184,U$10,0)))</f>
        <v>5632000</v>
      </c>
      <c r="V154" s="102">
        <f>IF((VLOOKUP($E154,'Income &amp; Expenditure Backsheet'!$D$7:$AK$184,V$10,0))="","",(VLOOKUP($E154,'Income &amp; Expenditure Backsheet'!$D$7:$AK$184,V$10,0)))</f>
        <v>22527000</v>
      </c>
    </row>
    <row r="155" spans="2:22" ht="16.5" customHeight="1">
      <c r="B155" s="42" t="s">
        <v>22</v>
      </c>
      <c r="C155" s="43" t="s">
        <v>38</v>
      </c>
      <c r="D155" s="43" t="s">
        <v>62</v>
      </c>
      <c r="E155" s="43" t="s">
        <v>293</v>
      </c>
      <c r="F155" s="88" t="s">
        <v>294</v>
      </c>
      <c r="G155" s="101">
        <f>IF((VLOOKUP($E155,'Income &amp; Expenditure Backsheet'!$D$7:$AK$184,G$10,0))="","",(VLOOKUP($E155,'Income &amp; Expenditure Backsheet'!$D$7:$AK$184,G$10,0)))</f>
        <v>103723245</v>
      </c>
      <c r="H155" s="102">
        <f>IF((VLOOKUP($E155,'Income &amp; Expenditure Backsheet'!$D$7:$AK$184,H$10,0))="","",(VLOOKUP($E155,'Income &amp; Expenditure Backsheet'!$D$7:$AK$184,H$10,0)))</f>
        <v>25930811</v>
      </c>
      <c r="I155" s="102">
        <f>IF((VLOOKUP($E155,'Income &amp; Expenditure Backsheet'!$D$7:$AK$184,I$10,0))="","",(VLOOKUP($E155,'Income &amp; Expenditure Backsheet'!$D$7:$AK$184,I$10,0)))</f>
        <v>25930811</v>
      </c>
      <c r="J155" s="102">
        <f>IF((VLOOKUP($E155,'Income &amp; Expenditure Backsheet'!$D$7:$AK$184,J$10,0))="","",(VLOOKUP($E155,'Income &amp; Expenditure Backsheet'!$D$7:$AK$184,J$10,0)))</f>
        <v>25930811</v>
      </c>
      <c r="K155" s="102">
        <f>IF((VLOOKUP($E155,'Income &amp; Expenditure Backsheet'!$D$7:$AK$184,K$10,0))="","",(VLOOKUP($E155,'Income &amp; Expenditure Backsheet'!$D$7:$AK$184,K$10,0)))</f>
        <v>25930812</v>
      </c>
      <c r="L155" s="102">
        <f>IF((VLOOKUP($E155,'Income &amp; Expenditure Backsheet'!$D$7:$AK$184,L$10,0))="","",(VLOOKUP($E155,'Income &amp; Expenditure Backsheet'!$D$7:$AK$184,L$10,0)))</f>
        <v>103723245</v>
      </c>
      <c r="M155" s="102">
        <f>IF((VLOOKUP($E155,'Income &amp; Expenditure Backsheet'!$D$7:$AK$184,M$10,0))="","",(VLOOKUP($E155,'Income &amp; Expenditure Backsheet'!$D$7:$AK$184,M$10,0)))</f>
        <v>25750000</v>
      </c>
      <c r="N155" s="102">
        <f>IF((VLOOKUP($E155,'Income &amp; Expenditure Backsheet'!$D$7:$AK$184,N$10,0))="","",(VLOOKUP($E155,'Income &amp; Expenditure Backsheet'!$D$7:$AK$184,N$10,0)))</f>
        <v>24569000</v>
      </c>
      <c r="O155" s="102">
        <f>IF((VLOOKUP($E155,'Income &amp; Expenditure Backsheet'!$D$7:$AK$184,O$10,0))="","",(VLOOKUP($E155,'Income &amp; Expenditure Backsheet'!$D$7:$AK$184,O$10,0)))</f>
        <v>25082000</v>
      </c>
      <c r="P155" s="102">
        <f>IF((VLOOKUP($E155,'Income &amp; Expenditure Backsheet'!$D$7:$AK$184,P$10,0))="","",(VLOOKUP($E155,'Income &amp; Expenditure Backsheet'!$D$7:$AK$184,P$10,0)))</f>
        <v>25082000</v>
      </c>
      <c r="Q155" s="102">
        <f>IF((VLOOKUP($E155,'Income &amp; Expenditure Backsheet'!$D$7:$AK$184,Q$10,0))="","",(VLOOKUP($E155,'Income &amp; Expenditure Backsheet'!$D$7:$AK$184,Q$10,0)))</f>
        <v>100483000</v>
      </c>
      <c r="R155" s="102">
        <f>IF((VLOOKUP($E155,'Income &amp; Expenditure Backsheet'!$D$7:$AK$184,R$10,0))="","",(VLOOKUP($E155,'Income &amp; Expenditure Backsheet'!$D$7:$AK$184,R$10,0)))</f>
        <v>25750000</v>
      </c>
      <c r="S155" s="102">
        <f>IF((VLOOKUP($E155,'Income &amp; Expenditure Backsheet'!$D$7:$AK$184,S$10,0))="","",(VLOOKUP($E155,'Income &amp; Expenditure Backsheet'!$D$7:$AK$184,S$10,0)))</f>
        <v>24569000</v>
      </c>
      <c r="T155" s="102">
        <f>IF((VLOOKUP($E155,'Income &amp; Expenditure Backsheet'!$D$7:$AK$184,T$10,0))="","",(VLOOKUP($E155,'Income &amp; Expenditure Backsheet'!$D$7:$AK$184,T$10,0)))</f>
        <v>25082000</v>
      </c>
      <c r="U155" s="102">
        <f>IF((VLOOKUP($E155,'Income &amp; Expenditure Backsheet'!$D$7:$AK$184,U$10,0))="","",(VLOOKUP($E155,'Income &amp; Expenditure Backsheet'!$D$7:$AK$184,U$10,0)))</f>
        <v>24977000</v>
      </c>
      <c r="V155" s="102">
        <f>IF((VLOOKUP($E155,'Income &amp; Expenditure Backsheet'!$D$7:$AK$184,V$10,0))="","",(VLOOKUP($E155,'Income &amp; Expenditure Backsheet'!$D$7:$AK$184,V$10,0)))</f>
        <v>100378000</v>
      </c>
    </row>
    <row r="156" spans="2:22" ht="16.5" customHeight="1">
      <c r="B156" s="42" t="s">
        <v>18</v>
      </c>
      <c r="C156" s="43" t="s">
        <v>34</v>
      </c>
      <c r="D156" s="43" t="s">
        <v>54</v>
      </c>
      <c r="E156" s="43" t="s">
        <v>295</v>
      </c>
      <c r="F156" s="88" t="s">
        <v>296</v>
      </c>
      <c r="G156" s="101">
        <f>IF((VLOOKUP($E156,'Income &amp; Expenditure Backsheet'!$D$7:$AK$184,G$10,0))="","",(VLOOKUP($E156,'Income &amp; Expenditure Backsheet'!$D$7:$AK$184,G$10,0)))</f>
        <v>13131049</v>
      </c>
      <c r="H156" s="102">
        <f>IF((VLOOKUP($E156,'Income &amp; Expenditure Backsheet'!$D$7:$AK$184,H$10,0))="","",(VLOOKUP($E156,'Income &amp; Expenditure Backsheet'!$D$7:$AK$184,H$10,0)))</f>
        <v>3282763</v>
      </c>
      <c r="I156" s="102">
        <f>IF((VLOOKUP($E156,'Income &amp; Expenditure Backsheet'!$D$7:$AK$184,I$10,0))="","",(VLOOKUP($E156,'Income &amp; Expenditure Backsheet'!$D$7:$AK$184,I$10,0)))</f>
        <v>3282762</v>
      </c>
      <c r="J156" s="102">
        <f>IF((VLOOKUP($E156,'Income &amp; Expenditure Backsheet'!$D$7:$AK$184,J$10,0))="","",(VLOOKUP($E156,'Income &amp; Expenditure Backsheet'!$D$7:$AK$184,J$10,0)))</f>
        <v>3282762</v>
      </c>
      <c r="K156" s="102">
        <f>IF((VLOOKUP($E156,'Income &amp; Expenditure Backsheet'!$D$7:$AK$184,K$10,0))="","",(VLOOKUP($E156,'Income &amp; Expenditure Backsheet'!$D$7:$AK$184,K$10,0)))</f>
        <v>3282762</v>
      </c>
      <c r="L156" s="102">
        <f>IF((VLOOKUP($E156,'Income &amp; Expenditure Backsheet'!$D$7:$AK$184,L$10,0))="","",(VLOOKUP($E156,'Income &amp; Expenditure Backsheet'!$D$7:$AK$184,L$10,0)))</f>
        <v>13131049</v>
      </c>
      <c r="M156" s="102">
        <f>IF((VLOOKUP($E156,'Income &amp; Expenditure Backsheet'!$D$7:$AK$184,M$10,0))="","",(VLOOKUP($E156,'Income &amp; Expenditure Backsheet'!$D$7:$AK$184,M$10,0)))</f>
        <v>3282763</v>
      </c>
      <c r="N156" s="102">
        <f>IF((VLOOKUP($E156,'Income &amp; Expenditure Backsheet'!$D$7:$AK$184,N$10,0))="","",(VLOOKUP($E156,'Income &amp; Expenditure Backsheet'!$D$7:$AK$184,N$10,0)))</f>
        <v>3282762</v>
      </c>
      <c r="O156" s="102">
        <f>IF((VLOOKUP($E156,'Income &amp; Expenditure Backsheet'!$D$7:$AK$184,O$10,0))="","",(VLOOKUP($E156,'Income &amp; Expenditure Backsheet'!$D$7:$AK$184,O$10,0)))</f>
        <v>3282762</v>
      </c>
      <c r="P156" s="102">
        <f>IF((VLOOKUP($E156,'Income &amp; Expenditure Backsheet'!$D$7:$AK$184,P$10,0))="","",(VLOOKUP($E156,'Income &amp; Expenditure Backsheet'!$D$7:$AK$184,P$10,0)))</f>
        <v>3282762</v>
      </c>
      <c r="Q156" s="102">
        <f>IF((VLOOKUP($E156,'Income &amp; Expenditure Backsheet'!$D$7:$AK$184,Q$10,0))="","",(VLOOKUP($E156,'Income &amp; Expenditure Backsheet'!$D$7:$AK$184,Q$10,0)))</f>
        <v>13131049</v>
      </c>
      <c r="R156" s="102">
        <f>IF((VLOOKUP($E156,'Income &amp; Expenditure Backsheet'!$D$7:$AK$184,R$10,0))="","",(VLOOKUP($E156,'Income &amp; Expenditure Backsheet'!$D$7:$AK$184,R$10,0)))</f>
        <v>3282763</v>
      </c>
      <c r="S156" s="102">
        <f>IF((VLOOKUP($E156,'Income &amp; Expenditure Backsheet'!$D$7:$AK$184,S$10,0))="","",(VLOOKUP($E156,'Income &amp; Expenditure Backsheet'!$D$7:$AK$184,S$10,0)))</f>
        <v>3282762</v>
      </c>
      <c r="T156" s="102">
        <f>IF((VLOOKUP($E156,'Income &amp; Expenditure Backsheet'!$D$7:$AK$184,T$10,0))="","",(VLOOKUP($E156,'Income &amp; Expenditure Backsheet'!$D$7:$AK$184,T$10,0)))</f>
        <v>3282762</v>
      </c>
      <c r="U156" s="102">
        <f>IF((VLOOKUP($E156,'Income &amp; Expenditure Backsheet'!$D$7:$AK$184,U$10,0))="","",(VLOOKUP($E156,'Income &amp; Expenditure Backsheet'!$D$7:$AK$184,U$10,0)))</f>
        <v>3282762</v>
      </c>
      <c r="V156" s="102">
        <f>IF((VLOOKUP($E156,'Income &amp; Expenditure Backsheet'!$D$7:$AK$184,V$10,0))="","",(VLOOKUP($E156,'Income &amp; Expenditure Backsheet'!$D$7:$AK$184,V$10,0)))</f>
        <v>13131049</v>
      </c>
    </row>
    <row r="157" spans="2:22" ht="16.5" customHeight="1">
      <c r="B157" s="42" t="s">
        <v>20</v>
      </c>
      <c r="C157" s="43" t="s">
        <v>36</v>
      </c>
      <c r="D157" s="43" t="s">
        <v>64</v>
      </c>
      <c r="E157" s="43" t="s">
        <v>297</v>
      </c>
      <c r="F157" s="88" t="s">
        <v>298</v>
      </c>
      <c r="G157" s="101">
        <f>IF((VLOOKUP($E157,'Income &amp; Expenditure Backsheet'!$D$7:$AK$184,G$10,0))="","",(VLOOKUP($E157,'Income &amp; Expenditure Backsheet'!$D$7:$AK$184,G$10,0)))</f>
        <v>21828441</v>
      </c>
      <c r="H157" s="102">
        <f>IF((VLOOKUP($E157,'Income &amp; Expenditure Backsheet'!$D$7:$AK$184,H$10,0))="","",(VLOOKUP($E157,'Income &amp; Expenditure Backsheet'!$D$7:$AK$184,H$10,0)))</f>
        <v>5457110.25</v>
      </c>
      <c r="I157" s="102">
        <f>IF((VLOOKUP($E157,'Income &amp; Expenditure Backsheet'!$D$7:$AK$184,I$10,0))="","",(VLOOKUP($E157,'Income &amp; Expenditure Backsheet'!$D$7:$AK$184,I$10,0)))</f>
        <v>5457110.25</v>
      </c>
      <c r="J157" s="102">
        <f>IF((VLOOKUP($E157,'Income &amp; Expenditure Backsheet'!$D$7:$AK$184,J$10,0))="","",(VLOOKUP($E157,'Income &amp; Expenditure Backsheet'!$D$7:$AK$184,J$10,0)))</f>
        <v>5457110.25</v>
      </c>
      <c r="K157" s="102">
        <f>IF((VLOOKUP($E157,'Income &amp; Expenditure Backsheet'!$D$7:$AK$184,K$10,0))="","",(VLOOKUP($E157,'Income &amp; Expenditure Backsheet'!$D$7:$AK$184,K$10,0)))</f>
        <v>5457110.25</v>
      </c>
      <c r="L157" s="102">
        <f>IF((VLOOKUP($E157,'Income &amp; Expenditure Backsheet'!$D$7:$AK$184,L$10,0))="","",(VLOOKUP($E157,'Income &amp; Expenditure Backsheet'!$D$7:$AK$184,L$10,0)))</f>
        <v>21828441</v>
      </c>
      <c r="M157" s="102">
        <f>IF((VLOOKUP($E157,'Income &amp; Expenditure Backsheet'!$D$7:$AK$184,M$10,0))="","",(VLOOKUP($E157,'Income &amp; Expenditure Backsheet'!$D$7:$AK$184,M$10,0)))</f>
        <v>5457110.25</v>
      </c>
      <c r="N157" s="102">
        <f>IF((VLOOKUP($E157,'Income &amp; Expenditure Backsheet'!$D$7:$AK$184,N$10,0))="","",(VLOOKUP($E157,'Income &amp; Expenditure Backsheet'!$D$7:$AK$184,N$10,0)))</f>
        <v>5457110.25</v>
      </c>
      <c r="O157" s="102">
        <f>IF((VLOOKUP($E157,'Income &amp; Expenditure Backsheet'!$D$7:$AK$184,O$10,0))="","",(VLOOKUP($E157,'Income &amp; Expenditure Backsheet'!$D$7:$AK$184,O$10,0)))</f>
        <v>5457110.25</v>
      </c>
      <c r="P157" s="102">
        <f>IF((VLOOKUP($E157,'Income &amp; Expenditure Backsheet'!$D$7:$AK$184,P$10,0))="","",(VLOOKUP($E157,'Income &amp; Expenditure Backsheet'!$D$7:$AK$184,P$10,0)))</f>
        <v>5457110.25</v>
      </c>
      <c r="Q157" s="102">
        <f>IF((VLOOKUP($E157,'Income &amp; Expenditure Backsheet'!$D$7:$AK$184,Q$10,0))="","",(VLOOKUP($E157,'Income &amp; Expenditure Backsheet'!$D$7:$AK$184,Q$10,0)))</f>
        <v>21828441</v>
      </c>
      <c r="R157" s="102">
        <f>IF((VLOOKUP($E157,'Income &amp; Expenditure Backsheet'!$D$7:$AK$184,R$10,0))="","",(VLOOKUP($E157,'Income &amp; Expenditure Backsheet'!$D$7:$AK$184,R$10,0)))</f>
        <v>5457110.25</v>
      </c>
      <c r="S157" s="102">
        <f>IF((VLOOKUP($E157,'Income &amp; Expenditure Backsheet'!$D$7:$AK$184,S$10,0))="","",(VLOOKUP($E157,'Income &amp; Expenditure Backsheet'!$D$7:$AK$184,S$10,0)))</f>
        <v>5457110</v>
      </c>
      <c r="T157" s="102">
        <f>IF((VLOOKUP($E157,'Income &amp; Expenditure Backsheet'!$D$7:$AK$184,T$10,0))="","",(VLOOKUP($E157,'Income &amp; Expenditure Backsheet'!$D$7:$AK$184,T$10,0)))</f>
        <v>5457110</v>
      </c>
      <c r="U157" s="102">
        <f>IF((VLOOKUP($E157,'Income &amp; Expenditure Backsheet'!$D$7:$AK$184,U$10,0))="","",(VLOOKUP($E157,'Income &amp; Expenditure Backsheet'!$D$7:$AK$184,U$10,0)))</f>
        <v>5457110</v>
      </c>
      <c r="V157" s="102">
        <f>IF((VLOOKUP($E157,'Income &amp; Expenditure Backsheet'!$D$7:$AK$184,V$10,0))="","",(VLOOKUP($E157,'Income &amp; Expenditure Backsheet'!$D$7:$AK$184,V$10,0)))</f>
        <v>21828440.25</v>
      </c>
    </row>
    <row r="158" spans="2:22" ht="16.5" customHeight="1">
      <c r="B158" s="42" t="s">
        <v>16</v>
      </c>
      <c r="C158" s="43" t="s">
        <v>26</v>
      </c>
      <c r="D158" s="43" t="s">
        <v>46</v>
      </c>
      <c r="E158" s="43" t="s">
        <v>299</v>
      </c>
      <c r="F158" s="88" t="s">
        <v>300</v>
      </c>
      <c r="G158" s="101">
        <f>IF((VLOOKUP($E158,'Income &amp; Expenditure Backsheet'!$D$7:$AK$184,G$10,0))="","",(VLOOKUP($E158,'Income &amp; Expenditure Backsheet'!$D$7:$AK$184,G$10,0)))</f>
        <v>16559574</v>
      </c>
      <c r="H158" s="102">
        <f>IF((VLOOKUP($E158,'Income &amp; Expenditure Backsheet'!$D$7:$AK$184,H$10,0))="","",(VLOOKUP($E158,'Income &amp; Expenditure Backsheet'!$D$7:$AK$184,H$10,0)))</f>
        <v>4139893.5</v>
      </c>
      <c r="I158" s="102">
        <f>IF((VLOOKUP($E158,'Income &amp; Expenditure Backsheet'!$D$7:$AK$184,I$10,0))="","",(VLOOKUP($E158,'Income &amp; Expenditure Backsheet'!$D$7:$AK$184,I$10,0)))</f>
        <v>4139894</v>
      </c>
      <c r="J158" s="102">
        <f>IF((VLOOKUP($E158,'Income &amp; Expenditure Backsheet'!$D$7:$AK$184,J$10,0))="","",(VLOOKUP($E158,'Income &amp; Expenditure Backsheet'!$D$7:$AK$184,J$10,0)))</f>
        <v>4139893</v>
      </c>
      <c r="K158" s="102">
        <f>IF((VLOOKUP($E158,'Income &amp; Expenditure Backsheet'!$D$7:$AK$184,K$10,0))="","",(VLOOKUP($E158,'Income &amp; Expenditure Backsheet'!$D$7:$AK$184,K$10,0)))</f>
        <v>4139893</v>
      </c>
      <c r="L158" s="102">
        <f>IF((VLOOKUP($E158,'Income &amp; Expenditure Backsheet'!$D$7:$AK$184,L$10,0))="","",(VLOOKUP($E158,'Income &amp; Expenditure Backsheet'!$D$7:$AK$184,L$10,0)))</f>
        <v>16559573.5</v>
      </c>
      <c r="M158" s="102">
        <f>IF((VLOOKUP($E158,'Income &amp; Expenditure Backsheet'!$D$7:$AK$184,M$10,0))="","",(VLOOKUP($E158,'Income &amp; Expenditure Backsheet'!$D$7:$AK$184,M$10,0)))</f>
        <v>4139894</v>
      </c>
      <c r="N158" s="102">
        <f>IF((VLOOKUP($E158,'Income &amp; Expenditure Backsheet'!$D$7:$AK$184,N$10,0))="","",(VLOOKUP($E158,'Income &amp; Expenditure Backsheet'!$D$7:$AK$184,N$10,0)))</f>
        <v>4139894</v>
      </c>
      <c r="O158" s="102">
        <f>IF((VLOOKUP($E158,'Income &amp; Expenditure Backsheet'!$D$7:$AK$184,O$10,0))="","",(VLOOKUP($E158,'Income &amp; Expenditure Backsheet'!$D$7:$AK$184,O$10,0)))</f>
        <v>4139893</v>
      </c>
      <c r="P158" s="102">
        <f>IF((VLOOKUP($E158,'Income &amp; Expenditure Backsheet'!$D$7:$AK$184,P$10,0))="","",(VLOOKUP($E158,'Income &amp; Expenditure Backsheet'!$D$7:$AK$184,P$10,0)))</f>
        <v>4139893</v>
      </c>
      <c r="Q158" s="102">
        <f>IF((VLOOKUP($E158,'Income &amp; Expenditure Backsheet'!$D$7:$AK$184,Q$10,0))="","",(VLOOKUP($E158,'Income &amp; Expenditure Backsheet'!$D$7:$AK$184,Q$10,0)))</f>
        <v>16559574</v>
      </c>
      <c r="R158" s="102">
        <f>IF((VLOOKUP($E158,'Income &amp; Expenditure Backsheet'!$D$7:$AK$184,R$10,0))="","",(VLOOKUP($E158,'Income &amp; Expenditure Backsheet'!$D$7:$AK$184,R$10,0)))</f>
        <v>4139894</v>
      </c>
      <c r="S158" s="102">
        <f>IF((VLOOKUP($E158,'Income &amp; Expenditure Backsheet'!$D$7:$AK$184,S$10,0))="","",(VLOOKUP($E158,'Income &amp; Expenditure Backsheet'!$D$7:$AK$184,S$10,0)))</f>
        <v>4139894</v>
      </c>
      <c r="T158" s="102">
        <f>IF((VLOOKUP($E158,'Income &amp; Expenditure Backsheet'!$D$7:$AK$184,T$10,0))="","",(VLOOKUP($E158,'Income &amp; Expenditure Backsheet'!$D$7:$AK$184,T$10,0)))</f>
        <v>4139894</v>
      </c>
      <c r="U158" s="102">
        <f>IF((VLOOKUP($E158,'Income &amp; Expenditure Backsheet'!$D$7:$AK$184,U$10,0))="","",(VLOOKUP($E158,'Income &amp; Expenditure Backsheet'!$D$7:$AK$184,U$10,0)))</f>
        <v>4139893</v>
      </c>
      <c r="V158" s="102">
        <f>IF((VLOOKUP($E158,'Income &amp; Expenditure Backsheet'!$D$7:$AK$184,V$10,0))="","",(VLOOKUP($E158,'Income &amp; Expenditure Backsheet'!$D$7:$AK$184,V$10,0)))</f>
        <v>16559575</v>
      </c>
    </row>
    <row r="159" spans="2:22" ht="16.5" customHeight="1">
      <c r="B159" s="42" t="s">
        <v>18</v>
      </c>
      <c r="C159" s="43" t="s">
        <v>32</v>
      </c>
      <c r="D159" s="43" t="s">
        <v>48</v>
      </c>
      <c r="E159" s="43" t="s">
        <v>301</v>
      </c>
      <c r="F159" s="88" t="s">
        <v>302</v>
      </c>
      <c r="G159" s="101">
        <f>IF((VLOOKUP($E159,'Income &amp; Expenditure Backsheet'!$D$7:$AK$184,G$10,0))="","",(VLOOKUP($E159,'Income &amp; Expenditure Backsheet'!$D$7:$AK$184,G$10,0)))</f>
        <v>99528236</v>
      </c>
      <c r="H159" s="102">
        <f>IF((VLOOKUP($E159,'Income &amp; Expenditure Backsheet'!$D$7:$AK$184,H$10,0))="","",(VLOOKUP($E159,'Income &amp; Expenditure Backsheet'!$D$7:$AK$184,H$10,0)))</f>
        <v>99528236</v>
      </c>
      <c r="I159" s="102">
        <f>IF((VLOOKUP($E159,'Income &amp; Expenditure Backsheet'!$D$7:$AK$184,I$10,0))="","",(VLOOKUP($E159,'Income &amp; Expenditure Backsheet'!$D$7:$AK$184,I$10,0)))</f>
        <v>0</v>
      </c>
      <c r="J159" s="102">
        <f>IF((VLOOKUP($E159,'Income &amp; Expenditure Backsheet'!$D$7:$AK$184,J$10,0))="","",(VLOOKUP($E159,'Income &amp; Expenditure Backsheet'!$D$7:$AK$184,J$10,0)))</f>
        <v>0</v>
      </c>
      <c r="K159" s="102">
        <f>IF((VLOOKUP($E159,'Income &amp; Expenditure Backsheet'!$D$7:$AK$184,K$10,0))="","",(VLOOKUP($E159,'Income &amp; Expenditure Backsheet'!$D$7:$AK$184,K$10,0)))</f>
        <v>0</v>
      </c>
      <c r="L159" s="102">
        <f>IF((VLOOKUP($E159,'Income &amp; Expenditure Backsheet'!$D$7:$AK$184,L$10,0))="","",(VLOOKUP($E159,'Income &amp; Expenditure Backsheet'!$D$7:$AK$184,L$10,0)))</f>
        <v>99528236</v>
      </c>
      <c r="M159" s="102">
        <f>IF((VLOOKUP($E159,'Income &amp; Expenditure Backsheet'!$D$7:$AK$184,M$10,0))="","",(VLOOKUP($E159,'Income &amp; Expenditure Backsheet'!$D$7:$AK$184,M$10,0)))</f>
        <v>99528236</v>
      </c>
      <c r="N159" s="102">
        <f>IF((VLOOKUP($E159,'Income &amp; Expenditure Backsheet'!$D$7:$AK$184,N$10,0))="","",(VLOOKUP($E159,'Income &amp; Expenditure Backsheet'!$D$7:$AK$184,N$10,0)))</f>
        <v>0</v>
      </c>
      <c r="O159" s="102">
        <f>IF((VLOOKUP($E159,'Income &amp; Expenditure Backsheet'!$D$7:$AK$184,O$10,0))="","",(VLOOKUP($E159,'Income &amp; Expenditure Backsheet'!$D$7:$AK$184,O$10,0)))</f>
        <v>0</v>
      </c>
      <c r="P159" s="102">
        <f>IF((VLOOKUP($E159,'Income &amp; Expenditure Backsheet'!$D$7:$AK$184,P$10,0))="","",(VLOOKUP($E159,'Income &amp; Expenditure Backsheet'!$D$7:$AK$184,P$10,0)))</f>
        <v>0</v>
      </c>
      <c r="Q159" s="102">
        <f>IF((VLOOKUP($E159,'Income &amp; Expenditure Backsheet'!$D$7:$AK$184,Q$10,0))="","",(VLOOKUP($E159,'Income &amp; Expenditure Backsheet'!$D$7:$AK$184,Q$10,0)))</f>
        <v>99528236</v>
      </c>
      <c r="R159" s="102">
        <f>IF((VLOOKUP($E159,'Income &amp; Expenditure Backsheet'!$D$7:$AK$184,R$10,0))="","",(VLOOKUP($E159,'Income &amp; Expenditure Backsheet'!$D$7:$AK$184,R$10,0)))</f>
        <v>99528236</v>
      </c>
      <c r="S159" s="102">
        <f>IF((VLOOKUP($E159,'Income &amp; Expenditure Backsheet'!$D$7:$AK$184,S$10,0))="","",(VLOOKUP($E159,'Income &amp; Expenditure Backsheet'!$D$7:$AK$184,S$10,0)))</f>
        <v>0</v>
      </c>
      <c r="T159" s="102">
        <f>IF((VLOOKUP($E159,'Income &amp; Expenditure Backsheet'!$D$7:$AK$184,T$10,0))="","",(VLOOKUP($E159,'Income &amp; Expenditure Backsheet'!$D$7:$AK$184,T$10,0)))</f>
        <v>0</v>
      </c>
      <c r="U159" s="102">
        <f>IF((VLOOKUP($E159,'Income &amp; Expenditure Backsheet'!$D$7:$AK$184,U$10,0))="","",(VLOOKUP($E159,'Income &amp; Expenditure Backsheet'!$D$7:$AK$184,U$10,0)))</f>
        <v>0</v>
      </c>
      <c r="V159" s="102">
        <f>IF((VLOOKUP($E159,'Income &amp; Expenditure Backsheet'!$D$7:$AK$184,V$10,0))="","",(VLOOKUP($E159,'Income &amp; Expenditure Backsheet'!$D$7:$AK$184,V$10,0)))</f>
        <v>99528236</v>
      </c>
    </row>
    <row r="160" spans="2:22" ht="16.5" customHeight="1">
      <c r="B160" s="42" t="s">
        <v>16</v>
      </c>
      <c r="C160" s="43" t="s">
        <v>26</v>
      </c>
      <c r="D160" s="43" t="s">
        <v>466</v>
      </c>
      <c r="E160" s="43" t="s">
        <v>303</v>
      </c>
      <c r="F160" s="88" t="s">
        <v>304</v>
      </c>
      <c r="G160" s="101">
        <f>IF((VLOOKUP($E160,'Income &amp; Expenditure Backsheet'!$D$7:$AK$184,G$10,0))="","",(VLOOKUP($E160,'Income &amp; Expenditure Backsheet'!$D$7:$AK$184,G$10,0)))</f>
        <v>21275975</v>
      </c>
      <c r="H160" s="102">
        <f>IF((VLOOKUP($E160,'Income &amp; Expenditure Backsheet'!$D$7:$AK$184,H$10,0))="","",(VLOOKUP($E160,'Income &amp; Expenditure Backsheet'!$D$7:$AK$184,H$10,0)))</f>
        <v>5318993.75</v>
      </c>
      <c r="I160" s="102">
        <f>IF((VLOOKUP($E160,'Income &amp; Expenditure Backsheet'!$D$7:$AK$184,I$10,0))="","",(VLOOKUP($E160,'Income &amp; Expenditure Backsheet'!$D$7:$AK$184,I$10,0)))</f>
        <v>5318993.75</v>
      </c>
      <c r="J160" s="102">
        <f>IF((VLOOKUP($E160,'Income &amp; Expenditure Backsheet'!$D$7:$AK$184,J$10,0))="","",(VLOOKUP($E160,'Income &amp; Expenditure Backsheet'!$D$7:$AK$184,J$10,0)))</f>
        <v>5318993.75</v>
      </c>
      <c r="K160" s="102">
        <f>IF((VLOOKUP($E160,'Income &amp; Expenditure Backsheet'!$D$7:$AK$184,K$10,0))="","",(VLOOKUP($E160,'Income &amp; Expenditure Backsheet'!$D$7:$AK$184,K$10,0)))</f>
        <v>5318993.75</v>
      </c>
      <c r="L160" s="102">
        <f>IF((VLOOKUP($E160,'Income &amp; Expenditure Backsheet'!$D$7:$AK$184,L$10,0))="","",(VLOOKUP($E160,'Income &amp; Expenditure Backsheet'!$D$7:$AK$184,L$10,0)))</f>
        <v>21275975</v>
      </c>
      <c r="M160" s="102">
        <f>IF((VLOOKUP($E160,'Income &amp; Expenditure Backsheet'!$D$7:$AK$184,M$10,0))="","",(VLOOKUP($E160,'Income &amp; Expenditure Backsheet'!$D$7:$AK$184,M$10,0)))</f>
        <v>5318993.75</v>
      </c>
      <c r="N160" s="102">
        <f>IF((VLOOKUP($E160,'Income &amp; Expenditure Backsheet'!$D$7:$AK$184,N$10,0))="","",(VLOOKUP($E160,'Income &amp; Expenditure Backsheet'!$D$7:$AK$184,N$10,0)))</f>
        <v>5318993.75</v>
      </c>
      <c r="O160" s="102">
        <f>IF((VLOOKUP($E160,'Income &amp; Expenditure Backsheet'!$D$7:$AK$184,O$10,0))="","",(VLOOKUP($E160,'Income &amp; Expenditure Backsheet'!$D$7:$AK$184,O$10,0)))</f>
        <v>5318993.75</v>
      </c>
      <c r="P160" s="102">
        <f>IF((VLOOKUP($E160,'Income &amp; Expenditure Backsheet'!$D$7:$AK$184,P$10,0))="","",(VLOOKUP($E160,'Income &amp; Expenditure Backsheet'!$D$7:$AK$184,P$10,0)))</f>
        <v>5318993.75</v>
      </c>
      <c r="Q160" s="102">
        <f>IF((VLOOKUP($E160,'Income &amp; Expenditure Backsheet'!$D$7:$AK$184,Q$10,0))="","",(VLOOKUP($E160,'Income &amp; Expenditure Backsheet'!$D$7:$AK$184,Q$10,0)))</f>
        <v>21275975</v>
      </c>
      <c r="R160" s="102">
        <f>IF((VLOOKUP($E160,'Income &amp; Expenditure Backsheet'!$D$7:$AK$184,R$10,0))="","",(VLOOKUP($E160,'Income &amp; Expenditure Backsheet'!$D$7:$AK$184,R$10,0)))</f>
        <v>5318993.75</v>
      </c>
      <c r="S160" s="102">
        <f>IF((VLOOKUP($E160,'Income &amp; Expenditure Backsheet'!$D$7:$AK$184,S$10,0))="","",(VLOOKUP($E160,'Income &amp; Expenditure Backsheet'!$D$7:$AK$184,S$10,0)))</f>
        <v>5318993.75</v>
      </c>
      <c r="T160" s="102">
        <f>IF((VLOOKUP($E160,'Income &amp; Expenditure Backsheet'!$D$7:$AK$184,T$10,0))="","",(VLOOKUP($E160,'Income &amp; Expenditure Backsheet'!$D$7:$AK$184,T$10,0)))</f>
        <v>5318993.75</v>
      </c>
      <c r="U160" s="102">
        <f>IF((VLOOKUP($E160,'Income &amp; Expenditure Backsheet'!$D$7:$AK$184,U$10,0))="","",(VLOOKUP($E160,'Income &amp; Expenditure Backsheet'!$D$7:$AK$184,U$10,0)))</f>
        <v>5318994</v>
      </c>
      <c r="V160" s="102">
        <f>IF((VLOOKUP($E160,'Income &amp; Expenditure Backsheet'!$D$7:$AK$184,V$10,0))="","",(VLOOKUP($E160,'Income &amp; Expenditure Backsheet'!$D$7:$AK$184,V$10,0)))</f>
        <v>21275975.25</v>
      </c>
    </row>
    <row r="161" spans="2:22" ht="16.5" customHeight="1">
      <c r="B161" s="42" t="s">
        <v>16</v>
      </c>
      <c r="C161" s="43" t="s">
        <v>24</v>
      </c>
      <c r="D161" s="43" t="s">
        <v>44</v>
      </c>
      <c r="E161" s="43" t="s">
        <v>305</v>
      </c>
      <c r="F161" s="88" t="s">
        <v>306</v>
      </c>
      <c r="G161" s="101">
        <f>IF((VLOOKUP($E161,'Income &amp; Expenditure Backsheet'!$D$7:$AK$184,G$10,0))="","",(VLOOKUP($E161,'Income &amp; Expenditure Backsheet'!$D$7:$AK$184,G$10,0)))</f>
        <v>14534503</v>
      </c>
      <c r="H161" s="102">
        <f>IF((VLOOKUP($E161,'Income &amp; Expenditure Backsheet'!$D$7:$AK$184,H$10,0))="","",(VLOOKUP($E161,'Income &amp; Expenditure Backsheet'!$D$7:$AK$184,H$10,0)))</f>
        <v>4068888.75</v>
      </c>
      <c r="I161" s="102">
        <f>IF((VLOOKUP($E161,'Income &amp; Expenditure Backsheet'!$D$7:$AK$184,I$10,0))="","",(VLOOKUP($E161,'Income &amp; Expenditure Backsheet'!$D$7:$AK$184,I$10,0)))</f>
        <v>3022281.75</v>
      </c>
      <c r="J161" s="102">
        <f>IF((VLOOKUP($E161,'Income &amp; Expenditure Backsheet'!$D$7:$AK$184,J$10,0))="","",(VLOOKUP($E161,'Income &amp; Expenditure Backsheet'!$D$7:$AK$184,J$10,0)))</f>
        <v>2822281.75</v>
      </c>
      <c r="K161" s="102">
        <f>IF((VLOOKUP($E161,'Income &amp; Expenditure Backsheet'!$D$7:$AK$184,K$10,0))="","",(VLOOKUP($E161,'Income &amp; Expenditure Backsheet'!$D$7:$AK$184,K$10,0)))</f>
        <v>4621050.75</v>
      </c>
      <c r="L161" s="102">
        <f>IF((VLOOKUP($E161,'Income &amp; Expenditure Backsheet'!$D$7:$AK$184,L$10,0))="","",(VLOOKUP($E161,'Income &amp; Expenditure Backsheet'!$D$7:$AK$184,L$10,0)))</f>
        <v>14534503</v>
      </c>
      <c r="M161" s="102">
        <f>IF((VLOOKUP($E161,'Income &amp; Expenditure Backsheet'!$D$7:$AK$184,M$10,0))="","",(VLOOKUP($E161,'Income &amp; Expenditure Backsheet'!$D$7:$AK$184,M$10,0)))</f>
        <v>4068888.75</v>
      </c>
      <c r="N161" s="102">
        <f>IF((VLOOKUP($E161,'Income &amp; Expenditure Backsheet'!$D$7:$AK$184,N$10,0))="","",(VLOOKUP($E161,'Income &amp; Expenditure Backsheet'!$D$7:$AK$184,N$10,0)))</f>
        <v>3124615</v>
      </c>
      <c r="O161" s="102">
        <f>IF((VLOOKUP($E161,'Income &amp; Expenditure Backsheet'!$D$7:$AK$184,O$10,0))="","",(VLOOKUP($E161,'Income &amp; Expenditure Backsheet'!$D$7:$AK$184,O$10,0)))</f>
        <v>2924615</v>
      </c>
      <c r="P161" s="102">
        <f>IF((VLOOKUP($E161,'Income &amp; Expenditure Backsheet'!$D$7:$AK$184,P$10,0))="","",(VLOOKUP($E161,'Income &amp; Expenditure Backsheet'!$D$7:$AK$184,P$10,0)))</f>
        <v>4416384</v>
      </c>
      <c r="Q161" s="102">
        <f>IF((VLOOKUP($E161,'Income &amp; Expenditure Backsheet'!$D$7:$AK$184,Q$10,0))="","",(VLOOKUP($E161,'Income &amp; Expenditure Backsheet'!$D$7:$AK$184,Q$10,0)))</f>
        <v>14534502.75</v>
      </c>
      <c r="R161" s="102">
        <f>IF((VLOOKUP($E161,'Income &amp; Expenditure Backsheet'!$D$7:$AK$184,R$10,0))="","",(VLOOKUP($E161,'Income &amp; Expenditure Backsheet'!$D$7:$AK$184,R$10,0)))</f>
        <v>4068888.75</v>
      </c>
      <c r="S161" s="102">
        <f>IF((VLOOKUP($E161,'Income &amp; Expenditure Backsheet'!$D$7:$AK$184,S$10,0))="","",(VLOOKUP($E161,'Income &amp; Expenditure Backsheet'!$D$7:$AK$184,S$10,0)))</f>
        <v>3124615</v>
      </c>
      <c r="T161" s="102">
        <f>IF((VLOOKUP($E161,'Income &amp; Expenditure Backsheet'!$D$7:$AK$184,T$10,0))="","",(VLOOKUP($E161,'Income &amp; Expenditure Backsheet'!$D$7:$AK$184,T$10,0)))</f>
        <v>2924615.0833333335</v>
      </c>
      <c r="U161" s="102">
        <f>IF((VLOOKUP($E161,'Income &amp; Expenditure Backsheet'!$D$7:$AK$184,U$10,0))="","",(VLOOKUP($E161,'Income &amp; Expenditure Backsheet'!$D$7:$AK$184,U$10,0)))</f>
        <v>4146881</v>
      </c>
      <c r="V161" s="102">
        <f>IF((VLOOKUP($E161,'Income &amp; Expenditure Backsheet'!$D$7:$AK$184,V$10,0))="","",(VLOOKUP($E161,'Income &amp; Expenditure Backsheet'!$D$7:$AK$184,V$10,0)))</f>
        <v>14264999.833333334</v>
      </c>
    </row>
    <row r="162" spans="2:22" ht="16.5" customHeight="1">
      <c r="B162" s="42" t="s">
        <v>18</v>
      </c>
      <c r="C162" s="43" t="s">
        <v>32</v>
      </c>
      <c r="D162" s="43" t="s">
        <v>48</v>
      </c>
      <c r="E162" s="43" t="s">
        <v>307</v>
      </c>
      <c r="F162" s="88" t="s">
        <v>308</v>
      </c>
      <c r="G162" s="101">
        <f>IF((VLOOKUP($E162,'Income &amp; Expenditure Backsheet'!$D$7:$AK$184,G$10,0))="","",(VLOOKUP($E162,'Income &amp; Expenditure Backsheet'!$D$7:$AK$184,G$10,0)))</f>
        <v>31518000</v>
      </c>
      <c r="H162" s="102">
        <f>IF((VLOOKUP($E162,'Income &amp; Expenditure Backsheet'!$D$7:$AK$184,H$10,0))="","",(VLOOKUP($E162,'Income &amp; Expenditure Backsheet'!$D$7:$AK$184,H$10,0)))</f>
        <v>7879500</v>
      </c>
      <c r="I162" s="102">
        <f>IF((VLOOKUP($E162,'Income &amp; Expenditure Backsheet'!$D$7:$AK$184,I$10,0))="","",(VLOOKUP($E162,'Income &amp; Expenditure Backsheet'!$D$7:$AK$184,I$10,0)))</f>
        <v>7879500</v>
      </c>
      <c r="J162" s="102">
        <f>IF((VLOOKUP($E162,'Income &amp; Expenditure Backsheet'!$D$7:$AK$184,J$10,0))="","",(VLOOKUP($E162,'Income &amp; Expenditure Backsheet'!$D$7:$AK$184,J$10,0)))</f>
        <v>7879500</v>
      </c>
      <c r="K162" s="102">
        <f>IF((VLOOKUP($E162,'Income &amp; Expenditure Backsheet'!$D$7:$AK$184,K$10,0))="","",(VLOOKUP($E162,'Income &amp; Expenditure Backsheet'!$D$7:$AK$184,K$10,0)))</f>
        <v>7879500</v>
      </c>
      <c r="L162" s="102">
        <f>IF((VLOOKUP($E162,'Income &amp; Expenditure Backsheet'!$D$7:$AK$184,L$10,0))="","",(VLOOKUP($E162,'Income &amp; Expenditure Backsheet'!$D$7:$AK$184,L$10,0)))</f>
        <v>31518000</v>
      </c>
      <c r="M162" s="102">
        <f>IF((VLOOKUP($E162,'Income &amp; Expenditure Backsheet'!$D$7:$AK$184,M$10,0))="","",(VLOOKUP($E162,'Income &amp; Expenditure Backsheet'!$D$7:$AK$184,M$10,0)))</f>
        <v>7923500</v>
      </c>
      <c r="N162" s="102">
        <f>IF((VLOOKUP($E162,'Income &amp; Expenditure Backsheet'!$D$7:$AK$184,N$10,0))="","",(VLOOKUP($E162,'Income &amp; Expenditure Backsheet'!$D$7:$AK$184,N$10,0)))</f>
        <v>7923500</v>
      </c>
      <c r="O162" s="102">
        <f>IF((VLOOKUP($E162,'Income &amp; Expenditure Backsheet'!$D$7:$AK$184,O$10,0))="","",(VLOOKUP($E162,'Income &amp; Expenditure Backsheet'!$D$7:$AK$184,O$10,0)))</f>
        <v>7923500</v>
      </c>
      <c r="P162" s="102">
        <f>IF((VLOOKUP($E162,'Income &amp; Expenditure Backsheet'!$D$7:$AK$184,P$10,0))="","",(VLOOKUP($E162,'Income &amp; Expenditure Backsheet'!$D$7:$AK$184,P$10,0)))</f>
        <v>7923500</v>
      </c>
      <c r="Q162" s="102">
        <f>IF((VLOOKUP($E162,'Income &amp; Expenditure Backsheet'!$D$7:$AK$184,Q$10,0))="","",(VLOOKUP($E162,'Income &amp; Expenditure Backsheet'!$D$7:$AK$184,Q$10,0)))</f>
        <v>31694000</v>
      </c>
      <c r="R162" s="102">
        <f>IF((VLOOKUP($E162,'Income &amp; Expenditure Backsheet'!$D$7:$AK$184,R$10,0))="","",(VLOOKUP($E162,'Income &amp; Expenditure Backsheet'!$D$7:$AK$184,R$10,0)))</f>
        <v>7923500</v>
      </c>
      <c r="S162" s="102">
        <f>IF((VLOOKUP($E162,'Income &amp; Expenditure Backsheet'!$D$7:$AK$184,S$10,0))="","",(VLOOKUP($E162,'Income &amp; Expenditure Backsheet'!$D$7:$AK$184,S$10,0)))</f>
        <v>7357000</v>
      </c>
      <c r="T162" s="102">
        <f>IF((VLOOKUP($E162,'Income &amp; Expenditure Backsheet'!$D$7:$AK$184,T$10,0))="","",(VLOOKUP($E162,'Income &amp; Expenditure Backsheet'!$D$7:$AK$184,T$10,0)))</f>
        <v>8489500</v>
      </c>
      <c r="U162" s="102">
        <f>IF((VLOOKUP($E162,'Income &amp; Expenditure Backsheet'!$D$7:$AK$184,U$10,0))="","",(VLOOKUP($E162,'Income &amp; Expenditure Backsheet'!$D$7:$AK$184,U$10,0)))</f>
        <v>7924000</v>
      </c>
      <c r="V162" s="102">
        <f>IF((VLOOKUP($E162,'Income &amp; Expenditure Backsheet'!$D$7:$AK$184,V$10,0))="","",(VLOOKUP($E162,'Income &amp; Expenditure Backsheet'!$D$7:$AK$184,V$10,0)))</f>
        <v>31694000</v>
      </c>
    </row>
    <row r="163" spans="2:22" ht="16.5" customHeight="1">
      <c r="B163" s="42" t="s">
        <v>18</v>
      </c>
      <c r="C163" s="43" t="s">
        <v>34</v>
      </c>
      <c r="D163" s="43" t="s">
        <v>54</v>
      </c>
      <c r="E163" s="43" t="s">
        <v>309</v>
      </c>
      <c r="F163" s="88" t="s">
        <v>310</v>
      </c>
      <c r="G163" s="101">
        <f>IF((VLOOKUP($E163,'Income &amp; Expenditure Backsheet'!$D$7:$AK$184,G$10,0))="","",(VLOOKUP($E163,'Income &amp; Expenditure Backsheet'!$D$7:$AK$184,G$10,0)))</f>
        <v>51438173</v>
      </c>
      <c r="H163" s="102">
        <f>IF((VLOOKUP($E163,'Income &amp; Expenditure Backsheet'!$D$7:$AK$184,H$10,0))="","",(VLOOKUP($E163,'Income &amp; Expenditure Backsheet'!$D$7:$AK$184,H$10,0)))</f>
        <v>12859543</v>
      </c>
      <c r="I163" s="102">
        <f>IF((VLOOKUP($E163,'Income &amp; Expenditure Backsheet'!$D$7:$AK$184,I$10,0))="","",(VLOOKUP($E163,'Income &amp; Expenditure Backsheet'!$D$7:$AK$184,I$10,0)))</f>
        <v>12859543</v>
      </c>
      <c r="J163" s="102">
        <f>IF((VLOOKUP($E163,'Income &amp; Expenditure Backsheet'!$D$7:$AK$184,J$10,0))="","",(VLOOKUP($E163,'Income &amp; Expenditure Backsheet'!$D$7:$AK$184,J$10,0)))</f>
        <v>12859543</v>
      </c>
      <c r="K163" s="102">
        <f>IF((VLOOKUP($E163,'Income &amp; Expenditure Backsheet'!$D$7:$AK$184,K$10,0))="","",(VLOOKUP($E163,'Income &amp; Expenditure Backsheet'!$D$7:$AK$184,K$10,0)))</f>
        <v>12859544</v>
      </c>
      <c r="L163" s="102">
        <f>IF((VLOOKUP($E163,'Income &amp; Expenditure Backsheet'!$D$7:$AK$184,L$10,0))="","",(VLOOKUP($E163,'Income &amp; Expenditure Backsheet'!$D$7:$AK$184,L$10,0)))</f>
        <v>51438173</v>
      </c>
      <c r="M163" s="102">
        <f>IF((VLOOKUP($E163,'Income &amp; Expenditure Backsheet'!$D$7:$AK$184,M$10,0))="","",(VLOOKUP($E163,'Income &amp; Expenditure Backsheet'!$D$7:$AK$184,M$10,0)))</f>
        <v>12859543</v>
      </c>
      <c r="N163" s="102">
        <f>IF((VLOOKUP($E163,'Income &amp; Expenditure Backsheet'!$D$7:$AK$184,N$10,0))="","",(VLOOKUP($E163,'Income &amp; Expenditure Backsheet'!$D$7:$AK$184,N$10,0)))</f>
        <v>12859543</v>
      </c>
      <c r="O163" s="102">
        <f>IF((VLOOKUP($E163,'Income &amp; Expenditure Backsheet'!$D$7:$AK$184,O$10,0))="","",(VLOOKUP($E163,'Income &amp; Expenditure Backsheet'!$D$7:$AK$184,O$10,0)))</f>
        <v>12859543</v>
      </c>
      <c r="P163" s="102">
        <f>IF((VLOOKUP($E163,'Income &amp; Expenditure Backsheet'!$D$7:$AK$184,P$10,0))="","",(VLOOKUP($E163,'Income &amp; Expenditure Backsheet'!$D$7:$AK$184,P$10,0)))</f>
        <v>12859544</v>
      </c>
      <c r="Q163" s="102">
        <f>IF((VLOOKUP($E163,'Income &amp; Expenditure Backsheet'!$D$7:$AK$184,Q$10,0))="","",(VLOOKUP($E163,'Income &amp; Expenditure Backsheet'!$D$7:$AK$184,Q$10,0)))</f>
        <v>51438173</v>
      </c>
      <c r="R163" s="102">
        <f>IF((VLOOKUP($E163,'Income &amp; Expenditure Backsheet'!$D$7:$AK$184,R$10,0))="","",(VLOOKUP($E163,'Income &amp; Expenditure Backsheet'!$D$7:$AK$184,R$10,0)))</f>
        <v>12859543</v>
      </c>
      <c r="S163" s="102">
        <f>IF((VLOOKUP($E163,'Income &amp; Expenditure Backsheet'!$D$7:$AK$184,S$10,0))="","",(VLOOKUP($E163,'Income &amp; Expenditure Backsheet'!$D$7:$AK$184,S$10,0)))</f>
        <v>12859543</v>
      </c>
      <c r="T163" s="102">
        <f>IF((VLOOKUP($E163,'Income &amp; Expenditure Backsheet'!$D$7:$AK$184,T$10,0))="","",(VLOOKUP($E163,'Income &amp; Expenditure Backsheet'!$D$7:$AK$184,T$10,0)))</f>
        <v>12859543</v>
      </c>
      <c r="U163" s="102">
        <f>IF((VLOOKUP($E163,'Income &amp; Expenditure Backsheet'!$D$7:$AK$184,U$10,0))="","",(VLOOKUP($E163,'Income &amp; Expenditure Backsheet'!$D$7:$AK$184,U$10,0)))</f>
        <v>12859544</v>
      </c>
      <c r="V163" s="102">
        <f>IF((VLOOKUP($E163,'Income &amp; Expenditure Backsheet'!$D$7:$AK$184,V$10,0))="","",(VLOOKUP($E163,'Income &amp; Expenditure Backsheet'!$D$7:$AK$184,V$10,0)))</f>
        <v>51438173</v>
      </c>
    </row>
    <row r="164" spans="2:22" ht="16.5" customHeight="1">
      <c r="B164" s="42" t="s">
        <v>16</v>
      </c>
      <c r="C164" s="43" t="s">
        <v>24</v>
      </c>
      <c r="D164" s="43" t="s">
        <v>44</v>
      </c>
      <c r="E164" s="43" t="s">
        <v>311</v>
      </c>
      <c r="F164" s="88" t="s">
        <v>312</v>
      </c>
      <c r="G164" s="101">
        <f>IF((VLOOKUP($E164,'Income &amp; Expenditure Backsheet'!$D$7:$AK$184,G$10,0))="","",(VLOOKUP($E164,'Income &amp; Expenditure Backsheet'!$D$7:$AK$184,G$10,0)))</f>
        <v>157280006</v>
      </c>
      <c r="H164" s="102">
        <f>IF((VLOOKUP($E164,'Income &amp; Expenditure Backsheet'!$D$7:$AK$184,H$10,0))="","",(VLOOKUP($E164,'Income &amp; Expenditure Backsheet'!$D$7:$AK$184,H$10,0)))</f>
        <v>39320001.5</v>
      </c>
      <c r="I164" s="102">
        <f>IF((VLOOKUP($E164,'Income &amp; Expenditure Backsheet'!$D$7:$AK$184,I$10,0))="","",(VLOOKUP($E164,'Income &amp; Expenditure Backsheet'!$D$7:$AK$184,I$10,0)))</f>
        <v>39320001.5</v>
      </c>
      <c r="J164" s="102">
        <f>IF((VLOOKUP($E164,'Income &amp; Expenditure Backsheet'!$D$7:$AK$184,J$10,0))="","",(VLOOKUP($E164,'Income &amp; Expenditure Backsheet'!$D$7:$AK$184,J$10,0)))</f>
        <v>39320001.5</v>
      </c>
      <c r="K164" s="102">
        <f>IF((VLOOKUP($E164,'Income &amp; Expenditure Backsheet'!$D$7:$AK$184,K$10,0))="","",(VLOOKUP($E164,'Income &amp; Expenditure Backsheet'!$D$7:$AK$184,K$10,0)))</f>
        <v>39320001.5</v>
      </c>
      <c r="L164" s="102">
        <f>IF((VLOOKUP($E164,'Income &amp; Expenditure Backsheet'!$D$7:$AK$184,L$10,0))="","",(VLOOKUP($E164,'Income &amp; Expenditure Backsheet'!$D$7:$AK$184,L$10,0)))</f>
        <v>157280006</v>
      </c>
      <c r="M164" s="102">
        <f>IF((VLOOKUP($E164,'Income &amp; Expenditure Backsheet'!$D$7:$AK$184,M$10,0))="","",(VLOOKUP($E164,'Income &amp; Expenditure Backsheet'!$D$7:$AK$184,M$10,0)))</f>
        <v>39274798.399999999</v>
      </c>
      <c r="N164" s="102">
        <f>IF((VLOOKUP($E164,'Income &amp; Expenditure Backsheet'!$D$7:$AK$184,N$10,0))="","",(VLOOKUP($E164,'Income &amp; Expenditure Backsheet'!$D$7:$AK$184,N$10,0)))</f>
        <v>39471288</v>
      </c>
      <c r="O164" s="102">
        <f>IF((VLOOKUP($E164,'Income &amp; Expenditure Backsheet'!$D$7:$AK$184,O$10,0))="","",(VLOOKUP($E164,'Income &amp; Expenditure Backsheet'!$D$7:$AK$184,O$10,0)))</f>
        <v>39471288</v>
      </c>
      <c r="P164" s="102">
        <f>IF((VLOOKUP($E164,'Income &amp; Expenditure Backsheet'!$D$7:$AK$184,P$10,0))="","",(VLOOKUP($E164,'Income &amp; Expenditure Backsheet'!$D$7:$AK$184,P$10,0)))</f>
        <v>38971321.599999994</v>
      </c>
      <c r="Q164" s="102">
        <f>IF((VLOOKUP($E164,'Income &amp; Expenditure Backsheet'!$D$7:$AK$184,Q$10,0))="","",(VLOOKUP($E164,'Income &amp; Expenditure Backsheet'!$D$7:$AK$184,Q$10,0)))</f>
        <v>157188696</v>
      </c>
      <c r="R164" s="102">
        <f>IF((VLOOKUP($E164,'Income &amp; Expenditure Backsheet'!$D$7:$AK$184,R$10,0))="","",(VLOOKUP($E164,'Income &amp; Expenditure Backsheet'!$D$7:$AK$184,R$10,0)))</f>
        <v>39274798.399999999</v>
      </c>
      <c r="S164" s="102">
        <f>IF((VLOOKUP($E164,'Income &amp; Expenditure Backsheet'!$D$7:$AK$184,S$10,0))="","",(VLOOKUP($E164,'Income &amp; Expenditure Backsheet'!$D$7:$AK$184,S$10,0)))</f>
        <v>39471288</v>
      </c>
      <c r="T164" s="102">
        <f>IF((VLOOKUP($E164,'Income &amp; Expenditure Backsheet'!$D$7:$AK$184,T$10,0))="","",(VLOOKUP($E164,'Income &amp; Expenditure Backsheet'!$D$7:$AK$184,T$10,0)))</f>
        <v>39520411</v>
      </c>
      <c r="U164" s="102">
        <f>IF((VLOOKUP($E164,'Income &amp; Expenditure Backsheet'!$D$7:$AK$184,U$10,0))="","",(VLOOKUP($E164,'Income &amp; Expenditure Backsheet'!$D$7:$AK$184,U$10,0)))</f>
        <v>46482804.599999994</v>
      </c>
      <c r="V164" s="102">
        <f>IF((VLOOKUP($E164,'Income &amp; Expenditure Backsheet'!$D$7:$AK$184,V$10,0))="","",(VLOOKUP($E164,'Income &amp; Expenditure Backsheet'!$D$7:$AK$184,V$10,0)))</f>
        <v>164749302</v>
      </c>
    </row>
    <row r="165" spans="2:22" ht="16.5" customHeight="1">
      <c r="B165" s="42" t="s">
        <v>22</v>
      </c>
      <c r="C165" s="43" t="s">
        <v>38</v>
      </c>
      <c r="D165" s="43" t="s">
        <v>58</v>
      </c>
      <c r="E165" s="43" t="s">
        <v>313</v>
      </c>
      <c r="F165" s="88" t="s">
        <v>314</v>
      </c>
      <c r="G165" s="101">
        <f>IF((VLOOKUP($E165,'Income &amp; Expenditure Backsheet'!$D$7:$AK$184,G$10,0))="","",(VLOOKUP($E165,'Income &amp; Expenditure Backsheet'!$D$7:$AK$184,G$10,0)))</f>
        <v>73106004</v>
      </c>
      <c r="H165" s="102">
        <f>IF((VLOOKUP($E165,'Income &amp; Expenditure Backsheet'!$D$7:$AK$184,H$10,0))="","",(VLOOKUP($E165,'Income &amp; Expenditure Backsheet'!$D$7:$AK$184,H$10,0)))</f>
        <v>23474751</v>
      </c>
      <c r="I165" s="102">
        <f>IF((VLOOKUP($E165,'Income &amp; Expenditure Backsheet'!$D$7:$AK$184,I$10,0))="","",(VLOOKUP($E165,'Income &amp; Expenditure Backsheet'!$D$7:$AK$184,I$10,0)))</f>
        <v>16543751</v>
      </c>
      <c r="J165" s="102">
        <f>IF((VLOOKUP($E165,'Income &amp; Expenditure Backsheet'!$D$7:$AK$184,J$10,0))="","",(VLOOKUP($E165,'Income &amp; Expenditure Backsheet'!$D$7:$AK$184,J$10,0)))</f>
        <v>16543751</v>
      </c>
      <c r="K165" s="102">
        <f>IF((VLOOKUP($E165,'Income &amp; Expenditure Backsheet'!$D$7:$AK$184,K$10,0))="","",(VLOOKUP($E165,'Income &amp; Expenditure Backsheet'!$D$7:$AK$184,K$10,0)))</f>
        <v>16543751</v>
      </c>
      <c r="L165" s="102">
        <f>IF((VLOOKUP($E165,'Income &amp; Expenditure Backsheet'!$D$7:$AK$184,L$10,0))="","",(VLOOKUP($E165,'Income &amp; Expenditure Backsheet'!$D$7:$AK$184,L$10,0)))</f>
        <v>73106004</v>
      </c>
      <c r="M165" s="102">
        <f>IF((VLOOKUP($E165,'Income &amp; Expenditure Backsheet'!$D$7:$AK$184,M$10,0))="","",(VLOOKUP($E165,'Income &amp; Expenditure Backsheet'!$D$7:$AK$184,M$10,0)))</f>
        <v>23476333.75</v>
      </c>
      <c r="N165" s="102">
        <f>IF((VLOOKUP($E165,'Income &amp; Expenditure Backsheet'!$D$7:$AK$184,N$10,0))="","",(VLOOKUP($E165,'Income &amp; Expenditure Backsheet'!$D$7:$AK$184,N$10,0)))</f>
        <v>16447222</v>
      </c>
      <c r="O165" s="102">
        <f>IF((VLOOKUP($E165,'Income &amp; Expenditure Backsheet'!$D$7:$AK$184,O$10,0))="","",(VLOOKUP($E165,'Income &amp; Expenditure Backsheet'!$D$7:$AK$184,O$10,0)))</f>
        <v>16400722</v>
      </c>
      <c r="P165" s="102">
        <f>IF((VLOOKUP($E165,'Income &amp; Expenditure Backsheet'!$D$7:$AK$184,P$10,0))="","",(VLOOKUP($E165,'Income &amp; Expenditure Backsheet'!$D$7:$AK$184,P$10,0)))</f>
        <v>16400722</v>
      </c>
      <c r="Q165" s="102">
        <f>IF((VLOOKUP($E165,'Income &amp; Expenditure Backsheet'!$D$7:$AK$184,Q$10,0))="","",(VLOOKUP($E165,'Income &amp; Expenditure Backsheet'!$D$7:$AK$184,Q$10,0)))</f>
        <v>72724999.75</v>
      </c>
      <c r="R165" s="102">
        <f>IF((VLOOKUP($E165,'Income &amp; Expenditure Backsheet'!$D$7:$AK$184,R$10,0))="","",(VLOOKUP($E165,'Income &amp; Expenditure Backsheet'!$D$7:$AK$184,R$10,0)))</f>
        <v>23476333.75</v>
      </c>
      <c r="S165" s="102">
        <f>IF((VLOOKUP($E165,'Income &amp; Expenditure Backsheet'!$D$7:$AK$184,S$10,0))="","",(VLOOKUP($E165,'Income &amp; Expenditure Backsheet'!$D$7:$AK$184,S$10,0)))</f>
        <v>16477222</v>
      </c>
      <c r="T165" s="102">
        <f>IF((VLOOKUP($E165,'Income &amp; Expenditure Backsheet'!$D$7:$AK$184,T$10,0))="","",(VLOOKUP($E165,'Income &amp; Expenditure Backsheet'!$D$7:$AK$184,T$10,0)))</f>
        <v>16400722</v>
      </c>
      <c r="U165" s="102">
        <f>IF((VLOOKUP($E165,'Income &amp; Expenditure Backsheet'!$D$7:$AK$184,U$10,0))="","",(VLOOKUP($E165,'Income &amp; Expenditure Backsheet'!$D$7:$AK$184,U$10,0)))</f>
        <v>17083722</v>
      </c>
      <c r="V165" s="102">
        <f>IF((VLOOKUP($E165,'Income &amp; Expenditure Backsheet'!$D$7:$AK$184,V$10,0))="","",(VLOOKUP($E165,'Income &amp; Expenditure Backsheet'!$D$7:$AK$184,V$10,0)))</f>
        <v>73437999.75</v>
      </c>
    </row>
    <row r="166" spans="2:22" ht="16.5" customHeight="1">
      <c r="B166" s="42" t="s">
        <v>20</v>
      </c>
      <c r="C166" s="43" t="s">
        <v>36</v>
      </c>
      <c r="D166" s="43" t="s">
        <v>64</v>
      </c>
      <c r="E166" s="43" t="s">
        <v>315</v>
      </c>
      <c r="F166" s="88" t="s">
        <v>316</v>
      </c>
      <c r="G166" s="101">
        <f>IF((VLOOKUP($E166,'Income &amp; Expenditure Backsheet'!$D$7:$AK$184,G$10,0))="","",(VLOOKUP($E166,'Income &amp; Expenditure Backsheet'!$D$7:$AK$184,G$10,0)))</f>
        <v>15619000</v>
      </c>
      <c r="H166" s="102">
        <f>IF((VLOOKUP($E166,'Income &amp; Expenditure Backsheet'!$D$7:$AK$184,H$10,0))="","",(VLOOKUP($E166,'Income &amp; Expenditure Backsheet'!$D$7:$AK$184,H$10,0)))</f>
        <v>4089000</v>
      </c>
      <c r="I166" s="102">
        <f>IF((VLOOKUP($E166,'Income &amp; Expenditure Backsheet'!$D$7:$AK$184,I$10,0))="","",(VLOOKUP($E166,'Income &amp; Expenditure Backsheet'!$D$7:$AK$184,I$10,0)))</f>
        <v>4089000</v>
      </c>
      <c r="J166" s="102">
        <f>IF((VLOOKUP($E166,'Income &amp; Expenditure Backsheet'!$D$7:$AK$184,J$10,0))="","",(VLOOKUP($E166,'Income &amp; Expenditure Backsheet'!$D$7:$AK$184,J$10,0)))</f>
        <v>4089000</v>
      </c>
      <c r="K166" s="102">
        <f>IF((VLOOKUP($E166,'Income &amp; Expenditure Backsheet'!$D$7:$AK$184,K$10,0))="","",(VLOOKUP($E166,'Income &amp; Expenditure Backsheet'!$D$7:$AK$184,K$10,0)))</f>
        <v>4089000</v>
      </c>
      <c r="L166" s="102">
        <f>IF((VLOOKUP($E166,'Income &amp; Expenditure Backsheet'!$D$7:$AK$184,L$10,0))="","",(VLOOKUP($E166,'Income &amp; Expenditure Backsheet'!$D$7:$AK$184,L$10,0)))</f>
        <v>16356000</v>
      </c>
      <c r="M166" s="102">
        <f>IF((VLOOKUP($E166,'Income &amp; Expenditure Backsheet'!$D$7:$AK$184,M$10,0))="","",(VLOOKUP($E166,'Income &amp; Expenditure Backsheet'!$D$7:$AK$184,M$10,0)))</f>
        <v>4089000</v>
      </c>
      <c r="N166" s="102">
        <f>IF((VLOOKUP($E166,'Income &amp; Expenditure Backsheet'!$D$7:$AK$184,N$10,0))="","",(VLOOKUP($E166,'Income &amp; Expenditure Backsheet'!$D$7:$AK$184,N$10,0)))</f>
        <v>4100000</v>
      </c>
      <c r="O166" s="102">
        <f>IF((VLOOKUP($E166,'Income &amp; Expenditure Backsheet'!$D$7:$AK$184,O$10,0))="","",(VLOOKUP($E166,'Income &amp; Expenditure Backsheet'!$D$7:$AK$184,O$10,0)))</f>
        <v>4100000</v>
      </c>
      <c r="P166" s="102">
        <f>IF((VLOOKUP($E166,'Income &amp; Expenditure Backsheet'!$D$7:$AK$184,P$10,0))="","",(VLOOKUP($E166,'Income &amp; Expenditure Backsheet'!$D$7:$AK$184,P$10,0)))</f>
        <v>4099000</v>
      </c>
      <c r="Q166" s="102">
        <f>IF((VLOOKUP($E166,'Income &amp; Expenditure Backsheet'!$D$7:$AK$184,Q$10,0))="","",(VLOOKUP($E166,'Income &amp; Expenditure Backsheet'!$D$7:$AK$184,Q$10,0)))</f>
        <v>16388000</v>
      </c>
      <c r="R166" s="102">
        <f>IF((VLOOKUP($E166,'Income &amp; Expenditure Backsheet'!$D$7:$AK$184,R$10,0))="","",(VLOOKUP($E166,'Income &amp; Expenditure Backsheet'!$D$7:$AK$184,R$10,0)))</f>
        <v>4089000</v>
      </c>
      <c r="S166" s="102">
        <f>IF((VLOOKUP($E166,'Income &amp; Expenditure Backsheet'!$D$7:$AK$184,S$10,0))="","",(VLOOKUP($E166,'Income &amp; Expenditure Backsheet'!$D$7:$AK$184,S$10,0)))</f>
        <v>4100000</v>
      </c>
      <c r="T166" s="102">
        <f>IF((VLOOKUP($E166,'Income &amp; Expenditure Backsheet'!$D$7:$AK$184,T$10,0))="","",(VLOOKUP($E166,'Income &amp; Expenditure Backsheet'!$D$7:$AK$184,T$10,0)))</f>
        <v>4100000</v>
      </c>
      <c r="U166" s="102">
        <f>IF((VLOOKUP($E166,'Income &amp; Expenditure Backsheet'!$D$7:$AK$184,U$10,0))="","",(VLOOKUP($E166,'Income &amp; Expenditure Backsheet'!$D$7:$AK$184,U$10,0)))</f>
        <v>4099000</v>
      </c>
      <c r="V166" s="102">
        <f>IF((VLOOKUP($E166,'Income &amp; Expenditure Backsheet'!$D$7:$AK$184,V$10,0))="","",(VLOOKUP($E166,'Income &amp; Expenditure Backsheet'!$D$7:$AK$184,V$10,0)))</f>
        <v>16388000</v>
      </c>
    </row>
    <row r="167" spans="2:22" ht="16.5" customHeight="1">
      <c r="B167" s="42" t="s">
        <v>22</v>
      </c>
      <c r="C167" s="43" t="s">
        <v>40</v>
      </c>
      <c r="D167" s="43" t="s">
        <v>60</v>
      </c>
      <c r="E167" s="43" t="s">
        <v>317</v>
      </c>
      <c r="F167" s="88" t="s">
        <v>318</v>
      </c>
      <c r="G167" s="101">
        <f>IF((VLOOKUP($E167,'Income &amp; Expenditure Backsheet'!$D$7:$AK$184,G$10,0))="","",(VLOOKUP($E167,'Income &amp; Expenditure Backsheet'!$D$7:$AK$184,G$10,0)))</f>
        <v>14457861</v>
      </c>
      <c r="H167" s="102">
        <f>IF((VLOOKUP($E167,'Income &amp; Expenditure Backsheet'!$D$7:$AK$184,H$10,0))="","",(VLOOKUP($E167,'Income &amp; Expenditure Backsheet'!$D$7:$AK$184,H$10,0)))</f>
        <v>3614465.25</v>
      </c>
      <c r="I167" s="102">
        <f>IF((VLOOKUP($E167,'Income &amp; Expenditure Backsheet'!$D$7:$AK$184,I$10,0))="","",(VLOOKUP($E167,'Income &amp; Expenditure Backsheet'!$D$7:$AK$184,I$10,0)))</f>
        <v>3614465.25</v>
      </c>
      <c r="J167" s="102">
        <f>IF((VLOOKUP($E167,'Income &amp; Expenditure Backsheet'!$D$7:$AK$184,J$10,0))="","",(VLOOKUP($E167,'Income &amp; Expenditure Backsheet'!$D$7:$AK$184,J$10,0)))</f>
        <v>3614465.25</v>
      </c>
      <c r="K167" s="102">
        <f>IF((VLOOKUP($E167,'Income &amp; Expenditure Backsheet'!$D$7:$AK$184,K$10,0))="","",(VLOOKUP($E167,'Income &amp; Expenditure Backsheet'!$D$7:$AK$184,K$10,0)))</f>
        <v>3614465.25</v>
      </c>
      <c r="L167" s="102">
        <f>IF((VLOOKUP($E167,'Income &amp; Expenditure Backsheet'!$D$7:$AK$184,L$10,0))="","",(VLOOKUP($E167,'Income &amp; Expenditure Backsheet'!$D$7:$AK$184,L$10,0)))</f>
        <v>14457861</v>
      </c>
      <c r="M167" s="102">
        <f>IF((VLOOKUP($E167,'Income &amp; Expenditure Backsheet'!$D$7:$AK$184,M$10,0))="","",(VLOOKUP($E167,'Income &amp; Expenditure Backsheet'!$D$7:$AK$184,M$10,0)))</f>
        <v>3614465.25</v>
      </c>
      <c r="N167" s="102">
        <f>IF((VLOOKUP($E167,'Income &amp; Expenditure Backsheet'!$D$7:$AK$184,N$10,0))="","",(VLOOKUP($E167,'Income &amp; Expenditure Backsheet'!$D$7:$AK$184,N$10,0)))</f>
        <v>3614465.25</v>
      </c>
      <c r="O167" s="102">
        <f>IF((VLOOKUP($E167,'Income &amp; Expenditure Backsheet'!$D$7:$AK$184,O$10,0))="","",(VLOOKUP($E167,'Income &amp; Expenditure Backsheet'!$D$7:$AK$184,O$10,0)))</f>
        <v>3614465.25</v>
      </c>
      <c r="P167" s="102">
        <f>IF((VLOOKUP($E167,'Income &amp; Expenditure Backsheet'!$D$7:$AK$184,P$10,0))="","",(VLOOKUP($E167,'Income &amp; Expenditure Backsheet'!$D$7:$AK$184,P$10,0)))</f>
        <v>3614465.25</v>
      </c>
      <c r="Q167" s="102">
        <f>IF((VLOOKUP($E167,'Income &amp; Expenditure Backsheet'!$D$7:$AK$184,Q$10,0))="","",(VLOOKUP($E167,'Income &amp; Expenditure Backsheet'!$D$7:$AK$184,Q$10,0)))</f>
        <v>14457861</v>
      </c>
      <c r="R167" s="102">
        <f>IF((VLOOKUP($E167,'Income &amp; Expenditure Backsheet'!$D$7:$AK$184,R$10,0))="","",(VLOOKUP($E167,'Income &amp; Expenditure Backsheet'!$D$7:$AK$184,R$10,0)))</f>
        <v>3614465.25</v>
      </c>
      <c r="S167" s="102">
        <f>IF((VLOOKUP($E167,'Income &amp; Expenditure Backsheet'!$D$7:$AK$184,S$10,0))="","",(VLOOKUP($E167,'Income &amp; Expenditure Backsheet'!$D$7:$AK$184,S$10,0)))</f>
        <v>3614465.25</v>
      </c>
      <c r="T167" s="102">
        <f>IF((VLOOKUP($E167,'Income &amp; Expenditure Backsheet'!$D$7:$AK$184,T$10,0))="","",(VLOOKUP($E167,'Income &amp; Expenditure Backsheet'!$D$7:$AK$184,T$10,0)))</f>
        <v>3614465.25</v>
      </c>
      <c r="U167" s="102">
        <f>IF((VLOOKUP($E167,'Income &amp; Expenditure Backsheet'!$D$7:$AK$184,U$10,0))="","",(VLOOKUP($E167,'Income &amp; Expenditure Backsheet'!$D$7:$AK$184,U$10,0)))</f>
        <v>3614465.25</v>
      </c>
      <c r="V167" s="102">
        <f>IF((VLOOKUP($E167,'Income &amp; Expenditure Backsheet'!$D$7:$AK$184,V$10,0))="","",(VLOOKUP($E167,'Income &amp; Expenditure Backsheet'!$D$7:$AK$184,V$10,0)))</f>
        <v>14457861</v>
      </c>
    </row>
    <row r="168" spans="2:22" ht="16.5" customHeight="1">
      <c r="B168" s="42" t="s">
        <v>16</v>
      </c>
      <c r="C168" s="43" t="s">
        <v>26</v>
      </c>
      <c r="D168" s="43" t="s">
        <v>466</v>
      </c>
      <c r="E168" s="43" t="s">
        <v>319</v>
      </c>
      <c r="F168" s="88" t="s">
        <v>320</v>
      </c>
      <c r="G168" s="101">
        <f>IF((VLOOKUP($E168,'Income &amp; Expenditure Backsheet'!$D$7:$AK$184,G$10,0))="","",(VLOOKUP($E168,'Income &amp; Expenditure Backsheet'!$D$7:$AK$184,G$10,0)))</f>
        <v>17300756</v>
      </c>
      <c r="H168" s="102">
        <f>IF((VLOOKUP($E168,'Income &amp; Expenditure Backsheet'!$D$7:$AK$184,H$10,0))="","",(VLOOKUP($E168,'Income &amp; Expenditure Backsheet'!$D$7:$AK$184,H$10,0)))</f>
        <v>3855000</v>
      </c>
      <c r="I168" s="102">
        <f>IF((VLOOKUP($E168,'Income &amp; Expenditure Backsheet'!$D$7:$AK$184,I$10,0))="","",(VLOOKUP($E168,'Income &amp; Expenditure Backsheet'!$D$7:$AK$184,I$10,0)))</f>
        <v>3855000</v>
      </c>
      <c r="J168" s="102">
        <f>IF((VLOOKUP($E168,'Income &amp; Expenditure Backsheet'!$D$7:$AK$184,J$10,0))="","",(VLOOKUP($E168,'Income &amp; Expenditure Backsheet'!$D$7:$AK$184,J$10,0)))</f>
        <v>4795000</v>
      </c>
      <c r="K168" s="102">
        <f>IF((VLOOKUP($E168,'Income &amp; Expenditure Backsheet'!$D$7:$AK$184,K$10,0))="","",(VLOOKUP($E168,'Income &amp; Expenditure Backsheet'!$D$7:$AK$184,K$10,0)))</f>
        <v>4795756</v>
      </c>
      <c r="L168" s="102">
        <f>IF((VLOOKUP($E168,'Income &amp; Expenditure Backsheet'!$D$7:$AK$184,L$10,0))="","",(VLOOKUP($E168,'Income &amp; Expenditure Backsheet'!$D$7:$AK$184,L$10,0)))</f>
        <v>17300756</v>
      </c>
      <c r="M168" s="102">
        <f>IF((VLOOKUP($E168,'Income &amp; Expenditure Backsheet'!$D$7:$AK$184,M$10,0))="","",(VLOOKUP($E168,'Income &amp; Expenditure Backsheet'!$D$7:$AK$184,M$10,0)))</f>
        <v>3855000</v>
      </c>
      <c r="N168" s="102">
        <f>IF((VLOOKUP($E168,'Income &amp; Expenditure Backsheet'!$D$7:$AK$184,N$10,0))="","",(VLOOKUP($E168,'Income &amp; Expenditure Backsheet'!$D$7:$AK$184,N$10,0)))</f>
        <v>3855000</v>
      </c>
      <c r="O168" s="102">
        <f>IF((VLOOKUP($E168,'Income &amp; Expenditure Backsheet'!$D$7:$AK$184,O$10,0))="","",(VLOOKUP($E168,'Income &amp; Expenditure Backsheet'!$D$7:$AK$184,O$10,0)))</f>
        <v>6500000</v>
      </c>
      <c r="P168" s="102">
        <f>IF((VLOOKUP($E168,'Income &amp; Expenditure Backsheet'!$D$7:$AK$184,P$10,0))="","",(VLOOKUP($E168,'Income &amp; Expenditure Backsheet'!$D$7:$AK$184,P$10,0)))</f>
        <v>3090756</v>
      </c>
      <c r="Q168" s="102">
        <f>IF((VLOOKUP($E168,'Income &amp; Expenditure Backsheet'!$D$7:$AK$184,Q$10,0))="","",(VLOOKUP($E168,'Income &amp; Expenditure Backsheet'!$D$7:$AK$184,Q$10,0)))</f>
        <v>17300756</v>
      </c>
      <c r="R168" s="102">
        <f>IF((VLOOKUP($E168,'Income &amp; Expenditure Backsheet'!$D$7:$AK$184,R$10,0))="","",(VLOOKUP($E168,'Income &amp; Expenditure Backsheet'!$D$7:$AK$184,R$10,0)))</f>
        <v>3855000</v>
      </c>
      <c r="S168" s="102">
        <f>IF((VLOOKUP($E168,'Income &amp; Expenditure Backsheet'!$D$7:$AK$184,S$10,0))="","",(VLOOKUP($E168,'Income &amp; Expenditure Backsheet'!$D$7:$AK$184,S$10,0)))</f>
        <v>3855000</v>
      </c>
      <c r="T168" s="102">
        <f>IF((VLOOKUP($E168,'Income &amp; Expenditure Backsheet'!$D$7:$AK$184,T$10,0))="","",(VLOOKUP($E168,'Income &amp; Expenditure Backsheet'!$D$7:$AK$184,T$10,0)))</f>
        <v>6788103</v>
      </c>
      <c r="U168" s="102">
        <f>IF((VLOOKUP($E168,'Income &amp; Expenditure Backsheet'!$D$7:$AK$184,U$10,0))="","",(VLOOKUP($E168,'Income &amp; Expenditure Backsheet'!$D$7:$AK$184,U$10,0)))</f>
        <v>2802653</v>
      </c>
      <c r="V168" s="102">
        <f>IF((VLOOKUP($E168,'Income &amp; Expenditure Backsheet'!$D$7:$AK$184,V$10,0))="","",(VLOOKUP($E168,'Income &amp; Expenditure Backsheet'!$D$7:$AK$184,V$10,0)))</f>
        <v>17300756</v>
      </c>
    </row>
    <row r="169" spans="2:22" ht="16.5" customHeight="1">
      <c r="B169" s="42" t="s">
        <v>18</v>
      </c>
      <c r="C169" s="43" t="s">
        <v>32</v>
      </c>
      <c r="D169" s="43" t="s">
        <v>48</v>
      </c>
      <c r="E169" s="43" t="s">
        <v>321</v>
      </c>
      <c r="F169" s="88" t="s">
        <v>322</v>
      </c>
      <c r="G169" s="101">
        <f>IF((VLOOKUP($E169,'Income &amp; Expenditure Backsheet'!$D$7:$AK$184,G$10,0))="","",(VLOOKUP($E169,'Income &amp; Expenditure Backsheet'!$D$7:$AK$184,G$10,0)))</f>
        <v>14252674</v>
      </c>
      <c r="H169" s="102">
        <f>IF((VLOOKUP($E169,'Income &amp; Expenditure Backsheet'!$D$7:$AK$184,H$10,0))="","",(VLOOKUP($E169,'Income &amp; Expenditure Backsheet'!$D$7:$AK$184,H$10,0)))</f>
        <v>3563169</v>
      </c>
      <c r="I169" s="102">
        <f>IF((VLOOKUP($E169,'Income &amp; Expenditure Backsheet'!$D$7:$AK$184,I$10,0))="","",(VLOOKUP($E169,'Income &amp; Expenditure Backsheet'!$D$7:$AK$184,I$10,0)))</f>
        <v>3563169</v>
      </c>
      <c r="J169" s="102">
        <f>IF((VLOOKUP($E169,'Income &amp; Expenditure Backsheet'!$D$7:$AK$184,J$10,0))="","",(VLOOKUP($E169,'Income &amp; Expenditure Backsheet'!$D$7:$AK$184,J$10,0)))</f>
        <v>3563169</v>
      </c>
      <c r="K169" s="102">
        <f>IF((VLOOKUP($E169,'Income &amp; Expenditure Backsheet'!$D$7:$AK$184,K$10,0))="","",(VLOOKUP($E169,'Income &amp; Expenditure Backsheet'!$D$7:$AK$184,K$10,0)))</f>
        <v>3563169</v>
      </c>
      <c r="L169" s="102">
        <f>IF((VLOOKUP($E169,'Income &amp; Expenditure Backsheet'!$D$7:$AK$184,L$10,0))="","",(VLOOKUP($E169,'Income &amp; Expenditure Backsheet'!$D$7:$AK$184,L$10,0)))</f>
        <v>14252676</v>
      </c>
      <c r="M169" s="102">
        <f>IF((VLOOKUP($E169,'Income &amp; Expenditure Backsheet'!$D$7:$AK$184,M$10,0))="","",(VLOOKUP($E169,'Income &amp; Expenditure Backsheet'!$D$7:$AK$184,M$10,0)))</f>
        <v>3563169</v>
      </c>
      <c r="N169" s="102">
        <f>IF((VLOOKUP($E169,'Income &amp; Expenditure Backsheet'!$D$7:$AK$184,N$10,0))="","",(VLOOKUP($E169,'Income &amp; Expenditure Backsheet'!$D$7:$AK$184,N$10,0)))</f>
        <v>3563169</v>
      </c>
      <c r="O169" s="102">
        <f>IF((VLOOKUP($E169,'Income &amp; Expenditure Backsheet'!$D$7:$AK$184,O$10,0))="","",(VLOOKUP($E169,'Income &amp; Expenditure Backsheet'!$D$7:$AK$184,O$10,0)))</f>
        <v>3563169</v>
      </c>
      <c r="P169" s="102">
        <f>IF((VLOOKUP($E169,'Income &amp; Expenditure Backsheet'!$D$7:$AK$184,P$10,0))="","",(VLOOKUP($E169,'Income &amp; Expenditure Backsheet'!$D$7:$AK$184,P$10,0)))</f>
        <v>3563169</v>
      </c>
      <c r="Q169" s="102">
        <f>IF((VLOOKUP($E169,'Income &amp; Expenditure Backsheet'!$D$7:$AK$184,Q$10,0))="","",(VLOOKUP($E169,'Income &amp; Expenditure Backsheet'!$D$7:$AK$184,Q$10,0)))</f>
        <v>14252676</v>
      </c>
      <c r="R169" s="102">
        <f>IF((VLOOKUP($E169,'Income &amp; Expenditure Backsheet'!$D$7:$AK$184,R$10,0))="","",(VLOOKUP($E169,'Income &amp; Expenditure Backsheet'!$D$7:$AK$184,R$10,0)))</f>
        <v>3563169</v>
      </c>
      <c r="S169" s="102">
        <f>IF((VLOOKUP($E169,'Income &amp; Expenditure Backsheet'!$D$7:$AK$184,S$10,0))="","",(VLOOKUP($E169,'Income &amp; Expenditure Backsheet'!$D$7:$AK$184,S$10,0)))</f>
        <v>3563169</v>
      </c>
      <c r="T169" s="102">
        <f>IF((VLOOKUP($E169,'Income &amp; Expenditure Backsheet'!$D$7:$AK$184,T$10,0))="","",(VLOOKUP($E169,'Income &amp; Expenditure Backsheet'!$D$7:$AK$184,T$10,0)))</f>
        <v>3563169</v>
      </c>
      <c r="U169" s="102">
        <f>IF((VLOOKUP($E169,'Income &amp; Expenditure Backsheet'!$D$7:$AK$184,U$10,0))="","",(VLOOKUP($E169,'Income &amp; Expenditure Backsheet'!$D$7:$AK$184,U$10,0)))</f>
        <v>3563169</v>
      </c>
      <c r="V169" s="102">
        <f>IF((VLOOKUP($E169,'Income &amp; Expenditure Backsheet'!$D$7:$AK$184,V$10,0))="","",(VLOOKUP($E169,'Income &amp; Expenditure Backsheet'!$D$7:$AK$184,V$10,0)))</f>
        <v>14252676</v>
      </c>
    </row>
    <row r="170" spans="2:22" ht="16.5" customHeight="1">
      <c r="B170" s="42" t="s">
        <v>18</v>
      </c>
      <c r="C170" s="43" t="s">
        <v>34</v>
      </c>
      <c r="D170" s="43" t="s">
        <v>54</v>
      </c>
      <c r="E170" s="43" t="s">
        <v>323</v>
      </c>
      <c r="F170" s="88" t="s">
        <v>324</v>
      </c>
      <c r="G170" s="101">
        <f>IF((VLOOKUP($E170,'Income &amp; Expenditure Backsheet'!$D$7:$AK$184,G$10,0))="","",(VLOOKUP($E170,'Income &amp; Expenditure Backsheet'!$D$7:$AK$184,G$10,0)))</f>
        <v>27150072</v>
      </c>
      <c r="H170" s="102">
        <f>IF((VLOOKUP($E170,'Income &amp; Expenditure Backsheet'!$D$7:$AK$184,H$10,0))="","",(VLOOKUP($E170,'Income &amp; Expenditure Backsheet'!$D$7:$AK$184,H$10,0)))</f>
        <v>6787517.9000000004</v>
      </c>
      <c r="I170" s="102">
        <f>IF((VLOOKUP($E170,'Income &amp; Expenditure Backsheet'!$D$7:$AK$184,I$10,0))="","",(VLOOKUP($E170,'Income &amp; Expenditure Backsheet'!$D$7:$AK$184,I$10,0)))</f>
        <v>6787517.9000000004</v>
      </c>
      <c r="J170" s="102">
        <f>IF((VLOOKUP($E170,'Income &amp; Expenditure Backsheet'!$D$7:$AK$184,J$10,0))="","",(VLOOKUP($E170,'Income &amp; Expenditure Backsheet'!$D$7:$AK$184,J$10,0)))</f>
        <v>6787517.9000000004</v>
      </c>
      <c r="K170" s="102">
        <f>IF((VLOOKUP($E170,'Income &amp; Expenditure Backsheet'!$D$7:$AK$184,K$10,0))="","",(VLOOKUP($E170,'Income &amp; Expenditure Backsheet'!$D$7:$AK$184,K$10,0)))</f>
        <v>6787517.9000000004</v>
      </c>
      <c r="L170" s="102">
        <f>IF((VLOOKUP($E170,'Income &amp; Expenditure Backsheet'!$D$7:$AK$184,L$10,0))="","",(VLOOKUP($E170,'Income &amp; Expenditure Backsheet'!$D$7:$AK$184,L$10,0)))</f>
        <v>27150071.600000001</v>
      </c>
      <c r="M170" s="102">
        <f>IF((VLOOKUP($E170,'Income &amp; Expenditure Backsheet'!$D$7:$AK$184,M$10,0))="","",(VLOOKUP($E170,'Income &amp; Expenditure Backsheet'!$D$7:$AK$184,M$10,0)))</f>
        <v>6787517.9000000004</v>
      </c>
      <c r="N170" s="102">
        <f>IF((VLOOKUP($E170,'Income &amp; Expenditure Backsheet'!$D$7:$AK$184,N$10,0))="","",(VLOOKUP($E170,'Income &amp; Expenditure Backsheet'!$D$7:$AK$184,N$10,0)))</f>
        <v>6787517.9000000004</v>
      </c>
      <c r="O170" s="102">
        <f>IF((VLOOKUP($E170,'Income &amp; Expenditure Backsheet'!$D$7:$AK$184,O$10,0))="","",(VLOOKUP($E170,'Income &amp; Expenditure Backsheet'!$D$7:$AK$184,O$10,0)))</f>
        <v>6787517.9000000004</v>
      </c>
      <c r="P170" s="102">
        <f>IF((VLOOKUP($E170,'Income &amp; Expenditure Backsheet'!$D$7:$AK$184,P$10,0))="","",(VLOOKUP($E170,'Income &amp; Expenditure Backsheet'!$D$7:$AK$184,P$10,0)))</f>
        <v>6787517.9000000004</v>
      </c>
      <c r="Q170" s="102">
        <f>IF((VLOOKUP($E170,'Income &amp; Expenditure Backsheet'!$D$7:$AK$184,Q$10,0))="","",(VLOOKUP($E170,'Income &amp; Expenditure Backsheet'!$D$7:$AK$184,Q$10,0)))</f>
        <v>27150071.600000001</v>
      </c>
      <c r="R170" s="102">
        <f>IF((VLOOKUP($E170,'Income &amp; Expenditure Backsheet'!$D$7:$AK$184,R$10,0))="","",(VLOOKUP($E170,'Income &amp; Expenditure Backsheet'!$D$7:$AK$184,R$10,0)))</f>
        <v>6787518</v>
      </c>
      <c r="S170" s="102">
        <f>IF((VLOOKUP($E170,'Income &amp; Expenditure Backsheet'!$D$7:$AK$184,S$10,0))="","",(VLOOKUP($E170,'Income &amp; Expenditure Backsheet'!$D$7:$AK$184,S$10,0)))</f>
        <v>6885889</v>
      </c>
      <c r="T170" s="102">
        <f>IF((VLOOKUP($E170,'Income &amp; Expenditure Backsheet'!$D$7:$AK$184,T$10,0))="","",(VLOOKUP($E170,'Income &amp; Expenditure Backsheet'!$D$7:$AK$184,T$10,0)))</f>
        <v>8531789</v>
      </c>
      <c r="U170" s="102">
        <f>IF((VLOOKUP($E170,'Income &amp; Expenditure Backsheet'!$D$7:$AK$184,U$10,0))="","",(VLOOKUP($E170,'Income &amp; Expenditure Backsheet'!$D$7:$AK$184,U$10,0)))</f>
        <v>5299617</v>
      </c>
      <c r="V170" s="102">
        <f>IF((VLOOKUP($E170,'Income &amp; Expenditure Backsheet'!$D$7:$AK$184,V$10,0))="","",(VLOOKUP($E170,'Income &amp; Expenditure Backsheet'!$D$7:$AK$184,V$10,0)))</f>
        <v>27504813</v>
      </c>
    </row>
    <row r="171" spans="2:22" ht="16.5" customHeight="1">
      <c r="B171" s="42" t="s">
        <v>22</v>
      </c>
      <c r="C171" s="43" t="s">
        <v>40</v>
      </c>
      <c r="D171" s="43" t="s">
        <v>56</v>
      </c>
      <c r="E171" s="43" t="s">
        <v>325</v>
      </c>
      <c r="F171" s="88" t="s">
        <v>326</v>
      </c>
      <c r="G171" s="101">
        <f>IF((VLOOKUP($E171,'Income &amp; Expenditure Backsheet'!$D$7:$AK$184,G$10,0))="","",(VLOOKUP($E171,'Income &amp; Expenditure Backsheet'!$D$7:$AK$184,G$10,0)))</f>
        <v>11879119</v>
      </c>
      <c r="H171" s="102">
        <f>IF((VLOOKUP($E171,'Income &amp; Expenditure Backsheet'!$D$7:$AK$184,H$10,0))="","",(VLOOKUP($E171,'Income &amp; Expenditure Backsheet'!$D$7:$AK$184,H$10,0)))</f>
        <v>2969779</v>
      </c>
      <c r="I171" s="102">
        <f>IF((VLOOKUP($E171,'Income &amp; Expenditure Backsheet'!$D$7:$AK$184,I$10,0))="","",(VLOOKUP($E171,'Income &amp; Expenditure Backsheet'!$D$7:$AK$184,I$10,0)))</f>
        <v>2969780</v>
      </c>
      <c r="J171" s="102">
        <f>IF((VLOOKUP($E171,'Income &amp; Expenditure Backsheet'!$D$7:$AK$184,J$10,0))="","",(VLOOKUP($E171,'Income &amp; Expenditure Backsheet'!$D$7:$AK$184,J$10,0)))</f>
        <v>2969780</v>
      </c>
      <c r="K171" s="102">
        <f>IF((VLOOKUP($E171,'Income &amp; Expenditure Backsheet'!$D$7:$AK$184,K$10,0))="","",(VLOOKUP($E171,'Income &amp; Expenditure Backsheet'!$D$7:$AK$184,K$10,0)))</f>
        <v>2969780</v>
      </c>
      <c r="L171" s="102">
        <f>IF((VLOOKUP($E171,'Income &amp; Expenditure Backsheet'!$D$7:$AK$184,L$10,0))="","",(VLOOKUP($E171,'Income &amp; Expenditure Backsheet'!$D$7:$AK$184,L$10,0)))</f>
        <v>11879119</v>
      </c>
      <c r="M171" s="102">
        <f>IF((VLOOKUP($E171,'Income &amp; Expenditure Backsheet'!$D$7:$AK$184,M$10,0))="","",(VLOOKUP($E171,'Income &amp; Expenditure Backsheet'!$D$7:$AK$184,M$10,0)))</f>
        <v>2969779</v>
      </c>
      <c r="N171" s="102">
        <f>IF((VLOOKUP($E171,'Income &amp; Expenditure Backsheet'!$D$7:$AK$184,N$10,0))="","",(VLOOKUP($E171,'Income &amp; Expenditure Backsheet'!$D$7:$AK$184,N$10,0)))</f>
        <v>2969780</v>
      </c>
      <c r="O171" s="102">
        <f>IF((VLOOKUP($E171,'Income &amp; Expenditure Backsheet'!$D$7:$AK$184,O$10,0))="","",(VLOOKUP($E171,'Income &amp; Expenditure Backsheet'!$D$7:$AK$184,O$10,0)))</f>
        <v>2969780</v>
      </c>
      <c r="P171" s="102">
        <f>IF((VLOOKUP($E171,'Income &amp; Expenditure Backsheet'!$D$7:$AK$184,P$10,0))="","",(VLOOKUP($E171,'Income &amp; Expenditure Backsheet'!$D$7:$AK$184,P$10,0)))</f>
        <v>2969780</v>
      </c>
      <c r="Q171" s="102">
        <f>IF((VLOOKUP($E171,'Income &amp; Expenditure Backsheet'!$D$7:$AK$184,Q$10,0))="","",(VLOOKUP($E171,'Income &amp; Expenditure Backsheet'!$D$7:$AK$184,Q$10,0)))</f>
        <v>11879119</v>
      </c>
      <c r="R171" s="102">
        <f>IF((VLOOKUP($E171,'Income &amp; Expenditure Backsheet'!$D$7:$AK$184,R$10,0))="","",(VLOOKUP($E171,'Income &amp; Expenditure Backsheet'!$D$7:$AK$184,R$10,0)))</f>
        <v>2969779</v>
      </c>
      <c r="S171" s="102">
        <f>IF((VLOOKUP($E171,'Income &amp; Expenditure Backsheet'!$D$7:$AK$184,S$10,0))="","",(VLOOKUP($E171,'Income &amp; Expenditure Backsheet'!$D$7:$AK$184,S$10,0)))</f>
        <v>2676013</v>
      </c>
      <c r="T171" s="102">
        <f>IF((VLOOKUP($E171,'Income &amp; Expenditure Backsheet'!$D$7:$AK$184,T$10,0))="","",(VLOOKUP($E171,'Income &amp; Expenditure Backsheet'!$D$7:$AK$184,T$10,0)))</f>
        <v>2967505</v>
      </c>
      <c r="U171" s="102">
        <f>IF((VLOOKUP($E171,'Income &amp; Expenditure Backsheet'!$D$7:$AK$184,U$10,0))="","",(VLOOKUP($E171,'Income &amp; Expenditure Backsheet'!$D$7:$AK$184,U$10,0)))</f>
        <v>3265822</v>
      </c>
      <c r="V171" s="102">
        <f>IF((VLOOKUP($E171,'Income &amp; Expenditure Backsheet'!$D$7:$AK$184,V$10,0))="","",(VLOOKUP($E171,'Income &amp; Expenditure Backsheet'!$D$7:$AK$184,V$10,0)))</f>
        <v>11879119</v>
      </c>
    </row>
    <row r="172" spans="2:22" ht="16.5" customHeight="1">
      <c r="B172" s="42" t="s">
        <v>20</v>
      </c>
      <c r="C172" s="43" t="s">
        <v>36</v>
      </c>
      <c r="D172" s="43" t="s">
        <v>64</v>
      </c>
      <c r="E172" s="43" t="s">
        <v>327</v>
      </c>
      <c r="F172" s="88" t="s">
        <v>328</v>
      </c>
      <c r="G172" s="101">
        <f>IF((VLOOKUP($E172,'Income &amp; Expenditure Backsheet'!$D$7:$AK$184,G$10,0))="","",(VLOOKUP($E172,'Income &amp; Expenditure Backsheet'!$D$7:$AK$184,G$10,0)))</f>
        <v>21462617</v>
      </c>
      <c r="H172" s="102">
        <f>IF((VLOOKUP($E172,'Income &amp; Expenditure Backsheet'!$D$7:$AK$184,H$10,0))="","",(VLOOKUP($E172,'Income &amp; Expenditure Backsheet'!$D$7:$AK$184,H$10,0)))</f>
        <v>5365654</v>
      </c>
      <c r="I172" s="102">
        <f>IF((VLOOKUP($E172,'Income &amp; Expenditure Backsheet'!$D$7:$AK$184,I$10,0))="","",(VLOOKUP($E172,'Income &amp; Expenditure Backsheet'!$D$7:$AK$184,I$10,0)))</f>
        <v>5365654</v>
      </c>
      <c r="J172" s="102">
        <f>IF((VLOOKUP($E172,'Income &amp; Expenditure Backsheet'!$D$7:$AK$184,J$10,0))="","",(VLOOKUP($E172,'Income &amp; Expenditure Backsheet'!$D$7:$AK$184,J$10,0)))</f>
        <v>5365654</v>
      </c>
      <c r="K172" s="102">
        <f>IF((VLOOKUP($E172,'Income &amp; Expenditure Backsheet'!$D$7:$AK$184,K$10,0))="","",(VLOOKUP($E172,'Income &amp; Expenditure Backsheet'!$D$7:$AK$184,K$10,0)))</f>
        <v>5365655</v>
      </c>
      <c r="L172" s="102">
        <f>IF((VLOOKUP($E172,'Income &amp; Expenditure Backsheet'!$D$7:$AK$184,L$10,0))="","",(VLOOKUP($E172,'Income &amp; Expenditure Backsheet'!$D$7:$AK$184,L$10,0)))</f>
        <v>21462617</v>
      </c>
      <c r="M172" s="102">
        <f>IF((VLOOKUP($E172,'Income &amp; Expenditure Backsheet'!$D$7:$AK$184,M$10,0))="","",(VLOOKUP($E172,'Income &amp; Expenditure Backsheet'!$D$7:$AK$184,M$10,0)))</f>
        <v>5365654</v>
      </c>
      <c r="N172" s="102">
        <f>IF((VLOOKUP($E172,'Income &amp; Expenditure Backsheet'!$D$7:$AK$184,N$10,0))="","",(VLOOKUP($E172,'Income &amp; Expenditure Backsheet'!$D$7:$AK$184,N$10,0)))</f>
        <v>5365654</v>
      </c>
      <c r="O172" s="102">
        <f>IF((VLOOKUP($E172,'Income &amp; Expenditure Backsheet'!$D$7:$AK$184,O$10,0))="","",(VLOOKUP($E172,'Income &amp; Expenditure Backsheet'!$D$7:$AK$184,O$10,0)))</f>
        <v>5365654</v>
      </c>
      <c r="P172" s="102">
        <f>IF((VLOOKUP($E172,'Income &amp; Expenditure Backsheet'!$D$7:$AK$184,P$10,0))="","",(VLOOKUP($E172,'Income &amp; Expenditure Backsheet'!$D$7:$AK$184,P$10,0)))</f>
        <v>5365655</v>
      </c>
      <c r="Q172" s="102">
        <f>IF((VLOOKUP($E172,'Income &amp; Expenditure Backsheet'!$D$7:$AK$184,Q$10,0))="","",(VLOOKUP($E172,'Income &amp; Expenditure Backsheet'!$D$7:$AK$184,Q$10,0)))</f>
        <v>21462617</v>
      </c>
      <c r="R172" s="102">
        <f>IF((VLOOKUP($E172,'Income &amp; Expenditure Backsheet'!$D$7:$AK$184,R$10,0))="","",(VLOOKUP($E172,'Income &amp; Expenditure Backsheet'!$D$7:$AK$184,R$10,0)))</f>
        <v>5365654</v>
      </c>
      <c r="S172" s="102">
        <f>IF((VLOOKUP($E172,'Income &amp; Expenditure Backsheet'!$D$7:$AK$184,S$10,0))="","",(VLOOKUP($E172,'Income &amp; Expenditure Backsheet'!$D$7:$AK$184,S$10,0)))</f>
        <v>5365654</v>
      </c>
      <c r="T172" s="102">
        <f>IF((VLOOKUP($E172,'Income &amp; Expenditure Backsheet'!$D$7:$AK$184,T$10,0))="","",(VLOOKUP($E172,'Income &amp; Expenditure Backsheet'!$D$7:$AK$184,T$10,0)))</f>
        <v>5365654</v>
      </c>
      <c r="U172" s="102">
        <f>IF((VLOOKUP($E172,'Income &amp; Expenditure Backsheet'!$D$7:$AK$184,U$10,0))="","",(VLOOKUP($E172,'Income &amp; Expenditure Backsheet'!$D$7:$AK$184,U$10,0)))</f>
        <v>5365655</v>
      </c>
      <c r="V172" s="102">
        <f>IF((VLOOKUP($E172,'Income &amp; Expenditure Backsheet'!$D$7:$AK$184,V$10,0))="","",(VLOOKUP($E172,'Income &amp; Expenditure Backsheet'!$D$7:$AK$184,V$10,0)))</f>
        <v>21462617</v>
      </c>
    </row>
    <row r="173" spans="2:22" ht="16.5" customHeight="1">
      <c r="B173" s="42" t="s">
        <v>16</v>
      </c>
      <c r="C173" s="43" t="s">
        <v>26</v>
      </c>
      <c r="D173" s="43" t="s">
        <v>466</v>
      </c>
      <c r="E173" s="43" t="s">
        <v>329</v>
      </c>
      <c r="F173" s="88" t="s">
        <v>330</v>
      </c>
      <c r="G173" s="101">
        <f>IF((VLOOKUP($E173,'Income &amp; Expenditure Backsheet'!$D$7:$AK$184,G$10,0))="","",(VLOOKUP($E173,'Income &amp; Expenditure Backsheet'!$D$7:$AK$184,G$10,0)))</f>
        <v>16092128</v>
      </c>
      <c r="H173" s="102">
        <f>IF((VLOOKUP($E173,'Income &amp; Expenditure Backsheet'!$D$7:$AK$184,H$10,0))="","",(VLOOKUP($E173,'Income &amp; Expenditure Backsheet'!$D$7:$AK$184,H$10,0)))</f>
        <v>4023032</v>
      </c>
      <c r="I173" s="102">
        <f>IF((VLOOKUP($E173,'Income &amp; Expenditure Backsheet'!$D$7:$AK$184,I$10,0))="","",(VLOOKUP($E173,'Income &amp; Expenditure Backsheet'!$D$7:$AK$184,I$10,0)))</f>
        <v>4023032</v>
      </c>
      <c r="J173" s="102">
        <f>IF((VLOOKUP($E173,'Income &amp; Expenditure Backsheet'!$D$7:$AK$184,J$10,0))="","",(VLOOKUP($E173,'Income &amp; Expenditure Backsheet'!$D$7:$AK$184,J$10,0)))</f>
        <v>4023032</v>
      </c>
      <c r="K173" s="102">
        <f>IF((VLOOKUP($E173,'Income &amp; Expenditure Backsheet'!$D$7:$AK$184,K$10,0))="","",(VLOOKUP($E173,'Income &amp; Expenditure Backsheet'!$D$7:$AK$184,K$10,0)))</f>
        <v>4023032</v>
      </c>
      <c r="L173" s="102">
        <f>IF((VLOOKUP($E173,'Income &amp; Expenditure Backsheet'!$D$7:$AK$184,L$10,0))="","",(VLOOKUP($E173,'Income &amp; Expenditure Backsheet'!$D$7:$AK$184,L$10,0)))</f>
        <v>16092128</v>
      </c>
      <c r="M173" s="102">
        <f>IF((VLOOKUP($E173,'Income &amp; Expenditure Backsheet'!$D$7:$AK$184,M$10,0))="","",(VLOOKUP($E173,'Income &amp; Expenditure Backsheet'!$D$7:$AK$184,M$10,0)))</f>
        <v>4023032</v>
      </c>
      <c r="N173" s="102">
        <f>IF((VLOOKUP($E173,'Income &amp; Expenditure Backsheet'!$D$7:$AK$184,N$10,0))="","",(VLOOKUP($E173,'Income &amp; Expenditure Backsheet'!$D$7:$AK$184,N$10,0)))</f>
        <v>4023032</v>
      </c>
      <c r="O173" s="102">
        <f>IF((VLOOKUP($E173,'Income &amp; Expenditure Backsheet'!$D$7:$AK$184,O$10,0))="","",(VLOOKUP($E173,'Income &amp; Expenditure Backsheet'!$D$7:$AK$184,O$10,0)))</f>
        <v>4023032</v>
      </c>
      <c r="P173" s="102">
        <f>IF((VLOOKUP($E173,'Income &amp; Expenditure Backsheet'!$D$7:$AK$184,P$10,0))="","",(VLOOKUP($E173,'Income &amp; Expenditure Backsheet'!$D$7:$AK$184,P$10,0)))</f>
        <v>4023032</v>
      </c>
      <c r="Q173" s="102">
        <f>IF((VLOOKUP($E173,'Income &amp; Expenditure Backsheet'!$D$7:$AK$184,Q$10,0))="","",(VLOOKUP($E173,'Income &amp; Expenditure Backsheet'!$D$7:$AK$184,Q$10,0)))</f>
        <v>16092128</v>
      </c>
      <c r="R173" s="102">
        <f>IF((VLOOKUP($E173,'Income &amp; Expenditure Backsheet'!$D$7:$AK$184,R$10,0))="","",(VLOOKUP($E173,'Income &amp; Expenditure Backsheet'!$D$7:$AK$184,R$10,0)))</f>
        <v>4023032</v>
      </c>
      <c r="S173" s="102">
        <f>IF((VLOOKUP($E173,'Income &amp; Expenditure Backsheet'!$D$7:$AK$184,S$10,0))="","",(VLOOKUP($E173,'Income &amp; Expenditure Backsheet'!$D$7:$AK$184,S$10,0)))</f>
        <v>4023023</v>
      </c>
      <c r="T173" s="102">
        <f>IF((VLOOKUP($E173,'Income &amp; Expenditure Backsheet'!$D$7:$AK$184,T$10,0))="","",(VLOOKUP($E173,'Income &amp; Expenditure Backsheet'!$D$7:$AK$184,T$10,0)))</f>
        <v>4023032</v>
      </c>
      <c r="U173" s="102">
        <f>IF((VLOOKUP($E173,'Income &amp; Expenditure Backsheet'!$D$7:$AK$184,U$10,0))="","",(VLOOKUP($E173,'Income &amp; Expenditure Backsheet'!$D$7:$AK$184,U$10,0)))</f>
        <v>4023032</v>
      </c>
      <c r="V173" s="102">
        <f>IF((VLOOKUP($E173,'Income &amp; Expenditure Backsheet'!$D$7:$AK$184,V$10,0))="","",(VLOOKUP($E173,'Income &amp; Expenditure Backsheet'!$D$7:$AK$184,V$10,0)))</f>
        <v>16092119</v>
      </c>
    </row>
    <row r="174" spans="2:22" ht="16.5" customHeight="1">
      <c r="B174" s="42" t="s">
        <v>16</v>
      </c>
      <c r="C174" s="43" t="s">
        <v>28</v>
      </c>
      <c r="D174" s="43" t="s">
        <v>42</v>
      </c>
      <c r="E174" s="43" t="s">
        <v>331</v>
      </c>
      <c r="F174" s="88" t="s">
        <v>332</v>
      </c>
      <c r="G174" s="101">
        <f>IF((VLOOKUP($E174,'Income &amp; Expenditure Backsheet'!$D$7:$AK$184,G$10,0))="","",(VLOOKUP($E174,'Income &amp; Expenditure Backsheet'!$D$7:$AK$184,G$10,0)))</f>
        <v>58595851</v>
      </c>
      <c r="H174" s="102">
        <f>IF((VLOOKUP($E174,'Income &amp; Expenditure Backsheet'!$D$7:$AK$184,H$10,0))="","",(VLOOKUP($E174,'Income &amp; Expenditure Backsheet'!$D$7:$AK$184,H$10,0)))</f>
        <v>14648962.932499999</v>
      </c>
      <c r="I174" s="102">
        <f>IF((VLOOKUP($E174,'Income &amp; Expenditure Backsheet'!$D$7:$AK$184,I$10,0))="","",(VLOOKUP($E174,'Income &amp; Expenditure Backsheet'!$D$7:$AK$184,I$10,0)))</f>
        <v>14648962.932499999</v>
      </c>
      <c r="J174" s="102">
        <f>IF((VLOOKUP($E174,'Income &amp; Expenditure Backsheet'!$D$7:$AK$184,J$10,0))="","",(VLOOKUP($E174,'Income &amp; Expenditure Backsheet'!$D$7:$AK$184,J$10,0)))</f>
        <v>14648962.932499999</v>
      </c>
      <c r="K174" s="102">
        <f>IF((VLOOKUP($E174,'Income &amp; Expenditure Backsheet'!$D$7:$AK$184,K$10,0))="","",(VLOOKUP($E174,'Income &amp; Expenditure Backsheet'!$D$7:$AK$184,K$10,0)))</f>
        <v>14648962.932499999</v>
      </c>
      <c r="L174" s="102">
        <f>IF((VLOOKUP($E174,'Income &amp; Expenditure Backsheet'!$D$7:$AK$184,L$10,0))="","",(VLOOKUP($E174,'Income &amp; Expenditure Backsheet'!$D$7:$AK$184,L$10,0)))</f>
        <v>58595851.729999997</v>
      </c>
      <c r="M174" s="102">
        <f>IF((VLOOKUP($E174,'Income &amp; Expenditure Backsheet'!$D$7:$AK$184,M$10,0))="","",(VLOOKUP($E174,'Income &amp; Expenditure Backsheet'!$D$7:$AK$184,M$10,0)))</f>
        <v>13649108.704999998</v>
      </c>
      <c r="N174" s="102">
        <f>IF((VLOOKUP($E174,'Income &amp; Expenditure Backsheet'!$D$7:$AK$184,N$10,0))="","",(VLOOKUP($E174,'Income &amp; Expenditure Backsheet'!$D$7:$AK$184,N$10,0)))</f>
        <v>15600620</v>
      </c>
      <c r="O174" s="102">
        <f>IF((VLOOKUP($E174,'Income &amp; Expenditure Backsheet'!$D$7:$AK$184,O$10,0))="","",(VLOOKUP($E174,'Income &amp; Expenditure Backsheet'!$D$7:$AK$184,O$10,0)))</f>
        <v>15551753.130500004</v>
      </c>
      <c r="P174" s="102">
        <f>IF((VLOOKUP($E174,'Income &amp; Expenditure Backsheet'!$D$7:$AK$184,P$10,0))="","",(VLOOKUP($E174,'Income &amp; Expenditure Backsheet'!$D$7:$AK$184,P$10,0)))</f>
        <v>14887438.926166661</v>
      </c>
      <c r="Q174" s="102">
        <f>IF((VLOOKUP($E174,'Income &amp; Expenditure Backsheet'!$D$7:$AK$184,Q$10,0))="","",(VLOOKUP($E174,'Income &amp; Expenditure Backsheet'!$D$7:$AK$184,Q$10,0)))</f>
        <v>59688920.761666663</v>
      </c>
      <c r="R174" s="102">
        <f>IF((VLOOKUP($E174,'Income &amp; Expenditure Backsheet'!$D$7:$AK$184,R$10,0))="","",(VLOOKUP($E174,'Income &amp; Expenditure Backsheet'!$D$7:$AK$184,R$10,0)))</f>
        <v>13649109</v>
      </c>
      <c r="S174" s="102">
        <f>IF((VLOOKUP($E174,'Income &amp; Expenditure Backsheet'!$D$7:$AK$184,S$10,0))="","",(VLOOKUP($E174,'Income &amp; Expenditure Backsheet'!$D$7:$AK$184,S$10,0)))</f>
        <v>15600620</v>
      </c>
      <c r="T174" s="102">
        <f>IF((VLOOKUP($E174,'Income &amp; Expenditure Backsheet'!$D$7:$AK$184,T$10,0))="","",(VLOOKUP($E174,'Income &amp; Expenditure Backsheet'!$D$7:$AK$184,T$10,0)))</f>
        <v>15551753.130500004</v>
      </c>
      <c r="U174" s="102">
        <f>IF((VLOOKUP($E174,'Income &amp; Expenditure Backsheet'!$D$7:$AK$184,U$10,0))="","",(VLOOKUP($E174,'Income &amp; Expenditure Backsheet'!$D$7:$AK$184,U$10,0)))</f>
        <v>14004797.52</v>
      </c>
      <c r="V174" s="102">
        <f>IF((VLOOKUP($E174,'Income &amp; Expenditure Backsheet'!$D$7:$AK$184,V$10,0))="","",(VLOOKUP($E174,'Income &amp; Expenditure Backsheet'!$D$7:$AK$184,V$10,0)))</f>
        <v>58806279.6505</v>
      </c>
    </row>
    <row r="175" spans="2:22" ht="16.5" customHeight="1">
      <c r="B175" s="42" t="s">
        <v>18</v>
      </c>
      <c r="C175" s="43" t="s">
        <v>32</v>
      </c>
      <c r="D175" s="43" t="s">
        <v>50</v>
      </c>
      <c r="E175" s="43" t="s">
        <v>333</v>
      </c>
      <c r="F175" s="88" t="s">
        <v>334</v>
      </c>
      <c r="G175" s="101">
        <f>IF((VLOOKUP($E175,'Income &amp; Expenditure Backsheet'!$D$7:$AK$184,G$10,0))="","",(VLOOKUP($E175,'Income &amp; Expenditure Backsheet'!$D$7:$AK$184,G$10,0)))</f>
        <v>23601119</v>
      </c>
      <c r="H175" s="102">
        <f>IF((VLOOKUP($E175,'Income &amp; Expenditure Backsheet'!$D$7:$AK$184,H$10,0))="","",(VLOOKUP($E175,'Income &amp; Expenditure Backsheet'!$D$7:$AK$184,H$10,0)))</f>
        <v>8323428.5</v>
      </c>
      <c r="I175" s="102">
        <f>IF((VLOOKUP($E175,'Income &amp; Expenditure Backsheet'!$D$7:$AK$184,I$10,0))="","",(VLOOKUP($E175,'Income &amp; Expenditure Backsheet'!$D$7:$AK$184,I$10,0)))</f>
        <v>5092561.5</v>
      </c>
      <c r="J175" s="102">
        <f>IF((VLOOKUP($E175,'Income &amp; Expenditure Backsheet'!$D$7:$AK$184,J$10,0))="","",(VLOOKUP($E175,'Income &amp; Expenditure Backsheet'!$D$7:$AK$184,J$10,0)))</f>
        <v>5092564.5</v>
      </c>
      <c r="K175" s="102">
        <f>IF((VLOOKUP($E175,'Income &amp; Expenditure Backsheet'!$D$7:$AK$184,K$10,0))="","",(VLOOKUP($E175,'Income &amp; Expenditure Backsheet'!$D$7:$AK$184,K$10,0)))</f>
        <v>5092564.5</v>
      </c>
      <c r="L175" s="102">
        <f>IF((VLOOKUP($E175,'Income &amp; Expenditure Backsheet'!$D$7:$AK$184,L$10,0))="","",(VLOOKUP($E175,'Income &amp; Expenditure Backsheet'!$D$7:$AK$184,L$10,0)))</f>
        <v>23601119</v>
      </c>
      <c r="M175" s="102">
        <f>IF((VLOOKUP($E175,'Income &amp; Expenditure Backsheet'!$D$7:$AK$184,M$10,0))="","",(VLOOKUP($E175,'Income &amp; Expenditure Backsheet'!$D$7:$AK$184,M$10,0)))</f>
        <v>8323428.5</v>
      </c>
      <c r="N175" s="102">
        <f>IF((VLOOKUP($E175,'Income &amp; Expenditure Backsheet'!$D$7:$AK$184,N$10,0))="","",(VLOOKUP($E175,'Income &amp; Expenditure Backsheet'!$D$7:$AK$184,N$10,0)))</f>
        <v>5092561.5</v>
      </c>
      <c r="O175" s="102">
        <f>IF((VLOOKUP($E175,'Income &amp; Expenditure Backsheet'!$D$7:$AK$184,O$10,0))="","",(VLOOKUP($E175,'Income &amp; Expenditure Backsheet'!$D$7:$AK$184,O$10,0)))</f>
        <v>5092564.5</v>
      </c>
      <c r="P175" s="102">
        <f>IF((VLOOKUP($E175,'Income &amp; Expenditure Backsheet'!$D$7:$AK$184,P$10,0))="","",(VLOOKUP($E175,'Income &amp; Expenditure Backsheet'!$D$7:$AK$184,P$10,0)))</f>
        <v>5092564.5</v>
      </c>
      <c r="Q175" s="102">
        <f>IF((VLOOKUP($E175,'Income &amp; Expenditure Backsheet'!$D$7:$AK$184,Q$10,0))="","",(VLOOKUP($E175,'Income &amp; Expenditure Backsheet'!$D$7:$AK$184,Q$10,0)))</f>
        <v>23601119</v>
      </c>
      <c r="R175" s="102">
        <f>IF((VLOOKUP($E175,'Income &amp; Expenditure Backsheet'!$D$7:$AK$184,R$10,0))="","",(VLOOKUP($E175,'Income &amp; Expenditure Backsheet'!$D$7:$AK$184,R$10,0)))</f>
        <v>8323428.5</v>
      </c>
      <c r="S175" s="102">
        <f>IF((VLOOKUP($E175,'Income &amp; Expenditure Backsheet'!$D$7:$AK$184,S$10,0))="","",(VLOOKUP($E175,'Income &amp; Expenditure Backsheet'!$D$7:$AK$184,S$10,0)))</f>
        <v>5092562</v>
      </c>
      <c r="T175" s="102">
        <f>IF((VLOOKUP($E175,'Income &amp; Expenditure Backsheet'!$D$7:$AK$184,T$10,0))="","",(VLOOKUP($E175,'Income &amp; Expenditure Backsheet'!$D$7:$AK$184,T$10,0)))</f>
        <v>5092565</v>
      </c>
      <c r="U175" s="102">
        <f>IF((VLOOKUP($E175,'Income &amp; Expenditure Backsheet'!$D$7:$AK$184,U$10,0))="","",(VLOOKUP($E175,'Income &amp; Expenditure Backsheet'!$D$7:$AK$184,U$10,0)))</f>
        <v>5092563</v>
      </c>
      <c r="V175" s="102">
        <f>IF((VLOOKUP($E175,'Income &amp; Expenditure Backsheet'!$D$7:$AK$184,V$10,0))="","",(VLOOKUP($E175,'Income &amp; Expenditure Backsheet'!$D$7:$AK$184,V$10,0)))</f>
        <v>23601118.5</v>
      </c>
    </row>
    <row r="176" spans="2:22" ht="16.5" customHeight="1">
      <c r="B176" s="42" t="s">
        <v>20</v>
      </c>
      <c r="C176" s="43" t="s">
        <v>36</v>
      </c>
      <c r="D176" s="43" t="s">
        <v>64</v>
      </c>
      <c r="E176" s="43" t="s">
        <v>335</v>
      </c>
      <c r="F176" s="88" t="s">
        <v>336</v>
      </c>
      <c r="G176" s="101">
        <f>IF((VLOOKUP($E176,'Income &amp; Expenditure Backsheet'!$D$7:$AK$184,G$10,0))="","",(VLOOKUP($E176,'Income &amp; Expenditure Backsheet'!$D$7:$AK$184,G$10,0)))</f>
        <v>18812138</v>
      </c>
      <c r="H176" s="102">
        <f>IF((VLOOKUP($E176,'Income &amp; Expenditure Backsheet'!$D$7:$AK$184,H$10,0))="","",(VLOOKUP($E176,'Income &amp; Expenditure Backsheet'!$D$7:$AK$184,H$10,0)))</f>
        <v>4703000</v>
      </c>
      <c r="I176" s="102">
        <f>IF((VLOOKUP($E176,'Income &amp; Expenditure Backsheet'!$D$7:$AK$184,I$10,0))="","",(VLOOKUP($E176,'Income &amp; Expenditure Backsheet'!$D$7:$AK$184,I$10,0)))</f>
        <v>4703000</v>
      </c>
      <c r="J176" s="102">
        <f>IF((VLOOKUP($E176,'Income &amp; Expenditure Backsheet'!$D$7:$AK$184,J$10,0))="","",(VLOOKUP($E176,'Income &amp; Expenditure Backsheet'!$D$7:$AK$184,J$10,0)))</f>
        <v>4703000</v>
      </c>
      <c r="K176" s="102">
        <f>IF((VLOOKUP($E176,'Income &amp; Expenditure Backsheet'!$D$7:$AK$184,K$10,0))="","",(VLOOKUP($E176,'Income &amp; Expenditure Backsheet'!$D$7:$AK$184,K$10,0)))</f>
        <v>4703138</v>
      </c>
      <c r="L176" s="102">
        <f>IF((VLOOKUP($E176,'Income &amp; Expenditure Backsheet'!$D$7:$AK$184,L$10,0))="","",(VLOOKUP($E176,'Income &amp; Expenditure Backsheet'!$D$7:$AK$184,L$10,0)))</f>
        <v>18812138</v>
      </c>
      <c r="M176" s="102">
        <f>IF((VLOOKUP($E176,'Income &amp; Expenditure Backsheet'!$D$7:$AK$184,M$10,0))="","",(VLOOKUP($E176,'Income &amp; Expenditure Backsheet'!$D$7:$AK$184,M$10,0)))</f>
        <v>4703000</v>
      </c>
      <c r="N176" s="102">
        <f>IF((VLOOKUP($E176,'Income &amp; Expenditure Backsheet'!$D$7:$AK$184,N$10,0))="","",(VLOOKUP($E176,'Income &amp; Expenditure Backsheet'!$D$7:$AK$184,N$10,0)))</f>
        <v>4703000</v>
      </c>
      <c r="O176" s="102">
        <f>IF((VLOOKUP($E176,'Income &amp; Expenditure Backsheet'!$D$7:$AK$184,O$10,0))="","",(VLOOKUP($E176,'Income &amp; Expenditure Backsheet'!$D$7:$AK$184,O$10,0)))</f>
        <v>4703000</v>
      </c>
      <c r="P176" s="102">
        <f>IF((VLOOKUP($E176,'Income &amp; Expenditure Backsheet'!$D$7:$AK$184,P$10,0))="","",(VLOOKUP($E176,'Income &amp; Expenditure Backsheet'!$D$7:$AK$184,P$10,0)))</f>
        <v>4703138</v>
      </c>
      <c r="Q176" s="102">
        <f>IF((VLOOKUP($E176,'Income &amp; Expenditure Backsheet'!$D$7:$AK$184,Q$10,0))="","",(VLOOKUP($E176,'Income &amp; Expenditure Backsheet'!$D$7:$AK$184,Q$10,0)))</f>
        <v>18812138</v>
      </c>
      <c r="R176" s="102">
        <f>IF((VLOOKUP($E176,'Income &amp; Expenditure Backsheet'!$D$7:$AK$184,R$10,0))="","",(VLOOKUP($E176,'Income &amp; Expenditure Backsheet'!$D$7:$AK$184,R$10,0)))</f>
        <v>5783232</v>
      </c>
      <c r="S176" s="102">
        <f>IF((VLOOKUP($E176,'Income &amp; Expenditure Backsheet'!$D$7:$AK$184,S$10,0))="","",(VLOOKUP($E176,'Income &amp; Expenditure Backsheet'!$D$7:$AK$184,S$10,0)))</f>
        <v>4342969</v>
      </c>
      <c r="T176" s="102">
        <f>IF((VLOOKUP($E176,'Income &amp; Expenditure Backsheet'!$D$7:$AK$184,T$10,0))="","",(VLOOKUP($E176,'Income &amp; Expenditure Backsheet'!$D$7:$AK$184,T$10,0)))</f>
        <v>4342969</v>
      </c>
      <c r="U176" s="102">
        <f>IF((VLOOKUP($E176,'Income &amp; Expenditure Backsheet'!$D$7:$AK$184,U$10,0))="","",(VLOOKUP($E176,'Income &amp; Expenditure Backsheet'!$D$7:$AK$184,U$10,0)))</f>
        <v>4342968</v>
      </c>
      <c r="V176" s="102">
        <f>IF((VLOOKUP($E176,'Income &amp; Expenditure Backsheet'!$D$7:$AK$184,V$10,0))="","",(VLOOKUP($E176,'Income &amp; Expenditure Backsheet'!$D$7:$AK$184,V$10,0)))</f>
        <v>18812138</v>
      </c>
    </row>
    <row r="177" spans="1:23" ht="16.5" customHeight="1">
      <c r="B177" s="42" t="s">
        <v>20</v>
      </c>
      <c r="C177" s="43" t="s">
        <v>36</v>
      </c>
      <c r="D177" s="43" t="s">
        <v>64</v>
      </c>
      <c r="E177" s="43" t="s">
        <v>337</v>
      </c>
      <c r="F177" s="88" t="s">
        <v>338</v>
      </c>
      <c r="G177" s="101">
        <f>IF((VLOOKUP($E177,'Income &amp; Expenditure Backsheet'!$D$7:$AK$184,G$10,0))="","",(VLOOKUP($E177,'Income &amp; Expenditure Backsheet'!$D$7:$AK$184,G$10,0)))</f>
        <v>21545162</v>
      </c>
      <c r="H177" s="102">
        <f>IF((VLOOKUP($E177,'Income &amp; Expenditure Backsheet'!$D$7:$AK$184,H$10,0))="","",(VLOOKUP($E177,'Income &amp; Expenditure Backsheet'!$D$7:$AK$184,H$10,0)))</f>
        <v>5386290</v>
      </c>
      <c r="I177" s="102">
        <f>IF((VLOOKUP($E177,'Income &amp; Expenditure Backsheet'!$D$7:$AK$184,I$10,0))="","",(VLOOKUP($E177,'Income &amp; Expenditure Backsheet'!$D$7:$AK$184,I$10,0)))</f>
        <v>5386290</v>
      </c>
      <c r="J177" s="102">
        <f>IF((VLOOKUP($E177,'Income &amp; Expenditure Backsheet'!$D$7:$AK$184,J$10,0))="","",(VLOOKUP($E177,'Income &amp; Expenditure Backsheet'!$D$7:$AK$184,J$10,0)))</f>
        <v>5386290</v>
      </c>
      <c r="K177" s="102">
        <f>IF((VLOOKUP($E177,'Income &amp; Expenditure Backsheet'!$D$7:$AK$184,K$10,0))="","",(VLOOKUP($E177,'Income &amp; Expenditure Backsheet'!$D$7:$AK$184,K$10,0)))</f>
        <v>5386290</v>
      </c>
      <c r="L177" s="102">
        <f>IF((VLOOKUP($E177,'Income &amp; Expenditure Backsheet'!$D$7:$AK$184,L$10,0))="","",(VLOOKUP($E177,'Income &amp; Expenditure Backsheet'!$D$7:$AK$184,L$10,0)))</f>
        <v>21545160</v>
      </c>
      <c r="M177" s="102">
        <f>IF((VLOOKUP($E177,'Income &amp; Expenditure Backsheet'!$D$7:$AK$184,M$10,0))="","",(VLOOKUP($E177,'Income &amp; Expenditure Backsheet'!$D$7:$AK$184,M$10,0)))</f>
        <v>5386290</v>
      </c>
      <c r="N177" s="102">
        <f>IF((VLOOKUP($E177,'Income &amp; Expenditure Backsheet'!$D$7:$AK$184,N$10,0))="","",(VLOOKUP($E177,'Income &amp; Expenditure Backsheet'!$D$7:$AK$184,N$10,0)))</f>
        <v>5386290</v>
      </c>
      <c r="O177" s="102">
        <f>IF((VLOOKUP($E177,'Income &amp; Expenditure Backsheet'!$D$7:$AK$184,O$10,0))="","",(VLOOKUP($E177,'Income &amp; Expenditure Backsheet'!$D$7:$AK$184,O$10,0)))</f>
        <v>5386290</v>
      </c>
      <c r="P177" s="102">
        <f>IF((VLOOKUP($E177,'Income &amp; Expenditure Backsheet'!$D$7:$AK$184,P$10,0))="","",(VLOOKUP($E177,'Income &amp; Expenditure Backsheet'!$D$7:$AK$184,P$10,0)))</f>
        <v>5386290</v>
      </c>
      <c r="Q177" s="102">
        <f>IF((VLOOKUP($E177,'Income &amp; Expenditure Backsheet'!$D$7:$AK$184,Q$10,0))="","",(VLOOKUP($E177,'Income &amp; Expenditure Backsheet'!$D$7:$AK$184,Q$10,0)))</f>
        <v>21545160</v>
      </c>
      <c r="R177" s="102">
        <f>IF((VLOOKUP($E177,'Income &amp; Expenditure Backsheet'!$D$7:$AK$184,R$10,0))="","",(VLOOKUP($E177,'Income &amp; Expenditure Backsheet'!$D$7:$AK$184,R$10,0)))</f>
        <v>5386290</v>
      </c>
      <c r="S177" s="102">
        <f>IF((VLOOKUP($E177,'Income &amp; Expenditure Backsheet'!$D$7:$AK$184,S$10,0))="","",(VLOOKUP($E177,'Income &amp; Expenditure Backsheet'!$D$7:$AK$184,S$10,0)))</f>
        <v>5386290</v>
      </c>
      <c r="T177" s="102">
        <f>IF((VLOOKUP($E177,'Income &amp; Expenditure Backsheet'!$D$7:$AK$184,T$10,0))="","",(VLOOKUP($E177,'Income &amp; Expenditure Backsheet'!$D$7:$AK$184,T$10,0)))</f>
        <v>5386290</v>
      </c>
      <c r="U177" s="102">
        <f>IF((VLOOKUP($E177,'Income &amp; Expenditure Backsheet'!$D$7:$AK$184,U$10,0))="","",(VLOOKUP($E177,'Income &amp; Expenditure Backsheet'!$D$7:$AK$184,U$10,0)))</f>
        <v>5386290</v>
      </c>
      <c r="V177" s="102">
        <f>IF((VLOOKUP($E177,'Income &amp; Expenditure Backsheet'!$D$7:$AK$184,V$10,0))="","",(VLOOKUP($E177,'Income &amp; Expenditure Backsheet'!$D$7:$AK$184,V$10,0)))</f>
        <v>21545160</v>
      </c>
    </row>
    <row r="178" spans="1:23" ht="16.5" customHeight="1">
      <c r="B178" s="42" t="s">
        <v>16</v>
      </c>
      <c r="C178" s="43" t="s">
        <v>26</v>
      </c>
      <c r="D178" s="43" t="s">
        <v>46</v>
      </c>
      <c r="E178" s="43" t="s">
        <v>339</v>
      </c>
      <c r="F178" s="88" t="s">
        <v>340</v>
      </c>
      <c r="G178" s="101">
        <f>IF((VLOOKUP($E178,'Income &amp; Expenditure Backsheet'!$D$7:$AK$184,G$10,0))="","",(VLOOKUP($E178,'Income &amp; Expenditure Backsheet'!$D$7:$AK$184,G$10,0)))</f>
        <v>21794143</v>
      </c>
      <c r="H178" s="102">
        <f>IF((VLOOKUP($E178,'Income &amp; Expenditure Backsheet'!$D$7:$AK$184,H$10,0))="","",(VLOOKUP($E178,'Income &amp; Expenditure Backsheet'!$D$7:$AK$184,H$10,0)))</f>
        <v>5448536</v>
      </c>
      <c r="I178" s="102">
        <f>IF((VLOOKUP($E178,'Income &amp; Expenditure Backsheet'!$D$7:$AK$184,I$10,0))="","",(VLOOKUP($E178,'Income &amp; Expenditure Backsheet'!$D$7:$AK$184,I$10,0)))</f>
        <v>5448536</v>
      </c>
      <c r="J178" s="102">
        <f>IF((VLOOKUP($E178,'Income &amp; Expenditure Backsheet'!$D$7:$AK$184,J$10,0))="","",(VLOOKUP($E178,'Income &amp; Expenditure Backsheet'!$D$7:$AK$184,J$10,0)))</f>
        <v>5448536</v>
      </c>
      <c r="K178" s="102">
        <f>IF((VLOOKUP($E178,'Income &amp; Expenditure Backsheet'!$D$7:$AK$184,K$10,0))="","",(VLOOKUP($E178,'Income &amp; Expenditure Backsheet'!$D$7:$AK$184,K$10,0)))</f>
        <v>5448535</v>
      </c>
      <c r="L178" s="102">
        <f>IF((VLOOKUP($E178,'Income &amp; Expenditure Backsheet'!$D$7:$AK$184,L$10,0))="","",(VLOOKUP($E178,'Income &amp; Expenditure Backsheet'!$D$7:$AK$184,L$10,0)))</f>
        <v>21794143</v>
      </c>
      <c r="M178" s="102">
        <f>IF((VLOOKUP($E178,'Income &amp; Expenditure Backsheet'!$D$7:$AK$184,M$10,0))="","",(VLOOKUP($E178,'Income &amp; Expenditure Backsheet'!$D$7:$AK$184,M$10,0)))</f>
        <v>5940250</v>
      </c>
      <c r="N178" s="102">
        <f>IF((VLOOKUP($E178,'Income &amp; Expenditure Backsheet'!$D$7:$AK$184,N$10,0))="","",(VLOOKUP($E178,'Income &amp; Expenditure Backsheet'!$D$7:$AK$184,N$10,0)))</f>
        <v>5940250</v>
      </c>
      <c r="O178" s="102">
        <f>IF((VLOOKUP($E178,'Income &amp; Expenditure Backsheet'!$D$7:$AK$184,O$10,0))="","",(VLOOKUP($E178,'Income &amp; Expenditure Backsheet'!$D$7:$AK$184,O$10,0)))</f>
        <v>5940250</v>
      </c>
      <c r="P178" s="102">
        <f>IF((VLOOKUP($E178,'Income &amp; Expenditure Backsheet'!$D$7:$AK$184,P$10,0))="","",(VLOOKUP($E178,'Income &amp; Expenditure Backsheet'!$D$7:$AK$184,P$10,0)))</f>
        <v>5940250</v>
      </c>
      <c r="Q178" s="102">
        <f>IF((VLOOKUP($E178,'Income &amp; Expenditure Backsheet'!$D$7:$AK$184,Q$10,0))="","",(VLOOKUP($E178,'Income &amp; Expenditure Backsheet'!$D$7:$AK$184,Q$10,0)))</f>
        <v>23761000</v>
      </c>
      <c r="R178" s="102">
        <f>IF((VLOOKUP($E178,'Income &amp; Expenditure Backsheet'!$D$7:$AK$184,R$10,0))="","",(VLOOKUP($E178,'Income &amp; Expenditure Backsheet'!$D$7:$AK$184,R$10,0)))</f>
        <v>5702179</v>
      </c>
      <c r="S178" s="102">
        <f>IF((VLOOKUP($E178,'Income &amp; Expenditure Backsheet'!$D$7:$AK$184,S$10,0))="","",(VLOOKUP($E178,'Income &amp; Expenditure Backsheet'!$D$7:$AK$184,S$10,0)))</f>
        <v>5721209</v>
      </c>
      <c r="T178" s="102">
        <f>IF((VLOOKUP($E178,'Income &amp; Expenditure Backsheet'!$D$7:$AK$184,T$10,0))="","",(VLOOKUP($E178,'Income &amp; Expenditure Backsheet'!$D$7:$AK$184,T$10,0)))</f>
        <v>5664495</v>
      </c>
      <c r="U178" s="102">
        <f>IF((VLOOKUP($E178,'Income &amp; Expenditure Backsheet'!$D$7:$AK$184,U$10,0))="","",(VLOOKUP($E178,'Income &amp; Expenditure Backsheet'!$D$7:$AK$184,U$10,0)))</f>
        <v>7027144</v>
      </c>
      <c r="V178" s="102">
        <f>IF((VLOOKUP($E178,'Income &amp; Expenditure Backsheet'!$D$7:$AK$184,V$10,0))="","",(VLOOKUP($E178,'Income &amp; Expenditure Backsheet'!$D$7:$AK$184,V$10,0)))</f>
        <v>24115027</v>
      </c>
    </row>
    <row r="179" spans="1:23" ht="16.5" customHeight="1">
      <c r="B179" s="42" t="s">
        <v>18</v>
      </c>
      <c r="C179" s="43" t="s">
        <v>32</v>
      </c>
      <c r="D179" s="43" t="s">
        <v>50</v>
      </c>
      <c r="E179" s="43" t="s">
        <v>341</v>
      </c>
      <c r="F179" s="88" t="s">
        <v>342</v>
      </c>
      <c r="G179" s="101">
        <f>IF((VLOOKUP($E179,'Income &amp; Expenditure Backsheet'!$D$7:$AK$184,G$10,0))="","",(VLOOKUP($E179,'Income &amp; Expenditure Backsheet'!$D$7:$AK$184,G$10,0)))</f>
        <v>37360065</v>
      </c>
      <c r="H179" s="102">
        <f>IF((VLOOKUP($E179,'Income &amp; Expenditure Backsheet'!$D$7:$AK$184,H$10,0))="","",(VLOOKUP($E179,'Income &amp; Expenditure Backsheet'!$D$7:$AK$184,H$10,0)))</f>
        <v>9340000</v>
      </c>
      <c r="I179" s="102">
        <f>IF((VLOOKUP($E179,'Income &amp; Expenditure Backsheet'!$D$7:$AK$184,I$10,0))="","",(VLOOKUP($E179,'Income &amp; Expenditure Backsheet'!$D$7:$AK$184,I$10,0)))</f>
        <v>9340000</v>
      </c>
      <c r="J179" s="102">
        <f>IF((VLOOKUP($E179,'Income &amp; Expenditure Backsheet'!$D$7:$AK$184,J$10,0))="","",(VLOOKUP($E179,'Income &amp; Expenditure Backsheet'!$D$7:$AK$184,J$10,0)))</f>
        <v>9340000</v>
      </c>
      <c r="K179" s="102">
        <f>IF((VLOOKUP($E179,'Income &amp; Expenditure Backsheet'!$D$7:$AK$184,K$10,0))="","",(VLOOKUP($E179,'Income &amp; Expenditure Backsheet'!$D$7:$AK$184,K$10,0)))</f>
        <v>9340000</v>
      </c>
      <c r="L179" s="102">
        <f>IF((VLOOKUP($E179,'Income &amp; Expenditure Backsheet'!$D$7:$AK$184,L$10,0))="","",(VLOOKUP($E179,'Income &amp; Expenditure Backsheet'!$D$7:$AK$184,L$10,0)))</f>
        <v>37360000</v>
      </c>
      <c r="M179" s="102">
        <f>IF((VLOOKUP($E179,'Income &amp; Expenditure Backsheet'!$D$7:$AK$184,M$10,0))="","",(VLOOKUP($E179,'Income &amp; Expenditure Backsheet'!$D$7:$AK$184,M$10,0)))</f>
        <v>9340000</v>
      </c>
      <c r="N179" s="102">
        <f>IF((VLOOKUP($E179,'Income &amp; Expenditure Backsheet'!$D$7:$AK$184,N$10,0))="","",(VLOOKUP($E179,'Income &amp; Expenditure Backsheet'!$D$7:$AK$184,N$10,0)))</f>
        <v>9340000</v>
      </c>
      <c r="O179" s="102">
        <f>IF((VLOOKUP($E179,'Income &amp; Expenditure Backsheet'!$D$7:$AK$184,O$10,0))="","",(VLOOKUP($E179,'Income &amp; Expenditure Backsheet'!$D$7:$AK$184,O$10,0)))</f>
        <v>9340000</v>
      </c>
      <c r="P179" s="102">
        <f>IF((VLOOKUP($E179,'Income &amp; Expenditure Backsheet'!$D$7:$AK$184,P$10,0))="","",(VLOOKUP($E179,'Income &amp; Expenditure Backsheet'!$D$7:$AK$184,P$10,0)))</f>
        <v>9340000</v>
      </c>
      <c r="Q179" s="102">
        <f>IF((VLOOKUP($E179,'Income &amp; Expenditure Backsheet'!$D$7:$AK$184,Q$10,0))="","",(VLOOKUP($E179,'Income &amp; Expenditure Backsheet'!$D$7:$AK$184,Q$10,0)))</f>
        <v>37360000</v>
      </c>
      <c r="R179" s="102">
        <f>IF((VLOOKUP($E179,'Income &amp; Expenditure Backsheet'!$D$7:$AK$184,R$10,0))="","",(VLOOKUP($E179,'Income &amp; Expenditure Backsheet'!$D$7:$AK$184,R$10,0)))</f>
        <v>9340000</v>
      </c>
      <c r="S179" s="102">
        <f>IF((VLOOKUP($E179,'Income &amp; Expenditure Backsheet'!$D$7:$AK$184,S$10,0))="","",(VLOOKUP($E179,'Income &amp; Expenditure Backsheet'!$D$7:$AK$184,S$10,0)))</f>
        <v>9340000</v>
      </c>
      <c r="T179" s="102">
        <f>IF((VLOOKUP($E179,'Income &amp; Expenditure Backsheet'!$D$7:$AK$184,T$10,0))="","",(VLOOKUP($E179,'Income &amp; Expenditure Backsheet'!$D$7:$AK$184,T$10,0)))</f>
        <v>9340000</v>
      </c>
      <c r="U179" s="102">
        <f>IF((VLOOKUP($E179,'Income &amp; Expenditure Backsheet'!$D$7:$AK$184,U$10,0))="","",(VLOOKUP($E179,'Income &amp; Expenditure Backsheet'!$D$7:$AK$184,U$10,0)))</f>
        <v>9340000</v>
      </c>
      <c r="V179" s="102">
        <f>IF((VLOOKUP($E179,'Income &amp; Expenditure Backsheet'!$D$7:$AK$184,V$10,0))="","",(VLOOKUP($E179,'Income &amp; Expenditure Backsheet'!$D$7:$AK$184,V$10,0)))</f>
        <v>37360000</v>
      </c>
    </row>
    <row r="180" spans="1:23" ht="16.5" customHeight="1">
      <c r="B180" s="42" t="s">
        <v>22</v>
      </c>
      <c r="C180" s="43" t="s">
        <v>38</v>
      </c>
      <c r="D180" s="43" t="s">
        <v>60</v>
      </c>
      <c r="E180" s="43" t="s">
        <v>343</v>
      </c>
      <c r="F180" s="88" t="s">
        <v>344</v>
      </c>
      <c r="G180" s="101">
        <f>IF((VLOOKUP($E180,'Income &amp; Expenditure Backsheet'!$D$7:$AK$184,G$10,0))="","",(VLOOKUP($E180,'Income &amp; Expenditure Backsheet'!$D$7:$AK$184,G$10,0)))</f>
        <v>10669422</v>
      </c>
      <c r="H180" s="102">
        <f>IF((VLOOKUP($E180,'Income &amp; Expenditure Backsheet'!$D$7:$AK$184,H$10,0))="","",(VLOOKUP($E180,'Income &amp; Expenditure Backsheet'!$D$7:$AK$184,H$10,0)))</f>
        <v>2667355</v>
      </c>
      <c r="I180" s="102">
        <f>IF((VLOOKUP($E180,'Income &amp; Expenditure Backsheet'!$D$7:$AK$184,I$10,0))="","",(VLOOKUP($E180,'Income &amp; Expenditure Backsheet'!$D$7:$AK$184,I$10,0)))</f>
        <v>2667355</v>
      </c>
      <c r="J180" s="102">
        <f>IF((VLOOKUP($E180,'Income &amp; Expenditure Backsheet'!$D$7:$AK$184,J$10,0))="","",(VLOOKUP($E180,'Income &amp; Expenditure Backsheet'!$D$7:$AK$184,J$10,0)))</f>
        <v>2667356</v>
      </c>
      <c r="K180" s="102">
        <f>IF((VLOOKUP($E180,'Income &amp; Expenditure Backsheet'!$D$7:$AK$184,K$10,0))="","",(VLOOKUP($E180,'Income &amp; Expenditure Backsheet'!$D$7:$AK$184,K$10,0)))</f>
        <v>2667356</v>
      </c>
      <c r="L180" s="102">
        <f>IF((VLOOKUP($E180,'Income &amp; Expenditure Backsheet'!$D$7:$AK$184,L$10,0))="","",(VLOOKUP($E180,'Income &amp; Expenditure Backsheet'!$D$7:$AK$184,L$10,0)))</f>
        <v>10669422</v>
      </c>
      <c r="M180" s="102">
        <f>IF((VLOOKUP($E180,'Income &amp; Expenditure Backsheet'!$D$7:$AK$184,M$10,0))="","",(VLOOKUP($E180,'Income &amp; Expenditure Backsheet'!$D$7:$AK$184,M$10,0)))</f>
        <v>2667355</v>
      </c>
      <c r="N180" s="102">
        <f>IF((VLOOKUP($E180,'Income &amp; Expenditure Backsheet'!$D$7:$AK$184,N$10,0))="","",(VLOOKUP($E180,'Income &amp; Expenditure Backsheet'!$D$7:$AK$184,N$10,0)))</f>
        <v>2667355</v>
      </c>
      <c r="O180" s="102">
        <f>IF((VLOOKUP($E180,'Income &amp; Expenditure Backsheet'!$D$7:$AK$184,O$10,0))="","",(VLOOKUP($E180,'Income &amp; Expenditure Backsheet'!$D$7:$AK$184,O$10,0)))</f>
        <v>2667355</v>
      </c>
      <c r="P180" s="102">
        <f>IF((VLOOKUP($E180,'Income &amp; Expenditure Backsheet'!$D$7:$AK$184,P$10,0))="","",(VLOOKUP($E180,'Income &amp; Expenditure Backsheet'!$D$7:$AK$184,P$10,0)))</f>
        <v>2667356</v>
      </c>
      <c r="Q180" s="102">
        <f>IF((VLOOKUP($E180,'Income &amp; Expenditure Backsheet'!$D$7:$AK$184,Q$10,0))="","",(VLOOKUP($E180,'Income &amp; Expenditure Backsheet'!$D$7:$AK$184,Q$10,0)))</f>
        <v>10669421</v>
      </c>
      <c r="R180" s="102">
        <f>IF((VLOOKUP($E180,'Income &amp; Expenditure Backsheet'!$D$7:$AK$184,R$10,0))="","",(VLOOKUP($E180,'Income &amp; Expenditure Backsheet'!$D$7:$AK$184,R$10,0)))</f>
        <v>2667355</v>
      </c>
      <c r="S180" s="102">
        <f>IF((VLOOKUP($E180,'Income &amp; Expenditure Backsheet'!$D$7:$AK$184,S$10,0))="","",(VLOOKUP($E180,'Income &amp; Expenditure Backsheet'!$D$7:$AK$184,S$10,0)))</f>
        <v>2667355</v>
      </c>
      <c r="T180" s="102">
        <f>IF((VLOOKUP($E180,'Income &amp; Expenditure Backsheet'!$D$7:$AK$184,T$10,0))="","",(VLOOKUP($E180,'Income &amp; Expenditure Backsheet'!$D$7:$AK$184,T$10,0)))</f>
        <v>2667355</v>
      </c>
      <c r="U180" s="102">
        <f>IF((VLOOKUP($E180,'Income &amp; Expenditure Backsheet'!$D$7:$AK$184,U$10,0))="","",(VLOOKUP($E180,'Income &amp; Expenditure Backsheet'!$D$7:$AK$184,U$10,0)))</f>
        <v>2667356</v>
      </c>
      <c r="V180" s="102">
        <f>IF((VLOOKUP($E180,'Income &amp; Expenditure Backsheet'!$D$7:$AK$184,V$10,0))="","",(VLOOKUP($E180,'Income &amp; Expenditure Backsheet'!$D$7:$AK$184,V$10,0)))</f>
        <v>10669421</v>
      </c>
    </row>
    <row r="181" spans="1:23" ht="16.5" customHeight="1">
      <c r="B181" s="42" t="s">
        <v>22</v>
      </c>
      <c r="C181" s="43" t="s">
        <v>38</v>
      </c>
      <c r="D181" s="43" t="s">
        <v>58</v>
      </c>
      <c r="E181" s="43" t="s">
        <v>345</v>
      </c>
      <c r="F181" s="88" t="s">
        <v>346</v>
      </c>
      <c r="G181" s="101">
        <f>IF((VLOOKUP($E181,'Income &amp; Expenditure Backsheet'!$D$7:$AK$184,G$10,0))="","",(VLOOKUP($E181,'Income &amp; Expenditure Backsheet'!$D$7:$AK$184,G$10,0)))</f>
        <v>60674487</v>
      </c>
      <c r="H181" s="102">
        <f>IF((VLOOKUP($E181,'Income &amp; Expenditure Backsheet'!$D$7:$AK$184,H$10,0))="","",(VLOOKUP($E181,'Income &amp; Expenditure Backsheet'!$D$7:$AK$184,H$10,0)))</f>
        <v>15168621</v>
      </c>
      <c r="I181" s="102">
        <f>IF((VLOOKUP($E181,'Income &amp; Expenditure Backsheet'!$D$7:$AK$184,I$10,0))="","",(VLOOKUP($E181,'Income &amp; Expenditure Backsheet'!$D$7:$AK$184,I$10,0)))</f>
        <v>15168621</v>
      </c>
      <c r="J181" s="102">
        <f>IF((VLOOKUP($E181,'Income &amp; Expenditure Backsheet'!$D$7:$AK$184,J$10,0))="","",(VLOOKUP($E181,'Income &amp; Expenditure Backsheet'!$D$7:$AK$184,J$10,0)))</f>
        <v>15168621</v>
      </c>
      <c r="K181" s="102">
        <f>IF((VLOOKUP($E181,'Income &amp; Expenditure Backsheet'!$D$7:$AK$184,K$10,0))="","",(VLOOKUP($E181,'Income &amp; Expenditure Backsheet'!$D$7:$AK$184,K$10,0)))</f>
        <v>15168621</v>
      </c>
      <c r="L181" s="102">
        <f>IF((VLOOKUP($E181,'Income &amp; Expenditure Backsheet'!$D$7:$AK$184,L$10,0))="","",(VLOOKUP($E181,'Income &amp; Expenditure Backsheet'!$D$7:$AK$184,L$10,0)))</f>
        <v>60674484</v>
      </c>
      <c r="M181" s="102">
        <f>IF((VLOOKUP($E181,'Income &amp; Expenditure Backsheet'!$D$7:$AK$184,M$10,0))="","",(VLOOKUP($E181,'Income &amp; Expenditure Backsheet'!$D$7:$AK$184,M$10,0)))</f>
        <v>15168621</v>
      </c>
      <c r="N181" s="102">
        <f>IF((VLOOKUP($E181,'Income &amp; Expenditure Backsheet'!$D$7:$AK$184,N$10,0))="","",(VLOOKUP($E181,'Income &amp; Expenditure Backsheet'!$D$7:$AK$184,N$10,0)))</f>
        <v>15168621</v>
      </c>
      <c r="O181" s="102">
        <f>IF((VLOOKUP($E181,'Income &amp; Expenditure Backsheet'!$D$7:$AK$184,O$10,0))="","",(VLOOKUP($E181,'Income &amp; Expenditure Backsheet'!$D$7:$AK$184,O$10,0)))</f>
        <v>15168621</v>
      </c>
      <c r="P181" s="102">
        <f>IF((VLOOKUP($E181,'Income &amp; Expenditure Backsheet'!$D$7:$AK$184,P$10,0))="","",(VLOOKUP($E181,'Income &amp; Expenditure Backsheet'!$D$7:$AK$184,P$10,0)))</f>
        <v>15168621</v>
      </c>
      <c r="Q181" s="102">
        <f>IF((VLOOKUP($E181,'Income &amp; Expenditure Backsheet'!$D$7:$AK$184,Q$10,0))="","",(VLOOKUP($E181,'Income &amp; Expenditure Backsheet'!$D$7:$AK$184,Q$10,0)))</f>
        <v>60674484</v>
      </c>
      <c r="R181" s="102">
        <f>IF((VLOOKUP($E181,'Income &amp; Expenditure Backsheet'!$D$7:$AK$184,R$10,0))="","",(VLOOKUP($E181,'Income &amp; Expenditure Backsheet'!$D$7:$AK$184,R$10,0)))</f>
        <v>15168621</v>
      </c>
      <c r="S181" s="102">
        <f>IF((VLOOKUP($E181,'Income &amp; Expenditure Backsheet'!$D$7:$AK$184,S$10,0))="","",(VLOOKUP($E181,'Income &amp; Expenditure Backsheet'!$D$7:$AK$184,S$10,0)))</f>
        <v>15168621</v>
      </c>
      <c r="T181" s="102">
        <f>IF((VLOOKUP($E181,'Income &amp; Expenditure Backsheet'!$D$7:$AK$184,T$10,0))="","",(VLOOKUP($E181,'Income &amp; Expenditure Backsheet'!$D$7:$AK$184,T$10,0)))</f>
        <v>15168621</v>
      </c>
      <c r="U181" s="102">
        <f>IF((VLOOKUP($E181,'Income &amp; Expenditure Backsheet'!$D$7:$AK$184,U$10,0))="","",(VLOOKUP($E181,'Income &amp; Expenditure Backsheet'!$D$7:$AK$184,U$10,0)))</f>
        <v>15168621</v>
      </c>
      <c r="V181" s="102">
        <f>IF((VLOOKUP($E181,'Income &amp; Expenditure Backsheet'!$D$7:$AK$184,V$10,0))="","",(VLOOKUP($E181,'Income &amp; Expenditure Backsheet'!$D$7:$AK$184,V$10,0)))</f>
        <v>60674484</v>
      </c>
    </row>
    <row r="182" spans="1:23" ht="16.5" customHeight="1">
      <c r="B182" s="42" t="s">
        <v>20</v>
      </c>
      <c r="C182" s="43" t="s">
        <v>36</v>
      </c>
      <c r="D182" s="43" t="s">
        <v>64</v>
      </c>
      <c r="E182" s="43" t="s">
        <v>347</v>
      </c>
      <c r="F182" s="88" t="s">
        <v>348</v>
      </c>
      <c r="G182" s="101">
        <f>IF((VLOOKUP($E182,'Income &amp; Expenditure Backsheet'!$D$7:$AK$184,G$10,0))="","",(VLOOKUP($E182,'Income &amp; Expenditure Backsheet'!$D$7:$AK$184,G$10,0)))</f>
        <v>59573393</v>
      </c>
      <c r="H182" s="102">
        <f>IF((VLOOKUP($E182,'Income &amp; Expenditure Backsheet'!$D$7:$AK$184,H$10,0))="","",(VLOOKUP($E182,'Income &amp; Expenditure Backsheet'!$D$7:$AK$184,H$10,0)))</f>
        <v>14893350</v>
      </c>
      <c r="I182" s="102">
        <f>IF((VLOOKUP($E182,'Income &amp; Expenditure Backsheet'!$D$7:$AK$184,I$10,0))="","",(VLOOKUP($E182,'Income &amp; Expenditure Backsheet'!$D$7:$AK$184,I$10,0)))</f>
        <v>14893350</v>
      </c>
      <c r="J182" s="102">
        <f>IF((VLOOKUP($E182,'Income &amp; Expenditure Backsheet'!$D$7:$AK$184,J$10,0))="","",(VLOOKUP($E182,'Income &amp; Expenditure Backsheet'!$D$7:$AK$184,J$10,0)))</f>
        <v>14893349</v>
      </c>
      <c r="K182" s="102">
        <f>IF((VLOOKUP($E182,'Income &amp; Expenditure Backsheet'!$D$7:$AK$184,K$10,0))="","",(VLOOKUP($E182,'Income &amp; Expenditure Backsheet'!$D$7:$AK$184,K$10,0)))</f>
        <v>14893344</v>
      </c>
      <c r="L182" s="102">
        <f>IF((VLOOKUP($E182,'Income &amp; Expenditure Backsheet'!$D$7:$AK$184,L$10,0))="","",(VLOOKUP($E182,'Income &amp; Expenditure Backsheet'!$D$7:$AK$184,L$10,0)))</f>
        <v>59573393</v>
      </c>
      <c r="M182" s="102">
        <f>IF((VLOOKUP($E182,'Income &amp; Expenditure Backsheet'!$D$7:$AK$184,M$10,0))="","",(VLOOKUP($E182,'Income &amp; Expenditure Backsheet'!$D$7:$AK$184,M$10,0)))</f>
        <v>14907014</v>
      </c>
      <c r="N182" s="102">
        <f>IF((VLOOKUP($E182,'Income &amp; Expenditure Backsheet'!$D$7:$AK$184,N$10,0))="","",(VLOOKUP($E182,'Income &amp; Expenditure Backsheet'!$D$7:$AK$184,N$10,0)))</f>
        <v>14907014</v>
      </c>
      <c r="O182" s="102">
        <f>IF((VLOOKUP($E182,'Income &amp; Expenditure Backsheet'!$D$7:$AK$184,O$10,0))="","",(VLOOKUP($E182,'Income &amp; Expenditure Backsheet'!$D$7:$AK$184,O$10,0)))</f>
        <v>14907014</v>
      </c>
      <c r="P182" s="102">
        <f>IF((VLOOKUP($E182,'Income &amp; Expenditure Backsheet'!$D$7:$AK$184,P$10,0))="","",(VLOOKUP($E182,'Income &amp; Expenditure Backsheet'!$D$7:$AK$184,P$10,0)))</f>
        <v>14907008</v>
      </c>
      <c r="Q182" s="102">
        <f>IF((VLOOKUP($E182,'Income &amp; Expenditure Backsheet'!$D$7:$AK$184,Q$10,0))="","",(VLOOKUP($E182,'Income &amp; Expenditure Backsheet'!$D$7:$AK$184,Q$10,0)))</f>
        <v>59628050</v>
      </c>
      <c r="R182" s="102">
        <f>IF((VLOOKUP($E182,'Income &amp; Expenditure Backsheet'!$D$7:$AK$184,R$10,0))="","",(VLOOKUP($E182,'Income &amp; Expenditure Backsheet'!$D$7:$AK$184,R$10,0)))</f>
        <v>14641082</v>
      </c>
      <c r="S182" s="102">
        <f>IF((VLOOKUP($E182,'Income &amp; Expenditure Backsheet'!$D$7:$AK$184,S$10,0))="","",(VLOOKUP($E182,'Income &amp; Expenditure Backsheet'!$D$7:$AK$184,S$10,0)))</f>
        <v>13022700</v>
      </c>
      <c r="T182" s="102">
        <f>IF((VLOOKUP($E182,'Income &amp; Expenditure Backsheet'!$D$7:$AK$184,T$10,0))="","",(VLOOKUP($E182,'Income &amp; Expenditure Backsheet'!$D$7:$AK$184,T$10,0)))</f>
        <v>15476383</v>
      </c>
      <c r="U182" s="102">
        <f>IF((VLOOKUP($E182,'Income &amp; Expenditure Backsheet'!$D$7:$AK$184,U$10,0))="","",(VLOOKUP($E182,'Income &amp; Expenditure Backsheet'!$D$7:$AK$184,U$10,0)))</f>
        <v>16487885</v>
      </c>
      <c r="V182" s="102">
        <f>IF((VLOOKUP($E182,'Income &amp; Expenditure Backsheet'!$D$7:$AK$184,V$10,0))="","",(VLOOKUP($E182,'Income &amp; Expenditure Backsheet'!$D$7:$AK$184,V$10,0)))</f>
        <v>59628050</v>
      </c>
    </row>
    <row r="183" spans="1:23" ht="16.5" customHeight="1">
      <c r="B183" s="42" t="s">
        <v>16</v>
      </c>
      <c r="C183" s="43" t="s">
        <v>26</v>
      </c>
      <c r="D183" s="43" t="s">
        <v>466</v>
      </c>
      <c r="E183" s="43" t="s">
        <v>349</v>
      </c>
      <c r="F183" s="88" t="s">
        <v>350</v>
      </c>
      <c r="G183" s="101">
        <f>IF((VLOOKUP($E183,'Income &amp; Expenditure Backsheet'!$D$7:$AK$184,G$10,0))="","",(VLOOKUP($E183,'Income &amp; Expenditure Backsheet'!$D$7:$AK$184,G$10,0)))</f>
        <v>25620430</v>
      </c>
      <c r="H183" s="102">
        <f>IF((VLOOKUP($E183,'Income &amp; Expenditure Backsheet'!$D$7:$AK$184,H$10,0))="","",(VLOOKUP($E183,'Income &amp; Expenditure Backsheet'!$D$7:$AK$184,H$10,0)))</f>
        <v>8746425</v>
      </c>
      <c r="I183" s="102">
        <f>IF((VLOOKUP($E183,'Income &amp; Expenditure Backsheet'!$D$7:$AK$184,I$10,0))="","",(VLOOKUP($E183,'Income &amp; Expenditure Backsheet'!$D$7:$AK$184,I$10,0)))</f>
        <v>5624669</v>
      </c>
      <c r="J183" s="102">
        <f>IF((VLOOKUP($E183,'Income &amp; Expenditure Backsheet'!$D$7:$AK$184,J$10,0))="","",(VLOOKUP($E183,'Income &amp; Expenditure Backsheet'!$D$7:$AK$184,J$10,0)))</f>
        <v>5624669</v>
      </c>
      <c r="K183" s="102">
        <f>IF((VLOOKUP($E183,'Income &amp; Expenditure Backsheet'!$D$7:$AK$184,K$10,0))="","",(VLOOKUP($E183,'Income &amp; Expenditure Backsheet'!$D$7:$AK$184,K$10,0)))</f>
        <v>5624667</v>
      </c>
      <c r="L183" s="102">
        <f>IF((VLOOKUP($E183,'Income &amp; Expenditure Backsheet'!$D$7:$AK$184,L$10,0))="","",(VLOOKUP($E183,'Income &amp; Expenditure Backsheet'!$D$7:$AK$184,L$10,0)))</f>
        <v>25620430</v>
      </c>
      <c r="M183" s="102">
        <f>IF((VLOOKUP($E183,'Income &amp; Expenditure Backsheet'!$D$7:$AK$184,M$10,0))="","",(VLOOKUP($E183,'Income &amp; Expenditure Backsheet'!$D$7:$AK$184,M$10,0)))</f>
        <v>8746425</v>
      </c>
      <c r="N183" s="102">
        <f>IF((VLOOKUP($E183,'Income &amp; Expenditure Backsheet'!$D$7:$AK$184,N$10,0))="","",(VLOOKUP($E183,'Income &amp; Expenditure Backsheet'!$D$7:$AK$184,N$10,0)))</f>
        <v>5624669</v>
      </c>
      <c r="O183" s="102">
        <f>IF((VLOOKUP($E183,'Income &amp; Expenditure Backsheet'!$D$7:$AK$184,O$10,0))="","",(VLOOKUP($E183,'Income &amp; Expenditure Backsheet'!$D$7:$AK$184,O$10,0)))</f>
        <v>5624669</v>
      </c>
      <c r="P183" s="102">
        <f>IF((VLOOKUP($E183,'Income &amp; Expenditure Backsheet'!$D$7:$AK$184,P$10,0))="","",(VLOOKUP($E183,'Income &amp; Expenditure Backsheet'!$D$7:$AK$184,P$10,0)))</f>
        <v>5624667</v>
      </c>
      <c r="Q183" s="102">
        <f>IF((VLOOKUP($E183,'Income &amp; Expenditure Backsheet'!$D$7:$AK$184,Q$10,0))="","",(VLOOKUP($E183,'Income &amp; Expenditure Backsheet'!$D$7:$AK$184,Q$10,0)))</f>
        <v>25620430</v>
      </c>
      <c r="R183" s="102">
        <f>IF((VLOOKUP($E183,'Income &amp; Expenditure Backsheet'!$D$7:$AK$184,R$10,0))="","",(VLOOKUP($E183,'Income &amp; Expenditure Backsheet'!$D$7:$AK$184,R$10,0)))</f>
        <v>8746427</v>
      </c>
      <c r="S183" s="102">
        <f>IF((VLOOKUP($E183,'Income &amp; Expenditure Backsheet'!$D$7:$AK$184,S$10,0))="","",(VLOOKUP($E183,'Income &amp; Expenditure Backsheet'!$D$7:$AK$184,S$10,0)))</f>
        <v>5624699</v>
      </c>
      <c r="T183" s="102">
        <f>IF((VLOOKUP($E183,'Income &amp; Expenditure Backsheet'!$D$7:$AK$184,T$10,0))="","",(VLOOKUP($E183,'Income &amp; Expenditure Backsheet'!$D$7:$AK$184,T$10,0)))</f>
        <v>5624669</v>
      </c>
      <c r="U183" s="102">
        <f>IF((VLOOKUP($E183,'Income &amp; Expenditure Backsheet'!$D$7:$AK$184,U$10,0))="","",(VLOOKUP($E183,'Income &amp; Expenditure Backsheet'!$D$7:$AK$184,U$10,0)))</f>
        <v>5624635</v>
      </c>
      <c r="V183" s="102">
        <f>IF((VLOOKUP($E183,'Income &amp; Expenditure Backsheet'!$D$7:$AK$184,V$10,0))="","",(VLOOKUP($E183,'Income &amp; Expenditure Backsheet'!$D$7:$AK$184,V$10,0)))</f>
        <v>25620430</v>
      </c>
    </row>
    <row r="184" spans="1:23" ht="16.5" customHeight="1">
      <c r="B184" s="42" t="s">
        <v>22</v>
      </c>
      <c r="C184" s="43" t="s">
        <v>40</v>
      </c>
      <c r="D184" s="43" t="s">
        <v>60</v>
      </c>
      <c r="E184" s="43" t="s">
        <v>351</v>
      </c>
      <c r="F184" s="88" t="s">
        <v>352</v>
      </c>
      <c r="G184" s="101">
        <f>IF((VLOOKUP($E184,'Income &amp; Expenditure Backsheet'!$D$7:$AK$184,G$10,0))="","",(VLOOKUP($E184,'Income &amp; Expenditure Backsheet'!$D$7:$AK$184,G$10,0)))</f>
        <v>32811665</v>
      </c>
      <c r="H184" s="102">
        <f>IF((VLOOKUP($E184,'Income &amp; Expenditure Backsheet'!$D$7:$AK$184,H$10,0))="","",(VLOOKUP($E184,'Income &amp; Expenditure Backsheet'!$D$7:$AK$184,H$10,0)))</f>
        <v>8202916</v>
      </c>
      <c r="I184" s="102">
        <f>IF((VLOOKUP($E184,'Income &amp; Expenditure Backsheet'!$D$7:$AK$184,I$10,0))="","",(VLOOKUP($E184,'Income &amp; Expenditure Backsheet'!$D$7:$AK$184,I$10,0)))</f>
        <v>8202916</v>
      </c>
      <c r="J184" s="102">
        <f>IF((VLOOKUP($E184,'Income &amp; Expenditure Backsheet'!$D$7:$AK$184,J$10,0))="","",(VLOOKUP($E184,'Income &amp; Expenditure Backsheet'!$D$7:$AK$184,J$10,0)))</f>
        <v>8202916</v>
      </c>
      <c r="K184" s="102">
        <f>IF((VLOOKUP($E184,'Income &amp; Expenditure Backsheet'!$D$7:$AK$184,K$10,0))="","",(VLOOKUP($E184,'Income &amp; Expenditure Backsheet'!$D$7:$AK$184,K$10,0)))</f>
        <v>8202916</v>
      </c>
      <c r="L184" s="102">
        <f>IF((VLOOKUP($E184,'Income &amp; Expenditure Backsheet'!$D$7:$AK$184,L$10,0))="","",(VLOOKUP($E184,'Income &amp; Expenditure Backsheet'!$D$7:$AK$184,L$10,0)))</f>
        <v>32811664</v>
      </c>
      <c r="M184" s="102">
        <f>IF((VLOOKUP($E184,'Income &amp; Expenditure Backsheet'!$D$7:$AK$184,M$10,0))="","",(VLOOKUP($E184,'Income &amp; Expenditure Backsheet'!$D$7:$AK$184,M$10,0)))</f>
        <v>8202916</v>
      </c>
      <c r="N184" s="102">
        <f>IF((VLOOKUP($E184,'Income &amp; Expenditure Backsheet'!$D$7:$AK$184,N$10,0))="","",(VLOOKUP($E184,'Income &amp; Expenditure Backsheet'!$D$7:$AK$184,N$10,0)))</f>
        <v>8202916</v>
      </c>
      <c r="O184" s="102">
        <f>IF((VLOOKUP($E184,'Income &amp; Expenditure Backsheet'!$D$7:$AK$184,O$10,0))="","",(VLOOKUP($E184,'Income &amp; Expenditure Backsheet'!$D$7:$AK$184,O$10,0)))</f>
        <v>8202916</v>
      </c>
      <c r="P184" s="102">
        <f>IF((VLOOKUP($E184,'Income &amp; Expenditure Backsheet'!$D$7:$AK$184,P$10,0))="","",(VLOOKUP($E184,'Income &amp; Expenditure Backsheet'!$D$7:$AK$184,P$10,0)))</f>
        <v>8202916</v>
      </c>
      <c r="Q184" s="102">
        <f>IF((VLOOKUP($E184,'Income &amp; Expenditure Backsheet'!$D$7:$AK$184,Q$10,0))="","",(VLOOKUP($E184,'Income &amp; Expenditure Backsheet'!$D$7:$AK$184,Q$10,0)))</f>
        <v>32811664</v>
      </c>
      <c r="R184" s="102">
        <f>IF((VLOOKUP($E184,'Income &amp; Expenditure Backsheet'!$D$7:$AK$184,R$10,0))="","",(VLOOKUP($E184,'Income &amp; Expenditure Backsheet'!$D$7:$AK$184,R$10,0)))</f>
        <v>8202916</v>
      </c>
      <c r="S184" s="102">
        <f>IF((VLOOKUP($E184,'Income &amp; Expenditure Backsheet'!$D$7:$AK$184,S$10,0))="","",(VLOOKUP($E184,'Income &amp; Expenditure Backsheet'!$D$7:$AK$184,S$10,0)))</f>
        <v>8202916</v>
      </c>
      <c r="T184" s="102">
        <f>IF((VLOOKUP($E184,'Income &amp; Expenditure Backsheet'!$D$7:$AK$184,T$10,0))="","",(VLOOKUP($E184,'Income &amp; Expenditure Backsheet'!$D$7:$AK$184,T$10,0)))</f>
        <v>8202916</v>
      </c>
      <c r="U184" s="102">
        <f>IF((VLOOKUP($E184,'Income &amp; Expenditure Backsheet'!$D$7:$AK$184,U$10,0))="","",(VLOOKUP($E184,'Income &amp; Expenditure Backsheet'!$D$7:$AK$184,U$10,0)))</f>
        <v>8202916</v>
      </c>
      <c r="V184" s="102">
        <f>IF((VLOOKUP($E184,'Income &amp; Expenditure Backsheet'!$D$7:$AK$184,V$10,0))="","",(VLOOKUP($E184,'Income &amp; Expenditure Backsheet'!$D$7:$AK$184,V$10,0)))</f>
        <v>32811664</v>
      </c>
    </row>
    <row r="185" spans="1:23" ht="16.5" customHeight="1">
      <c r="B185" s="42" t="s">
        <v>22</v>
      </c>
      <c r="C185" s="43" t="s">
        <v>38</v>
      </c>
      <c r="D185" s="43" t="s">
        <v>60</v>
      </c>
      <c r="E185" s="43" t="s">
        <v>353</v>
      </c>
      <c r="F185" s="88" t="s">
        <v>354</v>
      </c>
      <c r="G185" s="101">
        <f>IF((VLOOKUP($E185,'Income &amp; Expenditure Backsheet'!$D$7:$AK$184,G$10,0))="","",(VLOOKUP($E185,'Income &amp; Expenditure Backsheet'!$D$7:$AK$184,G$10,0)))</f>
        <v>10005026</v>
      </c>
      <c r="H185" s="102">
        <f>IF((VLOOKUP($E185,'Income &amp; Expenditure Backsheet'!$D$7:$AK$184,H$10,0))="","",(VLOOKUP($E185,'Income &amp; Expenditure Backsheet'!$D$7:$AK$184,H$10,0)))</f>
        <v>2501275</v>
      </c>
      <c r="I185" s="102">
        <f>IF((VLOOKUP($E185,'Income &amp; Expenditure Backsheet'!$D$7:$AK$184,I$10,0))="","",(VLOOKUP($E185,'Income &amp; Expenditure Backsheet'!$D$7:$AK$184,I$10,0)))</f>
        <v>2501275</v>
      </c>
      <c r="J185" s="102">
        <f>IF((VLOOKUP($E185,'Income &amp; Expenditure Backsheet'!$D$7:$AK$184,J$10,0))="","",(VLOOKUP($E185,'Income &amp; Expenditure Backsheet'!$D$7:$AK$184,J$10,0)))</f>
        <v>2501275</v>
      </c>
      <c r="K185" s="102">
        <f>IF((VLOOKUP($E185,'Income &amp; Expenditure Backsheet'!$D$7:$AK$184,K$10,0))="","",(VLOOKUP($E185,'Income &amp; Expenditure Backsheet'!$D$7:$AK$184,K$10,0)))</f>
        <v>2501275</v>
      </c>
      <c r="L185" s="102">
        <f>IF((VLOOKUP($E185,'Income &amp; Expenditure Backsheet'!$D$7:$AK$184,L$10,0))="","",(VLOOKUP($E185,'Income &amp; Expenditure Backsheet'!$D$7:$AK$184,L$10,0)))</f>
        <v>10005100</v>
      </c>
      <c r="M185" s="102">
        <f>IF((VLOOKUP($E185,'Income &amp; Expenditure Backsheet'!$D$7:$AK$184,M$10,0))="","",(VLOOKUP($E185,'Income &amp; Expenditure Backsheet'!$D$7:$AK$184,M$10,0)))</f>
        <v>2511350</v>
      </c>
      <c r="N185" s="102">
        <f>IF((VLOOKUP($E185,'Income &amp; Expenditure Backsheet'!$D$7:$AK$184,N$10,0))="","",(VLOOKUP($E185,'Income &amp; Expenditure Backsheet'!$D$7:$AK$184,N$10,0)))</f>
        <v>2511350</v>
      </c>
      <c r="O185" s="102">
        <f>IF((VLOOKUP($E185,'Income &amp; Expenditure Backsheet'!$D$7:$AK$184,O$10,0))="","",(VLOOKUP($E185,'Income &amp; Expenditure Backsheet'!$D$7:$AK$184,O$10,0)))</f>
        <v>2557160</v>
      </c>
      <c r="P185" s="102">
        <f>IF((VLOOKUP($E185,'Income &amp; Expenditure Backsheet'!$D$7:$AK$184,P$10,0))="","",(VLOOKUP($E185,'Income &amp; Expenditure Backsheet'!$D$7:$AK$184,P$10,0)))</f>
        <v>3467620</v>
      </c>
      <c r="Q185" s="102">
        <f>IF((VLOOKUP($E185,'Income &amp; Expenditure Backsheet'!$D$7:$AK$184,Q$10,0))="","",(VLOOKUP($E185,'Income &amp; Expenditure Backsheet'!$D$7:$AK$184,Q$10,0)))</f>
        <v>11047480</v>
      </c>
      <c r="R185" s="102">
        <f>IF((VLOOKUP($E185,'Income &amp; Expenditure Backsheet'!$D$7:$AK$184,R$10,0))="","",(VLOOKUP($E185,'Income &amp; Expenditure Backsheet'!$D$7:$AK$184,R$10,0)))</f>
        <v>2511349</v>
      </c>
      <c r="S185" s="102">
        <f>IF((VLOOKUP($E185,'Income &amp; Expenditure Backsheet'!$D$7:$AK$184,S$10,0))="","",(VLOOKUP($E185,'Income &amp; Expenditure Backsheet'!$D$7:$AK$184,S$10,0)))</f>
        <v>2511349</v>
      </c>
      <c r="T185" s="102">
        <f>IF((VLOOKUP($E185,'Income &amp; Expenditure Backsheet'!$D$7:$AK$184,T$10,0))="","",(VLOOKUP($E185,'Income &amp; Expenditure Backsheet'!$D$7:$AK$184,T$10,0)))</f>
        <v>2557162</v>
      </c>
      <c r="U185" s="102">
        <f>IF((VLOOKUP($E185,'Income &amp; Expenditure Backsheet'!$D$7:$AK$184,U$10,0))="","",(VLOOKUP($E185,'Income &amp; Expenditure Backsheet'!$D$7:$AK$184,U$10,0)))</f>
        <v>3467621</v>
      </c>
      <c r="V185" s="102">
        <f>IF((VLOOKUP($E185,'Income &amp; Expenditure Backsheet'!$D$7:$AK$184,V$10,0))="","",(VLOOKUP($E185,'Income &amp; Expenditure Backsheet'!$D$7:$AK$184,V$10,0)))</f>
        <v>11047481</v>
      </c>
    </row>
    <row r="186" spans="1:23" ht="16.5" customHeight="1">
      <c r="B186" s="42" t="s">
        <v>16</v>
      </c>
      <c r="C186" s="43" t="s">
        <v>26</v>
      </c>
      <c r="D186" s="43" t="s">
        <v>46</v>
      </c>
      <c r="E186" s="43" t="s">
        <v>355</v>
      </c>
      <c r="F186" s="88" t="s">
        <v>356</v>
      </c>
      <c r="G186" s="101">
        <f>IF((VLOOKUP($E186,'Income &amp; Expenditure Backsheet'!$D$7:$AK$184,G$10,0))="","",(VLOOKUP($E186,'Income &amp; Expenditure Backsheet'!$D$7:$AK$184,G$10,0)))</f>
        <v>28248727</v>
      </c>
      <c r="H186" s="102">
        <f>IF((VLOOKUP($E186,'Income &amp; Expenditure Backsheet'!$D$7:$AK$184,H$10,0))="","",(VLOOKUP($E186,'Income &amp; Expenditure Backsheet'!$D$7:$AK$184,H$10,0)))</f>
        <v>7062182</v>
      </c>
      <c r="I186" s="102">
        <f>IF((VLOOKUP($E186,'Income &amp; Expenditure Backsheet'!$D$7:$AK$184,I$10,0))="","",(VLOOKUP($E186,'Income &amp; Expenditure Backsheet'!$D$7:$AK$184,I$10,0)))</f>
        <v>7062182</v>
      </c>
      <c r="J186" s="102">
        <f>IF((VLOOKUP($E186,'Income &amp; Expenditure Backsheet'!$D$7:$AK$184,J$10,0))="","",(VLOOKUP($E186,'Income &amp; Expenditure Backsheet'!$D$7:$AK$184,J$10,0)))</f>
        <v>7062182</v>
      </c>
      <c r="K186" s="102">
        <f>IF((VLOOKUP($E186,'Income &amp; Expenditure Backsheet'!$D$7:$AK$184,K$10,0))="","",(VLOOKUP($E186,'Income &amp; Expenditure Backsheet'!$D$7:$AK$184,K$10,0)))</f>
        <v>7062182</v>
      </c>
      <c r="L186" s="102">
        <f>IF((VLOOKUP($E186,'Income &amp; Expenditure Backsheet'!$D$7:$AK$184,L$10,0))="","",(VLOOKUP($E186,'Income &amp; Expenditure Backsheet'!$D$7:$AK$184,L$10,0)))</f>
        <v>28248728</v>
      </c>
      <c r="M186" s="102">
        <f>IF((VLOOKUP($E186,'Income &amp; Expenditure Backsheet'!$D$7:$AK$184,M$10,0))="","",(VLOOKUP($E186,'Income &amp; Expenditure Backsheet'!$D$7:$AK$184,M$10,0)))</f>
        <v>7062182</v>
      </c>
      <c r="N186" s="102">
        <f>IF((VLOOKUP($E186,'Income &amp; Expenditure Backsheet'!$D$7:$AK$184,N$10,0))="","",(VLOOKUP($E186,'Income &amp; Expenditure Backsheet'!$D$7:$AK$184,N$10,0)))</f>
        <v>7062182</v>
      </c>
      <c r="O186" s="102">
        <f>IF((VLOOKUP($E186,'Income &amp; Expenditure Backsheet'!$D$7:$AK$184,O$10,0))="","",(VLOOKUP($E186,'Income &amp; Expenditure Backsheet'!$D$7:$AK$184,O$10,0)))</f>
        <v>7062182</v>
      </c>
      <c r="P186" s="102">
        <f>IF((VLOOKUP($E186,'Income &amp; Expenditure Backsheet'!$D$7:$AK$184,P$10,0))="","",(VLOOKUP($E186,'Income &amp; Expenditure Backsheet'!$D$7:$AK$184,P$10,0)))</f>
        <v>7062182</v>
      </c>
      <c r="Q186" s="102">
        <f>IF((VLOOKUP($E186,'Income &amp; Expenditure Backsheet'!$D$7:$AK$184,Q$10,0))="","",(VLOOKUP($E186,'Income &amp; Expenditure Backsheet'!$D$7:$AK$184,Q$10,0)))</f>
        <v>28248728</v>
      </c>
      <c r="R186" s="102">
        <f>IF((VLOOKUP($E186,'Income &amp; Expenditure Backsheet'!$D$7:$AK$184,R$10,0))="","",(VLOOKUP($E186,'Income &amp; Expenditure Backsheet'!$D$7:$AK$184,R$10,0)))</f>
        <v>7062182</v>
      </c>
      <c r="S186" s="102">
        <f>IF((VLOOKUP($E186,'Income &amp; Expenditure Backsheet'!$D$7:$AK$184,S$10,0))="","",(VLOOKUP($E186,'Income &amp; Expenditure Backsheet'!$D$7:$AK$184,S$10,0)))</f>
        <v>7062182</v>
      </c>
      <c r="T186" s="102">
        <f>IF((VLOOKUP($E186,'Income &amp; Expenditure Backsheet'!$D$7:$AK$184,T$10,0))="","",(VLOOKUP($E186,'Income &amp; Expenditure Backsheet'!$D$7:$AK$184,T$10,0)))</f>
        <v>7062182</v>
      </c>
      <c r="U186" s="102">
        <f>IF((VLOOKUP($E186,'Income &amp; Expenditure Backsheet'!$D$7:$AK$184,U$10,0))="","",(VLOOKUP($E186,'Income &amp; Expenditure Backsheet'!$D$7:$AK$184,U$10,0)))</f>
        <v>7062182</v>
      </c>
      <c r="V186" s="102">
        <f>IF((VLOOKUP($E186,'Income &amp; Expenditure Backsheet'!$D$7:$AK$184,V$10,0))="","",(VLOOKUP($E186,'Income &amp; Expenditure Backsheet'!$D$7:$AK$184,V$10,0)))</f>
        <v>28248728</v>
      </c>
    </row>
    <row r="187" spans="1:23" ht="16.5" customHeight="1">
      <c r="B187" s="42" t="s">
        <v>22</v>
      </c>
      <c r="C187" s="43" t="s">
        <v>38</v>
      </c>
      <c r="D187" s="43" t="s">
        <v>60</v>
      </c>
      <c r="E187" s="43" t="s">
        <v>357</v>
      </c>
      <c r="F187" s="88" t="s">
        <v>358</v>
      </c>
      <c r="G187" s="101">
        <f>IF((VLOOKUP($E187,'Income &amp; Expenditure Backsheet'!$D$7:$AK$184,G$10,0))="","",(VLOOKUP($E187,'Income &amp; Expenditure Backsheet'!$D$7:$AK$184,G$10,0)))</f>
        <v>9539291</v>
      </c>
      <c r="H187" s="102">
        <f>IF((VLOOKUP($E187,'Income &amp; Expenditure Backsheet'!$D$7:$AK$184,H$10,0))="","",(VLOOKUP($E187,'Income &amp; Expenditure Backsheet'!$D$7:$AK$184,H$10,0)))</f>
        <v>2384822</v>
      </c>
      <c r="I187" s="102">
        <f>IF((VLOOKUP($E187,'Income &amp; Expenditure Backsheet'!$D$7:$AK$184,I$10,0))="","",(VLOOKUP($E187,'Income &amp; Expenditure Backsheet'!$D$7:$AK$184,I$10,0)))</f>
        <v>2384823</v>
      </c>
      <c r="J187" s="102">
        <f>IF((VLOOKUP($E187,'Income &amp; Expenditure Backsheet'!$D$7:$AK$184,J$10,0))="","",(VLOOKUP($E187,'Income &amp; Expenditure Backsheet'!$D$7:$AK$184,J$10,0)))</f>
        <v>2384823</v>
      </c>
      <c r="K187" s="102">
        <f>IF((VLOOKUP($E187,'Income &amp; Expenditure Backsheet'!$D$7:$AK$184,K$10,0))="","",(VLOOKUP($E187,'Income &amp; Expenditure Backsheet'!$D$7:$AK$184,K$10,0)))</f>
        <v>2384823</v>
      </c>
      <c r="L187" s="102">
        <f>IF((VLOOKUP($E187,'Income &amp; Expenditure Backsheet'!$D$7:$AK$184,L$10,0))="","",(VLOOKUP($E187,'Income &amp; Expenditure Backsheet'!$D$7:$AK$184,L$10,0)))</f>
        <v>9539291</v>
      </c>
      <c r="M187" s="102">
        <f>IF((VLOOKUP($E187,'Income &amp; Expenditure Backsheet'!$D$7:$AK$184,M$10,0))="","",(VLOOKUP($E187,'Income &amp; Expenditure Backsheet'!$D$7:$AK$184,M$10,0)))</f>
        <v>2384822</v>
      </c>
      <c r="N187" s="102">
        <f>IF((VLOOKUP($E187,'Income &amp; Expenditure Backsheet'!$D$7:$AK$184,N$10,0))="","",(VLOOKUP($E187,'Income &amp; Expenditure Backsheet'!$D$7:$AK$184,N$10,0)))</f>
        <v>2384823</v>
      </c>
      <c r="O187" s="102">
        <f>IF((VLOOKUP($E187,'Income &amp; Expenditure Backsheet'!$D$7:$AK$184,O$10,0))="","",(VLOOKUP($E187,'Income &amp; Expenditure Backsheet'!$D$7:$AK$184,O$10,0)))</f>
        <v>2384823</v>
      </c>
      <c r="P187" s="102">
        <f>IF((VLOOKUP($E187,'Income &amp; Expenditure Backsheet'!$D$7:$AK$184,P$10,0))="","",(VLOOKUP($E187,'Income &amp; Expenditure Backsheet'!$D$7:$AK$184,P$10,0)))</f>
        <v>2384823</v>
      </c>
      <c r="Q187" s="102">
        <f>IF((VLOOKUP($E187,'Income &amp; Expenditure Backsheet'!$D$7:$AK$184,Q$10,0))="","",(VLOOKUP($E187,'Income &amp; Expenditure Backsheet'!$D$7:$AK$184,Q$10,0)))</f>
        <v>9539291</v>
      </c>
      <c r="R187" s="102">
        <f>IF((VLOOKUP($E187,'Income &amp; Expenditure Backsheet'!$D$7:$AK$184,R$10,0))="","",(VLOOKUP($E187,'Income &amp; Expenditure Backsheet'!$D$7:$AK$184,R$10,0)))</f>
        <v>2384822</v>
      </c>
      <c r="S187" s="102">
        <f>IF((VLOOKUP($E187,'Income &amp; Expenditure Backsheet'!$D$7:$AK$184,S$10,0))="","",(VLOOKUP($E187,'Income &amp; Expenditure Backsheet'!$D$7:$AK$184,S$10,0)))</f>
        <v>2384823</v>
      </c>
      <c r="T187" s="102">
        <f>IF((VLOOKUP($E187,'Income &amp; Expenditure Backsheet'!$D$7:$AK$184,T$10,0))="","",(VLOOKUP($E187,'Income &amp; Expenditure Backsheet'!$D$7:$AK$184,T$10,0)))</f>
        <v>2384823</v>
      </c>
      <c r="U187" s="102">
        <f>IF((VLOOKUP($E187,'Income &amp; Expenditure Backsheet'!$D$7:$AK$184,U$10,0))="","",(VLOOKUP($E187,'Income &amp; Expenditure Backsheet'!$D$7:$AK$184,U$10,0)))</f>
        <v>2384823</v>
      </c>
      <c r="V187" s="102">
        <f>IF((VLOOKUP($E187,'Income &amp; Expenditure Backsheet'!$D$7:$AK$184,V$10,0))="","",(VLOOKUP($E187,'Income &amp; Expenditure Backsheet'!$D$7:$AK$184,V$10,0)))</f>
        <v>9539291</v>
      </c>
    </row>
    <row r="188" spans="1:23" ht="16.5" customHeight="1">
      <c r="B188" s="42" t="s">
        <v>18</v>
      </c>
      <c r="C188" s="43" t="s">
        <v>32</v>
      </c>
      <c r="D188" s="43" t="s">
        <v>50</v>
      </c>
      <c r="E188" s="43" t="s">
        <v>359</v>
      </c>
      <c r="F188" s="88" t="s">
        <v>360</v>
      </c>
      <c r="G188" s="101">
        <f>IF((VLOOKUP($E188,'Income &amp; Expenditure Backsheet'!$D$7:$AK$184,G$10,0))="","",(VLOOKUP($E188,'Income &amp; Expenditure Backsheet'!$D$7:$AK$184,G$10,0)))</f>
        <v>57676760</v>
      </c>
      <c r="H188" s="102">
        <f>IF((VLOOKUP($E188,'Income &amp; Expenditure Backsheet'!$D$7:$AK$184,H$10,0))="","",(VLOOKUP($E188,'Income &amp; Expenditure Backsheet'!$D$7:$AK$184,H$10,0)))</f>
        <v>14419190</v>
      </c>
      <c r="I188" s="102">
        <f>IF((VLOOKUP($E188,'Income &amp; Expenditure Backsheet'!$D$7:$AK$184,I$10,0))="","",(VLOOKUP($E188,'Income &amp; Expenditure Backsheet'!$D$7:$AK$184,I$10,0)))</f>
        <v>14419190</v>
      </c>
      <c r="J188" s="102">
        <f>IF((VLOOKUP($E188,'Income &amp; Expenditure Backsheet'!$D$7:$AK$184,J$10,0))="","",(VLOOKUP($E188,'Income &amp; Expenditure Backsheet'!$D$7:$AK$184,J$10,0)))</f>
        <v>14419190</v>
      </c>
      <c r="K188" s="102">
        <f>IF((VLOOKUP($E188,'Income &amp; Expenditure Backsheet'!$D$7:$AK$184,K$10,0))="","",(VLOOKUP($E188,'Income &amp; Expenditure Backsheet'!$D$7:$AK$184,K$10,0)))</f>
        <v>14419190</v>
      </c>
      <c r="L188" s="102">
        <f>IF((VLOOKUP($E188,'Income &amp; Expenditure Backsheet'!$D$7:$AK$184,L$10,0))="","",(VLOOKUP($E188,'Income &amp; Expenditure Backsheet'!$D$7:$AK$184,L$10,0)))</f>
        <v>57676760</v>
      </c>
      <c r="M188" s="102">
        <f>IF((VLOOKUP($E188,'Income &amp; Expenditure Backsheet'!$D$7:$AK$184,M$10,0))="","",(VLOOKUP($E188,'Income &amp; Expenditure Backsheet'!$D$7:$AK$184,M$10,0)))</f>
        <v>14419190</v>
      </c>
      <c r="N188" s="102">
        <f>IF((VLOOKUP($E188,'Income &amp; Expenditure Backsheet'!$D$7:$AK$184,N$10,0))="","",(VLOOKUP($E188,'Income &amp; Expenditure Backsheet'!$D$7:$AK$184,N$10,0)))</f>
        <v>14419190</v>
      </c>
      <c r="O188" s="102">
        <f>IF((VLOOKUP($E188,'Income &amp; Expenditure Backsheet'!$D$7:$AK$184,O$10,0))="","",(VLOOKUP($E188,'Income &amp; Expenditure Backsheet'!$D$7:$AK$184,O$10,0)))</f>
        <v>14419190</v>
      </c>
      <c r="P188" s="102">
        <f>IF((VLOOKUP($E188,'Income &amp; Expenditure Backsheet'!$D$7:$AK$184,P$10,0))="","",(VLOOKUP($E188,'Income &amp; Expenditure Backsheet'!$D$7:$AK$184,P$10,0)))</f>
        <v>14419190</v>
      </c>
      <c r="Q188" s="102">
        <f>IF((VLOOKUP($E188,'Income &amp; Expenditure Backsheet'!$D$7:$AK$184,Q$10,0))="","",(VLOOKUP($E188,'Income &amp; Expenditure Backsheet'!$D$7:$AK$184,Q$10,0)))</f>
        <v>57676760</v>
      </c>
      <c r="R188" s="102">
        <f>IF((VLOOKUP($E188,'Income &amp; Expenditure Backsheet'!$D$7:$AK$184,R$10,0))="","",(VLOOKUP($E188,'Income &amp; Expenditure Backsheet'!$D$7:$AK$184,R$10,0)))</f>
        <v>14419190</v>
      </c>
      <c r="S188" s="102">
        <f>IF((VLOOKUP($E188,'Income &amp; Expenditure Backsheet'!$D$7:$AK$184,S$10,0))="","",(VLOOKUP($E188,'Income &amp; Expenditure Backsheet'!$D$7:$AK$184,S$10,0)))</f>
        <v>14419190</v>
      </c>
      <c r="T188" s="102">
        <f>IF((VLOOKUP($E188,'Income &amp; Expenditure Backsheet'!$D$7:$AK$184,T$10,0))="","",(VLOOKUP($E188,'Income &amp; Expenditure Backsheet'!$D$7:$AK$184,T$10,0)))</f>
        <v>14419190</v>
      </c>
      <c r="U188" s="102">
        <f>IF((VLOOKUP($E188,'Income &amp; Expenditure Backsheet'!$D$7:$AK$184,U$10,0))="","",(VLOOKUP($E188,'Income &amp; Expenditure Backsheet'!$D$7:$AK$184,U$10,0)))</f>
        <v>14419190</v>
      </c>
      <c r="V188" s="102">
        <f>IF((VLOOKUP($E188,'Income &amp; Expenditure Backsheet'!$D$7:$AK$184,V$10,0))="","",(VLOOKUP($E188,'Income &amp; Expenditure Backsheet'!$D$7:$AK$184,V$10,0)))</f>
        <v>57676760</v>
      </c>
    </row>
    <row r="189" spans="1:23" ht="16.5" customHeight="1">
      <c r="B189" s="42" t="s">
        <v>18</v>
      </c>
      <c r="C189" s="43" t="s">
        <v>32</v>
      </c>
      <c r="D189" s="43" t="s">
        <v>50</v>
      </c>
      <c r="E189" s="43" t="s">
        <v>361</v>
      </c>
      <c r="F189" s="88" t="s">
        <v>362</v>
      </c>
      <c r="G189" s="101">
        <f>IF((VLOOKUP($E189,'Income &amp; Expenditure Backsheet'!$D$7:$AK$184,G$10,0))="","",(VLOOKUP($E189,'Income &amp; Expenditure Backsheet'!$D$7:$AK$184,G$10,0)))</f>
        <v>38141662</v>
      </c>
      <c r="H189" s="102">
        <f>IF((VLOOKUP($E189,'Income &amp; Expenditure Backsheet'!$D$7:$AK$184,H$10,0))="","",(VLOOKUP($E189,'Income &amp; Expenditure Backsheet'!$D$7:$AK$184,H$10,0)))</f>
        <v>12712222</v>
      </c>
      <c r="I189" s="102">
        <f>IF((VLOOKUP($E189,'Income &amp; Expenditure Backsheet'!$D$7:$AK$184,I$10,0))="","",(VLOOKUP($E189,'Income &amp; Expenditure Backsheet'!$D$7:$AK$184,I$10,0)))</f>
        <v>8476480</v>
      </c>
      <c r="J189" s="102">
        <f>IF((VLOOKUP($E189,'Income &amp; Expenditure Backsheet'!$D$7:$AK$184,J$10,0))="","",(VLOOKUP($E189,'Income &amp; Expenditure Backsheet'!$D$7:$AK$184,J$10,0)))</f>
        <v>8476480</v>
      </c>
      <c r="K189" s="102">
        <f>IF((VLOOKUP($E189,'Income &amp; Expenditure Backsheet'!$D$7:$AK$184,K$10,0))="","",(VLOOKUP($E189,'Income &amp; Expenditure Backsheet'!$D$7:$AK$184,K$10,0)))</f>
        <v>8476480</v>
      </c>
      <c r="L189" s="102">
        <f>IF((VLOOKUP($E189,'Income &amp; Expenditure Backsheet'!$D$7:$AK$184,L$10,0))="","",(VLOOKUP($E189,'Income &amp; Expenditure Backsheet'!$D$7:$AK$184,L$10,0)))</f>
        <v>38141662</v>
      </c>
      <c r="M189" s="102">
        <f>IF((VLOOKUP($E189,'Income &amp; Expenditure Backsheet'!$D$7:$AK$184,M$10,0))="","",(VLOOKUP($E189,'Income &amp; Expenditure Backsheet'!$D$7:$AK$184,M$10,0)))</f>
        <v>12712222</v>
      </c>
      <c r="N189" s="102">
        <f>IF((VLOOKUP($E189,'Income &amp; Expenditure Backsheet'!$D$7:$AK$184,N$10,0))="","",(VLOOKUP($E189,'Income &amp; Expenditure Backsheet'!$D$7:$AK$184,N$10,0)))</f>
        <v>8476480</v>
      </c>
      <c r="O189" s="102">
        <f>IF((VLOOKUP($E189,'Income &amp; Expenditure Backsheet'!$D$7:$AK$184,O$10,0))="","",(VLOOKUP($E189,'Income &amp; Expenditure Backsheet'!$D$7:$AK$184,O$10,0)))</f>
        <v>8476480</v>
      </c>
      <c r="P189" s="102">
        <f>IF((VLOOKUP($E189,'Income &amp; Expenditure Backsheet'!$D$7:$AK$184,P$10,0))="","",(VLOOKUP($E189,'Income &amp; Expenditure Backsheet'!$D$7:$AK$184,P$10,0)))</f>
        <v>8476480</v>
      </c>
      <c r="Q189" s="102">
        <f>IF((VLOOKUP($E189,'Income &amp; Expenditure Backsheet'!$D$7:$AK$184,Q$10,0))="","",(VLOOKUP($E189,'Income &amp; Expenditure Backsheet'!$D$7:$AK$184,Q$10,0)))</f>
        <v>38141662</v>
      </c>
      <c r="R189" s="102">
        <f>IF((VLOOKUP($E189,'Income &amp; Expenditure Backsheet'!$D$7:$AK$184,R$10,0))="","",(VLOOKUP($E189,'Income &amp; Expenditure Backsheet'!$D$7:$AK$184,R$10,0)))</f>
        <v>12712222</v>
      </c>
      <c r="S189" s="102">
        <f>IF((VLOOKUP($E189,'Income &amp; Expenditure Backsheet'!$D$7:$AK$184,S$10,0))="","",(VLOOKUP($E189,'Income &amp; Expenditure Backsheet'!$D$7:$AK$184,S$10,0)))</f>
        <v>8476480</v>
      </c>
      <c r="T189" s="102">
        <f>IF((VLOOKUP($E189,'Income &amp; Expenditure Backsheet'!$D$7:$AK$184,T$10,0))="","",(VLOOKUP($E189,'Income &amp; Expenditure Backsheet'!$D$7:$AK$184,T$10,0)))</f>
        <v>8476480</v>
      </c>
      <c r="U189" s="102">
        <f>IF((VLOOKUP($E189,'Income &amp; Expenditure Backsheet'!$D$7:$AK$184,U$10,0))="","",(VLOOKUP($E189,'Income &amp; Expenditure Backsheet'!$D$7:$AK$184,U$10,0)))</f>
        <v>8476480</v>
      </c>
      <c r="V189" s="102">
        <f>IF((VLOOKUP($E189,'Income &amp; Expenditure Backsheet'!$D$7:$AK$184,V$10,0))="","",(VLOOKUP($E189,'Income &amp; Expenditure Backsheet'!$D$7:$AK$184,V$10,0)))</f>
        <v>38141662</v>
      </c>
    </row>
    <row r="190" spans="1:23" ht="16.5" customHeight="1" thickBot="1">
      <c r="B190" s="46" t="s">
        <v>16</v>
      </c>
      <c r="C190" s="47" t="s">
        <v>28</v>
      </c>
      <c r="D190" s="47" t="s">
        <v>42</v>
      </c>
      <c r="E190" s="47" t="s">
        <v>363</v>
      </c>
      <c r="F190" s="94" t="s">
        <v>364</v>
      </c>
      <c r="G190" s="103">
        <f>IF((VLOOKUP($E190,'Income &amp; Expenditure Backsheet'!$D$7:$AK$184,G$10,0))="","",(VLOOKUP($E190,'Income &amp; Expenditure Backsheet'!$D$7:$AK$184,G$10,0)))</f>
        <v>12202508</v>
      </c>
      <c r="H190" s="104">
        <f>IF((VLOOKUP($E190,'Income &amp; Expenditure Backsheet'!$D$7:$AK$184,H$10,0))="","",(VLOOKUP($E190,'Income &amp; Expenditure Backsheet'!$D$7:$AK$184,H$10,0)))</f>
        <v>2799877</v>
      </c>
      <c r="I190" s="104">
        <f>IF((VLOOKUP($E190,'Income &amp; Expenditure Backsheet'!$D$7:$AK$184,I$10,0))="","",(VLOOKUP($E190,'Income &amp; Expenditure Backsheet'!$D$7:$AK$184,I$10,0)))</f>
        <v>2799877</v>
      </c>
      <c r="J190" s="104">
        <f>IF((VLOOKUP($E190,'Income &amp; Expenditure Backsheet'!$D$7:$AK$184,J$10,0))="","",(VLOOKUP($E190,'Income &amp; Expenditure Backsheet'!$D$7:$AK$184,J$10,0)))</f>
        <v>2799877</v>
      </c>
      <c r="K190" s="104">
        <f>IF((VLOOKUP($E190,'Income &amp; Expenditure Backsheet'!$D$7:$AK$184,K$10,0))="","",(VLOOKUP($E190,'Income &amp; Expenditure Backsheet'!$D$7:$AK$184,K$10,0)))</f>
        <v>2799877</v>
      </c>
      <c r="L190" s="104">
        <f>IF((VLOOKUP($E190,'Income &amp; Expenditure Backsheet'!$D$7:$AK$184,L$10,0))="","",(VLOOKUP($E190,'Income &amp; Expenditure Backsheet'!$D$7:$AK$184,L$10,0)))</f>
        <v>11199508</v>
      </c>
      <c r="M190" s="104">
        <f>IF((VLOOKUP($E190,'Income &amp; Expenditure Backsheet'!$D$7:$AK$184,M$10,0))="","",(VLOOKUP($E190,'Income &amp; Expenditure Backsheet'!$D$7:$AK$184,M$10,0)))</f>
        <v>2799877</v>
      </c>
      <c r="N190" s="104">
        <f>IF((VLOOKUP($E190,'Income &amp; Expenditure Backsheet'!$D$7:$AK$184,N$10,0))="","",(VLOOKUP($E190,'Income &amp; Expenditure Backsheet'!$D$7:$AK$184,N$10,0)))</f>
        <v>2799877</v>
      </c>
      <c r="O190" s="104">
        <f>IF((VLOOKUP($E190,'Income &amp; Expenditure Backsheet'!$D$7:$AK$184,O$10,0))="","",(VLOOKUP($E190,'Income &amp; Expenditure Backsheet'!$D$7:$AK$184,O$10,0)))</f>
        <v>2799877</v>
      </c>
      <c r="P190" s="104">
        <f>IF((VLOOKUP($E190,'Income &amp; Expenditure Backsheet'!$D$7:$AK$184,P$10,0))="","",(VLOOKUP($E190,'Income &amp; Expenditure Backsheet'!$D$7:$AK$184,P$10,0)))</f>
        <v>2799877</v>
      </c>
      <c r="Q190" s="104">
        <f>IF((VLOOKUP($E190,'Income &amp; Expenditure Backsheet'!$D$7:$AK$184,Q$10,0))="","",(VLOOKUP($E190,'Income &amp; Expenditure Backsheet'!$D$7:$AK$184,Q$10,0)))</f>
        <v>11199508</v>
      </c>
      <c r="R190" s="104">
        <f>IF((VLOOKUP($E190,'Income &amp; Expenditure Backsheet'!$D$7:$AK$184,R$10,0))="","",(VLOOKUP($E190,'Income &amp; Expenditure Backsheet'!$D$7:$AK$184,R$10,0)))</f>
        <v>2799877</v>
      </c>
      <c r="S190" s="104">
        <f>IF((VLOOKUP($E190,'Income &amp; Expenditure Backsheet'!$D$7:$AK$184,S$10,0))="","",(VLOOKUP($E190,'Income &amp; Expenditure Backsheet'!$D$7:$AK$184,S$10,0)))</f>
        <v>2799877</v>
      </c>
      <c r="T190" s="104">
        <f>IF((VLOOKUP($E190,'Income &amp; Expenditure Backsheet'!$D$7:$AK$184,T$10,0))="","",(VLOOKUP($E190,'Income &amp; Expenditure Backsheet'!$D$7:$AK$184,T$10,0)))</f>
        <v>2799877</v>
      </c>
      <c r="U190" s="104">
        <f>IF((VLOOKUP($E190,'Income &amp; Expenditure Backsheet'!$D$7:$AK$184,U$10,0))="","",(VLOOKUP($E190,'Income &amp; Expenditure Backsheet'!$D$7:$AK$184,U$10,0)))</f>
        <v>2799877</v>
      </c>
      <c r="V190" s="104">
        <f>IF((VLOOKUP($E190,'Income &amp; Expenditure Backsheet'!$D$7:$AK$184,V$10,0))="","",(VLOOKUP($E190,'Income &amp; Expenditure Backsheet'!$D$7:$AK$184,V$10,0)))</f>
        <v>11199508</v>
      </c>
    </row>
    <row r="191" spans="1:23">
      <c r="E191" s="28"/>
      <c r="F191" s="28"/>
      <c r="G191" s="28"/>
      <c r="H191" s="28"/>
      <c r="I191" s="28"/>
      <c r="J191" s="28"/>
      <c r="K191" s="28"/>
      <c r="L191" s="28"/>
      <c r="M191" s="28"/>
      <c r="N191" s="28"/>
      <c r="O191" s="28"/>
      <c r="P191" s="28"/>
      <c r="Q191" s="28"/>
      <c r="W191" s="63"/>
    </row>
    <row r="192" spans="1:23" ht="15" customHeight="1">
      <c r="A192" s="106"/>
      <c r="B192" s="106"/>
      <c r="C192" s="106"/>
      <c r="D192" s="106"/>
      <c r="E192" s="107" t="s">
        <v>365</v>
      </c>
      <c r="F192" s="106"/>
      <c r="G192" s="106"/>
      <c r="H192" s="218"/>
      <c r="I192" s="218"/>
      <c r="J192" s="218"/>
      <c r="K192" s="218"/>
      <c r="L192" s="106"/>
      <c r="M192" s="218"/>
      <c r="N192" s="218"/>
      <c r="O192" s="218"/>
      <c r="P192" s="218"/>
      <c r="Q192" s="106"/>
      <c r="R192" s="218"/>
      <c r="S192" s="218"/>
      <c r="T192" s="218"/>
      <c r="U192" s="218"/>
      <c r="V192" s="106"/>
      <c r="W192" s="168"/>
    </row>
    <row r="193" spans="5:23">
      <c r="F193" s="28"/>
      <c r="G193" s="28"/>
      <c r="H193" s="28"/>
      <c r="I193" s="28"/>
      <c r="J193" s="28"/>
      <c r="K193" s="28"/>
      <c r="L193" s="28"/>
      <c r="M193" s="28"/>
      <c r="N193" s="28"/>
      <c r="O193" s="28"/>
      <c r="P193" s="28"/>
      <c r="Q193" s="28"/>
      <c r="W193" s="3"/>
    </row>
    <row r="194" spans="5:23" ht="15" customHeight="1">
      <c r="E194" s="38" t="s">
        <v>372</v>
      </c>
      <c r="F194" s="38"/>
      <c r="G194" s="38"/>
      <c r="H194" s="38"/>
      <c r="I194" s="38"/>
      <c r="J194" s="38"/>
      <c r="K194" s="38"/>
      <c r="L194" s="38"/>
      <c r="M194" s="38"/>
      <c r="N194" s="38"/>
      <c r="O194" s="38"/>
      <c r="P194" s="38"/>
      <c r="Q194" s="38"/>
      <c r="R194" s="38"/>
      <c r="S194" s="38"/>
      <c r="T194" s="38"/>
      <c r="U194" s="38"/>
      <c r="V194" s="38"/>
    </row>
    <row r="195" spans="5:23" ht="30" customHeight="1">
      <c r="E195" s="374" t="s">
        <v>373</v>
      </c>
      <c r="F195" s="374"/>
      <c r="G195" s="374"/>
      <c r="H195" s="374"/>
      <c r="I195" s="374"/>
      <c r="J195" s="374"/>
      <c r="K195" s="374"/>
      <c r="L195" s="374"/>
      <c r="M195" s="374"/>
      <c r="N195" s="374"/>
      <c r="O195" s="374"/>
      <c r="P195" s="374"/>
      <c r="Q195" s="374"/>
      <c r="R195" s="374"/>
      <c r="S195" s="374"/>
      <c r="T195" s="374"/>
      <c r="U195" s="374"/>
      <c r="V195" s="374"/>
    </row>
    <row r="196" spans="5:23">
      <c r="E196" s="27" t="s">
        <v>367</v>
      </c>
      <c r="F196" s="28"/>
      <c r="G196" s="28"/>
      <c r="H196" s="28"/>
      <c r="I196" s="28"/>
      <c r="J196" s="28"/>
      <c r="K196" s="28"/>
      <c r="L196" s="28"/>
      <c r="M196" s="28"/>
      <c r="N196" s="28"/>
      <c r="O196" s="28"/>
      <c r="P196" s="28"/>
      <c r="Q196" s="28"/>
    </row>
    <row r="197" spans="5:23">
      <c r="F197" s="28"/>
      <c r="G197" s="28"/>
      <c r="H197" s="28"/>
      <c r="I197" s="28"/>
      <c r="J197" s="28"/>
      <c r="K197" s="28"/>
      <c r="L197" s="28"/>
      <c r="M197" s="28"/>
      <c r="N197" s="28"/>
      <c r="O197" s="28"/>
      <c r="P197" s="28"/>
      <c r="Q197" s="28"/>
    </row>
    <row r="198" spans="5:23">
      <c r="F198" s="28"/>
      <c r="G198" s="28"/>
      <c r="H198" s="28"/>
      <c r="I198" s="28"/>
      <c r="J198" s="28"/>
      <c r="K198" s="28"/>
      <c r="L198" s="28"/>
      <c r="M198" s="28"/>
      <c r="N198" s="28"/>
      <c r="O198" s="28"/>
      <c r="P198" s="28"/>
      <c r="Q198" s="28"/>
    </row>
  </sheetData>
  <sheetProtection password="DCA1" sheet="1" objects="1" scenarios="1"/>
  <mergeCells count="4">
    <mergeCell ref="A1:V3"/>
    <mergeCell ref="A4:V5"/>
    <mergeCell ref="G11:G12"/>
    <mergeCell ref="E195:V195"/>
  </mergeCells>
  <hyperlinks>
    <hyperlink ref="F9" location="Cover!B2" display="&lt;&lt; Cover Sheet"/>
  </hyperlinks>
  <pageMargins left="0.70866141732283472" right="0.70866141732283472" top="0.74803149606299213" bottom="0.74803149606299213" header="0.31496062992125984" footer="0.31496062992125984"/>
  <pageSetup paperSize="9" scale="41" fitToWidth="0" fitToHeight="0" orientation="landscape" r:id="rId1"/>
  <rowBreaks count="3" manualBreakCount="3">
    <brk id="59" max="22" man="1"/>
    <brk id="106" max="22" man="1"/>
    <brk id="144" max="22" man="1"/>
  </rowBreaks>
  <colBreaks count="2" manualBreakCount="2">
    <brk id="11" max="196" man="1"/>
    <brk id="17" max="196"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59999389629810485"/>
  </sheetPr>
  <dimension ref="A1:O474"/>
  <sheetViews>
    <sheetView showGridLines="0" zoomScale="70" zoomScaleNormal="70" workbookViewId="0">
      <selection activeCell="F8" sqref="F8"/>
    </sheetView>
  </sheetViews>
  <sheetFormatPr defaultRowHeight="15" outlineLevelCol="1"/>
  <cols>
    <col min="1" max="1" width="5.7109375" customWidth="1"/>
    <col min="2" max="2" width="45.7109375" hidden="1" customWidth="1" outlineLevel="1"/>
    <col min="3" max="3" width="32.7109375" hidden="1" customWidth="1" outlineLevel="1"/>
    <col min="4" max="4" width="49.7109375" hidden="1" customWidth="1" outlineLevel="1"/>
    <col min="5" max="5" width="26.7109375" customWidth="1" collapsed="1"/>
    <col min="6" max="6" width="30.7109375" customWidth="1"/>
    <col min="7" max="7" width="21.7109375" customWidth="1"/>
    <col min="8" max="8" width="60.7109375" customWidth="1"/>
    <col min="9" max="9" width="21.7109375" customWidth="1"/>
    <col min="10" max="10" width="60.7109375" customWidth="1"/>
    <col min="11" max="12" width="4.7109375" customWidth="1"/>
    <col min="13" max="14" width="9.140625" style="14" hidden="1" customWidth="1"/>
    <col min="15" max="15" width="9.140625" style="235" customWidth="1"/>
  </cols>
  <sheetData>
    <row r="1" spans="1:11" ht="9.9499999999999993" customHeight="1">
      <c r="A1" s="421" t="s">
        <v>640</v>
      </c>
      <c r="B1" s="421"/>
      <c r="C1" s="421"/>
      <c r="D1" s="421"/>
      <c r="E1" s="421"/>
      <c r="F1" s="421"/>
      <c r="G1" s="421"/>
      <c r="H1" s="421"/>
      <c r="I1" s="421"/>
      <c r="J1" s="421"/>
      <c r="K1" s="239"/>
    </row>
    <row r="2" spans="1:11" ht="9.9499999999999993" customHeight="1">
      <c r="A2" s="421"/>
      <c r="B2" s="421"/>
      <c r="C2" s="421"/>
      <c r="D2" s="421"/>
      <c r="E2" s="421"/>
      <c r="F2" s="421"/>
      <c r="G2" s="421"/>
      <c r="H2" s="421"/>
      <c r="I2" s="421"/>
      <c r="J2" s="421"/>
      <c r="K2" s="239"/>
    </row>
    <row r="3" spans="1:11" ht="9.9499999999999993" customHeight="1">
      <c r="A3" s="421"/>
      <c r="B3" s="421"/>
      <c r="C3" s="421"/>
      <c r="D3" s="421"/>
      <c r="E3" s="421"/>
      <c r="F3" s="421"/>
      <c r="G3" s="421"/>
      <c r="H3" s="421"/>
      <c r="I3" s="421"/>
      <c r="J3" s="421"/>
      <c r="K3" s="239"/>
    </row>
    <row r="4" spans="1:11" ht="15.75" customHeight="1">
      <c r="A4" s="239"/>
      <c r="B4" s="239"/>
      <c r="C4" s="239"/>
      <c r="D4" s="239"/>
      <c r="E4" s="239"/>
      <c r="F4" s="239"/>
      <c r="G4" s="239"/>
      <c r="H4" s="239"/>
      <c r="I4" s="239"/>
      <c r="J4" s="239"/>
      <c r="K4" s="239"/>
    </row>
    <row r="5" spans="1:11" ht="15" customHeight="1">
      <c r="A5" s="239"/>
      <c r="B5" s="239"/>
      <c r="C5" s="239"/>
      <c r="D5" s="239"/>
      <c r="E5" s="422"/>
      <c r="F5" s="422"/>
      <c r="G5" s="422"/>
      <c r="H5" s="239"/>
      <c r="I5" s="239"/>
      <c r="J5" s="239"/>
      <c r="K5" s="239"/>
    </row>
    <row r="7" spans="1:11">
      <c r="A7" s="239"/>
      <c r="B7" s="239" t="s">
        <v>629</v>
      </c>
      <c r="C7" s="239" t="s">
        <v>629</v>
      </c>
      <c r="D7" s="239" t="s">
        <v>629</v>
      </c>
      <c r="E7" s="239" t="s">
        <v>629</v>
      </c>
      <c r="F7" s="239"/>
      <c r="G7" s="239"/>
      <c r="H7" s="239"/>
      <c r="I7" s="239"/>
      <c r="J7" s="239"/>
      <c r="K7" s="239"/>
    </row>
    <row r="8" spans="1:11">
      <c r="F8" s="366" t="s">
        <v>2315</v>
      </c>
    </row>
    <row r="9" spans="1:11" ht="15.75" thickBot="1"/>
    <row r="10" spans="1:11" ht="30" customHeight="1" thickBot="1">
      <c r="E10" s="426"/>
      <c r="F10" s="428"/>
      <c r="G10" s="429"/>
      <c r="H10" s="160" t="s">
        <v>641</v>
      </c>
      <c r="I10" s="255"/>
      <c r="J10" s="160" t="s">
        <v>649</v>
      </c>
    </row>
    <row r="11" spans="1:11" ht="15.75" thickBot="1">
      <c r="E11" s="427"/>
      <c r="F11" s="430"/>
      <c r="G11" s="431"/>
      <c r="H11" s="160" t="s">
        <v>643</v>
      </c>
      <c r="I11" s="255"/>
      <c r="J11" s="229" t="s">
        <v>642</v>
      </c>
    </row>
    <row r="12" spans="1:11" ht="15" customHeight="1">
      <c r="E12" s="442" t="s">
        <v>3</v>
      </c>
      <c r="F12" s="445" t="s">
        <v>560</v>
      </c>
      <c r="G12" s="446"/>
      <c r="H12" s="256">
        <f>IFERROR((SUM((COUNTIF($H$25:$H$474,$F12))/(450-COUNTIF($H$25:$H$474,"")))),"")</f>
        <v>0.15473441108545036</v>
      </c>
      <c r="I12" s="257"/>
      <c r="J12" s="256">
        <f>IFERROR((SUM((COUNTIF($J$25:$J$474,$F12))/(450-COUNTIF($J$25:$J$474,"")))),"")</f>
        <v>5.7553956834532377E-2</v>
      </c>
    </row>
    <row r="13" spans="1:11">
      <c r="E13" s="443"/>
      <c r="F13" s="447" t="s">
        <v>561</v>
      </c>
      <c r="G13" s="448"/>
      <c r="H13" s="258">
        <f t="shared" ref="H13:H22" si="0">IFERROR((SUM((COUNTIF($H$25:$H$474,$F13))/(450-COUNTIF($H$25:$H$474,"")))),"")</f>
        <v>8.0831408775981523E-2</v>
      </c>
      <c r="I13" s="259"/>
      <c r="J13" s="258">
        <f t="shared" ref="J13:J22" si="1">IFERROR((SUM((COUNTIF($J$25:$J$474,$F13))/(450-COUNTIF($J$25:$J$474,"")))),"")</f>
        <v>6.4748201438848921E-2</v>
      </c>
    </row>
    <row r="14" spans="1:11">
      <c r="E14" s="443"/>
      <c r="F14" s="449" t="s">
        <v>562</v>
      </c>
      <c r="G14" s="450"/>
      <c r="H14" s="258">
        <f t="shared" si="0"/>
        <v>0.26789838337182448</v>
      </c>
      <c r="I14" s="260"/>
      <c r="J14" s="258">
        <f t="shared" si="1"/>
        <v>5.7553956834532377E-2</v>
      </c>
    </row>
    <row r="15" spans="1:11">
      <c r="E15" s="443"/>
      <c r="F15" s="449" t="s">
        <v>644</v>
      </c>
      <c r="G15" s="450"/>
      <c r="H15" s="258">
        <f t="shared" si="0"/>
        <v>5.0808314087759814E-2</v>
      </c>
      <c r="I15" s="257"/>
      <c r="J15" s="258">
        <f t="shared" si="1"/>
        <v>7.1942446043165464E-2</v>
      </c>
    </row>
    <row r="16" spans="1:11">
      <c r="E16" s="443"/>
      <c r="F16" s="449" t="s">
        <v>564</v>
      </c>
      <c r="G16" s="450"/>
      <c r="H16" s="258">
        <f t="shared" si="0"/>
        <v>0.11778290993071594</v>
      </c>
      <c r="I16" s="257"/>
      <c r="J16" s="258">
        <f t="shared" si="1"/>
        <v>0.1750599520383693</v>
      </c>
    </row>
    <row r="17" spans="1:14">
      <c r="E17" s="443"/>
      <c r="F17" s="449" t="s">
        <v>565</v>
      </c>
      <c r="G17" s="450"/>
      <c r="H17" s="258">
        <f t="shared" si="0"/>
        <v>0.17321016166281755</v>
      </c>
      <c r="I17" s="257"/>
      <c r="J17" s="258">
        <f t="shared" si="1"/>
        <v>0.13189448441247004</v>
      </c>
    </row>
    <row r="18" spans="1:14">
      <c r="E18" s="443"/>
      <c r="F18" s="451" t="s">
        <v>566</v>
      </c>
      <c r="G18" s="452"/>
      <c r="H18" s="258">
        <f t="shared" si="0"/>
        <v>6.4665127020785224E-2</v>
      </c>
      <c r="I18" s="261"/>
      <c r="J18" s="258">
        <f t="shared" si="1"/>
        <v>0.15107913669064749</v>
      </c>
    </row>
    <row r="19" spans="1:14">
      <c r="E19" s="443"/>
      <c r="F19" s="432" t="s">
        <v>645</v>
      </c>
      <c r="G19" s="433"/>
      <c r="H19" s="258">
        <f t="shared" si="0"/>
        <v>9.2378752886836026E-3</v>
      </c>
      <c r="J19" s="258">
        <f t="shared" si="1"/>
        <v>2.8776978417266189E-2</v>
      </c>
    </row>
    <row r="20" spans="1:14">
      <c r="E20" s="443"/>
      <c r="F20" s="432" t="s">
        <v>646</v>
      </c>
      <c r="G20" s="433"/>
      <c r="H20" s="258">
        <f t="shared" si="0"/>
        <v>3.0023094688221709E-2</v>
      </c>
      <c r="J20" s="258">
        <f t="shared" si="1"/>
        <v>8.6330935251798566E-2</v>
      </c>
    </row>
    <row r="21" spans="1:14">
      <c r="E21" s="443"/>
      <c r="F21" s="432" t="s">
        <v>569</v>
      </c>
      <c r="G21" s="433"/>
      <c r="H21" s="258">
        <f t="shared" si="0"/>
        <v>3.695150115473441E-2</v>
      </c>
      <c r="J21" s="258">
        <f t="shared" si="1"/>
        <v>8.6330935251798566E-2</v>
      </c>
      <c r="M21" s="186"/>
    </row>
    <row r="22" spans="1:14" ht="15.75" thickBot="1">
      <c r="E22" s="444"/>
      <c r="F22" s="434" t="s">
        <v>570</v>
      </c>
      <c r="G22" s="435"/>
      <c r="H22" s="262">
        <f t="shared" si="0"/>
        <v>1.3856812933025405E-2</v>
      </c>
      <c r="J22" s="262">
        <f t="shared" si="1"/>
        <v>8.8729016786570747E-2</v>
      </c>
      <c r="M22" s="186"/>
    </row>
    <row r="23" spans="1:14" ht="15.75" thickBot="1"/>
    <row r="24" spans="1:14" ht="15.75" thickBot="1">
      <c r="B24" s="240" t="s">
        <v>387</v>
      </c>
      <c r="C24" s="240" t="s">
        <v>413</v>
      </c>
      <c r="D24" s="240" t="s">
        <v>389</v>
      </c>
      <c r="E24" s="240" t="s">
        <v>8</v>
      </c>
      <c r="F24" s="241" t="s">
        <v>9</v>
      </c>
      <c r="G24" s="263"/>
      <c r="H24" s="242" t="s">
        <v>647</v>
      </c>
      <c r="I24" s="242"/>
      <c r="J24" s="264" t="s">
        <v>647</v>
      </c>
    </row>
    <row r="25" spans="1:14" ht="20.100000000000001" customHeight="1">
      <c r="A25" s="2"/>
      <c r="B25" s="423" t="s">
        <v>20</v>
      </c>
      <c r="C25" s="453" t="s">
        <v>36</v>
      </c>
      <c r="D25" s="439" t="s">
        <v>64</v>
      </c>
      <c r="E25" s="436" t="s">
        <v>65</v>
      </c>
      <c r="F25" s="439" t="s">
        <v>66</v>
      </c>
      <c r="G25" s="265" t="str">
        <f>IF(F25="","","Success 1")</f>
        <v>Success 1</v>
      </c>
      <c r="H25" s="266" t="str">
        <f>IF((VLOOKUP($E25,'Year End Feedback Backsheet'!$D$11:$EN$188,$M25,0))="","",(VLOOKUP($E25,'Year End Feedback Backsheet'!$D$11:$EN$188,$M25,0)))</f>
        <v>1. Shared vision and commitment</v>
      </c>
      <c r="I25" s="267" t="str">
        <f>IF(F25="","","Challenge 1")</f>
        <v>Challenge 1</v>
      </c>
      <c r="J25" s="268" t="str">
        <f>IF((VLOOKUP($E25,'Year End Feedback Backsheet'!$D$11:$EN$188,$N25,0))="","",(VLOOKUP($E25,'Year End Feedback Backsheet'!$D$11:$EN$188,$N25,0)))</f>
        <v>9. Sharing risks and benefits</v>
      </c>
      <c r="M25" s="14">
        <v>17</v>
      </c>
      <c r="N25" s="14">
        <f>M25+6</f>
        <v>23</v>
      </c>
    </row>
    <row r="26" spans="1:14" ht="20.100000000000001" customHeight="1">
      <c r="A26" s="2"/>
      <c r="B26" s="424"/>
      <c r="C26" s="454"/>
      <c r="D26" s="440"/>
      <c r="E26" s="437"/>
      <c r="F26" s="440"/>
      <c r="G26" s="269" t="str">
        <f>IF(F25="","","Success 2")</f>
        <v>Success 2</v>
      </c>
      <c r="H26" s="270" t="str">
        <f>IF((VLOOKUP($E25,'Year End Feedback Backsheet'!$D$11:$EN$188,$M26,0))="","",(VLOOKUP($E25,'Year End Feedback Backsheet'!$D$11:$EN$188,$M26,0)))</f>
        <v>6. Delivering services across interfaces</v>
      </c>
      <c r="I26" s="271" t="str">
        <f>IF(F25="","","Challenge 2")</f>
        <v>Challenge 2</v>
      </c>
      <c r="J26" s="272" t="str">
        <f>IF((VLOOKUP($E25,'Year End Feedback Backsheet'!$D$11:$EN$188,$N26,0))="","",(VLOOKUP($E25,'Year End Feedback Backsheet'!$D$11:$EN$188,$N26,0)))</f>
        <v>10. Managing change</v>
      </c>
      <c r="M26" s="14">
        <v>19</v>
      </c>
      <c r="N26" s="14">
        <f t="shared" ref="N26:N89" si="2">M26+6</f>
        <v>25</v>
      </c>
    </row>
    <row r="27" spans="1:14" ht="20.100000000000001" customHeight="1" thickBot="1">
      <c r="A27" s="2"/>
      <c r="B27" s="425"/>
      <c r="C27" s="455"/>
      <c r="D27" s="441"/>
      <c r="E27" s="438"/>
      <c r="F27" s="441"/>
      <c r="G27" s="274" t="str">
        <f>IF(F25="","","Success 3")</f>
        <v>Success 3</v>
      </c>
      <c r="H27" s="275" t="str">
        <f>IF((VLOOKUP($E25,'Year End Feedback Backsheet'!$D$11:$EN$188,$M27,0))="","",(VLOOKUP($E25,'Year End Feedback Backsheet'!$D$11:$EN$188,$M27,0)))</f>
        <v>6. Delivering services across interfaces</v>
      </c>
      <c r="I27" s="276" t="str">
        <f>IF(F25="","","Challenge 3")</f>
        <v>Challenge 3</v>
      </c>
      <c r="J27" s="277" t="str">
        <f>IF((VLOOKUP($E25,'Year End Feedback Backsheet'!$D$11:$EN$188,$N27,0))="","",(VLOOKUP($E25,'Year End Feedback Backsheet'!$D$11:$EN$188,$N27,0)))</f>
        <v>9. Sharing risks and benefits</v>
      </c>
      <c r="M27" s="14">
        <v>21</v>
      </c>
      <c r="N27" s="14">
        <f t="shared" si="2"/>
        <v>27</v>
      </c>
    </row>
    <row r="28" spans="1:14" ht="20.100000000000001" customHeight="1">
      <c r="A28" s="2"/>
      <c r="B28" s="423" t="s">
        <v>20</v>
      </c>
      <c r="C28" s="453" t="s">
        <v>36</v>
      </c>
      <c r="D28" s="439" t="s">
        <v>64</v>
      </c>
      <c r="E28" s="436" t="s">
        <v>67</v>
      </c>
      <c r="F28" s="439" t="s">
        <v>68</v>
      </c>
      <c r="G28" s="265" t="str">
        <f t="shared" ref="G28" si="3">IF(F28="","","Success 1")</f>
        <v>Success 1</v>
      </c>
      <c r="H28" s="266" t="str">
        <f>IF((VLOOKUP($E28,'Year End Feedback Backsheet'!$D$11:$EN$188,$M28,0))="","",(VLOOKUP($E28,'Year End Feedback Backsheet'!$D$11:$EN$188,$M28,0)))</f>
        <v>1. Shared vision and commitment</v>
      </c>
      <c r="I28" s="267" t="str">
        <f>IF(F28="","","Challenge 1")</f>
        <v>Challenge 1</v>
      </c>
      <c r="J28" s="268" t="str">
        <f>IF((VLOOKUP($E28,'Year End Feedback Backsheet'!$D$11:$EN$188,$N28,0))="","",(VLOOKUP($E28,'Year End Feedback Backsheet'!$D$11:$EN$188,$N28,0)))</f>
        <v>5. Evidencing impact and measuring success</v>
      </c>
      <c r="M28" s="14">
        <f>M25</f>
        <v>17</v>
      </c>
      <c r="N28" s="14">
        <f t="shared" si="2"/>
        <v>23</v>
      </c>
    </row>
    <row r="29" spans="1:14" ht="20.100000000000001" customHeight="1">
      <c r="A29" s="2"/>
      <c r="B29" s="424"/>
      <c r="C29" s="454"/>
      <c r="D29" s="440"/>
      <c r="E29" s="437"/>
      <c r="F29" s="440"/>
      <c r="G29" s="269" t="str">
        <f t="shared" ref="G29" si="4">IF(F28="","","Success 2")</f>
        <v>Success 2</v>
      </c>
      <c r="H29" s="270" t="str">
        <f>IF((VLOOKUP($E28,'Year End Feedback Backsheet'!$D$11:$EN$188,$M29,0))="","",(VLOOKUP($E28,'Year End Feedback Backsheet'!$D$11:$EN$188,$M29,0)))</f>
        <v>2. Shared leadership and governance</v>
      </c>
      <c r="I29" s="271" t="str">
        <f>IF(F28="","","Challenge 2")</f>
        <v>Challenge 2</v>
      </c>
      <c r="J29" s="272" t="str">
        <f>IF((VLOOKUP($E28,'Year End Feedback Backsheet'!$D$11:$EN$188,$N29,0))="","",(VLOOKUP($E28,'Year End Feedback Backsheet'!$D$11:$EN$188,$N29,0)))</f>
        <v>7. Digital interoperability and sharing data</v>
      </c>
      <c r="M29" s="14">
        <f t="shared" ref="M29:M92" si="5">M26</f>
        <v>19</v>
      </c>
      <c r="N29" s="14">
        <f t="shared" si="2"/>
        <v>25</v>
      </c>
    </row>
    <row r="30" spans="1:14" ht="20.100000000000001" customHeight="1" thickBot="1">
      <c r="A30" s="2"/>
      <c r="B30" s="425"/>
      <c r="C30" s="455"/>
      <c r="D30" s="441"/>
      <c r="E30" s="438"/>
      <c r="F30" s="441"/>
      <c r="G30" s="274" t="str">
        <f t="shared" ref="G30" si="6">IF(F28="","","Success 3")</f>
        <v>Success 3</v>
      </c>
      <c r="H30" s="275" t="str">
        <f>IF((VLOOKUP($E28,'Year End Feedback Backsheet'!$D$11:$EN$188,$M30,0))="","",(VLOOKUP($E28,'Year End Feedback Backsheet'!$D$11:$EN$188,$M30,0)))</f>
        <v>4. Integrated workforce planning</v>
      </c>
      <c r="I30" s="276" t="str">
        <f>IF(F28="","","Challenge 3")</f>
        <v>Challenge 3</v>
      </c>
      <c r="J30" s="277" t="str">
        <f>IF((VLOOKUP($E28,'Year End Feedback Backsheet'!$D$11:$EN$188,$N30,0))="","",(VLOOKUP($E28,'Year End Feedback Backsheet'!$D$11:$EN$188,$N30,0)))</f>
        <v>10. Managing change</v>
      </c>
      <c r="M30" s="14">
        <f t="shared" si="5"/>
        <v>21</v>
      </c>
      <c r="N30" s="14">
        <f t="shared" si="2"/>
        <v>27</v>
      </c>
    </row>
    <row r="31" spans="1:14" ht="20.100000000000001" customHeight="1">
      <c r="A31" s="2"/>
      <c r="B31" s="423" t="s">
        <v>16</v>
      </c>
      <c r="C31" s="453" t="s">
        <v>28</v>
      </c>
      <c r="D31" s="439" t="s">
        <v>42</v>
      </c>
      <c r="E31" s="436" t="s">
        <v>69</v>
      </c>
      <c r="F31" s="439" t="s">
        <v>70</v>
      </c>
      <c r="G31" s="265" t="str">
        <f t="shared" ref="G31" si="7">IF(F31="","","Success 1")</f>
        <v>Success 1</v>
      </c>
      <c r="H31" s="266" t="str">
        <f>IF((VLOOKUP($E31,'Year End Feedback Backsheet'!$D$11:$EN$188,$M31,0))="","",(VLOOKUP($E31,'Year End Feedback Backsheet'!$D$11:$EN$188,$M31,0)))</f>
        <v>2. Shared leadership and governance</v>
      </c>
      <c r="I31" s="267" t="str">
        <f>IF(F31="","","Challenge 1")</f>
        <v>Challenge 1</v>
      </c>
      <c r="J31" s="268" t="str">
        <f>IF((VLOOKUP($E31,'Year End Feedback Backsheet'!$D$11:$EN$188,$N31,0))="","",(VLOOKUP($E31,'Year End Feedback Backsheet'!$D$11:$EN$188,$N31,0)))</f>
        <v>5. Evidencing impact and measuring success</v>
      </c>
      <c r="M31" s="14">
        <f t="shared" si="5"/>
        <v>17</v>
      </c>
      <c r="N31" s="14">
        <f t="shared" si="2"/>
        <v>23</v>
      </c>
    </row>
    <row r="32" spans="1:14" ht="20.100000000000001" customHeight="1">
      <c r="A32" s="2"/>
      <c r="B32" s="424"/>
      <c r="C32" s="454"/>
      <c r="D32" s="440"/>
      <c r="E32" s="437"/>
      <c r="F32" s="440"/>
      <c r="G32" s="269" t="str">
        <f t="shared" ref="G32" si="8">IF(F31="","","Success 2")</f>
        <v>Success 2</v>
      </c>
      <c r="H32" s="270" t="str">
        <f>IF((VLOOKUP($E31,'Year End Feedback Backsheet'!$D$11:$EN$188,$M32,0))="","",(VLOOKUP($E31,'Year End Feedback Backsheet'!$D$11:$EN$188,$M32,0)))</f>
        <v>1. Shared vision and commitment</v>
      </c>
      <c r="I32" s="271" t="str">
        <f>IF(F31="","","Challenge 2")</f>
        <v>Challenge 2</v>
      </c>
      <c r="J32" s="272" t="str">
        <f>IF((VLOOKUP($E31,'Year End Feedback Backsheet'!$D$11:$EN$188,$N32,0))="","",(VLOOKUP($E31,'Year End Feedback Backsheet'!$D$11:$EN$188,$N32,0)))</f>
        <v/>
      </c>
      <c r="M32" s="14">
        <f t="shared" si="5"/>
        <v>19</v>
      </c>
      <c r="N32" s="14">
        <f t="shared" si="2"/>
        <v>25</v>
      </c>
    </row>
    <row r="33" spans="1:14" ht="20.100000000000001" customHeight="1" thickBot="1">
      <c r="A33" s="2"/>
      <c r="B33" s="425"/>
      <c r="C33" s="455"/>
      <c r="D33" s="441"/>
      <c r="E33" s="438"/>
      <c r="F33" s="441"/>
      <c r="G33" s="274" t="str">
        <f t="shared" ref="G33" si="9">IF(F31="","","Success 3")</f>
        <v>Success 3</v>
      </c>
      <c r="H33" s="275" t="str">
        <f>IF((VLOOKUP($E31,'Year End Feedback Backsheet'!$D$11:$EN$188,$M33,0))="","",(VLOOKUP($E31,'Year End Feedback Backsheet'!$D$11:$EN$188,$M33,0)))</f>
        <v/>
      </c>
      <c r="I33" s="276" t="str">
        <f>IF(F31="","","Challenge 3")</f>
        <v>Challenge 3</v>
      </c>
      <c r="J33" s="277" t="str">
        <f>IF((VLOOKUP($E31,'Year End Feedback Backsheet'!$D$11:$EN$188,$N33,0))="","",(VLOOKUP($E31,'Year End Feedback Backsheet'!$D$11:$EN$188,$N33,0)))</f>
        <v/>
      </c>
      <c r="M33" s="14">
        <f t="shared" si="5"/>
        <v>21</v>
      </c>
      <c r="N33" s="14">
        <f t="shared" si="2"/>
        <v>27</v>
      </c>
    </row>
    <row r="34" spans="1:14" ht="20.100000000000001" customHeight="1">
      <c r="A34" s="2"/>
      <c r="B34" s="423" t="s">
        <v>22</v>
      </c>
      <c r="C34" s="453" t="s">
        <v>40</v>
      </c>
      <c r="D34" s="439" t="s">
        <v>60</v>
      </c>
      <c r="E34" s="436" t="s">
        <v>71</v>
      </c>
      <c r="F34" s="439" t="s">
        <v>72</v>
      </c>
      <c r="G34" s="265" t="str">
        <f t="shared" ref="G34" si="10">IF(F34="","","Success 1")</f>
        <v>Success 1</v>
      </c>
      <c r="H34" s="266" t="str">
        <f>IF((VLOOKUP($E34,'Year End Feedback Backsheet'!$D$11:$EN$188,$M34,0))="","",(VLOOKUP($E34,'Year End Feedback Backsheet'!$D$11:$EN$188,$M34,0)))</f>
        <v>3. Collaborative working relationships</v>
      </c>
      <c r="I34" s="267" t="str">
        <f>IF(F34="","","Challenge 1")</f>
        <v>Challenge 1</v>
      </c>
      <c r="J34" s="268" t="str">
        <f>IF((VLOOKUP($E34,'Year End Feedback Backsheet'!$D$11:$EN$188,$N34,0))="","",(VLOOKUP($E34,'Year End Feedback Backsheet'!$D$11:$EN$188,$N34,0)))</f>
        <v>Other</v>
      </c>
      <c r="M34" s="14">
        <f t="shared" si="5"/>
        <v>17</v>
      </c>
      <c r="N34" s="14">
        <f t="shared" si="2"/>
        <v>23</v>
      </c>
    </row>
    <row r="35" spans="1:14" ht="20.100000000000001" customHeight="1">
      <c r="A35" s="2"/>
      <c r="B35" s="424"/>
      <c r="C35" s="454"/>
      <c r="D35" s="440"/>
      <c r="E35" s="437"/>
      <c r="F35" s="440"/>
      <c r="G35" s="269" t="str">
        <f t="shared" ref="G35" si="11">IF(F34="","","Success 2")</f>
        <v>Success 2</v>
      </c>
      <c r="H35" s="270" t="str">
        <f>IF((VLOOKUP($E34,'Year End Feedback Backsheet'!$D$11:$EN$188,$M35,0))="","",(VLOOKUP($E34,'Year End Feedback Backsheet'!$D$11:$EN$188,$M35,0)))</f>
        <v>1. Shared vision and commitment</v>
      </c>
      <c r="I35" s="271" t="str">
        <f>IF(F34="","","Challenge 2")</f>
        <v>Challenge 2</v>
      </c>
      <c r="J35" s="272" t="str">
        <f>IF((VLOOKUP($E34,'Year End Feedback Backsheet'!$D$11:$EN$188,$N35,0))="","",(VLOOKUP($E34,'Year End Feedback Backsheet'!$D$11:$EN$188,$N35,0)))</f>
        <v>10. Managing change</v>
      </c>
      <c r="M35" s="14">
        <f t="shared" si="5"/>
        <v>19</v>
      </c>
      <c r="N35" s="14">
        <f t="shared" si="2"/>
        <v>25</v>
      </c>
    </row>
    <row r="36" spans="1:14" ht="20.100000000000001" customHeight="1" thickBot="1">
      <c r="A36" s="2"/>
      <c r="B36" s="425"/>
      <c r="C36" s="455"/>
      <c r="D36" s="441"/>
      <c r="E36" s="438"/>
      <c r="F36" s="441"/>
      <c r="G36" s="274" t="str">
        <f t="shared" ref="G36" si="12">IF(F34="","","Success 3")</f>
        <v>Success 3</v>
      </c>
      <c r="H36" s="275" t="str">
        <f>IF((VLOOKUP($E34,'Year End Feedback Backsheet'!$D$11:$EN$188,$M36,0))="","",(VLOOKUP($E34,'Year End Feedback Backsheet'!$D$11:$EN$188,$M36,0)))</f>
        <v>3. Collaborative working relationships</v>
      </c>
      <c r="I36" s="276" t="str">
        <f>IF(F34="","","Challenge 3")</f>
        <v>Challenge 3</v>
      </c>
      <c r="J36" s="277" t="str">
        <f>IF((VLOOKUP($E34,'Year End Feedback Backsheet'!$D$11:$EN$188,$N36,0))="","",(VLOOKUP($E34,'Year End Feedback Backsheet'!$D$11:$EN$188,$N36,0)))</f>
        <v>5. Evidencing impact and measuring success</v>
      </c>
      <c r="M36" s="14">
        <f t="shared" si="5"/>
        <v>21</v>
      </c>
      <c r="N36" s="14">
        <f t="shared" si="2"/>
        <v>27</v>
      </c>
    </row>
    <row r="37" spans="1:14" ht="20.100000000000001" customHeight="1">
      <c r="A37" s="2"/>
      <c r="B37" s="423" t="s">
        <v>18</v>
      </c>
      <c r="C37" s="453" t="s">
        <v>34</v>
      </c>
      <c r="D37" s="439" t="s">
        <v>52</v>
      </c>
      <c r="E37" s="436" t="s">
        <v>73</v>
      </c>
      <c r="F37" s="439" t="s">
        <v>74</v>
      </c>
      <c r="G37" s="265" t="str">
        <f t="shared" ref="G37" si="13">IF(F37="","","Success 1")</f>
        <v>Success 1</v>
      </c>
      <c r="H37" s="266" t="str">
        <f>IF((VLOOKUP($E37,'Year End Feedback Backsheet'!$D$11:$EN$188,$M37,0))="","",(VLOOKUP($E37,'Year End Feedback Backsheet'!$D$11:$EN$188,$M37,0)))</f>
        <v>1. Shared vision and commitment</v>
      </c>
      <c r="I37" s="267" t="str">
        <f>IF(F37="","","Challenge 1")</f>
        <v>Challenge 1</v>
      </c>
      <c r="J37" s="268" t="str">
        <f>IF((VLOOKUP($E37,'Year End Feedback Backsheet'!$D$11:$EN$188,$N37,0))="","",(VLOOKUP($E37,'Year End Feedback Backsheet'!$D$11:$EN$188,$N37,0)))</f>
        <v>7. Digital interoperability and sharing data</v>
      </c>
      <c r="M37" s="14">
        <f t="shared" si="5"/>
        <v>17</v>
      </c>
      <c r="N37" s="14">
        <f t="shared" si="2"/>
        <v>23</v>
      </c>
    </row>
    <row r="38" spans="1:14" ht="20.100000000000001" customHeight="1">
      <c r="A38" s="2"/>
      <c r="B38" s="424"/>
      <c r="C38" s="454"/>
      <c r="D38" s="440"/>
      <c r="E38" s="437"/>
      <c r="F38" s="440"/>
      <c r="G38" s="279" t="str">
        <f t="shared" ref="G38" si="14">IF(F37="","","Success 2")</f>
        <v>Success 2</v>
      </c>
      <c r="H38" s="270" t="str">
        <f>IF((VLOOKUP($E37,'Year End Feedback Backsheet'!$D$11:$EN$188,$M38,0))="","",(VLOOKUP($E37,'Year End Feedback Backsheet'!$D$11:$EN$188,$M38,0)))</f>
        <v>2. Shared leadership and governance</v>
      </c>
      <c r="I38" s="271" t="str">
        <f>IF(F37="","","Challenge 2")</f>
        <v>Challenge 2</v>
      </c>
      <c r="J38" s="272" t="str">
        <f>IF((VLOOKUP($E37,'Year End Feedback Backsheet'!$D$11:$EN$188,$N38,0))="","",(VLOOKUP($E37,'Year End Feedback Backsheet'!$D$11:$EN$188,$N38,0)))</f>
        <v>8. Joint contracts and payment mechanisms</v>
      </c>
      <c r="M38" s="14">
        <f t="shared" si="5"/>
        <v>19</v>
      </c>
      <c r="N38" s="14">
        <f t="shared" si="2"/>
        <v>25</v>
      </c>
    </row>
    <row r="39" spans="1:14" ht="20.100000000000001" customHeight="1" thickBot="1">
      <c r="A39" s="2"/>
      <c r="B39" s="425"/>
      <c r="C39" s="455"/>
      <c r="D39" s="441"/>
      <c r="E39" s="438"/>
      <c r="F39" s="441"/>
      <c r="G39" s="280" t="str">
        <f t="shared" ref="G39" si="15">IF(F37="","","Success 3")</f>
        <v>Success 3</v>
      </c>
      <c r="H39" s="275" t="str">
        <f>IF((VLOOKUP($E37,'Year End Feedback Backsheet'!$D$11:$EN$188,$M39,0))="","",(VLOOKUP($E37,'Year End Feedback Backsheet'!$D$11:$EN$188,$M39,0)))</f>
        <v>3. Collaborative working relationships</v>
      </c>
      <c r="I39" s="276" t="str">
        <f>IF(F37="","","Challenge 3")</f>
        <v>Challenge 3</v>
      </c>
      <c r="J39" s="277" t="str">
        <f>IF((VLOOKUP($E37,'Year End Feedback Backsheet'!$D$11:$EN$188,$N39,0))="","",(VLOOKUP($E37,'Year End Feedback Backsheet'!$D$11:$EN$188,$N39,0)))</f>
        <v>Other</v>
      </c>
      <c r="M39" s="14">
        <f t="shared" si="5"/>
        <v>21</v>
      </c>
      <c r="N39" s="14">
        <f t="shared" si="2"/>
        <v>27</v>
      </c>
    </row>
    <row r="40" spans="1:14" ht="20.100000000000001" customHeight="1">
      <c r="A40" s="2"/>
      <c r="B40" s="423" t="s">
        <v>20</v>
      </c>
      <c r="C40" s="453" t="s">
        <v>36</v>
      </c>
      <c r="D40" s="439" t="s">
        <v>64</v>
      </c>
      <c r="E40" s="436" t="s">
        <v>75</v>
      </c>
      <c r="F40" s="439" t="s">
        <v>76</v>
      </c>
      <c r="G40" s="265" t="str">
        <f t="shared" ref="G40" si="16">IF(F40="","","Success 1")</f>
        <v>Success 1</v>
      </c>
      <c r="H40" s="266" t="str">
        <f>IF((VLOOKUP($E40,'Year End Feedback Backsheet'!$D$11:$EN$188,$M40,0))="","",(VLOOKUP($E40,'Year End Feedback Backsheet'!$D$11:$EN$188,$M40,0)))</f>
        <v>1. Shared vision and commitment</v>
      </c>
      <c r="I40" s="267" t="str">
        <f>IF(F40="","","Challenge 1")</f>
        <v>Challenge 1</v>
      </c>
      <c r="J40" s="268" t="str">
        <f>IF((VLOOKUP($E40,'Year End Feedback Backsheet'!$D$11:$EN$188,$N40,0))="","",(VLOOKUP($E40,'Year End Feedback Backsheet'!$D$11:$EN$188,$N40,0)))</f>
        <v>5. Evidencing impact and measuring success</v>
      </c>
      <c r="M40" s="14">
        <f t="shared" si="5"/>
        <v>17</v>
      </c>
      <c r="N40" s="14">
        <f t="shared" si="2"/>
        <v>23</v>
      </c>
    </row>
    <row r="41" spans="1:14" ht="20.100000000000001" customHeight="1">
      <c r="A41" s="2"/>
      <c r="B41" s="424"/>
      <c r="C41" s="454"/>
      <c r="D41" s="440"/>
      <c r="E41" s="437"/>
      <c r="F41" s="440"/>
      <c r="G41" s="279" t="str">
        <f t="shared" ref="G41" si="17">IF(F40="","","Success 2")</f>
        <v>Success 2</v>
      </c>
      <c r="H41" s="270" t="str">
        <f>IF((VLOOKUP($E40,'Year End Feedback Backsheet'!$D$11:$EN$188,$M41,0))="","",(VLOOKUP($E40,'Year End Feedback Backsheet'!$D$11:$EN$188,$M41,0)))</f>
        <v>6. Delivering services across interfaces</v>
      </c>
      <c r="I41" s="271" t="str">
        <f>IF(F40="","","Challenge 2")</f>
        <v>Challenge 2</v>
      </c>
      <c r="J41" s="272" t="str">
        <f>IF((VLOOKUP($E40,'Year End Feedback Backsheet'!$D$11:$EN$188,$N41,0))="","",(VLOOKUP($E40,'Year End Feedback Backsheet'!$D$11:$EN$188,$N41,0)))</f>
        <v>7. Digital interoperability and sharing data</v>
      </c>
      <c r="M41" s="14">
        <f t="shared" si="5"/>
        <v>19</v>
      </c>
      <c r="N41" s="14">
        <f t="shared" si="2"/>
        <v>25</v>
      </c>
    </row>
    <row r="42" spans="1:14" ht="20.100000000000001" customHeight="1" thickBot="1">
      <c r="A42" s="2"/>
      <c r="B42" s="425"/>
      <c r="C42" s="455"/>
      <c r="D42" s="441"/>
      <c r="E42" s="438"/>
      <c r="F42" s="441"/>
      <c r="G42" s="280" t="str">
        <f t="shared" ref="G42" si="18">IF(F40="","","Success 3")</f>
        <v>Success 3</v>
      </c>
      <c r="H42" s="275" t="str">
        <f>IF((VLOOKUP($E40,'Year End Feedback Backsheet'!$D$11:$EN$188,$M42,0))="","",(VLOOKUP($E40,'Year End Feedback Backsheet'!$D$11:$EN$188,$M42,0)))</f>
        <v>3. Collaborative working relationships</v>
      </c>
      <c r="I42" s="276" t="str">
        <f>IF(F40="","","Challenge 3")</f>
        <v>Challenge 3</v>
      </c>
      <c r="J42" s="277" t="str">
        <f>IF((VLOOKUP($E40,'Year End Feedback Backsheet'!$D$11:$EN$188,$N42,0))="","",(VLOOKUP($E40,'Year End Feedback Backsheet'!$D$11:$EN$188,$N42,0)))</f>
        <v>9. Sharing risks and benefits</v>
      </c>
      <c r="M42" s="14">
        <f t="shared" si="5"/>
        <v>21</v>
      </c>
      <c r="N42" s="14">
        <f t="shared" si="2"/>
        <v>27</v>
      </c>
    </row>
    <row r="43" spans="1:14" ht="20.100000000000001" customHeight="1">
      <c r="A43" s="2"/>
      <c r="B43" s="423" t="s">
        <v>18</v>
      </c>
      <c r="C43" s="453" t="s">
        <v>32</v>
      </c>
      <c r="D43" s="439" t="s">
        <v>50</v>
      </c>
      <c r="E43" s="436" t="s">
        <v>77</v>
      </c>
      <c r="F43" s="439" t="s">
        <v>78</v>
      </c>
      <c r="G43" s="265" t="str">
        <f t="shared" ref="G43" si="19">IF(F43="","","Success 1")</f>
        <v>Success 1</v>
      </c>
      <c r="H43" s="266" t="str">
        <f>IF((VLOOKUP($E43,'Year End Feedback Backsheet'!$D$11:$EN$188,$M43,0))="","",(VLOOKUP($E43,'Year End Feedback Backsheet'!$D$11:$EN$188,$M43,0)))</f>
        <v>5. Evidencing impact and measuring success</v>
      </c>
      <c r="I43" s="267" t="str">
        <f>IF(F43="","","Challenge 1")</f>
        <v>Challenge 1</v>
      </c>
      <c r="J43" s="268" t="str">
        <f>IF((VLOOKUP($E43,'Year End Feedback Backsheet'!$D$11:$EN$188,$N43,0))="","",(VLOOKUP($E43,'Year End Feedback Backsheet'!$D$11:$EN$188,$N43,0)))</f>
        <v>10. Managing change</v>
      </c>
      <c r="M43" s="14">
        <f t="shared" si="5"/>
        <v>17</v>
      </c>
      <c r="N43" s="14">
        <f t="shared" si="2"/>
        <v>23</v>
      </c>
    </row>
    <row r="44" spans="1:14" ht="20.100000000000001" customHeight="1">
      <c r="A44" s="2"/>
      <c r="B44" s="424"/>
      <c r="C44" s="454"/>
      <c r="D44" s="440"/>
      <c r="E44" s="437"/>
      <c r="F44" s="440"/>
      <c r="G44" s="279" t="str">
        <f t="shared" ref="G44" si="20">IF(F43="","","Success 2")</f>
        <v>Success 2</v>
      </c>
      <c r="H44" s="273" t="str">
        <f>IF((VLOOKUP($E43,'Year End Feedback Backsheet'!$D$11:$EN$188,$M44,0))="","",(VLOOKUP($E43,'Year End Feedback Backsheet'!$D$11:$EN$188,$M44,0)))</f>
        <v>5. Evidencing impact and measuring success</v>
      </c>
      <c r="I44" s="271" t="str">
        <f>IF(F43="","","Challenge 2")</f>
        <v>Challenge 2</v>
      </c>
      <c r="J44" s="272" t="str">
        <f>IF((VLOOKUP($E43,'Year End Feedback Backsheet'!$D$11:$EN$188,$N44,0))="","",(VLOOKUP($E43,'Year End Feedback Backsheet'!$D$11:$EN$188,$N44,0)))</f>
        <v>1. Shared vision and commitment</v>
      </c>
      <c r="M44" s="14">
        <f t="shared" si="5"/>
        <v>19</v>
      </c>
      <c r="N44" s="14">
        <f t="shared" si="2"/>
        <v>25</v>
      </c>
    </row>
    <row r="45" spans="1:14" ht="20.100000000000001" customHeight="1" thickBot="1">
      <c r="A45" s="2"/>
      <c r="B45" s="425"/>
      <c r="C45" s="455"/>
      <c r="D45" s="441"/>
      <c r="E45" s="438"/>
      <c r="F45" s="441"/>
      <c r="G45" s="280" t="str">
        <f t="shared" ref="G45" si="21">IF(F43="","","Success 3")</f>
        <v>Success 3</v>
      </c>
      <c r="H45" s="278" t="str">
        <f>IF((VLOOKUP($E43,'Year End Feedback Backsheet'!$D$11:$EN$188,$M45,0))="","",(VLOOKUP($E43,'Year End Feedback Backsheet'!$D$11:$EN$188,$M45,0)))</f>
        <v>1. Shared vision and commitment</v>
      </c>
      <c r="I45" s="276" t="str">
        <f>IF(F43="","","Challenge 3")</f>
        <v>Challenge 3</v>
      </c>
      <c r="J45" s="277" t="str">
        <f>IF((VLOOKUP($E43,'Year End Feedback Backsheet'!$D$11:$EN$188,$N45,0))="","",(VLOOKUP($E43,'Year End Feedback Backsheet'!$D$11:$EN$188,$N45,0)))</f>
        <v>2. Shared leadership and governance</v>
      </c>
      <c r="M45" s="14">
        <f t="shared" si="5"/>
        <v>21</v>
      </c>
      <c r="N45" s="14">
        <f t="shared" si="2"/>
        <v>27</v>
      </c>
    </row>
    <row r="46" spans="1:14" ht="20.100000000000001" customHeight="1">
      <c r="A46" s="2"/>
      <c r="B46" s="423" t="s">
        <v>16</v>
      </c>
      <c r="C46" s="453" t="s">
        <v>26</v>
      </c>
      <c r="D46" s="439" t="s">
        <v>467</v>
      </c>
      <c r="E46" s="436" t="s">
        <v>79</v>
      </c>
      <c r="F46" s="439" t="s">
        <v>80</v>
      </c>
      <c r="G46" s="265" t="str">
        <f t="shared" ref="G46" si="22">IF(F46="","","Success 1")</f>
        <v>Success 1</v>
      </c>
      <c r="H46" s="266" t="str">
        <f>IF((VLOOKUP($E46,'Year End Feedback Backsheet'!$D$11:$EN$188,$M46,0))="","",(VLOOKUP($E46,'Year End Feedback Backsheet'!$D$11:$EN$188,$M46,0)))</f>
        <v>6. Delivering services across interfaces</v>
      </c>
      <c r="I46" s="267" t="str">
        <f>IF(F46="","","Challenge 1")</f>
        <v>Challenge 1</v>
      </c>
      <c r="J46" s="268" t="str">
        <f>IF((VLOOKUP($E46,'Year End Feedback Backsheet'!$D$11:$EN$188,$N46,0))="","",(VLOOKUP($E46,'Year End Feedback Backsheet'!$D$11:$EN$188,$N46,0)))</f>
        <v>7. Digital interoperability and sharing data</v>
      </c>
      <c r="M46" s="14">
        <f t="shared" si="5"/>
        <v>17</v>
      </c>
      <c r="N46" s="14">
        <f t="shared" si="2"/>
        <v>23</v>
      </c>
    </row>
    <row r="47" spans="1:14" ht="20.100000000000001" customHeight="1">
      <c r="A47" s="2"/>
      <c r="B47" s="424"/>
      <c r="C47" s="454"/>
      <c r="D47" s="440"/>
      <c r="E47" s="437"/>
      <c r="F47" s="440"/>
      <c r="G47" s="279" t="str">
        <f t="shared" ref="G47" si="23">IF(F46="","","Success 2")</f>
        <v>Success 2</v>
      </c>
      <c r="H47" s="273" t="str">
        <f>IF((VLOOKUP($E46,'Year End Feedback Backsheet'!$D$11:$EN$188,$M47,0))="","",(VLOOKUP($E46,'Year End Feedback Backsheet'!$D$11:$EN$188,$M47,0)))</f>
        <v>2. Shared leadership and governance</v>
      </c>
      <c r="I47" s="271" t="str">
        <f>IF(F46="","","Challenge 2")</f>
        <v>Challenge 2</v>
      </c>
      <c r="J47" s="272" t="str">
        <f>IF((VLOOKUP($E46,'Year End Feedback Backsheet'!$D$11:$EN$188,$N47,0))="","",(VLOOKUP($E46,'Year End Feedback Backsheet'!$D$11:$EN$188,$N47,0)))</f>
        <v>Other</v>
      </c>
      <c r="M47" s="14">
        <f t="shared" si="5"/>
        <v>19</v>
      </c>
      <c r="N47" s="14">
        <f t="shared" si="2"/>
        <v>25</v>
      </c>
    </row>
    <row r="48" spans="1:14" ht="20.100000000000001" customHeight="1" thickBot="1">
      <c r="A48" s="2"/>
      <c r="B48" s="425"/>
      <c r="C48" s="455"/>
      <c r="D48" s="441"/>
      <c r="E48" s="438"/>
      <c r="F48" s="441"/>
      <c r="G48" s="280" t="str">
        <f t="shared" ref="G48" si="24">IF(F46="","","Success 3")</f>
        <v>Success 3</v>
      </c>
      <c r="H48" s="278" t="str">
        <f>IF((VLOOKUP($E46,'Year End Feedback Backsheet'!$D$11:$EN$188,$M48,0))="","",(VLOOKUP($E46,'Year End Feedback Backsheet'!$D$11:$EN$188,$M48,0)))</f>
        <v>3. Collaborative working relationships</v>
      </c>
      <c r="I48" s="276" t="str">
        <f>IF(F46="","","Challenge 3")</f>
        <v>Challenge 3</v>
      </c>
      <c r="J48" s="277" t="str">
        <f>IF((VLOOKUP($E46,'Year End Feedback Backsheet'!$D$11:$EN$188,$N48,0))="","",(VLOOKUP($E46,'Year End Feedback Backsheet'!$D$11:$EN$188,$N48,0)))</f>
        <v>Other</v>
      </c>
      <c r="M48" s="14">
        <f t="shared" si="5"/>
        <v>21</v>
      </c>
      <c r="N48" s="14">
        <f t="shared" si="2"/>
        <v>27</v>
      </c>
    </row>
    <row r="49" spans="1:14" ht="20.100000000000001" customHeight="1">
      <c r="A49" s="2"/>
      <c r="B49" s="423" t="s">
        <v>16</v>
      </c>
      <c r="C49" s="453" t="s">
        <v>26</v>
      </c>
      <c r="D49" s="439" t="s">
        <v>467</v>
      </c>
      <c r="E49" s="436" t="s">
        <v>81</v>
      </c>
      <c r="F49" s="439" t="s">
        <v>82</v>
      </c>
      <c r="G49" s="265" t="str">
        <f t="shared" ref="G49" si="25">IF(F49="","","Success 1")</f>
        <v>Success 1</v>
      </c>
      <c r="H49" s="266" t="str">
        <f>IF((VLOOKUP($E49,'Year End Feedback Backsheet'!$D$11:$EN$188,$M49,0))="","",(VLOOKUP($E49,'Year End Feedback Backsheet'!$D$11:$EN$188,$M49,0)))</f>
        <v>9. Sharing risks and benefits</v>
      </c>
      <c r="I49" s="267" t="str">
        <f>IF(F49="","","Challenge 1")</f>
        <v>Challenge 1</v>
      </c>
      <c r="J49" s="268" t="str">
        <f>IF((VLOOKUP($E49,'Year End Feedback Backsheet'!$D$11:$EN$188,$N49,0))="","",(VLOOKUP($E49,'Year End Feedback Backsheet'!$D$11:$EN$188,$N49,0)))</f>
        <v>Other</v>
      </c>
      <c r="M49" s="14">
        <f t="shared" si="5"/>
        <v>17</v>
      </c>
      <c r="N49" s="14">
        <f t="shared" si="2"/>
        <v>23</v>
      </c>
    </row>
    <row r="50" spans="1:14" ht="20.100000000000001" customHeight="1">
      <c r="A50" s="2"/>
      <c r="B50" s="424"/>
      <c r="C50" s="454"/>
      <c r="D50" s="440"/>
      <c r="E50" s="437"/>
      <c r="F50" s="440"/>
      <c r="G50" s="279" t="str">
        <f t="shared" ref="G50" si="26">IF(F49="","","Success 2")</f>
        <v>Success 2</v>
      </c>
      <c r="H50" s="273" t="str">
        <f>IF((VLOOKUP($E49,'Year End Feedback Backsheet'!$D$11:$EN$188,$M50,0))="","",(VLOOKUP($E49,'Year End Feedback Backsheet'!$D$11:$EN$188,$M50,0)))</f>
        <v>9. Sharing risks and benefits</v>
      </c>
      <c r="I50" s="271" t="str">
        <f>IF(F49="","","Challenge 2")</f>
        <v>Challenge 2</v>
      </c>
      <c r="J50" s="272" t="str">
        <f>IF((VLOOKUP($E49,'Year End Feedback Backsheet'!$D$11:$EN$188,$N50,0))="","",(VLOOKUP($E49,'Year End Feedback Backsheet'!$D$11:$EN$188,$N50,0)))</f>
        <v>Other</v>
      </c>
      <c r="M50" s="14">
        <f t="shared" si="5"/>
        <v>19</v>
      </c>
      <c r="N50" s="14">
        <f t="shared" si="2"/>
        <v>25</v>
      </c>
    </row>
    <row r="51" spans="1:14" ht="20.100000000000001" customHeight="1" thickBot="1">
      <c r="A51" s="2"/>
      <c r="B51" s="425"/>
      <c r="C51" s="455"/>
      <c r="D51" s="441"/>
      <c r="E51" s="438"/>
      <c r="F51" s="441"/>
      <c r="G51" s="280" t="str">
        <f t="shared" ref="G51" si="27">IF(F49="","","Success 3")</f>
        <v>Success 3</v>
      </c>
      <c r="H51" s="278" t="str">
        <f>IF((VLOOKUP($E49,'Year End Feedback Backsheet'!$D$11:$EN$188,$M51,0))="","",(VLOOKUP($E49,'Year End Feedback Backsheet'!$D$11:$EN$188,$M51,0)))</f>
        <v>2. Shared leadership and governance</v>
      </c>
      <c r="I51" s="276" t="str">
        <f>IF(F49="","","Challenge 3")</f>
        <v>Challenge 3</v>
      </c>
      <c r="J51" s="277" t="str">
        <f>IF((VLOOKUP($E49,'Year End Feedback Backsheet'!$D$11:$EN$188,$N51,0))="","",(VLOOKUP($E49,'Year End Feedback Backsheet'!$D$11:$EN$188,$N51,0)))</f>
        <v>7. Digital interoperability and sharing data</v>
      </c>
      <c r="M51" s="14">
        <f t="shared" si="5"/>
        <v>21</v>
      </c>
      <c r="N51" s="14">
        <f t="shared" si="2"/>
        <v>27</v>
      </c>
    </row>
    <row r="52" spans="1:14" ht="20.100000000000001" customHeight="1">
      <c r="A52" s="2"/>
      <c r="B52" s="423" t="s">
        <v>16</v>
      </c>
      <c r="C52" s="453" t="s">
        <v>26</v>
      </c>
      <c r="D52" s="439" t="s">
        <v>466</v>
      </c>
      <c r="E52" s="436" t="s">
        <v>83</v>
      </c>
      <c r="F52" s="439" t="s">
        <v>84</v>
      </c>
      <c r="G52" s="265" t="str">
        <f t="shared" ref="G52" si="28">IF(F52="","","Success 1")</f>
        <v>Success 1</v>
      </c>
      <c r="H52" s="266" t="str">
        <f>IF((VLOOKUP($E52,'Year End Feedback Backsheet'!$D$11:$EN$188,$M52,0))="","",(VLOOKUP($E52,'Year End Feedback Backsheet'!$D$11:$EN$188,$M52,0)))</f>
        <v>10. Managing change</v>
      </c>
      <c r="I52" s="267" t="str">
        <f>IF(F52="","","Challenge 1")</f>
        <v>Challenge 1</v>
      </c>
      <c r="J52" s="268" t="str">
        <f>IF((VLOOKUP($E52,'Year End Feedback Backsheet'!$D$11:$EN$188,$N52,0))="","",(VLOOKUP($E52,'Year End Feedback Backsheet'!$D$11:$EN$188,$N52,0)))</f>
        <v>5. Evidencing impact and measuring success</v>
      </c>
      <c r="M52" s="14">
        <f t="shared" si="5"/>
        <v>17</v>
      </c>
      <c r="N52" s="14">
        <f t="shared" si="2"/>
        <v>23</v>
      </c>
    </row>
    <row r="53" spans="1:14" ht="20.100000000000001" customHeight="1">
      <c r="A53" s="2"/>
      <c r="B53" s="424"/>
      <c r="C53" s="454"/>
      <c r="D53" s="440"/>
      <c r="E53" s="437"/>
      <c r="F53" s="440"/>
      <c r="G53" s="279" t="str">
        <f t="shared" ref="G53" si="29">IF(F52="","","Success 2")</f>
        <v>Success 2</v>
      </c>
      <c r="H53" s="273" t="str">
        <f>IF((VLOOKUP($E52,'Year End Feedback Backsheet'!$D$11:$EN$188,$M53,0))="","",(VLOOKUP($E52,'Year End Feedback Backsheet'!$D$11:$EN$188,$M53,0)))</f>
        <v>3. Collaborative working relationships</v>
      </c>
      <c r="I53" s="271" t="str">
        <f>IF(F52="","","Challenge 2")</f>
        <v>Challenge 2</v>
      </c>
      <c r="J53" s="272" t="str">
        <f>IF((VLOOKUP($E52,'Year End Feedback Backsheet'!$D$11:$EN$188,$N53,0))="","",(VLOOKUP($E52,'Year End Feedback Backsheet'!$D$11:$EN$188,$N53,0)))</f>
        <v>2. Shared leadership and governance</v>
      </c>
      <c r="M53" s="14">
        <f t="shared" si="5"/>
        <v>19</v>
      </c>
      <c r="N53" s="14">
        <f t="shared" si="2"/>
        <v>25</v>
      </c>
    </row>
    <row r="54" spans="1:14" ht="20.100000000000001" customHeight="1" thickBot="1">
      <c r="A54" s="2"/>
      <c r="B54" s="425"/>
      <c r="C54" s="455"/>
      <c r="D54" s="441"/>
      <c r="E54" s="438"/>
      <c r="F54" s="441"/>
      <c r="G54" s="280" t="str">
        <f t="shared" ref="G54" si="30">IF(F52="","","Success 3")</f>
        <v>Success 3</v>
      </c>
      <c r="H54" s="278" t="str">
        <f>IF((VLOOKUP($E52,'Year End Feedback Backsheet'!$D$11:$EN$188,$M54,0))="","",(VLOOKUP($E52,'Year End Feedback Backsheet'!$D$11:$EN$188,$M54,0)))</f>
        <v>7. Digital interoperability and sharing data</v>
      </c>
      <c r="I54" s="276" t="str">
        <f>IF(F52="","","Challenge 3")</f>
        <v>Challenge 3</v>
      </c>
      <c r="J54" s="277" t="str">
        <f>IF((VLOOKUP($E52,'Year End Feedback Backsheet'!$D$11:$EN$188,$N54,0))="","",(VLOOKUP($E52,'Year End Feedback Backsheet'!$D$11:$EN$188,$N54,0)))</f>
        <v>4. Integrated workforce planning</v>
      </c>
      <c r="M54" s="14">
        <f t="shared" si="5"/>
        <v>21</v>
      </c>
      <c r="N54" s="14">
        <f t="shared" si="2"/>
        <v>27</v>
      </c>
    </row>
    <row r="55" spans="1:14" ht="20.100000000000001" customHeight="1">
      <c r="A55" s="2"/>
      <c r="B55" s="423" t="s">
        <v>22</v>
      </c>
      <c r="C55" s="453" t="s">
        <v>40</v>
      </c>
      <c r="D55" s="439" t="s">
        <v>62</v>
      </c>
      <c r="E55" s="423" t="s">
        <v>85</v>
      </c>
      <c r="F55" s="439" t="s">
        <v>86</v>
      </c>
      <c r="G55" s="265" t="str">
        <f t="shared" ref="G55" si="31">IF(F55="","","Success 1")</f>
        <v>Success 1</v>
      </c>
      <c r="H55" s="266" t="str">
        <f>IF((VLOOKUP($E55,'Year End Feedback Backsheet'!$D$11:$EN$188,$M55,0))="","",(VLOOKUP($E55,'Year End Feedback Backsheet'!$D$11:$EN$188,$M55,0)))</f>
        <v>3. Collaborative working relationships</v>
      </c>
      <c r="I55" s="267" t="str">
        <f>IF(F55="","","Challenge 1")</f>
        <v>Challenge 1</v>
      </c>
      <c r="J55" s="268" t="str">
        <f>IF((VLOOKUP($E55,'Year End Feedback Backsheet'!$D$11:$EN$188,$N55,0))="","",(VLOOKUP($E55,'Year End Feedback Backsheet'!$D$11:$EN$188,$N55,0)))</f>
        <v>5. Evidencing impact and measuring success</v>
      </c>
      <c r="M55" s="14">
        <f t="shared" si="5"/>
        <v>17</v>
      </c>
      <c r="N55" s="14">
        <f t="shared" si="2"/>
        <v>23</v>
      </c>
    </row>
    <row r="56" spans="1:14" ht="20.100000000000001" customHeight="1">
      <c r="A56" s="2"/>
      <c r="B56" s="424"/>
      <c r="C56" s="454"/>
      <c r="D56" s="440"/>
      <c r="E56" s="424"/>
      <c r="F56" s="440"/>
      <c r="G56" s="279" t="str">
        <f t="shared" ref="G56" si="32">IF(F55="","","Success 2")</f>
        <v>Success 2</v>
      </c>
      <c r="H56" s="273" t="str">
        <f>IF((VLOOKUP($E55,'Year End Feedback Backsheet'!$D$11:$EN$188,$M56,0))="","",(VLOOKUP($E55,'Year End Feedback Backsheet'!$D$11:$EN$188,$M56,0)))</f>
        <v>1. Shared vision and commitment</v>
      </c>
      <c r="I56" s="271" t="str">
        <f>IF(F55="","","Challenge 2")</f>
        <v>Challenge 2</v>
      </c>
      <c r="J56" s="272" t="str">
        <f>IF((VLOOKUP($E55,'Year End Feedback Backsheet'!$D$11:$EN$188,$N56,0))="","",(VLOOKUP($E55,'Year End Feedback Backsheet'!$D$11:$EN$188,$N56,0)))</f>
        <v>7. Digital interoperability and sharing data</v>
      </c>
      <c r="M56" s="14">
        <f t="shared" si="5"/>
        <v>19</v>
      </c>
      <c r="N56" s="14">
        <f t="shared" si="2"/>
        <v>25</v>
      </c>
    </row>
    <row r="57" spans="1:14" ht="20.100000000000001" customHeight="1" thickBot="1">
      <c r="A57" s="2"/>
      <c r="B57" s="425"/>
      <c r="C57" s="455"/>
      <c r="D57" s="441"/>
      <c r="E57" s="425"/>
      <c r="F57" s="441"/>
      <c r="G57" s="280" t="str">
        <f t="shared" ref="G57" si="33">IF(F55="","","Success 3")</f>
        <v>Success 3</v>
      </c>
      <c r="H57" s="278" t="str">
        <f>IF((VLOOKUP($E55,'Year End Feedback Backsheet'!$D$11:$EN$188,$M57,0))="","",(VLOOKUP($E55,'Year End Feedback Backsheet'!$D$11:$EN$188,$M57,0)))</f>
        <v>1. Shared vision and commitment</v>
      </c>
      <c r="I57" s="276" t="str">
        <f>IF(F55="","","Challenge 3")</f>
        <v>Challenge 3</v>
      </c>
      <c r="J57" s="277" t="str">
        <f>IF((VLOOKUP($E55,'Year End Feedback Backsheet'!$D$11:$EN$188,$N57,0))="","",(VLOOKUP($E55,'Year End Feedback Backsheet'!$D$11:$EN$188,$N57,0)))</f>
        <v>4. Integrated workforce planning</v>
      </c>
      <c r="M57" s="14">
        <f t="shared" si="5"/>
        <v>21</v>
      </c>
      <c r="N57" s="14">
        <f t="shared" si="2"/>
        <v>27</v>
      </c>
    </row>
    <row r="58" spans="1:14" ht="20.100000000000001" customHeight="1">
      <c r="A58" s="2"/>
      <c r="B58" s="423" t="s">
        <v>22</v>
      </c>
      <c r="C58" s="453" t="s">
        <v>38</v>
      </c>
      <c r="D58" s="439" t="s">
        <v>60</v>
      </c>
      <c r="E58" s="436" t="s">
        <v>87</v>
      </c>
      <c r="F58" s="439" t="s">
        <v>88</v>
      </c>
      <c r="G58" s="265" t="str">
        <f t="shared" ref="G58" si="34">IF(F58="","","Success 1")</f>
        <v>Success 1</v>
      </c>
      <c r="H58" s="266" t="str">
        <f>IF((VLOOKUP($E58,'Year End Feedback Backsheet'!$D$11:$EN$188,$M58,0))="","",(VLOOKUP($E58,'Year End Feedback Backsheet'!$D$11:$EN$188,$M58,0)))</f>
        <v>3. Collaborative working relationships</v>
      </c>
      <c r="I58" s="267" t="str">
        <f>IF(F58="","","Challenge 1")</f>
        <v>Challenge 1</v>
      </c>
      <c r="J58" s="268" t="str">
        <f>IF((VLOOKUP($E58,'Year End Feedback Backsheet'!$D$11:$EN$188,$N58,0))="","",(VLOOKUP($E58,'Year End Feedback Backsheet'!$D$11:$EN$188,$N58,0)))</f>
        <v>6. Delivering services across interfaces</v>
      </c>
      <c r="M58" s="14">
        <f t="shared" si="5"/>
        <v>17</v>
      </c>
      <c r="N58" s="14">
        <f t="shared" si="2"/>
        <v>23</v>
      </c>
    </row>
    <row r="59" spans="1:14" ht="20.100000000000001" customHeight="1">
      <c r="A59" s="2"/>
      <c r="B59" s="424"/>
      <c r="C59" s="454"/>
      <c r="D59" s="440"/>
      <c r="E59" s="437"/>
      <c r="F59" s="440"/>
      <c r="G59" s="279" t="str">
        <f t="shared" ref="G59" si="35">IF(F58="","","Success 2")</f>
        <v>Success 2</v>
      </c>
      <c r="H59" s="273" t="str">
        <f>IF((VLOOKUP($E58,'Year End Feedback Backsheet'!$D$11:$EN$188,$M59,0))="","",(VLOOKUP($E58,'Year End Feedback Backsheet'!$D$11:$EN$188,$M59,0)))</f>
        <v>2. Shared leadership and governance</v>
      </c>
      <c r="I59" s="271" t="str">
        <f>IF(F58="","","Challenge 2")</f>
        <v>Challenge 2</v>
      </c>
      <c r="J59" s="272" t="str">
        <f>IF((VLOOKUP($E58,'Year End Feedback Backsheet'!$D$11:$EN$188,$N59,0))="","",(VLOOKUP($E58,'Year End Feedback Backsheet'!$D$11:$EN$188,$N59,0)))</f>
        <v>5. Evidencing impact and measuring success</v>
      </c>
      <c r="M59" s="14">
        <f t="shared" si="5"/>
        <v>19</v>
      </c>
      <c r="N59" s="14">
        <f t="shared" si="2"/>
        <v>25</v>
      </c>
    </row>
    <row r="60" spans="1:14" ht="20.100000000000001" customHeight="1" thickBot="1">
      <c r="A60" s="2"/>
      <c r="B60" s="425"/>
      <c r="C60" s="455"/>
      <c r="D60" s="441"/>
      <c r="E60" s="438"/>
      <c r="F60" s="441"/>
      <c r="G60" s="280" t="str">
        <f t="shared" ref="G60" si="36">IF(F58="","","Success 3")</f>
        <v>Success 3</v>
      </c>
      <c r="H60" s="278" t="str">
        <f>IF((VLOOKUP($E58,'Year End Feedback Backsheet'!$D$11:$EN$188,$M60,0))="","",(VLOOKUP($E58,'Year End Feedback Backsheet'!$D$11:$EN$188,$M60,0)))</f>
        <v>1. Shared vision and commitment</v>
      </c>
      <c r="I60" s="276" t="str">
        <f>IF(F58="","","Challenge 3")</f>
        <v>Challenge 3</v>
      </c>
      <c r="J60" s="277" t="str">
        <f>IF((VLOOKUP($E58,'Year End Feedback Backsheet'!$D$11:$EN$188,$N60,0))="","",(VLOOKUP($E58,'Year End Feedback Backsheet'!$D$11:$EN$188,$N60,0)))</f>
        <v>Other</v>
      </c>
      <c r="M60" s="14">
        <f t="shared" si="5"/>
        <v>21</v>
      </c>
      <c r="N60" s="14">
        <f t="shared" si="2"/>
        <v>27</v>
      </c>
    </row>
    <row r="61" spans="1:14" ht="20.100000000000001" customHeight="1">
      <c r="A61" s="2"/>
      <c r="B61" s="423" t="s">
        <v>16</v>
      </c>
      <c r="C61" s="453" t="s">
        <v>28</v>
      </c>
      <c r="D61" s="439" t="s">
        <v>42</v>
      </c>
      <c r="E61" s="436" t="s">
        <v>89</v>
      </c>
      <c r="F61" s="439" t="s">
        <v>90</v>
      </c>
      <c r="G61" s="265" t="str">
        <f t="shared" ref="G61" si="37">IF(F61="","","Success 1")</f>
        <v>Success 1</v>
      </c>
      <c r="H61" s="266" t="str">
        <f>IF((VLOOKUP($E61,'Year End Feedback Backsheet'!$D$11:$EN$188,$M61,0))="","",(VLOOKUP($E61,'Year End Feedback Backsheet'!$D$11:$EN$188,$M61,0)))</f>
        <v>6. Delivering services across interfaces</v>
      </c>
      <c r="I61" s="267" t="str">
        <f>IF(F61="","","Challenge 1")</f>
        <v>Challenge 1</v>
      </c>
      <c r="J61" s="268" t="str">
        <f>IF((VLOOKUP($E61,'Year End Feedback Backsheet'!$D$11:$EN$188,$N61,0))="","",(VLOOKUP($E61,'Year End Feedback Backsheet'!$D$11:$EN$188,$N61,0)))</f>
        <v>9. Sharing risks and benefits</v>
      </c>
      <c r="M61" s="14">
        <f t="shared" si="5"/>
        <v>17</v>
      </c>
      <c r="N61" s="14">
        <f t="shared" si="2"/>
        <v>23</v>
      </c>
    </row>
    <row r="62" spans="1:14" ht="20.100000000000001" customHeight="1">
      <c r="A62" s="2"/>
      <c r="B62" s="424"/>
      <c r="C62" s="454"/>
      <c r="D62" s="440"/>
      <c r="E62" s="437"/>
      <c r="F62" s="440"/>
      <c r="G62" s="279" t="str">
        <f t="shared" ref="G62" si="38">IF(F61="","","Success 2")</f>
        <v>Success 2</v>
      </c>
      <c r="H62" s="273" t="str">
        <f>IF((VLOOKUP($E61,'Year End Feedback Backsheet'!$D$11:$EN$188,$M62,0))="","",(VLOOKUP($E61,'Year End Feedback Backsheet'!$D$11:$EN$188,$M62,0)))</f>
        <v>5. Evidencing impact and measuring success</v>
      </c>
      <c r="I62" s="271" t="str">
        <f>IF(F61="","","Challenge 2")</f>
        <v>Challenge 2</v>
      </c>
      <c r="J62" s="272" t="str">
        <f>IF((VLOOKUP($E61,'Year End Feedback Backsheet'!$D$11:$EN$188,$N62,0))="","",(VLOOKUP($E61,'Year End Feedback Backsheet'!$D$11:$EN$188,$N62,0)))</f>
        <v>7. Digital interoperability and sharing data</v>
      </c>
      <c r="M62" s="14">
        <f t="shared" si="5"/>
        <v>19</v>
      </c>
      <c r="N62" s="14">
        <f t="shared" si="2"/>
        <v>25</v>
      </c>
    </row>
    <row r="63" spans="1:14" ht="20.100000000000001" customHeight="1" thickBot="1">
      <c r="A63" s="2"/>
      <c r="B63" s="425"/>
      <c r="C63" s="455"/>
      <c r="D63" s="441"/>
      <c r="E63" s="438"/>
      <c r="F63" s="441"/>
      <c r="G63" s="280" t="str">
        <f t="shared" ref="G63" si="39">IF(F61="","","Success 3")</f>
        <v>Success 3</v>
      </c>
      <c r="H63" s="278" t="str">
        <f>IF((VLOOKUP($E61,'Year End Feedback Backsheet'!$D$11:$EN$188,$M63,0))="","",(VLOOKUP($E61,'Year End Feedback Backsheet'!$D$11:$EN$188,$M63,0)))</f>
        <v>4. Integrated workforce planning</v>
      </c>
      <c r="I63" s="276" t="str">
        <f>IF(F61="","","Challenge 3")</f>
        <v>Challenge 3</v>
      </c>
      <c r="J63" s="277" t="str">
        <f>IF((VLOOKUP($E61,'Year End Feedback Backsheet'!$D$11:$EN$188,$N63,0))="","",(VLOOKUP($E61,'Year End Feedback Backsheet'!$D$11:$EN$188,$N63,0)))</f>
        <v>5. Evidencing impact and measuring success</v>
      </c>
      <c r="M63" s="14">
        <f t="shared" si="5"/>
        <v>21</v>
      </c>
      <c r="N63" s="14">
        <f t="shared" si="2"/>
        <v>27</v>
      </c>
    </row>
    <row r="64" spans="1:14" ht="20.100000000000001" customHeight="1">
      <c r="A64" s="2"/>
      <c r="B64" s="423" t="s">
        <v>20</v>
      </c>
      <c r="C64" s="453" t="s">
        <v>36</v>
      </c>
      <c r="D64" s="439" t="s">
        <v>64</v>
      </c>
      <c r="E64" s="436" t="s">
        <v>91</v>
      </c>
      <c r="F64" s="439" t="s">
        <v>92</v>
      </c>
      <c r="G64" s="265" t="str">
        <f t="shared" ref="G64" si="40">IF(F64="","","Success 1")</f>
        <v>Success 1</v>
      </c>
      <c r="H64" s="266" t="str">
        <f>IF((VLOOKUP($E64,'Year End Feedback Backsheet'!$D$11:$EN$188,$M64,0))="","",(VLOOKUP($E64,'Year End Feedback Backsheet'!$D$11:$EN$188,$M64,0)))</f>
        <v>1. Shared vision and commitment</v>
      </c>
      <c r="I64" s="267" t="str">
        <f>IF(F64="","","Challenge 1")</f>
        <v>Challenge 1</v>
      </c>
      <c r="J64" s="268" t="str">
        <f>IF((VLOOKUP($E64,'Year End Feedback Backsheet'!$D$11:$EN$188,$N64,0))="","",(VLOOKUP($E64,'Year End Feedback Backsheet'!$D$11:$EN$188,$N64,0)))</f>
        <v>7. Digital interoperability and sharing data</v>
      </c>
      <c r="M64" s="14">
        <f t="shared" si="5"/>
        <v>17</v>
      </c>
      <c r="N64" s="14">
        <f t="shared" si="2"/>
        <v>23</v>
      </c>
    </row>
    <row r="65" spans="1:14" ht="20.100000000000001" customHeight="1">
      <c r="A65" s="2"/>
      <c r="B65" s="424"/>
      <c r="C65" s="454"/>
      <c r="D65" s="440"/>
      <c r="E65" s="437"/>
      <c r="F65" s="440"/>
      <c r="G65" s="279" t="str">
        <f t="shared" ref="G65" si="41">IF(F64="","","Success 2")</f>
        <v>Success 2</v>
      </c>
      <c r="H65" s="273" t="str">
        <f>IF((VLOOKUP($E64,'Year End Feedback Backsheet'!$D$11:$EN$188,$M65,0))="","",(VLOOKUP($E64,'Year End Feedback Backsheet'!$D$11:$EN$188,$M65,0)))</f>
        <v>6. Delivering services across interfaces</v>
      </c>
      <c r="I65" s="271" t="str">
        <f>IF(F64="","","Challenge 2")</f>
        <v>Challenge 2</v>
      </c>
      <c r="J65" s="272" t="str">
        <f>IF((VLOOKUP($E64,'Year End Feedback Backsheet'!$D$11:$EN$188,$N65,0))="","",(VLOOKUP($E64,'Year End Feedback Backsheet'!$D$11:$EN$188,$N65,0)))</f>
        <v>8. Joint contracts and payment mechanisms</v>
      </c>
      <c r="M65" s="14">
        <f t="shared" si="5"/>
        <v>19</v>
      </c>
      <c r="N65" s="14">
        <f t="shared" si="2"/>
        <v>25</v>
      </c>
    </row>
    <row r="66" spans="1:14" ht="20.100000000000001" customHeight="1" thickBot="1">
      <c r="A66" s="2"/>
      <c r="B66" s="425"/>
      <c r="C66" s="455"/>
      <c r="D66" s="441"/>
      <c r="E66" s="438"/>
      <c r="F66" s="441"/>
      <c r="G66" s="280" t="str">
        <f t="shared" ref="G66" si="42">IF(F64="","","Success 3")</f>
        <v>Success 3</v>
      </c>
      <c r="H66" s="278" t="str">
        <f>IF((VLOOKUP($E64,'Year End Feedback Backsheet'!$D$11:$EN$188,$M66,0))="","",(VLOOKUP($E64,'Year End Feedback Backsheet'!$D$11:$EN$188,$M66,0)))</f>
        <v>3. Collaborative working relationships</v>
      </c>
      <c r="I66" s="276" t="str">
        <f>IF(F64="","","Challenge 3")</f>
        <v>Challenge 3</v>
      </c>
      <c r="J66" s="277" t="str">
        <f>IF((VLOOKUP($E64,'Year End Feedback Backsheet'!$D$11:$EN$188,$N66,0))="","",(VLOOKUP($E64,'Year End Feedback Backsheet'!$D$11:$EN$188,$N66,0)))</f>
        <v>4. Integrated workforce planning</v>
      </c>
      <c r="M66" s="14">
        <f t="shared" si="5"/>
        <v>21</v>
      </c>
      <c r="N66" s="14">
        <f t="shared" si="2"/>
        <v>27</v>
      </c>
    </row>
    <row r="67" spans="1:14" ht="20.100000000000001" customHeight="1">
      <c r="A67" s="2"/>
      <c r="B67" s="423" t="s">
        <v>22</v>
      </c>
      <c r="C67" s="453" t="s">
        <v>38</v>
      </c>
      <c r="D67" s="439" t="s">
        <v>58</v>
      </c>
      <c r="E67" s="436" t="s">
        <v>93</v>
      </c>
      <c r="F67" s="439" t="s">
        <v>94</v>
      </c>
      <c r="G67" s="265" t="str">
        <f t="shared" ref="G67" si="43">IF(F67="","","Success 1")</f>
        <v>Success 1</v>
      </c>
      <c r="H67" s="266" t="str">
        <f>IF((VLOOKUP($E67,'Year End Feedback Backsheet'!$D$11:$EN$188,$M67,0))="","",(VLOOKUP($E67,'Year End Feedback Backsheet'!$D$11:$EN$188,$M67,0)))</f>
        <v>1. Shared vision and commitment</v>
      </c>
      <c r="I67" s="267" t="str">
        <f>IF(F67="","","Challenge 1")</f>
        <v>Challenge 1</v>
      </c>
      <c r="J67" s="268" t="str">
        <f>IF((VLOOKUP($E67,'Year End Feedback Backsheet'!$D$11:$EN$188,$N67,0))="","",(VLOOKUP($E67,'Year End Feedback Backsheet'!$D$11:$EN$188,$N67,0)))</f>
        <v>10. Managing change</v>
      </c>
      <c r="M67" s="14">
        <f t="shared" si="5"/>
        <v>17</v>
      </c>
      <c r="N67" s="14">
        <f t="shared" si="2"/>
        <v>23</v>
      </c>
    </row>
    <row r="68" spans="1:14" ht="20.100000000000001" customHeight="1">
      <c r="A68" s="2"/>
      <c r="B68" s="424"/>
      <c r="C68" s="454"/>
      <c r="D68" s="440"/>
      <c r="E68" s="437"/>
      <c r="F68" s="440"/>
      <c r="G68" s="279" t="str">
        <f t="shared" ref="G68" si="44">IF(F67="","","Success 2")</f>
        <v>Success 2</v>
      </c>
      <c r="H68" s="273" t="str">
        <f>IF((VLOOKUP($E67,'Year End Feedback Backsheet'!$D$11:$EN$188,$M68,0))="","",(VLOOKUP($E67,'Year End Feedback Backsheet'!$D$11:$EN$188,$M68,0)))</f>
        <v>3. Collaborative working relationships</v>
      </c>
      <c r="I68" s="271" t="str">
        <f>IF(F67="","","Challenge 2")</f>
        <v>Challenge 2</v>
      </c>
      <c r="J68" s="272" t="str">
        <f>IF((VLOOKUP($E67,'Year End Feedback Backsheet'!$D$11:$EN$188,$N68,0))="","",(VLOOKUP($E67,'Year End Feedback Backsheet'!$D$11:$EN$188,$N68,0)))</f>
        <v>1. Shared vision and commitment</v>
      </c>
      <c r="M68" s="14">
        <f t="shared" si="5"/>
        <v>19</v>
      </c>
      <c r="N68" s="14">
        <f t="shared" si="2"/>
        <v>25</v>
      </c>
    </row>
    <row r="69" spans="1:14" ht="20.100000000000001" customHeight="1" thickBot="1">
      <c r="A69" s="2"/>
      <c r="B69" s="425"/>
      <c r="C69" s="455"/>
      <c r="D69" s="441"/>
      <c r="E69" s="438"/>
      <c r="F69" s="441"/>
      <c r="G69" s="280" t="str">
        <f t="shared" ref="G69" si="45">IF(F67="","","Success 3")</f>
        <v>Success 3</v>
      </c>
      <c r="H69" s="278" t="str">
        <f>IF((VLOOKUP($E67,'Year End Feedback Backsheet'!$D$11:$EN$188,$M69,0))="","",(VLOOKUP($E67,'Year End Feedback Backsheet'!$D$11:$EN$188,$M69,0)))</f>
        <v>7. Digital interoperability and sharing data</v>
      </c>
      <c r="I69" s="276" t="str">
        <f>IF(F67="","","Challenge 3")</f>
        <v>Challenge 3</v>
      </c>
      <c r="J69" s="277" t="str">
        <f>IF((VLOOKUP($E67,'Year End Feedback Backsheet'!$D$11:$EN$188,$N69,0))="","",(VLOOKUP($E67,'Year End Feedback Backsheet'!$D$11:$EN$188,$N69,0)))</f>
        <v>5. Evidencing impact and measuring success</v>
      </c>
      <c r="M69" s="14">
        <f t="shared" si="5"/>
        <v>21</v>
      </c>
      <c r="N69" s="14">
        <f t="shared" si="2"/>
        <v>27</v>
      </c>
    </row>
    <row r="70" spans="1:14" ht="20.100000000000001" customHeight="1">
      <c r="A70" s="2"/>
      <c r="B70" s="423" t="s">
        <v>22</v>
      </c>
      <c r="C70" s="453" t="s">
        <v>40</v>
      </c>
      <c r="D70" s="439" t="s">
        <v>56</v>
      </c>
      <c r="E70" s="436" t="s">
        <v>95</v>
      </c>
      <c r="F70" s="439" t="s">
        <v>96</v>
      </c>
      <c r="G70" s="265" t="str">
        <f t="shared" ref="G70" si="46">IF(F70="","","Success 1")</f>
        <v>Success 1</v>
      </c>
      <c r="H70" s="266" t="str">
        <f>IF((VLOOKUP($E70,'Year End Feedback Backsheet'!$D$11:$EN$188,$M70,0))="","",(VLOOKUP($E70,'Year End Feedback Backsheet'!$D$11:$EN$188,$M70,0)))</f>
        <v>6. Delivering services across interfaces</v>
      </c>
      <c r="I70" s="267" t="str">
        <f>IF(F70="","","Challenge 1")</f>
        <v>Challenge 1</v>
      </c>
      <c r="J70" s="268" t="str">
        <f>IF((VLOOKUP($E70,'Year End Feedback Backsheet'!$D$11:$EN$188,$N70,0))="","",(VLOOKUP($E70,'Year End Feedback Backsheet'!$D$11:$EN$188,$N70,0)))</f>
        <v>5. Evidencing impact and measuring success</v>
      </c>
      <c r="M70" s="14">
        <f t="shared" si="5"/>
        <v>17</v>
      </c>
      <c r="N70" s="14">
        <f t="shared" si="2"/>
        <v>23</v>
      </c>
    </row>
    <row r="71" spans="1:14" ht="20.100000000000001" customHeight="1">
      <c r="A71" s="2"/>
      <c r="B71" s="424"/>
      <c r="C71" s="454"/>
      <c r="D71" s="440"/>
      <c r="E71" s="437"/>
      <c r="F71" s="440"/>
      <c r="G71" s="279" t="str">
        <f t="shared" ref="G71" si="47">IF(F70="","","Success 2")</f>
        <v>Success 2</v>
      </c>
      <c r="H71" s="273" t="str">
        <f>IF((VLOOKUP($E70,'Year End Feedback Backsheet'!$D$11:$EN$188,$M71,0))="","",(VLOOKUP($E70,'Year End Feedback Backsheet'!$D$11:$EN$188,$M71,0)))</f>
        <v>5. Evidencing impact and measuring success</v>
      </c>
      <c r="I71" s="271" t="str">
        <f>IF(F70="","","Challenge 2")</f>
        <v>Challenge 2</v>
      </c>
      <c r="J71" s="272" t="str">
        <f>IF((VLOOKUP($E70,'Year End Feedback Backsheet'!$D$11:$EN$188,$N71,0))="","",(VLOOKUP($E70,'Year End Feedback Backsheet'!$D$11:$EN$188,$N71,0)))</f>
        <v>5. Evidencing impact and measuring success</v>
      </c>
      <c r="M71" s="14">
        <f t="shared" si="5"/>
        <v>19</v>
      </c>
      <c r="N71" s="14">
        <f t="shared" si="2"/>
        <v>25</v>
      </c>
    </row>
    <row r="72" spans="1:14" ht="20.100000000000001" customHeight="1" thickBot="1">
      <c r="A72" s="2"/>
      <c r="B72" s="425"/>
      <c r="C72" s="455"/>
      <c r="D72" s="441"/>
      <c r="E72" s="438"/>
      <c r="F72" s="441"/>
      <c r="G72" s="280" t="str">
        <f t="shared" ref="G72" si="48">IF(F70="","","Success 3")</f>
        <v>Success 3</v>
      </c>
      <c r="H72" s="278" t="str">
        <f>IF((VLOOKUP($E70,'Year End Feedback Backsheet'!$D$11:$EN$188,$M72,0))="","",(VLOOKUP($E70,'Year End Feedback Backsheet'!$D$11:$EN$188,$M72,0)))</f>
        <v>10. Managing change</v>
      </c>
      <c r="I72" s="276" t="str">
        <f>IF(F70="","","Challenge 3")</f>
        <v>Challenge 3</v>
      </c>
      <c r="J72" s="277" t="str">
        <f>IF((VLOOKUP($E70,'Year End Feedback Backsheet'!$D$11:$EN$188,$N72,0))="","",(VLOOKUP($E70,'Year End Feedback Backsheet'!$D$11:$EN$188,$N72,0)))</f>
        <v>10. Managing change</v>
      </c>
      <c r="M72" s="14">
        <f t="shared" si="5"/>
        <v>21</v>
      </c>
      <c r="N72" s="14">
        <f t="shared" si="2"/>
        <v>27</v>
      </c>
    </row>
    <row r="73" spans="1:14" ht="20.100000000000001" customHeight="1">
      <c r="A73" s="2"/>
      <c r="B73" s="423" t="s">
        <v>20</v>
      </c>
      <c r="C73" s="453" t="s">
        <v>36</v>
      </c>
      <c r="D73" s="439" t="s">
        <v>64</v>
      </c>
      <c r="E73" s="436" t="s">
        <v>97</v>
      </c>
      <c r="F73" s="439" t="s">
        <v>98</v>
      </c>
      <c r="G73" s="265" t="str">
        <f t="shared" ref="G73" si="49">IF(F73="","","Success 1")</f>
        <v>Success 1</v>
      </c>
      <c r="H73" s="266" t="str">
        <f>IF((VLOOKUP($E73,'Year End Feedback Backsheet'!$D$11:$EN$188,$M73,0))="","",(VLOOKUP($E73,'Year End Feedback Backsheet'!$D$11:$EN$188,$M73,0)))</f>
        <v>6. Delivering services across interfaces</v>
      </c>
      <c r="I73" s="267" t="str">
        <f>IF(F73="","","Challenge 1")</f>
        <v>Challenge 1</v>
      </c>
      <c r="J73" s="268" t="str">
        <f>IF((VLOOKUP($E73,'Year End Feedback Backsheet'!$D$11:$EN$188,$N73,0))="","",(VLOOKUP($E73,'Year End Feedback Backsheet'!$D$11:$EN$188,$N73,0)))</f>
        <v>7. Digital interoperability and sharing data</v>
      </c>
      <c r="M73" s="14">
        <f t="shared" si="5"/>
        <v>17</v>
      </c>
      <c r="N73" s="14">
        <f t="shared" si="2"/>
        <v>23</v>
      </c>
    </row>
    <row r="74" spans="1:14" ht="20.100000000000001" customHeight="1">
      <c r="A74" s="2"/>
      <c r="B74" s="424"/>
      <c r="C74" s="454"/>
      <c r="D74" s="440"/>
      <c r="E74" s="437"/>
      <c r="F74" s="440"/>
      <c r="G74" s="279" t="str">
        <f t="shared" ref="G74" si="50">IF(F73="","","Success 2")</f>
        <v>Success 2</v>
      </c>
      <c r="H74" s="273" t="str">
        <f>IF((VLOOKUP($E73,'Year End Feedback Backsheet'!$D$11:$EN$188,$M74,0))="","",(VLOOKUP($E73,'Year End Feedback Backsheet'!$D$11:$EN$188,$M74,0)))</f>
        <v>1. Shared vision and commitment</v>
      </c>
      <c r="I74" s="271" t="str">
        <f>IF(F73="","","Challenge 2")</f>
        <v>Challenge 2</v>
      </c>
      <c r="J74" s="272" t="str">
        <f>IF((VLOOKUP($E73,'Year End Feedback Backsheet'!$D$11:$EN$188,$N74,0))="","",(VLOOKUP($E73,'Year End Feedback Backsheet'!$D$11:$EN$188,$N74,0)))</f>
        <v>9. Sharing risks and benefits</v>
      </c>
      <c r="M74" s="14">
        <f t="shared" si="5"/>
        <v>19</v>
      </c>
      <c r="N74" s="14">
        <f t="shared" si="2"/>
        <v>25</v>
      </c>
    </row>
    <row r="75" spans="1:14" ht="20.100000000000001" customHeight="1" thickBot="1">
      <c r="A75" s="2"/>
      <c r="B75" s="425"/>
      <c r="C75" s="455"/>
      <c r="D75" s="441"/>
      <c r="E75" s="438"/>
      <c r="F75" s="441"/>
      <c r="G75" s="280" t="str">
        <f t="shared" ref="G75" si="51">IF(F73="","","Success 3")</f>
        <v>Success 3</v>
      </c>
      <c r="H75" s="278" t="str">
        <f>IF((VLOOKUP($E73,'Year End Feedback Backsheet'!$D$11:$EN$188,$M75,0))="","",(VLOOKUP($E73,'Year End Feedback Backsheet'!$D$11:$EN$188,$M75,0)))</f>
        <v>3. Collaborative working relationships</v>
      </c>
      <c r="I75" s="276" t="str">
        <f>IF(F73="","","Challenge 3")</f>
        <v>Challenge 3</v>
      </c>
      <c r="J75" s="277" t="str">
        <f>IF((VLOOKUP($E73,'Year End Feedback Backsheet'!$D$11:$EN$188,$N75,0))="","",(VLOOKUP($E73,'Year End Feedback Backsheet'!$D$11:$EN$188,$N75,0)))</f>
        <v>4. Integrated workforce planning</v>
      </c>
      <c r="M75" s="14">
        <f t="shared" si="5"/>
        <v>21</v>
      </c>
      <c r="N75" s="14">
        <f t="shared" si="2"/>
        <v>27</v>
      </c>
    </row>
    <row r="76" spans="1:14" ht="20.100000000000001" customHeight="1">
      <c r="A76" s="2"/>
      <c r="B76" s="423" t="s">
        <v>22</v>
      </c>
      <c r="C76" s="453" t="s">
        <v>38</v>
      </c>
      <c r="D76" s="439" t="s">
        <v>60</v>
      </c>
      <c r="E76" s="436" t="s">
        <v>99</v>
      </c>
      <c r="F76" s="439" t="s">
        <v>100</v>
      </c>
      <c r="G76" s="265" t="str">
        <f t="shared" ref="G76" si="52">IF(F76="","","Success 1")</f>
        <v>Success 1</v>
      </c>
      <c r="H76" s="266" t="str">
        <f>IF((VLOOKUP($E76,'Year End Feedback Backsheet'!$D$11:$EN$188,$M76,0))="","",(VLOOKUP($E76,'Year End Feedback Backsheet'!$D$11:$EN$188,$M76,0)))</f>
        <v>5. Evidencing impact and measuring success</v>
      </c>
      <c r="I76" s="267" t="str">
        <f>IF(F76="","","Challenge 1")</f>
        <v>Challenge 1</v>
      </c>
      <c r="J76" s="268" t="str">
        <f>IF((VLOOKUP($E76,'Year End Feedback Backsheet'!$D$11:$EN$188,$N76,0))="","",(VLOOKUP($E76,'Year End Feedback Backsheet'!$D$11:$EN$188,$N76,0)))</f>
        <v>6. Delivering services across interfaces</v>
      </c>
      <c r="M76" s="14">
        <f t="shared" si="5"/>
        <v>17</v>
      </c>
      <c r="N76" s="14">
        <f t="shared" si="2"/>
        <v>23</v>
      </c>
    </row>
    <row r="77" spans="1:14" ht="20.100000000000001" customHeight="1">
      <c r="A77" s="2"/>
      <c r="B77" s="424"/>
      <c r="C77" s="454"/>
      <c r="D77" s="440"/>
      <c r="E77" s="437"/>
      <c r="F77" s="440"/>
      <c r="G77" s="279" t="str">
        <f t="shared" ref="G77" si="53">IF(F76="","","Success 2")</f>
        <v>Success 2</v>
      </c>
      <c r="H77" s="273" t="str">
        <f>IF((VLOOKUP($E76,'Year End Feedback Backsheet'!$D$11:$EN$188,$M77,0))="","",(VLOOKUP($E76,'Year End Feedback Backsheet'!$D$11:$EN$188,$M77,0)))</f>
        <v>4. Integrated workforce planning</v>
      </c>
      <c r="I77" s="271" t="str">
        <f>IF(F76="","","Challenge 2")</f>
        <v>Challenge 2</v>
      </c>
      <c r="J77" s="272" t="str">
        <f>IF((VLOOKUP($E76,'Year End Feedback Backsheet'!$D$11:$EN$188,$N77,0))="","",(VLOOKUP($E76,'Year End Feedback Backsheet'!$D$11:$EN$188,$N77,0)))</f>
        <v>Other</v>
      </c>
      <c r="M77" s="14">
        <f t="shared" si="5"/>
        <v>19</v>
      </c>
      <c r="N77" s="14">
        <f t="shared" si="2"/>
        <v>25</v>
      </c>
    </row>
    <row r="78" spans="1:14" ht="20.100000000000001" customHeight="1" thickBot="1">
      <c r="A78" s="2"/>
      <c r="B78" s="425"/>
      <c r="C78" s="455"/>
      <c r="D78" s="441"/>
      <c r="E78" s="438"/>
      <c r="F78" s="441"/>
      <c r="G78" s="280" t="str">
        <f t="shared" ref="G78" si="54">IF(F76="","","Success 3")</f>
        <v>Success 3</v>
      </c>
      <c r="H78" s="278" t="str">
        <f>IF((VLOOKUP($E76,'Year End Feedback Backsheet'!$D$11:$EN$188,$M78,0))="","",(VLOOKUP($E76,'Year End Feedback Backsheet'!$D$11:$EN$188,$M78,0)))</f>
        <v>2. Shared leadership and governance</v>
      </c>
      <c r="I78" s="276" t="str">
        <f>IF(F76="","","Challenge 3")</f>
        <v>Challenge 3</v>
      </c>
      <c r="J78" s="277" t="str">
        <f>IF((VLOOKUP($E76,'Year End Feedback Backsheet'!$D$11:$EN$188,$N78,0))="","",(VLOOKUP($E76,'Year End Feedback Backsheet'!$D$11:$EN$188,$N78,0)))</f>
        <v>5. Evidencing impact and measuring success</v>
      </c>
      <c r="M78" s="14">
        <f t="shared" si="5"/>
        <v>21</v>
      </c>
      <c r="N78" s="14">
        <f t="shared" si="2"/>
        <v>27</v>
      </c>
    </row>
    <row r="79" spans="1:14" ht="20.100000000000001" customHeight="1">
      <c r="A79" s="2"/>
      <c r="B79" s="423" t="s">
        <v>16</v>
      </c>
      <c r="C79" s="453" t="s">
        <v>26</v>
      </c>
      <c r="D79" s="439" t="s">
        <v>466</v>
      </c>
      <c r="E79" s="436" t="s">
        <v>101</v>
      </c>
      <c r="F79" s="439" t="s">
        <v>102</v>
      </c>
      <c r="G79" s="265" t="str">
        <f t="shared" ref="G79" si="55">IF(F79="","","Success 1")</f>
        <v>Success 1</v>
      </c>
      <c r="H79" s="266" t="str">
        <f>IF((VLOOKUP($E79,'Year End Feedback Backsheet'!$D$11:$EN$188,$M79,0))="","",(VLOOKUP($E79,'Year End Feedback Backsheet'!$D$11:$EN$188,$M79,0)))</f>
        <v>3. Collaborative working relationships</v>
      </c>
      <c r="I79" s="267" t="str">
        <f>IF(F79="","","Challenge 1")</f>
        <v>Challenge 1</v>
      </c>
      <c r="J79" s="268" t="str">
        <f>IF((VLOOKUP($E79,'Year End Feedback Backsheet'!$D$11:$EN$188,$N79,0))="","",(VLOOKUP($E79,'Year End Feedback Backsheet'!$D$11:$EN$188,$N79,0)))</f>
        <v>7. Digital interoperability and sharing data</v>
      </c>
      <c r="M79" s="14">
        <f t="shared" si="5"/>
        <v>17</v>
      </c>
      <c r="N79" s="14">
        <f t="shared" si="2"/>
        <v>23</v>
      </c>
    </row>
    <row r="80" spans="1:14" ht="20.100000000000001" customHeight="1">
      <c r="A80" s="2"/>
      <c r="B80" s="424"/>
      <c r="C80" s="454"/>
      <c r="D80" s="440"/>
      <c r="E80" s="437"/>
      <c r="F80" s="440"/>
      <c r="G80" s="279" t="str">
        <f t="shared" ref="G80" si="56">IF(F79="","","Success 2")</f>
        <v>Success 2</v>
      </c>
      <c r="H80" s="273" t="str">
        <f>IF((VLOOKUP($E79,'Year End Feedback Backsheet'!$D$11:$EN$188,$M80,0))="","",(VLOOKUP($E79,'Year End Feedback Backsheet'!$D$11:$EN$188,$M80,0)))</f>
        <v>1. Shared vision and commitment</v>
      </c>
      <c r="I80" s="271" t="str">
        <f>IF(F79="","","Challenge 2")</f>
        <v>Challenge 2</v>
      </c>
      <c r="J80" s="272" t="str">
        <f>IF((VLOOKUP($E79,'Year End Feedback Backsheet'!$D$11:$EN$188,$N80,0))="","",(VLOOKUP($E79,'Year End Feedback Backsheet'!$D$11:$EN$188,$N80,0)))</f>
        <v>8. Joint contracts and payment mechanisms</v>
      </c>
      <c r="M80" s="14">
        <f t="shared" si="5"/>
        <v>19</v>
      </c>
      <c r="N80" s="14">
        <f t="shared" si="2"/>
        <v>25</v>
      </c>
    </row>
    <row r="81" spans="1:14" ht="20.100000000000001" customHeight="1" thickBot="1">
      <c r="A81" s="2"/>
      <c r="B81" s="425"/>
      <c r="C81" s="455"/>
      <c r="D81" s="441"/>
      <c r="E81" s="438"/>
      <c r="F81" s="441"/>
      <c r="G81" s="280" t="str">
        <f t="shared" ref="G81" si="57">IF(F79="","","Success 3")</f>
        <v>Success 3</v>
      </c>
      <c r="H81" s="278" t="str">
        <f>IF((VLOOKUP($E79,'Year End Feedback Backsheet'!$D$11:$EN$188,$M81,0))="","",(VLOOKUP($E79,'Year End Feedback Backsheet'!$D$11:$EN$188,$M81,0)))</f>
        <v>2. Shared leadership and governance</v>
      </c>
      <c r="I81" s="276" t="str">
        <f>IF(F79="","","Challenge 3")</f>
        <v>Challenge 3</v>
      </c>
      <c r="J81" s="277" t="str">
        <f>IF((VLOOKUP($E79,'Year End Feedback Backsheet'!$D$11:$EN$188,$N81,0))="","",(VLOOKUP($E79,'Year End Feedback Backsheet'!$D$11:$EN$188,$N81,0)))</f>
        <v>5. Evidencing impact and measuring success</v>
      </c>
      <c r="M81" s="14">
        <f t="shared" si="5"/>
        <v>21</v>
      </c>
      <c r="N81" s="14">
        <f t="shared" si="2"/>
        <v>27</v>
      </c>
    </row>
    <row r="82" spans="1:14" ht="20.100000000000001" customHeight="1">
      <c r="A82" s="2"/>
      <c r="B82" s="423" t="s">
        <v>16</v>
      </c>
      <c r="C82" s="453" t="s">
        <v>28</v>
      </c>
      <c r="D82" s="439" t="s">
        <v>42</v>
      </c>
      <c r="E82" s="436" t="s">
        <v>103</v>
      </c>
      <c r="F82" s="439" t="s">
        <v>104</v>
      </c>
      <c r="G82" s="265" t="str">
        <f t="shared" ref="G82" si="58">IF(F82="","","Success 1")</f>
        <v>Success 1</v>
      </c>
      <c r="H82" s="266" t="str">
        <f>IF((VLOOKUP($E82,'Year End Feedback Backsheet'!$D$11:$EN$188,$M82,0))="","",(VLOOKUP($E82,'Year End Feedback Backsheet'!$D$11:$EN$188,$M82,0)))</f>
        <v>1. Shared vision and commitment</v>
      </c>
      <c r="I82" s="267" t="str">
        <f>IF(F82="","","Challenge 1")</f>
        <v>Challenge 1</v>
      </c>
      <c r="J82" s="268" t="str">
        <f>IF((VLOOKUP($E82,'Year End Feedback Backsheet'!$D$11:$EN$188,$N82,0))="","",(VLOOKUP($E82,'Year End Feedback Backsheet'!$D$11:$EN$188,$N82,0)))</f>
        <v>5. Evidencing impact and measuring success</v>
      </c>
      <c r="M82" s="14">
        <f t="shared" si="5"/>
        <v>17</v>
      </c>
      <c r="N82" s="14">
        <f t="shared" si="2"/>
        <v>23</v>
      </c>
    </row>
    <row r="83" spans="1:14" ht="20.100000000000001" customHeight="1">
      <c r="A83" s="2"/>
      <c r="B83" s="424"/>
      <c r="C83" s="454"/>
      <c r="D83" s="440"/>
      <c r="E83" s="437"/>
      <c r="F83" s="440"/>
      <c r="G83" s="279" t="str">
        <f t="shared" ref="G83" si="59">IF(F82="","","Success 2")</f>
        <v>Success 2</v>
      </c>
      <c r="H83" s="273" t="str">
        <f>IF((VLOOKUP($E82,'Year End Feedback Backsheet'!$D$11:$EN$188,$M83,0))="","",(VLOOKUP($E82,'Year End Feedback Backsheet'!$D$11:$EN$188,$M83,0)))</f>
        <v>3. Collaborative working relationships</v>
      </c>
      <c r="I83" s="271" t="str">
        <f>IF(F82="","","Challenge 2")</f>
        <v>Challenge 2</v>
      </c>
      <c r="J83" s="272" t="str">
        <f>IF((VLOOKUP($E82,'Year End Feedback Backsheet'!$D$11:$EN$188,$N83,0))="","",(VLOOKUP($E82,'Year End Feedback Backsheet'!$D$11:$EN$188,$N83,0)))</f>
        <v>5. Evidencing impact and measuring success</v>
      </c>
      <c r="M83" s="14">
        <f t="shared" si="5"/>
        <v>19</v>
      </c>
      <c r="N83" s="14">
        <f t="shared" si="2"/>
        <v>25</v>
      </c>
    </row>
    <row r="84" spans="1:14" ht="20.100000000000001" customHeight="1" thickBot="1">
      <c r="A84" s="2"/>
      <c r="B84" s="425"/>
      <c r="C84" s="455"/>
      <c r="D84" s="441"/>
      <c r="E84" s="438"/>
      <c r="F84" s="441"/>
      <c r="G84" s="280" t="str">
        <f t="shared" ref="G84" si="60">IF(F82="","","Success 3")</f>
        <v>Success 3</v>
      </c>
      <c r="H84" s="278" t="str">
        <f>IF((VLOOKUP($E82,'Year End Feedback Backsheet'!$D$11:$EN$188,$M84,0))="","",(VLOOKUP($E82,'Year End Feedback Backsheet'!$D$11:$EN$188,$M84,0)))</f>
        <v>2. Shared leadership and governance</v>
      </c>
      <c r="I84" s="276" t="str">
        <f>IF(F82="","","Challenge 3")</f>
        <v>Challenge 3</v>
      </c>
      <c r="J84" s="277" t="str">
        <f>IF((VLOOKUP($E82,'Year End Feedback Backsheet'!$D$11:$EN$188,$N84,0))="","",(VLOOKUP($E82,'Year End Feedback Backsheet'!$D$11:$EN$188,$N84,0)))</f>
        <v>9. Sharing risks and benefits</v>
      </c>
      <c r="M84" s="14">
        <f t="shared" si="5"/>
        <v>21</v>
      </c>
      <c r="N84" s="14">
        <f t="shared" si="2"/>
        <v>27</v>
      </c>
    </row>
    <row r="85" spans="1:14" ht="20.100000000000001" customHeight="1">
      <c r="A85" s="2"/>
      <c r="B85" s="423" t="s">
        <v>18</v>
      </c>
      <c r="C85" s="453" t="s">
        <v>34</v>
      </c>
      <c r="D85" s="439" t="s">
        <v>54</v>
      </c>
      <c r="E85" s="436" t="s">
        <v>105</v>
      </c>
      <c r="F85" s="439" t="s">
        <v>106</v>
      </c>
      <c r="G85" s="265" t="str">
        <f t="shared" ref="G85" si="61">IF(F85="","","Success 1")</f>
        <v>Success 1</v>
      </c>
      <c r="H85" s="266" t="str">
        <f>IF((VLOOKUP($E85,'Year End Feedback Backsheet'!$D$11:$EN$188,$M85,0))="","",(VLOOKUP($E85,'Year End Feedback Backsheet'!$D$11:$EN$188,$M85,0)))</f>
        <v>6. Delivering services across interfaces</v>
      </c>
      <c r="I85" s="267" t="str">
        <f>IF(F85="","","Challenge 1")</f>
        <v>Challenge 1</v>
      </c>
      <c r="J85" s="268" t="str">
        <f>IF((VLOOKUP($E85,'Year End Feedback Backsheet'!$D$11:$EN$188,$N85,0))="","",(VLOOKUP($E85,'Year End Feedback Backsheet'!$D$11:$EN$188,$N85,0)))</f>
        <v>5. Evidencing impact and measuring success</v>
      </c>
      <c r="M85" s="14">
        <f t="shared" si="5"/>
        <v>17</v>
      </c>
      <c r="N85" s="14">
        <f t="shared" si="2"/>
        <v>23</v>
      </c>
    </row>
    <row r="86" spans="1:14" ht="20.100000000000001" customHeight="1">
      <c r="A86" s="2"/>
      <c r="B86" s="424"/>
      <c r="C86" s="454"/>
      <c r="D86" s="440"/>
      <c r="E86" s="437"/>
      <c r="F86" s="440"/>
      <c r="G86" s="279" t="str">
        <f t="shared" ref="G86" si="62">IF(F85="","","Success 2")</f>
        <v>Success 2</v>
      </c>
      <c r="H86" s="273" t="str">
        <f>IF((VLOOKUP($E85,'Year End Feedback Backsheet'!$D$11:$EN$188,$M86,0))="","",(VLOOKUP($E85,'Year End Feedback Backsheet'!$D$11:$EN$188,$M86,0)))</f>
        <v>5. Evidencing impact and measuring success</v>
      </c>
      <c r="I86" s="271" t="str">
        <f>IF(F85="","","Challenge 2")</f>
        <v>Challenge 2</v>
      </c>
      <c r="J86" s="272" t="str">
        <f>IF((VLOOKUP($E85,'Year End Feedback Backsheet'!$D$11:$EN$188,$N86,0))="","",(VLOOKUP($E85,'Year End Feedback Backsheet'!$D$11:$EN$188,$N86,0)))</f>
        <v>9. Sharing risks and benefits</v>
      </c>
      <c r="M86" s="14">
        <f t="shared" si="5"/>
        <v>19</v>
      </c>
      <c r="N86" s="14">
        <f t="shared" si="2"/>
        <v>25</v>
      </c>
    </row>
    <row r="87" spans="1:14" ht="20.100000000000001" customHeight="1" thickBot="1">
      <c r="A87" s="2"/>
      <c r="B87" s="425"/>
      <c r="C87" s="455"/>
      <c r="D87" s="441"/>
      <c r="E87" s="438"/>
      <c r="F87" s="441"/>
      <c r="G87" s="280" t="str">
        <f t="shared" ref="G87" si="63">IF(F85="","","Success 3")</f>
        <v>Success 3</v>
      </c>
      <c r="H87" s="278" t="str">
        <f>IF((VLOOKUP($E85,'Year End Feedback Backsheet'!$D$11:$EN$188,$M87,0))="","",(VLOOKUP($E85,'Year End Feedback Backsheet'!$D$11:$EN$188,$M87,0)))</f>
        <v>7. Digital interoperability and sharing data</v>
      </c>
      <c r="I87" s="276" t="str">
        <f>IF(F85="","","Challenge 3")</f>
        <v>Challenge 3</v>
      </c>
      <c r="J87" s="277" t="str">
        <f>IF((VLOOKUP($E85,'Year End Feedback Backsheet'!$D$11:$EN$188,$N87,0))="","",(VLOOKUP($E85,'Year End Feedback Backsheet'!$D$11:$EN$188,$N87,0)))</f>
        <v>7. Digital interoperability and sharing data</v>
      </c>
      <c r="M87" s="14">
        <f t="shared" si="5"/>
        <v>21</v>
      </c>
      <c r="N87" s="14">
        <f t="shared" si="2"/>
        <v>27</v>
      </c>
    </row>
    <row r="88" spans="1:14" ht="20.100000000000001" customHeight="1">
      <c r="A88" s="2"/>
      <c r="B88" s="423" t="s">
        <v>20</v>
      </c>
      <c r="C88" s="453" t="s">
        <v>36</v>
      </c>
      <c r="D88" s="439" t="s">
        <v>64</v>
      </c>
      <c r="E88" s="436" t="s">
        <v>107</v>
      </c>
      <c r="F88" s="439" t="s">
        <v>108</v>
      </c>
      <c r="G88" s="265" t="str">
        <f t="shared" ref="G88" si="64">IF(F88="","","Success 1")</f>
        <v>Success 1</v>
      </c>
      <c r="H88" s="266" t="str">
        <f>IF((VLOOKUP($E88,'Year End Feedback Backsheet'!$D$11:$EN$188,$M88,0))="","",(VLOOKUP($E88,'Year End Feedback Backsheet'!$D$11:$EN$188,$M88,0)))</f>
        <v>4. Integrated workforce planning</v>
      </c>
      <c r="I88" s="267" t="str">
        <f>IF(F88="","","Challenge 1")</f>
        <v>Challenge 1</v>
      </c>
      <c r="J88" s="268" t="str">
        <f>IF((VLOOKUP($E88,'Year End Feedback Backsheet'!$D$11:$EN$188,$N88,0))="","",(VLOOKUP($E88,'Year End Feedback Backsheet'!$D$11:$EN$188,$N88,0)))</f>
        <v>1. Shared vision and commitment</v>
      </c>
      <c r="M88" s="14">
        <f t="shared" si="5"/>
        <v>17</v>
      </c>
      <c r="N88" s="14">
        <f t="shared" si="2"/>
        <v>23</v>
      </c>
    </row>
    <row r="89" spans="1:14" ht="20.100000000000001" customHeight="1">
      <c r="A89" s="2"/>
      <c r="B89" s="424"/>
      <c r="C89" s="454"/>
      <c r="D89" s="440"/>
      <c r="E89" s="437"/>
      <c r="F89" s="440"/>
      <c r="G89" s="279" t="str">
        <f t="shared" ref="G89" si="65">IF(F88="","","Success 2")</f>
        <v>Success 2</v>
      </c>
      <c r="H89" s="273" t="str">
        <f>IF((VLOOKUP($E88,'Year End Feedback Backsheet'!$D$11:$EN$188,$M89,0))="","",(VLOOKUP($E88,'Year End Feedback Backsheet'!$D$11:$EN$188,$M89,0)))</f>
        <v>7. Digital interoperability and sharing data</v>
      </c>
      <c r="I89" s="271" t="str">
        <f>IF(F88="","","Challenge 2")</f>
        <v>Challenge 2</v>
      </c>
      <c r="J89" s="272" t="str">
        <f>IF((VLOOKUP($E88,'Year End Feedback Backsheet'!$D$11:$EN$188,$N89,0))="","",(VLOOKUP($E88,'Year End Feedback Backsheet'!$D$11:$EN$188,$N89,0)))</f>
        <v>5. Evidencing impact and measuring success</v>
      </c>
      <c r="M89" s="14">
        <f t="shared" si="5"/>
        <v>19</v>
      </c>
      <c r="N89" s="14">
        <f t="shared" si="2"/>
        <v>25</v>
      </c>
    </row>
    <row r="90" spans="1:14" ht="20.100000000000001" customHeight="1" thickBot="1">
      <c r="A90" s="2"/>
      <c r="B90" s="425"/>
      <c r="C90" s="455"/>
      <c r="D90" s="441"/>
      <c r="E90" s="438"/>
      <c r="F90" s="441"/>
      <c r="G90" s="280" t="str">
        <f t="shared" ref="G90" si="66">IF(F88="","","Success 3")</f>
        <v>Success 3</v>
      </c>
      <c r="H90" s="278" t="str">
        <f>IF((VLOOKUP($E88,'Year End Feedback Backsheet'!$D$11:$EN$188,$M90,0))="","",(VLOOKUP($E88,'Year End Feedback Backsheet'!$D$11:$EN$188,$M90,0)))</f>
        <v>5. Evidencing impact and measuring success</v>
      </c>
      <c r="I90" s="276" t="str">
        <f>IF(F88="","","Challenge 3")</f>
        <v>Challenge 3</v>
      </c>
      <c r="J90" s="277" t="str">
        <f>IF((VLOOKUP($E88,'Year End Feedback Backsheet'!$D$11:$EN$188,$N90,0))="","",(VLOOKUP($E88,'Year End Feedback Backsheet'!$D$11:$EN$188,$N90,0)))</f>
        <v/>
      </c>
      <c r="M90" s="14">
        <f t="shared" si="5"/>
        <v>21</v>
      </c>
      <c r="N90" s="14">
        <f t="shared" ref="N90:N153" si="67">M90+6</f>
        <v>27</v>
      </c>
    </row>
    <row r="91" spans="1:14" ht="20.100000000000001" customHeight="1">
      <c r="A91" s="2"/>
      <c r="B91" s="423" t="s">
        <v>18</v>
      </c>
      <c r="C91" s="453" t="s">
        <v>34</v>
      </c>
      <c r="D91" s="439" t="s">
        <v>52</v>
      </c>
      <c r="E91" s="436" t="s">
        <v>109</v>
      </c>
      <c r="F91" s="439" t="s">
        <v>110</v>
      </c>
      <c r="G91" s="265" t="str">
        <f t="shared" ref="G91" si="68">IF(F91="","","Success 1")</f>
        <v>Success 1</v>
      </c>
      <c r="H91" s="266" t="str">
        <f>IF((VLOOKUP($E91,'Year End Feedback Backsheet'!$D$11:$EN$188,$M91,0))="","",(VLOOKUP($E91,'Year End Feedback Backsheet'!$D$11:$EN$188,$M91,0)))</f>
        <v>3. Collaborative working relationships</v>
      </c>
      <c r="I91" s="267" t="str">
        <f>IF(F91="","","Challenge 1")</f>
        <v>Challenge 1</v>
      </c>
      <c r="J91" s="268" t="str">
        <f>IF((VLOOKUP($E91,'Year End Feedback Backsheet'!$D$11:$EN$188,$N91,0))="","",(VLOOKUP($E91,'Year End Feedback Backsheet'!$D$11:$EN$188,$N91,0)))</f>
        <v>7. Digital interoperability and sharing data</v>
      </c>
      <c r="M91" s="14">
        <f t="shared" si="5"/>
        <v>17</v>
      </c>
      <c r="N91" s="14">
        <f t="shared" si="67"/>
        <v>23</v>
      </c>
    </row>
    <row r="92" spans="1:14" ht="20.100000000000001" customHeight="1">
      <c r="A92" s="2"/>
      <c r="B92" s="424"/>
      <c r="C92" s="454"/>
      <c r="D92" s="440"/>
      <c r="E92" s="437"/>
      <c r="F92" s="440"/>
      <c r="G92" s="279" t="str">
        <f t="shared" ref="G92" si="69">IF(F91="","","Success 2")</f>
        <v>Success 2</v>
      </c>
      <c r="H92" s="273" t="str">
        <f>IF((VLOOKUP($E91,'Year End Feedback Backsheet'!$D$11:$EN$188,$M92,0))="","",(VLOOKUP($E91,'Year End Feedback Backsheet'!$D$11:$EN$188,$M92,0)))</f>
        <v>2. Shared leadership and governance</v>
      </c>
      <c r="I92" s="271" t="str">
        <f>IF(F91="","","Challenge 2")</f>
        <v>Challenge 2</v>
      </c>
      <c r="J92" s="272" t="str">
        <f>IF((VLOOKUP($E91,'Year End Feedback Backsheet'!$D$11:$EN$188,$N92,0))="","",(VLOOKUP($E91,'Year End Feedback Backsheet'!$D$11:$EN$188,$N92,0)))</f>
        <v>6. Delivering services across interfaces</v>
      </c>
      <c r="M92" s="14">
        <f t="shared" si="5"/>
        <v>19</v>
      </c>
      <c r="N92" s="14">
        <f t="shared" si="67"/>
        <v>25</v>
      </c>
    </row>
    <row r="93" spans="1:14" ht="20.100000000000001" customHeight="1" thickBot="1">
      <c r="A93" s="2"/>
      <c r="B93" s="425"/>
      <c r="C93" s="455"/>
      <c r="D93" s="441"/>
      <c r="E93" s="438"/>
      <c r="F93" s="441"/>
      <c r="G93" s="280" t="str">
        <f t="shared" ref="G93" si="70">IF(F91="","","Success 3")</f>
        <v>Success 3</v>
      </c>
      <c r="H93" s="278" t="str">
        <f>IF((VLOOKUP($E91,'Year End Feedback Backsheet'!$D$11:$EN$188,$M93,0))="","",(VLOOKUP($E91,'Year End Feedback Backsheet'!$D$11:$EN$188,$M93,0)))</f>
        <v>1. Shared vision and commitment</v>
      </c>
      <c r="I93" s="276" t="str">
        <f>IF(F91="","","Challenge 3")</f>
        <v>Challenge 3</v>
      </c>
      <c r="J93" s="277" t="str">
        <f>IF((VLOOKUP($E91,'Year End Feedback Backsheet'!$D$11:$EN$188,$N93,0))="","",(VLOOKUP($E91,'Year End Feedback Backsheet'!$D$11:$EN$188,$N93,0)))</f>
        <v>5. Evidencing impact and measuring success</v>
      </c>
      <c r="M93" s="14">
        <f t="shared" ref="M93:M156" si="71">M90</f>
        <v>21</v>
      </c>
      <c r="N93" s="14">
        <f t="shared" si="67"/>
        <v>27</v>
      </c>
    </row>
    <row r="94" spans="1:14" ht="20.100000000000001" customHeight="1">
      <c r="A94" s="2"/>
      <c r="B94" s="423" t="s">
        <v>16</v>
      </c>
      <c r="C94" s="453" t="s">
        <v>26</v>
      </c>
      <c r="D94" s="439" t="s">
        <v>46</v>
      </c>
      <c r="E94" s="436" t="s">
        <v>111</v>
      </c>
      <c r="F94" s="439" t="s">
        <v>112</v>
      </c>
      <c r="G94" s="265" t="str">
        <f t="shared" ref="G94" si="72">IF(F94="","","Success 1")</f>
        <v>Success 1</v>
      </c>
      <c r="H94" s="266" t="str">
        <f>IF((VLOOKUP($E94,'Year End Feedback Backsheet'!$D$11:$EN$188,$M94,0))="","",(VLOOKUP($E94,'Year End Feedback Backsheet'!$D$11:$EN$188,$M94,0)))</f>
        <v>10. Managing change</v>
      </c>
      <c r="I94" s="267" t="str">
        <f>IF(F94="","","Challenge 1")</f>
        <v>Challenge 1</v>
      </c>
      <c r="J94" s="268" t="str">
        <f>IF((VLOOKUP($E94,'Year End Feedback Backsheet'!$D$11:$EN$188,$N94,0))="","",(VLOOKUP($E94,'Year End Feedback Backsheet'!$D$11:$EN$188,$N94,0)))</f>
        <v>2. Shared leadership and governance</v>
      </c>
      <c r="M94" s="14">
        <f t="shared" si="71"/>
        <v>17</v>
      </c>
      <c r="N94" s="14">
        <f t="shared" si="67"/>
        <v>23</v>
      </c>
    </row>
    <row r="95" spans="1:14" ht="20.100000000000001" customHeight="1">
      <c r="A95" s="2"/>
      <c r="B95" s="424"/>
      <c r="C95" s="454"/>
      <c r="D95" s="440"/>
      <c r="E95" s="437"/>
      <c r="F95" s="440"/>
      <c r="G95" s="279" t="str">
        <f t="shared" ref="G95" si="73">IF(F94="","","Success 2")</f>
        <v>Success 2</v>
      </c>
      <c r="H95" s="273" t="str">
        <f>IF((VLOOKUP($E94,'Year End Feedback Backsheet'!$D$11:$EN$188,$M95,0))="","",(VLOOKUP($E94,'Year End Feedback Backsheet'!$D$11:$EN$188,$M95,0)))</f>
        <v>10. Managing change</v>
      </c>
      <c r="I95" s="271" t="str">
        <f>IF(F94="","","Challenge 2")</f>
        <v>Challenge 2</v>
      </c>
      <c r="J95" s="272" t="str">
        <f>IF((VLOOKUP($E94,'Year End Feedback Backsheet'!$D$11:$EN$188,$N95,0))="","",(VLOOKUP($E94,'Year End Feedback Backsheet'!$D$11:$EN$188,$N95,0)))</f>
        <v>6. Delivering services across interfaces</v>
      </c>
      <c r="M95" s="14">
        <f t="shared" si="71"/>
        <v>19</v>
      </c>
      <c r="N95" s="14">
        <f t="shared" si="67"/>
        <v>25</v>
      </c>
    </row>
    <row r="96" spans="1:14" ht="20.100000000000001" customHeight="1" thickBot="1">
      <c r="A96" s="2"/>
      <c r="B96" s="425"/>
      <c r="C96" s="455"/>
      <c r="D96" s="441"/>
      <c r="E96" s="438"/>
      <c r="F96" s="441"/>
      <c r="G96" s="280" t="str">
        <f t="shared" ref="G96" si="74">IF(F94="","","Success 3")</f>
        <v>Success 3</v>
      </c>
      <c r="H96" s="278" t="str">
        <f>IF((VLOOKUP($E94,'Year End Feedback Backsheet'!$D$11:$EN$188,$M96,0))="","",(VLOOKUP($E94,'Year End Feedback Backsheet'!$D$11:$EN$188,$M96,0)))</f>
        <v>7. Digital interoperability and sharing data</v>
      </c>
      <c r="I96" s="276" t="str">
        <f>IF(F94="","","Challenge 3")</f>
        <v>Challenge 3</v>
      </c>
      <c r="J96" s="277" t="str">
        <f>IF((VLOOKUP($E94,'Year End Feedback Backsheet'!$D$11:$EN$188,$N96,0))="","",(VLOOKUP($E94,'Year End Feedback Backsheet'!$D$11:$EN$188,$N96,0)))</f>
        <v>10. Managing change</v>
      </c>
      <c r="M96" s="14">
        <f t="shared" si="71"/>
        <v>21</v>
      </c>
      <c r="N96" s="14">
        <f t="shared" si="67"/>
        <v>27</v>
      </c>
    </row>
    <row r="97" spans="1:14" ht="20.100000000000001" customHeight="1">
      <c r="A97" s="2"/>
      <c r="B97" s="423" t="s">
        <v>16</v>
      </c>
      <c r="C97" s="453" t="s">
        <v>26</v>
      </c>
      <c r="D97" s="439" t="s">
        <v>46</v>
      </c>
      <c r="E97" s="436" t="s">
        <v>113</v>
      </c>
      <c r="F97" s="439" t="s">
        <v>114</v>
      </c>
      <c r="G97" s="265" t="str">
        <f t="shared" ref="G97" si="75">IF(F97="","","Success 1")</f>
        <v>Success 1</v>
      </c>
      <c r="H97" s="266" t="str">
        <f>IF((VLOOKUP($E97,'Year End Feedback Backsheet'!$D$11:$EN$188,$M97,0))="","",(VLOOKUP($E97,'Year End Feedback Backsheet'!$D$11:$EN$188,$M97,0)))</f>
        <v>6. Delivering services across interfaces</v>
      </c>
      <c r="I97" s="267" t="str">
        <f>IF(F97="","","Challenge 1")</f>
        <v>Challenge 1</v>
      </c>
      <c r="J97" s="268" t="str">
        <f>IF((VLOOKUP($E97,'Year End Feedback Backsheet'!$D$11:$EN$188,$N97,0))="","",(VLOOKUP($E97,'Year End Feedback Backsheet'!$D$11:$EN$188,$N97,0)))</f>
        <v>5. Evidencing impact and measuring success</v>
      </c>
      <c r="M97" s="14">
        <f t="shared" si="71"/>
        <v>17</v>
      </c>
      <c r="N97" s="14">
        <f t="shared" si="67"/>
        <v>23</v>
      </c>
    </row>
    <row r="98" spans="1:14" ht="20.100000000000001" customHeight="1">
      <c r="A98" s="2"/>
      <c r="B98" s="424"/>
      <c r="C98" s="454"/>
      <c r="D98" s="440"/>
      <c r="E98" s="437"/>
      <c r="F98" s="440"/>
      <c r="G98" s="279" t="str">
        <f t="shared" ref="G98" si="76">IF(F97="","","Success 2")</f>
        <v>Success 2</v>
      </c>
      <c r="H98" s="273" t="str">
        <f>IF((VLOOKUP($E97,'Year End Feedback Backsheet'!$D$11:$EN$188,$M98,0))="","",(VLOOKUP($E97,'Year End Feedback Backsheet'!$D$11:$EN$188,$M98,0)))</f>
        <v>3. Collaborative working relationships</v>
      </c>
      <c r="I98" s="271" t="str">
        <f>IF(F97="","","Challenge 2")</f>
        <v>Challenge 2</v>
      </c>
      <c r="J98" s="272" t="str">
        <f>IF((VLOOKUP($E97,'Year End Feedback Backsheet'!$D$11:$EN$188,$N98,0))="","",(VLOOKUP($E97,'Year End Feedback Backsheet'!$D$11:$EN$188,$N98,0)))</f>
        <v>Other</v>
      </c>
      <c r="M98" s="14">
        <f t="shared" si="71"/>
        <v>19</v>
      </c>
      <c r="N98" s="14">
        <f t="shared" si="67"/>
        <v>25</v>
      </c>
    </row>
    <row r="99" spans="1:14" ht="20.100000000000001" customHeight="1" thickBot="1">
      <c r="A99" s="2"/>
      <c r="B99" s="425"/>
      <c r="C99" s="455"/>
      <c r="D99" s="441"/>
      <c r="E99" s="438"/>
      <c r="F99" s="441"/>
      <c r="G99" s="280" t="str">
        <f t="shared" ref="G99" si="77">IF(F97="","","Success 3")</f>
        <v>Success 3</v>
      </c>
      <c r="H99" s="278" t="str">
        <f>IF((VLOOKUP($E97,'Year End Feedback Backsheet'!$D$11:$EN$188,$M99,0))="","",(VLOOKUP($E97,'Year End Feedback Backsheet'!$D$11:$EN$188,$M99,0)))</f>
        <v>2. Shared leadership and governance</v>
      </c>
      <c r="I99" s="276" t="str">
        <f>IF(F97="","","Challenge 3")</f>
        <v>Challenge 3</v>
      </c>
      <c r="J99" s="277" t="str">
        <f>IF((VLOOKUP($E97,'Year End Feedback Backsheet'!$D$11:$EN$188,$N99,0))="","",(VLOOKUP($E97,'Year End Feedback Backsheet'!$D$11:$EN$188,$N99,0)))</f>
        <v>2. Shared leadership and governance</v>
      </c>
      <c r="M99" s="14">
        <f t="shared" si="71"/>
        <v>21</v>
      </c>
      <c r="N99" s="14">
        <f t="shared" si="67"/>
        <v>27</v>
      </c>
    </row>
    <row r="100" spans="1:14" ht="20.100000000000001" customHeight="1">
      <c r="A100" s="2"/>
      <c r="B100" s="423" t="s">
        <v>20</v>
      </c>
      <c r="C100" s="453" t="s">
        <v>36</v>
      </c>
      <c r="D100" s="439" t="s">
        <v>64</v>
      </c>
      <c r="E100" s="436" t="s">
        <v>115</v>
      </c>
      <c r="F100" s="439" t="s">
        <v>116</v>
      </c>
      <c r="G100" s="265" t="str">
        <f t="shared" ref="G100" si="78">IF(F100="","","Success 1")</f>
        <v>Success 1</v>
      </c>
      <c r="H100" s="266" t="str">
        <f>IF((VLOOKUP($E100,'Year End Feedback Backsheet'!$D$11:$EN$188,$M100,0))="","",(VLOOKUP($E100,'Year End Feedback Backsheet'!$D$11:$EN$188,$M100,0)))</f>
        <v>3. Collaborative working relationships</v>
      </c>
      <c r="I100" s="267" t="str">
        <f>IF(F100="","","Challenge 1")</f>
        <v>Challenge 1</v>
      </c>
      <c r="J100" s="268" t="str">
        <f>IF((VLOOKUP($E100,'Year End Feedback Backsheet'!$D$11:$EN$188,$N100,0))="","",(VLOOKUP($E100,'Year End Feedback Backsheet'!$D$11:$EN$188,$N100,0)))</f>
        <v>8. Joint contracts and payment mechanisms</v>
      </c>
      <c r="M100" s="14">
        <f t="shared" si="71"/>
        <v>17</v>
      </c>
      <c r="N100" s="14">
        <f t="shared" si="67"/>
        <v>23</v>
      </c>
    </row>
    <row r="101" spans="1:14" ht="20.100000000000001" customHeight="1">
      <c r="A101" s="2"/>
      <c r="B101" s="424"/>
      <c r="C101" s="454"/>
      <c r="D101" s="440"/>
      <c r="E101" s="437"/>
      <c r="F101" s="440"/>
      <c r="G101" s="279" t="str">
        <f t="shared" ref="G101" si="79">IF(F100="","","Success 2")</f>
        <v>Success 2</v>
      </c>
      <c r="H101" s="273" t="str">
        <f>IF((VLOOKUP($E100,'Year End Feedback Backsheet'!$D$11:$EN$188,$M101,0))="","",(VLOOKUP($E100,'Year End Feedback Backsheet'!$D$11:$EN$188,$M101,0)))</f>
        <v>6. Delivering services across interfaces</v>
      </c>
      <c r="I101" s="271" t="str">
        <f>IF(F100="","","Challenge 2")</f>
        <v>Challenge 2</v>
      </c>
      <c r="J101" s="272" t="str">
        <f>IF((VLOOKUP($E100,'Year End Feedback Backsheet'!$D$11:$EN$188,$N101,0))="","",(VLOOKUP($E100,'Year End Feedback Backsheet'!$D$11:$EN$188,$N101,0)))</f>
        <v>10. Managing change</v>
      </c>
      <c r="M101" s="14">
        <f t="shared" si="71"/>
        <v>19</v>
      </c>
      <c r="N101" s="14">
        <f t="shared" si="67"/>
        <v>25</v>
      </c>
    </row>
    <row r="102" spans="1:14" ht="20.100000000000001" customHeight="1" thickBot="1">
      <c r="A102" s="2"/>
      <c r="B102" s="425"/>
      <c r="C102" s="455"/>
      <c r="D102" s="441"/>
      <c r="E102" s="438"/>
      <c r="F102" s="441"/>
      <c r="G102" s="280" t="str">
        <f t="shared" ref="G102" si="80">IF(F100="","","Success 3")</f>
        <v>Success 3</v>
      </c>
      <c r="H102" s="278" t="str">
        <f>IF((VLOOKUP($E100,'Year End Feedback Backsheet'!$D$11:$EN$188,$M102,0))="","",(VLOOKUP($E100,'Year End Feedback Backsheet'!$D$11:$EN$188,$M102,0)))</f>
        <v>7. Digital interoperability and sharing data</v>
      </c>
      <c r="I102" s="276" t="str">
        <f>IF(F100="","","Challenge 3")</f>
        <v>Challenge 3</v>
      </c>
      <c r="J102" s="277" t="str">
        <f>IF((VLOOKUP($E100,'Year End Feedback Backsheet'!$D$11:$EN$188,$N102,0))="","",(VLOOKUP($E100,'Year End Feedback Backsheet'!$D$11:$EN$188,$N102,0)))</f>
        <v>1. Shared vision and commitment</v>
      </c>
      <c r="M102" s="14">
        <f t="shared" si="71"/>
        <v>21</v>
      </c>
      <c r="N102" s="14">
        <f t="shared" si="67"/>
        <v>27</v>
      </c>
    </row>
    <row r="103" spans="1:14" ht="20.100000000000001" customHeight="1">
      <c r="A103" s="2"/>
      <c r="B103" s="423" t="s">
        <v>22</v>
      </c>
      <c r="C103" s="453" t="s">
        <v>40</v>
      </c>
      <c r="D103" s="439" t="s">
        <v>56</v>
      </c>
      <c r="E103" s="436" t="s">
        <v>117</v>
      </c>
      <c r="F103" s="439" t="s">
        <v>118</v>
      </c>
      <c r="G103" s="265" t="str">
        <f t="shared" ref="G103" si="81">IF(F103="","","Success 1")</f>
        <v>Success 1</v>
      </c>
      <c r="H103" s="266" t="str">
        <f>IF((VLOOKUP($E103,'Year End Feedback Backsheet'!$D$11:$EN$188,$M103,0))="","",(VLOOKUP($E103,'Year End Feedback Backsheet'!$D$11:$EN$188,$M103,0)))</f>
        <v>3. Collaborative working relationships</v>
      </c>
      <c r="I103" s="267" t="str">
        <f>IF(F103="","","Challenge 1")</f>
        <v>Challenge 1</v>
      </c>
      <c r="J103" s="268" t="str">
        <f>IF((VLOOKUP($E103,'Year End Feedback Backsheet'!$D$11:$EN$188,$N103,0))="","",(VLOOKUP($E103,'Year End Feedback Backsheet'!$D$11:$EN$188,$N103,0)))</f>
        <v>2. Shared leadership and governance</v>
      </c>
      <c r="M103" s="14">
        <f t="shared" si="71"/>
        <v>17</v>
      </c>
      <c r="N103" s="14">
        <f t="shared" si="67"/>
        <v>23</v>
      </c>
    </row>
    <row r="104" spans="1:14" ht="20.100000000000001" customHeight="1">
      <c r="A104" s="2"/>
      <c r="B104" s="424"/>
      <c r="C104" s="454"/>
      <c r="D104" s="440"/>
      <c r="E104" s="437"/>
      <c r="F104" s="440"/>
      <c r="G104" s="279" t="str">
        <f t="shared" ref="G104" si="82">IF(F103="","","Success 2")</f>
        <v>Success 2</v>
      </c>
      <c r="H104" s="273" t="str">
        <f>IF((VLOOKUP($E103,'Year End Feedback Backsheet'!$D$11:$EN$188,$M104,0))="","",(VLOOKUP($E103,'Year End Feedback Backsheet'!$D$11:$EN$188,$M104,0)))</f>
        <v>8. Joint contracts and payment mechanisms</v>
      </c>
      <c r="I104" s="271" t="str">
        <f>IF(F103="","","Challenge 2")</f>
        <v>Challenge 2</v>
      </c>
      <c r="J104" s="272" t="str">
        <f>IF((VLOOKUP($E103,'Year End Feedback Backsheet'!$D$11:$EN$188,$N104,0))="","",(VLOOKUP($E103,'Year End Feedback Backsheet'!$D$11:$EN$188,$N104,0)))</f>
        <v>5. Evidencing impact and measuring success</v>
      </c>
      <c r="M104" s="14">
        <f t="shared" si="71"/>
        <v>19</v>
      </c>
      <c r="N104" s="14">
        <f t="shared" si="67"/>
        <v>25</v>
      </c>
    </row>
    <row r="105" spans="1:14" ht="20.100000000000001" customHeight="1" thickBot="1">
      <c r="A105" s="2"/>
      <c r="B105" s="425"/>
      <c r="C105" s="455"/>
      <c r="D105" s="441"/>
      <c r="E105" s="438"/>
      <c r="F105" s="441"/>
      <c r="G105" s="280" t="str">
        <f t="shared" ref="G105" si="83">IF(F103="","","Success 3")</f>
        <v>Success 3</v>
      </c>
      <c r="H105" s="278" t="str">
        <f>IF((VLOOKUP($E103,'Year End Feedback Backsheet'!$D$11:$EN$188,$M105,0))="","",(VLOOKUP($E103,'Year End Feedback Backsheet'!$D$11:$EN$188,$M105,0)))</f>
        <v>Other</v>
      </c>
      <c r="I105" s="276" t="str">
        <f>IF(F103="","","Challenge 3")</f>
        <v>Challenge 3</v>
      </c>
      <c r="J105" s="277" t="str">
        <f>IF((VLOOKUP($E103,'Year End Feedback Backsheet'!$D$11:$EN$188,$N105,0))="","",(VLOOKUP($E103,'Year End Feedback Backsheet'!$D$11:$EN$188,$N105,0)))</f>
        <v>7. Digital interoperability and sharing data</v>
      </c>
      <c r="M105" s="14">
        <f t="shared" si="71"/>
        <v>21</v>
      </c>
      <c r="N105" s="14">
        <f t="shared" si="67"/>
        <v>27</v>
      </c>
    </row>
    <row r="106" spans="1:14" ht="20.100000000000001" customHeight="1">
      <c r="A106" s="2"/>
      <c r="B106" s="423" t="s">
        <v>16</v>
      </c>
      <c r="C106" s="453" t="s">
        <v>24</v>
      </c>
      <c r="D106" s="439" t="s">
        <v>44</v>
      </c>
      <c r="E106" s="436" t="s">
        <v>119</v>
      </c>
      <c r="F106" s="439" t="s">
        <v>120</v>
      </c>
      <c r="G106" s="265" t="str">
        <f t="shared" ref="G106" si="84">IF(F106="","","Success 1")</f>
        <v>Success 1</v>
      </c>
      <c r="H106" s="266" t="str">
        <f>IF((VLOOKUP($E106,'Year End Feedback Backsheet'!$D$11:$EN$188,$M106,0))="","",(VLOOKUP($E106,'Year End Feedback Backsheet'!$D$11:$EN$188,$M106,0)))</f>
        <v>6. Delivering services across interfaces</v>
      </c>
      <c r="I106" s="267" t="str">
        <f>IF(F106="","","Challenge 1")</f>
        <v>Challenge 1</v>
      </c>
      <c r="J106" s="268" t="str">
        <f>IF((VLOOKUP($E106,'Year End Feedback Backsheet'!$D$11:$EN$188,$N106,0))="","",(VLOOKUP($E106,'Year End Feedback Backsheet'!$D$11:$EN$188,$N106,0)))</f>
        <v>5. Evidencing impact and measuring success</v>
      </c>
      <c r="M106" s="14">
        <f t="shared" si="71"/>
        <v>17</v>
      </c>
      <c r="N106" s="14">
        <f t="shared" si="67"/>
        <v>23</v>
      </c>
    </row>
    <row r="107" spans="1:14" ht="20.100000000000001" customHeight="1">
      <c r="A107" s="2"/>
      <c r="B107" s="424"/>
      <c r="C107" s="454"/>
      <c r="D107" s="440"/>
      <c r="E107" s="437"/>
      <c r="F107" s="440"/>
      <c r="G107" s="279" t="str">
        <f t="shared" ref="G107" si="85">IF(F106="","","Success 2")</f>
        <v>Success 2</v>
      </c>
      <c r="H107" s="273" t="str">
        <f>IF((VLOOKUP($E106,'Year End Feedback Backsheet'!$D$11:$EN$188,$M107,0))="","",(VLOOKUP($E106,'Year End Feedback Backsheet'!$D$11:$EN$188,$M107,0)))</f>
        <v>1. Shared vision and commitment</v>
      </c>
      <c r="I107" s="271" t="str">
        <f>IF(F106="","","Challenge 2")</f>
        <v>Challenge 2</v>
      </c>
      <c r="J107" s="272" t="str">
        <f>IF((VLOOKUP($E106,'Year End Feedback Backsheet'!$D$11:$EN$188,$N107,0))="","",(VLOOKUP($E106,'Year End Feedback Backsheet'!$D$11:$EN$188,$N107,0)))</f>
        <v>5. Evidencing impact and measuring success</v>
      </c>
      <c r="M107" s="14">
        <f t="shared" si="71"/>
        <v>19</v>
      </c>
      <c r="N107" s="14">
        <f t="shared" si="67"/>
        <v>25</v>
      </c>
    </row>
    <row r="108" spans="1:14" ht="20.100000000000001" customHeight="1" thickBot="1">
      <c r="A108" s="2"/>
      <c r="B108" s="425"/>
      <c r="C108" s="455"/>
      <c r="D108" s="441"/>
      <c r="E108" s="438"/>
      <c r="F108" s="441"/>
      <c r="G108" s="280" t="str">
        <f t="shared" ref="G108" si="86">IF(F106="","","Success 3")</f>
        <v>Success 3</v>
      </c>
      <c r="H108" s="278" t="str">
        <f>IF((VLOOKUP($E106,'Year End Feedback Backsheet'!$D$11:$EN$188,$M108,0))="","",(VLOOKUP($E106,'Year End Feedback Backsheet'!$D$11:$EN$188,$M108,0)))</f>
        <v>1. Shared vision and commitment</v>
      </c>
      <c r="I108" s="276" t="str">
        <f>IF(F106="","","Challenge 3")</f>
        <v>Challenge 3</v>
      </c>
      <c r="J108" s="277" t="str">
        <f>IF((VLOOKUP($E106,'Year End Feedback Backsheet'!$D$11:$EN$188,$N108,0))="","",(VLOOKUP($E106,'Year End Feedback Backsheet'!$D$11:$EN$188,$N108,0)))</f>
        <v/>
      </c>
      <c r="M108" s="14">
        <f t="shared" si="71"/>
        <v>21</v>
      </c>
      <c r="N108" s="14">
        <f t="shared" si="67"/>
        <v>27</v>
      </c>
    </row>
    <row r="109" spans="1:14" ht="20.100000000000001" customHeight="1">
      <c r="A109" s="2"/>
      <c r="B109" s="423" t="s">
        <v>18</v>
      </c>
      <c r="C109" s="453" t="s">
        <v>32</v>
      </c>
      <c r="D109" s="439" t="s">
        <v>50</v>
      </c>
      <c r="E109" s="436" t="s">
        <v>121</v>
      </c>
      <c r="F109" s="439" t="s">
        <v>122</v>
      </c>
      <c r="G109" s="265" t="str">
        <f t="shared" ref="G109" si="87">IF(F109="","","Success 1")</f>
        <v>Success 1</v>
      </c>
      <c r="H109" s="266" t="str">
        <f>IF((VLOOKUP($E109,'Year End Feedback Backsheet'!$D$11:$EN$188,$M109,0))="","",(VLOOKUP($E109,'Year End Feedback Backsheet'!$D$11:$EN$188,$M109,0)))</f>
        <v>Other</v>
      </c>
      <c r="I109" s="267" t="str">
        <f>IF(F109="","","Challenge 1")</f>
        <v>Challenge 1</v>
      </c>
      <c r="J109" s="268" t="str">
        <f>IF((VLOOKUP($E109,'Year End Feedback Backsheet'!$D$11:$EN$188,$N109,0))="","",(VLOOKUP($E109,'Year End Feedback Backsheet'!$D$11:$EN$188,$N109,0)))</f>
        <v>1. Shared vision and commitment</v>
      </c>
      <c r="M109" s="14">
        <f t="shared" si="71"/>
        <v>17</v>
      </c>
      <c r="N109" s="14">
        <f t="shared" si="67"/>
        <v>23</v>
      </c>
    </row>
    <row r="110" spans="1:14" ht="20.100000000000001" customHeight="1">
      <c r="A110" s="2"/>
      <c r="B110" s="424"/>
      <c r="C110" s="454"/>
      <c r="D110" s="440"/>
      <c r="E110" s="437"/>
      <c r="F110" s="440"/>
      <c r="G110" s="279" t="str">
        <f t="shared" ref="G110" si="88">IF(F109="","","Success 2")</f>
        <v>Success 2</v>
      </c>
      <c r="H110" s="273" t="str">
        <f>IF((VLOOKUP($E109,'Year End Feedback Backsheet'!$D$11:$EN$188,$M110,0))="","",(VLOOKUP($E109,'Year End Feedback Backsheet'!$D$11:$EN$188,$M110,0)))</f>
        <v>9. Sharing risks and benefits</v>
      </c>
      <c r="I110" s="271" t="str">
        <f>IF(F109="","","Challenge 2")</f>
        <v>Challenge 2</v>
      </c>
      <c r="J110" s="272" t="str">
        <f>IF((VLOOKUP($E109,'Year End Feedback Backsheet'!$D$11:$EN$188,$N110,0))="","",(VLOOKUP($E109,'Year End Feedback Backsheet'!$D$11:$EN$188,$N110,0)))</f>
        <v>5. Evidencing impact and measuring success</v>
      </c>
      <c r="M110" s="14">
        <f t="shared" si="71"/>
        <v>19</v>
      </c>
      <c r="N110" s="14">
        <f t="shared" si="67"/>
        <v>25</v>
      </c>
    </row>
    <row r="111" spans="1:14" ht="20.100000000000001" customHeight="1" thickBot="1">
      <c r="A111" s="2"/>
      <c r="B111" s="425"/>
      <c r="C111" s="455"/>
      <c r="D111" s="441"/>
      <c r="E111" s="438"/>
      <c r="F111" s="441"/>
      <c r="G111" s="280" t="str">
        <f t="shared" ref="G111" si="89">IF(F109="","","Success 3")</f>
        <v>Success 3</v>
      </c>
      <c r="H111" s="278" t="str">
        <f>IF((VLOOKUP($E109,'Year End Feedback Backsheet'!$D$11:$EN$188,$M111,0))="","",(VLOOKUP($E109,'Year End Feedback Backsheet'!$D$11:$EN$188,$M111,0)))</f>
        <v>3. Collaborative working relationships</v>
      </c>
      <c r="I111" s="276" t="str">
        <f>IF(F109="","","Challenge 3")</f>
        <v>Challenge 3</v>
      </c>
      <c r="J111" s="277" t="str">
        <f>IF((VLOOKUP($E109,'Year End Feedback Backsheet'!$D$11:$EN$188,$N111,0))="","",(VLOOKUP($E109,'Year End Feedback Backsheet'!$D$11:$EN$188,$N111,0)))</f>
        <v>7. Digital interoperability and sharing data</v>
      </c>
      <c r="M111" s="14">
        <f t="shared" si="71"/>
        <v>21</v>
      </c>
      <c r="N111" s="14">
        <f t="shared" si="67"/>
        <v>27</v>
      </c>
    </row>
    <row r="112" spans="1:14" ht="20.100000000000001" customHeight="1">
      <c r="A112" s="2"/>
      <c r="B112" s="423" t="s">
        <v>20</v>
      </c>
      <c r="C112" s="453" t="s">
        <v>36</v>
      </c>
      <c r="D112" s="439" t="s">
        <v>64</v>
      </c>
      <c r="E112" s="436" t="s">
        <v>123</v>
      </c>
      <c r="F112" s="439" t="s">
        <v>124</v>
      </c>
      <c r="G112" s="265" t="str">
        <f t="shared" ref="G112" si="90">IF(F112="","","Success 1")</f>
        <v>Success 1</v>
      </c>
      <c r="H112" s="266" t="str">
        <f>IF((VLOOKUP($E112,'Year End Feedback Backsheet'!$D$11:$EN$188,$M112,0))="","",(VLOOKUP($E112,'Year End Feedback Backsheet'!$D$11:$EN$188,$M112,0)))</f>
        <v>2. Shared leadership and governance</v>
      </c>
      <c r="I112" s="267" t="str">
        <f>IF(F112="","","Challenge 1")</f>
        <v>Challenge 1</v>
      </c>
      <c r="J112" s="268" t="str">
        <f>IF((VLOOKUP($E112,'Year End Feedback Backsheet'!$D$11:$EN$188,$N112,0))="","",(VLOOKUP($E112,'Year End Feedback Backsheet'!$D$11:$EN$188,$N112,0)))</f>
        <v>7. Digital interoperability and sharing data</v>
      </c>
      <c r="M112" s="14">
        <f t="shared" si="71"/>
        <v>17</v>
      </c>
      <c r="N112" s="14">
        <f t="shared" si="67"/>
        <v>23</v>
      </c>
    </row>
    <row r="113" spans="1:14" ht="20.100000000000001" customHeight="1">
      <c r="A113" s="2"/>
      <c r="B113" s="424"/>
      <c r="C113" s="454"/>
      <c r="D113" s="440"/>
      <c r="E113" s="437"/>
      <c r="F113" s="440"/>
      <c r="G113" s="279" t="str">
        <f t="shared" ref="G113" si="91">IF(F112="","","Success 2")</f>
        <v>Success 2</v>
      </c>
      <c r="H113" s="273" t="str">
        <f>IF((VLOOKUP($E112,'Year End Feedback Backsheet'!$D$11:$EN$188,$M113,0))="","",(VLOOKUP($E112,'Year End Feedback Backsheet'!$D$11:$EN$188,$M113,0)))</f>
        <v>6. Delivering services across interfaces</v>
      </c>
      <c r="I113" s="271" t="str">
        <f>IF(F112="","","Challenge 2")</f>
        <v>Challenge 2</v>
      </c>
      <c r="J113" s="272" t="str">
        <f>IF((VLOOKUP($E112,'Year End Feedback Backsheet'!$D$11:$EN$188,$N113,0))="","",(VLOOKUP($E112,'Year End Feedback Backsheet'!$D$11:$EN$188,$N113,0)))</f>
        <v>4. Integrated workforce planning</v>
      </c>
      <c r="M113" s="14">
        <f t="shared" si="71"/>
        <v>19</v>
      </c>
      <c r="N113" s="14">
        <f t="shared" si="67"/>
        <v>25</v>
      </c>
    </row>
    <row r="114" spans="1:14" ht="20.100000000000001" customHeight="1" thickBot="1">
      <c r="A114" s="2"/>
      <c r="B114" s="425"/>
      <c r="C114" s="455"/>
      <c r="D114" s="441"/>
      <c r="E114" s="438"/>
      <c r="F114" s="441"/>
      <c r="G114" s="280" t="str">
        <f t="shared" ref="G114" si="92">IF(F112="","","Success 3")</f>
        <v>Success 3</v>
      </c>
      <c r="H114" s="278" t="str">
        <f>IF((VLOOKUP($E112,'Year End Feedback Backsheet'!$D$11:$EN$188,$M114,0))="","",(VLOOKUP($E112,'Year End Feedback Backsheet'!$D$11:$EN$188,$M114,0)))</f>
        <v>9. Sharing risks and benefits</v>
      </c>
      <c r="I114" s="276" t="str">
        <f>IF(F112="","","Challenge 3")</f>
        <v>Challenge 3</v>
      </c>
      <c r="J114" s="277" t="str">
        <f>IF((VLOOKUP($E112,'Year End Feedback Backsheet'!$D$11:$EN$188,$N114,0))="","",(VLOOKUP($E112,'Year End Feedback Backsheet'!$D$11:$EN$188,$N114,0)))</f>
        <v>8. Joint contracts and payment mechanisms</v>
      </c>
      <c r="M114" s="14">
        <f t="shared" si="71"/>
        <v>21</v>
      </c>
      <c r="N114" s="14">
        <f t="shared" si="67"/>
        <v>27</v>
      </c>
    </row>
    <row r="115" spans="1:14" ht="20.100000000000001" customHeight="1">
      <c r="A115" s="2"/>
      <c r="B115" s="423" t="s">
        <v>16</v>
      </c>
      <c r="C115" s="453" t="s">
        <v>26</v>
      </c>
      <c r="D115" s="439" t="s">
        <v>44</v>
      </c>
      <c r="E115" s="436" t="s">
        <v>125</v>
      </c>
      <c r="F115" s="439" t="s">
        <v>126</v>
      </c>
      <c r="G115" s="265" t="str">
        <f t="shared" ref="G115" si="93">IF(F115="","","Success 1")</f>
        <v>Success 1</v>
      </c>
      <c r="H115" s="266" t="str">
        <f>IF((VLOOKUP($E115,'Year End Feedback Backsheet'!$D$11:$EN$188,$M115,0))="","",(VLOOKUP($E115,'Year End Feedback Backsheet'!$D$11:$EN$188,$M115,0)))</f>
        <v>6. Delivering services across interfaces</v>
      </c>
      <c r="I115" s="267" t="str">
        <f>IF(F115="","","Challenge 1")</f>
        <v>Challenge 1</v>
      </c>
      <c r="J115" s="268" t="str">
        <f>IF((VLOOKUP($E115,'Year End Feedback Backsheet'!$D$11:$EN$188,$N115,0))="","",(VLOOKUP($E115,'Year End Feedback Backsheet'!$D$11:$EN$188,$N115,0)))</f>
        <v>5. Evidencing impact and measuring success</v>
      </c>
      <c r="M115" s="14">
        <f t="shared" si="71"/>
        <v>17</v>
      </c>
      <c r="N115" s="14">
        <f t="shared" si="67"/>
        <v>23</v>
      </c>
    </row>
    <row r="116" spans="1:14" ht="20.100000000000001" customHeight="1">
      <c r="A116" s="2"/>
      <c r="B116" s="424"/>
      <c r="C116" s="454"/>
      <c r="D116" s="440"/>
      <c r="E116" s="437"/>
      <c r="F116" s="440"/>
      <c r="G116" s="279" t="str">
        <f t="shared" ref="G116" si="94">IF(F115="","","Success 2")</f>
        <v>Success 2</v>
      </c>
      <c r="H116" s="273" t="str">
        <f>IF((VLOOKUP($E115,'Year End Feedback Backsheet'!$D$11:$EN$188,$M116,0))="","",(VLOOKUP($E115,'Year End Feedback Backsheet'!$D$11:$EN$188,$M116,0)))</f>
        <v>6. Delivering services across interfaces</v>
      </c>
      <c r="I116" s="271" t="str">
        <f>IF(F115="","","Challenge 2")</f>
        <v>Challenge 2</v>
      </c>
      <c r="J116" s="272" t="str">
        <f>IF((VLOOKUP($E115,'Year End Feedback Backsheet'!$D$11:$EN$188,$N116,0))="","",(VLOOKUP($E115,'Year End Feedback Backsheet'!$D$11:$EN$188,$N116,0)))</f>
        <v>6. Delivering services across interfaces</v>
      </c>
      <c r="M116" s="14">
        <f t="shared" si="71"/>
        <v>19</v>
      </c>
      <c r="N116" s="14">
        <f t="shared" si="67"/>
        <v>25</v>
      </c>
    </row>
    <row r="117" spans="1:14" ht="20.100000000000001" customHeight="1" thickBot="1">
      <c r="A117" s="2"/>
      <c r="B117" s="425"/>
      <c r="C117" s="455"/>
      <c r="D117" s="441"/>
      <c r="E117" s="438"/>
      <c r="F117" s="441"/>
      <c r="G117" s="280" t="str">
        <f t="shared" ref="G117" si="95">IF(F115="","","Success 3")</f>
        <v>Success 3</v>
      </c>
      <c r="H117" s="278" t="str">
        <f>IF((VLOOKUP($E115,'Year End Feedback Backsheet'!$D$11:$EN$188,$M117,0))="","",(VLOOKUP($E115,'Year End Feedback Backsheet'!$D$11:$EN$188,$M117,0)))</f>
        <v>3. Collaborative working relationships</v>
      </c>
      <c r="I117" s="276" t="str">
        <f>IF(F115="","","Challenge 3")</f>
        <v>Challenge 3</v>
      </c>
      <c r="J117" s="277" t="str">
        <f>IF((VLOOKUP($E115,'Year End Feedback Backsheet'!$D$11:$EN$188,$N117,0))="","",(VLOOKUP($E115,'Year End Feedback Backsheet'!$D$11:$EN$188,$N117,0)))</f>
        <v>6. Delivering services across interfaces</v>
      </c>
      <c r="M117" s="14">
        <f t="shared" si="71"/>
        <v>21</v>
      </c>
      <c r="N117" s="14">
        <f t="shared" si="67"/>
        <v>27</v>
      </c>
    </row>
    <row r="118" spans="1:14" ht="20.100000000000001" customHeight="1">
      <c r="A118" s="2"/>
      <c r="B118" s="423" t="s">
        <v>16</v>
      </c>
      <c r="C118" s="453" t="s">
        <v>24</v>
      </c>
      <c r="D118" s="439" t="s">
        <v>44</v>
      </c>
      <c r="E118" s="436" t="s">
        <v>127</v>
      </c>
      <c r="F118" s="439" t="s">
        <v>128</v>
      </c>
      <c r="G118" s="265" t="str">
        <f t="shared" ref="G118" si="96">IF(F118="","","Success 1")</f>
        <v>Success 1</v>
      </c>
      <c r="H118" s="266" t="str">
        <f>IF((VLOOKUP($E118,'Year End Feedback Backsheet'!$D$11:$EN$188,$M118,0))="","",(VLOOKUP($E118,'Year End Feedback Backsheet'!$D$11:$EN$188,$M118,0)))</f>
        <v>3. Collaborative working relationships</v>
      </c>
      <c r="I118" s="267" t="str">
        <f>IF(F118="","","Challenge 1")</f>
        <v>Challenge 1</v>
      </c>
      <c r="J118" s="268" t="str">
        <f>IF((VLOOKUP($E118,'Year End Feedback Backsheet'!$D$11:$EN$188,$N118,0))="","",(VLOOKUP($E118,'Year End Feedback Backsheet'!$D$11:$EN$188,$N118,0)))</f>
        <v>7. Digital interoperability and sharing data</v>
      </c>
      <c r="M118" s="14">
        <f t="shared" si="71"/>
        <v>17</v>
      </c>
      <c r="N118" s="14">
        <f t="shared" si="67"/>
        <v>23</v>
      </c>
    </row>
    <row r="119" spans="1:14" ht="20.100000000000001" customHeight="1">
      <c r="A119" s="2"/>
      <c r="B119" s="424"/>
      <c r="C119" s="454"/>
      <c r="D119" s="440"/>
      <c r="E119" s="437"/>
      <c r="F119" s="440"/>
      <c r="G119" s="279" t="str">
        <f t="shared" ref="G119" si="97">IF(F118="","","Success 2")</f>
        <v>Success 2</v>
      </c>
      <c r="H119" s="273" t="str">
        <f>IF((VLOOKUP($E118,'Year End Feedback Backsheet'!$D$11:$EN$188,$M119,0))="","",(VLOOKUP($E118,'Year End Feedback Backsheet'!$D$11:$EN$188,$M119,0)))</f>
        <v>3. Collaborative working relationships</v>
      </c>
      <c r="I119" s="271" t="str">
        <f>IF(F118="","","Challenge 2")</f>
        <v>Challenge 2</v>
      </c>
      <c r="J119" s="272" t="str">
        <f>IF((VLOOKUP($E118,'Year End Feedback Backsheet'!$D$11:$EN$188,$N119,0))="","",(VLOOKUP($E118,'Year End Feedback Backsheet'!$D$11:$EN$188,$N119,0)))</f>
        <v>7. Digital interoperability and sharing data</v>
      </c>
      <c r="M119" s="14">
        <f t="shared" si="71"/>
        <v>19</v>
      </c>
      <c r="N119" s="14">
        <f t="shared" si="67"/>
        <v>25</v>
      </c>
    </row>
    <row r="120" spans="1:14" ht="20.100000000000001" customHeight="1" thickBot="1">
      <c r="A120" s="2"/>
      <c r="B120" s="425"/>
      <c r="C120" s="455"/>
      <c r="D120" s="441"/>
      <c r="E120" s="438"/>
      <c r="F120" s="441"/>
      <c r="G120" s="280" t="str">
        <f t="shared" ref="G120" si="98">IF(F118="","","Success 3")</f>
        <v>Success 3</v>
      </c>
      <c r="H120" s="278" t="str">
        <f>IF((VLOOKUP($E118,'Year End Feedback Backsheet'!$D$11:$EN$188,$M120,0))="","",(VLOOKUP($E118,'Year End Feedback Backsheet'!$D$11:$EN$188,$M120,0)))</f>
        <v>3. Collaborative working relationships</v>
      </c>
      <c r="I120" s="276" t="str">
        <f>IF(F118="","","Challenge 3")</f>
        <v>Challenge 3</v>
      </c>
      <c r="J120" s="277" t="str">
        <f>IF((VLOOKUP($E118,'Year End Feedback Backsheet'!$D$11:$EN$188,$N120,0))="","",(VLOOKUP($E118,'Year End Feedback Backsheet'!$D$11:$EN$188,$N120,0)))</f>
        <v>5. Evidencing impact and measuring success</v>
      </c>
      <c r="M120" s="14">
        <f t="shared" si="71"/>
        <v>21</v>
      </c>
      <c r="N120" s="14">
        <f t="shared" si="67"/>
        <v>27</v>
      </c>
    </row>
    <row r="121" spans="1:14" ht="20.100000000000001" customHeight="1">
      <c r="A121" s="2"/>
      <c r="B121" s="423" t="s">
        <v>18</v>
      </c>
      <c r="C121" s="453" t="s">
        <v>30</v>
      </c>
      <c r="D121" s="439" t="s">
        <v>48</v>
      </c>
      <c r="E121" s="436" t="s">
        <v>129</v>
      </c>
      <c r="F121" s="439" t="s">
        <v>130</v>
      </c>
      <c r="G121" s="265" t="str">
        <f t="shared" ref="G121" si="99">IF(F121="","","Success 1")</f>
        <v>Success 1</v>
      </c>
      <c r="H121" s="266" t="str">
        <f>IF((VLOOKUP($E121,'Year End Feedback Backsheet'!$D$11:$EN$188,$M121,0))="","",(VLOOKUP($E121,'Year End Feedback Backsheet'!$D$11:$EN$188,$M121,0)))</f>
        <v>6. Delivering services across interfaces</v>
      </c>
      <c r="I121" s="267" t="str">
        <f>IF(F121="","","Challenge 1")</f>
        <v>Challenge 1</v>
      </c>
      <c r="J121" s="268" t="str">
        <f>IF((VLOOKUP($E121,'Year End Feedback Backsheet'!$D$11:$EN$188,$N121,0))="","",(VLOOKUP($E121,'Year End Feedback Backsheet'!$D$11:$EN$188,$N121,0)))</f>
        <v>3. Collaborative working relationships</v>
      </c>
      <c r="M121" s="14">
        <f t="shared" si="71"/>
        <v>17</v>
      </c>
      <c r="N121" s="14">
        <f t="shared" si="67"/>
        <v>23</v>
      </c>
    </row>
    <row r="122" spans="1:14" ht="20.100000000000001" customHeight="1">
      <c r="A122" s="2"/>
      <c r="B122" s="424"/>
      <c r="C122" s="454"/>
      <c r="D122" s="440"/>
      <c r="E122" s="437"/>
      <c r="F122" s="440"/>
      <c r="G122" s="279" t="str">
        <f t="shared" ref="G122" si="100">IF(F121="","","Success 2")</f>
        <v>Success 2</v>
      </c>
      <c r="H122" s="273" t="str">
        <f>IF((VLOOKUP($E121,'Year End Feedback Backsheet'!$D$11:$EN$188,$M122,0))="","",(VLOOKUP($E121,'Year End Feedback Backsheet'!$D$11:$EN$188,$M122,0)))</f>
        <v>6. Delivering services across interfaces</v>
      </c>
      <c r="I122" s="271" t="str">
        <f>IF(F121="","","Challenge 2")</f>
        <v>Challenge 2</v>
      </c>
      <c r="J122" s="272" t="str">
        <f>IF((VLOOKUP($E121,'Year End Feedback Backsheet'!$D$11:$EN$188,$N122,0))="","",(VLOOKUP($E121,'Year End Feedback Backsheet'!$D$11:$EN$188,$N122,0)))</f>
        <v>2. Shared leadership and governance</v>
      </c>
      <c r="M122" s="14">
        <f t="shared" si="71"/>
        <v>19</v>
      </c>
      <c r="N122" s="14">
        <f t="shared" si="67"/>
        <v>25</v>
      </c>
    </row>
    <row r="123" spans="1:14" ht="20.100000000000001" customHeight="1" thickBot="1">
      <c r="A123" s="2"/>
      <c r="B123" s="425"/>
      <c r="C123" s="455"/>
      <c r="D123" s="441"/>
      <c r="E123" s="438"/>
      <c r="F123" s="441"/>
      <c r="G123" s="280" t="str">
        <f t="shared" ref="G123" si="101">IF(F121="","","Success 3")</f>
        <v>Success 3</v>
      </c>
      <c r="H123" s="278" t="str">
        <f>IF((VLOOKUP($E121,'Year End Feedback Backsheet'!$D$11:$EN$188,$M123,0))="","",(VLOOKUP($E121,'Year End Feedback Backsheet'!$D$11:$EN$188,$M123,0)))</f>
        <v>5. Evidencing impact and measuring success</v>
      </c>
      <c r="I123" s="276" t="str">
        <f>IF(F121="","","Challenge 3")</f>
        <v>Challenge 3</v>
      </c>
      <c r="J123" s="277" t="str">
        <f>IF((VLOOKUP($E121,'Year End Feedback Backsheet'!$D$11:$EN$188,$N123,0))="","",(VLOOKUP($E121,'Year End Feedback Backsheet'!$D$11:$EN$188,$N123,0)))</f>
        <v/>
      </c>
      <c r="M123" s="14">
        <f t="shared" si="71"/>
        <v>21</v>
      </c>
      <c r="N123" s="14">
        <f t="shared" si="67"/>
        <v>27</v>
      </c>
    </row>
    <row r="124" spans="1:14" ht="20.100000000000001" customHeight="1">
      <c r="A124" s="2"/>
      <c r="B124" s="423" t="s">
        <v>18</v>
      </c>
      <c r="C124" s="453" t="s">
        <v>30</v>
      </c>
      <c r="D124" s="439" t="s">
        <v>48</v>
      </c>
      <c r="E124" s="436" t="s">
        <v>131</v>
      </c>
      <c r="F124" s="439" t="s">
        <v>132</v>
      </c>
      <c r="G124" s="265" t="str">
        <f t="shared" ref="G124" si="102">IF(F124="","","Success 1")</f>
        <v>Success 1</v>
      </c>
      <c r="H124" s="266" t="str">
        <f>IF((VLOOKUP($E124,'Year End Feedback Backsheet'!$D$11:$EN$188,$M124,0))="","",(VLOOKUP($E124,'Year End Feedback Backsheet'!$D$11:$EN$188,$M124,0)))</f>
        <v>Other</v>
      </c>
      <c r="I124" s="267" t="str">
        <f>IF(F124="","","Challenge 1")</f>
        <v>Challenge 1</v>
      </c>
      <c r="J124" s="268" t="str">
        <f>IF((VLOOKUP($E124,'Year End Feedback Backsheet'!$D$11:$EN$188,$N124,0))="","",(VLOOKUP($E124,'Year End Feedback Backsheet'!$D$11:$EN$188,$N124,0)))</f>
        <v>5. Evidencing impact and measuring success</v>
      </c>
      <c r="M124" s="14">
        <f t="shared" si="71"/>
        <v>17</v>
      </c>
      <c r="N124" s="14">
        <f t="shared" si="67"/>
        <v>23</v>
      </c>
    </row>
    <row r="125" spans="1:14" ht="20.100000000000001" customHeight="1">
      <c r="A125" s="2"/>
      <c r="B125" s="424"/>
      <c r="C125" s="454"/>
      <c r="D125" s="440"/>
      <c r="E125" s="437"/>
      <c r="F125" s="440"/>
      <c r="G125" s="279" t="str">
        <f t="shared" ref="G125" si="103">IF(F124="","","Success 2")</f>
        <v>Success 2</v>
      </c>
      <c r="H125" s="273" t="str">
        <f>IF((VLOOKUP($E124,'Year End Feedback Backsheet'!$D$11:$EN$188,$M125,0))="","",(VLOOKUP($E124,'Year End Feedback Backsheet'!$D$11:$EN$188,$M125,0)))</f>
        <v>6. Delivering services across interfaces</v>
      </c>
      <c r="I125" s="271" t="str">
        <f>IF(F124="","","Challenge 2")</f>
        <v>Challenge 2</v>
      </c>
      <c r="J125" s="272" t="str">
        <f>IF((VLOOKUP($E124,'Year End Feedback Backsheet'!$D$11:$EN$188,$N125,0))="","",(VLOOKUP($E124,'Year End Feedback Backsheet'!$D$11:$EN$188,$N125,0)))</f>
        <v>7. Digital interoperability and sharing data</v>
      </c>
      <c r="M125" s="14">
        <f t="shared" si="71"/>
        <v>19</v>
      </c>
      <c r="N125" s="14">
        <f t="shared" si="67"/>
        <v>25</v>
      </c>
    </row>
    <row r="126" spans="1:14" ht="20.100000000000001" customHeight="1" thickBot="1">
      <c r="A126" s="2"/>
      <c r="B126" s="425"/>
      <c r="C126" s="455"/>
      <c r="D126" s="441"/>
      <c r="E126" s="438"/>
      <c r="F126" s="441"/>
      <c r="G126" s="280" t="str">
        <f t="shared" ref="G126" si="104">IF(F124="","","Success 3")</f>
        <v>Success 3</v>
      </c>
      <c r="H126" s="278" t="str">
        <f>IF((VLOOKUP($E124,'Year End Feedback Backsheet'!$D$11:$EN$188,$M126,0))="","",(VLOOKUP($E124,'Year End Feedback Backsheet'!$D$11:$EN$188,$M126,0)))</f>
        <v>9. Sharing risks and benefits</v>
      </c>
      <c r="I126" s="276" t="str">
        <f>IF(F124="","","Challenge 3")</f>
        <v>Challenge 3</v>
      </c>
      <c r="J126" s="277" t="str">
        <f>IF((VLOOKUP($E124,'Year End Feedback Backsheet'!$D$11:$EN$188,$N126,0))="","",(VLOOKUP($E124,'Year End Feedback Backsheet'!$D$11:$EN$188,$N126,0)))</f>
        <v>9. Sharing risks and benefits</v>
      </c>
      <c r="M126" s="14">
        <f t="shared" si="71"/>
        <v>21</v>
      </c>
      <c r="N126" s="14">
        <f t="shared" si="67"/>
        <v>27</v>
      </c>
    </row>
    <row r="127" spans="1:14" ht="20.100000000000001" customHeight="1">
      <c r="A127" s="2"/>
      <c r="B127" s="423" t="s">
        <v>22</v>
      </c>
      <c r="C127" s="453" t="s">
        <v>40</v>
      </c>
      <c r="D127" s="439" t="s">
        <v>56</v>
      </c>
      <c r="E127" s="436" t="s">
        <v>133</v>
      </c>
      <c r="F127" s="439" t="s">
        <v>134</v>
      </c>
      <c r="G127" s="265" t="str">
        <f t="shared" ref="G127" si="105">IF(F127="","","Success 1")</f>
        <v>Success 1</v>
      </c>
      <c r="H127" s="266" t="str">
        <f>IF((VLOOKUP($E127,'Year End Feedback Backsheet'!$D$11:$EN$188,$M127,0))="","",(VLOOKUP($E127,'Year End Feedback Backsheet'!$D$11:$EN$188,$M127,0)))</f>
        <v>3. Collaborative working relationships</v>
      </c>
      <c r="I127" s="267" t="str">
        <f>IF(F127="","","Challenge 1")</f>
        <v>Challenge 1</v>
      </c>
      <c r="J127" s="268" t="str">
        <f>IF((VLOOKUP($E127,'Year End Feedback Backsheet'!$D$11:$EN$188,$N127,0))="","",(VLOOKUP($E127,'Year End Feedback Backsheet'!$D$11:$EN$188,$N127,0)))</f>
        <v>Other</v>
      </c>
      <c r="M127" s="14">
        <f t="shared" si="71"/>
        <v>17</v>
      </c>
      <c r="N127" s="14">
        <f t="shared" si="67"/>
        <v>23</v>
      </c>
    </row>
    <row r="128" spans="1:14" ht="20.100000000000001" customHeight="1">
      <c r="A128" s="2"/>
      <c r="B128" s="424"/>
      <c r="C128" s="454"/>
      <c r="D128" s="440"/>
      <c r="E128" s="437"/>
      <c r="F128" s="440"/>
      <c r="G128" s="279" t="str">
        <f t="shared" ref="G128" si="106">IF(F127="","","Success 2")</f>
        <v>Success 2</v>
      </c>
      <c r="H128" s="273" t="str">
        <f>IF((VLOOKUP($E127,'Year End Feedback Backsheet'!$D$11:$EN$188,$M128,0))="","",(VLOOKUP($E127,'Year End Feedback Backsheet'!$D$11:$EN$188,$M128,0)))</f>
        <v>1. Shared vision and commitment</v>
      </c>
      <c r="I128" s="271" t="str">
        <f>IF(F127="","","Challenge 2")</f>
        <v>Challenge 2</v>
      </c>
      <c r="J128" s="272" t="str">
        <f>IF((VLOOKUP($E127,'Year End Feedback Backsheet'!$D$11:$EN$188,$N128,0))="","",(VLOOKUP($E127,'Year End Feedback Backsheet'!$D$11:$EN$188,$N128,0)))</f>
        <v>Other</v>
      </c>
      <c r="M128" s="14">
        <f t="shared" si="71"/>
        <v>19</v>
      </c>
      <c r="N128" s="14">
        <f t="shared" si="67"/>
        <v>25</v>
      </c>
    </row>
    <row r="129" spans="1:14" ht="20.100000000000001" customHeight="1" thickBot="1">
      <c r="A129" s="2"/>
      <c r="B129" s="425"/>
      <c r="C129" s="455"/>
      <c r="D129" s="441"/>
      <c r="E129" s="438"/>
      <c r="F129" s="441"/>
      <c r="G129" s="280" t="str">
        <f t="shared" ref="G129" si="107">IF(F127="","","Success 3")</f>
        <v>Success 3</v>
      </c>
      <c r="H129" s="278" t="str">
        <f>IF((VLOOKUP($E127,'Year End Feedback Backsheet'!$D$11:$EN$188,$M129,0))="","",(VLOOKUP($E127,'Year End Feedback Backsheet'!$D$11:$EN$188,$M129,0)))</f>
        <v>3. Collaborative working relationships</v>
      </c>
      <c r="I129" s="276" t="str">
        <f>IF(F127="","","Challenge 3")</f>
        <v>Challenge 3</v>
      </c>
      <c r="J129" s="277" t="str">
        <f>IF((VLOOKUP($E127,'Year End Feedback Backsheet'!$D$11:$EN$188,$N129,0))="","",(VLOOKUP($E127,'Year End Feedback Backsheet'!$D$11:$EN$188,$N129,0)))</f>
        <v>10. Managing change</v>
      </c>
      <c r="M129" s="14">
        <f t="shared" si="71"/>
        <v>21</v>
      </c>
      <c r="N129" s="14">
        <f t="shared" si="67"/>
        <v>27</v>
      </c>
    </row>
    <row r="130" spans="1:14" ht="20.100000000000001" customHeight="1">
      <c r="A130" s="2"/>
      <c r="B130" s="423" t="s">
        <v>16</v>
      </c>
      <c r="C130" s="453" t="s">
        <v>28</v>
      </c>
      <c r="D130" s="439" t="s">
        <v>42</v>
      </c>
      <c r="E130" s="436" t="s">
        <v>135</v>
      </c>
      <c r="F130" s="439" t="s">
        <v>136</v>
      </c>
      <c r="G130" s="265" t="str">
        <f t="shared" ref="G130" si="108">IF(F130="","","Success 1")</f>
        <v>Success 1</v>
      </c>
      <c r="H130" s="266" t="str">
        <f>IF((VLOOKUP($E130,'Year End Feedback Backsheet'!$D$11:$EN$188,$M130,0))="","",(VLOOKUP($E130,'Year End Feedback Backsheet'!$D$11:$EN$188,$M130,0)))</f>
        <v>1. Shared vision and commitment</v>
      </c>
      <c r="I130" s="267" t="str">
        <f>IF(F130="","","Challenge 1")</f>
        <v>Challenge 1</v>
      </c>
      <c r="J130" s="268" t="str">
        <f>IF((VLOOKUP($E130,'Year End Feedback Backsheet'!$D$11:$EN$188,$N130,0))="","",(VLOOKUP($E130,'Year End Feedback Backsheet'!$D$11:$EN$188,$N130,0)))</f>
        <v>7. Digital interoperability and sharing data</v>
      </c>
      <c r="M130" s="14">
        <f t="shared" si="71"/>
        <v>17</v>
      </c>
      <c r="N130" s="14">
        <f t="shared" si="67"/>
        <v>23</v>
      </c>
    </row>
    <row r="131" spans="1:14" ht="20.100000000000001" customHeight="1">
      <c r="A131" s="2"/>
      <c r="B131" s="424"/>
      <c r="C131" s="454"/>
      <c r="D131" s="440"/>
      <c r="E131" s="437"/>
      <c r="F131" s="440"/>
      <c r="G131" s="279" t="str">
        <f t="shared" ref="G131" si="109">IF(F130="","","Success 2")</f>
        <v>Success 2</v>
      </c>
      <c r="H131" s="273" t="str">
        <f>IF((VLOOKUP($E130,'Year End Feedback Backsheet'!$D$11:$EN$188,$M131,0))="","",(VLOOKUP($E130,'Year End Feedback Backsheet'!$D$11:$EN$188,$M131,0)))</f>
        <v>6. Delivering services across interfaces</v>
      </c>
      <c r="I131" s="271" t="str">
        <f>IF(F130="","","Challenge 2")</f>
        <v>Challenge 2</v>
      </c>
      <c r="J131" s="272" t="str">
        <f>IF((VLOOKUP($E130,'Year End Feedback Backsheet'!$D$11:$EN$188,$N131,0))="","",(VLOOKUP($E130,'Year End Feedback Backsheet'!$D$11:$EN$188,$N131,0)))</f>
        <v>1. Shared vision and commitment</v>
      </c>
      <c r="M131" s="14">
        <f t="shared" si="71"/>
        <v>19</v>
      </c>
      <c r="N131" s="14">
        <f t="shared" si="67"/>
        <v>25</v>
      </c>
    </row>
    <row r="132" spans="1:14" ht="20.100000000000001" customHeight="1" thickBot="1">
      <c r="A132" s="2"/>
      <c r="B132" s="425"/>
      <c r="C132" s="455"/>
      <c r="D132" s="441"/>
      <c r="E132" s="438"/>
      <c r="F132" s="441"/>
      <c r="G132" s="280" t="str">
        <f t="shared" ref="G132" si="110">IF(F130="","","Success 3")</f>
        <v>Success 3</v>
      </c>
      <c r="H132" s="278" t="str">
        <f>IF((VLOOKUP($E130,'Year End Feedback Backsheet'!$D$11:$EN$188,$M132,0))="","",(VLOOKUP($E130,'Year End Feedback Backsheet'!$D$11:$EN$188,$M132,0)))</f>
        <v/>
      </c>
      <c r="I132" s="276" t="str">
        <f>IF(F130="","","Challenge 3")</f>
        <v>Challenge 3</v>
      </c>
      <c r="J132" s="277" t="str">
        <f>IF((VLOOKUP($E130,'Year End Feedback Backsheet'!$D$11:$EN$188,$N132,0))="","",(VLOOKUP($E130,'Year End Feedback Backsheet'!$D$11:$EN$188,$N132,0)))</f>
        <v/>
      </c>
      <c r="M132" s="14">
        <f t="shared" si="71"/>
        <v>21</v>
      </c>
      <c r="N132" s="14">
        <f t="shared" si="67"/>
        <v>27</v>
      </c>
    </row>
    <row r="133" spans="1:14" ht="20.100000000000001" customHeight="1">
      <c r="A133" s="2"/>
      <c r="B133" s="423" t="s">
        <v>22</v>
      </c>
      <c r="C133" s="453" t="s">
        <v>40</v>
      </c>
      <c r="D133" s="439" t="s">
        <v>62</v>
      </c>
      <c r="E133" s="436" t="s">
        <v>137</v>
      </c>
      <c r="F133" s="439" t="s">
        <v>138</v>
      </c>
      <c r="G133" s="265" t="str">
        <f t="shared" ref="G133" si="111">IF(F133="","","Success 1")</f>
        <v>Success 1</v>
      </c>
      <c r="H133" s="266" t="str">
        <f>IF((VLOOKUP($E133,'Year End Feedback Backsheet'!$D$11:$EN$188,$M133,0))="","",(VLOOKUP($E133,'Year End Feedback Backsheet'!$D$11:$EN$188,$M133,0)))</f>
        <v>1. Shared vision and commitment</v>
      </c>
      <c r="I133" s="267" t="str">
        <f>IF(F133="","","Challenge 1")</f>
        <v>Challenge 1</v>
      </c>
      <c r="J133" s="268" t="str">
        <f>IF((VLOOKUP($E133,'Year End Feedback Backsheet'!$D$11:$EN$188,$N133,0))="","",(VLOOKUP($E133,'Year End Feedback Backsheet'!$D$11:$EN$188,$N133,0)))</f>
        <v>9. Sharing risks and benefits</v>
      </c>
      <c r="M133" s="14">
        <f t="shared" si="71"/>
        <v>17</v>
      </c>
      <c r="N133" s="14">
        <f t="shared" si="67"/>
        <v>23</v>
      </c>
    </row>
    <row r="134" spans="1:14" ht="20.100000000000001" customHeight="1">
      <c r="A134" s="2"/>
      <c r="B134" s="424"/>
      <c r="C134" s="454"/>
      <c r="D134" s="440"/>
      <c r="E134" s="437"/>
      <c r="F134" s="440"/>
      <c r="G134" s="279" t="str">
        <f t="shared" ref="G134" si="112">IF(F133="","","Success 2")</f>
        <v>Success 2</v>
      </c>
      <c r="H134" s="273" t="str">
        <f>IF((VLOOKUP($E133,'Year End Feedback Backsheet'!$D$11:$EN$188,$M134,0))="","",(VLOOKUP($E133,'Year End Feedback Backsheet'!$D$11:$EN$188,$M134,0)))</f>
        <v>9. Sharing risks and benefits</v>
      </c>
      <c r="I134" s="271" t="str">
        <f>IF(F133="","","Challenge 2")</f>
        <v>Challenge 2</v>
      </c>
      <c r="J134" s="272" t="str">
        <f>IF((VLOOKUP($E133,'Year End Feedback Backsheet'!$D$11:$EN$188,$N134,0))="","",(VLOOKUP($E133,'Year End Feedback Backsheet'!$D$11:$EN$188,$N134,0)))</f>
        <v>10. Managing change</v>
      </c>
      <c r="M134" s="14">
        <f t="shared" si="71"/>
        <v>19</v>
      </c>
      <c r="N134" s="14">
        <f t="shared" si="67"/>
        <v>25</v>
      </c>
    </row>
    <row r="135" spans="1:14" ht="20.100000000000001" customHeight="1" thickBot="1">
      <c r="A135" s="2"/>
      <c r="B135" s="425"/>
      <c r="C135" s="455"/>
      <c r="D135" s="441"/>
      <c r="E135" s="438"/>
      <c r="F135" s="441"/>
      <c r="G135" s="280" t="str">
        <f t="shared" ref="G135" si="113">IF(F133="","","Success 3")</f>
        <v>Success 3</v>
      </c>
      <c r="H135" s="278" t="str">
        <f>IF((VLOOKUP($E133,'Year End Feedback Backsheet'!$D$11:$EN$188,$M135,0))="","",(VLOOKUP($E133,'Year End Feedback Backsheet'!$D$11:$EN$188,$M135,0)))</f>
        <v>6. Delivering services across interfaces</v>
      </c>
      <c r="I135" s="276" t="str">
        <f>IF(F133="","","Challenge 3")</f>
        <v>Challenge 3</v>
      </c>
      <c r="J135" s="277" t="str">
        <f>IF((VLOOKUP($E133,'Year End Feedback Backsheet'!$D$11:$EN$188,$N135,0))="","",(VLOOKUP($E133,'Year End Feedback Backsheet'!$D$11:$EN$188,$N135,0)))</f>
        <v>2. Shared leadership and governance</v>
      </c>
      <c r="M135" s="14">
        <f t="shared" si="71"/>
        <v>21</v>
      </c>
      <c r="N135" s="14">
        <f t="shared" si="67"/>
        <v>27</v>
      </c>
    </row>
    <row r="136" spans="1:14" ht="20.100000000000001" customHeight="1">
      <c r="A136" s="2"/>
      <c r="B136" s="423" t="s">
        <v>18</v>
      </c>
      <c r="C136" s="453" t="s">
        <v>32</v>
      </c>
      <c r="D136" s="439" t="s">
        <v>50</v>
      </c>
      <c r="E136" s="436" t="s">
        <v>139</v>
      </c>
      <c r="F136" s="439" t="s">
        <v>140</v>
      </c>
      <c r="G136" s="265" t="str">
        <f t="shared" ref="G136" si="114">IF(F136="","","Success 1")</f>
        <v>Success 1</v>
      </c>
      <c r="H136" s="266" t="str">
        <f>IF((VLOOKUP($E136,'Year End Feedback Backsheet'!$D$11:$EN$188,$M136,0))="","",(VLOOKUP($E136,'Year End Feedback Backsheet'!$D$11:$EN$188,$M136,0)))</f>
        <v>3. Collaborative working relationships</v>
      </c>
      <c r="I136" s="267" t="str">
        <f>IF(F136="","","Challenge 1")</f>
        <v>Challenge 1</v>
      </c>
      <c r="J136" s="268" t="str">
        <f>IF((VLOOKUP($E136,'Year End Feedback Backsheet'!$D$11:$EN$188,$N136,0))="","",(VLOOKUP($E136,'Year End Feedback Backsheet'!$D$11:$EN$188,$N136,0)))</f>
        <v>2. Shared leadership and governance</v>
      </c>
      <c r="M136" s="14">
        <f t="shared" si="71"/>
        <v>17</v>
      </c>
      <c r="N136" s="14">
        <f t="shared" si="67"/>
        <v>23</v>
      </c>
    </row>
    <row r="137" spans="1:14" ht="20.100000000000001" customHeight="1">
      <c r="A137" s="2"/>
      <c r="B137" s="424"/>
      <c r="C137" s="454"/>
      <c r="D137" s="440"/>
      <c r="E137" s="437"/>
      <c r="F137" s="440"/>
      <c r="G137" s="279" t="str">
        <f t="shared" ref="G137" si="115">IF(F136="","","Success 2")</f>
        <v>Success 2</v>
      </c>
      <c r="H137" s="273" t="str">
        <f>IF((VLOOKUP($E136,'Year End Feedback Backsheet'!$D$11:$EN$188,$M137,0))="","",(VLOOKUP($E136,'Year End Feedback Backsheet'!$D$11:$EN$188,$M137,0)))</f>
        <v>1. Shared vision and commitment</v>
      </c>
      <c r="I137" s="271" t="str">
        <f>IF(F136="","","Challenge 2")</f>
        <v>Challenge 2</v>
      </c>
      <c r="J137" s="272" t="str">
        <f>IF((VLOOKUP($E136,'Year End Feedback Backsheet'!$D$11:$EN$188,$N137,0))="","",(VLOOKUP($E136,'Year End Feedback Backsheet'!$D$11:$EN$188,$N137,0)))</f>
        <v>2. Shared leadership and governance</v>
      </c>
      <c r="M137" s="14">
        <f t="shared" si="71"/>
        <v>19</v>
      </c>
      <c r="N137" s="14">
        <f t="shared" si="67"/>
        <v>25</v>
      </c>
    </row>
    <row r="138" spans="1:14" ht="20.100000000000001" customHeight="1" thickBot="1">
      <c r="A138" s="2"/>
      <c r="B138" s="425"/>
      <c r="C138" s="455"/>
      <c r="D138" s="441"/>
      <c r="E138" s="438"/>
      <c r="F138" s="441"/>
      <c r="G138" s="280" t="str">
        <f t="shared" ref="G138" si="116">IF(F136="","","Success 3")</f>
        <v>Success 3</v>
      </c>
      <c r="H138" s="278" t="str">
        <f>IF((VLOOKUP($E136,'Year End Feedback Backsheet'!$D$11:$EN$188,$M138,0))="","",(VLOOKUP($E136,'Year End Feedback Backsheet'!$D$11:$EN$188,$M138,0)))</f>
        <v>10. Managing change</v>
      </c>
      <c r="I138" s="276" t="str">
        <f>IF(F136="","","Challenge 3")</f>
        <v>Challenge 3</v>
      </c>
      <c r="J138" s="277" t="str">
        <f>IF((VLOOKUP($E136,'Year End Feedback Backsheet'!$D$11:$EN$188,$N138,0))="","",(VLOOKUP($E136,'Year End Feedback Backsheet'!$D$11:$EN$188,$N138,0)))</f>
        <v>5. Evidencing impact and measuring success</v>
      </c>
      <c r="M138" s="14">
        <f t="shared" si="71"/>
        <v>21</v>
      </c>
      <c r="N138" s="14">
        <f t="shared" si="67"/>
        <v>27</v>
      </c>
    </row>
    <row r="139" spans="1:14" ht="20.100000000000001" customHeight="1">
      <c r="A139" s="2"/>
      <c r="B139" s="423" t="s">
        <v>20</v>
      </c>
      <c r="C139" s="453" t="s">
        <v>36</v>
      </c>
      <c r="D139" s="439" t="s">
        <v>64</v>
      </c>
      <c r="E139" s="436" t="s">
        <v>141</v>
      </c>
      <c r="F139" s="439" t="s">
        <v>142</v>
      </c>
      <c r="G139" s="265" t="str">
        <f t="shared" ref="G139" si="117">IF(F139="","","Success 1")</f>
        <v>Success 1</v>
      </c>
      <c r="H139" s="266" t="str">
        <f>IF((VLOOKUP($E139,'Year End Feedback Backsheet'!$D$11:$EN$188,$M139,0))="","",(VLOOKUP($E139,'Year End Feedback Backsheet'!$D$11:$EN$188,$M139,0)))</f>
        <v>3. Collaborative working relationships</v>
      </c>
      <c r="I139" s="267" t="str">
        <f>IF(F139="","","Challenge 1")</f>
        <v>Challenge 1</v>
      </c>
      <c r="J139" s="268" t="str">
        <f>IF((VLOOKUP($E139,'Year End Feedback Backsheet'!$D$11:$EN$188,$N139,0))="","",(VLOOKUP($E139,'Year End Feedback Backsheet'!$D$11:$EN$188,$N139,0)))</f>
        <v>4. Integrated workforce planning</v>
      </c>
      <c r="M139" s="14">
        <f t="shared" si="71"/>
        <v>17</v>
      </c>
      <c r="N139" s="14">
        <f t="shared" si="67"/>
        <v>23</v>
      </c>
    </row>
    <row r="140" spans="1:14" ht="20.100000000000001" customHeight="1">
      <c r="A140" s="2"/>
      <c r="B140" s="424"/>
      <c r="C140" s="454"/>
      <c r="D140" s="440"/>
      <c r="E140" s="437"/>
      <c r="F140" s="440"/>
      <c r="G140" s="279" t="str">
        <f t="shared" ref="G140" si="118">IF(F139="","","Success 2")</f>
        <v>Success 2</v>
      </c>
      <c r="H140" s="273" t="str">
        <f>IF((VLOOKUP($E139,'Year End Feedback Backsheet'!$D$11:$EN$188,$M140,0))="","",(VLOOKUP($E139,'Year End Feedback Backsheet'!$D$11:$EN$188,$M140,0)))</f>
        <v>6. Delivering services across interfaces</v>
      </c>
      <c r="I140" s="271" t="str">
        <f>IF(F139="","","Challenge 2")</f>
        <v>Challenge 2</v>
      </c>
      <c r="J140" s="272" t="str">
        <f>IF((VLOOKUP($E139,'Year End Feedback Backsheet'!$D$11:$EN$188,$N140,0))="","",(VLOOKUP($E139,'Year End Feedback Backsheet'!$D$11:$EN$188,$N140,0)))</f>
        <v>9. Sharing risks and benefits</v>
      </c>
      <c r="M140" s="14">
        <f t="shared" si="71"/>
        <v>19</v>
      </c>
      <c r="N140" s="14">
        <f t="shared" si="67"/>
        <v>25</v>
      </c>
    </row>
    <row r="141" spans="1:14" ht="20.100000000000001" customHeight="1" thickBot="1">
      <c r="A141" s="2"/>
      <c r="B141" s="425"/>
      <c r="C141" s="455"/>
      <c r="D141" s="441"/>
      <c r="E141" s="438"/>
      <c r="F141" s="441"/>
      <c r="G141" s="280" t="str">
        <f t="shared" ref="G141" si="119">IF(F139="","","Success 3")</f>
        <v>Success 3</v>
      </c>
      <c r="H141" s="278" t="str">
        <f>IF((VLOOKUP($E139,'Year End Feedback Backsheet'!$D$11:$EN$188,$M141,0))="","",(VLOOKUP($E139,'Year End Feedback Backsheet'!$D$11:$EN$188,$M141,0)))</f>
        <v>7. Digital interoperability and sharing data</v>
      </c>
      <c r="I141" s="276" t="str">
        <f>IF(F139="","","Challenge 3")</f>
        <v>Challenge 3</v>
      </c>
      <c r="J141" s="277" t="str">
        <f>IF((VLOOKUP($E139,'Year End Feedback Backsheet'!$D$11:$EN$188,$N141,0))="","",(VLOOKUP($E139,'Year End Feedback Backsheet'!$D$11:$EN$188,$N141,0)))</f>
        <v>9. Sharing risks and benefits</v>
      </c>
      <c r="M141" s="14">
        <f t="shared" si="71"/>
        <v>21</v>
      </c>
      <c r="N141" s="14">
        <f t="shared" si="67"/>
        <v>27</v>
      </c>
    </row>
    <row r="142" spans="1:14" ht="20.100000000000001" customHeight="1">
      <c r="A142" s="2"/>
      <c r="B142" s="423" t="s">
        <v>16</v>
      </c>
      <c r="C142" s="453" t="s">
        <v>28</v>
      </c>
      <c r="D142" s="439" t="s">
        <v>42</v>
      </c>
      <c r="E142" s="436" t="s">
        <v>143</v>
      </c>
      <c r="F142" s="439" t="s">
        <v>144</v>
      </c>
      <c r="G142" s="265" t="str">
        <f t="shared" ref="G142" si="120">IF(F142="","","Success 1")</f>
        <v>Success 1</v>
      </c>
      <c r="H142" s="266" t="str">
        <f>IF((VLOOKUP($E142,'Year End Feedback Backsheet'!$D$11:$EN$188,$M142,0))="","",(VLOOKUP($E142,'Year End Feedback Backsheet'!$D$11:$EN$188,$M142,0)))</f>
        <v>3. Collaborative working relationships</v>
      </c>
      <c r="I142" s="267" t="str">
        <f>IF(F142="","","Challenge 1")</f>
        <v>Challenge 1</v>
      </c>
      <c r="J142" s="268" t="str">
        <f>IF((VLOOKUP($E142,'Year End Feedback Backsheet'!$D$11:$EN$188,$N142,0))="","",(VLOOKUP($E142,'Year End Feedback Backsheet'!$D$11:$EN$188,$N142,0)))</f>
        <v>3. Collaborative working relationships</v>
      </c>
      <c r="M142" s="14">
        <f t="shared" si="71"/>
        <v>17</v>
      </c>
      <c r="N142" s="14">
        <f t="shared" si="67"/>
        <v>23</v>
      </c>
    </row>
    <row r="143" spans="1:14" ht="20.100000000000001" customHeight="1">
      <c r="A143" s="2"/>
      <c r="B143" s="424"/>
      <c r="C143" s="454"/>
      <c r="D143" s="440"/>
      <c r="E143" s="437"/>
      <c r="F143" s="440"/>
      <c r="G143" s="279" t="str">
        <f t="shared" ref="G143" si="121">IF(F142="","","Success 2")</f>
        <v>Success 2</v>
      </c>
      <c r="H143" s="273" t="str">
        <f>IF((VLOOKUP($E142,'Year End Feedback Backsheet'!$D$11:$EN$188,$M143,0))="","",(VLOOKUP($E142,'Year End Feedback Backsheet'!$D$11:$EN$188,$M143,0)))</f>
        <v>4. Integrated workforce planning</v>
      </c>
      <c r="I143" s="271" t="str">
        <f>IF(F142="","","Challenge 2")</f>
        <v>Challenge 2</v>
      </c>
      <c r="J143" s="272" t="str">
        <f>IF((VLOOKUP($E142,'Year End Feedback Backsheet'!$D$11:$EN$188,$N143,0))="","",(VLOOKUP($E142,'Year End Feedback Backsheet'!$D$11:$EN$188,$N143,0)))</f>
        <v>3. Collaborative working relationships</v>
      </c>
      <c r="M143" s="14">
        <f t="shared" si="71"/>
        <v>19</v>
      </c>
      <c r="N143" s="14">
        <f t="shared" si="67"/>
        <v>25</v>
      </c>
    </row>
    <row r="144" spans="1:14" ht="20.100000000000001" customHeight="1" thickBot="1">
      <c r="A144" s="2"/>
      <c r="B144" s="425"/>
      <c r="C144" s="455"/>
      <c r="D144" s="441"/>
      <c r="E144" s="438"/>
      <c r="F144" s="441"/>
      <c r="G144" s="280" t="str">
        <f t="shared" ref="G144" si="122">IF(F142="","","Success 3")</f>
        <v>Success 3</v>
      </c>
      <c r="H144" s="278" t="str">
        <f>IF((VLOOKUP($E142,'Year End Feedback Backsheet'!$D$11:$EN$188,$M144,0))="","",(VLOOKUP($E142,'Year End Feedback Backsheet'!$D$11:$EN$188,$M144,0)))</f>
        <v>3. Collaborative working relationships</v>
      </c>
      <c r="I144" s="276" t="str">
        <f>IF(F142="","","Challenge 3")</f>
        <v>Challenge 3</v>
      </c>
      <c r="J144" s="277" t="str">
        <f>IF((VLOOKUP($E142,'Year End Feedback Backsheet'!$D$11:$EN$188,$N144,0))="","",(VLOOKUP($E142,'Year End Feedback Backsheet'!$D$11:$EN$188,$N144,0)))</f>
        <v/>
      </c>
      <c r="M144" s="14">
        <f t="shared" si="71"/>
        <v>21</v>
      </c>
      <c r="N144" s="14">
        <f t="shared" si="67"/>
        <v>27</v>
      </c>
    </row>
    <row r="145" spans="1:14" ht="20.100000000000001" customHeight="1">
      <c r="A145" s="2"/>
      <c r="B145" s="423" t="s">
        <v>22</v>
      </c>
      <c r="C145" s="453" t="s">
        <v>38</v>
      </c>
      <c r="D145" s="439" t="s">
        <v>58</v>
      </c>
      <c r="E145" s="436" t="s">
        <v>145</v>
      </c>
      <c r="F145" s="439" t="s">
        <v>146</v>
      </c>
      <c r="G145" s="265" t="str">
        <f t="shared" ref="G145" si="123">IF(F145="","","Success 1")</f>
        <v>Success 1</v>
      </c>
      <c r="H145" s="266" t="str">
        <f>IF((VLOOKUP($E145,'Year End Feedback Backsheet'!$D$11:$EN$188,$M145,0))="","",(VLOOKUP($E145,'Year End Feedback Backsheet'!$D$11:$EN$188,$M145,0)))</f>
        <v>1. Shared vision and commitment</v>
      </c>
      <c r="I145" s="267" t="str">
        <f>IF(F145="","","Challenge 1")</f>
        <v>Challenge 1</v>
      </c>
      <c r="J145" s="268" t="str">
        <f>IF((VLOOKUP($E145,'Year End Feedback Backsheet'!$D$11:$EN$188,$N145,0))="","",(VLOOKUP($E145,'Year End Feedback Backsheet'!$D$11:$EN$188,$N145,0)))</f>
        <v>7. Digital interoperability and sharing data</v>
      </c>
      <c r="M145" s="14">
        <f t="shared" si="71"/>
        <v>17</v>
      </c>
      <c r="N145" s="14">
        <f t="shared" si="67"/>
        <v>23</v>
      </c>
    </row>
    <row r="146" spans="1:14" ht="20.100000000000001" customHeight="1">
      <c r="A146" s="2"/>
      <c r="B146" s="424"/>
      <c r="C146" s="454"/>
      <c r="D146" s="440"/>
      <c r="E146" s="437"/>
      <c r="F146" s="440"/>
      <c r="G146" s="279" t="str">
        <f t="shared" ref="G146" si="124">IF(F145="","","Success 2")</f>
        <v>Success 2</v>
      </c>
      <c r="H146" s="273" t="str">
        <f>IF((VLOOKUP($E145,'Year End Feedback Backsheet'!$D$11:$EN$188,$M146,0))="","",(VLOOKUP($E145,'Year End Feedback Backsheet'!$D$11:$EN$188,$M146,0)))</f>
        <v>2. Shared leadership and governance</v>
      </c>
      <c r="I146" s="271" t="str">
        <f>IF(F145="","","Challenge 2")</f>
        <v>Challenge 2</v>
      </c>
      <c r="J146" s="272" t="str">
        <f>IF((VLOOKUP($E145,'Year End Feedback Backsheet'!$D$11:$EN$188,$N146,0))="","",(VLOOKUP($E145,'Year End Feedback Backsheet'!$D$11:$EN$188,$N146,0)))</f>
        <v>4. Integrated workforce planning</v>
      </c>
      <c r="M146" s="14">
        <f t="shared" si="71"/>
        <v>19</v>
      </c>
      <c r="N146" s="14">
        <f t="shared" si="67"/>
        <v>25</v>
      </c>
    </row>
    <row r="147" spans="1:14" ht="20.100000000000001" customHeight="1" thickBot="1">
      <c r="A147" s="2"/>
      <c r="B147" s="425"/>
      <c r="C147" s="455"/>
      <c r="D147" s="441"/>
      <c r="E147" s="438"/>
      <c r="F147" s="441"/>
      <c r="G147" s="280" t="str">
        <f t="shared" ref="G147" si="125">IF(F145="","","Success 3")</f>
        <v>Success 3</v>
      </c>
      <c r="H147" s="278" t="str">
        <f>IF((VLOOKUP($E145,'Year End Feedback Backsheet'!$D$11:$EN$188,$M147,0))="","",(VLOOKUP($E145,'Year End Feedback Backsheet'!$D$11:$EN$188,$M147,0)))</f>
        <v>6. Delivering services across interfaces</v>
      </c>
      <c r="I147" s="276" t="str">
        <f>IF(F145="","","Challenge 3")</f>
        <v>Challenge 3</v>
      </c>
      <c r="J147" s="277" t="str">
        <f>IF((VLOOKUP($E145,'Year End Feedback Backsheet'!$D$11:$EN$188,$N147,0))="","",(VLOOKUP($E145,'Year End Feedback Backsheet'!$D$11:$EN$188,$N147,0)))</f>
        <v/>
      </c>
      <c r="M147" s="14">
        <f t="shared" si="71"/>
        <v>21</v>
      </c>
      <c r="N147" s="14">
        <f t="shared" si="67"/>
        <v>27</v>
      </c>
    </row>
    <row r="148" spans="1:14" ht="20.100000000000001" customHeight="1">
      <c r="A148" s="2"/>
      <c r="B148" s="423" t="s">
        <v>20</v>
      </c>
      <c r="C148" s="453" t="s">
        <v>36</v>
      </c>
      <c r="D148" s="439" t="s">
        <v>64</v>
      </c>
      <c r="E148" s="436" t="s">
        <v>147</v>
      </c>
      <c r="F148" s="439" t="s">
        <v>148</v>
      </c>
      <c r="G148" s="265" t="str">
        <f t="shared" ref="G148" si="126">IF(F148="","","Success 1")</f>
        <v>Success 1</v>
      </c>
      <c r="H148" s="266" t="str">
        <f>IF((VLOOKUP($E148,'Year End Feedback Backsheet'!$D$11:$EN$188,$M148,0))="","",(VLOOKUP($E148,'Year End Feedback Backsheet'!$D$11:$EN$188,$M148,0)))</f>
        <v>3. Collaborative working relationships</v>
      </c>
      <c r="I148" s="267" t="str">
        <f>IF(F148="","","Challenge 1")</f>
        <v>Challenge 1</v>
      </c>
      <c r="J148" s="268" t="str">
        <f>IF((VLOOKUP($E148,'Year End Feedback Backsheet'!$D$11:$EN$188,$N148,0))="","",(VLOOKUP($E148,'Year End Feedback Backsheet'!$D$11:$EN$188,$N148,0)))</f>
        <v>1. Shared vision and commitment</v>
      </c>
      <c r="M148" s="14">
        <f t="shared" si="71"/>
        <v>17</v>
      </c>
      <c r="N148" s="14">
        <f t="shared" si="67"/>
        <v>23</v>
      </c>
    </row>
    <row r="149" spans="1:14" ht="20.100000000000001" customHeight="1">
      <c r="A149" s="2"/>
      <c r="B149" s="424"/>
      <c r="C149" s="454"/>
      <c r="D149" s="440"/>
      <c r="E149" s="437"/>
      <c r="F149" s="440"/>
      <c r="G149" s="279" t="str">
        <f t="shared" ref="G149" si="127">IF(F148="","","Success 2")</f>
        <v>Success 2</v>
      </c>
      <c r="H149" s="273" t="str">
        <f>IF((VLOOKUP($E148,'Year End Feedback Backsheet'!$D$11:$EN$188,$M149,0))="","",(VLOOKUP($E148,'Year End Feedback Backsheet'!$D$11:$EN$188,$M149,0)))</f>
        <v>5. Evidencing impact and measuring success</v>
      </c>
      <c r="I149" s="271" t="str">
        <f>IF(F148="","","Challenge 2")</f>
        <v>Challenge 2</v>
      </c>
      <c r="J149" s="272" t="str">
        <f>IF((VLOOKUP($E148,'Year End Feedback Backsheet'!$D$11:$EN$188,$N149,0))="","",(VLOOKUP($E148,'Year End Feedback Backsheet'!$D$11:$EN$188,$N149,0)))</f>
        <v>3. Collaborative working relationships</v>
      </c>
      <c r="M149" s="14">
        <f t="shared" si="71"/>
        <v>19</v>
      </c>
      <c r="N149" s="14">
        <f t="shared" si="67"/>
        <v>25</v>
      </c>
    </row>
    <row r="150" spans="1:14" ht="20.100000000000001" customHeight="1" thickBot="1">
      <c r="A150" s="2"/>
      <c r="B150" s="425"/>
      <c r="C150" s="455"/>
      <c r="D150" s="441"/>
      <c r="E150" s="438"/>
      <c r="F150" s="441"/>
      <c r="G150" s="280" t="str">
        <f t="shared" ref="G150" si="128">IF(F148="","","Success 3")</f>
        <v>Success 3</v>
      </c>
      <c r="H150" s="278" t="str">
        <f>IF((VLOOKUP($E148,'Year End Feedback Backsheet'!$D$11:$EN$188,$M150,0))="","",(VLOOKUP($E148,'Year End Feedback Backsheet'!$D$11:$EN$188,$M150,0)))</f>
        <v>10. Managing change</v>
      </c>
      <c r="I150" s="276" t="str">
        <f>IF(F148="","","Challenge 3")</f>
        <v>Challenge 3</v>
      </c>
      <c r="J150" s="277" t="str">
        <f>IF((VLOOKUP($E148,'Year End Feedback Backsheet'!$D$11:$EN$188,$N150,0))="","",(VLOOKUP($E148,'Year End Feedback Backsheet'!$D$11:$EN$188,$N150,0)))</f>
        <v>1. Shared vision and commitment</v>
      </c>
      <c r="M150" s="14">
        <f t="shared" si="71"/>
        <v>21</v>
      </c>
      <c r="N150" s="14">
        <f t="shared" si="67"/>
        <v>27</v>
      </c>
    </row>
    <row r="151" spans="1:14" ht="20.100000000000001" customHeight="1">
      <c r="A151" s="2"/>
      <c r="B151" s="423" t="s">
        <v>18</v>
      </c>
      <c r="C151" s="453" t="s">
        <v>34</v>
      </c>
      <c r="D151" s="439" t="s">
        <v>54</v>
      </c>
      <c r="E151" s="436" t="s">
        <v>149</v>
      </c>
      <c r="F151" s="439" t="s">
        <v>150</v>
      </c>
      <c r="G151" s="265" t="str">
        <f t="shared" ref="G151" si="129">IF(F151="","","Success 1")</f>
        <v>Success 1</v>
      </c>
      <c r="H151" s="266" t="str">
        <f>IF((VLOOKUP($E151,'Year End Feedback Backsheet'!$D$11:$EN$188,$M151,0))="","",(VLOOKUP($E151,'Year End Feedback Backsheet'!$D$11:$EN$188,$M151,0)))</f>
        <v>6. Delivering services across interfaces</v>
      </c>
      <c r="I151" s="267" t="str">
        <f>IF(F151="","","Challenge 1")</f>
        <v>Challenge 1</v>
      </c>
      <c r="J151" s="268" t="str">
        <f>IF((VLOOKUP($E151,'Year End Feedback Backsheet'!$D$11:$EN$188,$N151,0))="","",(VLOOKUP($E151,'Year End Feedback Backsheet'!$D$11:$EN$188,$N151,0)))</f>
        <v>4. Integrated workforce planning</v>
      </c>
      <c r="M151" s="14">
        <f t="shared" si="71"/>
        <v>17</v>
      </c>
      <c r="N151" s="14">
        <f t="shared" si="67"/>
        <v>23</v>
      </c>
    </row>
    <row r="152" spans="1:14" ht="20.100000000000001" customHeight="1">
      <c r="A152" s="2"/>
      <c r="B152" s="424"/>
      <c r="C152" s="454"/>
      <c r="D152" s="440"/>
      <c r="E152" s="437"/>
      <c r="F152" s="440"/>
      <c r="G152" s="279" t="str">
        <f t="shared" ref="G152" si="130">IF(F151="","","Success 2")</f>
        <v>Success 2</v>
      </c>
      <c r="H152" s="273" t="str">
        <f>IF((VLOOKUP($E151,'Year End Feedback Backsheet'!$D$11:$EN$188,$M152,0))="","",(VLOOKUP($E151,'Year End Feedback Backsheet'!$D$11:$EN$188,$M152,0)))</f>
        <v>3. Collaborative working relationships</v>
      </c>
      <c r="I152" s="271" t="str">
        <f>IF(F151="","","Challenge 2")</f>
        <v>Challenge 2</v>
      </c>
      <c r="J152" s="272" t="str">
        <f>IF((VLOOKUP($E151,'Year End Feedback Backsheet'!$D$11:$EN$188,$N152,0))="","",(VLOOKUP($E151,'Year End Feedback Backsheet'!$D$11:$EN$188,$N152,0)))</f>
        <v>3. Collaborative working relationships</v>
      </c>
      <c r="M152" s="14">
        <f t="shared" si="71"/>
        <v>19</v>
      </c>
      <c r="N152" s="14">
        <f t="shared" si="67"/>
        <v>25</v>
      </c>
    </row>
    <row r="153" spans="1:14" ht="20.100000000000001" customHeight="1" thickBot="1">
      <c r="A153" s="2"/>
      <c r="B153" s="425"/>
      <c r="C153" s="455"/>
      <c r="D153" s="441"/>
      <c r="E153" s="438"/>
      <c r="F153" s="441"/>
      <c r="G153" s="280" t="str">
        <f t="shared" ref="G153" si="131">IF(F151="","","Success 3")</f>
        <v>Success 3</v>
      </c>
      <c r="H153" s="278" t="str">
        <f>IF((VLOOKUP($E151,'Year End Feedback Backsheet'!$D$11:$EN$188,$M153,0))="","",(VLOOKUP($E151,'Year End Feedback Backsheet'!$D$11:$EN$188,$M153,0)))</f>
        <v/>
      </c>
      <c r="I153" s="276" t="str">
        <f>IF(F151="","","Challenge 3")</f>
        <v>Challenge 3</v>
      </c>
      <c r="J153" s="277" t="str">
        <f>IF((VLOOKUP($E151,'Year End Feedback Backsheet'!$D$11:$EN$188,$N153,0))="","",(VLOOKUP($E151,'Year End Feedback Backsheet'!$D$11:$EN$188,$N153,0)))</f>
        <v/>
      </c>
      <c r="M153" s="14">
        <f t="shared" si="71"/>
        <v>21</v>
      </c>
      <c r="N153" s="14">
        <f t="shared" si="67"/>
        <v>27</v>
      </c>
    </row>
    <row r="154" spans="1:14" ht="20.100000000000001" customHeight="1">
      <c r="A154" s="2"/>
      <c r="B154" s="423" t="s">
        <v>16</v>
      </c>
      <c r="C154" s="453" t="s">
        <v>24</v>
      </c>
      <c r="D154" s="439" t="s">
        <v>44</v>
      </c>
      <c r="E154" s="436" t="s">
        <v>151</v>
      </c>
      <c r="F154" s="439" t="s">
        <v>152</v>
      </c>
      <c r="G154" s="265" t="str">
        <f t="shared" ref="G154" si="132">IF(F154="","","Success 1")</f>
        <v>Success 1</v>
      </c>
      <c r="H154" s="266" t="str">
        <f>IF((VLOOKUP($E154,'Year End Feedback Backsheet'!$D$11:$EN$188,$M154,0))="","",(VLOOKUP($E154,'Year End Feedback Backsheet'!$D$11:$EN$188,$M154,0)))</f>
        <v>3. Collaborative working relationships</v>
      </c>
      <c r="I154" s="267" t="str">
        <f>IF(F154="","","Challenge 1")</f>
        <v>Challenge 1</v>
      </c>
      <c r="J154" s="268" t="str">
        <f>IF((VLOOKUP($E154,'Year End Feedback Backsheet'!$D$11:$EN$188,$N154,0))="","",(VLOOKUP($E154,'Year End Feedback Backsheet'!$D$11:$EN$188,$N154,0)))</f>
        <v>Other</v>
      </c>
      <c r="M154" s="14">
        <f t="shared" si="71"/>
        <v>17</v>
      </c>
      <c r="N154" s="14">
        <f t="shared" ref="N154:N217" si="133">M154+6</f>
        <v>23</v>
      </c>
    </row>
    <row r="155" spans="1:14" ht="20.100000000000001" customHeight="1">
      <c r="A155" s="2"/>
      <c r="B155" s="424"/>
      <c r="C155" s="454"/>
      <c r="D155" s="440"/>
      <c r="E155" s="437"/>
      <c r="F155" s="440"/>
      <c r="G155" s="279" t="str">
        <f t="shared" ref="G155" si="134">IF(F154="","","Success 2")</f>
        <v>Success 2</v>
      </c>
      <c r="H155" s="273" t="str">
        <f>IF((VLOOKUP($E154,'Year End Feedback Backsheet'!$D$11:$EN$188,$M155,0))="","",(VLOOKUP($E154,'Year End Feedback Backsheet'!$D$11:$EN$188,$M155,0)))</f>
        <v>9. Sharing risks and benefits</v>
      </c>
      <c r="I155" s="271" t="str">
        <f>IF(F154="","","Challenge 2")</f>
        <v>Challenge 2</v>
      </c>
      <c r="J155" s="272" t="str">
        <f>IF((VLOOKUP($E154,'Year End Feedback Backsheet'!$D$11:$EN$188,$N155,0))="","",(VLOOKUP($E154,'Year End Feedback Backsheet'!$D$11:$EN$188,$N155,0)))</f>
        <v>10. Managing change</v>
      </c>
      <c r="M155" s="14">
        <f t="shared" si="71"/>
        <v>19</v>
      </c>
      <c r="N155" s="14">
        <f t="shared" si="133"/>
        <v>25</v>
      </c>
    </row>
    <row r="156" spans="1:14" ht="20.100000000000001" customHeight="1" thickBot="1">
      <c r="A156" s="2"/>
      <c r="B156" s="425"/>
      <c r="C156" s="455"/>
      <c r="D156" s="441"/>
      <c r="E156" s="438"/>
      <c r="F156" s="441"/>
      <c r="G156" s="280" t="str">
        <f t="shared" ref="G156" si="135">IF(F154="","","Success 3")</f>
        <v>Success 3</v>
      </c>
      <c r="H156" s="278" t="str">
        <f>IF((VLOOKUP($E154,'Year End Feedback Backsheet'!$D$11:$EN$188,$M156,0))="","",(VLOOKUP($E154,'Year End Feedback Backsheet'!$D$11:$EN$188,$M156,0)))</f>
        <v>1. Shared vision and commitment</v>
      </c>
      <c r="I156" s="276" t="str">
        <f>IF(F154="","","Challenge 3")</f>
        <v>Challenge 3</v>
      </c>
      <c r="J156" s="277" t="str">
        <f>IF((VLOOKUP($E154,'Year End Feedback Backsheet'!$D$11:$EN$188,$N156,0))="","",(VLOOKUP($E154,'Year End Feedback Backsheet'!$D$11:$EN$188,$N156,0)))</f>
        <v>5. Evidencing impact and measuring success</v>
      </c>
      <c r="M156" s="14">
        <f t="shared" si="71"/>
        <v>21</v>
      </c>
      <c r="N156" s="14">
        <f t="shared" si="133"/>
        <v>27</v>
      </c>
    </row>
    <row r="157" spans="1:14" ht="20.100000000000001" customHeight="1">
      <c r="A157" s="2"/>
      <c r="B157" s="423" t="s">
        <v>22</v>
      </c>
      <c r="C157" s="453" t="s">
        <v>40</v>
      </c>
      <c r="D157" s="439" t="s">
        <v>60</v>
      </c>
      <c r="E157" s="436" t="s">
        <v>153</v>
      </c>
      <c r="F157" s="439" t="s">
        <v>154</v>
      </c>
      <c r="G157" s="265" t="str">
        <f t="shared" ref="G157" si="136">IF(F157="","","Success 1")</f>
        <v>Success 1</v>
      </c>
      <c r="H157" s="266" t="str">
        <f>IF((VLOOKUP($E157,'Year End Feedback Backsheet'!$D$11:$EN$188,$M157,0))="","",(VLOOKUP($E157,'Year End Feedback Backsheet'!$D$11:$EN$188,$M157,0)))</f>
        <v>3. Collaborative working relationships</v>
      </c>
      <c r="I157" s="267" t="str">
        <f>IF(F157="","","Challenge 1")</f>
        <v>Challenge 1</v>
      </c>
      <c r="J157" s="268" t="str">
        <f>IF((VLOOKUP($E157,'Year End Feedback Backsheet'!$D$11:$EN$188,$N157,0))="","",(VLOOKUP($E157,'Year End Feedback Backsheet'!$D$11:$EN$188,$N157,0)))</f>
        <v>6. Delivering services across interfaces</v>
      </c>
      <c r="M157" s="14">
        <f t="shared" ref="M157:M220" si="137">M154</f>
        <v>17</v>
      </c>
      <c r="N157" s="14">
        <f t="shared" si="133"/>
        <v>23</v>
      </c>
    </row>
    <row r="158" spans="1:14" ht="20.100000000000001" customHeight="1">
      <c r="A158" s="2"/>
      <c r="B158" s="424"/>
      <c r="C158" s="454"/>
      <c r="D158" s="440"/>
      <c r="E158" s="437"/>
      <c r="F158" s="440"/>
      <c r="G158" s="279" t="str">
        <f t="shared" ref="G158" si="138">IF(F157="","","Success 2")</f>
        <v>Success 2</v>
      </c>
      <c r="H158" s="273" t="str">
        <f>IF((VLOOKUP($E157,'Year End Feedback Backsheet'!$D$11:$EN$188,$M158,0))="","",(VLOOKUP($E157,'Year End Feedback Backsheet'!$D$11:$EN$188,$M158,0)))</f>
        <v>1. Shared vision and commitment</v>
      </c>
      <c r="I158" s="271" t="str">
        <f>IF(F157="","","Challenge 2")</f>
        <v>Challenge 2</v>
      </c>
      <c r="J158" s="272" t="str">
        <f>IF((VLOOKUP($E157,'Year End Feedback Backsheet'!$D$11:$EN$188,$N158,0))="","",(VLOOKUP($E157,'Year End Feedback Backsheet'!$D$11:$EN$188,$N158,0)))</f>
        <v>7. Digital interoperability and sharing data</v>
      </c>
      <c r="M158" s="14">
        <f t="shared" si="137"/>
        <v>19</v>
      </c>
      <c r="N158" s="14">
        <f t="shared" si="133"/>
        <v>25</v>
      </c>
    </row>
    <row r="159" spans="1:14" ht="20.100000000000001" customHeight="1" thickBot="1">
      <c r="A159" s="2"/>
      <c r="B159" s="425"/>
      <c r="C159" s="455"/>
      <c r="D159" s="441"/>
      <c r="E159" s="438"/>
      <c r="F159" s="441"/>
      <c r="G159" s="280" t="str">
        <f t="shared" ref="G159" si="139">IF(F157="","","Success 3")</f>
        <v>Success 3</v>
      </c>
      <c r="H159" s="278" t="str">
        <f>IF((VLOOKUP($E157,'Year End Feedback Backsheet'!$D$11:$EN$188,$M159,0))="","",(VLOOKUP($E157,'Year End Feedback Backsheet'!$D$11:$EN$188,$M159,0)))</f>
        <v>4. Integrated workforce planning</v>
      </c>
      <c r="I159" s="276" t="str">
        <f>IF(F157="","","Challenge 3")</f>
        <v>Challenge 3</v>
      </c>
      <c r="J159" s="277" t="str">
        <f>IF((VLOOKUP($E157,'Year End Feedback Backsheet'!$D$11:$EN$188,$N159,0))="","",(VLOOKUP($E157,'Year End Feedback Backsheet'!$D$11:$EN$188,$N159,0)))</f>
        <v>5. Evidencing impact and measuring success</v>
      </c>
      <c r="M159" s="14">
        <f t="shared" si="137"/>
        <v>21</v>
      </c>
      <c r="N159" s="14">
        <f t="shared" si="133"/>
        <v>27</v>
      </c>
    </row>
    <row r="160" spans="1:14" ht="20.100000000000001" customHeight="1">
      <c r="A160" s="2"/>
      <c r="B160" s="423" t="s">
        <v>20</v>
      </c>
      <c r="C160" s="453" t="s">
        <v>36</v>
      </c>
      <c r="D160" s="439" t="s">
        <v>64</v>
      </c>
      <c r="E160" s="436" t="s">
        <v>155</v>
      </c>
      <c r="F160" s="439" t="s">
        <v>156</v>
      </c>
      <c r="G160" s="265" t="str">
        <f t="shared" ref="G160" si="140">IF(F160="","","Success 1")</f>
        <v>Success 1</v>
      </c>
      <c r="H160" s="266" t="str">
        <f>IF((VLOOKUP($E160,'Year End Feedback Backsheet'!$D$11:$EN$188,$M160,0))="","",(VLOOKUP($E160,'Year End Feedback Backsheet'!$D$11:$EN$188,$M160,0)))</f>
        <v>6. Delivering services across interfaces</v>
      </c>
      <c r="I160" s="267" t="str">
        <f>IF(F160="","","Challenge 1")</f>
        <v>Challenge 1</v>
      </c>
      <c r="J160" s="268" t="str">
        <f>IF((VLOOKUP($E160,'Year End Feedback Backsheet'!$D$11:$EN$188,$N160,0))="","",(VLOOKUP($E160,'Year End Feedback Backsheet'!$D$11:$EN$188,$N160,0)))</f>
        <v>7. Digital interoperability and sharing data</v>
      </c>
      <c r="M160" s="14">
        <f t="shared" si="137"/>
        <v>17</v>
      </c>
      <c r="N160" s="14">
        <f t="shared" si="133"/>
        <v>23</v>
      </c>
    </row>
    <row r="161" spans="1:14" ht="20.100000000000001" customHeight="1">
      <c r="A161" s="2"/>
      <c r="B161" s="424"/>
      <c r="C161" s="454"/>
      <c r="D161" s="440"/>
      <c r="E161" s="437"/>
      <c r="F161" s="440"/>
      <c r="G161" s="279" t="str">
        <f t="shared" ref="G161" si="141">IF(F160="","","Success 2")</f>
        <v>Success 2</v>
      </c>
      <c r="H161" s="273" t="str">
        <f>IF((VLOOKUP($E160,'Year End Feedback Backsheet'!$D$11:$EN$188,$M161,0))="","",(VLOOKUP($E160,'Year End Feedback Backsheet'!$D$11:$EN$188,$M161,0)))</f>
        <v>1. Shared vision and commitment</v>
      </c>
      <c r="I161" s="271" t="str">
        <f>IF(F160="","","Challenge 2")</f>
        <v>Challenge 2</v>
      </c>
      <c r="J161" s="272" t="str">
        <f>IF((VLOOKUP($E160,'Year End Feedback Backsheet'!$D$11:$EN$188,$N161,0))="","",(VLOOKUP($E160,'Year End Feedback Backsheet'!$D$11:$EN$188,$N161,0)))</f>
        <v>5. Evidencing impact and measuring success</v>
      </c>
      <c r="M161" s="14">
        <f t="shared" si="137"/>
        <v>19</v>
      </c>
      <c r="N161" s="14">
        <f t="shared" si="133"/>
        <v>25</v>
      </c>
    </row>
    <row r="162" spans="1:14" ht="20.100000000000001" customHeight="1" thickBot="1">
      <c r="A162" s="2"/>
      <c r="B162" s="425"/>
      <c r="C162" s="455"/>
      <c r="D162" s="441"/>
      <c r="E162" s="438"/>
      <c r="F162" s="441"/>
      <c r="G162" s="280" t="str">
        <f t="shared" ref="G162" si="142">IF(F160="","","Success 3")</f>
        <v>Success 3</v>
      </c>
      <c r="H162" s="278" t="str">
        <f>IF((VLOOKUP($E160,'Year End Feedback Backsheet'!$D$11:$EN$188,$M162,0))="","",(VLOOKUP($E160,'Year End Feedback Backsheet'!$D$11:$EN$188,$M162,0)))</f>
        <v>3. Collaborative working relationships</v>
      </c>
      <c r="I162" s="276" t="str">
        <f>IF(F160="","","Challenge 3")</f>
        <v>Challenge 3</v>
      </c>
      <c r="J162" s="277" t="str">
        <f>IF((VLOOKUP($E160,'Year End Feedback Backsheet'!$D$11:$EN$188,$N162,0))="","",(VLOOKUP($E160,'Year End Feedback Backsheet'!$D$11:$EN$188,$N162,0)))</f>
        <v>10. Managing change</v>
      </c>
      <c r="M162" s="14">
        <f t="shared" si="137"/>
        <v>21</v>
      </c>
      <c r="N162" s="14">
        <f t="shared" si="133"/>
        <v>27</v>
      </c>
    </row>
    <row r="163" spans="1:14" ht="20.100000000000001" customHeight="1">
      <c r="A163" s="2"/>
      <c r="B163" s="423" t="s">
        <v>20</v>
      </c>
      <c r="C163" s="453" t="s">
        <v>36</v>
      </c>
      <c r="D163" s="439" t="s">
        <v>64</v>
      </c>
      <c r="E163" s="436" t="s">
        <v>157</v>
      </c>
      <c r="F163" s="439" t="s">
        <v>158</v>
      </c>
      <c r="G163" s="265" t="str">
        <f t="shared" ref="G163" si="143">IF(F163="","","Success 1")</f>
        <v>Success 1</v>
      </c>
      <c r="H163" s="266" t="str">
        <f>IF((VLOOKUP($E163,'Year End Feedback Backsheet'!$D$11:$EN$188,$M163,0))="","",(VLOOKUP($E163,'Year End Feedback Backsheet'!$D$11:$EN$188,$M163,0)))</f>
        <v>5. Evidencing impact and measuring success</v>
      </c>
      <c r="I163" s="267" t="str">
        <f>IF(F163="","","Challenge 1")</f>
        <v>Challenge 1</v>
      </c>
      <c r="J163" s="268" t="str">
        <f>IF((VLOOKUP($E163,'Year End Feedback Backsheet'!$D$11:$EN$188,$N163,0))="","",(VLOOKUP($E163,'Year End Feedback Backsheet'!$D$11:$EN$188,$N163,0)))</f>
        <v>8. Joint contracts and payment mechanisms</v>
      </c>
      <c r="M163" s="14">
        <f t="shared" si="137"/>
        <v>17</v>
      </c>
      <c r="N163" s="14">
        <f t="shared" si="133"/>
        <v>23</v>
      </c>
    </row>
    <row r="164" spans="1:14" ht="20.100000000000001" customHeight="1">
      <c r="A164" s="2"/>
      <c r="B164" s="424"/>
      <c r="C164" s="454"/>
      <c r="D164" s="440"/>
      <c r="E164" s="437"/>
      <c r="F164" s="440"/>
      <c r="G164" s="279" t="str">
        <f t="shared" ref="G164" si="144">IF(F163="","","Success 2")</f>
        <v>Success 2</v>
      </c>
      <c r="H164" s="273" t="str">
        <f>IF((VLOOKUP($E163,'Year End Feedback Backsheet'!$D$11:$EN$188,$M164,0))="","",(VLOOKUP($E163,'Year End Feedback Backsheet'!$D$11:$EN$188,$M164,0)))</f>
        <v>6. Delivering services across interfaces</v>
      </c>
      <c r="I164" s="271" t="str">
        <f>IF(F163="","","Challenge 2")</f>
        <v>Challenge 2</v>
      </c>
      <c r="J164" s="272" t="str">
        <f>IF((VLOOKUP($E163,'Year End Feedback Backsheet'!$D$11:$EN$188,$N164,0))="","",(VLOOKUP($E163,'Year End Feedback Backsheet'!$D$11:$EN$188,$N164,0)))</f>
        <v>10. Managing change</v>
      </c>
      <c r="M164" s="14">
        <f t="shared" si="137"/>
        <v>19</v>
      </c>
      <c r="N164" s="14">
        <f t="shared" si="133"/>
        <v>25</v>
      </c>
    </row>
    <row r="165" spans="1:14" ht="20.100000000000001" customHeight="1" thickBot="1">
      <c r="A165" s="2"/>
      <c r="B165" s="425"/>
      <c r="C165" s="455"/>
      <c r="D165" s="441"/>
      <c r="E165" s="438"/>
      <c r="F165" s="441"/>
      <c r="G165" s="280" t="str">
        <f t="shared" ref="G165" si="145">IF(F163="","","Success 3")</f>
        <v>Success 3</v>
      </c>
      <c r="H165" s="278" t="str">
        <f>IF((VLOOKUP($E163,'Year End Feedback Backsheet'!$D$11:$EN$188,$M165,0))="","",(VLOOKUP($E163,'Year End Feedback Backsheet'!$D$11:$EN$188,$M165,0)))</f>
        <v>5. Evidencing impact and measuring success</v>
      </c>
      <c r="I165" s="276" t="str">
        <f>IF(F163="","","Challenge 3")</f>
        <v>Challenge 3</v>
      </c>
      <c r="J165" s="277" t="str">
        <f>IF((VLOOKUP($E163,'Year End Feedback Backsheet'!$D$11:$EN$188,$N165,0))="","",(VLOOKUP($E163,'Year End Feedback Backsheet'!$D$11:$EN$188,$N165,0)))</f>
        <v>1. Shared vision and commitment</v>
      </c>
      <c r="M165" s="14">
        <f t="shared" si="137"/>
        <v>21</v>
      </c>
      <c r="N165" s="14">
        <f t="shared" si="133"/>
        <v>27</v>
      </c>
    </row>
    <row r="166" spans="1:14" ht="20.100000000000001" customHeight="1">
      <c r="A166" s="2"/>
      <c r="B166" s="423" t="s">
        <v>16</v>
      </c>
      <c r="C166" s="453" t="s">
        <v>26</v>
      </c>
      <c r="D166" s="439" t="s">
        <v>46</v>
      </c>
      <c r="E166" s="436" t="s">
        <v>159</v>
      </c>
      <c r="F166" s="439" t="s">
        <v>160</v>
      </c>
      <c r="G166" s="265" t="str">
        <f t="shared" ref="G166" si="146">IF(F166="","","Success 1")</f>
        <v>Success 1</v>
      </c>
      <c r="H166" s="266" t="str">
        <f>IF((VLOOKUP($E166,'Year End Feedback Backsheet'!$D$11:$EN$188,$M166,0))="","",(VLOOKUP($E166,'Year End Feedback Backsheet'!$D$11:$EN$188,$M166,0)))</f>
        <v>3. Collaborative working relationships</v>
      </c>
      <c r="I166" s="267" t="str">
        <f>IF(F166="","","Challenge 1")</f>
        <v>Challenge 1</v>
      </c>
      <c r="J166" s="268" t="str">
        <f>IF((VLOOKUP($E166,'Year End Feedback Backsheet'!$D$11:$EN$188,$N166,0))="","",(VLOOKUP($E166,'Year End Feedback Backsheet'!$D$11:$EN$188,$N166,0)))</f>
        <v>9. Sharing risks and benefits</v>
      </c>
      <c r="M166" s="14">
        <f t="shared" si="137"/>
        <v>17</v>
      </c>
      <c r="N166" s="14">
        <f t="shared" si="133"/>
        <v>23</v>
      </c>
    </row>
    <row r="167" spans="1:14" ht="20.100000000000001" customHeight="1">
      <c r="A167" s="2"/>
      <c r="B167" s="424"/>
      <c r="C167" s="454"/>
      <c r="D167" s="440"/>
      <c r="E167" s="437"/>
      <c r="F167" s="440"/>
      <c r="G167" s="279" t="str">
        <f t="shared" ref="G167" si="147">IF(F166="","","Success 2")</f>
        <v>Success 2</v>
      </c>
      <c r="H167" s="273" t="str">
        <f>IF((VLOOKUP($E166,'Year End Feedback Backsheet'!$D$11:$EN$188,$M167,0))="","",(VLOOKUP($E166,'Year End Feedback Backsheet'!$D$11:$EN$188,$M167,0)))</f>
        <v>5. Evidencing impact and measuring success</v>
      </c>
      <c r="I167" s="271" t="str">
        <f>IF(F166="","","Challenge 2")</f>
        <v>Challenge 2</v>
      </c>
      <c r="J167" s="272" t="str">
        <f>IF((VLOOKUP($E166,'Year End Feedback Backsheet'!$D$11:$EN$188,$N167,0))="","",(VLOOKUP($E166,'Year End Feedback Backsheet'!$D$11:$EN$188,$N167,0)))</f>
        <v/>
      </c>
      <c r="M167" s="14">
        <f t="shared" si="137"/>
        <v>19</v>
      </c>
      <c r="N167" s="14">
        <f t="shared" si="133"/>
        <v>25</v>
      </c>
    </row>
    <row r="168" spans="1:14" ht="20.100000000000001" customHeight="1" thickBot="1">
      <c r="A168" s="2"/>
      <c r="B168" s="425"/>
      <c r="C168" s="455"/>
      <c r="D168" s="441"/>
      <c r="E168" s="438"/>
      <c r="F168" s="441"/>
      <c r="G168" s="280" t="str">
        <f t="shared" ref="G168" si="148">IF(F166="","","Success 3")</f>
        <v>Success 3</v>
      </c>
      <c r="H168" s="278" t="str">
        <f>IF((VLOOKUP($E166,'Year End Feedback Backsheet'!$D$11:$EN$188,$M168,0))="","",(VLOOKUP($E166,'Year End Feedback Backsheet'!$D$11:$EN$188,$M168,0)))</f>
        <v>9. Sharing risks and benefits</v>
      </c>
      <c r="I168" s="276" t="str">
        <f>IF(F166="","","Challenge 3")</f>
        <v>Challenge 3</v>
      </c>
      <c r="J168" s="277" t="str">
        <f>IF((VLOOKUP($E166,'Year End Feedback Backsheet'!$D$11:$EN$188,$N168,0))="","",(VLOOKUP($E166,'Year End Feedback Backsheet'!$D$11:$EN$188,$N168,0)))</f>
        <v/>
      </c>
      <c r="M168" s="14">
        <f t="shared" si="137"/>
        <v>21</v>
      </c>
      <c r="N168" s="14">
        <f t="shared" si="133"/>
        <v>27</v>
      </c>
    </row>
    <row r="169" spans="1:14" ht="20.100000000000001" customHeight="1">
      <c r="A169" s="2"/>
      <c r="B169" s="423" t="s">
        <v>20</v>
      </c>
      <c r="C169" s="453" t="s">
        <v>36</v>
      </c>
      <c r="D169" s="439" t="s">
        <v>64</v>
      </c>
      <c r="E169" s="436" t="s">
        <v>161</v>
      </c>
      <c r="F169" s="439" t="s">
        <v>162</v>
      </c>
      <c r="G169" s="265" t="str">
        <f t="shared" ref="G169" si="149">IF(F169="","","Success 1")</f>
        <v>Success 1</v>
      </c>
      <c r="H169" s="266" t="str">
        <f>IF((VLOOKUP($E169,'Year End Feedback Backsheet'!$D$11:$EN$188,$M169,0))="","",(VLOOKUP($E169,'Year End Feedback Backsheet'!$D$11:$EN$188,$M169,0)))</f>
        <v>5. Evidencing impact and measuring success</v>
      </c>
      <c r="I169" s="267" t="str">
        <f>IF(F169="","","Challenge 1")</f>
        <v>Challenge 1</v>
      </c>
      <c r="J169" s="268" t="str">
        <f>IF((VLOOKUP($E169,'Year End Feedback Backsheet'!$D$11:$EN$188,$N169,0))="","",(VLOOKUP($E169,'Year End Feedback Backsheet'!$D$11:$EN$188,$N169,0)))</f>
        <v>6. Delivering services across interfaces</v>
      </c>
      <c r="M169" s="14">
        <f t="shared" si="137"/>
        <v>17</v>
      </c>
      <c r="N169" s="14">
        <f t="shared" si="133"/>
        <v>23</v>
      </c>
    </row>
    <row r="170" spans="1:14" ht="20.100000000000001" customHeight="1">
      <c r="A170" s="2"/>
      <c r="B170" s="424"/>
      <c r="C170" s="454"/>
      <c r="D170" s="440"/>
      <c r="E170" s="437"/>
      <c r="F170" s="440"/>
      <c r="G170" s="279" t="str">
        <f t="shared" ref="G170" si="150">IF(F169="","","Success 2")</f>
        <v>Success 2</v>
      </c>
      <c r="H170" s="273" t="str">
        <f>IF((VLOOKUP($E169,'Year End Feedback Backsheet'!$D$11:$EN$188,$M170,0))="","",(VLOOKUP($E169,'Year End Feedback Backsheet'!$D$11:$EN$188,$M170,0)))</f>
        <v>6. Delivering services across interfaces</v>
      </c>
      <c r="I170" s="271" t="str">
        <f>IF(F169="","","Challenge 2")</f>
        <v>Challenge 2</v>
      </c>
      <c r="J170" s="272" t="str">
        <f>IF((VLOOKUP($E169,'Year End Feedback Backsheet'!$D$11:$EN$188,$N170,0))="","",(VLOOKUP($E169,'Year End Feedback Backsheet'!$D$11:$EN$188,$N170,0)))</f>
        <v>7. Digital interoperability and sharing data</v>
      </c>
      <c r="M170" s="14">
        <f t="shared" si="137"/>
        <v>19</v>
      </c>
      <c r="N170" s="14">
        <f t="shared" si="133"/>
        <v>25</v>
      </c>
    </row>
    <row r="171" spans="1:14" ht="20.100000000000001" customHeight="1" thickBot="1">
      <c r="A171" s="2"/>
      <c r="B171" s="425"/>
      <c r="C171" s="455"/>
      <c r="D171" s="441"/>
      <c r="E171" s="438"/>
      <c r="F171" s="441"/>
      <c r="G171" s="280" t="str">
        <f t="shared" ref="G171" si="151">IF(F169="","","Success 3")</f>
        <v>Success 3</v>
      </c>
      <c r="H171" s="278" t="str">
        <f>IF((VLOOKUP($E169,'Year End Feedback Backsheet'!$D$11:$EN$188,$M171,0))="","",(VLOOKUP($E169,'Year End Feedback Backsheet'!$D$11:$EN$188,$M171,0)))</f>
        <v>7. Digital interoperability and sharing data</v>
      </c>
      <c r="I171" s="276" t="str">
        <f>IF(F169="","","Challenge 3")</f>
        <v>Challenge 3</v>
      </c>
      <c r="J171" s="277" t="str">
        <f>IF((VLOOKUP($E169,'Year End Feedback Backsheet'!$D$11:$EN$188,$N171,0))="","",(VLOOKUP($E169,'Year End Feedback Backsheet'!$D$11:$EN$188,$N171,0)))</f>
        <v>9. Sharing risks and benefits</v>
      </c>
      <c r="M171" s="14">
        <f t="shared" si="137"/>
        <v>21</v>
      </c>
      <c r="N171" s="14">
        <f t="shared" si="133"/>
        <v>27</v>
      </c>
    </row>
    <row r="172" spans="1:14" ht="20.100000000000001" customHeight="1">
      <c r="A172" s="2"/>
      <c r="B172" s="423" t="s">
        <v>22</v>
      </c>
      <c r="C172" s="453" t="s">
        <v>38</v>
      </c>
      <c r="D172" s="439" t="s">
        <v>62</v>
      </c>
      <c r="E172" s="436" t="s">
        <v>163</v>
      </c>
      <c r="F172" s="439" t="s">
        <v>164</v>
      </c>
      <c r="G172" s="265" t="str">
        <f t="shared" ref="G172" si="152">IF(F172="","","Success 1")</f>
        <v>Success 1</v>
      </c>
      <c r="H172" s="266" t="str">
        <f>IF((VLOOKUP($E172,'Year End Feedback Backsheet'!$D$11:$EN$188,$M172,0))="","",(VLOOKUP($E172,'Year End Feedback Backsheet'!$D$11:$EN$188,$M172,0)))</f>
        <v>1. Shared vision and commitment</v>
      </c>
      <c r="I172" s="267" t="str">
        <f>IF(F172="","","Challenge 1")</f>
        <v>Challenge 1</v>
      </c>
      <c r="J172" s="268" t="str">
        <f>IF((VLOOKUP($E172,'Year End Feedback Backsheet'!$D$11:$EN$188,$N172,0))="","",(VLOOKUP($E172,'Year End Feedback Backsheet'!$D$11:$EN$188,$N172,0)))</f>
        <v>6. Delivering services across interfaces</v>
      </c>
      <c r="M172" s="14">
        <f t="shared" si="137"/>
        <v>17</v>
      </c>
      <c r="N172" s="14">
        <f t="shared" si="133"/>
        <v>23</v>
      </c>
    </row>
    <row r="173" spans="1:14" ht="20.100000000000001" customHeight="1">
      <c r="A173" s="2"/>
      <c r="B173" s="424"/>
      <c r="C173" s="454"/>
      <c r="D173" s="440"/>
      <c r="E173" s="437"/>
      <c r="F173" s="440"/>
      <c r="G173" s="269" t="str">
        <f t="shared" ref="G173" si="153">IF(F172="","","Success 2")</f>
        <v>Success 2</v>
      </c>
      <c r="H173" s="270" t="str">
        <f>IF((VLOOKUP($E172,'Year End Feedback Backsheet'!$D$11:$EN$188,$M173,0))="","",(VLOOKUP($E172,'Year End Feedback Backsheet'!$D$11:$EN$188,$M173,0)))</f>
        <v>3. Collaborative working relationships</v>
      </c>
      <c r="I173" s="271" t="str">
        <f>IF(F172="","","Challenge 2")</f>
        <v>Challenge 2</v>
      </c>
      <c r="J173" s="272" t="str">
        <f>IF((VLOOKUP($E172,'Year End Feedback Backsheet'!$D$11:$EN$188,$N173,0))="","",(VLOOKUP($E172,'Year End Feedback Backsheet'!$D$11:$EN$188,$N173,0)))</f>
        <v>9. Sharing risks and benefits</v>
      </c>
      <c r="M173" s="14">
        <f t="shared" si="137"/>
        <v>19</v>
      </c>
      <c r="N173" s="14">
        <f t="shared" si="133"/>
        <v>25</v>
      </c>
    </row>
    <row r="174" spans="1:14" ht="20.100000000000001" customHeight="1" thickBot="1">
      <c r="A174" s="2"/>
      <c r="B174" s="425"/>
      <c r="C174" s="455"/>
      <c r="D174" s="441"/>
      <c r="E174" s="438"/>
      <c r="F174" s="441"/>
      <c r="G174" s="274" t="str">
        <f t="shared" ref="G174" si="154">IF(F172="","","Success 3")</f>
        <v>Success 3</v>
      </c>
      <c r="H174" s="275" t="str">
        <f>IF((VLOOKUP($E172,'Year End Feedback Backsheet'!$D$11:$EN$188,$M174,0))="","",(VLOOKUP($E172,'Year End Feedback Backsheet'!$D$11:$EN$188,$M174,0)))</f>
        <v>5. Evidencing impact and measuring success</v>
      </c>
      <c r="I174" s="276" t="str">
        <f>IF(F172="","","Challenge 3")</f>
        <v>Challenge 3</v>
      </c>
      <c r="J174" s="277" t="str">
        <f>IF((VLOOKUP($E172,'Year End Feedback Backsheet'!$D$11:$EN$188,$N174,0))="","",(VLOOKUP($E172,'Year End Feedback Backsheet'!$D$11:$EN$188,$N174,0)))</f>
        <v>4. Integrated workforce planning</v>
      </c>
      <c r="M174" s="14">
        <f t="shared" si="137"/>
        <v>21</v>
      </c>
      <c r="N174" s="14">
        <f t="shared" si="133"/>
        <v>27</v>
      </c>
    </row>
    <row r="175" spans="1:14" ht="20.100000000000001" customHeight="1">
      <c r="A175" s="2"/>
      <c r="B175" s="423" t="s">
        <v>20</v>
      </c>
      <c r="C175" s="453" t="s">
        <v>36</v>
      </c>
      <c r="D175" s="439" t="s">
        <v>64</v>
      </c>
      <c r="E175" s="436" t="s">
        <v>165</v>
      </c>
      <c r="F175" s="439" t="s">
        <v>166</v>
      </c>
      <c r="G175" s="265" t="str">
        <f t="shared" ref="G175" si="155">IF(F175="","","Success 1")</f>
        <v>Success 1</v>
      </c>
      <c r="H175" s="266" t="str">
        <f>IF((VLOOKUP($E175,'Year End Feedback Backsheet'!$D$11:$EN$188,$M175,0))="","",(VLOOKUP($E175,'Year End Feedback Backsheet'!$D$11:$EN$188,$M175,0)))</f>
        <v>5. Evidencing impact and measuring success</v>
      </c>
      <c r="I175" s="267" t="str">
        <f>IF(F175="","","Challenge 1")</f>
        <v>Challenge 1</v>
      </c>
      <c r="J175" s="268" t="str">
        <f>IF((VLOOKUP($E175,'Year End Feedback Backsheet'!$D$11:$EN$188,$N175,0))="","",(VLOOKUP($E175,'Year End Feedback Backsheet'!$D$11:$EN$188,$N175,0)))</f>
        <v>Other</v>
      </c>
      <c r="M175" s="14">
        <f t="shared" si="137"/>
        <v>17</v>
      </c>
      <c r="N175" s="14">
        <f t="shared" si="133"/>
        <v>23</v>
      </c>
    </row>
    <row r="176" spans="1:14" ht="20.100000000000001" customHeight="1">
      <c r="A176" s="2"/>
      <c r="B176" s="424"/>
      <c r="C176" s="454"/>
      <c r="D176" s="440"/>
      <c r="E176" s="437"/>
      <c r="F176" s="440"/>
      <c r="G176" s="279" t="str">
        <f t="shared" ref="G176" si="156">IF(F175="","","Success 2")</f>
        <v>Success 2</v>
      </c>
      <c r="H176" s="273" t="str">
        <f>IF((VLOOKUP($E175,'Year End Feedback Backsheet'!$D$11:$EN$188,$M176,0))="","",(VLOOKUP($E175,'Year End Feedback Backsheet'!$D$11:$EN$188,$M176,0)))</f>
        <v>1. Shared vision and commitment</v>
      </c>
      <c r="I176" s="271" t="str">
        <f>IF(F175="","","Challenge 2")</f>
        <v>Challenge 2</v>
      </c>
      <c r="J176" s="272" t="str">
        <f>IF((VLOOKUP($E175,'Year End Feedback Backsheet'!$D$11:$EN$188,$N176,0))="","",(VLOOKUP($E175,'Year End Feedback Backsheet'!$D$11:$EN$188,$N176,0)))</f>
        <v>5. Evidencing impact and measuring success</v>
      </c>
      <c r="M176" s="14">
        <f t="shared" si="137"/>
        <v>19</v>
      </c>
      <c r="N176" s="14">
        <f t="shared" si="133"/>
        <v>25</v>
      </c>
    </row>
    <row r="177" spans="1:14" ht="20.100000000000001" customHeight="1" thickBot="1">
      <c r="A177" s="2"/>
      <c r="B177" s="425"/>
      <c r="C177" s="455"/>
      <c r="D177" s="441"/>
      <c r="E177" s="438"/>
      <c r="F177" s="441"/>
      <c r="G177" s="280" t="str">
        <f t="shared" ref="G177" si="157">IF(F175="","","Success 3")</f>
        <v>Success 3</v>
      </c>
      <c r="H177" s="278" t="str">
        <f>IF((VLOOKUP($E175,'Year End Feedback Backsheet'!$D$11:$EN$188,$M177,0))="","",(VLOOKUP($E175,'Year End Feedback Backsheet'!$D$11:$EN$188,$M177,0)))</f>
        <v>5. Evidencing impact and measuring success</v>
      </c>
      <c r="I177" s="276" t="str">
        <f>IF(F175="","","Challenge 3")</f>
        <v>Challenge 3</v>
      </c>
      <c r="J177" s="277" t="str">
        <f>IF((VLOOKUP($E175,'Year End Feedback Backsheet'!$D$11:$EN$188,$N177,0))="","",(VLOOKUP($E175,'Year End Feedback Backsheet'!$D$11:$EN$188,$N177,0)))</f>
        <v>10. Managing change</v>
      </c>
      <c r="M177" s="14">
        <f t="shared" si="137"/>
        <v>21</v>
      </c>
      <c r="N177" s="14">
        <f t="shared" si="133"/>
        <v>27</v>
      </c>
    </row>
    <row r="178" spans="1:14" ht="20.100000000000001" customHeight="1">
      <c r="A178" s="2"/>
      <c r="B178" s="423" t="s">
        <v>20</v>
      </c>
      <c r="C178" s="453" t="s">
        <v>36</v>
      </c>
      <c r="D178" s="439" t="s">
        <v>64</v>
      </c>
      <c r="E178" s="436" t="s">
        <v>167</v>
      </c>
      <c r="F178" s="439" t="s">
        <v>168</v>
      </c>
      <c r="G178" s="265" t="str">
        <f t="shared" ref="G178" si="158">IF(F178="","","Success 1")</f>
        <v>Success 1</v>
      </c>
      <c r="H178" s="266" t="str">
        <f>IF((VLOOKUP($E178,'Year End Feedback Backsheet'!$D$11:$EN$188,$M178,0))="","",(VLOOKUP($E178,'Year End Feedback Backsheet'!$D$11:$EN$188,$M178,0)))</f>
        <v>1. Shared vision and commitment</v>
      </c>
      <c r="I178" s="267" t="str">
        <f>IF(F178="","","Challenge 1")</f>
        <v>Challenge 1</v>
      </c>
      <c r="J178" s="268" t="str">
        <f>IF((VLOOKUP($E178,'Year End Feedback Backsheet'!$D$11:$EN$188,$N178,0))="","",(VLOOKUP($E178,'Year End Feedback Backsheet'!$D$11:$EN$188,$N178,0)))</f>
        <v>4. Integrated workforce planning</v>
      </c>
      <c r="M178" s="14">
        <f t="shared" si="137"/>
        <v>17</v>
      </c>
      <c r="N178" s="14">
        <f t="shared" si="133"/>
        <v>23</v>
      </c>
    </row>
    <row r="179" spans="1:14" ht="20.100000000000001" customHeight="1">
      <c r="A179" s="2"/>
      <c r="B179" s="424"/>
      <c r="C179" s="454"/>
      <c r="D179" s="440"/>
      <c r="E179" s="437"/>
      <c r="F179" s="440"/>
      <c r="G179" s="279" t="str">
        <f t="shared" ref="G179" si="159">IF(F178="","","Success 2")</f>
        <v>Success 2</v>
      </c>
      <c r="H179" s="273" t="str">
        <f>IF((VLOOKUP($E178,'Year End Feedback Backsheet'!$D$11:$EN$188,$M179,0))="","",(VLOOKUP($E178,'Year End Feedback Backsheet'!$D$11:$EN$188,$M179,0)))</f>
        <v>2. Shared leadership and governance</v>
      </c>
      <c r="I179" s="271" t="str">
        <f>IF(F178="","","Challenge 2")</f>
        <v>Challenge 2</v>
      </c>
      <c r="J179" s="272" t="str">
        <f>IF((VLOOKUP($E178,'Year End Feedback Backsheet'!$D$11:$EN$188,$N179,0))="","",(VLOOKUP($E178,'Year End Feedback Backsheet'!$D$11:$EN$188,$N179,0)))</f>
        <v>9. Sharing risks and benefits</v>
      </c>
      <c r="M179" s="14">
        <f t="shared" si="137"/>
        <v>19</v>
      </c>
      <c r="N179" s="14">
        <f t="shared" si="133"/>
        <v>25</v>
      </c>
    </row>
    <row r="180" spans="1:14" ht="20.100000000000001" customHeight="1" thickBot="1">
      <c r="A180" s="2"/>
      <c r="B180" s="425"/>
      <c r="C180" s="455"/>
      <c r="D180" s="441"/>
      <c r="E180" s="438"/>
      <c r="F180" s="441"/>
      <c r="G180" s="280" t="str">
        <f t="shared" ref="G180" si="160">IF(F178="","","Success 3")</f>
        <v>Success 3</v>
      </c>
      <c r="H180" s="278" t="str">
        <f>IF((VLOOKUP($E178,'Year End Feedback Backsheet'!$D$11:$EN$188,$M180,0))="","",(VLOOKUP($E178,'Year End Feedback Backsheet'!$D$11:$EN$188,$M180,0)))</f>
        <v>3. Collaborative working relationships</v>
      </c>
      <c r="I180" s="276" t="str">
        <f>IF(F178="","","Challenge 3")</f>
        <v>Challenge 3</v>
      </c>
      <c r="J180" s="277" t="str">
        <f>IF((VLOOKUP($E178,'Year End Feedback Backsheet'!$D$11:$EN$188,$N180,0))="","",(VLOOKUP($E178,'Year End Feedback Backsheet'!$D$11:$EN$188,$N180,0)))</f>
        <v>7. Digital interoperability and sharing data</v>
      </c>
      <c r="M180" s="14">
        <f t="shared" si="137"/>
        <v>21</v>
      </c>
      <c r="N180" s="14">
        <f t="shared" si="133"/>
        <v>27</v>
      </c>
    </row>
    <row r="181" spans="1:14" ht="20.100000000000001" customHeight="1">
      <c r="A181" s="2"/>
      <c r="B181" s="423" t="s">
        <v>16</v>
      </c>
      <c r="C181" s="453" t="s">
        <v>24</v>
      </c>
      <c r="D181" s="439" t="s">
        <v>44</v>
      </c>
      <c r="E181" s="436" t="s">
        <v>169</v>
      </c>
      <c r="F181" s="439" t="s">
        <v>170</v>
      </c>
      <c r="G181" s="265" t="str">
        <f t="shared" ref="G181" si="161">IF(F181="","","Success 1")</f>
        <v>Success 1</v>
      </c>
      <c r="H181" s="266" t="str">
        <f>IF((VLOOKUP($E181,'Year End Feedback Backsheet'!$D$11:$EN$188,$M181,0))="","",(VLOOKUP($E181,'Year End Feedback Backsheet'!$D$11:$EN$188,$M181,0)))</f>
        <v>Other</v>
      </c>
      <c r="I181" s="267" t="str">
        <f>IF(F181="","","Challenge 1")</f>
        <v>Challenge 1</v>
      </c>
      <c r="J181" s="268" t="str">
        <f>IF((VLOOKUP($E181,'Year End Feedback Backsheet'!$D$11:$EN$188,$N181,0))="","",(VLOOKUP($E181,'Year End Feedback Backsheet'!$D$11:$EN$188,$N181,0)))</f>
        <v>Other</v>
      </c>
      <c r="M181" s="14">
        <f t="shared" si="137"/>
        <v>17</v>
      </c>
      <c r="N181" s="14">
        <f t="shared" si="133"/>
        <v>23</v>
      </c>
    </row>
    <row r="182" spans="1:14" ht="20.100000000000001" customHeight="1">
      <c r="A182" s="2"/>
      <c r="B182" s="424"/>
      <c r="C182" s="454"/>
      <c r="D182" s="440"/>
      <c r="E182" s="437"/>
      <c r="F182" s="440"/>
      <c r="G182" s="279" t="str">
        <f t="shared" ref="G182" si="162">IF(F181="","","Success 2")</f>
        <v>Success 2</v>
      </c>
      <c r="H182" s="273" t="str">
        <f>IF((VLOOKUP($E181,'Year End Feedback Backsheet'!$D$11:$EN$188,$M182,0))="","",(VLOOKUP($E181,'Year End Feedback Backsheet'!$D$11:$EN$188,$M182,0)))</f>
        <v/>
      </c>
      <c r="I182" s="271" t="str">
        <f>IF(F181="","","Challenge 2")</f>
        <v>Challenge 2</v>
      </c>
      <c r="J182" s="272" t="str">
        <f>IF((VLOOKUP($E181,'Year End Feedback Backsheet'!$D$11:$EN$188,$N182,0))="","",(VLOOKUP($E181,'Year End Feedback Backsheet'!$D$11:$EN$188,$N182,0)))</f>
        <v/>
      </c>
      <c r="M182" s="14">
        <f t="shared" si="137"/>
        <v>19</v>
      </c>
      <c r="N182" s="14">
        <f t="shared" si="133"/>
        <v>25</v>
      </c>
    </row>
    <row r="183" spans="1:14" ht="20.100000000000001" customHeight="1" thickBot="1">
      <c r="A183" s="2"/>
      <c r="B183" s="425"/>
      <c r="C183" s="455"/>
      <c r="D183" s="441"/>
      <c r="E183" s="438"/>
      <c r="F183" s="441"/>
      <c r="G183" s="280" t="str">
        <f t="shared" ref="G183" si="163">IF(F181="","","Success 3")</f>
        <v>Success 3</v>
      </c>
      <c r="H183" s="278" t="str">
        <f>IF((VLOOKUP($E181,'Year End Feedback Backsheet'!$D$11:$EN$188,$M183,0))="","",(VLOOKUP($E181,'Year End Feedback Backsheet'!$D$11:$EN$188,$M183,0)))</f>
        <v/>
      </c>
      <c r="I183" s="276" t="str">
        <f>IF(F181="","","Challenge 3")</f>
        <v>Challenge 3</v>
      </c>
      <c r="J183" s="277" t="str">
        <f>IF((VLOOKUP($E181,'Year End Feedback Backsheet'!$D$11:$EN$188,$N183,0))="","",(VLOOKUP($E181,'Year End Feedback Backsheet'!$D$11:$EN$188,$N183,0)))</f>
        <v/>
      </c>
      <c r="M183" s="14">
        <f t="shared" si="137"/>
        <v>21</v>
      </c>
      <c r="N183" s="14">
        <f t="shared" si="133"/>
        <v>27</v>
      </c>
    </row>
    <row r="184" spans="1:14" ht="20.100000000000001" customHeight="1">
      <c r="A184" s="2"/>
      <c r="B184" s="423" t="s">
        <v>20</v>
      </c>
      <c r="C184" s="453" t="s">
        <v>36</v>
      </c>
      <c r="D184" s="439" t="s">
        <v>64</v>
      </c>
      <c r="E184" s="436" t="s">
        <v>171</v>
      </c>
      <c r="F184" s="439" t="s">
        <v>172</v>
      </c>
      <c r="G184" s="265" t="str">
        <f t="shared" ref="G184" si="164">IF(F184="","","Success 1")</f>
        <v>Success 1</v>
      </c>
      <c r="H184" s="266" t="str">
        <f>IF((VLOOKUP($E184,'Year End Feedback Backsheet'!$D$11:$EN$188,$M184,0))="","",(VLOOKUP($E184,'Year End Feedback Backsheet'!$D$11:$EN$188,$M184,0)))</f>
        <v>1. Shared vision and commitment</v>
      </c>
      <c r="I184" s="267" t="str">
        <f>IF(F184="","","Challenge 1")</f>
        <v>Challenge 1</v>
      </c>
      <c r="J184" s="268" t="str">
        <f>IF((VLOOKUP($E184,'Year End Feedback Backsheet'!$D$11:$EN$188,$N184,0))="","",(VLOOKUP($E184,'Year End Feedback Backsheet'!$D$11:$EN$188,$N184,0)))</f>
        <v>8. Joint contracts and payment mechanisms</v>
      </c>
      <c r="M184" s="14">
        <f t="shared" si="137"/>
        <v>17</v>
      </c>
      <c r="N184" s="14">
        <f t="shared" si="133"/>
        <v>23</v>
      </c>
    </row>
    <row r="185" spans="1:14" ht="20.100000000000001" customHeight="1">
      <c r="A185" s="2"/>
      <c r="B185" s="424"/>
      <c r="C185" s="454"/>
      <c r="D185" s="440"/>
      <c r="E185" s="437"/>
      <c r="F185" s="440"/>
      <c r="G185" s="279" t="str">
        <f t="shared" ref="G185" si="165">IF(F184="","","Success 2")</f>
        <v>Success 2</v>
      </c>
      <c r="H185" s="273" t="str">
        <f>IF((VLOOKUP($E184,'Year End Feedback Backsheet'!$D$11:$EN$188,$M185,0))="","",(VLOOKUP($E184,'Year End Feedback Backsheet'!$D$11:$EN$188,$M185,0)))</f>
        <v>10. Managing change</v>
      </c>
      <c r="I185" s="271" t="str">
        <f>IF(F184="","","Challenge 2")</f>
        <v>Challenge 2</v>
      </c>
      <c r="J185" s="272" t="str">
        <f>IF((VLOOKUP($E184,'Year End Feedback Backsheet'!$D$11:$EN$188,$N185,0))="","",(VLOOKUP($E184,'Year End Feedback Backsheet'!$D$11:$EN$188,$N185,0)))</f>
        <v>7. Digital interoperability and sharing data</v>
      </c>
      <c r="M185" s="14">
        <f t="shared" si="137"/>
        <v>19</v>
      </c>
      <c r="N185" s="14">
        <f t="shared" si="133"/>
        <v>25</v>
      </c>
    </row>
    <row r="186" spans="1:14" ht="20.100000000000001" customHeight="1" thickBot="1">
      <c r="A186" s="2"/>
      <c r="B186" s="425"/>
      <c r="C186" s="455"/>
      <c r="D186" s="441"/>
      <c r="E186" s="438"/>
      <c r="F186" s="441"/>
      <c r="G186" s="280" t="str">
        <f t="shared" ref="G186" si="166">IF(F184="","","Success 3")</f>
        <v>Success 3</v>
      </c>
      <c r="H186" s="278" t="str">
        <f>IF((VLOOKUP($E184,'Year End Feedback Backsheet'!$D$11:$EN$188,$M186,0))="","",(VLOOKUP($E184,'Year End Feedback Backsheet'!$D$11:$EN$188,$M186,0)))</f>
        <v>1. Shared vision and commitment</v>
      </c>
      <c r="I186" s="276" t="str">
        <f>IF(F184="","","Challenge 3")</f>
        <v>Challenge 3</v>
      </c>
      <c r="J186" s="277" t="str">
        <f>IF((VLOOKUP($E184,'Year End Feedback Backsheet'!$D$11:$EN$188,$N186,0))="","",(VLOOKUP($E184,'Year End Feedback Backsheet'!$D$11:$EN$188,$N186,0)))</f>
        <v>4. Integrated workforce planning</v>
      </c>
      <c r="M186" s="14">
        <f t="shared" si="137"/>
        <v>21</v>
      </c>
      <c r="N186" s="14">
        <f t="shared" si="133"/>
        <v>27</v>
      </c>
    </row>
    <row r="187" spans="1:14" ht="20.100000000000001" customHeight="1">
      <c r="A187" s="2"/>
      <c r="B187" s="423" t="s">
        <v>18</v>
      </c>
      <c r="C187" s="453" t="s">
        <v>32</v>
      </c>
      <c r="D187" s="439" t="s">
        <v>50</v>
      </c>
      <c r="E187" s="436" t="s">
        <v>173</v>
      </c>
      <c r="F187" s="439" t="s">
        <v>174</v>
      </c>
      <c r="G187" s="265" t="str">
        <f t="shared" ref="G187" si="167">IF(F187="","","Success 1")</f>
        <v>Success 1</v>
      </c>
      <c r="H187" s="266" t="str">
        <f>IF((VLOOKUP($E187,'Year End Feedback Backsheet'!$D$11:$EN$188,$M187,0))="","",(VLOOKUP($E187,'Year End Feedback Backsheet'!$D$11:$EN$188,$M187,0)))</f>
        <v>3. Collaborative working relationships</v>
      </c>
      <c r="I187" s="267" t="str">
        <f>IF(F187="","","Challenge 1")</f>
        <v>Challenge 1</v>
      </c>
      <c r="J187" s="268" t="str">
        <f>IF((VLOOKUP($E187,'Year End Feedback Backsheet'!$D$11:$EN$188,$N187,0))="","",(VLOOKUP($E187,'Year End Feedback Backsheet'!$D$11:$EN$188,$N187,0)))</f>
        <v>Other</v>
      </c>
      <c r="M187" s="14">
        <f t="shared" si="137"/>
        <v>17</v>
      </c>
      <c r="N187" s="14">
        <f t="shared" si="133"/>
        <v>23</v>
      </c>
    </row>
    <row r="188" spans="1:14" ht="20.100000000000001" customHeight="1">
      <c r="A188" s="2"/>
      <c r="B188" s="424"/>
      <c r="C188" s="454"/>
      <c r="D188" s="440"/>
      <c r="E188" s="437"/>
      <c r="F188" s="440"/>
      <c r="G188" s="279" t="str">
        <f t="shared" ref="G188" si="168">IF(F187="","","Success 2")</f>
        <v>Success 2</v>
      </c>
      <c r="H188" s="273" t="str">
        <f>IF((VLOOKUP($E187,'Year End Feedback Backsheet'!$D$11:$EN$188,$M188,0))="","",(VLOOKUP($E187,'Year End Feedback Backsheet'!$D$11:$EN$188,$M188,0)))</f>
        <v>8. Joint contracts and payment mechanisms</v>
      </c>
      <c r="I188" s="271" t="str">
        <f>IF(F187="","","Challenge 2")</f>
        <v>Challenge 2</v>
      </c>
      <c r="J188" s="272" t="str">
        <f>IF((VLOOKUP($E187,'Year End Feedback Backsheet'!$D$11:$EN$188,$N188,0))="","",(VLOOKUP($E187,'Year End Feedback Backsheet'!$D$11:$EN$188,$N188,0)))</f>
        <v>5. Evidencing impact and measuring success</v>
      </c>
      <c r="M188" s="14">
        <f t="shared" si="137"/>
        <v>19</v>
      </c>
      <c r="N188" s="14">
        <f t="shared" si="133"/>
        <v>25</v>
      </c>
    </row>
    <row r="189" spans="1:14" ht="20.100000000000001" customHeight="1" thickBot="1">
      <c r="A189" s="2"/>
      <c r="B189" s="425"/>
      <c r="C189" s="455"/>
      <c r="D189" s="441"/>
      <c r="E189" s="438"/>
      <c r="F189" s="441"/>
      <c r="G189" s="280" t="str">
        <f t="shared" ref="G189" si="169">IF(F187="","","Success 3")</f>
        <v>Success 3</v>
      </c>
      <c r="H189" s="278" t="str">
        <f>IF((VLOOKUP($E187,'Year End Feedback Backsheet'!$D$11:$EN$188,$M189,0))="","",(VLOOKUP($E187,'Year End Feedback Backsheet'!$D$11:$EN$188,$M189,0)))</f>
        <v>5. Evidencing impact and measuring success</v>
      </c>
      <c r="I189" s="276" t="str">
        <f>IF(F187="","","Challenge 3")</f>
        <v>Challenge 3</v>
      </c>
      <c r="J189" s="277" t="str">
        <f>IF((VLOOKUP($E187,'Year End Feedback Backsheet'!$D$11:$EN$188,$N189,0))="","",(VLOOKUP($E187,'Year End Feedback Backsheet'!$D$11:$EN$188,$N189,0)))</f>
        <v>Other</v>
      </c>
      <c r="M189" s="14">
        <f t="shared" si="137"/>
        <v>21</v>
      </c>
      <c r="N189" s="14">
        <f t="shared" si="133"/>
        <v>27</v>
      </c>
    </row>
    <row r="190" spans="1:14" ht="20.100000000000001" customHeight="1">
      <c r="A190" s="2"/>
      <c r="B190" s="423" t="s">
        <v>18</v>
      </c>
      <c r="C190" s="453" t="s">
        <v>34</v>
      </c>
      <c r="D190" s="439" t="s">
        <v>52</v>
      </c>
      <c r="E190" s="436" t="s">
        <v>175</v>
      </c>
      <c r="F190" s="439" t="s">
        <v>176</v>
      </c>
      <c r="G190" s="265" t="str">
        <f t="shared" ref="G190" si="170">IF(F190="","","Success 1")</f>
        <v>Success 1</v>
      </c>
      <c r="H190" s="266" t="str">
        <f>IF((VLOOKUP($E190,'Year End Feedback Backsheet'!$D$11:$EN$188,$M190,0))="","",(VLOOKUP($E190,'Year End Feedback Backsheet'!$D$11:$EN$188,$M190,0)))</f>
        <v>3. Collaborative working relationships</v>
      </c>
      <c r="I190" s="267" t="str">
        <f>IF(F190="","","Challenge 1")</f>
        <v>Challenge 1</v>
      </c>
      <c r="J190" s="268" t="str">
        <f>IF((VLOOKUP($E190,'Year End Feedback Backsheet'!$D$11:$EN$188,$N190,0))="","",(VLOOKUP($E190,'Year End Feedback Backsheet'!$D$11:$EN$188,$N190,0)))</f>
        <v>10. Managing change</v>
      </c>
      <c r="M190" s="14">
        <f t="shared" si="137"/>
        <v>17</v>
      </c>
      <c r="N190" s="14">
        <f t="shared" si="133"/>
        <v>23</v>
      </c>
    </row>
    <row r="191" spans="1:14" ht="20.100000000000001" customHeight="1">
      <c r="A191" s="2"/>
      <c r="B191" s="424"/>
      <c r="C191" s="454"/>
      <c r="D191" s="440"/>
      <c r="E191" s="437"/>
      <c r="F191" s="440"/>
      <c r="G191" s="279" t="str">
        <f t="shared" ref="G191" si="171">IF(F190="","","Success 2")</f>
        <v>Success 2</v>
      </c>
      <c r="H191" s="273" t="str">
        <f>IF((VLOOKUP($E190,'Year End Feedback Backsheet'!$D$11:$EN$188,$M191,0))="","",(VLOOKUP($E190,'Year End Feedback Backsheet'!$D$11:$EN$188,$M191,0)))</f>
        <v>3. Collaborative working relationships</v>
      </c>
      <c r="I191" s="271" t="str">
        <f>IF(F190="","","Challenge 2")</f>
        <v>Challenge 2</v>
      </c>
      <c r="J191" s="272" t="str">
        <f>IF((VLOOKUP($E190,'Year End Feedback Backsheet'!$D$11:$EN$188,$N191,0))="","",(VLOOKUP($E190,'Year End Feedback Backsheet'!$D$11:$EN$188,$N191,0)))</f>
        <v>4. Integrated workforce planning</v>
      </c>
      <c r="M191" s="14">
        <f t="shared" si="137"/>
        <v>19</v>
      </c>
      <c r="N191" s="14">
        <f t="shared" si="133"/>
        <v>25</v>
      </c>
    </row>
    <row r="192" spans="1:14" ht="20.100000000000001" customHeight="1" thickBot="1">
      <c r="A192" s="2"/>
      <c r="B192" s="425"/>
      <c r="C192" s="455"/>
      <c r="D192" s="441"/>
      <c r="E192" s="438"/>
      <c r="F192" s="441"/>
      <c r="G192" s="280" t="str">
        <f t="shared" ref="G192" si="172">IF(F190="","","Success 3")</f>
        <v>Success 3</v>
      </c>
      <c r="H192" s="278" t="str">
        <f>IF((VLOOKUP($E190,'Year End Feedback Backsheet'!$D$11:$EN$188,$M192,0))="","",(VLOOKUP($E190,'Year End Feedback Backsheet'!$D$11:$EN$188,$M192,0)))</f>
        <v>7. Digital interoperability and sharing data</v>
      </c>
      <c r="I192" s="276" t="str">
        <f>IF(F190="","","Challenge 3")</f>
        <v>Challenge 3</v>
      </c>
      <c r="J192" s="277" t="str">
        <f>IF((VLOOKUP($E190,'Year End Feedback Backsheet'!$D$11:$EN$188,$N192,0))="","",(VLOOKUP($E190,'Year End Feedback Backsheet'!$D$11:$EN$188,$N192,0)))</f>
        <v>5. Evidencing impact and measuring success</v>
      </c>
      <c r="M192" s="14">
        <f t="shared" si="137"/>
        <v>21</v>
      </c>
      <c r="N192" s="14">
        <f t="shared" si="133"/>
        <v>27</v>
      </c>
    </row>
    <row r="193" spans="1:14" ht="20.100000000000001" customHeight="1">
      <c r="A193" s="2"/>
      <c r="B193" s="423" t="s">
        <v>20</v>
      </c>
      <c r="C193" s="453" t="s">
        <v>36</v>
      </c>
      <c r="D193" s="439" t="s">
        <v>64</v>
      </c>
      <c r="E193" s="436" t="s">
        <v>177</v>
      </c>
      <c r="F193" s="439" t="s">
        <v>178</v>
      </c>
      <c r="G193" s="265" t="str">
        <f t="shared" ref="G193" si="173">IF(F193="","","Success 1")</f>
        <v>Success 1</v>
      </c>
      <c r="H193" s="266" t="str">
        <f>IF((VLOOKUP($E193,'Year End Feedback Backsheet'!$D$11:$EN$188,$M193,0))="","",(VLOOKUP($E193,'Year End Feedback Backsheet'!$D$11:$EN$188,$M193,0)))</f>
        <v>3. Collaborative working relationships</v>
      </c>
      <c r="I193" s="267" t="str">
        <f>IF(F193="","","Challenge 1")</f>
        <v>Challenge 1</v>
      </c>
      <c r="J193" s="268" t="str">
        <f>IF((VLOOKUP($E193,'Year End Feedback Backsheet'!$D$11:$EN$188,$N193,0))="","",(VLOOKUP($E193,'Year End Feedback Backsheet'!$D$11:$EN$188,$N193,0)))</f>
        <v>10. Managing change</v>
      </c>
      <c r="M193" s="14">
        <f t="shared" si="137"/>
        <v>17</v>
      </c>
      <c r="N193" s="14">
        <f t="shared" si="133"/>
        <v>23</v>
      </c>
    </row>
    <row r="194" spans="1:14" ht="20.100000000000001" customHeight="1">
      <c r="A194" s="2"/>
      <c r="B194" s="424"/>
      <c r="C194" s="454"/>
      <c r="D194" s="440"/>
      <c r="E194" s="437"/>
      <c r="F194" s="440"/>
      <c r="G194" s="279" t="str">
        <f t="shared" ref="G194" si="174">IF(F193="","","Success 2")</f>
        <v>Success 2</v>
      </c>
      <c r="H194" s="273" t="str">
        <f>IF((VLOOKUP($E193,'Year End Feedback Backsheet'!$D$11:$EN$188,$M194,0))="","",(VLOOKUP($E193,'Year End Feedback Backsheet'!$D$11:$EN$188,$M194,0)))</f>
        <v>6. Delivering services across interfaces</v>
      </c>
      <c r="I194" s="271" t="str">
        <f>IF(F193="","","Challenge 2")</f>
        <v>Challenge 2</v>
      </c>
      <c r="J194" s="272" t="str">
        <f>IF((VLOOKUP($E193,'Year End Feedback Backsheet'!$D$11:$EN$188,$N194,0))="","",(VLOOKUP($E193,'Year End Feedback Backsheet'!$D$11:$EN$188,$N194,0)))</f>
        <v>5. Evidencing impact and measuring success</v>
      </c>
      <c r="M194" s="14">
        <f t="shared" si="137"/>
        <v>19</v>
      </c>
      <c r="N194" s="14">
        <f t="shared" si="133"/>
        <v>25</v>
      </c>
    </row>
    <row r="195" spans="1:14" ht="20.100000000000001" customHeight="1" thickBot="1">
      <c r="A195" s="2"/>
      <c r="B195" s="425"/>
      <c r="C195" s="455"/>
      <c r="D195" s="441"/>
      <c r="E195" s="438"/>
      <c r="F195" s="441"/>
      <c r="G195" s="280" t="str">
        <f t="shared" ref="G195" si="175">IF(F193="","","Success 3")</f>
        <v>Success 3</v>
      </c>
      <c r="H195" s="278" t="str">
        <f>IF((VLOOKUP($E193,'Year End Feedback Backsheet'!$D$11:$EN$188,$M195,0))="","",(VLOOKUP($E193,'Year End Feedback Backsheet'!$D$11:$EN$188,$M195,0)))</f>
        <v>3. Collaborative working relationships</v>
      </c>
      <c r="I195" s="276" t="str">
        <f>IF(F193="","","Challenge 3")</f>
        <v>Challenge 3</v>
      </c>
      <c r="J195" s="277" t="str">
        <f>IF((VLOOKUP($E193,'Year End Feedback Backsheet'!$D$11:$EN$188,$N195,0))="","",(VLOOKUP($E193,'Year End Feedback Backsheet'!$D$11:$EN$188,$N195,0)))</f>
        <v>7. Digital interoperability and sharing data</v>
      </c>
      <c r="M195" s="14">
        <f t="shared" si="137"/>
        <v>21</v>
      </c>
      <c r="N195" s="14">
        <f t="shared" si="133"/>
        <v>27</v>
      </c>
    </row>
    <row r="196" spans="1:14" ht="20.100000000000001" customHeight="1">
      <c r="A196" s="2"/>
      <c r="B196" s="423" t="s">
        <v>20</v>
      </c>
      <c r="C196" s="453" t="s">
        <v>36</v>
      </c>
      <c r="D196" s="439" t="s">
        <v>64</v>
      </c>
      <c r="E196" s="436" t="s">
        <v>179</v>
      </c>
      <c r="F196" s="439" t="s">
        <v>180</v>
      </c>
      <c r="G196" s="265" t="str">
        <f t="shared" ref="G196" si="176">IF(F196="","","Success 1")</f>
        <v>Success 1</v>
      </c>
      <c r="H196" s="266" t="str">
        <f>IF((VLOOKUP($E196,'Year End Feedback Backsheet'!$D$11:$EN$188,$M196,0))="","",(VLOOKUP($E196,'Year End Feedback Backsheet'!$D$11:$EN$188,$M196,0)))</f>
        <v>3. Collaborative working relationships</v>
      </c>
      <c r="I196" s="267" t="str">
        <f>IF(F196="","","Challenge 1")</f>
        <v>Challenge 1</v>
      </c>
      <c r="J196" s="268" t="str">
        <f>IF((VLOOKUP($E196,'Year End Feedback Backsheet'!$D$11:$EN$188,$N196,0))="","",(VLOOKUP($E196,'Year End Feedback Backsheet'!$D$11:$EN$188,$N196,0)))</f>
        <v>4. Integrated workforce planning</v>
      </c>
      <c r="M196" s="14">
        <f t="shared" si="137"/>
        <v>17</v>
      </c>
      <c r="N196" s="14">
        <f t="shared" si="133"/>
        <v>23</v>
      </c>
    </row>
    <row r="197" spans="1:14" ht="20.100000000000001" customHeight="1">
      <c r="A197" s="2"/>
      <c r="B197" s="424"/>
      <c r="C197" s="454"/>
      <c r="D197" s="440"/>
      <c r="E197" s="437"/>
      <c r="F197" s="440"/>
      <c r="G197" s="279" t="str">
        <f t="shared" ref="G197" si="177">IF(F196="","","Success 2")</f>
        <v>Success 2</v>
      </c>
      <c r="H197" s="273" t="str">
        <f>IF((VLOOKUP($E196,'Year End Feedback Backsheet'!$D$11:$EN$188,$M197,0))="","",(VLOOKUP($E196,'Year End Feedback Backsheet'!$D$11:$EN$188,$M197,0)))</f>
        <v>3. Collaborative working relationships</v>
      </c>
      <c r="I197" s="271" t="str">
        <f>IF(F196="","","Challenge 2")</f>
        <v>Challenge 2</v>
      </c>
      <c r="J197" s="272" t="str">
        <f>IF((VLOOKUP($E196,'Year End Feedback Backsheet'!$D$11:$EN$188,$N197,0))="","",(VLOOKUP($E196,'Year End Feedback Backsheet'!$D$11:$EN$188,$N197,0)))</f>
        <v>6. Delivering services across interfaces</v>
      </c>
      <c r="M197" s="14">
        <f t="shared" si="137"/>
        <v>19</v>
      </c>
      <c r="N197" s="14">
        <f t="shared" si="133"/>
        <v>25</v>
      </c>
    </row>
    <row r="198" spans="1:14" ht="20.100000000000001" customHeight="1" thickBot="1">
      <c r="A198" s="2"/>
      <c r="B198" s="425"/>
      <c r="C198" s="455"/>
      <c r="D198" s="441"/>
      <c r="E198" s="438"/>
      <c r="F198" s="441"/>
      <c r="G198" s="280" t="str">
        <f t="shared" ref="G198" si="178">IF(F196="","","Success 3")</f>
        <v>Success 3</v>
      </c>
      <c r="H198" s="278" t="str">
        <f>IF((VLOOKUP($E196,'Year End Feedback Backsheet'!$D$11:$EN$188,$M198,0))="","",(VLOOKUP($E196,'Year End Feedback Backsheet'!$D$11:$EN$188,$M198,0)))</f>
        <v>1. Shared vision and commitment</v>
      </c>
      <c r="I198" s="276" t="str">
        <f>IF(F196="","","Challenge 3")</f>
        <v>Challenge 3</v>
      </c>
      <c r="J198" s="277" t="str">
        <f>IF((VLOOKUP($E196,'Year End Feedback Backsheet'!$D$11:$EN$188,$N198,0))="","",(VLOOKUP($E196,'Year End Feedback Backsheet'!$D$11:$EN$188,$N198,0)))</f>
        <v>3. Collaborative working relationships</v>
      </c>
      <c r="M198" s="14">
        <f t="shared" si="137"/>
        <v>21</v>
      </c>
      <c r="N198" s="14">
        <f t="shared" si="133"/>
        <v>27</v>
      </c>
    </row>
    <row r="199" spans="1:14" ht="20.100000000000001" customHeight="1">
      <c r="A199" s="2"/>
      <c r="B199" s="423" t="s">
        <v>22</v>
      </c>
      <c r="C199" s="453" t="s">
        <v>38</v>
      </c>
      <c r="D199" s="439" t="s">
        <v>62</v>
      </c>
      <c r="E199" s="436" t="s">
        <v>181</v>
      </c>
      <c r="F199" s="439" t="s">
        <v>182</v>
      </c>
      <c r="G199" s="265" t="str">
        <f t="shared" ref="G199" si="179">IF(F199="","","Success 1")</f>
        <v>Success 1</v>
      </c>
      <c r="H199" s="266" t="str">
        <f>IF((VLOOKUP($E199,'Year End Feedback Backsheet'!$D$11:$EN$188,$M199,0))="","",(VLOOKUP($E199,'Year End Feedback Backsheet'!$D$11:$EN$188,$M199,0)))</f>
        <v>3. Collaborative working relationships</v>
      </c>
      <c r="I199" s="267" t="str">
        <f>IF(F199="","","Challenge 1")</f>
        <v>Challenge 1</v>
      </c>
      <c r="J199" s="268" t="str">
        <f>IF((VLOOKUP($E199,'Year End Feedback Backsheet'!$D$11:$EN$188,$N199,0))="","",(VLOOKUP($E199,'Year End Feedback Backsheet'!$D$11:$EN$188,$N199,0)))</f>
        <v>9. Sharing risks and benefits</v>
      </c>
      <c r="M199" s="14">
        <f t="shared" si="137"/>
        <v>17</v>
      </c>
      <c r="N199" s="14">
        <f t="shared" si="133"/>
        <v>23</v>
      </c>
    </row>
    <row r="200" spans="1:14" ht="20.100000000000001" customHeight="1">
      <c r="A200" s="2"/>
      <c r="B200" s="424"/>
      <c r="C200" s="454"/>
      <c r="D200" s="440"/>
      <c r="E200" s="437"/>
      <c r="F200" s="440"/>
      <c r="G200" s="279" t="str">
        <f t="shared" ref="G200" si="180">IF(F199="","","Success 2")</f>
        <v>Success 2</v>
      </c>
      <c r="H200" s="273" t="str">
        <f>IF((VLOOKUP($E199,'Year End Feedback Backsheet'!$D$11:$EN$188,$M200,0))="","",(VLOOKUP($E199,'Year End Feedback Backsheet'!$D$11:$EN$188,$M200,0)))</f>
        <v>6. Delivering services across interfaces</v>
      </c>
      <c r="I200" s="271" t="str">
        <f>IF(F199="","","Challenge 2")</f>
        <v>Challenge 2</v>
      </c>
      <c r="J200" s="272" t="str">
        <f>IF((VLOOKUP($E199,'Year End Feedback Backsheet'!$D$11:$EN$188,$N200,0))="","",(VLOOKUP($E199,'Year End Feedback Backsheet'!$D$11:$EN$188,$N200,0)))</f>
        <v>2. Shared leadership and governance</v>
      </c>
      <c r="M200" s="14">
        <f t="shared" si="137"/>
        <v>19</v>
      </c>
      <c r="N200" s="14">
        <f t="shared" si="133"/>
        <v>25</v>
      </c>
    </row>
    <row r="201" spans="1:14" ht="20.100000000000001" customHeight="1" thickBot="1">
      <c r="A201" s="2"/>
      <c r="B201" s="425"/>
      <c r="C201" s="455"/>
      <c r="D201" s="441"/>
      <c r="E201" s="438"/>
      <c r="F201" s="441"/>
      <c r="G201" s="280" t="str">
        <f t="shared" ref="G201" si="181">IF(F199="","","Success 3")</f>
        <v>Success 3</v>
      </c>
      <c r="H201" s="278" t="str">
        <f>IF((VLOOKUP($E199,'Year End Feedback Backsheet'!$D$11:$EN$188,$M201,0))="","",(VLOOKUP($E199,'Year End Feedback Backsheet'!$D$11:$EN$188,$M201,0)))</f>
        <v>3. Collaborative working relationships</v>
      </c>
      <c r="I201" s="276" t="str">
        <f>IF(F199="","","Challenge 3")</f>
        <v>Challenge 3</v>
      </c>
      <c r="J201" s="277" t="str">
        <f>IF((VLOOKUP($E199,'Year End Feedback Backsheet'!$D$11:$EN$188,$N201,0))="","",(VLOOKUP($E199,'Year End Feedback Backsheet'!$D$11:$EN$188,$N201,0)))</f>
        <v/>
      </c>
      <c r="M201" s="14">
        <f t="shared" si="137"/>
        <v>21</v>
      </c>
      <c r="N201" s="14">
        <f t="shared" si="133"/>
        <v>27</v>
      </c>
    </row>
    <row r="202" spans="1:14" ht="20.100000000000001" customHeight="1">
      <c r="A202" s="2"/>
      <c r="B202" s="423" t="s">
        <v>20</v>
      </c>
      <c r="C202" s="453" t="s">
        <v>36</v>
      </c>
      <c r="D202" s="439" t="s">
        <v>64</v>
      </c>
      <c r="E202" s="436" t="s">
        <v>183</v>
      </c>
      <c r="F202" s="439" t="s">
        <v>184</v>
      </c>
      <c r="G202" s="265" t="str">
        <f t="shared" ref="G202" si="182">IF(F202="","","Success 1")</f>
        <v>Success 1</v>
      </c>
      <c r="H202" s="266" t="str">
        <f>IF((VLOOKUP($E202,'Year End Feedback Backsheet'!$D$11:$EN$188,$M202,0))="","",(VLOOKUP($E202,'Year End Feedback Backsheet'!$D$11:$EN$188,$M202,0)))</f>
        <v>6. Delivering services across interfaces</v>
      </c>
      <c r="I202" s="267" t="str">
        <f>IF(F202="","","Challenge 1")</f>
        <v>Challenge 1</v>
      </c>
      <c r="J202" s="268" t="str">
        <f>IF((VLOOKUP($E202,'Year End Feedback Backsheet'!$D$11:$EN$188,$N202,0))="","",(VLOOKUP($E202,'Year End Feedback Backsheet'!$D$11:$EN$188,$N202,0)))</f>
        <v>6. Delivering services across interfaces</v>
      </c>
      <c r="M202" s="14">
        <f t="shared" si="137"/>
        <v>17</v>
      </c>
      <c r="N202" s="14">
        <f t="shared" si="133"/>
        <v>23</v>
      </c>
    </row>
    <row r="203" spans="1:14" ht="20.100000000000001" customHeight="1">
      <c r="A203" s="2"/>
      <c r="B203" s="424"/>
      <c r="C203" s="454"/>
      <c r="D203" s="440"/>
      <c r="E203" s="437"/>
      <c r="F203" s="440"/>
      <c r="G203" s="279" t="str">
        <f t="shared" ref="G203" si="183">IF(F202="","","Success 2")</f>
        <v>Success 2</v>
      </c>
      <c r="H203" s="273" t="str">
        <f>IF((VLOOKUP($E202,'Year End Feedback Backsheet'!$D$11:$EN$188,$M203,0))="","",(VLOOKUP($E202,'Year End Feedback Backsheet'!$D$11:$EN$188,$M203,0)))</f>
        <v>6. Delivering services across interfaces</v>
      </c>
      <c r="I203" s="271" t="str">
        <f>IF(F202="","","Challenge 2")</f>
        <v>Challenge 2</v>
      </c>
      <c r="J203" s="272" t="str">
        <f>IF((VLOOKUP($E202,'Year End Feedback Backsheet'!$D$11:$EN$188,$N203,0))="","",(VLOOKUP($E202,'Year End Feedback Backsheet'!$D$11:$EN$188,$N203,0)))</f>
        <v>Other</v>
      </c>
      <c r="M203" s="14">
        <f t="shared" si="137"/>
        <v>19</v>
      </c>
      <c r="N203" s="14">
        <f t="shared" si="133"/>
        <v>25</v>
      </c>
    </row>
    <row r="204" spans="1:14" ht="20.100000000000001" customHeight="1" thickBot="1">
      <c r="A204" s="2"/>
      <c r="B204" s="425"/>
      <c r="C204" s="455"/>
      <c r="D204" s="441"/>
      <c r="E204" s="438"/>
      <c r="F204" s="441"/>
      <c r="G204" s="280" t="str">
        <f t="shared" ref="G204" si="184">IF(F202="","","Success 3")</f>
        <v>Success 3</v>
      </c>
      <c r="H204" s="278" t="str">
        <f>IF((VLOOKUP($E202,'Year End Feedback Backsheet'!$D$11:$EN$188,$M204,0))="","",(VLOOKUP($E202,'Year End Feedback Backsheet'!$D$11:$EN$188,$M204,0)))</f>
        <v>6. Delivering services across interfaces</v>
      </c>
      <c r="I204" s="276" t="str">
        <f>IF(F202="","","Challenge 3")</f>
        <v>Challenge 3</v>
      </c>
      <c r="J204" s="277" t="str">
        <f>IF((VLOOKUP($E202,'Year End Feedback Backsheet'!$D$11:$EN$188,$N204,0))="","",(VLOOKUP($E202,'Year End Feedback Backsheet'!$D$11:$EN$188,$N204,0)))</f>
        <v/>
      </c>
      <c r="M204" s="14">
        <f t="shared" si="137"/>
        <v>21</v>
      </c>
      <c r="N204" s="14">
        <f t="shared" si="133"/>
        <v>27</v>
      </c>
    </row>
    <row r="205" spans="1:14" ht="20.100000000000001" customHeight="1">
      <c r="A205" s="2"/>
      <c r="B205" s="423" t="s">
        <v>20</v>
      </c>
      <c r="C205" s="453" t="s">
        <v>36</v>
      </c>
      <c r="D205" s="439" t="s">
        <v>64</v>
      </c>
      <c r="E205" s="436" t="s">
        <v>185</v>
      </c>
      <c r="F205" s="439" t="s">
        <v>186</v>
      </c>
      <c r="G205" s="265" t="str">
        <f t="shared" ref="G205" si="185">IF(F205="","","Success 1")</f>
        <v>Success 1</v>
      </c>
      <c r="H205" s="266" t="str">
        <f>IF((VLOOKUP($E205,'Year End Feedback Backsheet'!$D$11:$EN$188,$M205,0))="","",(VLOOKUP($E205,'Year End Feedback Backsheet'!$D$11:$EN$188,$M205,0)))</f>
        <v>5. Evidencing impact and measuring success</v>
      </c>
      <c r="I205" s="267" t="str">
        <f>IF(F205="","","Challenge 1")</f>
        <v>Challenge 1</v>
      </c>
      <c r="J205" s="268" t="str">
        <f>IF((VLOOKUP($E205,'Year End Feedback Backsheet'!$D$11:$EN$188,$N205,0))="","",(VLOOKUP($E205,'Year End Feedback Backsheet'!$D$11:$EN$188,$N205,0)))</f>
        <v>6. Delivering services across interfaces</v>
      </c>
      <c r="M205" s="14">
        <f t="shared" si="137"/>
        <v>17</v>
      </c>
      <c r="N205" s="14">
        <f t="shared" si="133"/>
        <v>23</v>
      </c>
    </row>
    <row r="206" spans="1:14" ht="20.100000000000001" customHeight="1">
      <c r="A206" s="2"/>
      <c r="B206" s="424"/>
      <c r="C206" s="454"/>
      <c r="D206" s="440"/>
      <c r="E206" s="437"/>
      <c r="F206" s="440"/>
      <c r="G206" s="279" t="str">
        <f t="shared" ref="G206" si="186">IF(F205="","","Success 2")</f>
        <v>Success 2</v>
      </c>
      <c r="H206" s="273" t="str">
        <f>IF((VLOOKUP($E205,'Year End Feedback Backsheet'!$D$11:$EN$188,$M206,0))="","",(VLOOKUP($E205,'Year End Feedback Backsheet'!$D$11:$EN$188,$M206,0)))</f>
        <v>6. Delivering services across interfaces</v>
      </c>
      <c r="I206" s="271" t="str">
        <f>IF(F205="","","Challenge 2")</f>
        <v>Challenge 2</v>
      </c>
      <c r="J206" s="272" t="str">
        <f>IF((VLOOKUP($E205,'Year End Feedback Backsheet'!$D$11:$EN$188,$N206,0))="","",(VLOOKUP($E205,'Year End Feedback Backsheet'!$D$11:$EN$188,$N206,0)))</f>
        <v>7. Digital interoperability and sharing data</v>
      </c>
      <c r="M206" s="14">
        <f t="shared" si="137"/>
        <v>19</v>
      </c>
      <c r="N206" s="14">
        <f t="shared" si="133"/>
        <v>25</v>
      </c>
    </row>
    <row r="207" spans="1:14" ht="20.100000000000001" customHeight="1" thickBot="1">
      <c r="A207" s="2"/>
      <c r="B207" s="425"/>
      <c r="C207" s="455"/>
      <c r="D207" s="441"/>
      <c r="E207" s="438"/>
      <c r="F207" s="441"/>
      <c r="G207" s="280" t="str">
        <f t="shared" ref="G207" si="187">IF(F205="","","Success 3")</f>
        <v>Success 3</v>
      </c>
      <c r="H207" s="278" t="str">
        <f>IF((VLOOKUP($E205,'Year End Feedback Backsheet'!$D$11:$EN$188,$M207,0))="","",(VLOOKUP($E205,'Year End Feedback Backsheet'!$D$11:$EN$188,$M207,0)))</f>
        <v>7. Digital interoperability and sharing data</v>
      </c>
      <c r="I207" s="276" t="str">
        <f>IF(F205="","","Challenge 3")</f>
        <v>Challenge 3</v>
      </c>
      <c r="J207" s="277" t="str">
        <f>IF((VLOOKUP($E205,'Year End Feedback Backsheet'!$D$11:$EN$188,$N207,0))="","",(VLOOKUP($E205,'Year End Feedback Backsheet'!$D$11:$EN$188,$N207,0)))</f>
        <v>9. Sharing risks and benefits</v>
      </c>
      <c r="M207" s="14">
        <f t="shared" si="137"/>
        <v>21</v>
      </c>
      <c r="N207" s="14">
        <f t="shared" si="133"/>
        <v>27</v>
      </c>
    </row>
    <row r="208" spans="1:14" ht="20.100000000000001" customHeight="1">
      <c r="A208" s="2"/>
      <c r="B208" s="423" t="s">
        <v>22</v>
      </c>
      <c r="C208" s="453" t="s">
        <v>38</v>
      </c>
      <c r="D208" s="439" t="s">
        <v>58</v>
      </c>
      <c r="E208" s="436" t="s">
        <v>187</v>
      </c>
      <c r="F208" s="439" t="s">
        <v>188</v>
      </c>
      <c r="G208" s="265" t="str">
        <f t="shared" ref="G208" si="188">IF(F208="","","Success 1")</f>
        <v>Success 1</v>
      </c>
      <c r="H208" s="266" t="str">
        <f>IF((VLOOKUP($E208,'Year End Feedback Backsheet'!$D$11:$EN$188,$M208,0))="","",(VLOOKUP($E208,'Year End Feedback Backsheet'!$D$11:$EN$188,$M208,0)))</f>
        <v>1. Shared vision and commitment</v>
      </c>
      <c r="I208" s="267" t="str">
        <f>IF(F208="","","Challenge 1")</f>
        <v>Challenge 1</v>
      </c>
      <c r="J208" s="268" t="str">
        <f>IF((VLOOKUP($E208,'Year End Feedback Backsheet'!$D$11:$EN$188,$N208,0))="","",(VLOOKUP($E208,'Year End Feedback Backsheet'!$D$11:$EN$188,$N208,0)))</f>
        <v>5. Evidencing impact and measuring success</v>
      </c>
      <c r="M208" s="14">
        <f t="shared" si="137"/>
        <v>17</v>
      </c>
      <c r="N208" s="14">
        <f t="shared" si="133"/>
        <v>23</v>
      </c>
    </row>
    <row r="209" spans="1:14" ht="20.100000000000001" customHeight="1">
      <c r="A209" s="2"/>
      <c r="B209" s="424"/>
      <c r="C209" s="454"/>
      <c r="D209" s="440"/>
      <c r="E209" s="437"/>
      <c r="F209" s="440"/>
      <c r="G209" s="279" t="str">
        <f t="shared" ref="G209" si="189">IF(F208="","","Success 2")</f>
        <v>Success 2</v>
      </c>
      <c r="H209" s="273" t="str">
        <f>IF((VLOOKUP($E208,'Year End Feedback Backsheet'!$D$11:$EN$188,$M209,0))="","",(VLOOKUP($E208,'Year End Feedback Backsheet'!$D$11:$EN$188,$M209,0)))</f>
        <v>3. Collaborative working relationships</v>
      </c>
      <c r="I209" s="271" t="str">
        <f>IF(F208="","","Challenge 2")</f>
        <v>Challenge 2</v>
      </c>
      <c r="J209" s="272" t="str">
        <f>IF((VLOOKUP($E208,'Year End Feedback Backsheet'!$D$11:$EN$188,$N209,0))="","",(VLOOKUP($E208,'Year End Feedback Backsheet'!$D$11:$EN$188,$N209,0)))</f>
        <v>2. Shared leadership and governance</v>
      </c>
      <c r="M209" s="14">
        <f t="shared" si="137"/>
        <v>19</v>
      </c>
      <c r="N209" s="14">
        <f t="shared" si="133"/>
        <v>25</v>
      </c>
    </row>
    <row r="210" spans="1:14" ht="20.100000000000001" customHeight="1" thickBot="1">
      <c r="A210" s="2"/>
      <c r="B210" s="425"/>
      <c r="C210" s="455"/>
      <c r="D210" s="441"/>
      <c r="E210" s="438"/>
      <c r="F210" s="441"/>
      <c r="G210" s="280" t="str">
        <f t="shared" ref="G210" si="190">IF(F208="","","Success 3")</f>
        <v>Success 3</v>
      </c>
      <c r="H210" s="278" t="str">
        <f>IF((VLOOKUP($E208,'Year End Feedback Backsheet'!$D$11:$EN$188,$M210,0))="","",(VLOOKUP($E208,'Year End Feedback Backsheet'!$D$11:$EN$188,$M210,0)))</f>
        <v>8. Joint contracts and payment mechanisms</v>
      </c>
      <c r="I210" s="276" t="str">
        <f>IF(F208="","","Challenge 3")</f>
        <v>Challenge 3</v>
      </c>
      <c r="J210" s="277" t="str">
        <f>IF((VLOOKUP($E208,'Year End Feedback Backsheet'!$D$11:$EN$188,$N210,0))="","",(VLOOKUP($E208,'Year End Feedback Backsheet'!$D$11:$EN$188,$N210,0)))</f>
        <v>7. Digital interoperability and sharing data</v>
      </c>
      <c r="M210" s="14">
        <f t="shared" si="137"/>
        <v>21</v>
      </c>
      <c r="N210" s="14">
        <f t="shared" si="133"/>
        <v>27</v>
      </c>
    </row>
    <row r="211" spans="1:14" ht="20.100000000000001" customHeight="1">
      <c r="A211" s="2"/>
      <c r="B211" s="423" t="s">
        <v>16</v>
      </c>
      <c r="C211" s="453" t="s">
        <v>28</v>
      </c>
      <c r="D211" s="439" t="s">
        <v>42</v>
      </c>
      <c r="E211" s="436" t="s">
        <v>189</v>
      </c>
      <c r="F211" s="439" t="s">
        <v>190</v>
      </c>
      <c r="G211" s="265" t="str">
        <f t="shared" ref="G211" si="191">IF(F211="","","Success 1")</f>
        <v>Success 1</v>
      </c>
      <c r="H211" s="266" t="str">
        <f>IF((VLOOKUP($E211,'Year End Feedback Backsheet'!$D$11:$EN$188,$M211,0))="","",(VLOOKUP($E211,'Year End Feedback Backsheet'!$D$11:$EN$188,$M211,0)))</f>
        <v>2. Shared leadership and governance</v>
      </c>
      <c r="I211" s="267" t="str">
        <f>IF(F211="","","Challenge 1")</f>
        <v>Challenge 1</v>
      </c>
      <c r="J211" s="268" t="str">
        <f>IF((VLOOKUP($E211,'Year End Feedback Backsheet'!$D$11:$EN$188,$N211,0))="","",(VLOOKUP($E211,'Year End Feedback Backsheet'!$D$11:$EN$188,$N211,0)))</f>
        <v>7. Digital interoperability and sharing data</v>
      </c>
      <c r="M211" s="14">
        <f t="shared" si="137"/>
        <v>17</v>
      </c>
      <c r="N211" s="14">
        <f t="shared" si="133"/>
        <v>23</v>
      </c>
    </row>
    <row r="212" spans="1:14" ht="20.100000000000001" customHeight="1">
      <c r="A212" s="2"/>
      <c r="B212" s="424"/>
      <c r="C212" s="454"/>
      <c r="D212" s="440"/>
      <c r="E212" s="437"/>
      <c r="F212" s="440"/>
      <c r="G212" s="279" t="str">
        <f t="shared" ref="G212" si="192">IF(F211="","","Success 2")</f>
        <v>Success 2</v>
      </c>
      <c r="H212" s="273" t="str">
        <f>IF((VLOOKUP($E211,'Year End Feedback Backsheet'!$D$11:$EN$188,$M212,0))="","",(VLOOKUP($E211,'Year End Feedback Backsheet'!$D$11:$EN$188,$M212,0)))</f>
        <v>6. Delivering services across interfaces</v>
      </c>
      <c r="I212" s="271" t="str">
        <f>IF(F211="","","Challenge 2")</f>
        <v>Challenge 2</v>
      </c>
      <c r="J212" s="272" t="str">
        <f>IF((VLOOKUP($E211,'Year End Feedback Backsheet'!$D$11:$EN$188,$N212,0))="","",(VLOOKUP($E211,'Year End Feedback Backsheet'!$D$11:$EN$188,$N212,0)))</f>
        <v>10. Managing change</v>
      </c>
      <c r="M212" s="14">
        <f t="shared" si="137"/>
        <v>19</v>
      </c>
      <c r="N212" s="14">
        <f t="shared" si="133"/>
        <v>25</v>
      </c>
    </row>
    <row r="213" spans="1:14" ht="20.100000000000001" customHeight="1" thickBot="1">
      <c r="A213" s="2"/>
      <c r="B213" s="425"/>
      <c r="C213" s="455"/>
      <c r="D213" s="441"/>
      <c r="E213" s="438"/>
      <c r="F213" s="441"/>
      <c r="G213" s="280" t="str">
        <f t="shared" ref="G213" si="193">IF(F211="","","Success 3")</f>
        <v>Success 3</v>
      </c>
      <c r="H213" s="278" t="str">
        <f>IF((VLOOKUP($E211,'Year End Feedback Backsheet'!$D$11:$EN$188,$M213,0))="","",(VLOOKUP($E211,'Year End Feedback Backsheet'!$D$11:$EN$188,$M213,0)))</f>
        <v>3. Collaborative working relationships</v>
      </c>
      <c r="I213" s="276" t="str">
        <f>IF(F211="","","Challenge 3")</f>
        <v>Challenge 3</v>
      </c>
      <c r="J213" s="277" t="str">
        <f>IF((VLOOKUP($E211,'Year End Feedback Backsheet'!$D$11:$EN$188,$N213,0))="","",(VLOOKUP($E211,'Year End Feedback Backsheet'!$D$11:$EN$188,$N213,0)))</f>
        <v>4. Integrated workforce planning</v>
      </c>
      <c r="M213" s="14">
        <f t="shared" si="137"/>
        <v>21</v>
      </c>
      <c r="N213" s="14">
        <f t="shared" si="133"/>
        <v>27</v>
      </c>
    </row>
    <row r="214" spans="1:14" ht="20.100000000000001" customHeight="1">
      <c r="A214" s="2"/>
      <c r="B214" s="423" t="s">
        <v>20</v>
      </c>
      <c r="C214" s="453" t="s">
        <v>36</v>
      </c>
      <c r="D214" s="439" t="s">
        <v>64</v>
      </c>
      <c r="E214" s="436" t="s">
        <v>191</v>
      </c>
      <c r="F214" s="439" t="s">
        <v>192</v>
      </c>
      <c r="G214" s="265" t="str">
        <f t="shared" ref="G214" si="194">IF(F214="","","Success 1")</f>
        <v>Success 1</v>
      </c>
      <c r="H214" s="266" t="str">
        <f>IF((VLOOKUP($E214,'Year End Feedback Backsheet'!$D$11:$EN$188,$M214,0))="","",(VLOOKUP($E214,'Year End Feedback Backsheet'!$D$11:$EN$188,$M214,0)))</f>
        <v>2. Shared leadership and governance</v>
      </c>
      <c r="I214" s="267" t="str">
        <f>IF(F214="","","Challenge 1")</f>
        <v>Challenge 1</v>
      </c>
      <c r="J214" s="268" t="str">
        <f>IF((VLOOKUP($E214,'Year End Feedback Backsheet'!$D$11:$EN$188,$N214,0))="","",(VLOOKUP($E214,'Year End Feedback Backsheet'!$D$11:$EN$188,$N214,0)))</f>
        <v>Other</v>
      </c>
      <c r="M214" s="14">
        <f t="shared" si="137"/>
        <v>17</v>
      </c>
      <c r="N214" s="14">
        <f t="shared" si="133"/>
        <v>23</v>
      </c>
    </row>
    <row r="215" spans="1:14" ht="20.100000000000001" customHeight="1">
      <c r="A215" s="2"/>
      <c r="B215" s="424"/>
      <c r="C215" s="454"/>
      <c r="D215" s="440"/>
      <c r="E215" s="437"/>
      <c r="F215" s="440"/>
      <c r="G215" s="279" t="str">
        <f t="shared" ref="G215" si="195">IF(F214="","","Success 2")</f>
        <v>Success 2</v>
      </c>
      <c r="H215" s="273" t="str">
        <f>IF((VLOOKUP($E214,'Year End Feedback Backsheet'!$D$11:$EN$188,$M215,0))="","",(VLOOKUP($E214,'Year End Feedback Backsheet'!$D$11:$EN$188,$M215,0)))</f>
        <v>3. Collaborative working relationships</v>
      </c>
      <c r="I215" s="271" t="str">
        <f>IF(F214="","","Challenge 2")</f>
        <v>Challenge 2</v>
      </c>
      <c r="J215" s="272" t="str">
        <f>IF((VLOOKUP($E214,'Year End Feedback Backsheet'!$D$11:$EN$188,$N215,0))="","",(VLOOKUP($E214,'Year End Feedback Backsheet'!$D$11:$EN$188,$N215,0)))</f>
        <v>6. Delivering services across interfaces</v>
      </c>
      <c r="M215" s="14">
        <f t="shared" si="137"/>
        <v>19</v>
      </c>
      <c r="N215" s="14">
        <f t="shared" si="133"/>
        <v>25</v>
      </c>
    </row>
    <row r="216" spans="1:14" ht="20.100000000000001" customHeight="1" thickBot="1">
      <c r="A216" s="2"/>
      <c r="B216" s="425"/>
      <c r="C216" s="455"/>
      <c r="D216" s="441"/>
      <c r="E216" s="438"/>
      <c r="F216" s="441"/>
      <c r="G216" s="280" t="str">
        <f t="shared" ref="G216" si="196">IF(F214="","","Success 3")</f>
        <v>Success 3</v>
      </c>
      <c r="H216" s="278" t="str">
        <f>IF((VLOOKUP($E214,'Year End Feedback Backsheet'!$D$11:$EN$188,$M216,0))="","",(VLOOKUP($E214,'Year End Feedback Backsheet'!$D$11:$EN$188,$M216,0)))</f>
        <v>7. Digital interoperability and sharing data</v>
      </c>
      <c r="I216" s="276" t="str">
        <f>IF(F214="","","Challenge 3")</f>
        <v>Challenge 3</v>
      </c>
      <c r="J216" s="277" t="str">
        <f>IF((VLOOKUP($E214,'Year End Feedback Backsheet'!$D$11:$EN$188,$N216,0))="","",(VLOOKUP($E214,'Year End Feedback Backsheet'!$D$11:$EN$188,$N216,0)))</f>
        <v/>
      </c>
      <c r="M216" s="14">
        <f t="shared" si="137"/>
        <v>21</v>
      </c>
      <c r="N216" s="14">
        <f t="shared" si="133"/>
        <v>27</v>
      </c>
    </row>
    <row r="217" spans="1:14" ht="20.100000000000001" customHeight="1">
      <c r="A217" s="2"/>
      <c r="B217" s="423" t="s">
        <v>16</v>
      </c>
      <c r="C217" s="453" t="s">
        <v>28</v>
      </c>
      <c r="D217" s="439" t="s">
        <v>42</v>
      </c>
      <c r="E217" s="436" t="s">
        <v>193</v>
      </c>
      <c r="F217" s="439" t="s">
        <v>194</v>
      </c>
      <c r="G217" s="265" t="str">
        <f t="shared" ref="G217" si="197">IF(F217="","","Success 1")</f>
        <v>Success 1</v>
      </c>
      <c r="H217" s="266" t="str">
        <f>IF((VLOOKUP($E217,'Year End Feedback Backsheet'!$D$11:$EN$188,$M217,0))="","",(VLOOKUP($E217,'Year End Feedback Backsheet'!$D$11:$EN$188,$M217,0)))</f>
        <v>6. Delivering services across interfaces</v>
      </c>
      <c r="I217" s="267" t="str">
        <f>IF(F217="","","Challenge 1")</f>
        <v>Challenge 1</v>
      </c>
      <c r="J217" s="268" t="str">
        <f>IF((VLOOKUP($E217,'Year End Feedback Backsheet'!$D$11:$EN$188,$N217,0))="","",(VLOOKUP($E217,'Year End Feedback Backsheet'!$D$11:$EN$188,$N217,0)))</f>
        <v>9. Sharing risks and benefits</v>
      </c>
      <c r="M217" s="14">
        <f t="shared" si="137"/>
        <v>17</v>
      </c>
      <c r="N217" s="14">
        <f t="shared" si="133"/>
        <v>23</v>
      </c>
    </row>
    <row r="218" spans="1:14" ht="20.100000000000001" customHeight="1">
      <c r="A218" s="2"/>
      <c r="B218" s="424"/>
      <c r="C218" s="454"/>
      <c r="D218" s="440"/>
      <c r="E218" s="437"/>
      <c r="F218" s="440"/>
      <c r="G218" s="279" t="str">
        <f t="shared" ref="G218" si="198">IF(F217="","","Success 2")</f>
        <v>Success 2</v>
      </c>
      <c r="H218" s="273" t="str">
        <f>IF((VLOOKUP($E217,'Year End Feedback Backsheet'!$D$11:$EN$188,$M218,0))="","",(VLOOKUP($E217,'Year End Feedback Backsheet'!$D$11:$EN$188,$M218,0)))</f>
        <v>3. Collaborative working relationships</v>
      </c>
      <c r="I218" s="271" t="str">
        <f>IF(F217="","","Challenge 2")</f>
        <v>Challenge 2</v>
      </c>
      <c r="J218" s="272" t="str">
        <f>IF((VLOOKUP($E217,'Year End Feedback Backsheet'!$D$11:$EN$188,$N218,0))="","",(VLOOKUP($E217,'Year End Feedback Backsheet'!$D$11:$EN$188,$N218,0)))</f>
        <v>2. Shared leadership and governance</v>
      </c>
      <c r="M218" s="14">
        <f t="shared" si="137"/>
        <v>19</v>
      </c>
      <c r="N218" s="14">
        <f t="shared" ref="N218:N281" si="199">M218+6</f>
        <v>25</v>
      </c>
    </row>
    <row r="219" spans="1:14" ht="20.100000000000001" customHeight="1" thickBot="1">
      <c r="A219" s="2"/>
      <c r="B219" s="425"/>
      <c r="C219" s="455"/>
      <c r="D219" s="441"/>
      <c r="E219" s="438"/>
      <c r="F219" s="441"/>
      <c r="G219" s="280" t="str">
        <f t="shared" ref="G219" si="200">IF(F217="","","Success 3")</f>
        <v>Success 3</v>
      </c>
      <c r="H219" s="278" t="str">
        <f>IF((VLOOKUP($E217,'Year End Feedback Backsheet'!$D$11:$EN$188,$M219,0))="","",(VLOOKUP($E217,'Year End Feedback Backsheet'!$D$11:$EN$188,$M219,0)))</f>
        <v>5. Evidencing impact and measuring success</v>
      </c>
      <c r="I219" s="276" t="str">
        <f>IF(F217="","","Challenge 3")</f>
        <v>Challenge 3</v>
      </c>
      <c r="J219" s="277" t="str">
        <f>IF((VLOOKUP($E217,'Year End Feedback Backsheet'!$D$11:$EN$188,$N219,0))="","",(VLOOKUP($E217,'Year End Feedback Backsheet'!$D$11:$EN$188,$N219,0)))</f>
        <v>7. Digital interoperability and sharing data</v>
      </c>
      <c r="M219" s="14">
        <f t="shared" si="137"/>
        <v>21</v>
      </c>
      <c r="N219" s="14">
        <f t="shared" si="199"/>
        <v>27</v>
      </c>
    </row>
    <row r="220" spans="1:14" ht="20.100000000000001" customHeight="1">
      <c r="A220" s="2"/>
      <c r="B220" s="423" t="s">
        <v>16</v>
      </c>
      <c r="C220" s="453" t="s">
        <v>26</v>
      </c>
      <c r="D220" s="439" t="s">
        <v>46</v>
      </c>
      <c r="E220" s="436" t="s">
        <v>195</v>
      </c>
      <c r="F220" s="439" t="s">
        <v>196</v>
      </c>
      <c r="G220" s="265" t="str">
        <f t="shared" ref="G220" si="201">IF(F220="","","Success 1")</f>
        <v>Success 1</v>
      </c>
      <c r="H220" s="266" t="str">
        <f>IF((VLOOKUP($E220,'Year End Feedback Backsheet'!$D$11:$EN$188,$M220,0))="","",(VLOOKUP($E220,'Year End Feedback Backsheet'!$D$11:$EN$188,$M220,0)))</f>
        <v>1. Shared vision and commitment</v>
      </c>
      <c r="I220" s="267" t="str">
        <f>IF(F220="","","Challenge 1")</f>
        <v>Challenge 1</v>
      </c>
      <c r="J220" s="268" t="str">
        <f>IF((VLOOKUP($E220,'Year End Feedback Backsheet'!$D$11:$EN$188,$N220,0))="","",(VLOOKUP($E220,'Year End Feedback Backsheet'!$D$11:$EN$188,$N220,0)))</f>
        <v>9. Sharing risks and benefits</v>
      </c>
      <c r="M220" s="14">
        <f t="shared" si="137"/>
        <v>17</v>
      </c>
      <c r="N220" s="14">
        <f t="shared" si="199"/>
        <v>23</v>
      </c>
    </row>
    <row r="221" spans="1:14" ht="20.100000000000001" customHeight="1">
      <c r="A221" s="2"/>
      <c r="B221" s="424"/>
      <c r="C221" s="454"/>
      <c r="D221" s="440"/>
      <c r="E221" s="437"/>
      <c r="F221" s="440"/>
      <c r="G221" s="279" t="str">
        <f t="shared" ref="G221" si="202">IF(F220="","","Success 2")</f>
        <v>Success 2</v>
      </c>
      <c r="H221" s="273" t="str">
        <f>IF((VLOOKUP($E220,'Year End Feedback Backsheet'!$D$11:$EN$188,$M221,0))="","",(VLOOKUP($E220,'Year End Feedback Backsheet'!$D$11:$EN$188,$M221,0)))</f>
        <v>6. Delivering services across interfaces</v>
      </c>
      <c r="I221" s="271" t="str">
        <f>IF(F220="","","Challenge 2")</f>
        <v>Challenge 2</v>
      </c>
      <c r="J221" s="272" t="str">
        <f>IF((VLOOKUP($E220,'Year End Feedback Backsheet'!$D$11:$EN$188,$N221,0))="","",(VLOOKUP($E220,'Year End Feedback Backsheet'!$D$11:$EN$188,$N221,0)))</f>
        <v>6. Delivering services across interfaces</v>
      </c>
      <c r="M221" s="14">
        <f t="shared" ref="M221:M284" si="203">M218</f>
        <v>19</v>
      </c>
      <c r="N221" s="14">
        <f t="shared" si="199"/>
        <v>25</v>
      </c>
    </row>
    <row r="222" spans="1:14" ht="20.100000000000001" customHeight="1" thickBot="1">
      <c r="A222" s="2"/>
      <c r="B222" s="425"/>
      <c r="C222" s="455"/>
      <c r="D222" s="441"/>
      <c r="E222" s="438"/>
      <c r="F222" s="441"/>
      <c r="G222" s="280" t="str">
        <f t="shared" ref="G222" si="204">IF(F220="","","Success 3")</f>
        <v>Success 3</v>
      </c>
      <c r="H222" s="278" t="str">
        <f>IF((VLOOKUP($E220,'Year End Feedback Backsheet'!$D$11:$EN$188,$M222,0))="","",(VLOOKUP($E220,'Year End Feedback Backsheet'!$D$11:$EN$188,$M222,0)))</f>
        <v>4. Integrated workforce planning</v>
      </c>
      <c r="I222" s="276" t="str">
        <f>IF(F220="","","Challenge 3")</f>
        <v>Challenge 3</v>
      </c>
      <c r="J222" s="277" t="str">
        <f>IF((VLOOKUP($E220,'Year End Feedback Backsheet'!$D$11:$EN$188,$N222,0))="","",(VLOOKUP($E220,'Year End Feedback Backsheet'!$D$11:$EN$188,$N222,0)))</f>
        <v>6. Delivering services across interfaces</v>
      </c>
      <c r="M222" s="14">
        <f t="shared" si="203"/>
        <v>21</v>
      </c>
      <c r="N222" s="14">
        <f t="shared" si="199"/>
        <v>27</v>
      </c>
    </row>
    <row r="223" spans="1:14" ht="20.100000000000001" customHeight="1">
      <c r="A223" s="2"/>
      <c r="B223" s="423" t="s">
        <v>20</v>
      </c>
      <c r="C223" s="453" t="s">
        <v>36</v>
      </c>
      <c r="D223" s="439" t="s">
        <v>64</v>
      </c>
      <c r="E223" s="436" t="s">
        <v>197</v>
      </c>
      <c r="F223" s="439" t="s">
        <v>198</v>
      </c>
      <c r="G223" s="265" t="str">
        <f t="shared" ref="G223" si="205">IF(F223="","","Success 1")</f>
        <v>Success 1</v>
      </c>
      <c r="H223" s="266" t="str">
        <f>IF((VLOOKUP($E223,'Year End Feedback Backsheet'!$D$11:$EN$188,$M223,0))="","",(VLOOKUP($E223,'Year End Feedback Backsheet'!$D$11:$EN$188,$M223,0)))</f>
        <v>5. Evidencing impact and measuring success</v>
      </c>
      <c r="I223" s="267" t="str">
        <f>IF(F223="","","Challenge 1")</f>
        <v>Challenge 1</v>
      </c>
      <c r="J223" s="268" t="str">
        <f>IF((VLOOKUP($E223,'Year End Feedback Backsheet'!$D$11:$EN$188,$N223,0))="","",(VLOOKUP($E223,'Year End Feedback Backsheet'!$D$11:$EN$188,$N223,0)))</f>
        <v>Other</v>
      </c>
      <c r="M223" s="14">
        <f t="shared" si="203"/>
        <v>17</v>
      </c>
      <c r="N223" s="14">
        <f t="shared" si="199"/>
        <v>23</v>
      </c>
    </row>
    <row r="224" spans="1:14" ht="20.100000000000001" customHeight="1">
      <c r="A224" s="2"/>
      <c r="B224" s="424"/>
      <c r="C224" s="454"/>
      <c r="D224" s="440"/>
      <c r="E224" s="437"/>
      <c r="F224" s="440"/>
      <c r="G224" s="279" t="str">
        <f t="shared" ref="G224" si="206">IF(F223="","","Success 2")</f>
        <v>Success 2</v>
      </c>
      <c r="H224" s="273" t="str">
        <f>IF((VLOOKUP($E223,'Year End Feedback Backsheet'!$D$11:$EN$188,$M224,0))="","",(VLOOKUP($E223,'Year End Feedback Backsheet'!$D$11:$EN$188,$M224,0)))</f>
        <v>1. Shared vision and commitment</v>
      </c>
      <c r="I224" s="271" t="str">
        <f>IF(F223="","","Challenge 2")</f>
        <v>Challenge 2</v>
      </c>
      <c r="J224" s="272" t="str">
        <f>IF((VLOOKUP($E223,'Year End Feedback Backsheet'!$D$11:$EN$188,$N224,0))="","",(VLOOKUP($E223,'Year End Feedback Backsheet'!$D$11:$EN$188,$N224,0)))</f>
        <v>7. Digital interoperability and sharing data</v>
      </c>
      <c r="M224" s="14">
        <f t="shared" si="203"/>
        <v>19</v>
      </c>
      <c r="N224" s="14">
        <f t="shared" si="199"/>
        <v>25</v>
      </c>
    </row>
    <row r="225" spans="1:14" ht="20.100000000000001" customHeight="1" thickBot="1">
      <c r="A225" s="2"/>
      <c r="B225" s="425"/>
      <c r="C225" s="455"/>
      <c r="D225" s="441"/>
      <c r="E225" s="438"/>
      <c r="F225" s="441"/>
      <c r="G225" s="280" t="str">
        <f t="shared" ref="G225" si="207">IF(F223="","","Success 3")</f>
        <v>Success 3</v>
      </c>
      <c r="H225" s="278" t="str">
        <f>IF((VLOOKUP($E223,'Year End Feedback Backsheet'!$D$11:$EN$188,$M225,0))="","",(VLOOKUP($E223,'Year End Feedback Backsheet'!$D$11:$EN$188,$M225,0)))</f>
        <v>10. Managing change</v>
      </c>
      <c r="I225" s="276" t="str">
        <f>IF(F223="","","Challenge 3")</f>
        <v>Challenge 3</v>
      </c>
      <c r="J225" s="277" t="str">
        <f>IF((VLOOKUP($E223,'Year End Feedback Backsheet'!$D$11:$EN$188,$N225,0))="","",(VLOOKUP($E223,'Year End Feedback Backsheet'!$D$11:$EN$188,$N225,0)))</f>
        <v>6. Delivering services across interfaces</v>
      </c>
      <c r="M225" s="14">
        <f t="shared" si="203"/>
        <v>21</v>
      </c>
      <c r="N225" s="14">
        <f t="shared" si="199"/>
        <v>27</v>
      </c>
    </row>
    <row r="226" spans="1:14" ht="20.100000000000001" customHeight="1">
      <c r="A226" s="2"/>
      <c r="B226" s="423" t="s">
        <v>16</v>
      </c>
      <c r="C226" s="453" t="s">
        <v>26</v>
      </c>
      <c r="D226" s="439" t="s">
        <v>467</v>
      </c>
      <c r="E226" s="436" t="s">
        <v>199</v>
      </c>
      <c r="F226" s="439" t="s">
        <v>200</v>
      </c>
      <c r="G226" s="265" t="str">
        <f t="shared" ref="G226" si="208">IF(F226="","","Success 1")</f>
        <v>Success 1</v>
      </c>
      <c r="H226" s="266" t="str">
        <f>IF((VLOOKUP($E226,'Year End Feedback Backsheet'!$D$11:$EN$188,$M226,0))="","",(VLOOKUP($E226,'Year End Feedback Backsheet'!$D$11:$EN$188,$M226,0)))</f>
        <v>2. Shared leadership and governance</v>
      </c>
      <c r="I226" s="267" t="str">
        <f>IF(F226="","","Challenge 1")</f>
        <v>Challenge 1</v>
      </c>
      <c r="J226" s="268" t="str">
        <f>IF((VLOOKUP($E226,'Year End Feedback Backsheet'!$D$11:$EN$188,$N226,0))="","",(VLOOKUP($E226,'Year End Feedback Backsheet'!$D$11:$EN$188,$N226,0)))</f>
        <v>3. Collaborative working relationships</v>
      </c>
      <c r="M226" s="14">
        <f t="shared" si="203"/>
        <v>17</v>
      </c>
      <c r="N226" s="14">
        <f t="shared" si="199"/>
        <v>23</v>
      </c>
    </row>
    <row r="227" spans="1:14" ht="20.100000000000001" customHeight="1">
      <c r="A227" s="2"/>
      <c r="B227" s="424"/>
      <c r="C227" s="454"/>
      <c r="D227" s="440"/>
      <c r="E227" s="437"/>
      <c r="F227" s="440"/>
      <c r="G227" s="279" t="str">
        <f t="shared" ref="G227" si="209">IF(F226="","","Success 2")</f>
        <v>Success 2</v>
      </c>
      <c r="H227" s="273" t="str">
        <f>IF((VLOOKUP($E226,'Year End Feedback Backsheet'!$D$11:$EN$188,$M227,0))="","",(VLOOKUP($E226,'Year End Feedback Backsheet'!$D$11:$EN$188,$M227,0)))</f>
        <v>1. Shared vision and commitment</v>
      </c>
      <c r="I227" s="271" t="str">
        <f>IF(F226="","","Challenge 2")</f>
        <v>Challenge 2</v>
      </c>
      <c r="J227" s="272" t="str">
        <f>IF((VLOOKUP($E226,'Year End Feedback Backsheet'!$D$11:$EN$188,$N227,0))="","",(VLOOKUP($E226,'Year End Feedback Backsheet'!$D$11:$EN$188,$N227,0)))</f>
        <v/>
      </c>
      <c r="M227" s="14">
        <f t="shared" si="203"/>
        <v>19</v>
      </c>
      <c r="N227" s="14">
        <f t="shared" si="199"/>
        <v>25</v>
      </c>
    </row>
    <row r="228" spans="1:14" ht="20.100000000000001" customHeight="1" thickBot="1">
      <c r="A228" s="2"/>
      <c r="B228" s="425"/>
      <c r="C228" s="455"/>
      <c r="D228" s="441"/>
      <c r="E228" s="438"/>
      <c r="F228" s="441"/>
      <c r="G228" s="280" t="str">
        <f t="shared" ref="G228" si="210">IF(F226="","","Success 3")</f>
        <v>Success 3</v>
      </c>
      <c r="H228" s="278" t="str">
        <f>IF((VLOOKUP($E226,'Year End Feedback Backsheet'!$D$11:$EN$188,$M228,0))="","",(VLOOKUP($E226,'Year End Feedback Backsheet'!$D$11:$EN$188,$M228,0)))</f>
        <v>5. Evidencing impact and measuring success</v>
      </c>
      <c r="I228" s="276" t="str">
        <f>IF(F226="","","Challenge 3")</f>
        <v>Challenge 3</v>
      </c>
      <c r="J228" s="277" t="str">
        <f>IF((VLOOKUP($E226,'Year End Feedback Backsheet'!$D$11:$EN$188,$N228,0))="","",(VLOOKUP($E226,'Year End Feedback Backsheet'!$D$11:$EN$188,$N228,0)))</f>
        <v/>
      </c>
      <c r="M228" s="14">
        <f t="shared" si="203"/>
        <v>21</v>
      </c>
      <c r="N228" s="14">
        <f t="shared" si="199"/>
        <v>27</v>
      </c>
    </row>
    <row r="229" spans="1:14" ht="20.100000000000001" customHeight="1">
      <c r="A229" s="2"/>
      <c r="B229" s="423" t="s">
        <v>16</v>
      </c>
      <c r="C229" s="453" t="s">
        <v>28</v>
      </c>
      <c r="D229" s="439" t="s">
        <v>42</v>
      </c>
      <c r="E229" s="436" t="s">
        <v>201</v>
      </c>
      <c r="F229" s="439" t="s">
        <v>202</v>
      </c>
      <c r="G229" s="265" t="str">
        <f t="shared" ref="G229" si="211">IF(F229="","","Success 1")</f>
        <v>Success 1</v>
      </c>
      <c r="H229" s="266" t="str">
        <f>IF((VLOOKUP($E229,'Year End Feedback Backsheet'!$D$11:$EN$188,$M229,0))="","",(VLOOKUP($E229,'Year End Feedback Backsheet'!$D$11:$EN$188,$M229,0)))</f>
        <v>7. Digital interoperability and sharing data</v>
      </c>
      <c r="I229" s="267" t="str">
        <f>IF(F229="","","Challenge 1")</f>
        <v>Challenge 1</v>
      </c>
      <c r="J229" s="268" t="str">
        <f>IF((VLOOKUP($E229,'Year End Feedback Backsheet'!$D$11:$EN$188,$N229,0))="","",(VLOOKUP($E229,'Year End Feedback Backsheet'!$D$11:$EN$188,$N229,0)))</f>
        <v>6. Delivering services across interfaces</v>
      </c>
      <c r="M229" s="14">
        <f t="shared" si="203"/>
        <v>17</v>
      </c>
      <c r="N229" s="14">
        <f t="shared" si="199"/>
        <v>23</v>
      </c>
    </row>
    <row r="230" spans="1:14" ht="20.100000000000001" customHeight="1">
      <c r="A230" s="2"/>
      <c r="B230" s="424"/>
      <c r="C230" s="454"/>
      <c r="D230" s="440"/>
      <c r="E230" s="437"/>
      <c r="F230" s="440"/>
      <c r="G230" s="279" t="str">
        <f t="shared" ref="G230" si="212">IF(F229="","","Success 2")</f>
        <v>Success 2</v>
      </c>
      <c r="H230" s="273" t="str">
        <f>IF((VLOOKUP($E229,'Year End Feedback Backsheet'!$D$11:$EN$188,$M230,0))="","",(VLOOKUP($E229,'Year End Feedback Backsheet'!$D$11:$EN$188,$M230,0)))</f>
        <v>6. Delivering services across interfaces</v>
      </c>
      <c r="I230" s="271" t="str">
        <f>IF(F229="","","Challenge 2")</f>
        <v>Challenge 2</v>
      </c>
      <c r="J230" s="272" t="str">
        <f>IF((VLOOKUP($E229,'Year End Feedback Backsheet'!$D$11:$EN$188,$N230,0))="","",(VLOOKUP($E229,'Year End Feedback Backsheet'!$D$11:$EN$188,$N230,0)))</f>
        <v>6. Delivering services across interfaces</v>
      </c>
      <c r="M230" s="14">
        <f t="shared" si="203"/>
        <v>19</v>
      </c>
      <c r="N230" s="14">
        <f t="shared" si="199"/>
        <v>25</v>
      </c>
    </row>
    <row r="231" spans="1:14" ht="20.100000000000001" customHeight="1" thickBot="1">
      <c r="A231" s="2"/>
      <c r="B231" s="425"/>
      <c r="C231" s="455"/>
      <c r="D231" s="441"/>
      <c r="E231" s="438"/>
      <c r="F231" s="441"/>
      <c r="G231" s="280" t="str">
        <f t="shared" ref="G231" si="213">IF(F229="","","Success 3")</f>
        <v>Success 3</v>
      </c>
      <c r="H231" s="278" t="str">
        <f>IF((VLOOKUP($E229,'Year End Feedback Backsheet'!$D$11:$EN$188,$M231,0))="","",(VLOOKUP($E229,'Year End Feedback Backsheet'!$D$11:$EN$188,$M231,0)))</f>
        <v/>
      </c>
      <c r="I231" s="276" t="str">
        <f>IF(F229="","","Challenge 3")</f>
        <v>Challenge 3</v>
      </c>
      <c r="J231" s="277" t="str">
        <f>IF((VLOOKUP($E229,'Year End Feedback Backsheet'!$D$11:$EN$188,$N231,0))="","",(VLOOKUP($E229,'Year End Feedback Backsheet'!$D$11:$EN$188,$N231,0)))</f>
        <v/>
      </c>
      <c r="M231" s="14">
        <f t="shared" si="203"/>
        <v>21</v>
      </c>
      <c r="N231" s="14">
        <f t="shared" si="199"/>
        <v>27</v>
      </c>
    </row>
    <row r="232" spans="1:14" ht="20.100000000000001" customHeight="1">
      <c r="A232" s="2"/>
      <c r="B232" s="423" t="s">
        <v>18</v>
      </c>
      <c r="C232" s="453" t="s">
        <v>30</v>
      </c>
      <c r="D232" s="439" t="s">
        <v>52</v>
      </c>
      <c r="E232" s="436" t="s">
        <v>203</v>
      </c>
      <c r="F232" s="439" t="s">
        <v>204</v>
      </c>
      <c r="G232" s="265" t="str">
        <f t="shared" ref="G232" si="214">IF(F232="","","Success 1")</f>
        <v>Success 1</v>
      </c>
      <c r="H232" s="266" t="str">
        <f>IF((VLOOKUP($E232,'Year End Feedback Backsheet'!$D$11:$EN$188,$M232,0))="","",(VLOOKUP($E232,'Year End Feedback Backsheet'!$D$11:$EN$188,$M232,0)))</f>
        <v>3. Collaborative working relationships</v>
      </c>
      <c r="I232" s="267" t="str">
        <f>IF(F232="","","Challenge 1")</f>
        <v>Challenge 1</v>
      </c>
      <c r="J232" s="268" t="str">
        <f>IF((VLOOKUP($E232,'Year End Feedback Backsheet'!$D$11:$EN$188,$N232,0))="","",(VLOOKUP($E232,'Year End Feedback Backsheet'!$D$11:$EN$188,$N232,0)))</f>
        <v>7. Digital interoperability and sharing data</v>
      </c>
      <c r="M232" s="14">
        <f t="shared" si="203"/>
        <v>17</v>
      </c>
      <c r="N232" s="14">
        <f t="shared" si="199"/>
        <v>23</v>
      </c>
    </row>
    <row r="233" spans="1:14" ht="20.100000000000001" customHeight="1">
      <c r="A233" s="2"/>
      <c r="B233" s="424"/>
      <c r="C233" s="454"/>
      <c r="D233" s="440"/>
      <c r="E233" s="437"/>
      <c r="F233" s="440"/>
      <c r="G233" s="279" t="str">
        <f t="shared" ref="G233" si="215">IF(F232="","","Success 2")</f>
        <v>Success 2</v>
      </c>
      <c r="H233" s="273" t="str">
        <f>IF((VLOOKUP($E232,'Year End Feedback Backsheet'!$D$11:$EN$188,$M233,0))="","",(VLOOKUP($E232,'Year End Feedback Backsheet'!$D$11:$EN$188,$M233,0)))</f>
        <v>5. Evidencing impact and measuring success</v>
      </c>
      <c r="I233" s="271" t="str">
        <f>IF(F232="","","Challenge 2")</f>
        <v>Challenge 2</v>
      </c>
      <c r="J233" s="272" t="str">
        <f>IF((VLOOKUP($E232,'Year End Feedback Backsheet'!$D$11:$EN$188,$N233,0))="","",(VLOOKUP($E232,'Year End Feedback Backsheet'!$D$11:$EN$188,$N233,0)))</f>
        <v>7. Digital interoperability and sharing data</v>
      </c>
      <c r="M233" s="14">
        <f t="shared" si="203"/>
        <v>19</v>
      </c>
      <c r="N233" s="14">
        <f t="shared" si="199"/>
        <v>25</v>
      </c>
    </row>
    <row r="234" spans="1:14" ht="20.100000000000001" customHeight="1" thickBot="1">
      <c r="A234" s="2"/>
      <c r="B234" s="425"/>
      <c r="C234" s="455"/>
      <c r="D234" s="441"/>
      <c r="E234" s="438"/>
      <c r="F234" s="441"/>
      <c r="G234" s="280" t="str">
        <f t="shared" ref="G234" si="216">IF(F232="","","Success 3")</f>
        <v>Success 3</v>
      </c>
      <c r="H234" s="278" t="str">
        <f>IF((VLOOKUP($E232,'Year End Feedback Backsheet'!$D$11:$EN$188,$M234,0))="","",(VLOOKUP($E232,'Year End Feedback Backsheet'!$D$11:$EN$188,$M234,0)))</f>
        <v>6. Delivering services across interfaces</v>
      </c>
      <c r="I234" s="276" t="str">
        <f>IF(F232="","","Challenge 3")</f>
        <v>Challenge 3</v>
      </c>
      <c r="J234" s="277" t="str">
        <f>IF((VLOOKUP($E232,'Year End Feedback Backsheet'!$D$11:$EN$188,$N234,0))="","",(VLOOKUP($E232,'Year End Feedback Backsheet'!$D$11:$EN$188,$N234,0)))</f>
        <v>5. Evidencing impact and measuring success</v>
      </c>
      <c r="M234" s="14">
        <f t="shared" si="203"/>
        <v>21</v>
      </c>
      <c r="N234" s="14">
        <f t="shared" si="199"/>
        <v>27</v>
      </c>
    </row>
    <row r="235" spans="1:14" ht="20.100000000000001" customHeight="1">
      <c r="A235" s="2"/>
      <c r="B235" s="423" t="s">
        <v>18</v>
      </c>
      <c r="C235" s="453" t="s">
        <v>30</v>
      </c>
      <c r="D235" s="439" t="s">
        <v>52</v>
      </c>
      <c r="E235" s="436" t="s">
        <v>205</v>
      </c>
      <c r="F235" s="439" t="s">
        <v>206</v>
      </c>
      <c r="G235" s="265" t="str">
        <f t="shared" ref="G235" si="217">IF(F235="","","Success 1")</f>
        <v>Success 1</v>
      </c>
      <c r="H235" s="266" t="str">
        <f>IF((VLOOKUP($E235,'Year End Feedback Backsheet'!$D$11:$EN$188,$M235,0))="","",(VLOOKUP($E235,'Year End Feedback Backsheet'!$D$11:$EN$188,$M235,0)))</f>
        <v>6. Delivering services across interfaces</v>
      </c>
      <c r="I235" s="267" t="str">
        <f>IF(F235="","","Challenge 1")</f>
        <v>Challenge 1</v>
      </c>
      <c r="J235" s="268" t="str">
        <f>IF((VLOOKUP($E235,'Year End Feedback Backsheet'!$D$11:$EN$188,$N235,0))="","",(VLOOKUP($E235,'Year End Feedback Backsheet'!$D$11:$EN$188,$N235,0)))</f>
        <v>2. Shared leadership and governance</v>
      </c>
      <c r="M235" s="14">
        <f t="shared" si="203"/>
        <v>17</v>
      </c>
      <c r="N235" s="14">
        <f t="shared" si="199"/>
        <v>23</v>
      </c>
    </row>
    <row r="236" spans="1:14" ht="20.100000000000001" customHeight="1">
      <c r="A236" s="2"/>
      <c r="B236" s="424"/>
      <c r="C236" s="454"/>
      <c r="D236" s="440"/>
      <c r="E236" s="437"/>
      <c r="F236" s="440"/>
      <c r="G236" s="279" t="str">
        <f t="shared" ref="G236" si="218">IF(F235="","","Success 2")</f>
        <v>Success 2</v>
      </c>
      <c r="H236" s="273" t="str">
        <f>IF((VLOOKUP($E235,'Year End Feedback Backsheet'!$D$11:$EN$188,$M236,0))="","",(VLOOKUP($E235,'Year End Feedback Backsheet'!$D$11:$EN$188,$M236,0)))</f>
        <v>6. Delivering services across interfaces</v>
      </c>
      <c r="I236" s="271" t="str">
        <f>IF(F235="","","Challenge 2")</f>
        <v>Challenge 2</v>
      </c>
      <c r="J236" s="272" t="str">
        <f>IF((VLOOKUP($E235,'Year End Feedback Backsheet'!$D$11:$EN$188,$N236,0))="","",(VLOOKUP($E235,'Year End Feedback Backsheet'!$D$11:$EN$188,$N236,0)))</f>
        <v>10. Managing change</v>
      </c>
      <c r="M236" s="14">
        <f t="shared" si="203"/>
        <v>19</v>
      </c>
      <c r="N236" s="14">
        <f t="shared" si="199"/>
        <v>25</v>
      </c>
    </row>
    <row r="237" spans="1:14" ht="20.100000000000001" customHeight="1" thickBot="1">
      <c r="A237" s="2"/>
      <c r="B237" s="425"/>
      <c r="C237" s="455"/>
      <c r="D237" s="441"/>
      <c r="E237" s="438"/>
      <c r="F237" s="441"/>
      <c r="G237" s="280" t="str">
        <f t="shared" ref="G237" si="219">IF(F235="","","Success 3")</f>
        <v>Success 3</v>
      </c>
      <c r="H237" s="278" t="str">
        <f>IF((VLOOKUP($E235,'Year End Feedback Backsheet'!$D$11:$EN$188,$M237,0))="","",(VLOOKUP($E235,'Year End Feedback Backsheet'!$D$11:$EN$188,$M237,0)))</f>
        <v>5. Evidencing impact and measuring success</v>
      </c>
      <c r="I237" s="276" t="str">
        <f>IF(F235="","","Challenge 3")</f>
        <v>Challenge 3</v>
      </c>
      <c r="J237" s="277" t="str">
        <f>IF((VLOOKUP($E235,'Year End Feedback Backsheet'!$D$11:$EN$188,$N237,0))="","",(VLOOKUP($E235,'Year End Feedback Backsheet'!$D$11:$EN$188,$N237,0)))</f>
        <v>6. Delivering services across interfaces</v>
      </c>
      <c r="M237" s="14">
        <f t="shared" si="203"/>
        <v>21</v>
      </c>
      <c r="N237" s="14">
        <f t="shared" si="199"/>
        <v>27</v>
      </c>
    </row>
    <row r="238" spans="1:14" ht="20.100000000000001" customHeight="1">
      <c r="A238" s="2"/>
      <c r="B238" s="423" t="s">
        <v>20</v>
      </c>
      <c r="C238" s="453" t="s">
        <v>36</v>
      </c>
      <c r="D238" s="439" t="s">
        <v>64</v>
      </c>
      <c r="E238" s="436" t="s">
        <v>207</v>
      </c>
      <c r="F238" s="439" t="s">
        <v>208</v>
      </c>
      <c r="G238" s="265" t="str">
        <f t="shared" ref="G238" si="220">IF(F238="","","Success 1")</f>
        <v>Success 1</v>
      </c>
      <c r="H238" s="266" t="str">
        <f>IF((VLOOKUP($E238,'Year End Feedback Backsheet'!$D$11:$EN$188,$M238,0))="","",(VLOOKUP($E238,'Year End Feedback Backsheet'!$D$11:$EN$188,$M238,0)))</f>
        <v>2. Shared leadership and governance</v>
      </c>
      <c r="I238" s="267" t="str">
        <f>IF(F238="","","Challenge 1")</f>
        <v>Challenge 1</v>
      </c>
      <c r="J238" s="268" t="str">
        <f>IF((VLOOKUP($E238,'Year End Feedback Backsheet'!$D$11:$EN$188,$N238,0))="","",(VLOOKUP($E238,'Year End Feedback Backsheet'!$D$11:$EN$188,$N238,0)))</f>
        <v>9. Sharing risks and benefits</v>
      </c>
      <c r="M238" s="14">
        <f t="shared" si="203"/>
        <v>17</v>
      </c>
      <c r="N238" s="14">
        <f t="shared" si="199"/>
        <v>23</v>
      </c>
    </row>
    <row r="239" spans="1:14" ht="20.100000000000001" customHeight="1">
      <c r="A239" s="2"/>
      <c r="B239" s="424"/>
      <c r="C239" s="454"/>
      <c r="D239" s="440"/>
      <c r="E239" s="437"/>
      <c r="F239" s="440"/>
      <c r="G239" s="279" t="str">
        <f t="shared" ref="G239" si="221">IF(F238="","","Success 2")</f>
        <v>Success 2</v>
      </c>
      <c r="H239" s="273" t="str">
        <f>IF((VLOOKUP($E238,'Year End Feedback Backsheet'!$D$11:$EN$188,$M239,0))="","",(VLOOKUP($E238,'Year End Feedback Backsheet'!$D$11:$EN$188,$M239,0)))</f>
        <v>6. Delivering services across interfaces</v>
      </c>
      <c r="I239" s="271" t="str">
        <f>IF(F238="","","Challenge 2")</f>
        <v>Challenge 2</v>
      </c>
      <c r="J239" s="272" t="str">
        <f>IF((VLOOKUP($E238,'Year End Feedback Backsheet'!$D$11:$EN$188,$N239,0))="","",(VLOOKUP($E238,'Year End Feedback Backsheet'!$D$11:$EN$188,$N239,0)))</f>
        <v>5. Evidencing impact and measuring success</v>
      </c>
      <c r="M239" s="14">
        <f t="shared" si="203"/>
        <v>19</v>
      </c>
      <c r="N239" s="14">
        <f t="shared" si="199"/>
        <v>25</v>
      </c>
    </row>
    <row r="240" spans="1:14" ht="20.100000000000001" customHeight="1" thickBot="1">
      <c r="A240" s="2"/>
      <c r="B240" s="425"/>
      <c r="C240" s="455"/>
      <c r="D240" s="441"/>
      <c r="E240" s="438"/>
      <c r="F240" s="441"/>
      <c r="G240" s="280" t="str">
        <f t="shared" ref="G240" si="222">IF(F238="","","Success 3")</f>
        <v>Success 3</v>
      </c>
      <c r="H240" s="278" t="str">
        <f>IF((VLOOKUP($E238,'Year End Feedback Backsheet'!$D$11:$EN$188,$M240,0))="","",(VLOOKUP($E238,'Year End Feedback Backsheet'!$D$11:$EN$188,$M240,0)))</f>
        <v>4. Integrated workforce planning</v>
      </c>
      <c r="I240" s="276" t="str">
        <f>IF(F238="","","Challenge 3")</f>
        <v>Challenge 3</v>
      </c>
      <c r="J240" s="277" t="str">
        <f>IF((VLOOKUP($E238,'Year End Feedback Backsheet'!$D$11:$EN$188,$N240,0))="","",(VLOOKUP($E238,'Year End Feedback Backsheet'!$D$11:$EN$188,$N240,0)))</f>
        <v>10. Managing change</v>
      </c>
      <c r="M240" s="14">
        <f t="shared" si="203"/>
        <v>21</v>
      </c>
      <c r="N240" s="14">
        <f t="shared" si="199"/>
        <v>27</v>
      </c>
    </row>
    <row r="241" spans="1:14" ht="20.100000000000001" customHeight="1">
      <c r="A241" s="2"/>
      <c r="B241" s="423" t="s">
        <v>18</v>
      </c>
      <c r="C241" s="453" t="s">
        <v>30</v>
      </c>
      <c r="D241" s="439" t="s">
        <v>52</v>
      </c>
      <c r="E241" s="436" t="s">
        <v>209</v>
      </c>
      <c r="F241" s="439" t="s">
        <v>210</v>
      </c>
      <c r="G241" s="265" t="str">
        <f t="shared" ref="G241" si="223">IF(F241="","","Success 1")</f>
        <v>Success 1</v>
      </c>
      <c r="H241" s="266" t="str">
        <f>IF((VLOOKUP($E241,'Year End Feedback Backsheet'!$D$11:$EN$188,$M241,0))="","",(VLOOKUP($E241,'Year End Feedback Backsheet'!$D$11:$EN$188,$M241,0)))</f>
        <v>2. Shared leadership and governance</v>
      </c>
      <c r="I241" s="267" t="str">
        <f>IF(F241="","","Challenge 1")</f>
        <v>Challenge 1</v>
      </c>
      <c r="J241" s="268" t="str">
        <f>IF((VLOOKUP($E241,'Year End Feedback Backsheet'!$D$11:$EN$188,$N241,0))="","",(VLOOKUP($E241,'Year End Feedback Backsheet'!$D$11:$EN$188,$N241,0)))</f>
        <v>5. Evidencing impact and measuring success</v>
      </c>
      <c r="M241" s="14">
        <f t="shared" si="203"/>
        <v>17</v>
      </c>
      <c r="N241" s="14">
        <f t="shared" si="199"/>
        <v>23</v>
      </c>
    </row>
    <row r="242" spans="1:14" ht="20.100000000000001" customHeight="1">
      <c r="A242" s="2"/>
      <c r="B242" s="424"/>
      <c r="C242" s="454"/>
      <c r="D242" s="440"/>
      <c r="E242" s="437"/>
      <c r="F242" s="440"/>
      <c r="G242" s="279" t="str">
        <f t="shared" ref="G242" si="224">IF(F241="","","Success 2")</f>
        <v>Success 2</v>
      </c>
      <c r="H242" s="273" t="str">
        <f>IF((VLOOKUP($E241,'Year End Feedback Backsheet'!$D$11:$EN$188,$M242,0))="","",(VLOOKUP($E241,'Year End Feedback Backsheet'!$D$11:$EN$188,$M242,0)))</f>
        <v>3. Collaborative working relationships</v>
      </c>
      <c r="I242" s="271" t="str">
        <f>IF(F241="","","Challenge 2")</f>
        <v>Challenge 2</v>
      </c>
      <c r="J242" s="272" t="str">
        <f>IF((VLOOKUP($E241,'Year End Feedback Backsheet'!$D$11:$EN$188,$N242,0))="","",(VLOOKUP($E241,'Year End Feedback Backsheet'!$D$11:$EN$188,$N242,0)))</f>
        <v>7. Digital interoperability and sharing data</v>
      </c>
      <c r="M242" s="14">
        <f t="shared" si="203"/>
        <v>19</v>
      </c>
      <c r="N242" s="14">
        <f t="shared" si="199"/>
        <v>25</v>
      </c>
    </row>
    <row r="243" spans="1:14" ht="20.100000000000001" customHeight="1" thickBot="1">
      <c r="A243" s="2"/>
      <c r="B243" s="425"/>
      <c r="C243" s="455"/>
      <c r="D243" s="441"/>
      <c r="E243" s="438"/>
      <c r="F243" s="441"/>
      <c r="G243" s="280" t="str">
        <f t="shared" ref="G243" si="225">IF(F241="","","Success 3")</f>
        <v>Success 3</v>
      </c>
      <c r="H243" s="278" t="str">
        <f>IF((VLOOKUP($E241,'Year End Feedback Backsheet'!$D$11:$EN$188,$M243,0))="","",(VLOOKUP($E241,'Year End Feedback Backsheet'!$D$11:$EN$188,$M243,0)))</f>
        <v>3. Collaborative working relationships</v>
      </c>
      <c r="I243" s="276" t="str">
        <f>IF(F241="","","Challenge 3")</f>
        <v>Challenge 3</v>
      </c>
      <c r="J243" s="277" t="str">
        <f>IF((VLOOKUP($E241,'Year End Feedback Backsheet'!$D$11:$EN$188,$N243,0))="","",(VLOOKUP($E241,'Year End Feedback Backsheet'!$D$11:$EN$188,$N243,0)))</f>
        <v>4. Integrated workforce planning</v>
      </c>
      <c r="M243" s="14">
        <f t="shared" si="203"/>
        <v>21</v>
      </c>
      <c r="N243" s="14">
        <f t="shared" si="199"/>
        <v>27</v>
      </c>
    </row>
    <row r="244" spans="1:14" ht="20.100000000000001" customHeight="1">
      <c r="A244" s="2"/>
      <c r="B244" s="423" t="s">
        <v>16</v>
      </c>
      <c r="C244" s="453" t="s">
        <v>26</v>
      </c>
      <c r="D244" s="439" t="s">
        <v>46</v>
      </c>
      <c r="E244" s="436" t="s">
        <v>211</v>
      </c>
      <c r="F244" s="439" t="s">
        <v>212</v>
      </c>
      <c r="G244" s="265" t="str">
        <f t="shared" ref="G244" si="226">IF(F244="","","Success 1")</f>
        <v>Success 1</v>
      </c>
      <c r="H244" s="266" t="str">
        <f>IF((VLOOKUP($E244,'Year End Feedback Backsheet'!$D$11:$EN$188,$M244,0))="","",(VLOOKUP($E244,'Year End Feedback Backsheet'!$D$11:$EN$188,$M244,0)))</f>
        <v>1. Shared vision and commitment</v>
      </c>
      <c r="I244" s="267" t="str">
        <f>IF(F244="","","Challenge 1")</f>
        <v>Challenge 1</v>
      </c>
      <c r="J244" s="268" t="str">
        <f>IF((VLOOKUP($E244,'Year End Feedback Backsheet'!$D$11:$EN$188,$N244,0))="","",(VLOOKUP($E244,'Year End Feedback Backsheet'!$D$11:$EN$188,$N244,0)))</f>
        <v>2. Shared leadership and governance</v>
      </c>
      <c r="M244" s="14">
        <f t="shared" si="203"/>
        <v>17</v>
      </c>
      <c r="N244" s="14">
        <f t="shared" si="199"/>
        <v>23</v>
      </c>
    </row>
    <row r="245" spans="1:14" ht="20.100000000000001" customHeight="1">
      <c r="A245" s="2"/>
      <c r="B245" s="424"/>
      <c r="C245" s="454"/>
      <c r="D245" s="440"/>
      <c r="E245" s="437"/>
      <c r="F245" s="440"/>
      <c r="G245" s="279" t="str">
        <f t="shared" ref="G245" si="227">IF(F244="","","Success 2")</f>
        <v>Success 2</v>
      </c>
      <c r="H245" s="273" t="str">
        <f>IF((VLOOKUP($E244,'Year End Feedback Backsheet'!$D$11:$EN$188,$M245,0))="","",(VLOOKUP($E244,'Year End Feedback Backsheet'!$D$11:$EN$188,$M245,0)))</f>
        <v>3. Collaborative working relationships</v>
      </c>
      <c r="I245" s="271" t="str">
        <f>IF(F244="","","Challenge 2")</f>
        <v>Challenge 2</v>
      </c>
      <c r="J245" s="272" t="str">
        <f>IF((VLOOKUP($E244,'Year End Feedback Backsheet'!$D$11:$EN$188,$N245,0))="","",(VLOOKUP($E244,'Year End Feedback Backsheet'!$D$11:$EN$188,$N245,0)))</f>
        <v>1. Shared vision and commitment</v>
      </c>
      <c r="M245" s="14">
        <f t="shared" si="203"/>
        <v>19</v>
      </c>
      <c r="N245" s="14">
        <f t="shared" si="199"/>
        <v>25</v>
      </c>
    </row>
    <row r="246" spans="1:14" ht="20.100000000000001" customHeight="1" thickBot="1">
      <c r="A246" s="2"/>
      <c r="B246" s="425"/>
      <c r="C246" s="455"/>
      <c r="D246" s="441"/>
      <c r="E246" s="438"/>
      <c r="F246" s="441"/>
      <c r="G246" s="280" t="str">
        <f t="shared" ref="G246" si="228">IF(F244="","","Success 3")</f>
        <v>Success 3</v>
      </c>
      <c r="H246" s="278" t="str">
        <f>IF((VLOOKUP($E244,'Year End Feedback Backsheet'!$D$11:$EN$188,$M246,0))="","",(VLOOKUP($E244,'Year End Feedback Backsheet'!$D$11:$EN$188,$M246,0)))</f>
        <v>5. Evidencing impact and measuring success</v>
      </c>
      <c r="I246" s="276" t="str">
        <f>IF(F244="","","Challenge 3")</f>
        <v>Challenge 3</v>
      </c>
      <c r="J246" s="277" t="str">
        <f>IF((VLOOKUP($E244,'Year End Feedback Backsheet'!$D$11:$EN$188,$N246,0))="","",(VLOOKUP($E244,'Year End Feedback Backsheet'!$D$11:$EN$188,$N246,0)))</f>
        <v>6. Delivering services across interfaces</v>
      </c>
      <c r="M246" s="14">
        <f t="shared" si="203"/>
        <v>21</v>
      </c>
      <c r="N246" s="14">
        <f t="shared" si="199"/>
        <v>27</v>
      </c>
    </row>
    <row r="247" spans="1:14" ht="20.100000000000001" customHeight="1">
      <c r="A247" s="2"/>
      <c r="B247" s="423" t="s">
        <v>18</v>
      </c>
      <c r="C247" s="453" t="s">
        <v>34</v>
      </c>
      <c r="D247" s="439" t="s">
        <v>52</v>
      </c>
      <c r="E247" s="436" t="s">
        <v>213</v>
      </c>
      <c r="F247" s="439" t="s">
        <v>214</v>
      </c>
      <c r="G247" s="265" t="str">
        <f t="shared" ref="G247" si="229">IF(F247="","","Success 1")</f>
        <v>Success 1</v>
      </c>
      <c r="H247" s="266" t="str">
        <f>IF((VLOOKUP($E247,'Year End Feedback Backsheet'!$D$11:$EN$188,$M247,0))="","",(VLOOKUP($E247,'Year End Feedback Backsheet'!$D$11:$EN$188,$M247,0)))</f>
        <v>3. Collaborative working relationships</v>
      </c>
      <c r="I247" s="267" t="str">
        <f>IF(F247="","","Challenge 1")</f>
        <v>Challenge 1</v>
      </c>
      <c r="J247" s="268" t="str">
        <f>IF((VLOOKUP($E247,'Year End Feedback Backsheet'!$D$11:$EN$188,$N247,0))="","",(VLOOKUP($E247,'Year End Feedback Backsheet'!$D$11:$EN$188,$N247,0)))</f>
        <v>5. Evidencing impact and measuring success</v>
      </c>
      <c r="M247" s="14">
        <f t="shared" si="203"/>
        <v>17</v>
      </c>
      <c r="N247" s="14">
        <f t="shared" si="199"/>
        <v>23</v>
      </c>
    </row>
    <row r="248" spans="1:14" ht="20.100000000000001" customHeight="1">
      <c r="A248" s="2"/>
      <c r="B248" s="424"/>
      <c r="C248" s="454"/>
      <c r="D248" s="440"/>
      <c r="E248" s="437"/>
      <c r="F248" s="440"/>
      <c r="G248" s="279" t="str">
        <f t="shared" ref="G248" si="230">IF(F247="","","Success 2")</f>
        <v>Success 2</v>
      </c>
      <c r="H248" s="273" t="str">
        <f>IF((VLOOKUP($E247,'Year End Feedback Backsheet'!$D$11:$EN$188,$M248,0))="","",(VLOOKUP($E247,'Year End Feedback Backsheet'!$D$11:$EN$188,$M248,0)))</f>
        <v>6. Delivering services across interfaces</v>
      </c>
      <c r="I248" s="271" t="str">
        <f>IF(F247="","","Challenge 2")</f>
        <v>Challenge 2</v>
      </c>
      <c r="J248" s="272" t="str">
        <f>IF((VLOOKUP($E247,'Year End Feedback Backsheet'!$D$11:$EN$188,$N248,0))="","",(VLOOKUP($E247,'Year End Feedback Backsheet'!$D$11:$EN$188,$N248,0)))</f>
        <v>7. Digital interoperability and sharing data</v>
      </c>
      <c r="M248" s="14">
        <f t="shared" si="203"/>
        <v>19</v>
      </c>
      <c r="N248" s="14">
        <f t="shared" si="199"/>
        <v>25</v>
      </c>
    </row>
    <row r="249" spans="1:14" ht="20.100000000000001" customHeight="1" thickBot="1">
      <c r="A249" s="2"/>
      <c r="B249" s="425"/>
      <c r="C249" s="455"/>
      <c r="D249" s="441"/>
      <c r="E249" s="438"/>
      <c r="F249" s="441"/>
      <c r="G249" s="280" t="str">
        <f t="shared" ref="G249" si="231">IF(F247="","","Success 3")</f>
        <v>Success 3</v>
      </c>
      <c r="H249" s="278" t="str">
        <f>IF((VLOOKUP($E247,'Year End Feedback Backsheet'!$D$11:$EN$188,$M249,0))="","",(VLOOKUP($E247,'Year End Feedback Backsheet'!$D$11:$EN$188,$M249,0)))</f>
        <v>1. Shared vision and commitment</v>
      </c>
      <c r="I249" s="276" t="str">
        <f>IF(F247="","","Challenge 3")</f>
        <v>Challenge 3</v>
      </c>
      <c r="J249" s="277" t="str">
        <f>IF((VLOOKUP($E247,'Year End Feedback Backsheet'!$D$11:$EN$188,$N249,0))="","",(VLOOKUP($E247,'Year End Feedback Backsheet'!$D$11:$EN$188,$N249,0)))</f>
        <v>6. Delivering services across interfaces</v>
      </c>
      <c r="M249" s="14">
        <f t="shared" si="203"/>
        <v>21</v>
      </c>
      <c r="N249" s="14">
        <f t="shared" si="199"/>
        <v>27</v>
      </c>
    </row>
    <row r="250" spans="1:14" ht="20.100000000000001" customHeight="1">
      <c r="A250" s="2"/>
      <c r="B250" s="423" t="s">
        <v>16</v>
      </c>
      <c r="C250" s="453" t="s">
        <v>26</v>
      </c>
      <c r="D250" s="439" t="s">
        <v>466</v>
      </c>
      <c r="E250" s="436" t="s">
        <v>215</v>
      </c>
      <c r="F250" s="439" t="s">
        <v>216</v>
      </c>
      <c r="G250" s="265" t="str">
        <f t="shared" ref="G250" si="232">IF(F250="","","Success 1")</f>
        <v>Success 1</v>
      </c>
      <c r="H250" s="266" t="str">
        <f>IF((VLOOKUP($E250,'Year End Feedback Backsheet'!$D$11:$EN$188,$M250,0))="","",(VLOOKUP($E250,'Year End Feedback Backsheet'!$D$11:$EN$188,$M250,0)))</f>
        <v>4. Integrated workforce planning</v>
      </c>
      <c r="I250" s="267" t="str">
        <f>IF(F250="","","Challenge 1")</f>
        <v>Challenge 1</v>
      </c>
      <c r="J250" s="268" t="str">
        <f>IF((VLOOKUP($E250,'Year End Feedback Backsheet'!$D$11:$EN$188,$N250,0))="","",(VLOOKUP($E250,'Year End Feedback Backsheet'!$D$11:$EN$188,$N250,0)))</f>
        <v>9. Sharing risks and benefits</v>
      </c>
      <c r="M250" s="14">
        <f t="shared" si="203"/>
        <v>17</v>
      </c>
      <c r="N250" s="14">
        <f t="shared" si="199"/>
        <v>23</v>
      </c>
    </row>
    <row r="251" spans="1:14" ht="20.100000000000001" customHeight="1">
      <c r="A251" s="2"/>
      <c r="B251" s="424"/>
      <c r="C251" s="454"/>
      <c r="D251" s="440"/>
      <c r="E251" s="437"/>
      <c r="F251" s="440"/>
      <c r="G251" s="279" t="str">
        <f t="shared" ref="G251" si="233">IF(F250="","","Success 2")</f>
        <v>Success 2</v>
      </c>
      <c r="H251" s="273" t="str">
        <f>IF((VLOOKUP($E250,'Year End Feedback Backsheet'!$D$11:$EN$188,$M251,0))="","",(VLOOKUP($E250,'Year End Feedback Backsheet'!$D$11:$EN$188,$M251,0)))</f>
        <v>3. Collaborative working relationships</v>
      </c>
      <c r="I251" s="271" t="str">
        <f>IF(F250="","","Challenge 2")</f>
        <v>Challenge 2</v>
      </c>
      <c r="J251" s="272" t="str">
        <f>IF((VLOOKUP($E250,'Year End Feedback Backsheet'!$D$11:$EN$188,$N251,0))="","",(VLOOKUP($E250,'Year End Feedback Backsheet'!$D$11:$EN$188,$N251,0)))</f>
        <v>6. Delivering services across interfaces</v>
      </c>
      <c r="M251" s="14">
        <f t="shared" si="203"/>
        <v>19</v>
      </c>
      <c r="N251" s="14">
        <f t="shared" si="199"/>
        <v>25</v>
      </c>
    </row>
    <row r="252" spans="1:14" ht="20.100000000000001" customHeight="1" thickBot="1">
      <c r="A252" s="2"/>
      <c r="B252" s="425"/>
      <c r="C252" s="455"/>
      <c r="D252" s="441"/>
      <c r="E252" s="438"/>
      <c r="F252" s="441"/>
      <c r="G252" s="280" t="str">
        <f t="shared" ref="G252" si="234">IF(F250="","","Success 3")</f>
        <v>Success 3</v>
      </c>
      <c r="H252" s="278" t="str">
        <f>IF((VLOOKUP($E250,'Year End Feedback Backsheet'!$D$11:$EN$188,$M252,0))="","",(VLOOKUP($E250,'Year End Feedback Backsheet'!$D$11:$EN$188,$M252,0)))</f>
        <v>7. Digital interoperability and sharing data</v>
      </c>
      <c r="I252" s="276" t="str">
        <f>IF(F250="","","Challenge 3")</f>
        <v>Challenge 3</v>
      </c>
      <c r="J252" s="277" t="str">
        <f>IF((VLOOKUP($E250,'Year End Feedback Backsheet'!$D$11:$EN$188,$N252,0))="","",(VLOOKUP($E250,'Year End Feedback Backsheet'!$D$11:$EN$188,$N252,0)))</f>
        <v>10. Managing change</v>
      </c>
      <c r="M252" s="14">
        <f t="shared" si="203"/>
        <v>21</v>
      </c>
      <c r="N252" s="14">
        <f t="shared" si="199"/>
        <v>27</v>
      </c>
    </row>
    <row r="253" spans="1:14" ht="20.100000000000001" customHeight="1">
      <c r="A253" s="2"/>
      <c r="B253" s="423" t="s">
        <v>22</v>
      </c>
      <c r="C253" s="453" t="s">
        <v>38</v>
      </c>
      <c r="D253" s="439" t="s">
        <v>58</v>
      </c>
      <c r="E253" s="436" t="s">
        <v>217</v>
      </c>
      <c r="F253" s="439" t="s">
        <v>218</v>
      </c>
      <c r="G253" s="265" t="str">
        <f t="shared" ref="G253" si="235">IF(F253="","","Success 1")</f>
        <v>Success 1</v>
      </c>
      <c r="H253" s="266" t="str">
        <f>IF((VLOOKUP($E253,'Year End Feedback Backsheet'!$D$11:$EN$188,$M253,0))="","",(VLOOKUP($E253,'Year End Feedback Backsheet'!$D$11:$EN$188,$M253,0)))</f>
        <v>6. Delivering services across interfaces</v>
      </c>
      <c r="I253" s="267" t="str">
        <f>IF(F253="","","Challenge 1")</f>
        <v>Challenge 1</v>
      </c>
      <c r="J253" s="268" t="str">
        <f>IF((VLOOKUP($E253,'Year End Feedback Backsheet'!$D$11:$EN$188,$N253,0))="","",(VLOOKUP($E253,'Year End Feedback Backsheet'!$D$11:$EN$188,$N253,0)))</f>
        <v>4. Integrated workforce planning</v>
      </c>
      <c r="M253" s="14">
        <f t="shared" si="203"/>
        <v>17</v>
      </c>
      <c r="N253" s="14">
        <f t="shared" si="199"/>
        <v>23</v>
      </c>
    </row>
    <row r="254" spans="1:14" ht="20.100000000000001" customHeight="1">
      <c r="A254" s="2"/>
      <c r="B254" s="424"/>
      <c r="C254" s="454"/>
      <c r="D254" s="440"/>
      <c r="E254" s="437"/>
      <c r="F254" s="440"/>
      <c r="G254" s="279" t="str">
        <f t="shared" ref="G254" si="236">IF(F253="","","Success 2")</f>
        <v>Success 2</v>
      </c>
      <c r="H254" s="273" t="str">
        <f>IF((VLOOKUP($E253,'Year End Feedback Backsheet'!$D$11:$EN$188,$M254,0))="","",(VLOOKUP($E253,'Year End Feedback Backsheet'!$D$11:$EN$188,$M254,0)))</f>
        <v>2. Shared leadership and governance</v>
      </c>
      <c r="I254" s="271" t="str">
        <f>IF(F253="","","Challenge 2")</f>
        <v>Challenge 2</v>
      </c>
      <c r="J254" s="272" t="str">
        <f>IF((VLOOKUP($E253,'Year End Feedback Backsheet'!$D$11:$EN$188,$N254,0))="","",(VLOOKUP($E253,'Year End Feedback Backsheet'!$D$11:$EN$188,$N254,0)))</f>
        <v>1. Shared vision and commitment</v>
      </c>
      <c r="M254" s="14">
        <f t="shared" si="203"/>
        <v>19</v>
      </c>
      <c r="N254" s="14">
        <f t="shared" si="199"/>
        <v>25</v>
      </c>
    </row>
    <row r="255" spans="1:14" ht="20.100000000000001" customHeight="1" thickBot="1">
      <c r="A255" s="2"/>
      <c r="B255" s="425"/>
      <c r="C255" s="455"/>
      <c r="D255" s="441"/>
      <c r="E255" s="438"/>
      <c r="F255" s="441"/>
      <c r="G255" s="280" t="str">
        <f t="shared" ref="G255" si="237">IF(F253="","","Success 3")</f>
        <v>Success 3</v>
      </c>
      <c r="H255" s="278" t="str">
        <f>IF((VLOOKUP($E253,'Year End Feedback Backsheet'!$D$11:$EN$188,$M255,0))="","",(VLOOKUP($E253,'Year End Feedback Backsheet'!$D$11:$EN$188,$M255,0)))</f>
        <v>8. Joint contracts and payment mechanisms</v>
      </c>
      <c r="I255" s="276" t="str">
        <f>IF(F253="","","Challenge 3")</f>
        <v>Challenge 3</v>
      </c>
      <c r="J255" s="277" t="str">
        <f>IF((VLOOKUP($E253,'Year End Feedback Backsheet'!$D$11:$EN$188,$N255,0))="","",(VLOOKUP($E253,'Year End Feedback Backsheet'!$D$11:$EN$188,$N255,0)))</f>
        <v>7. Digital interoperability and sharing data</v>
      </c>
      <c r="M255" s="14">
        <f t="shared" si="203"/>
        <v>21</v>
      </c>
      <c r="N255" s="14">
        <f t="shared" si="199"/>
        <v>27</v>
      </c>
    </row>
    <row r="256" spans="1:14" ht="20.100000000000001" customHeight="1">
      <c r="A256" s="2"/>
      <c r="B256" s="423" t="s">
        <v>20</v>
      </c>
      <c r="C256" s="453" t="s">
        <v>36</v>
      </c>
      <c r="D256" s="439" t="s">
        <v>64</v>
      </c>
      <c r="E256" s="436" t="s">
        <v>219</v>
      </c>
      <c r="F256" s="439" t="s">
        <v>220</v>
      </c>
      <c r="G256" s="265" t="str">
        <f t="shared" ref="G256" si="238">IF(F256="","","Success 1")</f>
        <v>Success 1</v>
      </c>
      <c r="H256" s="266" t="str">
        <f>IF((VLOOKUP($E256,'Year End Feedback Backsheet'!$D$11:$EN$188,$M256,0))="","",(VLOOKUP($E256,'Year End Feedback Backsheet'!$D$11:$EN$188,$M256,0)))</f>
        <v>6. Delivering services across interfaces</v>
      </c>
      <c r="I256" s="267" t="str">
        <f>IF(F256="","","Challenge 1")</f>
        <v>Challenge 1</v>
      </c>
      <c r="J256" s="268" t="str">
        <f>IF((VLOOKUP($E256,'Year End Feedback Backsheet'!$D$11:$EN$188,$N256,0))="","",(VLOOKUP($E256,'Year End Feedback Backsheet'!$D$11:$EN$188,$N256,0)))</f>
        <v>Other</v>
      </c>
      <c r="M256" s="14">
        <f t="shared" si="203"/>
        <v>17</v>
      </c>
      <c r="N256" s="14">
        <f t="shared" si="199"/>
        <v>23</v>
      </c>
    </row>
    <row r="257" spans="1:14" ht="20.100000000000001" customHeight="1">
      <c r="A257" s="2"/>
      <c r="B257" s="424"/>
      <c r="C257" s="454"/>
      <c r="D257" s="440"/>
      <c r="E257" s="437"/>
      <c r="F257" s="440"/>
      <c r="G257" s="279" t="str">
        <f t="shared" ref="G257" si="239">IF(F256="","","Success 2")</f>
        <v>Success 2</v>
      </c>
      <c r="H257" s="273" t="str">
        <f>IF((VLOOKUP($E256,'Year End Feedback Backsheet'!$D$11:$EN$188,$M257,0))="","",(VLOOKUP($E256,'Year End Feedback Backsheet'!$D$11:$EN$188,$M257,0)))</f>
        <v>3. Collaborative working relationships</v>
      </c>
      <c r="I257" s="271" t="str">
        <f>IF(F256="","","Challenge 2")</f>
        <v>Challenge 2</v>
      </c>
      <c r="J257" s="272" t="str">
        <f>IF((VLOOKUP($E256,'Year End Feedback Backsheet'!$D$11:$EN$188,$N257,0))="","",(VLOOKUP($E256,'Year End Feedback Backsheet'!$D$11:$EN$188,$N257,0)))</f>
        <v>Other</v>
      </c>
      <c r="M257" s="14">
        <f t="shared" si="203"/>
        <v>19</v>
      </c>
      <c r="N257" s="14">
        <f t="shared" si="199"/>
        <v>25</v>
      </c>
    </row>
    <row r="258" spans="1:14" ht="20.100000000000001" customHeight="1" thickBot="1">
      <c r="A258" s="2"/>
      <c r="B258" s="425"/>
      <c r="C258" s="455"/>
      <c r="D258" s="441"/>
      <c r="E258" s="438"/>
      <c r="F258" s="441"/>
      <c r="G258" s="280" t="str">
        <f t="shared" ref="G258" si="240">IF(F256="","","Success 3")</f>
        <v>Success 3</v>
      </c>
      <c r="H258" s="278" t="str">
        <f>IF((VLOOKUP($E256,'Year End Feedback Backsheet'!$D$11:$EN$188,$M258,0))="","",(VLOOKUP($E256,'Year End Feedback Backsheet'!$D$11:$EN$188,$M258,0)))</f>
        <v>6. Delivering services across interfaces</v>
      </c>
      <c r="I258" s="276" t="str">
        <f>IF(F256="","","Challenge 3")</f>
        <v>Challenge 3</v>
      </c>
      <c r="J258" s="277" t="str">
        <f>IF((VLOOKUP($E256,'Year End Feedback Backsheet'!$D$11:$EN$188,$N258,0))="","",(VLOOKUP($E256,'Year End Feedback Backsheet'!$D$11:$EN$188,$N258,0)))</f>
        <v>Other</v>
      </c>
      <c r="M258" s="14">
        <f t="shared" si="203"/>
        <v>21</v>
      </c>
      <c r="N258" s="14">
        <f t="shared" si="199"/>
        <v>27</v>
      </c>
    </row>
    <row r="259" spans="1:14" ht="20.100000000000001" customHeight="1">
      <c r="A259" s="2"/>
      <c r="B259" s="423" t="s">
        <v>16</v>
      </c>
      <c r="C259" s="453" t="s">
        <v>24</v>
      </c>
      <c r="D259" s="439" t="s">
        <v>44</v>
      </c>
      <c r="E259" s="436" t="s">
        <v>221</v>
      </c>
      <c r="F259" s="439" t="s">
        <v>222</v>
      </c>
      <c r="G259" s="265" t="str">
        <f t="shared" ref="G259" si="241">IF(F259="","","Success 1")</f>
        <v>Success 1</v>
      </c>
      <c r="H259" s="266" t="str">
        <f>IF((VLOOKUP($E259,'Year End Feedback Backsheet'!$D$11:$EN$188,$M259,0))="","",(VLOOKUP($E259,'Year End Feedback Backsheet'!$D$11:$EN$188,$M259,0)))</f>
        <v>3. Collaborative working relationships</v>
      </c>
      <c r="I259" s="267" t="str">
        <f>IF(F259="","","Challenge 1")</f>
        <v>Challenge 1</v>
      </c>
      <c r="J259" s="268" t="str">
        <f>IF((VLOOKUP($E259,'Year End Feedback Backsheet'!$D$11:$EN$188,$N259,0))="","",(VLOOKUP($E259,'Year End Feedback Backsheet'!$D$11:$EN$188,$N259,0)))</f>
        <v>1. Shared vision and commitment</v>
      </c>
      <c r="M259" s="14">
        <f t="shared" si="203"/>
        <v>17</v>
      </c>
      <c r="N259" s="14">
        <f t="shared" si="199"/>
        <v>23</v>
      </c>
    </row>
    <row r="260" spans="1:14" ht="20.100000000000001" customHeight="1">
      <c r="A260" s="2"/>
      <c r="B260" s="424"/>
      <c r="C260" s="454"/>
      <c r="D260" s="440"/>
      <c r="E260" s="437"/>
      <c r="F260" s="440"/>
      <c r="G260" s="279" t="str">
        <f t="shared" ref="G260" si="242">IF(F259="","","Success 2")</f>
        <v>Success 2</v>
      </c>
      <c r="H260" s="273" t="str">
        <f>IF((VLOOKUP($E259,'Year End Feedback Backsheet'!$D$11:$EN$188,$M260,0))="","",(VLOOKUP($E259,'Year End Feedback Backsheet'!$D$11:$EN$188,$M260,0)))</f>
        <v>9. Sharing risks and benefits</v>
      </c>
      <c r="I260" s="271" t="str">
        <f>IF(F259="","","Challenge 2")</f>
        <v>Challenge 2</v>
      </c>
      <c r="J260" s="272" t="str">
        <f>IF((VLOOKUP($E259,'Year End Feedback Backsheet'!$D$11:$EN$188,$N260,0))="","",(VLOOKUP($E259,'Year End Feedback Backsheet'!$D$11:$EN$188,$N260,0)))</f>
        <v>4. Integrated workforce planning</v>
      </c>
      <c r="M260" s="14">
        <f t="shared" si="203"/>
        <v>19</v>
      </c>
      <c r="N260" s="14">
        <f t="shared" si="199"/>
        <v>25</v>
      </c>
    </row>
    <row r="261" spans="1:14" ht="20.100000000000001" customHeight="1" thickBot="1">
      <c r="A261" s="2"/>
      <c r="B261" s="425"/>
      <c r="C261" s="455"/>
      <c r="D261" s="441"/>
      <c r="E261" s="438"/>
      <c r="F261" s="441"/>
      <c r="G261" s="280" t="str">
        <f t="shared" ref="G261" si="243">IF(F259="","","Success 3")</f>
        <v>Success 3</v>
      </c>
      <c r="H261" s="278" t="str">
        <f>IF((VLOOKUP($E259,'Year End Feedback Backsheet'!$D$11:$EN$188,$M261,0))="","",(VLOOKUP($E259,'Year End Feedback Backsheet'!$D$11:$EN$188,$M261,0)))</f>
        <v>10. Managing change</v>
      </c>
      <c r="I261" s="276" t="str">
        <f>IF(F259="","","Challenge 3")</f>
        <v>Challenge 3</v>
      </c>
      <c r="J261" s="277" t="str">
        <f>IF((VLOOKUP($E259,'Year End Feedback Backsheet'!$D$11:$EN$188,$N261,0))="","",(VLOOKUP($E259,'Year End Feedback Backsheet'!$D$11:$EN$188,$N261,0)))</f>
        <v>6. Delivering services across interfaces</v>
      </c>
      <c r="M261" s="14">
        <f t="shared" si="203"/>
        <v>21</v>
      </c>
      <c r="N261" s="14">
        <f t="shared" si="199"/>
        <v>27</v>
      </c>
    </row>
    <row r="262" spans="1:14" ht="20.100000000000001" customHeight="1">
      <c r="A262" s="2"/>
      <c r="B262" s="423" t="s">
        <v>18</v>
      </c>
      <c r="C262" s="453" t="s">
        <v>38</v>
      </c>
      <c r="D262" s="439" t="s">
        <v>52</v>
      </c>
      <c r="E262" s="436" t="s">
        <v>223</v>
      </c>
      <c r="F262" s="439" t="s">
        <v>224</v>
      </c>
      <c r="G262" s="265" t="str">
        <f t="shared" ref="G262" si="244">IF(F262="","","Success 1")</f>
        <v>Success 1</v>
      </c>
      <c r="H262" s="266" t="str">
        <f>IF((VLOOKUP($E262,'Year End Feedback Backsheet'!$D$11:$EN$188,$M262,0))="","",(VLOOKUP($E262,'Year End Feedback Backsheet'!$D$11:$EN$188,$M262,0)))</f>
        <v>5. Evidencing impact and measuring success</v>
      </c>
      <c r="I262" s="267" t="str">
        <f>IF(F262="","","Challenge 1")</f>
        <v>Challenge 1</v>
      </c>
      <c r="J262" s="268" t="str">
        <f>IF((VLOOKUP($E262,'Year End Feedback Backsheet'!$D$11:$EN$188,$N262,0))="","",(VLOOKUP($E262,'Year End Feedback Backsheet'!$D$11:$EN$188,$N262,0)))</f>
        <v>7. Digital interoperability and sharing data</v>
      </c>
      <c r="M262" s="14">
        <f t="shared" si="203"/>
        <v>17</v>
      </c>
      <c r="N262" s="14">
        <f t="shared" si="199"/>
        <v>23</v>
      </c>
    </row>
    <row r="263" spans="1:14" ht="20.100000000000001" customHeight="1">
      <c r="A263" s="2"/>
      <c r="B263" s="424"/>
      <c r="C263" s="454"/>
      <c r="D263" s="440"/>
      <c r="E263" s="437"/>
      <c r="F263" s="440"/>
      <c r="G263" s="279" t="str">
        <f t="shared" ref="G263" si="245">IF(F262="","","Success 2")</f>
        <v>Success 2</v>
      </c>
      <c r="H263" s="273" t="str">
        <f>IF((VLOOKUP($E262,'Year End Feedback Backsheet'!$D$11:$EN$188,$M263,0))="","",(VLOOKUP($E262,'Year End Feedback Backsheet'!$D$11:$EN$188,$M263,0)))</f>
        <v>6. Delivering services across interfaces</v>
      </c>
      <c r="I263" s="271" t="str">
        <f>IF(F262="","","Challenge 2")</f>
        <v>Challenge 2</v>
      </c>
      <c r="J263" s="272" t="str">
        <f>IF((VLOOKUP($E262,'Year End Feedback Backsheet'!$D$11:$EN$188,$N263,0))="","",(VLOOKUP($E262,'Year End Feedback Backsheet'!$D$11:$EN$188,$N263,0)))</f>
        <v>6. Delivering services across interfaces</v>
      </c>
      <c r="M263" s="14">
        <f t="shared" si="203"/>
        <v>19</v>
      </c>
      <c r="N263" s="14">
        <f t="shared" si="199"/>
        <v>25</v>
      </c>
    </row>
    <row r="264" spans="1:14" ht="20.100000000000001" customHeight="1" thickBot="1">
      <c r="A264" s="2"/>
      <c r="B264" s="425"/>
      <c r="C264" s="455"/>
      <c r="D264" s="441"/>
      <c r="E264" s="438"/>
      <c r="F264" s="441"/>
      <c r="G264" s="280" t="str">
        <f t="shared" ref="G264" si="246">IF(F262="","","Success 3")</f>
        <v>Success 3</v>
      </c>
      <c r="H264" s="278" t="str">
        <f>IF((VLOOKUP($E262,'Year End Feedback Backsheet'!$D$11:$EN$188,$M264,0))="","",(VLOOKUP($E262,'Year End Feedback Backsheet'!$D$11:$EN$188,$M264,0)))</f>
        <v>3. Collaborative working relationships</v>
      </c>
      <c r="I264" s="276" t="str">
        <f>IF(F262="","","Challenge 3")</f>
        <v>Challenge 3</v>
      </c>
      <c r="J264" s="277" t="str">
        <f>IF((VLOOKUP($E262,'Year End Feedback Backsheet'!$D$11:$EN$188,$N264,0))="","",(VLOOKUP($E262,'Year End Feedback Backsheet'!$D$11:$EN$188,$N264,0)))</f>
        <v>2. Shared leadership and governance</v>
      </c>
      <c r="M264" s="14">
        <f t="shared" si="203"/>
        <v>21</v>
      </c>
      <c r="N264" s="14">
        <f t="shared" si="199"/>
        <v>27</v>
      </c>
    </row>
    <row r="265" spans="1:14" ht="20.100000000000001" customHeight="1">
      <c r="A265" s="2"/>
      <c r="B265" s="423" t="s">
        <v>16</v>
      </c>
      <c r="C265" s="453" t="s">
        <v>24</v>
      </c>
      <c r="D265" s="439" t="s">
        <v>44</v>
      </c>
      <c r="E265" s="436" t="s">
        <v>225</v>
      </c>
      <c r="F265" s="439" t="s">
        <v>226</v>
      </c>
      <c r="G265" s="265" t="str">
        <f t="shared" ref="G265" si="247">IF(F265="","","Success 1")</f>
        <v>Success 1</v>
      </c>
      <c r="H265" s="266" t="str">
        <f>IF((VLOOKUP($E265,'Year End Feedback Backsheet'!$D$11:$EN$188,$M265,0))="","",(VLOOKUP($E265,'Year End Feedback Backsheet'!$D$11:$EN$188,$M265,0)))</f>
        <v>3. Collaborative working relationships</v>
      </c>
      <c r="I265" s="267" t="str">
        <f>IF(F265="","","Challenge 1")</f>
        <v>Challenge 1</v>
      </c>
      <c r="J265" s="268" t="str">
        <f>IF((VLOOKUP($E265,'Year End Feedback Backsheet'!$D$11:$EN$188,$N265,0))="","",(VLOOKUP($E265,'Year End Feedback Backsheet'!$D$11:$EN$188,$N265,0)))</f>
        <v>1. Shared vision and commitment</v>
      </c>
      <c r="M265" s="14">
        <f t="shared" si="203"/>
        <v>17</v>
      </c>
      <c r="N265" s="14">
        <f t="shared" si="199"/>
        <v>23</v>
      </c>
    </row>
    <row r="266" spans="1:14" ht="20.100000000000001" customHeight="1">
      <c r="A266" s="2"/>
      <c r="B266" s="424"/>
      <c r="C266" s="454"/>
      <c r="D266" s="440"/>
      <c r="E266" s="437"/>
      <c r="F266" s="440"/>
      <c r="G266" s="279" t="str">
        <f t="shared" ref="G266" si="248">IF(F265="","","Success 2")</f>
        <v>Success 2</v>
      </c>
      <c r="H266" s="273" t="str">
        <f>IF((VLOOKUP($E265,'Year End Feedback Backsheet'!$D$11:$EN$188,$M266,0))="","",(VLOOKUP($E265,'Year End Feedback Backsheet'!$D$11:$EN$188,$M266,0)))</f>
        <v>1. Shared vision and commitment</v>
      </c>
      <c r="I266" s="271" t="str">
        <f>IF(F265="","","Challenge 2")</f>
        <v>Challenge 2</v>
      </c>
      <c r="J266" s="272" t="str">
        <f>IF((VLOOKUP($E265,'Year End Feedback Backsheet'!$D$11:$EN$188,$N266,0))="","",(VLOOKUP($E265,'Year End Feedback Backsheet'!$D$11:$EN$188,$N266,0)))</f>
        <v>4. Integrated workforce planning</v>
      </c>
      <c r="M266" s="14">
        <f t="shared" si="203"/>
        <v>19</v>
      </c>
      <c r="N266" s="14">
        <f t="shared" si="199"/>
        <v>25</v>
      </c>
    </row>
    <row r="267" spans="1:14" ht="20.100000000000001" customHeight="1" thickBot="1">
      <c r="A267" s="2"/>
      <c r="B267" s="425"/>
      <c r="C267" s="455"/>
      <c r="D267" s="441"/>
      <c r="E267" s="438"/>
      <c r="F267" s="441"/>
      <c r="G267" s="280" t="str">
        <f t="shared" ref="G267" si="249">IF(F265="","","Success 3")</f>
        <v>Success 3</v>
      </c>
      <c r="H267" s="278" t="str">
        <f>IF((VLOOKUP($E265,'Year End Feedback Backsheet'!$D$11:$EN$188,$M267,0))="","",(VLOOKUP($E265,'Year End Feedback Backsheet'!$D$11:$EN$188,$M267,0)))</f>
        <v>7. Digital interoperability and sharing data</v>
      </c>
      <c r="I267" s="276" t="str">
        <f>IF(F265="","","Challenge 3")</f>
        <v>Challenge 3</v>
      </c>
      <c r="J267" s="277" t="str">
        <f>IF((VLOOKUP($E265,'Year End Feedback Backsheet'!$D$11:$EN$188,$N267,0))="","",(VLOOKUP($E265,'Year End Feedback Backsheet'!$D$11:$EN$188,$N267,0)))</f>
        <v>10. Managing change</v>
      </c>
      <c r="M267" s="14">
        <f t="shared" si="203"/>
        <v>21</v>
      </c>
      <c r="N267" s="14">
        <f t="shared" si="199"/>
        <v>27</v>
      </c>
    </row>
    <row r="268" spans="1:14" ht="20.100000000000001" customHeight="1">
      <c r="A268" s="2"/>
      <c r="B268" s="423" t="s">
        <v>20</v>
      </c>
      <c r="C268" s="453" t="s">
        <v>36</v>
      </c>
      <c r="D268" s="439" t="s">
        <v>64</v>
      </c>
      <c r="E268" s="436" t="s">
        <v>227</v>
      </c>
      <c r="F268" s="439" t="s">
        <v>228</v>
      </c>
      <c r="G268" s="265" t="str">
        <f t="shared" ref="G268" si="250">IF(F268="","","Success 1")</f>
        <v>Success 1</v>
      </c>
      <c r="H268" s="266" t="str">
        <f>IF((VLOOKUP($E268,'Year End Feedback Backsheet'!$D$11:$EN$188,$M268,0))="","",(VLOOKUP($E268,'Year End Feedback Backsheet'!$D$11:$EN$188,$M268,0)))</f>
        <v>1. Shared vision and commitment</v>
      </c>
      <c r="I268" s="267" t="str">
        <f>IF(F268="","","Challenge 1")</f>
        <v>Challenge 1</v>
      </c>
      <c r="J268" s="268" t="str">
        <f>IF((VLOOKUP($E268,'Year End Feedback Backsheet'!$D$11:$EN$188,$N268,0))="","",(VLOOKUP($E268,'Year End Feedback Backsheet'!$D$11:$EN$188,$N268,0)))</f>
        <v>10. Managing change</v>
      </c>
      <c r="M268" s="14">
        <f t="shared" si="203"/>
        <v>17</v>
      </c>
      <c r="N268" s="14">
        <f t="shared" si="199"/>
        <v>23</v>
      </c>
    </row>
    <row r="269" spans="1:14" ht="20.100000000000001" customHeight="1">
      <c r="A269" s="2"/>
      <c r="B269" s="424"/>
      <c r="C269" s="454"/>
      <c r="D269" s="440"/>
      <c r="E269" s="437"/>
      <c r="F269" s="440"/>
      <c r="G269" s="279" t="str">
        <f t="shared" ref="G269" si="251">IF(F268="","","Success 2")</f>
        <v>Success 2</v>
      </c>
      <c r="H269" s="273" t="str">
        <f>IF((VLOOKUP($E268,'Year End Feedback Backsheet'!$D$11:$EN$188,$M269,0))="","",(VLOOKUP($E268,'Year End Feedback Backsheet'!$D$11:$EN$188,$M269,0)))</f>
        <v>3. Collaborative working relationships</v>
      </c>
      <c r="I269" s="271" t="str">
        <f>IF(F268="","","Challenge 2")</f>
        <v>Challenge 2</v>
      </c>
      <c r="J269" s="272" t="str">
        <f>IF((VLOOKUP($E268,'Year End Feedback Backsheet'!$D$11:$EN$188,$N269,0))="","",(VLOOKUP($E268,'Year End Feedback Backsheet'!$D$11:$EN$188,$N269,0)))</f>
        <v>1. Shared vision and commitment</v>
      </c>
      <c r="M269" s="14">
        <f t="shared" si="203"/>
        <v>19</v>
      </c>
      <c r="N269" s="14">
        <f t="shared" si="199"/>
        <v>25</v>
      </c>
    </row>
    <row r="270" spans="1:14" ht="20.100000000000001" customHeight="1" thickBot="1">
      <c r="A270" s="2"/>
      <c r="B270" s="425"/>
      <c r="C270" s="455"/>
      <c r="D270" s="441"/>
      <c r="E270" s="438"/>
      <c r="F270" s="441"/>
      <c r="G270" s="280" t="str">
        <f t="shared" ref="G270" si="252">IF(F268="","","Success 3")</f>
        <v>Success 3</v>
      </c>
      <c r="H270" s="278" t="str">
        <f>IF((VLOOKUP($E268,'Year End Feedback Backsheet'!$D$11:$EN$188,$M270,0))="","",(VLOOKUP($E268,'Year End Feedback Backsheet'!$D$11:$EN$188,$M270,0)))</f>
        <v>7. Digital interoperability and sharing data</v>
      </c>
      <c r="I270" s="276" t="str">
        <f>IF(F268="","","Challenge 3")</f>
        <v>Challenge 3</v>
      </c>
      <c r="J270" s="277" t="str">
        <f>IF((VLOOKUP($E268,'Year End Feedback Backsheet'!$D$11:$EN$188,$N270,0))="","",(VLOOKUP($E268,'Year End Feedback Backsheet'!$D$11:$EN$188,$N270,0)))</f>
        <v>7. Digital interoperability and sharing data</v>
      </c>
      <c r="M270" s="14">
        <f t="shared" si="203"/>
        <v>21</v>
      </c>
      <c r="N270" s="14">
        <f t="shared" si="199"/>
        <v>27</v>
      </c>
    </row>
    <row r="271" spans="1:14" ht="20.100000000000001" customHeight="1">
      <c r="A271" s="2"/>
      <c r="B271" s="423" t="s">
        <v>18</v>
      </c>
      <c r="C271" s="453" t="s">
        <v>34</v>
      </c>
      <c r="D271" s="439" t="s">
        <v>54</v>
      </c>
      <c r="E271" s="436" t="s">
        <v>229</v>
      </c>
      <c r="F271" s="439" t="s">
        <v>230</v>
      </c>
      <c r="G271" s="265" t="str">
        <f t="shared" ref="G271" si="253">IF(F271="","","Success 1")</f>
        <v>Success 1</v>
      </c>
      <c r="H271" s="266" t="str">
        <f>IF((VLOOKUP($E271,'Year End Feedback Backsheet'!$D$11:$EN$188,$M271,0))="","",(VLOOKUP($E271,'Year End Feedback Backsheet'!$D$11:$EN$188,$M271,0)))</f>
        <v>6. Delivering services across interfaces</v>
      </c>
      <c r="I271" s="267" t="str">
        <f>IF(F271="","","Challenge 1")</f>
        <v>Challenge 1</v>
      </c>
      <c r="J271" s="268" t="str">
        <f>IF((VLOOKUP($E271,'Year End Feedback Backsheet'!$D$11:$EN$188,$N271,0))="","",(VLOOKUP($E271,'Year End Feedback Backsheet'!$D$11:$EN$188,$N271,0)))</f>
        <v>5. Evidencing impact and measuring success</v>
      </c>
      <c r="M271" s="14">
        <f t="shared" si="203"/>
        <v>17</v>
      </c>
      <c r="N271" s="14">
        <f t="shared" si="199"/>
        <v>23</v>
      </c>
    </row>
    <row r="272" spans="1:14" ht="20.100000000000001" customHeight="1">
      <c r="A272" s="2"/>
      <c r="B272" s="424"/>
      <c r="C272" s="454"/>
      <c r="D272" s="440"/>
      <c r="E272" s="437"/>
      <c r="F272" s="440"/>
      <c r="G272" s="279" t="str">
        <f t="shared" ref="G272" si="254">IF(F271="","","Success 2")</f>
        <v>Success 2</v>
      </c>
      <c r="H272" s="273" t="str">
        <f>IF((VLOOKUP($E271,'Year End Feedback Backsheet'!$D$11:$EN$188,$M272,0))="","",(VLOOKUP($E271,'Year End Feedback Backsheet'!$D$11:$EN$188,$M272,0)))</f>
        <v>3. Collaborative working relationships</v>
      </c>
      <c r="I272" s="271" t="str">
        <f>IF(F271="","","Challenge 2")</f>
        <v>Challenge 2</v>
      </c>
      <c r="J272" s="272" t="str">
        <f>IF((VLOOKUP($E271,'Year End Feedback Backsheet'!$D$11:$EN$188,$N272,0))="","",(VLOOKUP($E271,'Year End Feedback Backsheet'!$D$11:$EN$188,$N272,0)))</f>
        <v>2. Shared leadership and governance</v>
      </c>
      <c r="M272" s="14">
        <f t="shared" si="203"/>
        <v>19</v>
      </c>
      <c r="N272" s="14">
        <f t="shared" si="199"/>
        <v>25</v>
      </c>
    </row>
    <row r="273" spans="1:14" ht="20.100000000000001" customHeight="1" thickBot="1">
      <c r="A273" s="2"/>
      <c r="B273" s="425"/>
      <c r="C273" s="455"/>
      <c r="D273" s="441"/>
      <c r="E273" s="438"/>
      <c r="F273" s="441"/>
      <c r="G273" s="280" t="str">
        <f t="shared" ref="G273" si="255">IF(F271="","","Success 3")</f>
        <v>Success 3</v>
      </c>
      <c r="H273" s="278" t="str">
        <f>IF((VLOOKUP($E271,'Year End Feedback Backsheet'!$D$11:$EN$188,$M273,0))="","",(VLOOKUP($E271,'Year End Feedback Backsheet'!$D$11:$EN$188,$M273,0)))</f>
        <v>4. Integrated workforce planning</v>
      </c>
      <c r="I273" s="276" t="str">
        <f>IF(F271="","","Challenge 3")</f>
        <v>Challenge 3</v>
      </c>
      <c r="J273" s="277" t="str">
        <f>IF((VLOOKUP($E271,'Year End Feedback Backsheet'!$D$11:$EN$188,$N273,0))="","",(VLOOKUP($E271,'Year End Feedback Backsheet'!$D$11:$EN$188,$N273,0)))</f>
        <v>Other</v>
      </c>
      <c r="M273" s="14">
        <f t="shared" si="203"/>
        <v>21</v>
      </c>
      <c r="N273" s="14">
        <f t="shared" si="199"/>
        <v>27</v>
      </c>
    </row>
    <row r="274" spans="1:14" ht="20.100000000000001" customHeight="1">
      <c r="A274" s="2"/>
      <c r="B274" s="423" t="s">
        <v>16</v>
      </c>
      <c r="C274" s="453" t="s">
        <v>28</v>
      </c>
      <c r="D274" s="439" t="s">
        <v>42</v>
      </c>
      <c r="E274" s="436" t="s">
        <v>231</v>
      </c>
      <c r="F274" s="439" t="s">
        <v>232</v>
      </c>
      <c r="G274" s="265" t="str">
        <f t="shared" ref="G274" si="256">IF(F274="","","Success 1")</f>
        <v>Success 1</v>
      </c>
      <c r="H274" s="266" t="str">
        <f>IF((VLOOKUP($E274,'Year End Feedback Backsheet'!$D$11:$EN$188,$M274,0))="","",(VLOOKUP($E274,'Year End Feedback Backsheet'!$D$11:$EN$188,$M274,0)))</f>
        <v>1. Shared vision and commitment</v>
      </c>
      <c r="I274" s="267" t="str">
        <f>IF(F274="","","Challenge 1")</f>
        <v>Challenge 1</v>
      </c>
      <c r="J274" s="268" t="str">
        <f>IF((VLOOKUP($E274,'Year End Feedback Backsheet'!$D$11:$EN$188,$N274,0))="","",(VLOOKUP($E274,'Year End Feedback Backsheet'!$D$11:$EN$188,$N274,0)))</f>
        <v>9. Sharing risks and benefits</v>
      </c>
      <c r="M274" s="14">
        <f t="shared" si="203"/>
        <v>17</v>
      </c>
      <c r="N274" s="14">
        <f t="shared" si="199"/>
        <v>23</v>
      </c>
    </row>
    <row r="275" spans="1:14" ht="20.100000000000001" customHeight="1">
      <c r="A275" s="2"/>
      <c r="B275" s="424"/>
      <c r="C275" s="454"/>
      <c r="D275" s="440"/>
      <c r="E275" s="437"/>
      <c r="F275" s="440"/>
      <c r="G275" s="279" t="str">
        <f t="shared" ref="G275" si="257">IF(F274="","","Success 2")</f>
        <v>Success 2</v>
      </c>
      <c r="H275" s="273" t="str">
        <f>IF((VLOOKUP($E274,'Year End Feedback Backsheet'!$D$11:$EN$188,$M275,0))="","",(VLOOKUP($E274,'Year End Feedback Backsheet'!$D$11:$EN$188,$M275,0)))</f>
        <v>3. Collaborative working relationships</v>
      </c>
      <c r="I275" s="271" t="str">
        <f>IF(F274="","","Challenge 2")</f>
        <v>Challenge 2</v>
      </c>
      <c r="J275" s="272" t="str">
        <f>IF((VLOOKUP($E274,'Year End Feedback Backsheet'!$D$11:$EN$188,$N275,0))="","",(VLOOKUP($E274,'Year End Feedback Backsheet'!$D$11:$EN$188,$N275,0)))</f>
        <v>Other</v>
      </c>
      <c r="M275" s="14">
        <f t="shared" si="203"/>
        <v>19</v>
      </c>
      <c r="N275" s="14">
        <f t="shared" si="199"/>
        <v>25</v>
      </c>
    </row>
    <row r="276" spans="1:14" ht="20.100000000000001" customHeight="1" thickBot="1">
      <c r="A276" s="2"/>
      <c r="B276" s="425"/>
      <c r="C276" s="455"/>
      <c r="D276" s="441"/>
      <c r="E276" s="438"/>
      <c r="F276" s="441"/>
      <c r="G276" s="280" t="str">
        <f t="shared" ref="G276" si="258">IF(F274="","","Success 3")</f>
        <v>Success 3</v>
      </c>
      <c r="H276" s="278" t="str">
        <f>IF((VLOOKUP($E274,'Year End Feedback Backsheet'!$D$11:$EN$188,$M276,0))="","",(VLOOKUP($E274,'Year End Feedback Backsheet'!$D$11:$EN$188,$M276,0)))</f>
        <v>3. Collaborative working relationships</v>
      </c>
      <c r="I276" s="276" t="str">
        <f>IF(F274="","","Challenge 3")</f>
        <v>Challenge 3</v>
      </c>
      <c r="J276" s="277" t="str">
        <f>IF((VLOOKUP($E274,'Year End Feedback Backsheet'!$D$11:$EN$188,$N276,0))="","",(VLOOKUP($E274,'Year End Feedback Backsheet'!$D$11:$EN$188,$N276,0)))</f>
        <v>4. Integrated workforce planning</v>
      </c>
      <c r="M276" s="14">
        <f t="shared" si="203"/>
        <v>21</v>
      </c>
      <c r="N276" s="14">
        <f t="shared" si="199"/>
        <v>27</v>
      </c>
    </row>
    <row r="277" spans="1:14" ht="20.100000000000001" customHeight="1">
      <c r="A277" s="2"/>
      <c r="B277" s="423" t="s">
        <v>16</v>
      </c>
      <c r="C277" s="453" t="s">
        <v>28</v>
      </c>
      <c r="D277" s="439" t="s">
        <v>42</v>
      </c>
      <c r="E277" s="436" t="s">
        <v>233</v>
      </c>
      <c r="F277" s="439" t="s">
        <v>234</v>
      </c>
      <c r="G277" s="265" t="str">
        <f t="shared" ref="G277" si="259">IF(F277="","","Success 1")</f>
        <v>Success 1</v>
      </c>
      <c r="H277" s="266" t="str">
        <f>IF((VLOOKUP($E277,'Year End Feedback Backsheet'!$D$11:$EN$188,$M277,0))="","",(VLOOKUP($E277,'Year End Feedback Backsheet'!$D$11:$EN$188,$M277,0)))</f>
        <v>3. Collaborative working relationships</v>
      </c>
      <c r="I277" s="267" t="str">
        <f>IF(F277="","","Challenge 1")</f>
        <v>Challenge 1</v>
      </c>
      <c r="J277" s="268" t="str">
        <f>IF((VLOOKUP($E277,'Year End Feedback Backsheet'!$D$11:$EN$188,$N277,0))="","",(VLOOKUP($E277,'Year End Feedback Backsheet'!$D$11:$EN$188,$N277,0)))</f>
        <v>5. Evidencing impact and measuring success</v>
      </c>
      <c r="M277" s="14">
        <f t="shared" si="203"/>
        <v>17</v>
      </c>
      <c r="N277" s="14">
        <f t="shared" si="199"/>
        <v>23</v>
      </c>
    </row>
    <row r="278" spans="1:14" ht="20.100000000000001" customHeight="1">
      <c r="A278" s="2"/>
      <c r="B278" s="424"/>
      <c r="C278" s="454"/>
      <c r="D278" s="440"/>
      <c r="E278" s="437"/>
      <c r="F278" s="440"/>
      <c r="G278" s="279" t="str">
        <f t="shared" ref="G278" si="260">IF(F277="","","Success 2")</f>
        <v>Success 2</v>
      </c>
      <c r="H278" s="273" t="str">
        <f>IF((VLOOKUP($E277,'Year End Feedback Backsheet'!$D$11:$EN$188,$M278,0))="","",(VLOOKUP($E277,'Year End Feedback Backsheet'!$D$11:$EN$188,$M278,0)))</f>
        <v>6. Delivering services across interfaces</v>
      </c>
      <c r="I278" s="271" t="str">
        <f>IF(F277="","","Challenge 2")</f>
        <v>Challenge 2</v>
      </c>
      <c r="J278" s="272" t="str">
        <f>IF((VLOOKUP($E277,'Year End Feedback Backsheet'!$D$11:$EN$188,$N278,0))="","",(VLOOKUP($E277,'Year End Feedback Backsheet'!$D$11:$EN$188,$N278,0)))</f>
        <v>7. Digital interoperability and sharing data</v>
      </c>
      <c r="M278" s="14">
        <f t="shared" si="203"/>
        <v>19</v>
      </c>
      <c r="N278" s="14">
        <f t="shared" si="199"/>
        <v>25</v>
      </c>
    </row>
    <row r="279" spans="1:14" ht="20.100000000000001" customHeight="1" thickBot="1">
      <c r="A279" s="2"/>
      <c r="B279" s="425"/>
      <c r="C279" s="455"/>
      <c r="D279" s="441"/>
      <c r="E279" s="438"/>
      <c r="F279" s="441"/>
      <c r="G279" s="280" t="str">
        <f t="shared" ref="G279" si="261">IF(F277="","","Success 3")</f>
        <v>Success 3</v>
      </c>
      <c r="H279" s="278" t="str">
        <f>IF((VLOOKUP($E277,'Year End Feedback Backsheet'!$D$11:$EN$188,$M279,0))="","",(VLOOKUP($E277,'Year End Feedback Backsheet'!$D$11:$EN$188,$M279,0)))</f>
        <v>4. Integrated workforce planning</v>
      </c>
      <c r="I279" s="276" t="str">
        <f>IF(F277="","","Challenge 3")</f>
        <v>Challenge 3</v>
      </c>
      <c r="J279" s="277" t="str">
        <f>IF((VLOOKUP($E277,'Year End Feedback Backsheet'!$D$11:$EN$188,$N279,0))="","",(VLOOKUP($E277,'Year End Feedback Backsheet'!$D$11:$EN$188,$N279,0)))</f>
        <v>6. Delivering services across interfaces</v>
      </c>
      <c r="M279" s="14">
        <f t="shared" si="203"/>
        <v>21</v>
      </c>
      <c r="N279" s="14">
        <f t="shared" si="199"/>
        <v>27</v>
      </c>
    </row>
    <row r="280" spans="1:14" ht="20.100000000000001" customHeight="1">
      <c r="A280" s="2"/>
      <c r="B280" s="423" t="s">
        <v>22</v>
      </c>
      <c r="C280" s="453" t="s">
        <v>40</v>
      </c>
      <c r="D280" s="439" t="s">
        <v>56</v>
      </c>
      <c r="E280" s="436" t="s">
        <v>235</v>
      </c>
      <c r="F280" s="439" t="s">
        <v>236</v>
      </c>
      <c r="G280" s="265" t="str">
        <f t="shared" ref="G280" si="262">IF(F280="","","Success 1")</f>
        <v>Success 1</v>
      </c>
      <c r="H280" s="266" t="str">
        <f>IF((VLOOKUP($E280,'Year End Feedback Backsheet'!$D$11:$EN$188,$M280,0))="","",(VLOOKUP($E280,'Year End Feedback Backsheet'!$D$11:$EN$188,$M280,0)))</f>
        <v>4. Integrated workforce planning</v>
      </c>
      <c r="I280" s="267" t="str">
        <f>IF(F280="","","Challenge 1")</f>
        <v>Challenge 1</v>
      </c>
      <c r="J280" s="268" t="str">
        <f>IF((VLOOKUP($E280,'Year End Feedback Backsheet'!$D$11:$EN$188,$N280,0))="","",(VLOOKUP($E280,'Year End Feedback Backsheet'!$D$11:$EN$188,$N280,0)))</f>
        <v>6. Delivering services across interfaces</v>
      </c>
      <c r="M280" s="14">
        <f t="shared" si="203"/>
        <v>17</v>
      </c>
      <c r="N280" s="14">
        <f t="shared" si="199"/>
        <v>23</v>
      </c>
    </row>
    <row r="281" spans="1:14" ht="20.100000000000001" customHeight="1">
      <c r="A281" s="2"/>
      <c r="B281" s="424"/>
      <c r="C281" s="454"/>
      <c r="D281" s="440"/>
      <c r="E281" s="437"/>
      <c r="F281" s="440"/>
      <c r="G281" s="279" t="str">
        <f t="shared" ref="G281" si="263">IF(F280="","","Success 2")</f>
        <v>Success 2</v>
      </c>
      <c r="H281" s="273" t="str">
        <f>IF((VLOOKUP($E280,'Year End Feedback Backsheet'!$D$11:$EN$188,$M281,0))="","",(VLOOKUP($E280,'Year End Feedback Backsheet'!$D$11:$EN$188,$M281,0)))</f>
        <v>5. Evidencing impact and measuring success</v>
      </c>
      <c r="I281" s="271" t="str">
        <f>IF(F280="","","Challenge 2")</f>
        <v>Challenge 2</v>
      </c>
      <c r="J281" s="272" t="str">
        <f>IF((VLOOKUP($E280,'Year End Feedback Backsheet'!$D$11:$EN$188,$N281,0))="","",(VLOOKUP($E280,'Year End Feedback Backsheet'!$D$11:$EN$188,$N281,0)))</f>
        <v>6. Delivering services across interfaces</v>
      </c>
      <c r="M281" s="14">
        <f t="shared" si="203"/>
        <v>19</v>
      </c>
      <c r="N281" s="14">
        <f t="shared" si="199"/>
        <v>25</v>
      </c>
    </row>
    <row r="282" spans="1:14" ht="20.100000000000001" customHeight="1" thickBot="1">
      <c r="A282" s="2"/>
      <c r="B282" s="425"/>
      <c r="C282" s="455"/>
      <c r="D282" s="441"/>
      <c r="E282" s="438"/>
      <c r="F282" s="441"/>
      <c r="G282" s="280" t="str">
        <f t="shared" ref="G282" si="264">IF(F280="","","Success 3")</f>
        <v>Success 3</v>
      </c>
      <c r="H282" s="278" t="str">
        <f>IF((VLOOKUP($E280,'Year End Feedback Backsheet'!$D$11:$EN$188,$M282,0))="","",(VLOOKUP($E280,'Year End Feedback Backsheet'!$D$11:$EN$188,$M282,0)))</f>
        <v>4. Integrated workforce planning</v>
      </c>
      <c r="I282" s="276" t="str">
        <f>IF(F280="","","Challenge 3")</f>
        <v>Challenge 3</v>
      </c>
      <c r="J282" s="277" t="str">
        <f>IF((VLOOKUP($E280,'Year End Feedback Backsheet'!$D$11:$EN$188,$N282,0))="","",(VLOOKUP($E280,'Year End Feedback Backsheet'!$D$11:$EN$188,$N282,0)))</f>
        <v>6. Delivering services across interfaces</v>
      </c>
      <c r="M282" s="14">
        <f t="shared" si="203"/>
        <v>21</v>
      </c>
      <c r="N282" s="14">
        <f t="shared" ref="N282:N345" si="265">M282+6</f>
        <v>27</v>
      </c>
    </row>
    <row r="283" spans="1:14" ht="20.100000000000001" customHeight="1">
      <c r="A283" s="2"/>
      <c r="B283" s="423" t="s">
        <v>16</v>
      </c>
      <c r="C283" s="453" t="s">
        <v>24</v>
      </c>
      <c r="D283" s="439" t="s">
        <v>44</v>
      </c>
      <c r="E283" s="436" t="s">
        <v>237</v>
      </c>
      <c r="F283" s="439" t="s">
        <v>238</v>
      </c>
      <c r="G283" s="265" t="str">
        <f t="shared" ref="G283" si="266">IF(F283="","","Success 1")</f>
        <v>Success 1</v>
      </c>
      <c r="H283" s="266" t="str">
        <f>IF((VLOOKUP($E283,'Year End Feedback Backsheet'!$D$11:$EN$188,$M283,0))="","",(VLOOKUP($E283,'Year End Feedback Backsheet'!$D$11:$EN$188,$M283,0)))</f>
        <v>6. Delivering services across interfaces</v>
      </c>
      <c r="I283" s="267" t="str">
        <f>IF(F283="","","Challenge 1")</f>
        <v>Challenge 1</v>
      </c>
      <c r="J283" s="268" t="str">
        <f>IF((VLOOKUP($E283,'Year End Feedback Backsheet'!$D$11:$EN$188,$N283,0))="","",(VLOOKUP($E283,'Year End Feedback Backsheet'!$D$11:$EN$188,$N283,0)))</f>
        <v>6. Delivering services across interfaces</v>
      </c>
      <c r="M283" s="14">
        <f t="shared" si="203"/>
        <v>17</v>
      </c>
      <c r="N283" s="14">
        <f t="shared" si="265"/>
        <v>23</v>
      </c>
    </row>
    <row r="284" spans="1:14" ht="20.100000000000001" customHeight="1">
      <c r="A284" s="2"/>
      <c r="B284" s="424"/>
      <c r="C284" s="454"/>
      <c r="D284" s="440"/>
      <c r="E284" s="437"/>
      <c r="F284" s="440"/>
      <c r="G284" s="279" t="str">
        <f t="shared" ref="G284" si="267">IF(F283="","","Success 2")</f>
        <v>Success 2</v>
      </c>
      <c r="H284" s="273" t="str">
        <f>IF((VLOOKUP($E283,'Year End Feedback Backsheet'!$D$11:$EN$188,$M284,0))="","",(VLOOKUP($E283,'Year End Feedback Backsheet'!$D$11:$EN$188,$M284,0)))</f>
        <v/>
      </c>
      <c r="I284" s="271" t="str">
        <f>IF(F283="","","Challenge 2")</f>
        <v>Challenge 2</v>
      </c>
      <c r="J284" s="272" t="str">
        <f>IF((VLOOKUP($E283,'Year End Feedback Backsheet'!$D$11:$EN$188,$N284,0))="","",(VLOOKUP($E283,'Year End Feedback Backsheet'!$D$11:$EN$188,$N284,0)))</f>
        <v>6. Delivering services across interfaces</v>
      </c>
      <c r="M284" s="14">
        <f t="shared" si="203"/>
        <v>19</v>
      </c>
      <c r="N284" s="14">
        <f t="shared" si="265"/>
        <v>25</v>
      </c>
    </row>
    <row r="285" spans="1:14" ht="20.100000000000001" customHeight="1" thickBot="1">
      <c r="A285" s="2"/>
      <c r="B285" s="425"/>
      <c r="C285" s="455"/>
      <c r="D285" s="441"/>
      <c r="E285" s="438"/>
      <c r="F285" s="441"/>
      <c r="G285" s="280" t="str">
        <f t="shared" ref="G285" si="268">IF(F283="","","Success 3")</f>
        <v>Success 3</v>
      </c>
      <c r="H285" s="278" t="str">
        <f>IF((VLOOKUP($E283,'Year End Feedback Backsheet'!$D$11:$EN$188,$M285,0))="","",(VLOOKUP($E283,'Year End Feedback Backsheet'!$D$11:$EN$188,$M285,0)))</f>
        <v/>
      </c>
      <c r="I285" s="276" t="str">
        <f>IF(F283="","","Challenge 3")</f>
        <v>Challenge 3</v>
      </c>
      <c r="J285" s="277" t="str">
        <f>IF((VLOOKUP($E283,'Year End Feedback Backsheet'!$D$11:$EN$188,$N285,0))="","",(VLOOKUP($E283,'Year End Feedback Backsheet'!$D$11:$EN$188,$N285,0)))</f>
        <v/>
      </c>
      <c r="M285" s="14">
        <f t="shared" ref="M285:M348" si="269">M282</f>
        <v>21</v>
      </c>
      <c r="N285" s="14">
        <f t="shared" si="265"/>
        <v>27</v>
      </c>
    </row>
    <row r="286" spans="1:14" ht="20.100000000000001" customHeight="1">
      <c r="A286" s="2"/>
      <c r="B286" s="423" t="s">
        <v>16</v>
      </c>
      <c r="C286" s="453" t="s">
        <v>28</v>
      </c>
      <c r="D286" s="439" t="s">
        <v>42</v>
      </c>
      <c r="E286" s="436" t="s">
        <v>239</v>
      </c>
      <c r="F286" s="439" t="s">
        <v>240</v>
      </c>
      <c r="G286" s="265" t="str">
        <f t="shared" ref="G286" si="270">IF(F286="","","Success 1")</f>
        <v>Success 1</v>
      </c>
      <c r="H286" s="266" t="str">
        <f>IF((VLOOKUP($E286,'Year End Feedback Backsheet'!$D$11:$EN$188,$M286,0))="","",(VLOOKUP($E286,'Year End Feedback Backsheet'!$D$11:$EN$188,$M286,0)))</f>
        <v>3. Collaborative working relationships</v>
      </c>
      <c r="I286" s="267" t="str">
        <f>IF(F286="","","Challenge 1")</f>
        <v>Challenge 1</v>
      </c>
      <c r="J286" s="268" t="str">
        <f>IF((VLOOKUP($E286,'Year End Feedback Backsheet'!$D$11:$EN$188,$N286,0))="","",(VLOOKUP($E286,'Year End Feedback Backsheet'!$D$11:$EN$188,$N286,0)))</f>
        <v>3. Collaborative working relationships</v>
      </c>
      <c r="M286" s="14">
        <f t="shared" si="269"/>
        <v>17</v>
      </c>
      <c r="N286" s="14">
        <f t="shared" si="265"/>
        <v>23</v>
      </c>
    </row>
    <row r="287" spans="1:14" ht="20.100000000000001" customHeight="1">
      <c r="A287" s="2"/>
      <c r="B287" s="424"/>
      <c r="C287" s="454"/>
      <c r="D287" s="440"/>
      <c r="E287" s="437"/>
      <c r="F287" s="440"/>
      <c r="G287" s="279" t="str">
        <f t="shared" ref="G287" si="271">IF(F286="","","Success 2")</f>
        <v>Success 2</v>
      </c>
      <c r="H287" s="273" t="str">
        <f>IF((VLOOKUP($E286,'Year End Feedback Backsheet'!$D$11:$EN$188,$M287,0))="","",(VLOOKUP($E286,'Year End Feedback Backsheet'!$D$11:$EN$188,$M287,0)))</f>
        <v>1. Shared vision and commitment</v>
      </c>
      <c r="I287" s="271" t="str">
        <f>IF(F286="","","Challenge 2")</f>
        <v>Challenge 2</v>
      </c>
      <c r="J287" s="272" t="str">
        <f>IF((VLOOKUP($E286,'Year End Feedback Backsheet'!$D$11:$EN$188,$N287,0))="","",(VLOOKUP($E286,'Year End Feedback Backsheet'!$D$11:$EN$188,$N287,0)))</f>
        <v>3. Collaborative working relationships</v>
      </c>
      <c r="M287" s="14">
        <f t="shared" si="269"/>
        <v>19</v>
      </c>
      <c r="N287" s="14">
        <f t="shared" si="265"/>
        <v>25</v>
      </c>
    </row>
    <row r="288" spans="1:14" ht="20.100000000000001" customHeight="1" thickBot="1">
      <c r="A288" s="2"/>
      <c r="B288" s="425"/>
      <c r="C288" s="455"/>
      <c r="D288" s="441"/>
      <c r="E288" s="438"/>
      <c r="F288" s="441"/>
      <c r="G288" s="280" t="str">
        <f t="shared" ref="G288" si="272">IF(F286="","","Success 3")</f>
        <v>Success 3</v>
      </c>
      <c r="H288" s="278" t="str">
        <f>IF((VLOOKUP($E286,'Year End Feedback Backsheet'!$D$11:$EN$188,$M288,0))="","",(VLOOKUP($E286,'Year End Feedback Backsheet'!$D$11:$EN$188,$M288,0)))</f>
        <v>6. Delivering services across interfaces</v>
      </c>
      <c r="I288" s="276" t="str">
        <f>IF(F286="","","Challenge 3")</f>
        <v>Challenge 3</v>
      </c>
      <c r="J288" s="277" t="str">
        <f>IF((VLOOKUP($E286,'Year End Feedback Backsheet'!$D$11:$EN$188,$N288,0))="","",(VLOOKUP($E286,'Year End Feedback Backsheet'!$D$11:$EN$188,$N288,0)))</f>
        <v>5. Evidencing impact and measuring success</v>
      </c>
      <c r="M288" s="14">
        <f t="shared" si="269"/>
        <v>21</v>
      </c>
      <c r="N288" s="14">
        <f t="shared" si="265"/>
        <v>27</v>
      </c>
    </row>
    <row r="289" spans="1:14" ht="20.100000000000001" customHeight="1">
      <c r="A289" s="2"/>
      <c r="B289" s="423" t="s">
        <v>18</v>
      </c>
      <c r="C289" s="453" t="s">
        <v>30</v>
      </c>
      <c r="D289" s="439" t="s">
        <v>52</v>
      </c>
      <c r="E289" s="436" t="s">
        <v>241</v>
      </c>
      <c r="F289" s="439" t="s">
        <v>242</v>
      </c>
      <c r="G289" s="265" t="str">
        <f t="shared" ref="G289" si="273">IF(F289="","","Success 1")</f>
        <v>Success 1</v>
      </c>
      <c r="H289" s="266" t="str">
        <f>IF((VLOOKUP($E289,'Year End Feedback Backsheet'!$D$11:$EN$188,$M289,0))="","",(VLOOKUP($E289,'Year End Feedback Backsheet'!$D$11:$EN$188,$M289,0)))</f>
        <v>6. Delivering services across interfaces</v>
      </c>
      <c r="I289" s="267" t="str">
        <f>IF(F289="","","Challenge 1")</f>
        <v>Challenge 1</v>
      </c>
      <c r="J289" s="268" t="str">
        <f>IF((VLOOKUP($E289,'Year End Feedback Backsheet'!$D$11:$EN$188,$N289,0))="","",(VLOOKUP($E289,'Year End Feedback Backsheet'!$D$11:$EN$188,$N289,0)))</f>
        <v>9. Sharing risks and benefits</v>
      </c>
      <c r="M289" s="14">
        <f t="shared" si="269"/>
        <v>17</v>
      </c>
      <c r="N289" s="14">
        <f t="shared" si="265"/>
        <v>23</v>
      </c>
    </row>
    <row r="290" spans="1:14" ht="20.100000000000001" customHeight="1">
      <c r="A290" s="2"/>
      <c r="B290" s="424"/>
      <c r="C290" s="454"/>
      <c r="D290" s="440"/>
      <c r="E290" s="437"/>
      <c r="F290" s="440"/>
      <c r="G290" s="279" t="str">
        <f t="shared" ref="G290" si="274">IF(F289="","","Success 2")</f>
        <v>Success 2</v>
      </c>
      <c r="H290" s="273" t="str">
        <f>IF((VLOOKUP($E289,'Year End Feedback Backsheet'!$D$11:$EN$188,$M290,0))="","",(VLOOKUP($E289,'Year End Feedback Backsheet'!$D$11:$EN$188,$M290,0)))</f>
        <v>3. Collaborative working relationships</v>
      </c>
      <c r="I290" s="271" t="str">
        <f>IF(F289="","","Challenge 2")</f>
        <v>Challenge 2</v>
      </c>
      <c r="J290" s="272" t="str">
        <f>IF((VLOOKUP($E289,'Year End Feedback Backsheet'!$D$11:$EN$188,$N290,0))="","",(VLOOKUP($E289,'Year End Feedback Backsheet'!$D$11:$EN$188,$N290,0)))</f>
        <v>6. Delivering services across interfaces</v>
      </c>
      <c r="M290" s="14">
        <f t="shared" si="269"/>
        <v>19</v>
      </c>
      <c r="N290" s="14">
        <f t="shared" si="265"/>
        <v>25</v>
      </c>
    </row>
    <row r="291" spans="1:14" ht="20.100000000000001" customHeight="1" thickBot="1">
      <c r="A291" s="2"/>
      <c r="B291" s="425"/>
      <c r="C291" s="455"/>
      <c r="D291" s="441"/>
      <c r="E291" s="438"/>
      <c r="F291" s="441"/>
      <c r="G291" s="280" t="str">
        <f t="shared" ref="G291" si="275">IF(F289="","","Success 3")</f>
        <v>Success 3</v>
      </c>
      <c r="H291" s="278" t="str">
        <f>IF((VLOOKUP($E289,'Year End Feedback Backsheet'!$D$11:$EN$188,$M291,0))="","",(VLOOKUP($E289,'Year End Feedback Backsheet'!$D$11:$EN$188,$M291,0)))</f>
        <v>10. Managing change</v>
      </c>
      <c r="I291" s="276" t="str">
        <f>IF(F289="","","Challenge 3")</f>
        <v>Challenge 3</v>
      </c>
      <c r="J291" s="277" t="str">
        <f>IF((VLOOKUP($E289,'Year End Feedback Backsheet'!$D$11:$EN$188,$N291,0))="","",(VLOOKUP($E289,'Year End Feedback Backsheet'!$D$11:$EN$188,$N291,0)))</f>
        <v>8. Joint contracts and payment mechanisms</v>
      </c>
      <c r="M291" s="14">
        <f t="shared" si="269"/>
        <v>21</v>
      </c>
      <c r="N291" s="14">
        <f t="shared" si="265"/>
        <v>27</v>
      </c>
    </row>
    <row r="292" spans="1:14" ht="20.100000000000001" customHeight="1">
      <c r="A292" s="2"/>
      <c r="B292" s="423" t="s">
        <v>16</v>
      </c>
      <c r="C292" s="453" t="s">
        <v>24</v>
      </c>
      <c r="D292" s="439" t="s">
        <v>44</v>
      </c>
      <c r="E292" s="436" t="s">
        <v>243</v>
      </c>
      <c r="F292" s="439" t="s">
        <v>244</v>
      </c>
      <c r="G292" s="265" t="str">
        <f t="shared" ref="G292" si="276">IF(F292="","","Success 1")</f>
        <v>Success 1</v>
      </c>
      <c r="H292" s="266" t="str">
        <f>IF((VLOOKUP($E292,'Year End Feedback Backsheet'!$D$11:$EN$188,$M292,0))="","",(VLOOKUP($E292,'Year End Feedback Backsheet'!$D$11:$EN$188,$M292,0)))</f>
        <v>5. Evidencing impact and measuring success</v>
      </c>
      <c r="I292" s="267" t="str">
        <f>IF(F292="","","Challenge 1")</f>
        <v>Challenge 1</v>
      </c>
      <c r="J292" s="268" t="str">
        <f>IF((VLOOKUP($E292,'Year End Feedback Backsheet'!$D$11:$EN$188,$N292,0))="","",(VLOOKUP($E292,'Year End Feedback Backsheet'!$D$11:$EN$188,$N292,0)))</f>
        <v>10. Managing change</v>
      </c>
      <c r="M292" s="14">
        <f t="shared" si="269"/>
        <v>17</v>
      </c>
      <c r="N292" s="14">
        <f t="shared" si="265"/>
        <v>23</v>
      </c>
    </row>
    <row r="293" spans="1:14" ht="20.100000000000001" customHeight="1">
      <c r="A293" s="2"/>
      <c r="B293" s="424"/>
      <c r="C293" s="454"/>
      <c r="D293" s="440"/>
      <c r="E293" s="437"/>
      <c r="F293" s="440"/>
      <c r="G293" s="279" t="str">
        <f t="shared" ref="G293" si="277">IF(F292="","","Success 2")</f>
        <v>Success 2</v>
      </c>
      <c r="H293" s="273" t="str">
        <f>IF((VLOOKUP($E292,'Year End Feedback Backsheet'!$D$11:$EN$188,$M293,0))="","",(VLOOKUP($E292,'Year End Feedback Backsheet'!$D$11:$EN$188,$M293,0)))</f>
        <v>3. Collaborative working relationships</v>
      </c>
      <c r="I293" s="271" t="str">
        <f>IF(F292="","","Challenge 2")</f>
        <v>Challenge 2</v>
      </c>
      <c r="J293" s="272" t="str">
        <f>IF((VLOOKUP($E292,'Year End Feedback Backsheet'!$D$11:$EN$188,$N293,0))="","",(VLOOKUP($E292,'Year End Feedback Backsheet'!$D$11:$EN$188,$N293,0)))</f>
        <v>3. Collaborative working relationships</v>
      </c>
      <c r="M293" s="14">
        <f t="shared" si="269"/>
        <v>19</v>
      </c>
      <c r="N293" s="14">
        <f t="shared" si="265"/>
        <v>25</v>
      </c>
    </row>
    <row r="294" spans="1:14" ht="20.100000000000001" customHeight="1" thickBot="1">
      <c r="A294" s="2"/>
      <c r="B294" s="425"/>
      <c r="C294" s="455"/>
      <c r="D294" s="441"/>
      <c r="E294" s="438"/>
      <c r="F294" s="441"/>
      <c r="G294" s="280" t="str">
        <f t="shared" ref="G294" si="278">IF(F292="","","Success 3")</f>
        <v>Success 3</v>
      </c>
      <c r="H294" s="278" t="str">
        <f>IF((VLOOKUP($E292,'Year End Feedback Backsheet'!$D$11:$EN$188,$M294,0))="","",(VLOOKUP($E292,'Year End Feedback Backsheet'!$D$11:$EN$188,$M294,0)))</f>
        <v>6. Delivering services across interfaces</v>
      </c>
      <c r="I294" s="276" t="str">
        <f>IF(F292="","","Challenge 3")</f>
        <v>Challenge 3</v>
      </c>
      <c r="J294" s="277" t="str">
        <f>IF((VLOOKUP($E292,'Year End Feedback Backsheet'!$D$11:$EN$188,$N294,0))="","",(VLOOKUP($E292,'Year End Feedback Backsheet'!$D$11:$EN$188,$N294,0)))</f>
        <v>3. Collaborative working relationships</v>
      </c>
      <c r="M294" s="14">
        <f t="shared" si="269"/>
        <v>21</v>
      </c>
      <c r="N294" s="14">
        <f t="shared" si="265"/>
        <v>27</v>
      </c>
    </row>
    <row r="295" spans="1:14" ht="20.100000000000001" customHeight="1">
      <c r="A295" s="2"/>
      <c r="B295" s="423" t="s">
        <v>18</v>
      </c>
      <c r="C295" s="453" t="s">
        <v>30</v>
      </c>
      <c r="D295" s="439" t="s">
        <v>48</v>
      </c>
      <c r="E295" s="436" t="s">
        <v>245</v>
      </c>
      <c r="F295" s="439" t="s">
        <v>246</v>
      </c>
      <c r="G295" s="265" t="str">
        <f t="shared" ref="G295" si="279">IF(F295="","","Success 1")</f>
        <v>Success 1</v>
      </c>
      <c r="H295" s="266" t="str">
        <f>IF((VLOOKUP($E295,'Year End Feedback Backsheet'!$D$11:$EN$188,$M295,0))="","",(VLOOKUP($E295,'Year End Feedback Backsheet'!$D$11:$EN$188,$M295,0)))</f>
        <v>5. Evidencing impact and measuring success</v>
      </c>
      <c r="I295" s="267" t="str">
        <f>IF(F295="","","Challenge 1")</f>
        <v>Challenge 1</v>
      </c>
      <c r="J295" s="268" t="str">
        <f>IF((VLOOKUP($E295,'Year End Feedback Backsheet'!$D$11:$EN$188,$N295,0))="","",(VLOOKUP($E295,'Year End Feedback Backsheet'!$D$11:$EN$188,$N295,0)))</f>
        <v>4. Integrated workforce planning</v>
      </c>
      <c r="M295" s="14">
        <f t="shared" si="269"/>
        <v>17</v>
      </c>
      <c r="N295" s="14">
        <f t="shared" si="265"/>
        <v>23</v>
      </c>
    </row>
    <row r="296" spans="1:14" ht="20.100000000000001" customHeight="1">
      <c r="A296" s="2"/>
      <c r="B296" s="424"/>
      <c r="C296" s="454"/>
      <c r="D296" s="440"/>
      <c r="E296" s="437"/>
      <c r="F296" s="440"/>
      <c r="G296" s="279" t="str">
        <f t="shared" ref="G296" si="280">IF(F295="","","Success 2")</f>
        <v>Success 2</v>
      </c>
      <c r="H296" s="273" t="str">
        <f>IF((VLOOKUP($E295,'Year End Feedback Backsheet'!$D$11:$EN$188,$M296,0))="","",(VLOOKUP($E295,'Year End Feedback Backsheet'!$D$11:$EN$188,$M296,0)))</f>
        <v>4. Integrated workforce planning</v>
      </c>
      <c r="I296" s="271" t="str">
        <f>IF(F295="","","Challenge 2")</f>
        <v>Challenge 2</v>
      </c>
      <c r="J296" s="272" t="str">
        <f>IF((VLOOKUP($E295,'Year End Feedback Backsheet'!$D$11:$EN$188,$N296,0))="","",(VLOOKUP($E295,'Year End Feedback Backsheet'!$D$11:$EN$188,$N296,0)))</f>
        <v>3. Collaborative working relationships</v>
      </c>
      <c r="M296" s="14">
        <f t="shared" si="269"/>
        <v>19</v>
      </c>
      <c r="N296" s="14">
        <f t="shared" si="265"/>
        <v>25</v>
      </c>
    </row>
    <row r="297" spans="1:14" ht="20.100000000000001" customHeight="1" thickBot="1">
      <c r="A297" s="2"/>
      <c r="B297" s="425"/>
      <c r="C297" s="455"/>
      <c r="D297" s="441"/>
      <c r="E297" s="438"/>
      <c r="F297" s="441"/>
      <c r="G297" s="280" t="str">
        <f t="shared" ref="G297" si="281">IF(F295="","","Success 3")</f>
        <v>Success 3</v>
      </c>
      <c r="H297" s="278" t="str">
        <f>IF((VLOOKUP($E295,'Year End Feedback Backsheet'!$D$11:$EN$188,$M297,0))="","",(VLOOKUP($E295,'Year End Feedback Backsheet'!$D$11:$EN$188,$M297,0)))</f>
        <v>3. Collaborative working relationships</v>
      </c>
      <c r="I297" s="276" t="str">
        <f>IF(F295="","","Challenge 3")</f>
        <v>Challenge 3</v>
      </c>
      <c r="J297" s="277" t="str">
        <f>IF((VLOOKUP($E295,'Year End Feedback Backsheet'!$D$11:$EN$188,$N297,0))="","",(VLOOKUP($E295,'Year End Feedback Backsheet'!$D$11:$EN$188,$N297,0)))</f>
        <v>5. Evidencing impact and measuring success</v>
      </c>
      <c r="M297" s="14">
        <f t="shared" si="269"/>
        <v>21</v>
      </c>
      <c r="N297" s="14">
        <f t="shared" si="265"/>
        <v>27</v>
      </c>
    </row>
    <row r="298" spans="1:14" ht="20.100000000000001" customHeight="1">
      <c r="A298" s="2"/>
      <c r="B298" s="423" t="s">
        <v>18</v>
      </c>
      <c r="C298" s="453" t="s">
        <v>30</v>
      </c>
      <c r="D298" s="439" t="s">
        <v>48</v>
      </c>
      <c r="E298" s="436" t="s">
        <v>247</v>
      </c>
      <c r="F298" s="439" t="s">
        <v>248</v>
      </c>
      <c r="G298" s="265" t="str">
        <f t="shared" ref="G298" si="282">IF(F298="","","Success 1")</f>
        <v>Success 1</v>
      </c>
      <c r="H298" s="266" t="str">
        <f>IF((VLOOKUP($E298,'Year End Feedback Backsheet'!$D$11:$EN$188,$M298,0))="","",(VLOOKUP($E298,'Year End Feedback Backsheet'!$D$11:$EN$188,$M298,0)))</f>
        <v>7. Digital interoperability and sharing data</v>
      </c>
      <c r="I298" s="267" t="str">
        <f>IF(F298="","","Challenge 1")</f>
        <v>Challenge 1</v>
      </c>
      <c r="J298" s="268" t="str">
        <f>IF((VLOOKUP($E298,'Year End Feedback Backsheet'!$D$11:$EN$188,$N298,0))="","",(VLOOKUP($E298,'Year End Feedback Backsheet'!$D$11:$EN$188,$N298,0)))</f>
        <v>2. Shared leadership and governance</v>
      </c>
      <c r="M298" s="14">
        <f t="shared" si="269"/>
        <v>17</v>
      </c>
      <c r="N298" s="14">
        <f t="shared" si="265"/>
        <v>23</v>
      </c>
    </row>
    <row r="299" spans="1:14" ht="20.100000000000001" customHeight="1">
      <c r="A299" s="2"/>
      <c r="B299" s="424"/>
      <c r="C299" s="454"/>
      <c r="D299" s="440"/>
      <c r="E299" s="437"/>
      <c r="F299" s="440"/>
      <c r="G299" s="279" t="str">
        <f t="shared" ref="G299" si="283">IF(F298="","","Success 2")</f>
        <v>Success 2</v>
      </c>
      <c r="H299" s="273" t="str">
        <f>IF((VLOOKUP($E298,'Year End Feedback Backsheet'!$D$11:$EN$188,$M299,0))="","",(VLOOKUP($E298,'Year End Feedback Backsheet'!$D$11:$EN$188,$M299,0)))</f>
        <v>9. Sharing risks and benefits</v>
      </c>
      <c r="I299" s="271" t="str">
        <f>IF(F298="","","Challenge 2")</f>
        <v>Challenge 2</v>
      </c>
      <c r="J299" s="272" t="str">
        <f>IF((VLOOKUP($E298,'Year End Feedback Backsheet'!$D$11:$EN$188,$N299,0))="","",(VLOOKUP($E298,'Year End Feedback Backsheet'!$D$11:$EN$188,$N299,0)))</f>
        <v>9. Sharing risks and benefits</v>
      </c>
      <c r="M299" s="14">
        <f t="shared" si="269"/>
        <v>19</v>
      </c>
      <c r="N299" s="14">
        <f t="shared" si="265"/>
        <v>25</v>
      </c>
    </row>
    <row r="300" spans="1:14" ht="20.100000000000001" customHeight="1" thickBot="1">
      <c r="A300" s="2"/>
      <c r="B300" s="425"/>
      <c r="C300" s="455"/>
      <c r="D300" s="441"/>
      <c r="E300" s="438"/>
      <c r="F300" s="441"/>
      <c r="G300" s="280" t="str">
        <f t="shared" ref="G300" si="284">IF(F298="","","Success 3")</f>
        <v>Success 3</v>
      </c>
      <c r="H300" s="278" t="str">
        <f>IF((VLOOKUP($E298,'Year End Feedback Backsheet'!$D$11:$EN$188,$M300,0))="","",(VLOOKUP($E298,'Year End Feedback Backsheet'!$D$11:$EN$188,$M300,0)))</f>
        <v>2. Shared leadership and governance</v>
      </c>
      <c r="I300" s="276" t="str">
        <f>IF(F298="","","Challenge 3")</f>
        <v>Challenge 3</v>
      </c>
      <c r="J300" s="277" t="str">
        <f>IF((VLOOKUP($E298,'Year End Feedback Backsheet'!$D$11:$EN$188,$N300,0))="","",(VLOOKUP($E298,'Year End Feedback Backsheet'!$D$11:$EN$188,$N300,0)))</f>
        <v>5. Evidencing impact and measuring success</v>
      </c>
      <c r="M300" s="14">
        <f t="shared" si="269"/>
        <v>21</v>
      </c>
      <c r="N300" s="14">
        <f t="shared" si="265"/>
        <v>27</v>
      </c>
    </row>
    <row r="301" spans="1:14" ht="20.100000000000001" customHeight="1">
      <c r="A301" s="2"/>
      <c r="B301" s="423" t="s">
        <v>16</v>
      </c>
      <c r="C301" s="453" t="s">
        <v>26</v>
      </c>
      <c r="D301" s="439" t="s">
        <v>466</v>
      </c>
      <c r="E301" s="436" t="s">
        <v>249</v>
      </c>
      <c r="F301" s="439" t="s">
        <v>250</v>
      </c>
      <c r="G301" s="265" t="str">
        <f t="shared" ref="G301" si="285">IF(F301="","","Success 1")</f>
        <v>Success 1</v>
      </c>
      <c r="H301" s="266" t="str">
        <f>IF((VLOOKUP($E301,'Year End Feedback Backsheet'!$D$11:$EN$188,$M301,0))="","",(VLOOKUP($E301,'Year End Feedback Backsheet'!$D$11:$EN$188,$M301,0)))</f>
        <v>5. Evidencing impact and measuring success</v>
      </c>
      <c r="I301" s="267" t="str">
        <f>IF(F301="","","Challenge 1")</f>
        <v>Challenge 1</v>
      </c>
      <c r="J301" s="268" t="str">
        <f>IF((VLOOKUP($E301,'Year End Feedback Backsheet'!$D$11:$EN$188,$N301,0))="","",(VLOOKUP($E301,'Year End Feedback Backsheet'!$D$11:$EN$188,$N301,0)))</f>
        <v>7. Digital interoperability and sharing data</v>
      </c>
      <c r="M301" s="14">
        <f t="shared" si="269"/>
        <v>17</v>
      </c>
      <c r="N301" s="14">
        <f t="shared" si="265"/>
        <v>23</v>
      </c>
    </row>
    <row r="302" spans="1:14" ht="20.100000000000001" customHeight="1">
      <c r="A302" s="2"/>
      <c r="B302" s="424"/>
      <c r="C302" s="454"/>
      <c r="D302" s="440"/>
      <c r="E302" s="437"/>
      <c r="F302" s="440"/>
      <c r="G302" s="279" t="str">
        <f t="shared" ref="G302" si="286">IF(F301="","","Success 2")</f>
        <v>Success 2</v>
      </c>
      <c r="H302" s="273" t="str">
        <f>IF((VLOOKUP($E301,'Year End Feedback Backsheet'!$D$11:$EN$188,$M302,0))="","",(VLOOKUP($E301,'Year End Feedback Backsheet'!$D$11:$EN$188,$M302,0)))</f>
        <v>2. Shared leadership and governance</v>
      </c>
      <c r="I302" s="271" t="str">
        <f>IF(F301="","","Challenge 2")</f>
        <v>Challenge 2</v>
      </c>
      <c r="J302" s="272" t="str">
        <f>IF((VLOOKUP($E301,'Year End Feedback Backsheet'!$D$11:$EN$188,$N302,0))="","",(VLOOKUP($E301,'Year End Feedback Backsheet'!$D$11:$EN$188,$N302,0)))</f>
        <v>2. Shared leadership and governance</v>
      </c>
      <c r="M302" s="14">
        <f t="shared" si="269"/>
        <v>19</v>
      </c>
      <c r="N302" s="14">
        <f t="shared" si="265"/>
        <v>25</v>
      </c>
    </row>
    <row r="303" spans="1:14" ht="20.100000000000001" customHeight="1" thickBot="1">
      <c r="A303" s="2"/>
      <c r="B303" s="425"/>
      <c r="C303" s="455"/>
      <c r="D303" s="441"/>
      <c r="E303" s="438"/>
      <c r="F303" s="441"/>
      <c r="G303" s="280" t="str">
        <f t="shared" ref="G303" si="287">IF(F301="","","Success 3")</f>
        <v>Success 3</v>
      </c>
      <c r="H303" s="278" t="str">
        <f>IF((VLOOKUP($E301,'Year End Feedback Backsheet'!$D$11:$EN$188,$M303,0))="","",(VLOOKUP($E301,'Year End Feedback Backsheet'!$D$11:$EN$188,$M303,0)))</f>
        <v/>
      </c>
      <c r="I303" s="276" t="str">
        <f>IF(F301="","","Challenge 3")</f>
        <v>Challenge 3</v>
      </c>
      <c r="J303" s="277" t="str">
        <f>IF((VLOOKUP($E301,'Year End Feedback Backsheet'!$D$11:$EN$188,$N303,0))="","",(VLOOKUP($E301,'Year End Feedback Backsheet'!$D$11:$EN$188,$N303,0)))</f>
        <v/>
      </c>
      <c r="M303" s="14">
        <f t="shared" si="269"/>
        <v>21</v>
      </c>
      <c r="N303" s="14">
        <f t="shared" si="265"/>
        <v>27</v>
      </c>
    </row>
    <row r="304" spans="1:14" ht="20.100000000000001" customHeight="1">
      <c r="A304" s="2"/>
      <c r="B304" s="423" t="s">
        <v>22</v>
      </c>
      <c r="C304" s="453" t="s">
        <v>38</v>
      </c>
      <c r="D304" s="439" t="s">
        <v>60</v>
      </c>
      <c r="E304" s="436" t="s">
        <v>251</v>
      </c>
      <c r="F304" s="439" t="s">
        <v>252</v>
      </c>
      <c r="G304" s="265" t="str">
        <f t="shared" ref="G304" si="288">IF(F304="","","Success 1")</f>
        <v>Success 1</v>
      </c>
      <c r="H304" s="266" t="str">
        <f>IF((VLOOKUP($E304,'Year End Feedback Backsheet'!$D$11:$EN$188,$M304,0))="","",(VLOOKUP($E304,'Year End Feedback Backsheet'!$D$11:$EN$188,$M304,0)))</f>
        <v>6. Delivering services across interfaces</v>
      </c>
      <c r="I304" s="267" t="str">
        <f>IF(F304="","","Challenge 1")</f>
        <v>Challenge 1</v>
      </c>
      <c r="J304" s="268" t="str">
        <f>IF((VLOOKUP($E304,'Year End Feedback Backsheet'!$D$11:$EN$188,$N304,0))="","",(VLOOKUP($E304,'Year End Feedback Backsheet'!$D$11:$EN$188,$N304,0)))</f>
        <v>10. Managing change</v>
      </c>
      <c r="M304" s="14">
        <f t="shared" si="269"/>
        <v>17</v>
      </c>
      <c r="N304" s="14">
        <f t="shared" si="265"/>
        <v>23</v>
      </c>
    </row>
    <row r="305" spans="1:14" ht="20.100000000000001" customHeight="1">
      <c r="A305" s="2"/>
      <c r="B305" s="424"/>
      <c r="C305" s="454"/>
      <c r="D305" s="440"/>
      <c r="E305" s="437"/>
      <c r="F305" s="440"/>
      <c r="G305" s="279" t="str">
        <f t="shared" ref="G305" si="289">IF(F304="","","Success 2")</f>
        <v>Success 2</v>
      </c>
      <c r="H305" s="273" t="str">
        <f>IF((VLOOKUP($E304,'Year End Feedback Backsheet'!$D$11:$EN$188,$M305,0))="","",(VLOOKUP($E304,'Year End Feedback Backsheet'!$D$11:$EN$188,$M305,0)))</f>
        <v>5. Evidencing impact and measuring success</v>
      </c>
      <c r="I305" s="271" t="str">
        <f>IF(F304="","","Challenge 2")</f>
        <v>Challenge 2</v>
      </c>
      <c r="J305" s="272" t="str">
        <f>IF((VLOOKUP($E304,'Year End Feedback Backsheet'!$D$11:$EN$188,$N305,0))="","",(VLOOKUP($E304,'Year End Feedback Backsheet'!$D$11:$EN$188,$N305,0)))</f>
        <v>6. Delivering services across interfaces</v>
      </c>
      <c r="M305" s="14">
        <f t="shared" si="269"/>
        <v>19</v>
      </c>
      <c r="N305" s="14">
        <f t="shared" si="265"/>
        <v>25</v>
      </c>
    </row>
    <row r="306" spans="1:14" ht="20.100000000000001" customHeight="1" thickBot="1">
      <c r="A306" s="2"/>
      <c r="B306" s="425"/>
      <c r="C306" s="455"/>
      <c r="D306" s="441"/>
      <c r="E306" s="438"/>
      <c r="F306" s="441"/>
      <c r="G306" s="280" t="str">
        <f t="shared" ref="G306" si="290">IF(F304="","","Success 3")</f>
        <v>Success 3</v>
      </c>
      <c r="H306" s="278" t="str">
        <f>IF((VLOOKUP($E304,'Year End Feedback Backsheet'!$D$11:$EN$188,$M306,0))="","",(VLOOKUP($E304,'Year End Feedback Backsheet'!$D$11:$EN$188,$M306,0)))</f>
        <v>10. Managing change</v>
      </c>
      <c r="I306" s="276" t="str">
        <f>IF(F304="","","Challenge 3")</f>
        <v>Challenge 3</v>
      </c>
      <c r="J306" s="277" t="str">
        <f>IF((VLOOKUP($E304,'Year End Feedback Backsheet'!$D$11:$EN$188,$N306,0))="","",(VLOOKUP($E304,'Year End Feedback Backsheet'!$D$11:$EN$188,$N306,0)))</f>
        <v>3. Collaborative working relationships</v>
      </c>
      <c r="M306" s="14">
        <f t="shared" si="269"/>
        <v>21</v>
      </c>
      <c r="N306" s="14">
        <f t="shared" si="265"/>
        <v>27</v>
      </c>
    </row>
    <row r="307" spans="1:14" ht="20.100000000000001" customHeight="1">
      <c r="A307" s="2"/>
      <c r="B307" s="423" t="s">
        <v>18</v>
      </c>
      <c r="C307" s="453" t="s">
        <v>34</v>
      </c>
      <c r="D307" s="439" t="s">
        <v>54</v>
      </c>
      <c r="E307" s="436" t="s">
        <v>253</v>
      </c>
      <c r="F307" s="439" t="s">
        <v>254</v>
      </c>
      <c r="G307" s="265" t="str">
        <f t="shared" ref="G307" si="291">IF(F307="","","Success 1")</f>
        <v>Success 1</v>
      </c>
      <c r="H307" s="266" t="str">
        <f>IF((VLOOKUP($E307,'Year End Feedback Backsheet'!$D$11:$EN$188,$M307,0))="","",(VLOOKUP($E307,'Year End Feedback Backsheet'!$D$11:$EN$188,$M307,0)))</f>
        <v>6. Delivering services across interfaces</v>
      </c>
      <c r="I307" s="267" t="str">
        <f>IF(F307="","","Challenge 1")</f>
        <v>Challenge 1</v>
      </c>
      <c r="J307" s="268" t="str">
        <f>IF((VLOOKUP($E307,'Year End Feedback Backsheet'!$D$11:$EN$188,$N307,0))="","",(VLOOKUP($E307,'Year End Feedback Backsheet'!$D$11:$EN$188,$N307,0)))</f>
        <v>5. Evidencing impact and measuring success</v>
      </c>
      <c r="M307" s="14">
        <f t="shared" si="269"/>
        <v>17</v>
      </c>
      <c r="N307" s="14">
        <f t="shared" si="265"/>
        <v>23</v>
      </c>
    </row>
    <row r="308" spans="1:14" ht="20.100000000000001" customHeight="1">
      <c r="A308" s="2"/>
      <c r="B308" s="424"/>
      <c r="C308" s="454"/>
      <c r="D308" s="440"/>
      <c r="E308" s="437"/>
      <c r="F308" s="440"/>
      <c r="G308" s="279" t="str">
        <f t="shared" ref="G308" si="292">IF(F307="","","Success 2")</f>
        <v>Success 2</v>
      </c>
      <c r="H308" s="273" t="str">
        <f>IF((VLOOKUP($E307,'Year End Feedback Backsheet'!$D$11:$EN$188,$M308,0))="","",(VLOOKUP($E307,'Year End Feedback Backsheet'!$D$11:$EN$188,$M308,0)))</f>
        <v>5. Evidencing impact and measuring success</v>
      </c>
      <c r="I308" s="271" t="str">
        <f>IF(F307="","","Challenge 2")</f>
        <v>Challenge 2</v>
      </c>
      <c r="J308" s="272" t="str">
        <f>IF((VLOOKUP($E307,'Year End Feedback Backsheet'!$D$11:$EN$188,$N308,0))="","",(VLOOKUP($E307,'Year End Feedback Backsheet'!$D$11:$EN$188,$N308,0)))</f>
        <v>9. Sharing risks and benefits</v>
      </c>
      <c r="M308" s="14">
        <f t="shared" si="269"/>
        <v>19</v>
      </c>
      <c r="N308" s="14">
        <f t="shared" si="265"/>
        <v>25</v>
      </c>
    </row>
    <row r="309" spans="1:14" ht="20.100000000000001" customHeight="1" thickBot="1">
      <c r="A309" s="2"/>
      <c r="B309" s="425"/>
      <c r="C309" s="455"/>
      <c r="D309" s="441"/>
      <c r="E309" s="438"/>
      <c r="F309" s="441"/>
      <c r="G309" s="280" t="str">
        <f t="shared" ref="G309" si="293">IF(F307="","","Success 3")</f>
        <v>Success 3</v>
      </c>
      <c r="H309" s="278" t="str">
        <f>IF((VLOOKUP($E307,'Year End Feedback Backsheet'!$D$11:$EN$188,$M309,0))="","",(VLOOKUP($E307,'Year End Feedback Backsheet'!$D$11:$EN$188,$M309,0)))</f>
        <v>7. Digital interoperability and sharing data</v>
      </c>
      <c r="I309" s="276" t="str">
        <f>IF(F307="","","Challenge 3")</f>
        <v>Challenge 3</v>
      </c>
      <c r="J309" s="277" t="str">
        <f>IF((VLOOKUP($E307,'Year End Feedback Backsheet'!$D$11:$EN$188,$N309,0))="","",(VLOOKUP($E307,'Year End Feedback Backsheet'!$D$11:$EN$188,$N309,0)))</f>
        <v>7. Digital interoperability and sharing data</v>
      </c>
      <c r="M309" s="14">
        <f t="shared" si="269"/>
        <v>21</v>
      </c>
      <c r="N309" s="14">
        <f t="shared" si="265"/>
        <v>27</v>
      </c>
    </row>
    <row r="310" spans="1:14" ht="20.100000000000001" customHeight="1">
      <c r="A310" s="2"/>
      <c r="B310" s="423" t="s">
        <v>22</v>
      </c>
      <c r="C310" s="453" t="s">
        <v>40</v>
      </c>
      <c r="D310" s="439" t="s">
        <v>56</v>
      </c>
      <c r="E310" s="436" t="s">
        <v>255</v>
      </c>
      <c r="F310" s="439" t="s">
        <v>256</v>
      </c>
      <c r="G310" s="265" t="str">
        <f t="shared" ref="G310" si="294">IF(F310="","","Success 1")</f>
        <v>Success 1</v>
      </c>
      <c r="H310" s="266" t="str">
        <f>IF((VLOOKUP($E310,'Year End Feedback Backsheet'!$D$11:$EN$188,$M310,0))="","",(VLOOKUP($E310,'Year End Feedback Backsheet'!$D$11:$EN$188,$M310,0)))</f>
        <v>9. Sharing risks and benefits</v>
      </c>
      <c r="I310" s="267" t="str">
        <f>IF(F310="","","Challenge 1")</f>
        <v>Challenge 1</v>
      </c>
      <c r="J310" s="268" t="str">
        <f>IF((VLOOKUP($E310,'Year End Feedback Backsheet'!$D$11:$EN$188,$N310,0))="","",(VLOOKUP($E310,'Year End Feedback Backsheet'!$D$11:$EN$188,$N310,0)))</f>
        <v>6. Delivering services across interfaces</v>
      </c>
      <c r="M310" s="14">
        <f t="shared" si="269"/>
        <v>17</v>
      </c>
      <c r="N310" s="14">
        <f t="shared" si="265"/>
        <v>23</v>
      </c>
    </row>
    <row r="311" spans="1:14" ht="20.100000000000001" customHeight="1">
      <c r="A311" s="2"/>
      <c r="B311" s="424"/>
      <c r="C311" s="454"/>
      <c r="D311" s="440"/>
      <c r="E311" s="437"/>
      <c r="F311" s="440"/>
      <c r="G311" s="279" t="str">
        <f t="shared" ref="G311" si="295">IF(F310="","","Success 2")</f>
        <v>Success 2</v>
      </c>
      <c r="H311" s="273" t="str">
        <f>IF((VLOOKUP($E310,'Year End Feedback Backsheet'!$D$11:$EN$188,$M311,0))="","",(VLOOKUP($E310,'Year End Feedback Backsheet'!$D$11:$EN$188,$M311,0)))</f>
        <v>2. Shared leadership and governance</v>
      </c>
      <c r="I311" s="271" t="str">
        <f>IF(F310="","","Challenge 2")</f>
        <v>Challenge 2</v>
      </c>
      <c r="J311" s="272" t="str">
        <f>IF((VLOOKUP($E310,'Year End Feedback Backsheet'!$D$11:$EN$188,$N311,0))="","",(VLOOKUP($E310,'Year End Feedback Backsheet'!$D$11:$EN$188,$N311,0)))</f>
        <v/>
      </c>
      <c r="M311" s="14">
        <f t="shared" si="269"/>
        <v>19</v>
      </c>
      <c r="N311" s="14">
        <f t="shared" si="265"/>
        <v>25</v>
      </c>
    </row>
    <row r="312" spans="1:14" ht="20.100000000000001" customHeight="1" thickBot="1">
      <c r="A312" s="2"/>
      <c r="B312" s="425"/>
      <c r="C312" s="455"/>
      <c r="D312" s="441"/>
      <c r="E312" s="438"/>
      <c r="F312" s="441"/>
      <c r="G312" s="280" t="str">
        <f t="shared" ref="G312" si="296">IF(F310="","","Success 3")</f>
        <v>Success 3</v>
      </c>
      <c r="H312" s="278" t="str">
        <f>IF((VLOOKUP($E310,'Year End Feedback Backsheet'!$D$11:$EN$188,$M312,0))="","",(VLOOKUP($E310,'Year End Feedback Backsheet'!$D$11:$EN$188,$M312,0)))</f>
        <v/>
      </c>
      <c r="I312" s="276" t="str">
        <f>IF(F310="","","Challenge 3")</f>
        <v>Challenge 3</v>
      </c>
      <c r="J312" s="277" t="str">
        <f>IF((VLOOKUP($E310,'Year End Feedback Backsheet'!$D$11:$EN$188,$N312,0))="","",(VLOOKUP($E310,'Year End Feedback Backsheet'!$D$11:$EN$188,$N312,0)))</f>
        <v/>
      </c>
      <c r="M312" s="14">
        <f t="shared" si="269"/>
        <v>21</v>
      </c>
      <c r="N312" s="14">
        <f t="shared" si="265"/>
        <v>27</v>
      </c>
    </row>
    <row r="313" spans="1:14" ht="20.100000000000001" customHeight="1">
      <c r="A313" s="2"/>
      <c r="B313" s="423" t="s">
        <v>22</v>
      </c>
      <c r="C313" s="453" t="s">
        <v>38</v>
      </c>
      <c r="D313" s="439" t="s">
        <v>62</v>
      </c>
      <c r="E313" s="436" t="s">
        <v>257</v>
      </c>
      <c r="F313" s="439" t="s">
        <v>258</v>
      </c>
      <c r="G313" s="265" t="str">
        <f t="shared" ref="G313" si="297">IF(F313="","","Success 1")</f>
        <v>Success 1</v>
      </c>
      <c r="H313" s="266" t="str">
        <f>IF((VLOOKUP($E313,'Year End Feedback Backsheet'!$D$11:$EN$188,$M313,0))="","",(VLOOKUP($E313,'Year End Feedback Backsheet'!$D$11:$EN$188,$M313,0)))</f>
        <v>1. Shared vision and commitment</v>
      </c>
      <c r="I313" s="267" t="str">
        <f>IF(F313="","","Challenge 1")</f>
        <v>Challenge 1</v>
      </c>
      <c r="J313" s="268" t="str">
        <f>IF((VLOOKUP($E313,'Year End Feedback Backsheet'!$D$11:$EN$188,$N313,0))="","",(VLOOKUP($E313,'Year End Feedback Backsheet'!$D$11:$EN$188,$N313,0)))</f>
        <v>5. Evidencing impact and measuring success</v>
      </c>
      <c r="M313" s="14">
        <f t="shared" si="269"/>
        <v>17</v>
      </c>
      <c r="N313" s="14">
        <f t="shared" si="265"/>
        <v>23</v>
      </c>
    </row>
    <row r="314" spans="1:14" ht="20.100000000000001" customHeight="1">
      <c r="A314" s="2"/>
      <c r="B314" s="424"/>
      <c r="C314" s="454"/>
      <c r="D314" s="440"/>
      <c r="E314" s="437"/>
      <c r="F314" s="440"/>
      <c r="G314" s="279" t="str">
        <f t="shared" ref="G314" si="298">IF(F313="","","Success 2")</f>
        <v>Success 2</v>
      </c>
      <c r="H314" s="273" t="str">
        <f>IF((VLOOKUP($E313,'Year End Feedback Backsheet'!$D$11:$EN$188,$M314,0))="","",(VLOOKUP($E313,'Year End Feedback Backsheet'!$D$11:$EN$188,$M314,0)))</f>
        <v>3. Collaborative working relationships</v>
      </c>
      <c r="I314" s="271" t="str">
        <f>IF(F313="","","Challenge 2")</f>
        <v>Challenge 2</v>
      </c>
      <c r="J314" s="272" t="str">
        <f>IF((VLOOKUP($E313,'Year End Feedback Backsheet'!$D$11:$EN$188,$N314,0))="","",(VLOOKUP($E313,'Year End Feedback Backsheet'!$D$11:$EN$188,$N314,0)))</f>
        <v>3. Collaborative working relationships</v>
      </c>
      <c r="M314" s="14">
        <f t="shared" si="269"/>
        <v>19</v>
      </c>
      <c r="N314" s="14">
        <f t="shared" si="265"/>
        <v>25</v>
      </c>
    </row>
    <row r="315" spans="1:14" ht="20.100000000000001" customHeight="1" thickBot="1">
      <c r="A315" s="2"/>
      <c r="B315" s="425"/>
      <c r="C315" s="455"/>
      <c r="D315" s="441"/>
      <c r="E315" s="438"/>
      <c r="F315" s="441"/>
      <c r="G315" s="280" t="str">
        <f t="shared" ref="G315" si="299">IF(F313="","","Success 3")</f>
        <v>Success 3</v>
      </c>
      <c r="H315" s="278" t="str">
        <f>IF((VLOOKUP($E313,'Year End Feedback Backsheet'!$D$11:$EN$188,$M315,0))="","",(VLOOKUP($E313,'Year End Feedback Backsheet'!$D$11:$EN$188,$M315,0)))</f>
        <v>6. Delivering services across interfaces</v>
      </c>
      <c r="I315" s="276" t="str">
        <f>IF(F313="","","Challenge 3")</f>
        <v>Challenge 3</v>
      </c>
      <c r="J315" s="277" t="str">
        <f>IF((VLOOKUP($E313,'Year End Feedback Backsheet'!$D$11:$EN$188,$N315,0))="","",(VLOOKUP($E313,'Year End Feedback Backsheet'!$D$11:$EN$188,$N315,0)))</f>
        <v>6. Delivering services across interfaces</v>
      </c>
      <c r="M315" s="14">
        <f t="shared" si="269"/>
        <v>21</v>
      </c>
      <c r="N315" s="14">
        <f t="shared" si="265"/>
        <v>27</v>
      </c>
    </row>
    <row r="316" spans="1:14" ht="20.100000000000001" customHeight="1">
      <c r="A316" s="2"/>
      <c r="B316" s="423" t="s">
        <v>22</v>
      </c>
      <c r="C316" s="453" t="s">
        <v>38</v>
      </c>
      <c r="D316" s="439" t="s">
        <v>60</v>
      </c>
      <c r="E316" s="436" t="s">
        <v>259</v>
      </c>
      <c r="F316" s="439" t="s">
        <v>260</v>
      </c>
      <c r="G316" s="265" t="str">
        <f t="shared" ref="G316" si="300">IF(F316="","","Success 1")</f>
        <v>Success 1</v>
      </c>
      <c r="H316" s="266" t="str">
        <f>IF((VLOOKUP($E316,'Year End Feedback Backsheet'!$D$11:$EN$188,$M316,0))="","",(VLOOKUP($E316,'Year End Feedback Backsheet'!$D$11:$EN$188,$M316,0)))</f>
        <v>3. Collaborative working relationships</v>
      </c>
      <c r="I316" s="267" t="str">
        <f>IF(F316="","","Challenge 1")</f>
        <v>Challenge 1</v>
      </c>
      <c r="J316" s="268" t="str">
        <f>IF((VLOOKUP($E316,'Year End Feedback Backsheet'!$D$11:$EN$188,$N316,0))="","",(VLOOKUP($E316,'Year End Feedback Backsheet'!$D$11:$EN$188,$N316,0)))</f>
        <v>5. Evidencing impact and measuring success</v>
      </c>
      <c r="M316" s="14">
        <f t="shared" si="269"/>
        <v>17</v>
      </c>
      <c r="N316" s="14">
        <f t="shared" si="265"/>
        <v>23</v>
      </c>
    </row>
    <row r="317" spans="1:14" ht="20.100000000000001" customHeight="1">
      <c r="A317" s="2"/>
      <c r="B317" s="424"/>
      <c r="C317" s="454"/>
      <c r="D317" s="440"/>
      <c r="E317" s="437"/>
      <c r="F317" s="440"/>
      <c r="G317" s="279" t="str">
        <f t="shared" ref="G317" si="301">IF(F316="","","Success 2")</f>
        <v>Success 2</v>
      </c>
      <c r="H317" s="273" t="str">
        <f>IF((VLOOKUP($E316,'Year End Feedback Backsheet'!$D$11:$EN$188,$M317,0))="","",(VLOOKUP($E316,'Year End Feedback Backsheet'!$D$11:$EN$188,$M317,0)))</f>
        <v>6. Delivering services across interfaces</v>
      </c>
      <c r="I317" s="271" t="str">
        <f>IF(F316="","","Challenge 2")</f>
        <v>Challenge 2</v>
      </c>
      <c r="J317" s="272" t="str">
        <f>IF((VLOOKUP($E316,'Year End Feedback Backsheet'!$D$11:$EN$188,$N317,0))="","",(VLOOKUP($E316,'Year End Feedback Backsheet'!$D$11:$EN$188,$N317,0)))</f>
        <v>1. Shared vision and commitment</v>
      </c>
      <c r="M317" s="14">
        <f t="shared" si="269"/>
        <v>19</v>
      </c>
      <c r="N317" s="14">
        <f t="shared" si="265"/>
        <v>25</v>
      </c>
    </row>
    <row r="318" spans="1:14" ht="20.100000000000001" customHeight="1" thickBot="1">
      <c r="A318" s="2"/>
      <c r="B318" s="425"/>
      <c r="C318" s="455"/>
      <c r="D318" s="441"/>
      <c r="E318" s="438"/>
      <c r="F318" s="441"/>
      <c r="G318" s="280" t="str">
        <f t="shared" ref="G318" si="302">IF(F316="","","Success 3")</f>
        <v>Success 3</v>
      </c>
      <c r="H318" s="278" t="str">
        <f>IF((VLOOKUP($E316,'Year End Feedback Backsheet'!$D$11:$EN$188,$M318,0))="","",(VLOOKUP($E316,'Year End Feedback Backsheet'!$D$11:$EN$188,$M318,0)))</f>
        <v>3. Collaborative working relationships</v>
      </c>
      <c r="I318" s="276" t="str">
        <f>IF(F316="","","Challenge 3")</f>
        <v>Challenge 3</v>
      </c>
      <c r="J318" s="277" t="str">
        <f>IF((VLOOKUP($E316,'Year End Feedback Backsheet'!$D$11:$EN$188,$N318,0))="","",(VLOOKUP($E316,'Year End Feedback Backsheet'!$D$11:$EN$188,$N318,0)))</f>
        <v>1. Shared vision and commitment</v>
      </c>
      <c r="M318" s="14">
        <f t="shared" si="269"/>
        <v>21</v>
      </c>
      <c r="N318" s="14">
        <f t="shared" si="265"/>
        <v>27</v>
      </c>
    </row>
    <row r="319" spans="1:14" ht="20.100000000000001" customHeight="1">
      <c r="A319" s="2"/>
      <c r="B319" s="423" t="s">
        <v>20</v>
      </c>
      <c r="C319" s="453" t="s">
        <v>36</v>
      </c>
      <c r="D319" s="439" t="s">
        <v>64</v>
      </c>
      <c r="E319" s="436" t="s">
        <v>261</v>
      </c>
      <c r="F319" s="439" t="s">
        <v>262</v>
      </c>
      <c r="G319" s="265" t="str">
        <f t="shared" ref="G319" si="303">IF(F319="","","Success 1")</f>
        <v>Success 1</v>
      </c>
      <c r="H319" s="266" t="str">
        <f>IF((VLOOKUP($E319,'Year End Feedback Backsheet'!$D$11:$EN$188,$M319,0))="","",(VLOOKUP($E319,'Year End Feedback Backsheet'!$D$11:$EN$188,$M319,0)))</f>
        <v>1. Shared vision and commitment</v>
      </c>
      <c r="I319" s="267" t="str">
        <f>IF(F319="","","Challenge 1")</f>
        <v>Challenge 1</v>
      </c>
      <c r="J319" s="268" t="str">
        <f>IF((VLOOKUP($E319,'Year End Feedback Backsheet'!$D$11:$EN$188,$N319,0))="","",(VLOOKUP($E319,'Year End Feedback Backsheet'!$D$11:$EN$188,$N319,0)))</f>
        <v>9. Sharing risks and benefits</v>
      </c>
      <c r="M319" s="14">
        <f t="shared" si="269"/>
        <v>17</v>
      </c>
      <c r="N319" s="14">
        <f t="shared" si="265"/>
        <v>23</v>
      </c>
    </row>
    <row r="320" spans="1:14" ht="20.100000000000001" customHeight="1">
      <c r="A320" s="2"/>
      <c r="B320" s="424"/>
      <c r="C320" s="454"/>
      <c r="D320" s="440"/>
      <c r="E320" s="437"/>
      <c r="F320" s="440"/>
      <c r="G320" s="279" t="str">
        <f t="shared" ref="G320" si="304">IF(F319="","","Success 2")</f>
        <v>Success 2</v>
      </c>
      <c r="H320" s="273" t="str">
        <f>IF((VLOOKUP($E319,'Year End Feedback Backsheet'!$D$11:$EN$188,$M320,0))="","",(VLOOKUP($E319,'Year End Feedback Backsheet'!$D$11:$EN$188,$M320,0)))</f>
        <v>2. Shared leadership and governance</v>
      </c>
      <c r="I320" s="271" t="str">
        <f>IF(F319="","","Challenge 2")</f>
        <v>Challenge 2</v>
      </c>
      <c r="J320" s="272" t="str">
        <f>IF((VLOOKUP($E319,'Year End Feedback Backsheet'!$D$11:$EN$188,$N320,0))="","",(VLOOKUP($E319,'Year End Feedback Backsheet'!$D$11:$EN$188,$N320,0)))</f>
        <v>10. Managing change</v>
      </c>
      <c r="M320" s="14">
        <f t="shared" si="269"/>
        <v>19</v>
      </c>
      <c r="N320" s="14">
        <f t="shared" si="265"/>
        <v>25</v>
      </c>
    </row>
    <row r="321" spans="1:14" ht="20.100000000000001" customHeight="1" thickBot="1">
      <c r="A321" s="2"/>
      <c r="B321" s="425"/>
      <c r="C321" s="455"/>
      <c r="D321" s="441"/>
      <c r="E321" s="438"/>
      <c r="F321" s="441"/>
      <c r="G321" s="280" t="str">
        <f t="shared" ref="G321" si="305">IF(F319="","","Success 3")</f>
        <v>Success 3</v>
      </c>
      <c r="H321" s="278" t="str">
        <f>IF((VLOOKUP($E319,'Year End Feedback Backsheet'!$D$11:$EN$188,$M321,0))="","",(VLOOKUP($E319,'Year End Feedback Backsheet'!$D$11:$EN$188,$M321,0)))</f>
        <v>3. Collaborative working relationships</v>
      </c>
      <c r="I321" s="276" t="str">
        <f>IF(F319="","","Challenge 3")</f>
        <v>Challenge 3</v>
      </c>
      <c r="J321" s="277" t="str">
        <f>IF((VLOOKUP($E319,'Year End Feedback Backsheet'!$D$11:$EN$188,$N321,0))="","",(VLOOKUP($E319,'Year End Feedback Backsheet'!$D$11:$EN$188,$N321,0)))</f>
        <v>9. Sharing risks and benefits</v>
      </c>
      <c r="M321" s="14">
        <f t="shared" si="269"/>
        <v>21</v>
      </c>
      <c r="N321" s="14">
        <f t="shared" si="265"/>
        <v>27</v>
      </c>
    </row>
    <row r="322" spans="1:14" ht="20.100000000000001" customHeight="1">
      <c r="A322" s="2"/>
      <c r="B322" s="423" t="s">
        <v>16</v>
      </c>
      <c r="C322" s="453" t="s">
        <v>24</v>
      </c>
      <c r="D322" s="439" t="s">
        <v>44</v>
      </c>
      <c r="E322" s="436" t="s">
        <v>263</v>
      </c>
      <c r="F322" s="439" t="s">
        <v>264</v>
      </c>
      <c r="G322" s="265" t="str">
        <f t="shared" ref="G322" si="306">IF(F322="","","Success 1")</f>
        <v>Success 1</v>
      </c>
      <c r="H322" s="266" t="str">
        <f>IF((VLOOKUP($E322,'Year End Feedback Backsheet'!$D$11:$EN$188,$M322,0))="","",(VLOOKUP($E322,'Year End Feedback Backsheet'!$D$11:$EN$188,$M322,0)))</f>
        <v>3. Collaborative working relationships</v>
      </c>
      <c r="I322" s="267" t="str">
        <f>IF(F322="","","Challenge 1")</f>
        <v>Challenge 1</v>
      </c>
      <c r="J322" s="268" t="str">
        <f>IF((VLOOKUP($E322,'Year End Feedback Backsheet'!$D$11:$EN$188,$N322,0))="","",(VLOOKUP($E322,'Year End Feedback Backsheet'!$D$11:$EN$188,$N322,0)))</f>
        <v>1. Shared vision and commitment</v>
      </c>
      <c r="M322" s="14">
        <f t="shared" si="269"/>
        <v>17</v>
      </c>
      <c r="N322" s="14">
        <f t="shared" si="265"/>
        <v>23</v>
      </c>
    </row>
    <row r="323" spans="1:14" ht="20.100000000000001" customHeight="1">
      <c r="A323" s="2"/>
      <c r="B323" s="424"/>
      <c r="C323" s="454"/>
      <c r="D323" s="440"/>
      <c r="E323" s="437"/>
      <c r="F323" s="440"/>
      <c r="G323" s="279" t="str">
        <f t="shared" ref="G323" si="307">IF(F322="","","Success 2")</f>
        <v>Success 2</v>
      </c>
      <c r="H323" s="273" t="str">
        <f>IF((VLOOKUP($E322,'Year End Feedback Backsheet'!$D$11:$EN$188,$M323,0))="","",(VLOOKUP($E322,'Year End Feedback Backsheet'!$D$11:$EN$188,$M323,0)))</f>
        <v>9. Sharing risks and benefits</v>
      </c>
      <c r="I323" s="271" t="str">
        <f>IF(F322="","","Challenge 2")</f>
        <v>Challenge 2</v>
      </c>
      <c r="J323" s="272" t="str">
        <f>IF((VLOOKUP($E322,'Year End Feedback Backsheet'!$D$11:$EN$188,$N323,0))="","",(VLOOKUP($E322,'Year End Feedback Backsheet'!$D$11:$EN$188,$N323,0)))</f>
        <v>4. Integrated workforce planning</v>
      </c>
      <c r="M323" s="14">
        <f t="shared" si="269"/>
        <v>19</v>
      </c>
      <c r="N323" s="14">
        <f t="shared" si="265"/>
        <v>25</v>
      </c>
    </row>
    <row r="324" spans="1:14" ht="20.100000000000001" customHeight="1" thickBot="1">
      <c r="A324" s="2"/>
      <c r="B324" s="425"/>
      <c r="C324" s="455"/>
      <c r="D324" s="441"/>
      <c r="E324" s="438"/>
      <c r="F324" s="441"/>
      <c r="G324" s="280" t="str">
        <f t="shared" ref="G324" si="308">IF(F322="","","Success 3")</f>
        <v>Success 3</v>
      </c>
      <c r="H324" s="278" t="str">
        <f>IF((VLOOKUP($E322,'Year End Feedback Backsheet'!$D$11:$EN$188,$M324,0))="","",(VLOOKUP($E322,'Year End Feedback Backsheet'!$D$11:$EN$188,$M324,0)))</f>
        <v>3. Collaborative working relationships</v>
      </c>
      <c r="I324" s="276" t="str">
        <f>IF(F322="","","Challenge 3")</f>
        <v>Challenge 3</v>
      </c>
      <c r="J324" s="277" t="str">
        <f>IF((VLOOKUP($E322,'Year End Feedback Backsheet'!$D$11:$EN$188,$N324,0))="","",(VLOOKUP($E322,'Year End Feedback Backsheet'!$D$11:$EN$188,$N324,0)))</f>
        <v>6. Delivering services across interfaces</v>
      </c>
      <c r="M324" s="14">
        <f t="shared" si="269"/>
        <v>21</v>
      </c>
      <c r="N324" s="14">
        <f t="shared" si="265"/>
        <v>27</v>
      </c>
    </row>
    <row r="325" spans="1:14" ht="20.100000000000001" customHeight="1">
      <c r="A325" s="2"/>
      <c r="B325" s="423" t="s">
        <v>20</v>
      </c>
      <c r="C325" s="453" t="s">
        <v>36</v>
      </c>
      <c r="D325" s="439" t="s">
        <v>64</v>
      </c>
      <c r="E325" s="436" t="s">
        <v>265</v>
      </c>
      <c r="F325" s="439" t="s">
        <v>266</v>
      </c>
      <c r="G325" s="265" t="str">
        <f t="shared" ref="G325" si="309">IF(F325="","","Success 1")</f>
        <v>Success 1</v>
      </c>
      <c r="H325" s="266" t="str">
        <f>IF((VLOOKUP($E325,'Year End Feedback Backsheet'!$D$11:$EN$188,$M325,0))="","",(VLOOKUP($E325,'Year End Feedback Backsheet'!$D$11:$EN$188,$M325,0)))</f>
        <v>3. Collaborative working relationships</v>
      </c>
      <c r="I325" s="267" t="str">
        <f>IF(F325="","","Challenge 1")</f>
        <v>Challenge 1</v>
      </c>
      <c r="J325" s="268" t="str">
        <f>IF((VLOOKUP($E325,'Year End Feedback Backsheet'!$D$11:$EN$188,$N325,0))="","",(VLOOKUP($E325,'Year End Feedback Backsheet'!$D$11:$EN$188,$N325,0)))</f>
        <v>6. Delivering services across interfaces</v>
      </c>
      <c r="M325" s="14">
        <f t="shared" si="269"/>
        <v>17</v>
      </c>
      <c r="N325" s="14">
        <f t="shared" si="265"/>
        <v>23</v>
      </c>
    </row>
    <row r="326" spans="1:14" ht="20.100000000000001" customHeight="1">
      <c r="A326" s="2"/>
      <c r="B326" s="424"/>
      <c r="C326" s="454"/>
      <c r="D326" s="440"/>
      <c r="E326" s="437"/>
      <c r="F326" s="440"/>
      <c r="G326" s="279" t="str">
        <f t="shared" ref="G326" si="310">IF(F325="","","Success 2")</f>
        <v>Success 2</v>
      </c>
      <c r="H326" s="273" t="str">
        <f>IF((VLOOKUP($E325,'Year End Feedback Backsheet'!$D$11:$EN$188,$M326,0))="","",(VLOOKUP($E325,'Year End Feedback Backsheet'!$D$11:$EN$188,$M326,0)))</f>
        <v>3. Collaborative working relationships</v>
      </c>
      <c r="I326" s="271" t="str">
        <f>IF(F325="","","Challenge 2")</f>
        <v>Challenge 2</v>
      </c>
      <c r="J326" s="272" t="str">
        <f>IF((VLOOKUP($E325,'Year End Feedback Backsheet'!$D$11:$EN$188,$N326,0))="","",(VLOOKUP($E325,'Year End Feedback Backsheet'!$D$11:$EN$188,$N326,0)))</f>
        <v>5. Evidencing impact and measuring success</v>
      </c>
      <c r="M326" s="14">
        <f t="shared" si="269"/>
        <v>19</v>
      </c>
      <c r="N326" s="14">
        <f t="shared" si="265"/>
        <v>25</v>
      </c>
    </row>
    <row r="327" spans="1:14" ht="20.100000000000001" customHeight="1" thickBot="1">
      <c r="A327" s="2"/>
      <c r="B327" s="425"/>
      <c r="C327" s="455"/>
      <c r="D327" s="441"/>
      <c r="E327" s="438"/>
      <c r="F327" s="441"/>
      <c r="G327" s="280" t="str">
        <f t="shared" ref="G327" si="311">IF(F325="","","Success 3")</f>
        <v>Success 3</v>
      </c>
      <c r="H327" s="278" t="str">
        <f>IF((VLOOKUP($E325,'Year End Feedback Backsheet'!$D$11:$EN$188,$M327,0))="","",(VLOOKUP($E325,'Year End Feedback Backsheet'!$D$11:$EN$188,$M327,0)))</f>
        <v>5. Evidencing impact and measuring success</v>
      </c>
      <c r="I327" s="276" t="str">
        <f>IF(F325="","","Challenge 3")</f>
        <v>Challenge 3</v>
      </c>
      <c r="J327" s="277" t="str">
        <f>IF((VLOOKUP($E325,'Year End Feedback Backsheet'!$D$11:$EN$188,$N327,0))="","",(VLOOKUP($E325,'Year End Feedback Backsheet'!$D$11:$EN$188,$N327,0)))</f>
        <v>5. Evidencing impact and measuring success</v>
      </c>
      <c r="M327" s="14">
        <f t="shared" si="269"/>
        <v>21</v>
      </c>
      <c r="N327" s="14">
        <f t="shared" si="265"/>
        <v>27</v>
      </c>
    </row>
    <row r="328" spans="1:14" ht="20.100000000000001" customHeight="1">
      <c r="A328" s="2"/>
      <c r="B328" s="423" t="s">
        <v>16</v>
      </c>
      <c r="C328" s="453" t="s">
        <v>26</v>
      </c>
      <c r="D328" s="439" t="s">
        <v>466</v>
      </c>
      <c r="E328" s="436" t="s">
        <v>267</v>
      </c>
      <c r="F328" s="439" t="s">
        <v>268</v>
      </c>
      <c r="G328" s="265" t="str">
        <f t="shared" ref="G328" si="312">IF(F328="","","Success 1")</f>
        <v>Success 1</v>
      </c>
      <c r="H328" s="266" t="str">
        <f>IF((VLOOKUP($E328,'Year End Feedback Backsheet'!$D$11:$EN$188,$M328,0))="","",(VLOOKUP($E328,'Year End Feedback Backsheet'!$D$11:$EN$188,$M328,0)))</f>
        <v>3. Collaborative working relationships</v>
      </c>
      <c r="I328" s="267" t="str">
        <f>IF(F328="","","Challenge 1")</f>
        <v>Challenge 1</v>
      </c>
      <c r="J328" s="268" t="str">
        <f>IF((VLOOKUP($E328,'Year End Feedback Backsheet'!$D$11:$EN$188,$N328,0))="","",(VLOOKUP($E328,'Year End Feedback Backsheet'!$D$11:$EN$188,$N328,0)))</f>
        <v>6. Delivering services across interfaces</v>
      </c>
      <c r="M328" s="14">
        <f t="shared" si="269"/>
        <v>17</v>
      </c>
      <c r="N328" s="14">
        <f t="shared" si="265"/>
        <v>23</v>
      </c>
    </row>
    <row r="329" spans="1:14" ht="20.100000000000001" customHeight="1">
      <c r="A329" s="2"/>
      <c r="B329" s="424"/>
      <c r="C329" s="454"/>
      <c r="D329" s="440"/>
      <c r="E329" s="437"/>
      <c r="F329" s="440"/>
      <c r="G329" s="279" t="str">
        <f t="shared" ref="G329" si="313">IF(F328="","","Success 2")</f>
        <v>Success 2</v>
      </c>
      <c r="H329" s="273" t="str">
        <f>IF((VLOOKUP($E328,'Year End Feedback Backsheet'!$D$11:$EN$188,$M329,0))="","",(VLOOKUP($E328,'Year End Feedback Backsheet'!$D$11:$EN$188,$M329,0)))</f>
        <v>3. Collaborative working relationships</v>
      </c>
      <c r="I329" s="271" t="str">
        <f>IF(F328="","","Challenge 2")</f>
        <v>Challenge 2</v>
      </c>
      <c r="J329" s="272" t="str">
        <f>IF((VLOOKUP($E328,'Year End Feedback Backsheet'!$D$11:$EN$188,$N329,0))="","",(VLOOKUP($E328,'Year End Feedback Backsheet'!$D$11:$EN$188,$N329,0)))</f>
        <v>7. Digital interoperability and sharing data</v>
      </c>
      <c r="M329" s="14">
        <f t="shared" si="269"/>
        <v>19</v>
      </c>
      <c r="N329" s="14">
        <f t="shared" si="265"/>
        <v>25</v>
      </c>
    </row>
    <row r="330" spans="1:14" ht="20.100000000000001" customHeight="1" thickBot="1">
      <c r="A330" s="2"/>
      <c r="B330" s="425"/>
      <c r="C330" s="455"/>
      <c r="D330" s="441"/>
      <c r="E330" s="438"/>
      <c r="F330" s="441"/>
      <c r="G330" s="280" t="str">
        <f t="shared" ref="G330" si="314">IF(F328="","","Success 3")</f>
        <v>Success 3</v>
      </c>
      <c r="H330" s="278" t="str">
        <f>IF((VLOOKUP($E328,'Year End Feedback Backsheet'!$D$11:$EN$188,$M330,0))="","",(VLOOKUP($E328,'Year End Feedback Backsheet'!$D$11:$EN$188,$M330,0)))</f>
        <v>1. Shared vision and commitment</v>
      </c>
      <c r="I330" s="276" t="str">
        <f>IF(F328="","","Challenge 3")</f>
        <v>Challenge 3</v>
      </c>
      <c r="J330" s="277" t="str">
        <f>IF((VLOOKUP($E328,'Year End Feedback Backsheet'!$D$11:$EN$188,$N330,0))="","",(VLOOKUP($E328,'Year End Feedback Backsheet'!$D$11:$EN$188,$N330,0)))</f>
        <v/>
      </c>
      <c r="M330" s="14">
        <f t="shared" si="269"/>
        <v>21</v>
      </c>
      <c r="N330" s="14">
        <f t="shared" si="265"/>
        <v>27</v>
      </c>
    </row>
    <row r="331" spans="1:14" ht="20.100000000000001" customHeight="1">
      <c r="A331" s="2"/>
      <c r="B331" s="423" t="s">
        <v>16</v>
      </c>
      <c r="C331" s="453" t="s">
        <v>28</v>
      </c>
      <c r="D331" s="439" t="s">
        <v>42</v>
      </c>
      <c r="E331" s="436" t="s">
        <v>269</v>
      </c>
      <c r="F331" s="439" t="s">
        <v>270</v>
      </c>
      <c r="G331" s="265" t="str">
        <f t="shared" ref="G331" si="315">IF(F331="","","Success 1")</f>
        <v>Success 1</v>
      </c>
      <c r="H331" s="266" t="str">
        <f>IF((VLOOKUP($E331,'Year End Feedback Backsheet'!$D$11:$EN$188,$M331,0))="","",(VLOOKUP($E331,'Year End Feedback Backsheet'!$D$11:$EN$188,$M331,0)))</f>
        <v>3. Collaborative working relationships</v>
      </c>
      <c r="I331" s="267" t="str">
        <f>IF(F331="","","Challenge 1")</f>
        <v>Challenge 1</v>
      </c>
      <c r="J331" s="268" t="str">
        <f>IF((VLOOKUP($E331,'Year End Feedback Backsheet'!$D$11:$EN$188,$N331,0))="","",(VLOOKUP($E331,'Year End Feedback Backsheet'!$D$11:$EN$188,$N331,0)))</f>
        <v>6. Delivering services across interfaces</v>
      </c>
      <c r="M331" s="14">
        <f t="shared" si="269"/>
        <v>17</v>
      </c>
      <c r="N331" s="14">
        <f t="shared" si="265"/>
        <v>23</v>
      </c>
    </row>
    <row r="332" spans="1:14" ht="20.100000000000001" customHeight="1">
      <c r="A332" s="2"/>
      <c r="B332" s="424"/>
      <c r="C332" s="454"/>
      <c r="D332" s="440"/>
      <c r="E332" s="437"/>
      <c r="F332" s="440"/>
      <c r="G332" s="279" t="str">
        <f t="shared" ref="G332" si="316">IF(F331="","","Success 2")</f>
        <v>Success 2</v>
      </c>
      <c r="H332" s="273" t="str">
        <f>IF((VLOOKUP($E331,'Year End Feedback Backsheet'!$D$11:$EN$188,$M332,0))="","",(VLOOKUP($E331,'Year End Feedback Backsheet'!$D$11:$EN$188,$M332,0)))</f>
        <v>7. Digital interoperability and sharing data</v>
      </c>
      <c r="I332" s="271" t="str">
        <f>IF(F331="","","Challenge 2")</f>
        <v>Challenge 2</v>
      </c>
      <c r="J332" s="272" t="str">
        <f>IF((VLOOKUP($E331,'Year End Feedback Backsheet'!$D$11:$EN$188,$N332,0))="","",(VLOOKUP($E331,'Year End Feedback Backsheet'!$D$11:$EN$188,$N332,0)))</f>
        <v>6. Delivering services across interfaces</v>
      </c>
      <c r="M332" s="14">
        <f t="shared" si="269"/>
        <v>19</v>
      </c>
      <c r="N332" s="14">
        <f t="shared" si="265"/>
        <v>25</v>
      </c>
    </row>
    <row r="333" spans="1:14" ht="20.100000000000001" customHeight="1" thickBot="1">
      <c r="A333" s="2"/>
      <c r="B333" s="425"/>
      <c r="C333" s="455"/>
      <c r="D333" s="441"/>
      <c r="E333" s="438"/>
      <c r="F333" s="441"/>
      <c r="G333" s="280" t="str">
        <f t="shared" ref="G333" si="317">IF(F331="","","Success 3")</f>
        <v>Success 3</v>
      </c>
      <c r="H333" s="278" t="str">
        <f>IF((VLOOKUP($E331,'Year End Feedback Backsheet'!$D$11:$EN$188,$M333,0))="","",(VLOOKUP($E331,'Year End Feedback Backsheet'!$D$11:$EN$188,$M333,0)))</f>
        <v>5. Evidencing impact and measuring success</v>
      </c>
      <c r="I333" s="276" t="str">
        <f>IF(F331="","","Challenge 3")</f>
        <v>Challenge 3</v>
      </c>
      <c r="J333" s="277" t="str">
        <f>IF((VLOOKUP($E331,'Year End Feedback Backsheet'!$D$11:$EN$188,$N333,0))="","",(VLOOKUP($E331,'Year End Feedback Backsheet'!$D$11:$EN$188,$N333,0)))</f>
        <v>7. Digital interoperability and sharing data</v>
      </c>
      <c r="M333" s="14">
        <f t="shared" si="269"/>
        <v>21</v>
      </c>
      <c r="N333" s="14">
        <f t="shared" si="265"/>
        <v>27</v>
      </c>
    </row>
    <row r="334" spans="1:14" ht="20.100000000000001" customHeight="1">
      <c r="A334" s="2"/>
      <c r="B334" s="423" t="s">
        <v>18</v>
      </c>
      <c r="C334" s="453" t="s">
        <v>30</v>
      </c>
      <c r="D334" s="439" t="s">
        <v>52</v>
      </c>
      <c r="E334" s="436" t="s">
        <v>271</v>
      </c>
      <c r="F334" s="439" t="s">
        <v>272</v>
      </c>
      <c r="G334" s="265" t="str">
        <f t="shared" ref="G334" si="318">IF(F334="","","Success 1")</f>
        <v>Success 1</v>
      </c>
      <c r="H334" s="266" t="str">
        <f>IF((VLOOKUP($E334,'Year End Feedback Backsheet'!$D$11:$EN$188,$M334,0))="","",(VLOOKUP($E334,'Year End Feedback Backsheet'!$D$11:$EN$188,$M334,0)))</f>
        <v>1. Shared vision and commitment</v>
      </c>
      <c r="I334" s="267" t="str">
        <f>IF(F334="","","Challenge 1")</f>
        <v>Challenge 1</v>
      </c>
      <c r="J334" s="268" t="str">
        <f>IF((VLOOKUP($E334,'Year End Feedback Backsheet'!$D$11:$EN$188,$N334,0))="","",(VLOOKUP($E334,'Year End Feedback Backsheet'!$D$11:$EN$188,$N334,0)))</f>
        <v>10. Managing change</v>
      </c>
      <c r="M334" s="14">
        <f t="shared" si="269"/>
        <v>17</v>
      </c>
      <c r="N334" s="14">
        <f t="shared" si="265"/>
        <v>23</v>
      </c>
    </row>
    <row r="335" spans="1:14" ht="20.100000000000001" customHeight="1">
      <c r="A335" s="2"/>
      <c r="B335" s="424"/>
      <c r="C335" s="454"/>
      <c r="D335" s="440"/>
      <c r="E335" s="437"/>
      <c r="F335" s="440"/>
      <c r="G335" s="279" t="str">
        <f t="shared" ref="G335" si="319">IF(F334="","","Success 2")</f>
        <v>Success 2</v>
      </c>
      <c r="H335" s="273" t="str">
        <f>IF((VLOOKUP($E334,'Year End Feedback Backsheet'!$D$11:$EN$188,$M335,0))="","",(VLOOKUP($E334,'Year End Feedback Backsheet'!$D$11:$EN$188,$M335,0)))</f>
        <v>7. Digital interoperability and sharing data</v>
      </c>
      <c r="I335" s="271" t="str">
        <f>IF(F334="","","Challenge 2")</f>
        <v>Challenge 2</v>
      </c>
      <c r="J335" s="272" t="str">
        <f>IF((VLOOKUP($E334,'Year End Feedback Backsheet'!$D$11:$EN$188,$N335,0))="","",(VLOOKUP($E334,'Year End Feedback Backsheet'!$D$11:$EN$188,$N335,0)))</f>
        <v>6. Delivering services across interfaces</v>
      </c>
      <c r="M335" s="14">
        <f t="shared" si="269"/>
        <v>19</v>
      </c>
      <c r="N335" s="14">
        <f t="shared" si="265"/>
        <v>25</v>
      </c>
    </row>
    <row r="336" spans="1:14" ht="20.100000000000001" customHeight="1" thickBot="1">
      <c r="A336" s="2"/>
      <c r="B336" s="425"/>
      <c r="C336" s="455"/>
      <c r="D336" s="441"/>
      <c r="E336" s="438"/>
      <c r="F336" s="441"/>
      <c r="G336" s="280" t="str">
        <f t="shared" ref="G336" si="320">IF(F334="","","Success 3")</f>
        <v>Success 3</v>
      </c>
      <c r="H336" s="278" t="str">
        <f>IF((VLOOKUP($E334,'Year End Feedback Backsheet'!$D$11:$EN$188,$M336,0))="","",(VLOOKUP($E334,'Year End Feedback Backsheet'!$D$11:$EN$188,$M336,0)))</f>
        <v>3. Collaborative working relationships</v>
      </c>
      <c r="I336" s="276" t="str">
        <f>IF(F334="","","Challenge 3")</f>
        <v>Challenge 3</v>
      </c>
      <c r="J336" s="277" t="str">
        <f>IF((VLOOKUP($E334,'Year End Feedback Backsheet'!$D$11:$EN$188,$N336,0))="","",(VLOOKUP($E334,'Year End Feedback Backsheet'!$D$11:$EN$188,$N336,0)))</f>
        <v>7. Digital interoperability and sharing data</v>
      </c>
      <c r="M336" s="14">
        <f t="shared" si="269"/>
        <v>21</v>
      </c>
      <c r="N336" s="14">
        <f t="shared" si="265"/>
        <v>27</v>
      </c>
    </row>
    <row r="337" spans="1:14" ht="20.100000000000001" customHeight="1">
      <c r="A337" s="2"/>
      <c r="B337" s="423" t="s">
        <v>16</v>
      </c>
      <c r="C337" s="453" t="s">
        <v>26</v>
      </c>
      <c r="D337" s="439" t="s">
        <v>466</v>
      </c>
      <c r="E337" s="436" t="s">
        <v>273</v>
      </c>
      <c r="F337" s="439" t="s">
        <v>274</v>
      </c>
      <c r="G337" s="265" t="str">
        <f t="shared" ref="G337" si="321">IF(F337="","","Success 1")</f>
        <v>Success 1</v>
      </c>
      <c r="H337" s="266" t="str">
        <f>IF((VLOOKUP($E337,'Year End Feedback Backsheet'!$D$11:$EN$188,$M337,0))="","",(VLOOKUP($E337,'Year End Feedback Backsheet'!$D$11:$EN$188,$M337,0)))</f>
        <v>2. Shared leadership and governance</v>
      </c>
      <c r="I337" s="267" t="str">
        <f>IF(F337="","","Challenge 1")</f>
        <v>Challenge 1</v>
      </c>
      <c r="J337" s="268" t="str">
        <f>IF((VLOOKUP($E337,'Year End Feedback Backsheet'!$D$11:$EN$188,$N337,0))="","",(VLOOKUP($E337,'Year End Feedback Backsheet'!$D$11:$EN$188,$N337,0)))</f>
        <v>5. Evidencing impact and measuring success</v>
      </c>
      <c r="M337" s="14">
        <f t="shared" si="269"/>
        <v>17</v>
      </c>
      <c r="N337" s="14">
        <f t="shared" si="265"/>
        <v>23</v>
      </c>
    </row>
    <row r="338" spans="1:14" ht="20.100000000000001" customHeight="1">
      <c r="A338" s="2"/>
      <c r="B338" s="424"/>
      <c r="C338" s="454"/>
      <c r="D338" s="440"/>
      <c r="E338" s="437"/>
      <c r="F338" s="440"/>
      <c r="G338" s="279" t="str">
        <f t="shared" ref="G338" si="322">IF(F337="","","Success 2")</f>
        <v>Success 2</v>
      </c>
      <c r="H338" s="273" t="str">
        <f>IF((VLOOKUP($E337,'Year End Feedback Backsheet'!$D$11:$EN$188,$M338,0))="","",(VLOOKUP($E337,'Year End Feedback Backsheet'!$D$11:$EN$188,$M338,0)))</f>
        <v>6. Delivering services across interfaces</v>
      </c>
      <c r="I338" s="271" t="str">
        <f>IF(F337="","","Challenge 2")</f>
        <v>Challenge 2</v>
      </c>
      <c r="J338" s="272" t="str">
        <f>IF((VLOOKUP($E337,'Year End Feedback Backsheet'!$D$11:$EN$188,$N338,0))="","",(VLOOKUP($E337,'Year End Feedback Backsheet'!$D$11:$EN$188,$N338,0)))</f>
        <v>7. Digital interoperability and sharing data</v>
      </c>
      <c r="M338" s="14">
        <f t="shared" si="269"/>
        <v>19</v>
      </c>
      <c r="N338" s="14">
        <f t="shared" si="265"/>
        <v>25</v>
      </c>
    </row>
    <row r="339" spans="1:14" ht="20.100000000000001" customHeight="1" thickBot="1">
      <c r="A339" s="2"/>
      <c r="B339" s="425"/>
      <c r="C339" s="455"/>
      <c r="D339" s="441"/>
      <c r="E339" s="438"/>
      <c r="F339" s="441"/>
      <c r="G339" s="280" t="str">
        <f t="shared" ref="G339" si="323">IF(F337="","","Success 3")</f>
        <v>Success 3</v>
      </c>
      <c r="H339" s="278" t="str">
        <f>IF((VLOOKUP($E337,'Year End Feedback Backsheet'!$D$11:$EN$188,$M339,0))="","",(VLOOKUP($E337,'Year End Feedback Backsheet'!$D$11:$EN$188,$M339,0)))</f>
        <v>3. Collaborative working relationships</v>
      </c>
      <c r="I339" s="276" t="str">
        <f>IF(F337="","","Challenge 3")</f>
        <v>Challenge 3</v>
      </c>
      <c r="J339" s="277" t="str">
        <f>IF((VLOOKUP($E337,'Year End Feedback Backsheet'!$D$11:$EN$188,$N339,0))="","",(VLOOKUP($E337,'Year End Feedback Backsheet'!$D$11:$EN$188,$N339,0)))</f>
        <v>4. Integrated workforce planning</v>
      </c>
      <c r="M339" s="14">
        <f t="shared" si="269"/>
        <v>21</v>
      </c>
      <c r="N339" s="14">
        <f t="shared" si="265"/>
        <v>27</v>
      </c>
    </row>
    <row r="340" spans="1:14" ht="20.100000000000001" customHeight="1">
      <c r="A340" s="2"/>
      <c r="B340" s="423" t="s">
        <v>18</v>
      </c>
      <c r="C340" s="453" t="s">
        <v>32</v>
      </c>
      <c r="D340" s="439" t="s">
        <v>50</v>
      </c>
      <c r="E340" s="436" t="s">
        <v>275</v>
      </c>
      <c r="F340" s="439" t="s">
        <v>276</v>
      </c>
      <c r="G340" s="265" t="str">
        <f t="shared" ref="G340" si="324">IF(F340="","","Success 1")</f>
        <v>Success 1</v>
      </c>
      <c r="H340" s="266" t="str">
        <f>IF((VLOOKUP($E340,'Year End Feedback Backsheet'!$D$11:$EN$188,$M340,0))="","",(VLOOKUP($E340,'Year End Feedback Backsheet'!$D$11:$EN$188,$M340,0)))</f>
        <v>5. Evidencing impact and measuring success</v>
      </c>
      <c r="I340" s="267" t="str">
        <f>IF(F340="","","Challenge 1")</f>
        <v>Challenge 1</v>
      </c>
      <c r="J340" s="268" t="str">
        <f>IF((VLOOKUP($E340,'Year End Feedback Backsheet'!$D$11:$EN$188,$N340,0))="","",(VLOOKUP($E340,'Year End Feedback Backsheet'!$D$11:$EN$188,$N340,0)))</f>
        <v>7. Digital interoperability and sharing data</v>
      </c>
      <c r="M340" s="14">
        <f t="shared" si="269"/>
        <v>17</v>
      </c>
      <c r="N340" s="14">
        <f t="shared" si="265"/>
        <v>23</v>
      </c>
    </row>
    <row r="341" spans="1:14" ht="20.100000000000001" customHeight="1">
      <c r="A341" s="2"/>
      <c r="B341" s="424"/>
      <c r="C341" s="454"/>
      <c r="D341" s="440"/>
      <c r="E341" s="437"/>
      <c r="F341" s="440"/>
      <c r="G341" s="279" t="str">
        <f t="shared" ref="G341" si="325">IF(F340="","","Success 2")</f>
        <v>Success 2</v>
      </c>
      <c r="H341" s="273" t="str">
        <f>IF((VLOOKUP($E340,'Year End Feedback Backsheet'!$D$11:$EN$188,$M341,0))="","",(VLOOKUP($E340,'Year End Feedback Backsheet'!$D$11:$EN$188,$M341,0)))</f>
        <v>1. Shared vision and commitment</v>
      </c>
      <c r="I341" s="271" t="str">
        <f>IF(F340="","","Challenge 2")</f>
        <v>Challenge 2</v>
      </c>
      <c r="J341" s="272" t="str">
        <f>IF((VLOOKUP($E340,'Year End Feedback Backsheet'!$D$11:$EN$188,$N341,0))="","",(VLOOKUP($E340,'Year End Feedback Backsheet'!$D$11:$EN$188,$N341,0)))</f>
        <v>5. Evidencing impact and measuring success</v>
      </c>
      <c r="M341" s="14">
        <f t="shared" si="269"/>
        <v>19</v>
      </c>
      <c r="N341" s="14">
        <f t="shared" si="265"/>
        <v>25</v>
      </c>
    </row>
    <row r="342" spans="1:14" ht="20.100000000000001" customHeight="1" thickBot="1">
      <c r="A342" s="2"/>
      <c r="B342" s="425"/>
      <c r="C342" s="455"/>
      <c r="D342" s="441"/>
      <c r="E342" s="438"/>
      <c r="F342" s="441"/>
      <c r="G342" s="280" t="str">
        <f t="shared" ref="G342" si="326">IF(F340="","","Success 3")</f>
        <v>Success 3</v>
      </c>
      <c r="H342" s="278" t="str">
        <f>IF((VLOOKUP($E340,'Year End Feedback Backsheet'!$D$11:$EN$188,$M342,0))="","",(VLOOKUP($E340,'Year End Feedback Backsheet'!$D$11:$EN$188,$M342,0)))</f>
        <v>10. Managing change</v>
      </c>
      <c r="I342" s="276" t="str">
        <f>IF(F340="","","Challenge 3")</f>
        <v>Challenge 3</v>
      </c>
      <c r="J342" s="277" t="str">
        <f>IF((VLOOKUP($E340,'Year End Feedback Backsheet'!$D$11:$EN$188,$N342,0))="","",(VLOOKUP($E340,'Year End Feedback Backsheet'!$D$11:$EN$188,$N342,0)))</f>
        <v>8. Joint contracts and payment mechanisms</v>
      </c>
      <c r="M342" s="14">
        <f t="shared" si="269"/>
        <v>21</v>
      </c>
      <c r="N342" s="14">
        <f t="shared" si="265"/>
        <v>27</v>
      </c>
    </row>
    <row r="343" spans="1:14" ht="20.100000000000001" customHeight="1">
      <c r="A343" s="2"/>
      <c r="B343" s="423" t="s">
        <v>16</v>
      </c>
      <c r="C343" s="453" t="s">
        <v>26</v>
      </c>
      <c r="D343" s="439" t="s">
        <v>46</v>
      </c>
      <c r="E343" s="436" t="s">
        <v>277</v>
      </c>
      <c r="F343" s="439" t="s">
        <v>278</v>
      </c>
      <c r="G343" s="265" t="str">
        <f t="shared" ref="G343" si="327">IF(F343="","","Success 1")</f>
        <v>Success 1</v>
      </c>
      <c r="H343" s="266" t="str">
        <f>IF((VLOOKUP($E343,'Year End Feedback Backsheet'!$D$11:$EN$188,$M343,0))="","",(VLOOKUP($E343,'Year End Feedback Backsheet'!$D$11:$EN$188,$M343,0)))</f>
        <v>2. Shared leadership and governance</v>
      </c>
      <c r="I343" s="267" t="str">
        <f>IF(F343="","","Challenge 1")</f>
        <v>Challenge 1</v>
      </c>
      <c r="J343" s="268" t="str">
        <f>IF((VLOOKUP($E343,'Year End Feedback Backsheet'!$D$11:$EN$188,$N343,0))="","",(VLOOKUP($E343,'Year End Feedback Backsheet'!$D$11:$EN$188,$N343,0)))</f>
        <v>4. Integrated workforce planning</v>
      </c>
      <c r="M343" s="14">
        <f t="shared" si="269"/>
        <v>17</v>
      </c>
      <c r="N343" s="14">
        <f t="shared" si="265"/>
        <v>23</v>
      </c>
    </row>
    <row r="344" spans="1:14" ht="20.100000000000001" customHeight="1">
      <c r="A344" s="2"/>
      <c r="B344" s="424"/>
      <c r="C344" s="454"/>
      <c r="D344" s="440"/>
      <c r="E344" s="437"/>
      <c r="F344" s="440"/>
      <c r="G344" s="279" t="str">
        <f t="shared" ref="G344" si="328">IF(F343="","","Success 2")</f>
        <v>Success 2</v>
      </c>
      <c r="H344" s="273" t="str">
        <f>IF((VLOOKUP($E343,'Year End Feedback Backsheet'!$D$11:$EN$188,$M344,0))="","",(VLOOKUP($E343,'Year End Feedback Backsheet'!$D$11:$EN$188,$M344,0)))</f>
        <v>3. Collaborative working relationships</v>
      </c>
      <c r="I344" s="271" t="str">
        <f>IF(F343="","","Challenge 2")</f>
        <v>Challenge 2</v>
      </c>
      <c r="J344" s="272" t="str">
        <f>IF((VLOOKUP($E343,'Year End Feedback Backsheet'!$D$11:$EN$188,$N344,0))="","",(VLOOKUP($E343,'Year End Feedback Backsheet'!$D$11:$EN$188,$N344,0)))</f>
        <v>5. Evidencing impact and measuring success</v>
      </c>
      <c r="M344" s="14">
        <f t="shared" si="269"/>
        <v>19</v>
      </c>
      <c r="N344" s="14">
        <f t="shared" si="265"/>
        <v>25</v>
      </c>
    </row>
    <row r="345" spans="1:14" ht="20.100000000000001" customHeight="1" thickBot="1">
      <c r="A345" s="2"/>
      <c r="B345" s="425"/>
      <c r="C345" s="455"/>
      <c r="D345" s="441"/>
      <c r="E345" s="438"/>
      <c r="F345" s="441"/>
      <c r="G345" s="280" t="str">
        <f t="shared" ref="G345" si="329">IF(F343="","","Success 3")</f>
        <v>Success 3</v>
      </c>
      <c r="H345" s="278" t="str">
        <f>IF((VLOOKUP($E343,'Year End Feedback Backsheet'!$D$11:$EN$188,$M345,0))="","",(VLOOKUP($E343,'Year End Feedback Backsheet'!$D$11:$EN$188,$M345,0)))</f>
        <v>6. Delivering services across interfaces</v>
      </c>
      <c r="I345" s="276" t="str">
        <f>IF(F343="","","Challenge 3")</f>
        <v>Challenge 3</v>
      </c>
      <c r="J345" s="277" t="str">
        <f>IF((VLOOKUP($E343,'Year End Feedback Backsheet'!$D$11:$EN$188,$N345,0))="","",(VLOOKUP($E343,'Year End Feedback Backsheet'!$D$11:$EN$188,$N345,0)))</f>
        <v>6. Delivering services across interfaces</v>
      </c>
      <c r="M345" s="14">
        <f t="shared" si="269"/>
        <v>21</v>
      </c>
      <c r="N345" s="14">
        <f t="shared" si="265"/>
        <v>27</v>
      </c>
    </row>
    <row r="346" spans="1:14" ht="20.100000000000001" customHeight="1">
      <c r="A346" s="2"/>
      <c r="B346" s="423" t="s">
        <v>16</v>
      </c>
      <c r="C346" s="453" t="s">
        <v>28</v>
      </c>
      <c r="D346" s="439" t="s">
        <v>42</v>
      </c>
      <c r="E346" s="436" t="s">
        <v>279</v>
      </c>
      <c r="F346" s="439" t="s">
        <v>280</v>
      </c>
      <c r="G346" s="265" t="str">
        <f t="shared" ref="G346" si="330">IF(F346="","","Success 1")</f>
        <v>Success 1</v>
      </c>
      <c r="H346" s="266" t="str">
        <f>IF((VLOOKUP($E346,'Year End Feedback Backsheet'!$D$11:$EN$188,$M346,0))="","",(VLOOKUP($E346,'Year End Feedback Backsheet'!$D$11:$EN$188,$M346,0)))</f>
        <v>6. Delivering services across interfaces</v>
      </c>
      <c r="I346" s="267" t="str">
        <f>IF(F346="","","Challenge 1")</f>
        <v>Challenge 1</v>
      </c>
      <c r="J346" s="268" t="str">
        <f>IF((VLOOKUP($E346,'Year End Feedback Backsheet'!$D$11:$EN$188,$N346,0))="","",(VLOOKUP($E346,'Year End Feedback Backsheet'!$D$11:$EN$188,$N346,0)))</f>
        <v>6. Delivering services across interfaces</v>
      </c>
      <c r="M346" s="14">
        <f t="shared" si="269"/>
        <v>17</v>
      </c>
      <c r="N346" s="14">
        <f t="shared" ref="N346:N409" si="331">M346+6</f>
        <v>23</v>
      </c>
    </row>
    <row r="347" spans="1:14" ht="20.100000000000001" customHeight="1">
      <c r="A347" s="2"/>
      <c r="B347" s="424"/>
      <c r="C347" s="454"/>
      <c r="D347" s="440"/>
      <c r="E347" s="437"/>
      <c r="F347" s="440"/>
      <c r="G347" s="279" t="str">
        <f t="shared" ref="G347" si="332">IF(F346="","","Success 2")</f>
        <v>Success 2</v>
      </c>
      <c r="H347" s="273" t="str">
        <f>IF((VLOOKUP($E346,'Year End Feedback Backsheet'!$D$11:$EN$188,$M347,0))="","",(VLOOKUP($E346,'Year End Feedback Backsheet'!$D$11:$EN$188,$M347,0)))</f>
        <v>6. Delivering services across interfaces</v>
      </c>
      <c r="I347" s="271" t="str">
        <f>IF(F346="","","Challenge 2")</f>
        <v>Challenge 2</v>
      </c>
      <c r="J347" s="272" t="str">
        <f>IF((VLOOKUP($E346,'Year End Feedback Backsheet'!$D$11:$EN$188,$N347,0))="","",(VLOOKUP($E346,'Year End Feedback Backsheet'!$D$11:$EN$188,$N347,0)))</f>
        <v>1. Shared vision and commitment</v>
      </c>
      <c r="M347" s="14">
        <f t="shared" si="269"/>
        <v>19</v>
      </c>
      <c r="N347" s="14">
        <f t="shared" si="331"/>
        <v>25</v>
      </c>
    </row>
    <row r="348" spans="1:14" ht="20.100000000000001" customHeight="1" thickBot="1">
      <c r="A348" s="2"/>
      <c r="B348" s="425"/>
      <c r="C348" s="455"/>
      <c r="D348" s="441"/>
      <c r="E348" s="438"/>
      <c r="F348" s="441"/>
      <c r="G348" s="280" t="str">
        <f t="shared" ref="G348" si="333">IF(F346="","","Success 3")</f>
        <v>Success 3</v>
      </c>
      <c r="H348" s="278" t="str">
        <f>IF((VLOOKUP($E346,'Year End Feedback Backsheet'!$D$11:$EN$188,$M348,0))="","",(VLOOKUP($E346,'Year End Feedback Backsheet'!$D$11:$EN$188,$M348,0)))</f>
        <v>10. Managing change</v>
      </c>
      <c r="I348" s="276" t="str">
        <f>IF(F346="","","Challenge 3")</f>
        <v>Challenge 3</v>
      </c>
      <c r="J348" s="277" t="str">
        <f>IF((VLOOKUP($E346,'Year End Feedback Backsheet'!$D$11:$EN$188,$N348,0))="","",(VLOOKUP($E346,'Year End Feedback Backsheet'!$D$11:$EN$188,$N348,0)))</f>
        <v>2. Shared leadership and governance</v>
      </c>
      <c r="M348" s="14">
        <f t="shared" si="269"/>
        <v>21</v>
      </c>
      <c r="N348" s="14">
        <f t="shared" si="331"/>
        <v>27</v>
      </c>
    </row>
    <row r="349" spans="1:14" ht="20.100000000000001" customHeight="1">
      <c r="A349" s="2"/>
      <c r="B349" s="423" t="s">
        <v>18</v>
      </c>
      <c r="C349" s="453" t="s">
        <v>32</v>
      </c>
      <c r="D349" s="439" t="s">
        <v>48</v>
      </c>
      <c r="E349" s="436" t="s">
        <v>281</v>
      </c>
      <c r="F349" s="439" t="s">
        <v>282</v>
      </c>
      <c r="G349" s="265" t="str">
        <f t="shared" ref="G349" si="334">IF(F349="","","Success 1")</f>
        <v>Success 1</v>
      </c>
      <c r="H349" s="266" t="str">
        <f>IF((VLOOKUP($E349,'Year End Feedback Backsheet'!$D$11:$EN$188,$M349,0))="","",(VLOOKUP($E349,'Year End Feedback Backsheet'!$D$11:$EN$188,$M349,0)))</f>
        <v>2. Shared leadership and governance</v>
      </c>
      <c r="I349" s="267" t="str">
        <f>IF(F349="","","Challenge 1")</f>
        <v>Challenge 1</v>
      </c>
      <c r="J349" s="268" t="str">
        <f>IF((VLOOKUP($E349,'Year End Feedback Backsheet'!$D$11:$EN$188,$N349,0))="","",(VLOOKUP($E349,'Year End Feedback Backsheet'!$D$11:$EN$188,$N349,0)))</f>
        <v>9. Sharing risks and benefits</v>
      </c>
      <c r="M349" s="14">
        <f t="shared" ref="M349:M412" si="335">M346</f>
        <v>17</v>
      </c>
      <c r="N349" s="14">
        <f t="shared" si="331"/>
        <v>23</v>
      </c>
    </row>
    <row r="350" spans="1:14" ht="20.100000000000001" customHeight="1">
      <c r="A350" s="2"/>
      <c r="B350" s="424"/>
      <c r="C350" s="454"/>
      <c r="D350" s="440"/>
      <c r="E350" s="437"/>
      <c r="F350" s="440"/>
      <c r="G350" s="279" t="str">
        <f t="shared" ref="G350" si="336">IF(F349="","","Success 2")</f>
        <v>Success 2</v>
      </c>
      <c r="H350" s="273" t="str">
        <f>IF((VLOOKUP($E349,'Year End Feedback Backsheet'!$D$11:$EN$188,$M350,0))="","",(VLOOKUP($E349,'Year End Feedback Backsheet'!$D$11:$EN$188,$M350,0)))</f>
        <v>6. Delivering services across interfaces</v>
      </c>
      <c r="I350" s="271" t="str">
        <f>IF(F349="","","Challenge 2")</f>
        <v>Challenge 2</v>
      </c>
      <c r="J350" s="272" t="str">
        <f>IF((VLOOKUP($E349,'Year End Feedback Backsheet'!$D$11:$EN$188,$N350,0))="","",(VLOOKUP($E349,'Year End Feedback Backsheet'!$D$11:$EN$188,$N350,0)))</f>
        <v>5. Evidencing impact and measuring success</v>
      </c>
      <c r="M350" s="14">
        <f t="shared" si="335"/>
        <v>19</v>
      </c>
      <c r="N350" s="14">
        <f t="shared" si="331"/>
        <v>25</v>
      </c>
    </row>
    <row r="351" spans="1:14" ht="20.100000000000001" customHeight="1" thickBot="1">
      <c r="A351" s="2"/>
      <c r="B351" s="425"/>
      <c r="C351" s="455"/>
      <c r="D351" s="441"/>
      <c r="E351" s="438"/>
      <c r="F351" s="441"/>
      <c r="G351" s="280" t="str">
        <f t="shared" ref="G351" si="337">IF(F349="","","Success 3")</f>
        <v>Success 3</v>
      </c>
      <c r="H351" s="278" t="str">
        <f>IF((VLOOKUP($E349,'Year End Feedback Backsheet'!$D$11:$EN$188,$M351,0))="","",(VLOOKUP($E349,'Year End Feedback Backsheet'!$D$11:$EN$188,$M351,0)))</f>
        <v>1. Shared vision and commitment</v>
      </c>
      <c r="I351" s="276" t="str">
        <f>IF(F349="","","Challenge 3")</f>
        <v>Challenge 3</v>
      </c>
      <c r="J351" s="277" t="str">
        <f>IF((VLOOKUP($E349,'Year End Feedback Backsheet'!$D$11:$EN$188,$N351,0))="","",(VLOOKUP($E349,'Year End Feedback Backsheet'!$D$11:$EN$188,$N351,0)))</f>
        <v>8. Joint contracts and payment mechanisms</v>
      </c>
      <c r="M351" s="14">
        <f t="shared" si="335"/>
        <v>21</v>
      </c>
      <c r="N351" s="14">
        <f t="shared" si="331"/>
        <v>27</v>
      </c>
    </row>
    <row r="352" spans="1:14" ht="20.100000000000001" customHeight="1">
      <c r="A352" s="2"/>
      <c r="B352" s="423" t="s">
        <v>22</v>
      </c>
      <c r="C352" s="453" t="s">
        <v>38</v>
      </c>
      <c r="D352" s="439" t="s">
        <v>60</v>
      </c>
      <c r="E352" s="436" t="s">
        <v>283</v>
      </c>
      <c r="F352" s="439" t="s">
        <v>284</v>
      </c>
      <c r="G352" s="265" t="str">
        <f t="shared" ref="G352" si="338">IF(F352="","","Success 1")</f>
        <v>Success 1</v>
      </c>
      <c r="H352" s="266" t="str">
        <f>IF((VLOOKUP($E352,'Year End Feedback Backsheet'!$D$11:$EN$188,$M352,0))="","",(VLOOKUP($E352,'Year End Feedback Backsheet'!$D$11:$EN$188,$M352,0)))</f>
        <v>6. Delivering services across interfaces</v>
      </c>
      <c r="I352" s="267" t="str">
        <f>IF(F352="","","Challenge 1")</f>
        <v>Challenge 1</v>
      </c>
      <c r="J352" s="268" t="str">
        <f>IF((VLOOKUP($E352,'Year End Feedback Backsheet'!$D$11:$EN$188,$N352,0))="","",(VLOOKUP($E352,'Year End Feedback Backsheet'!$D$11:$EN$188,$N352,0)))</f>
        <v>6. Delivering services across interfaces</v>
      </c>
      <c r="M352" s="14">
        <f t="shared" si="335"/>
        <v>17</v>
      </c>
      <c r="N352" s="14">
        <f t="shared" si="331"/>
        <v>23</v>
      </c>
    </row>
    <row r="353" spans="1:14" ht="20.100000000000001" customHeight="1">
      <c r="A353" s="2"/>
      <c r="B353" s="424"/>
      <c r="C353" s="454"/>
      <c r="D353" s="440"/>
      <c r="E353" s="437"/>
      <c r="F353" s="440"/>
      <c r="G353" s="279" t="str">
        <f t="shared" ref="G353" si="339">IF(F352="","","Success 2")</f>
        <v>Success 2</v>
      </c>
      <c r="H353" s="273" t="str">
        <f>IF((VLOOKUP($E352,'Year End Feedback Backsheet'!$D$11:$EN$188,$M353,0))="","",(VLOOKUP($E352,'Year End Feedback Backsheet'!$D$11:$EN$188,$M353,0)))</f>
        <v>6. Delivering services across interfaces</v>
      </c>
      <c r="I353" s="271" t="str">
        <f>IF(F352="","","Challenge 2")</f>
        <v>Challenge 2</v>
      </c>
      <c r="J353" s="272" t="str">
        <f>IF((VLOOKUP($E352,'Year End Feedback Backsheet'!$D$11:$EN$188,$N353,0))="","",(VLOOKUP($E352,'Year End Feedback Backsheet'!$D$11:$EN$188,$N353,0)))</f>
        <v>5. Evidencing impact and measuring success</v>
      </c>
      <c r="M353" s="14">
        <f t="shared" si="335"/>
        <v>19</v>
      </c>
      <c r="N353" s="14">
        <f t="shared" si="331"/>
        <v>25</v>
      </c>
    </row>
    <row r="354" spans="1:14" ht="20.100000000000001" customHeight="1" thickBot="1">
      <c r="A354" s="2"/>
      <c r="B354" s="425"/>
      <c r="C354" s="455"/>
      <c r="D354" s="441"/>
      <c r="E354" s="438"/>
      <c r="F354" s="441"/>
      <c r="G354" s="280" t="str">
        <f t="shared" ref="G354" si="340">IF(F352="","","Success 3")</f>
        <v>Success 3</v>
      </c>
      <c r="H354" s="278" t="str">
        <f>IF((VLOOKUP($E352,'Year End Feedback Backsheet'!$D$11:$EN$188,$M354,0))="","",(VLOOKUP($E352,'Year End Feedback Backsheet'!$D$11:$EN$188,$M354,0)))</f>
        <v>5. Evidencing impact and measuring success</v>
      </c>
      <c r="I354" s="276" t="str">
        <f>IF(F352="","","Challenge 3")</f>
        <v>Challenge 3</v>
      </c>
      <c r="J354" s="277" t="str">
        <f>IF((VLOOKUP($E352,'Year End Feedback Backsheet'!$D$11:$EN$188,$N354,0))="","",(VLOOKUP($E352,'Year End Feedback Backsheet'!$D$11:$EN$188,$N354,0)))</f>
        <v>2. Shared leadership and governance</v>
      </c>
      <c r="M354" s="14">
        <f t="shared" si="335"/>
        <v>21</v>
      </c>
      <c r="N354" s="14">
        <f t="shared" si="331"/>
        <v>27</v>
      </c>
    </row>
    <row r="355" spans="1:14" ht="20.100000000000001" customHeight="1">
      <c r="A355" s="2"/>
      <c r="B355" s="423" t="s">
        <v>18</v>
      </c>
      <c r="C355" s="453" t="s">
        <v>32</v>
      </c>
      <c r="D355" s="439" t="s">
        <v>50</v>
      </c>
      <c r="E355" s="436" t="s">
        <v>285</v>
      </c>
      <c r="F355" s="439" t="s">
        <v>286</v>
      </c>
      <c r="G355" s="265" t="str">
        <f t="shared" ref="G355" si="341">IF(F355="","","Success 1")</f>
        <v>Success 1</v>
      </c>
      <c r="H355" s="266" t="str">
        <f>IF((VLOOKUP($E355,'Year End Feedback Backsheet'!$D$11:$EN$188,$M355,0))="","",(VLOOKUP($E355,'Year End Feedback Backsheet'!$D$11:$EN$188,$M355,0)))</f>
        <v>3. Collaborative working relationships</v>
      </c>
      <c r="I355" s="267" t="str">
        <f>IF(F355="","","Challenge 1")</f>
        <v>Challenge 1</v>
      </c>
      <c r="J355" s="268" t="str">
        <f>IF((VLOOKUP($E355,'Year End Feedback Backsheet'!$D$11:$EN$188,$N355,0))="","",(VLOOKUP($E355,'Year End Feedback Backsheet'!$D$11:$EN$188,$N355,0)))</f>
        <v>9. Sharing risks and benefits</v>
      </c>
      <c r="M355" s="14">
        <f t="shared" si="335"/>
        <v>17</v>
      </c>
      <c r="N355" s="14">
        <f t="shared" si="331"/>
        <v>23</v>
      </c>
    </row>
    <row r="356" spans="1:14" ht="20.100000000000001" customHeight="1">
      <c r="A356" s="2"/>
      <c r="B356" s="424"/>
      <c r="C356" s="454"/>
      <c r="D356" s="440"/>
      <c r="E356" s="437"/>
      <c r="F356" s="440"/>
      <c r="G356" s="279" t="str">
        <f t="shared" ref="G356" si="342">IF(F355="","","Success 2")</f>
        <v>Success 2</v>
      </c>
      <c r="H356" s="273" t="str">
        <f>IF((VLOOKUP($E355,'Year End Feedback Backsheet'!$D$11:$EN$188,$M356,0))="","",(VLOOKUP($E355,'Year End Feedback Backsheet'!$D$11:$EN$188,$M356,0)))</f>
        <v>2. Shared leadership and governance</v>
      </c>
      <c r="I356" s="271" t="str">
        <f>IF(F355="","","Challenge 2")</f>
        <v>Challenge 2</v>
      </c>
      <c r="J356" s="272" t="str">
        <f>IF((VLOOKUP($E355,'Year End Feedback Backsheet'!$D$11:$EN$188,$N356,0))="","",(VLOOKUP($E355,'Year End Feedback Backsheet'!$D$11:$EN$188,$N356,0)))</f>
        <v>9. Sharing risks and benefits</v>
      </c>
      <c r="M356" s="14">
        <f t="shared" si="335"/>
        <v>19</v>
      </c>
      <c r="N356" s="14">
        <f t="shared" si="331"/>
        <v>25</v>
      </c>
    </row>
    <row r="357" spans="1:14" ht="20.100000000000001" customHeight="1" thickBot="1">
      <c r="A357" s="2"/>
      <c r="B357" s="425"/>
      <c r="C357" s="455"/>
      <c r="D357" s="441"/>
      <c r="E357" s="438"/>
      <c r="F357" s="441"/>
      <c r="G357" s="280" t="str">
        <f t="shared" ref="G357" si="343">IF(F355="","","Success 3")</f>
        <v>Success 3</v>
      </c>
      <c r="H357" s="278" t="str">
        <f>IF((VLOOKUP($E355,'Year End Feedback Backsheet'!$D$11:$EN$188,$M357,0))="","",(VLOOKUP($E355,'Year End Feedback Backsheet'!$D$11:$EN$188,$M357,0)))</f>
        <v>6. Delivering services across interfaces</v>
      </c>
      <c r="I357" s="276" t="str">
        <f>IF(F355="","","Challenge 3")</f>
        <v>Challenge 3</v>
      </c>
      <c r="J357" s="277" t="str">
        <f>IF((VLOOKUP($E355,'Year End Feedback Backsheet'!$D$11:$EN$188,$N357,0))="","",(VLOOKUP($E355,'Year End Feedback Backsheet'!$D$11:$EN$188,$N357,0)))</f>
        <v>3. Collaborative working relationships</v>
      </c>
      <c r="M357" s="14">
        <f t="shared" si="335"/>
        <v>21</v>
      </c>
      <c r="N357" s="14">
        <f t="shared" si="331"/>
        <v>27</v>
      </c>
    </row>
    <row r="358" spans="1:14" ht="20.100000000000001" customHeight="1">
      <c r="A358" s="2"/>
      <c r="B358" s="423" t="s">
        <v>22</v>
      </c>
      <c r="C358" s="453" t="s">
        <v>40</v>
      </c>
      <c r="D358" s="439" t="s">
        <v>56</v>
      </c>
      <c r="E358" s="436" t="s">
        <v>287</v>
      </c>
      <c r="F358" s="439" t="s">
        <v>288</v>
      </c>
      <c r="G358" s="265" t="str">
        <f t="shared" ref="G358" si="344">IF(F358="","","Success 1")</f>
        <v>Success 1</v>
      </c>
      <c r="H358" s="266" t="str">
        <f>IF((VLOOKUP($E358,'Year End Feedback Backsheet'!$D$11:$EN$188,$M358,0))="","",(VLOOKUP($E358,'Year End Feedback Backsheet'!$D$11:$EN$188,$M358,0)))</f>
        <v>1. Shared vision and commitment</v>
      </c>
      <c r="I358" s="267" t="str">
        <f>IF(F358="","","Challenge 1")</f>
        <v>Challenge 1</v>
      </c>
      <c r="J358" s="268" t="str">
        <f>IF((VLOOKUP($E358,'Year End Feedback Backsheet'!$D$11:$EN$188,$N358,0))="","",(VLOOKUP($E358,'Year End Feedback Backsheet'!$D$11:$EN$188,$N358,0)))</f>
        <v>5. Evidencing impact and measuring success</v>
      </c>
      <c r="M358" s="14">
        <f t="shared" si="335"/>
        <v>17</v>
      </c>
      <c r="N358" s="14">
        <f t="shared" si="331"/>
        <v>23</v>
      </c>
    </row>
    <row r="359" spans="1:14" ht="20.100000000000001" customHeight="1">
      <c r="A359" s="2"/>
      <c r="B359" s="424"/>
      <c r="C359" s="454"/>
      <c r="D359" s="440"/>
      <c r="E359" s="437"/>
      <c r="F359" s="440"/>
      <c r="G359" s="279" t="str">
        <f t="shared" ref="G359" si="345">IF(F358="","","Success 2")</f>
        <v>Success 2</v>
      </c>
      <c r="H359" s="273" t="str">
        <f>IF((VLOOKUP($E358,'Year End Feedback Backsheet'!$D$11:$EN$188,$M359,0))="","",(VLOOKUP($E358,'Year End Feedback Backsheet'!$D$11:$EN$188,$M359,0)))</f>
        <v/>
      </c>
      <c r="I359" s="271" t="str">
        <f>IF(F358="","","Challenge 2")</f>
        <v>Challenge 2</v>
      </c>
      <c r="J359" s="272" t="str">
        <f>IF((VLOOKUP($E358,'Year End Feedback Backsheet'!$D$11:$EN$188,$N359,0))="","",(VLOOKUP($E358,'Year End Feedback Backsheet'!$D$11:$EN$188,$N359,0)))</f>
        <v/>
      </c>
      <c r="M359" s="14">
        <f t="shared" si="335"/>
        <v>19</v>
      </c>
      <c r="N359" s="14">
        <f t="shared" si="331"/>
        <v>25</v>
      </c>
    </row>
    <row r="360" spans="1:14" ht="20.100000000000001" customHeight="1" thickBot="1">
      <c r="A360" s="2"/>
      <c r="B360" s="425"/>
      <c r="C360" s="455"/>
      <c r="D360" s="441"/>
      <c r="E360" s="438"/>
      <c r="F360" s="441"/>
      <c r="G360" s="280" t="str">
        <f t="shared" ref="G360" si="346">IF(F358="","","Success 3")</f>
        <v>Success 3</v>
      </c>
      <c r="H360" s="278" t="str">
        <f>IF((VLOOKUP($E358,'Year End Feedback Backsheet'!$D$11:$EN$188,$M360,0))="","",(VLOOKUP($E358,'Year End Feedback Backsheet'!$D$11:$EN$188,$M360,0)))</f>
        <v/>
      </c>
      <c r="I360" s="276" t="str">
        <f>IF(F358="","","Challenge 3")</f>
        <v>Challenge 3</v>
      </c>
      <c r="J360" s="277" t="str">
        <f>IF((VLOOKUP($E358,'Year End Feedback Backsheet'!$D$11:$EN$188,$N360,0))="","",(VLOOKUP($E358,'Year End Feedback Backsheet'!$D$11:$EN$188,$N360,0)))</f>
        <v/>
      </c>
      <c r="M360" s="14">
        <f t="shared" si="335"/>
        <v>21</v>
      </c>
      <c r="N360" s="14">
        <f t="shared" si="331"/>
        <v>27</v>
      </c>
    </row>
    <row r="361" spans="1:14" ht="20.100000000000001" customHeight="1">
      <c r="A361" s="2"/>
      <c r="B361" s="423" t="s">
        <v>22</v>
      </c>
      <c r="C361" s="453" t="s">
        <v>40</v>
      </c>
      <c r="D361" s="439" t="s">
        <v>56</v>
      </c>
      <c r="E361" s="436" t="s">
        <v>289</v>
      </c>
      <c r="F361" s="439" t="s">
        <v>290</v>
      </c>
      <c r="G361" s="265" t="str">
        <f t="shared" ref="G361" si="347">IF(F361="","","Success 1")</f>
        <v>Success 1</v>
      </c>
      <c r="H361" s="266" t="str">
        <f>IF((VLOOKUP($E361,'Year End Feedback Backsheet'!$D$11:$EN$188,$M361,0))="","",(VLOOKUP($E361,'Year End Feedback Backsheet'!$D$11:$EN$188,$M361,0)))</f>
        <v>1. Shared vision and commitment</v>
      </c>
      <c r="I361" s="267" t="str">
        <f>IF(F361="","","Challenge 1")</f>
        <v>Challenge 1</v>
      </c>
      <c r="J361" s="268" t="str">
        <f>IF((VLOOKUP($E361,'Year End Feedback Backsheet'!$D$11:$EN$188,$N361,0))="","",(VLOOKUP($E361,'Year End Feedback Backsheet'!$D$11:$EN$188,$N361,0)))</f>
        <v>5. Evidencing impact and measuring success</v>
      </c>
      <c r="M361" s="14">
        <f t="shared" si="335"/>
        <v>17</v>
      </c>
      <c r="N361" s="14">
        <f t="shared" si="331"/>
        <v>23</v>
      </c>
    </row>
    <row r="362" spans="1:14" ht="20.100000000000001" customHeight="1">
      <c r="A362" s="2"/>
      <c r="B362" s="424"/>
      <c r="C362" s="454"/>
      <c r="D362" s="440"/>
      <c r="E362" s="437"/>
      <c r="F362" s="440"/>
      <c r="G362" s="279" t="str">
        <f t="shared" ref="G362" si="348">IF(F361="","","Success 2")</f>
        <v>Success 2</v>
      </c>
      <c r="H362" s="273" t="str">
        <f>IF((VLOOKUP($E361,'Year End Feedback Backsheet'!$D$11:$EN$188,$M362,0))="","",(VLOOKUP($E361,'Year End Feedback Backsheet'!$D$11:$EN$188,$M362,0)))</f>
        <v>3. Collaborative working relationships</v>
      </c>
      <c r="I362" s="271" t="str">
        <f>IF(F361="","","Challenge 2")</f>
        <v>Challenge 2</v>
      </c>
      <c r="J362" s="272" t="str">
        <f>IF((VLOOKUP($E361,'Year End Feedback Backsheet'!$D$11:$EN$188,$N362,0))="","",(VLOOKUP($E361,'Year End Feedback Backsheet'!$D$11:$EN$188,$N362,0)))</f>
        <v>Other</v>
      </c>
      <c r="M362" s="14">
        <f t="shared" si="335"/>
        <v>19</v>
      </c>
      <c r="N362" s="14">
        <f t="shared" si="331"/>
        <v>25</v>
      </c>
    </row>
    <row r="363" spans="1:14" ht="20.100000000000001" customHeight="1" thickBot="1">
      <c r="A363" s="2"/>
      <c r="B363" s="425"/>
      <c r="C363" s="455"/>
      <c r="D363" s="441"/>
      <c r="E363" s="438"/>
      <c r="F363" s="441"/>
      <c r="G363" s="280" t="str">
        <f t="shared" ref="G363" si="349">IF(F361="","","Success 3")</f>
        <v>Success 3</v>
      </c>
      <c r="H363" s="278" t="str">
        <f>IF((VLOOKUP($E361,'Year End Feedback Backsheet'!$D$11:$EN$188,$M363,0))="","",(VLOOKUP($E361,'Year End Feedback Backsheet'!$D$11:$EN$188,$M363,0)))</f>
        <v>3. Collaborative working relationships</v>
      </c>
      <c r="I363" s="276" t="str">
        <f>IF(F361="","","Challenge 3")</f>
        <v>Challenge 3</v>
      </c>
      <c r="J363" s="277" t="str">
        <f>IF((VLOOKUP($E361,'Year End Feedback Backsheet'!$D$11:$EN$188,$N363,0))="","",(VLOOKUP($E361,'Year End Feedback Backsheet'!$D$11:$EN$188,$N363,0)))</f>
        <v>10. Managing change</v>
      </c>
      <c r="M363" s="14">
        <f t="shared" si="335"/>
        <v>21</v>
      </c>
      <c r="N363" s="14">
        <f t="shared" si="331"/>
        <v>27</v>
      </c>
    </row>
    <row r="364" spans="1:14" ht="20.100000000000001" customHeight="1">
      <c r="A364" s="2"/>
      <c r="B364" s="423" t="s">
        <v>16</v>
      </c>
      <c r="C364" s="453" t="s">
        <v>24</v>
      </c>
      <c r="D364" s="439" t="s">
        <v>44</v>
      </c>
      <c r="E364" s="436" t="s">
        <v>291</v>
      </c>
      <c r="F364" s="439" t="s">
        <v>292</v>
      </c>
      <c r="G364" s="265" t="str">
        <f t="shared" ref="G364" si="350">IF(F364="","","Success 1")</f>
        <v>Success 1</v>
      </c>
      <c r="H364" s="266" t="str">
        <f>IF((VLOOKUP($E364,'Year End Feedback Backsheet'!$D$11:$EN$188,$M364,0))="","",(VLOOKUP($E364,'Year End Feedback Backsheet'!$D$11:$EN$188,$M364,0)))</f>
        <v>6. Delivering services across interfaces</v>
      </c>
      <c r="I364" s="267" t="str">
        <f>IF(F364="","","Challenge 1")</f>
        <v>Challenge 1</v>
      </c>
      <c r="J364" s="268" t="str">
        <f>IF((VLOOKUP($E364,'Year End Feedback Backsheet'!$D$11:$EN$188,$N364,0))="","",(VLOOKUP($E364,'Year End Feedback Backsheet'!$D$11:$EN$188,$N364,0)))</f>
        <v>7. Digital interoperability and sharing data</v>
      </c>
      <c r="M364" s="14">
        <f t="shared" si="335"/>
        <v>17</v>
      </c>
      <c r="N364" s="14">
        <f t="shared" si="331"/>
        <v>23</v>
      </c>
    </row>
    <row r="365" spans="1:14" ht="20.100000000000001" customHeight="1">
      <c r="A365" s="2"/>
      <c r="B365" s="424"/>
      <c r="C365" s="454"/>
      <c r="D365" s="440"/>
      <c r="E365" s="437"/>
      <c r="F365" s="440"/>
      <c r="G365" s="279" t="str">
        <f t="shared" ref="G365" si="351">IF(F364="","","Success 2")</f>
        <v>Success 2</v>
      </c>
      <c r="H365" s="273" t="str">
        <f>IF((VLOOKUP($E364,'Year End Feedback Backsheet'!$D$11:$EN$188,$M365,0))="","",(VLOOKUP($E364,'Year End Feedback Backsheet'!$D$11:$EN$188,$M365,0)))</f>
        <v>2. Shared leadership and governance</v>
      </c>
      <c r="I365" s="271" t="str">
        <f>IF(F364="","","Challenge 2")</f>
        <v>Challenge 2</v>
      </c>
      <c r="J365" s="272" t="str">
        <f>IF((VLOOKUP($E364,'Year End Feedback Backsheet'!$D$11:$EN$188,$N365,0))="","",(VLOOKUP($E364,'Year End Feedback Backsheet'!$D$11:$EN$188,$N365,0)))</f>
        <v>5. Evidencing impact and measuring success</v>
      </c>
      <c r="M365" s="14">
        <f t="shared" si="335"/>
        <v>19</v>
      </c>
      <c r="N365" s="14">
        <f t="shared" si="331"/>
        <v>25</v>
      </c>
    </row>
    <row r="366" spans="1:14" ht="20.100000000000001" customHeight="1" thickBot="1">
      <c r="A366" s="2"/>
      <c r="B366" s="425"/>
      <c r="C366" s="455"/>
      <c r="D366" s="441"/>
      <c r="E366" s="438"/>
      <c r="F366" s="441"/>
      <c r="G366" s="280" t="str">
        <f t="shared" ref="G366" si="352">IF(F364="","","Success 3")</f>
        <v>Success 3</v>
      </c>
      <c r="H366" s="278" t="str">
        <f>IF((VLOOKUP($E364,'Year End Feedback Backsheet'!$D$11:$EN$188,$M366,0))="","",(VLOOKUP($E364,'Year End Feedback Backsheet'!$D$11:$EN$188,$M366,0)))</f>
        <v>6. Delivering services across interfaces</v>
      </c>
      <c r="I366" s="276" t="str">
        <f>IF(F364="","","Challenge 3")</f>
        <v>Challenge 3</v>
      </c>
      <c r="J366" s="277" t="str">
        <f>IF((VLOOKUP($E364,'Year End Feedback Backsheet'!$D$11:$EN$188,$N366,0))="","",(VLOOKUP($E364,'Year End Feedback Backsheet'!$D$11:$EN$188,$N366,0)))</f>
        <v>9. Sharing risks and benefits</v>
      </c>
      <c r="M366" s="14">
        <f t="shared" si="335"/>
        <v>21</v>
      </c>
      <c r="N366" s="14">
        <f t="shared" si="331"/>
        <v>27</v>
      </c>
    </row>
    <row r="367" spans="1:14" ht="20.100000000000001" customHeight="1">
      <c r="A367" s="2"/>
      <c r="B367" s="423" t="s">
        <v>22</v>
      </c>
      <c r="C367" s="453" t="s">
        <v>38</v>
      </c>
      <c r="D367" s="439" t="s">
        <v>62</v>
      </c>
      <c r="E367" s="436" t="s">
        <v>293</v>
      </c>
      <c r="F367" s="439" t="s">
        <v>294</v>
      </c>
      <c r="G367" s="265" t="str">
        <f t="shared" ref="G367" si="353">IF(F367="","","Success 1")</f>
        <v>Success 1</v>
      </c>
      <c r="H367" s="266" t="str">
        <f>IF((VLOOKUP($E367,'Year End Feedback Backsheet'!$D$11:$EN$188,$M367,0))="","",(VLOOKUP($E367,'Year End Feedback Backsheet'!$D$11:$EN$188,$M367,0)))</f>
        <v>6. Delivering services across interfaces</v>
      </c>
      <c r="I367" s="267" t="str">
        <f>IF(F367="","","Challenge 1")</f>
        <v>Challenge 1</v>
      </c>
      <c r="J367" s="268" t="str">
        <f>IF((VLOOKUP($E367,'Year End Feedback Backsheet'!$D$11:$EN$188,$N367,0))="","",(VLOOKUP($E367,'Year End Feedback Backsheet'!$D$11:$EN$188,$N367,0)))</f>
        <v>4. Integrated workforce planning</v>
      </c>
      <c r="M367" s="14">
        <f t="shared" si="335"/>
        <v>17</v>
      </c>
      <c r="N367" s="14">
        <f t="shared" si="331"/>
        <v>23</v>
      </c>
    </row>
    <row r="368" spans="1:14" ht="20.100000000000001" customHeight="1">
      <c r="A368" s="2"/>
      <c r="B368" s="424"/>
      <c r="C368" s="454"/>
      <c r="D368" s="440"/>
      <c r="E368" s="437"/>
      <c r="F368" s="440"/>
      <c r="G368" s="279" t="str">
        <f t="shared" ref="G368" si="354">IF(F367="","","Success 2")</f>
        <v>Success 2</v>
      </c>
      <c r="H368" s="273" t="str">
        <f>IF((VLOOKUP($E367,'Year End Feedback Backsheet'!$D$11:$EN$188,$M368,0))="","",(VLOOKUP($E367,'Year End Feedback Backsheet'!$D$11:$EN$188,$M368,0)))</f>
        <v>3. Collaborative working relationships</v>
      </c>
      <c r="I368" s="271" t="str">
        <f>IF(F367="","","Challenge 2")</f>
        <v>Challenge 2</v>
      </c>
      <c r="J368" s="272" t="str">
        <f>IF((VLOOKUP($E367,'Year End Feedback Backsheet'!$D$11:$EN$188,$N368,0))="","",(VLOOKUP($E367,'Year End Feedback Backsheet'!$D$11:$EN$188,$N368,0)))</f>
        <v>7. Digital interoperability and sharing data</v>
      </c>
      <c r="M368" s="14">
        <f t="shared" si="335"/>
        <v>19</v>
      </c>
      <c r="N368" s="14">
        <f t="shared" si="331"/>
        <v>25</v>
      </c>
    </row>
    <row r="369" spans="1:14" ht="20.100000000000001" customHeight="1" thickBot="1">
      <c r="A369" s="2"/>
      <c r="B369" s="425"/>
      <c r="C369" s="455"/>
      <c r="D369" s="441"/>
      <c r="E369" s="438"/>
      <c r="F369" s="441"/>
      <c r="G369" s="280" t="str">
        <f t="shared" ref="G369" si="355">IF(F367="","","Success 3")</f>
        <v>Success 3</v>
      </c>
      <c r="H369" s="278" t="str">
        <f>IF((VLOOKUP($E367,'Year End Feedback Backsheet'!$D$11:$EN$188,$M369,0))="","",(VLOOKUP($E367,'Year End Feedback Backsheet'!$D$11:$EN$188,$M369,0)))</f>
        <v>1. Shared vision and commitment</v>
      </c>
      <c r="I369" s="276" t="str">
        <f>IF(F367="","","Challenge 3")</f>
        <v>Challenge 3</v>
      </c>
      <c r="J369" s="277" t="str">
        <f>IF((VLOOKUP($E367,'Year End Feedback Backsheet'!$D$11:$EN$188,$N369,0))="","",(VLOOKUP($E367,'Year End Feedback Backsheet'!$D$11:$EN$188,$N369,0)))</f>
        <v>Other</v>
      </c>
      <c r="M369" s="14">
        <f t="shared" si="335"/>
        <v>21</v>
      </c>
      <c r="N369" s="14">
        <f t="shared" si="331"/>
        <v>27</v>
      </c>
    </row>
    <row r="370" spans="1:14" ht="20.100000000000001" customHeight="1">
      <c r="A370" s="2"/>
      <c r="B370" s="423" t="s">
        <v>18</v>
      </c>
      <c r="C370" s="453" t="s">
        <v>34</v>
      </c>
      <c r="D370" s="439" t="s">
        <v>54</v>
      </c>
      <c r="E370" s="436" t="s">
        <v>295</v>
      </c>
      <c r="F370" s="439" t="s">
        <v>296</v>
      </c>
      <c r="G370" s="265" t="str">
        <f t="shared" ref="G370" si="356">IF(F370="","","Success 1")</f>
        <v>Success 1</v>
      </c>
      <c r="H370" s="266" t="str">
        <f>IF((VLOOKUP($E370,'Year End Feedback Backsheet'!$D$11:$EN$188,$M370,0))="","",(VLOOKUP($E370,'Year End Feedback Backsheet'!$D$11:$EN$188,$M370,0)))</f>
        <v>3. Collaborative working relationships</v>
      </c>
      <c r="I370" s="267" t="str">
        <f>IF(F370="","","Challenge 1")</f>
        <v>Challenge 1</v>
      </c>
      <c r="J370" s="268" t="str">
        <f>IF((VLOOKUP($E370,'Year End Feedback Backsheet'!$D$11:$EN$188,$N370,0))="","",(VLOOKUP($E370,'Year End Feedback Backsheet'!$D$11:$EN$188,$N370,0)))</f>
        <v>7. Digital interoperability and sharing data</v>
      </c>
      <c r="M370" s="14">
        <f t="shared" si="335"/>
        <v>17</v>
      </c>
      <c r="N370" s="14">
        <f t="shared" si="331"/>
        <v>23</v>
      </c>
    </row>
    <row r="371" spans="1:14" ht="20.100000000000001" customHeight="1">
      <c r="A371" s="2"/>
      <c r="B371" s="424"/>
      <c r="C371" s="454"/>
      <c r="D371" s="440"/>
      <c r="E371" s="437"/>
      <c r="F371" s="440"/>
      <c r="G371" s="279" t="str">
        <f t="shared" ref="G371" si="357">IF(F370="","","Success 2")</f>
        <v>Success 2</v>
      </c>
      <c r="H371" s="273" t="str">
        <f>IF((VLOOKUP($E370,'Year End Feedback Backsheet'!$D$11:$EN$188,$M371,0))="","",(VLOOKUP($E370,'Year End Feedback Backsheet'!$D$11:$EN$188,$M371,0)))</f>
        <v>1. Shared vision and commitment</v>
      </c>
      <c r="I371" s="271" t="str">
        <f>IF(F370="","","Challenge 2")</f>
        <v>Challenge 2</v>
      </c>
      <c r="J371" s="272" t="str">
        <f>IF((VLOOKUP($E370,'Year End Feedback Backsheet'!$D$11:$EN$188,$N371,0))="","",(VLOOKUP($E370,'Year End Feedback Backsheet'!$D$11:$EN$188,$N371,0)))</f>
        <v>10. Managing change</v>
      </c>
      <c r="M371" s="14">
        <f t="shared" si="335"/>
        <v>19</v>
      </c>
      <c r="N371" s="14">
        <f t="shared" si="331"/>
        <v>25</v>
      </c>
    </row>
    <row r="372" spans="1:14" ht="20.100000000000001" customHeight="1" thickBot="1">
      <c r="A372" s="2"/>
      <c r="B372" s="425"/>
      <c r="C372" s="455"/>
      <c r="D372" s="441"/>
      <c r="E372" s="438"/>
      <c r="F372" s="441"/>
      <c r="G372" s="280" t="str">
        <f t="shared" ref="G372" si="358">IF(F370="","","Success 3")</f>
        <v>Success 3</v>
      </c>
      <c r="H372" s="278" t="str">
        <f>IF((VLOOKUP($E370,'Year End Feedback Backsheet'!$D$11:$EN$188,$M372,0))="","",(VLOOKUP($E370,'Year End Feedback Backsheet'!$D$11:$EN$188,$M372,0)))</f>
        <v>3. Collaborative working relationships</v>
      </c>
      <c r="I372" s="276" t="str">
        <f>IF(F370="","","Challenge 3")</f>
        <v>Challenge 3</v>
      </c>
      <c r="J372" s="277" t="str">
        <f>IF((VLOOKUP($E370,'Year End Feedback Backsheet'!$D$11:$EN$188,$N372,0))="","",(VLOOKUP($E370,'Year End Feedback Backsheet'!$D$11:$EN$188,$N372,0)))</f>
        <v>6. Delivering services across interfaces</v>
      </c>
      <c r="M372" s="14">
        <f t="shared" si="335"/>
        <v>21</v>
      </c>
      <c r="N372" s="14">
        <f t="shared" si="331"/>
        <v>27</v>
      </c>
    </row>
    <row r="373" spans="1:14" ht="20.100000000000001" customHeight="1">
      <c r="A373" s="2"/>
      <c r="B373" s="423" t="s">
        <v>20</v>
      </c>
      <c r="C373" s="453" t="s">
        <v>36</v>
      </c>
      <c r="D373" s="439" t="s">
        <v>64</v>
      </c>
      <c r="E373" s="436" t="s">
        <v>297</v>
      </c>
      <c r="F373" s="439" t="s">
        <v>298</v>
      </c>
      <c r="G373" s="265" t="str">
        <f t="shared" ref="G373" si="359">IF(F373="","","Success 1")</f>
        <v>Success 1</v>
      </c>
      <c r="H373" s="266" t="str">
        <f>IF((VLOOKUP($E373,'Year End Feedback Backsheet'!$D$11:$EN$188,$M373,0))="","",(VLOOKUP($E373,'Year End Feedback Backsheet'!$D$11:$EN$188,$M373,0)))</f>
        <v>5. Evidencing impact and measuring success</v>
      </c>
      <c r="I373" s="267" t="str">
        <f>IF(F373="","","Challenge 1")</f>
        <v>Challenge 1</v>
      </c>
      <c r="J373" s="268" t="str">
        <f>IF((VLOOKUP($E373,'Year End Feedback Backsheet'!$D$11:$EN$188,$N373,0))="","",(VLOOKUP($E373,'Year End Feedback Backsheet'!$D$11:$EN$188,$N373,0)))</f>
        <v>Other</v>
      </c>
      <c r="M373" s="14">
        <f t="shared" si="335"/>
        <v>17</v>
      </c>
      <c r="N373" s="14">
        <f t="shared" si="331"/>
        <v>23</v>
      </c>
    </row>
    <row r="374" spans="1:14" ht="20.100000000000001" customHeight="1">
      <c r="A374" s="2"/>
      <c r="B374" s="424"/>
      <c r="C374" s="454"/>
      <c r="D374" s="440"/>
      <c r="E374" s="437"/>
      <c r="F374" s="440"/>
      <c r="G374" s="279" t="str">
        <f t="shared" ref="G374" si="360">IF(F373="","","Success 2")</f>
        <v>Success 2</v>
      </c>
      <c r="H374" s="273" t="str">
        <f>IF((VLOOKUP($E373,'Year End Feedback Backsheet'!$D$11:$EN$188,$M374,0))="","",(VLOOKUP($E373,'Year End Feedback Backsheet'!$D$11:$EN$188,$M374,0)))</f>
        <v>5. Evidencing impact and measuring success</v>
      </c>
      <c r="I374" s="271" t="str">
        <f>IF(F373="","","Challenge 2")</f>
        <v>Challenge 2</v>
      </c>
      <c r="J374" s="272" t="str">
        <f>IF((VLOOKUP($E373,'Year End Feedback Backsheet'!$D$11:$EN$188,$N374,0))="","",(VLOOKUP($E373,'Year End Feedback Backsheet'!$D$11:$EN$188,$N374,0)))</f>
        <v>6. Delivering services across interfaces</v>
      </c>
      <c r="M374" s="14">
        <f t="shared" si="335"/>
        <v>19</v>
      </c>
      <c r="N374" s="14">
        <f t="shared" si="331"/>
        <v>25</v>
      </c>
    </row>
    <row r="375" spans="1:14" ht="20.100000000000001" customHeight="1" thickBot="1">
      <c r="A375" s="2"/>
      <c r="B375" s="425"/>
      <c r="C375" s="455"/>
      <c r="D375" s="441"/>
      <c r="E375" s="438"/>
      <c r="F375" s="441"/>
      <c r="G375" s="280" t="str">
        <f t="shared" ref="G375" si="361">IF(F373="","","Success 3")</f>
        <v>Success 3</v>
      </c>
      <c r="H375" s="278" t="str">
        <f>IF((VLOOKUP($E373,'Year End Feedback Backsheet'!$D$11:$EN$188,$M375,0))="","",(VLOOKUP($E373,'Year End Feedback Backsheet'!$D$11:$EN$188,$M375,0)))</f>
        <v>3. Collaborative working relationships</v>
      </c>
      <c r="I375" s="276" t="str">
        <f>IF(F373="","","Challenge 3")</f>
        <v>Challenge 3</v>
      </c>
      <c r="J375" s="277" t="str">
        <f>IF((VLOOKUP($E373,'Year End Feedback Backsheet'!$D$11:$EN$188,$N375,0))="","",(VLOOKUP($E373,'Year End Feedback Backsheet'!$D$11:$EN$188,$N375,0)))</f>
        <v>10. Managing change</v>
      </c>
      <c r="M375" s="14">
        <f t="shared" si="335"/>
        <v>21</v>
      </c>
      <c r="N375" s="14">
        <f t="shared" si="331"/>
        <v>27</v>
      </c>
    </row>
    <row r="376" spans="1:14" ht="20.100000000000001" customHeight="1">
      <c r="A376" s="2"/>
      <c r="B376" s="423" t="s">
        <v>16</v>
      </c>
      <c r="C376" s="453" t="s">
        <v>26</v>
      </c>
      <c r="D376" s="439" t="s">
        <v>46</v>
      </c>
      <c r="E376" s="436" t="s">
        <v>299</v>
      </c>
      <c r="F376" s="439" t="s">
        <v>300</v>
      </c>
      <c r="G376" s="265" t="str">
        <f t="shared" ref="G376" si="362">IF(F376="","","Success 1")</f>
        <v>Success 1</v>
      </c>
      <c r="H376" s="266" t="str">
        <f>IF((VLOOKUP($E376,'Year End Feedback Backsheet'!$D$11:$EN$188,$M376,0))="","",(VLOOKUP($E376,'Year End Feedback Backsheet'!$D$11:$EN$188,$M376,0)))</f>
        <v>1. Shared vision and commitment</v>
      </c>
      <c r="I376" s="267" t="str">
        <f>IF(F376="","","Challenge 1")</f>
        <v>Challenge 1</v>
      </c>
      <c r="J376" s="268" t="str">
        <f>IF((VLOOKUP($E376,'Year End Feedback Backsheet'!$D$11:$EN$188,$N376,0))="","",(VLOOKUP($E376,'Year End Feedback Backsheet'!$D$11:$EN$188,$N376,0)))</f>
        <v>3. Collaborative working relationships</v>
      </c>
      <c r="M376" s="14">
        <f t="shared" si="335"/>
        <v>17</v>
      </c>
      <c r="N376" s="14">
        <f t="shared" si="331"/>
        <v>23</v>
      </c>
    </row>
    <row r="377" spans="1:14" ht="20.100000000000001" customHeight="1">
      <c r="A377" s="2"/>
      <c r="B377" s="424"/>
      <c r="C377" s="454"/>
      <c r="D377" s="440"/>
      <c r="E377" s="437"/>
      <c r="F377" s="440"/>
      <c r="G377" s="279" t="str">
        <f t="shared" ref="G377" si="363">IF(F376="","","Success 2")</f>
        <v>Success 2</v>
      </c>
      <c r="H377" s="273" t="str">
        <f>IF((VLOOKUP($E376,'Year End Feedback Backsheet'!$D$11:$EN$188,$M377,0))="","",(VLOOKUP($E376,'Year End Feedback Backsheet'!$D$11:$EN$188,$M377,0)))</f>
        <v>3. Collaborative working relationships</v>
      </c>
      <c r="I377" s="271" t="str">
        <f>IF(F376="","","Challenge 2")</f>
        <v>Challenge 2</v>
      </c>
      <c r="J377" s="272" t="str">
        <f>IF((VLOOKUP($E376,'Year End Feedback Backsheet'!$D$11:$EN$188,$N377,0))="","",(VLOOKUP($E376,'Year End Feedback Backsheet'!$D$11:$EN$188,$N377,0)))</f>
        <v>7. Digital interoperability and sharing data</v>
      </c>
      <c r="M377" s="14">
        <f t="shared" si="335"/>
        <v>19</v>
      </c>
      <c r="N377" s="14">
        <f t="shared" si="331"/>
        <v>25</v>
      </c>
    </row>
    <row r="378" spans="1:14" ht="20.100000000000001" customHeight="1" thickBot="1">
      <c r="A378" s="2"/>
      <c r="B378" s="425"/>
      <c r="C378" s="455"/>
      <c r="D378" s="441"/>
      <c r="E378" s="438"/>
      <c r="F378" s="441"/>
      <c r="G378" s="280" t="str">
        <f t="shared" ref="G378" si="364">IF(F376="","","Success 3")</f>
        <v>Success 3</v>
      </c>
      <c r="H378" s="278" t="str">
        <f>IF((VLOOKUP($E376,'Year End Feedback Backsheet'!$D$11:$EN$188,$M378,0))="","",(VLOOKUP($E376,'Year End Feedback Backsheet'!$D$11:$EN$188,$M378,0)))</f>
        <v>3. Collaborative working relationships</v>
      </c>
      <c r="I378" s="276" t="str">
        <f>IF(F376="","","Challenge 3")</f>
        <v>Challenge 3</v>
      </c>
      <c r="J378" s="277" t="str">
        <f>IF((VLOOKUP($E376,'Year End Feedback Backsheet'!$D$11:$EN$188,$N378,0))="","",(VLOOKUP($E376,'Year End Feedback Backsheet'!$D$11:$EN$188,$N378,0)))</f>
        <v>7. Digital interoperability and sharing data</v>
      </c>
      <c r="M378" s="14">
        <f t="shared" si="335"/>
        <v>21</v>
      </c>
      <c r="N378" s="14">
        <f t="shared" si="331"/>
        <v>27</v>
      </c>
    </row>
    <row r="379" spans="1:14" ht="20.100000000000001" customHeight="1">
      <c r="A379" s="2"/>
      <c r="B379" s="423" t="s">
        <v>18</v>
      </c>
      <c r="C379" s="453" t="s">
        <v>32</v>
      </c>
      <c r="D379" s="439" t="s">
        <v>48</v>
      </c>
      <c r="E379" s="436" t="s">
        <v>301</v>
      </c>
      <c r="F379" s="439" t="s">
        <v>302</v>
      </c>
      <c r="G379" s="265" t="str">
        <f t="shared" ref="G379" si="365">IF(F379="","","Success 1")</f>
        <v>Success 1</v>
      </c>
      <c r="H379" s="266" t="str">
        <f>IF((VLOOKUP($E379,'Year End Feedback Backsheet'!$D$11:$EN$188,$M379,0))="","",(VLOOKUP($E379,'Year End Feedback Backsheet'!$D$11:$EN$188,$M379,0)))</f>
        <v>1. Shared vision and commitment</v>
      </c>
      <c r="I379" s="267" t="str">
        <f>IF(F379="","","Challenge 1")</f>
        <v>Challenge 1</v>
      </c>
      <c r="J379" s="268" t="str">
        <f>IF((VLOOKUP($E379,'Year End Feedback Backsheet'!$D$11:$EN$188,$N379,0))="","",(VLOOKUP($E379,'Year End Feedback Backsheet'!$D$11:$EN$188,$N379,0)))</f>
        <v>Other</v>
      </c>
      <c r="M379" s="14">
        <f t="shared" si="335"/>
        <v>17</v>
      </c>
      <c r="N379" s="14">
        <f t="shared" si="331"/>
        <v>23</v>
      </c>
    </row>
    <row r="380" spans="1:14" ht="20.100000000000001" customHeight="1">
      <c r="A380" s="2"/>
      <c r="B380" s="424"/>
      <c r="C380" s="454"/>
      <c r="D380" s="440"/>
      <c r="E380" s="437"/>
      <c r="F380" s="440"/>
      <c r="G380" s="279" t="str">
        <f t="shared" ref="G380" si="366">IF(F379="","","Success 2")</f>
        <v>Success 2</v>
      </c>
      <c r="H380" s="273" t="str">
        <f>IF((VLOOKUP($E379,'Year End Feedback Backsheet'!$D$11:$EN$188,$M380,0))="","",(VLOOKUP($E379,'Year End Feedback Backsheet'!$D$11:$EN$188,$M380,0)))</f>
        <v>7. Digital interoperability and sharing data</v>
      </c>
      <c r="I380" s="271" t="str">
        <f>IF(F379="","","Challenge 2")</f>
        <v>Challenge 2</v>
      </c>
      <c r="J380" s="272" t="str">
        <f>IF((VLOOKUP($E379,'Year End Feedback Backsheet'!$D$11:$EN$188,$N380,0))="","",(VLOOKUP($E379,'Year End Feedback Backsheet'!$D$11:$EN$188,$N380,0)))</f>
        <v>7. Digital interoperability and sharing data</v>
      </c>
      <c r="M380" s="14">
        <f t="shared" si="335"/>
        <v>19</v>
      </c>
      <c r="N380" s="14">
        <f t="shared" si="331"/>
        <v>25</v>
      </c>
    </row>
    <row r="381" spans="1:14" ht="20.100000000000001" customHeight="1" thickBot="1">
      <c r="A381" s="2"/>
      <c r="B381" s="425"/>
      <c r="C381" s="455"/>
      <c r="D381" s="441"/>
      <c r="E381" s="438"/>
      <c r="F381" s="441"/>
      <c r="G381" s="280" t="str">
        <f t="shared" ref="G381" si="367">IF(F379="","","Success 3")</f>
        <v>Success 3</v>
      </c>
      <c r="H381" s="278" t="str">
        <f>IF((VLOOKUP($E379,'Year End Feedback Backsheet'!$D$11:$EN$188,$M381,0))="","",(VLOOKUP($E379,'Year End Feedback Backsheet'!$D$11:$EN$188,$M381,0)))</f>
        <v>4. Integrated workforce planning</v>
      </c>
      <c r="I381" s="276" t="str">
        <f>IF(F379="","","Challenge 3")</f>
        <v>Challenge 3</v>
      </c>
      <c r="J381" s="277" t="str">
        <f>IF((VLOOKUP($E379,'Year End Feedback Backsheet'!$D$11:$EN$188,$N381,0))="","",(VLOOKUP($E379,'Year End Feedback Backsheet'!$D$11:$EN$188,$N381,0)))</f>
        <v>2. Shared leadership and governance</v>
      </c>
      <c r="M381" s="14">
        <f t="shared" si="335"/>
        <v>21</v>
      </c>
      <c r="N381" s="14">
        <f t="shared" si="331"/>
        <v>27</v>
      </c>
    </row>
    <row r="382" spans="1:14" ht="20.100000000000001" customHeight="1">
      <c r="A382" s="2"/>
      <c r="B382" s="423" t="s">
        <v>16</v>
      </c>
      <c r="C382" s="453" t="s">
        <v>26</v>
      </c>
      <c r="D382" s="439" t="s">
        <v>466</v>
      </c>
      <c r="E382" s="436" t="s">
        <v>303</v>
      </c>
      <c r="F382" s="439" t="s">
        <v>304</v>
      </c>
      <c r="G382" s="265" t="str">
        <f t="shared" ref="G382" si="368">IF(F382="","","Success 1")</f>
        <v>Success 1</v>
      </c>
      <c r="H382" s="266" t="str">
        <f>IF((VLOOKUP($E382,'Year End Feedback Backsheet'!$D$11:$EN$188,$M382,0))="","",(VLOOKUP($E382,'Year End Feedback Backsheet'!$D$11:$EN$188,$M382,0)))</f>
        <v>3. Collaborative working relationships</v>
      </c>
      <c r="I382" s="267" t="str">
        <f>IF(F382="","","Challenge 1")</f>
        <v>Challenge 1</v>
      </c>
      <c r="J382" s="268" t="str">
        <f>IF((VLOOKUP($E382,'Year End Feedback Backsheet'!$D$11:$EN$188,$N382,0))="","",(VLOOKUP($E382,'Year End Feedback Backsheet'!$D$11:$EN$188,$N382,0)))</f>
        <v>9. Sharing risks and benefits</v>
      </c>
      <c r="M382" s="14">
        <f t="shared" si="335"/>
        <v>17</v>
      </c>
      <c r="N382" s="14">
        <f t="shared" si="331"/>
        <v>23</v>
      </c>
    </row>
    <row r="383" spans="1:14" ht="20.100000000000001" customHeight="1">
      <c r="A383" s="2"/>
      <c r="B383" s="424"/>
      <c r="C383" s="454"/>
      <c r="D383" s="440"/>
      <c r="E383" s="437"/>
      <c r="F383" s="440"/>
      <c r="G383" s="279" t="str">
        <f t="shared" ref="G383" si="369">IF(F382="","","Success 2")</f>
        <v>Success 2</v>
      </c>
      <c r="H383" s="273" t="str">
        <f>IF((VLOOKUP($E382,'Year End Feedback Backsheet'!$D$11:$EN$188,$M383,0))="","",(VLOOKUP($E382,'Year End Feedback Backsheet'!$D$11:$EN$188,$M383,0)))</f>
        <v>Other</v>
      </c>
      <c r="I383" s="271" t="str">
        <f>IF(F382="","","Challenge 2")</f>
        <v>Challenge 2</v>
      </c>
      <c r="J383" s="272" t="str">
        <f>IF((VLOOKUP($E382,'Year End Feedback Backsheet'!$D$11:$EN$188,$N383,0))="","",(VLOOKUP($E382,'Year End Feedback Backsheet'!$D$11:$EN$188,$N383,0)))</f>
        <v>7. Digital interoperability and sharing data</v>
      </c>
      <c r="M383" s="14">
        <f t="shared" si="335"/>
        <v>19</v>
      </c>
      <c r="N383" s="14">
        <f t="shared" si="331"/>
        <v>25</v>
      </c>
    </row>
    <row r="384" spans="1:14" ht="20.100000000000001" customHeight="1" thickBot="1">
      <c r="A384" s="2"/>
      <c r="B384" s="425"/>
      <c r="C384" s="455"/>
      <c r="D384" s="441"/>
      <c r="E384" s="438"/>
      <c r="F384" s="441"/>
      <c r="G384" s="280" t="str">
        <f t="shared" ref="G384" si="370">IF(F382="","","Success 3")</f>
        <v>Success 3</v>
      </c>
      <c r="H384" s="278" t="str">
        <f>IF((VLOOKUP($E382,'Year End Feedback Backsheet'!$D$11:$EN$188,$M384,0))="","",(VLOOKUP($E382,'Year End Feedback Backsheet'!$D$11:$EN$188,$M384,0)))</f>
        <v>7. Digital interoperability and sharing data</v>
      </c>
      <c r="I384" s="276" t="str">
        <f>IF(F382="","","Challenge 3")</f>
        <v>Challenge 3</v>
      </c>
      <c r="J384" s="277" t="str">
        <f>IF((VLOOKUP($E382,'Year End Feedback Backsheet'!$D$11:$EN$188,$N384,0))="","",(VLOOKUP($E382,'Year End Feedback Backsheet'!$D$11:$EN$188,$N384,0)))</f>
        <v>4. Integrated workforce planning</v>
      </c>
      <c r="M384" s="14">
        <f t="shared" si="335"/>
        <v>21</v>
      </c>
      <c r="N384" s="14">
        <f t="shared" si="331"/>
        <v>27</v>
      </c>
    </row>
    <row r="385" spans="1:14" ht="20.100000000000001" customHeight="1">
      <c r="A385" s="2"/>
      <c r="B385" s="423" t="s">
        <v>16</v>
      </c>
      <c r="C385" s="453" t="s">
        <v>24</v>
      </c>
      <c r="D385" s="439" t="s">
        <v>44</v>
      </c>
      <c r="E385" s="436" t="s">
        <v>305</v>
      </c>
      <c r="F385" s="439" t="s">
        <v>306</v>
      </c>
      <c r="G385" s="265" t="str">
        <f t="shared" ref="G385" si="371">IF(F385="","","Success 1")</f>
        <v>Success 1</v>
      </c>
      <c r="H385" s="266" t="str">
        <f>IF((VLOOKUP($E385,'Year End Feedback Backsheet'!$D$11:$EN$188,$M385,0))="","",(VLOOKUP($E385,'Year End Feedback Backsheet'!$D$11:$EN$188,$M385,0)))</f>
        <v>6. Delivering services across interfaces</v>
      </c>
      <c r="I385" s="267" t="str">
        <f>IF(F385="","","Challenge 1")</f>
        <v>Challenge 1</v>
      </c>
      <c r="J385" s="268" t="str">
        <f>IF((VLOOKUP($E385,'Year End Feedback Backsheet'!$D$11:$EN$188,$N385,0))="","",(VLOOKUP($E385,'Year End Feedback Backsheet'!$D$11:$EN$188,$N385,0)))</f>
        <v>5. Evidencing impact and measuring success</v>
      </c>
      <c r="M385" s="14">
        <f t="shared" si="335"/>
        <v>17</v>
      </c>
      <c r="N385" s="14">
        <f t="shared" si="331"/>
        <v>23</v>
      </c>
    </row>
    <row r="386" spans="1:14" ht="20.100000000000001" customHeight="1">
      <c r="A386" s="2"/>
      <c r="B386" s="424"/>
      <c r="C386" s="454"/>
      <c r="D386" s="440"/>
      <c r="E386" s="437"/>
      <c r="F386" s="440"/>
      <c r="G386" s="279" t="str">
        <f t="shared" ref="G386" si="372">IF(F385="","","Success 2")</f>
        <v>Success 2</v>
      </c>
      <c r="H386" s="273" t="str">
        <f>IF((VLOOKUP($E385,'Year End Feedback Backsheet'!$D$11:$EN$188,$M386,0))="","",(VLOOKUP($E385,'Year End Feedback Backsheet'!$D$11:$EN$188,$M386,0)))</f>
        <v>5. Evidencing impact and measuring success</v>
      </c>
      <c r="I386" s="271" t="str">
        <f>IF(F385="","","Challenge 2")</f>
        <v>Challenge 2</v>
      </c>
      <c r="J386" s="272" t="str">
        <f>IF((VLOOKUP($E385,'Year End Feedback Backsheet'!$D$11:$EN$188,$N386,0))="","",(VLOOKUP($E385,'Year End Feedback Backsheet'!$D$11:$EN$188,$N386,0)))</f>
        <v>7. Digital interoperability and sharing data</v>
      </c>
      <c r="M386" s="14">
        <f t="shared" si="335"/>
        <v>19</v>
      </c>
      <c r="N386" s="14">
        <f t="shared" si="331"/>
        <v>25</v>
      </c>
    </row>
    <row r="387" spans="1:14" ht="20.100000000000001" customHeight="1" thickBot="1">
      <c r="A387" s="2"/>
      <c r="B387" s="425"/>
      <c r="C387" s="455"/>
      <c r="D387" s="441"/>
      <c r="E387" s="438"/>
      <c r="F387" s="441"/>
      <c r="G387" s="280" t="str">
        <f t="shared" ref="G387" si="373">IF(F385="","","Success 3")</f>
        <v>Success 3</v>
      </c>
      <c r="H387" s="278" t="str">
        <f>IF((VLOOKUP($E385,'Year End Feedback Backsheet'!$D$11:$EN$188,$M387,0))="","",(VLOOKUP($E385,'Year End Feedback Backsheet'!$D$11:$EN$188,$M387,0)))</f>
        <v>2. Shared leadership and governance</v>
      </c>
      <c r="I387" s="276" t="str">
        <f>IF(F385="","","Challenge 3")</f>
        <v>Challenge 3</v>
      </c>
      <c r="J387" s="277" t="str">
        <f>IF((VLOOKUP($E385,'Year End Feedback Backsheet'!$D$11:$EN$188,$N387,0))="","",(VLOOKUP($E385,'Year End Feedback Backsheet'!$D$11:$EN$188,$N387,0)))</f>
        <v>5. Evidencing impact and measuring success</v>
      </c>
      <c r="M387" s="14">
        <f t="shared" si="335"/>
        <v>21</v>
      </c>
      <c r="N387" s="14">
        <f t="shared" si="331"/>
        <v>27</v>
      </c>
    </row>
    <row r="388" spans="1:14" ht="20.100000000000001" customHeight="1">
      <c r="A388" s="2"/>
      <c r="B388" s="423" t="s">
        <v>18</v>
      </c>
      <c r="C388" s="453" t="s">
        <v>32</v>
      </c>
      <c r="D388" s="439" t="s">
        <v>48</v>
      </c>
      <c r="E388" s="436" t="s">
        <v>307</v>
      </c>
      <c r="F388" s="439" t="s">
        <v>308</v>
      </c>
      <c r="G388" s="265" t="str">
        <f t="shared" ref="G388" si="374">IF(F388="","","Success 1")</f>
        <v>Success 1</v>
      </c>
      <c r="H388" s="266" t="str">
        <f>IF((VLOOKUP($E388,'Year End Feedback Backsheet'!$D$11:$EN$188,$M388,0))="","",(VLOOKUP($E388,'Year End Feedback Backsheet'!$D$11:$EN$188,$M388,0)))</f>
        <v>1. Shared vision and commitment</v>
      </c>
      <c r="I388" s="267" t="str">
        <f>IF(F388="","","Challenge 1")</f>
        <v>Challenge 1</v>
      </c>
      <c r="J388" s="268" t="str">
        <f>IF((VLOOKUP($E388,'Year End Feedback Backsheet'!$D$11:$EN$188,$N388,0))="","",(VLOOKUP($E388,'Year End Feedback Backsheet'!$D$11:$EN$188,$N388,0)))</f>
        <v>9. Sharing risks and benefits</v>
      </c>
      <c r="M388" s="14">
        <f t="shared" si="335"/>
        <v>17</v>
      </c>
      <c r="N388" s="14">
        <f t="shared" si="331"/>
        <v>23</v>
      </c>
    </row>
    <row r="389" spans="1:14" ht="20.100000000000001" customHeight="1">
      <c r="A389" s="2"/>
      <c r="B389" s="424"/>
      <c r="C389" s="454"/>
      <c r="D389" s="440"/>
      <c r="E389" s="437"/>
      <c r="F389" s="440"/>
      <c r="G389" s="279" t="str">
        <f t="shared" ref="G389" si="375">IF(F388="","","Success 2")</f>
        <v>Success 2</v>
      </c>
      <c r="H389" s="273" t="str">
        <f>IF((VLOOKUP($E388,'Year End Feedback Backsheet'!$D$11:$EN$188,$M389,0))="","",(VLOOKUP($E388,'Year End Feedback Backsheet'!$D$11:$EN$188,$M389,0)))</f>
        <v>1. Shared vision and commitment</v>
      </c>
      <c r="I389" s="271" t="str">
        <f>IF(F388="","","Challenge 2")</f>
        <v>Challenge 2</v>
      </c>
      <c r="J389" s="272" t="str">
        <f>IF((VLOOKUP($E388,'Year End Feedback Backsheet'!$D$11:$EN$188,$N389,0))="","",(VLOOKUP($E388,'Year End Feedback Backsheet'!$D$11:$EN$188,$N389,0)))</f>
        <v>2. Shared leadership and governance</v>
      </c>
      <c r="M389" s="14">
        <f t="shared" si="335"/>
        <v>19</v>
      </c>
      <c r="N389" s="14">
        <f t="shared" si="331"/>
        <v>25</v>
      </c>
    </row>
    <row r="390" spans="1:14" ht="20.100000000000001" customHeight="1" thickBot="1">
      <c r="A390" s="2"/>
      <c r="B390" s="425"/>
      <c r="C390" s="455"/>
      <c r="D390" s="441"/>
      <c r="E390" s="438"/>
      <c r="F390" s="441"/>
      <c r="G390" s="280" t="str">
        <f t="shared" ref="G390" si="376">IF(F388="","","Success 3")</f>
        <v>Success 3</v>
      </c>
      <c r="H390" s="278" t="str">
        <f>IF((VLOOKUP($E388,'Year End Feedback Backsheet'!$D$11:$EN$188,$M390,0))="","",(VLOOKUP($E388,'Year End Feedback Backsheet'!$D$11:$EN$188,$M390,0)))</f>
        <v>5. Evidencing impact and measuring success</v>
      </c>
      <c r="I390" s="276" t="str">
        <f>IF(F388="","","Challenge 3")</f>
        <v>Challenge 3</v>
      </c>
      <c r="J390" s="277" t="str">
        <f>IF((VLOOKUP($E388,'Year End Feedback Backsheet'!$D$11:$EN$188,$N390,0))="","",(VLOOKUP($E388,'Year End Feedback Backsheet'!$D$11:$EN$188,$N390,0)))</f>
        <v>4. Integrated workforce planning</v>
      </c>
      <c r="M390" s="14">
        <f t="shared" si="335"/>
        <v>21</v>
      </c>
      <c r="N390" s="14">
        <f t="shared" si="331"/>
        <v>27</v>
      </c>
    </row>
    <row r="391" spans="1:14" ht="20.100000000000001" customHeight="1">
      <c r="A391" s="2"/>
      <c r="B391" s="423" t="s">
        <v>18</v>
      </c>
      <c r="C391" s="453" t="s">
        <v>34</v>
      </c>
      <c r="D391" s="439" t="s">
        <v>54</v>
      </c>
      <c r="E391" s="436" t="s">
        <v>309</v>
      </c>
      <c r="F391" s="439" t="s">
        <v>310</v>
      </c>
      <c r="G391" s="265" t="str">
        <f t="shared" ref="G391" si="377">IF(F391="","","Success 1")</f>
        <v>Success 1</v>
      </c>
      <c r="H391" s="266" t="str">
        <f>IF((VLOOKUP($E391,'Year End Feedback Backsheet'!$D$11:$EN$188,$M391,0))="","",(VLOOKUP($E391,'Year End Feedback Backsheet'!$D$11:$EN$188,$M391,0)))</f>
        <v>1. Shared vision and commitment</v>
      </c>
      <c r="I391" s="267" t="str">
        <f>IF(F391="","","Challenge 1")</f>
        <v>Challenge 1</v>
      </c>
      <c r="J391" s="268" t="str">
        <f>IF((VLOOKUP($E391,'Year End Feedback Backsheet'!$D$11:$EN$188,$N391,0))="","",(VLOOKUP($E391,'Year End Feedback Backsheet'!$D$11:$EN$188,$N391,0)))</f>
        <v>1. Shared vision and commitment</v>
      </c>
      <c r="M391" s="14">
        <f t="shared" si="335"/>
        <v>17</v>
      </c>
      <c r="N391" s="14">
        <f t="shared" si="331"/>
        <v>23</v>
      </c>
    </row>
    <row r="392" spans="1:14" ht="20.100000000000001" customHeight="1">
      <c r="A392" s="2"/>
      <c r="B392" s="424"/>
      <c r="C392" s="454"/>
      <c r="D392" s="440"/>
      <c r="E392" s="437"/>
      <c r="F392" s="440"/>
      <c r="G392" s="279" t="str">
        <f t="shared" ref="G392" si="378">IF(F391="","","Success 2")</f>
        <v>Success 2</v>
      </c>
      <c r="H392" s="273" t="str">
        <f>IF((VLOOKUP($E391,'Year End Feedback Backsheet'!$D$11:$EN$188,$M392,0))="","",(VLOOKUP($E391,'Year End Feedback Backsheet'!$D$11:$EN$188,$M392,0)))</f>
        <v>4. Integrated workforce planning</v>
      </c>
      <c r="I392" s="271" t="str">
        <f>IF(F391="","","Challenge 2")</f>
        <v>Challenge 2</v>
      </c>
      <c r="J392" s="272" t="str">
        <f>IF((VLOOKUP($E391,'Year End Feedback Backsheet'!$D$11:$EN$188,$N392,0))="","",(VLOOKUP($E391,'Year End Feedback Backsheet'!$D$11:$EN$188,$N392,0)))</f>
        <v>2. Shared leadership and governance</v>
      </c>
      <c r="M392" s="14">
        <f t="shared" si="335"/>
        <v>19</v>
      </c>
      <c r="N392" s="14">
        <f t="shared" si="331"/>
        <v>25</v>
      </c>
    </row>
    <row r="393" spans="1:14" ht="20.100000000000001" customHeight="1" thickBot="1">
      <c r="A393" s="2"/>
      <c r="B393" s="425"/>
      <c r="C393" s="455"/>
      <c r="D393" s="441"/>
      <c r="E393" s="438"/>
      <c r="F393" s="441"/>
      <c r="G393" s="280" t="str">
        <f t="shared" ref="G393" si="379">IF(F391="","","Success 3")</f>
        <v>Success 3</v>
      </c>
      <c r="H393" s="278" t="str">
        <f>IF((VLOOKUP($E391,'Year End Feedback Backsheet'!$D$11:$EN$188,$M393,0))="","",(VLOOKUP($E391,'Year End Feedback Backsheet'!$D$11:$EN$188,$M393,0)))</f>
        <v>3. Collaborative working relationships</v>
      </c>
      <c r="I393" s="276" t="str">
        <f>IF(F391="","","Challenge 3")</f>
        <v>Challenge 3</v>
      </c>
      <c r="J393" s="277" t="str">
        <f>IF((VLOOKUP($E391,'Year End Feedback Backsheet'!$D$11:$EN$188,$N393,0))="","",(VLOOKUP($E391,'Year End Feedback Backsheet'!$D$11:$EN$188,$N393,0)))</f>
        <v>7. Digital interoperability and sharing data</v>
      </c>
      <c r="M393" s="14">
        <f t="shared" si="335"/>
        <v>21</v>
      </c>
      <c r="N393" s="14">
        <f t="shared" si="331"/>
        <v>27</v>
      </c>
    </row>
    <row r="394" spans="1:14" ht="20.100000000000001" customHeight="1">
      <c r="A394" s="2"/>
      <c r="B394" s="423" t="s">
        <v>16</v>
      </c>
      <c r="C394" s="453" t="s">
        <v>24</v>
      </c>
      <c r="D394" s="439" t="s">
        <v>44</v>
      </c>
      <c r="E394" s="436" t="s">
        <v>311</v>
      </c>
      <c r="F394" s="439" t="s">
        <v>312</v>
      </c>
      <c r="G394" s="265" t="str">
        <f t="shared" ref="G394" si="380">IF(F394="","","Success 1")</f>
        <v>Success 1</v>
      </c>
      <c r="H394" s="266" t="str">
        <f>IF((VLOOKUP($E394,'Year End Feedback Backsheet'!$D$11:$EN$188,$M394,0))="","",(VLOOKUP($E394,'Year End Feedback Backsheet'!$D$11:$EN$188,$M394,0)))</f>
        <v>6. Delivering services across interfaces</v>
      </c>
      <c r="I394" s="267" t="str">
        <f>IF(F394="","","Challenge 1")</f>
        <v>Challenge 1</v>
      </c>
      <c r="J394" s="268" t="str">
        <f>IF((VLOOKUP($E394,'Year End Feedback Backsheet'!$D$11:$EN$188,$N394,0))="","",(VLOOKUP($E394,'Year End Feedback Backsheet'!$D$11:$EN$188,$N394,0)))</f>
        <v>3. Collaborative working relationships</v>
      </c>
      <c r="M394" s="14">
        <f t="shared" si="335"/>
        <v>17</v>
      </c>
      <c r="N394" s="14">
        <f t="shared" si="331"/>
        <v>23</v>
      </c>
    </row>
    <row r="395" spans="1:14" ht="20.100000000000001" customHeight="1">
      <c r="A395" s="2"/>
      <c r="B395" s="424"/>
      <c r="C395" s="454"/>
      <c r="D395" s="440"/>
      <c r="E395" s="437"/>
      <c r="F395" s="440"/>
      <c r="G395" s="279" t="str">
        <f t="shared" ref="G395" si="381">IF(F394="","","Success 2")</f>
        <v>Success 2</v>
      </c>
      <c r="H395" s="273" t="str">
        <f>IF((VLOOKUP($E394,'Year End Feedback Backsheet'!$D$11:$EN$188,$M395,0))="","",(VLOOKUP($E394,'Year End Feedback Backsheet'!$D$11:$EN$188,$M395,0)))</f>
        <v>6. Delivering services across interfaces</v>
      </c>
      <c r="I395" s="271" t="str">
        <f>IF(F394="","","Challenge 2")</f>
        <v>Challenge 2</v>
      </c>
      <c r="J395" s="272" t="str">
        <f>IF((VLOOKUP($E394,'Year End Feedback Backsheet'!$D$11:$EN$188,$N395,0))="","",(VLOOKUP($E394,'Year End Feedback Backsheet'!$D$11:$EN$188,$N395,0)))</f>
        <v>5. Evidencing impact and measuring success</v>
      </c>
      <c r="M395" s="14">
        <f t="shared" si="335"/>
        <v>19</v>
      </c>
      <c r="N395" s="14">
        <f t="shared" si="331"/>
        <v>25</v>
      </c>
    </row>
    <row r="396" spans="1:14" ht="20.100000000000001" customHeight="1" thickBot="1">
      <c r="A396" s="2"/>
      <c r="B396" s="425"/>
      <c r="C396" s="455"/>
      <c r="D396" s="441"/>
      <c r="E396" s="438"/>
      <c r="F396" s="441"/>
      <c r="G396" s="280" t="str">
        <f t="shared" ref="G396" si="382">IF(F394="","","Success 3")</f>
        <v>Success 3</v>
      </c>
      <c r="H396" s="278" t="str">
        <f>IF((VLOOKUP($E394,'Year End Feedback Backsheet'!$D$11:$EN$188,$M396,0))="","",(VLOOKUP($E394,'Year End Feedback Backsheet'!$D$11:$EN$188,$M396,0)))</f>
        <v>1. Shared vision and commitment</v>
      </c>
      <c r="I396" s="276" t="str">
        <f>IF(F394="","","Challenge 3")</f>
        <v>Challenge 3</v>
      </c>
      <c r="J396" s="277" t="str">
        <f>IF((VLOOKUP($E394,'Year End Feedback Backsheet'!$D$11:$EN$188,$N396,0))="","",(VLOOKUP($E394,'Year End Feedback Backsheet'!$D$11:$EN$188,$N396,0)))</f>
        <v>1. Shared vision and commitment</v>
      </c>
      <c r="M396" s="14">
        <f t="shared" si="335"/>
        <v>21</v>
      </c>
      <c r="N396" s="14">
        <f t="shared" si="331"/>
        <v>27</v>
      </c>
    </row>
    <row r="397" spans="1:14" ht="20.100000000000001" customHeight="1">
      <c r="A397" s="2"/>
      <c r="B397" s="423" t="s">
        <v>22</v>
      </c>
      <c r="C397" s="453" t="s">
        <v>38</v>
      </c>
      <c r="D397" s="439" t="s">
        <v>58</v>
      </c>
      <c r="E397" s="436" t="s">
        <v>313</v>
      </c>
      <c r="F397" s="439" t="s">
        <v>314</v>
      </c>
      <c r="G397" s="265" t="str">
        <f t="shared" ref="G397" si="383">IF(F397="","","Success 1")</f>
        <v>Success 1</v>
      </c>
      <c r="H397" s="266" t="str">
        <f>IF((VLOOKUP($E397,'Year End Feedback Backsheet'!$D$11:$EN$188,$M397,0))="","",(VLOOKUP($E397,'Year End Feedback Backsheet'!$D$11:$EN$188,$M397,0)))</f>
        <v>3. Collaborative working relationships</v>
      </c>
      <c r="I397" s="267" t="str">
        <f>IF(F397="","","Challenge 1")</f>
        <v>Challenge 1</v>
      </c>
      <c r="J397" s="268" t="str">
        <f>IF((VLOOKUP($E397,'Year End Feedback Backsheet'!$D$11:$EN$188,$N397,0))="","",(VLOOKUP($E397,'Year End Feedback Backsheet'!$D$11:$EN$188,$N397,0)))</f>
        <v>3. Collaborative working relationships</v>
      </c>
      <c r="M397" s="14">
        <f t="shared" si="335"/>
        <v>17</v>
      </c>
      <c r="N397" s="14">
        <f t="shared" si="331"/>
        <v>23</v>
      </c>
    </row>
    <row r="398" spans="1:14" ht="20.100000000000001" customHeight="1">
      <c r="A398" s="2"/>
      <c r="B398" s="424"/>
      <c r="C398" s="454"/>
      <c r="D398" s="440"/>
      <c r="E398" s="437"/>
      <c r="F398" s="440"/>
      <c r="G398" s="279" t="str">
        <f t="shared" ref="G398" si="384">IF(F397="","","Success 2")</f>
        <v>Success 2</v>
      </c>
      <c r="H398" s="273" t="str">
        <f>IF((VLOOKUP($E397,'Year End Feedback Backsheet'!$D$11:$EN$188,$M398,0))="","",(VLOOKUP($E397,'Year End Feedback Backsheet'!$D$11:$EN$188,$M398,0)))</f>
        <v/>
      </c>
      <c r="I398" s="271" t="str">
        <f>IF(F397="","","Challenge 2")</f>
        <v>Challenge 2</v>
      </c>
      <c r="J398" s="272" t="str">
        <f>IF((VLOOKUP($E397,'Year End Feedback Backsheet'!$D$11:$EN$188,$N398,0))="","",(VLOOKUP($E397,'Year End Feedback Backsheet'!$D$11:$EN$188,$N398,0)))</f>
        <v>5. Evidencing impact and measuring success</v>
      </c>
      <c r="M398" s="14">
        <f t="shared" si="335"/>
        <v>19</v>
      </c>
      <c r="N398" s="14">
        <f t="shared" si="331"/>
        <v>25</v>
      </c>
    </row>
    <row r="399" spans="1:14" ht="20.100000000000001" customHeight="1" thickBot="1">
      <c r="A399" s="2"/>
      <c r="B399" s="425"/>
      <c r="C399" s="455"/>
      <c r="D399" s="441"/>
      <c r="E399" s="438"/>
      <c r="F399" s="441"/>
      <c r="G399" s="280" t="str">
        <f t="shared" ref="G399" si="385">IF(F397="","","Success 3")</f>
        <v>Success 3</v>
      </c>
      <c r="H399" s="278" t="str">
        <f>IF((VLOOKUP($E397,'Year End Feedback Backsheet'!$D$11:$EN$188,$M399,0))="","",(VLOOKUP($E397,'Year End Feedback Backsheet'!$D$11:$EN$188,$M399,0)))</f>
        <v/>
      </c>
      <c r="I399" s="276" t="str">
        <f>IF(F397="","","Challenge 3")</f>
        <v>Challenge 3</v>
      </c>
      <c r="J399" s="277" t="str">
        <f>IF((VLOOKUP($E397,'Year End Feedback Backsheet'!$D$11:$EN$188,$N399,0))="","",(VLOOKUP($E397,'Year End Feedback Backsheet'!$D$11:$EN$188,$N399,0)))</f>
        <v/>
      </c>
      <c r="M399" s="14">
        <f t="shared" si="335"/>
        <v>21</v>
      </c>
      <c r="N399" s="14">
        <f t="shared" si="331"/>
        <v>27</v>
      </c>
    </row>
    <row r="400" spans="1:14" ht="20.100000000000001" customHeight="1">
      <c r="A400" s="2"/>
      <c r="B400" s="423" t="s">
        <v>20</v>
      </c>
      <c r="C400" s="453" t="s">
        <v>36</v>
      </c>
      <c r="D400" s="439" t="s">
        <v>64</v>
      </c>
      <c r="E400" s="436" t="s">
        <v>315</v>
      </c>
      <c r="F400" s="439" t="s">
        <v>316</v>
      </c>
      <c r="G400" s="265" t="str">
        <f t="shared" ref="G400" si="386">IF(F400="","","Success 1")</f>
        <v>Success 1</v>
      </c>
      <c r="H400" s="266" t="str">
        <f>IF((VLOOKUP($E400,'Year End Feedback Backsheet'!$D$11:$EN$188,$M400,0))="","",(VLOOKUP($E400,'Year End Feedback Backsheet'!$D$11:$EN$188,$M400,0)))</f>
        <v>7. Digital interoperability and sharing data</v>
      </c>
      <c r="I400" s="267" t="str">
        <f>IF(F400="","","Challenge 1")</f>
        <v>Challenge 1</v>
      </c>
      <c r="J400" s="268" t="str">
        <f>IF((VLOOKUP($E400,'Year End Feedback Backsheet'!$D$11:$EN$188,$N400,0))="","",(VLOOKUP($E400,'Year End Feedback Backsheet'!$D$11:$EN$188,$N400,0)))</f>
        <v>7. Digital interoperability and sharing data</v>
      </c>
      <c r="M400" s="14">
        <f t="shared" si="335"/>
        <v>17</v>
      </c>
      <c r="N400" s="14">
        <f t="shared" si="331"/>
        <v>23</v>
      </c>
    </row>
    <row r="401" spans="1:14" ht="20.100000000000001" customHeight="1">
      <c r="A401" s="2"/>
      <c r="B401" s="424"/>
      <c r="C401" s="454"/>
      <c r="D401" s="440"/>
      <c r="E401" s="437"/>
      <c r="F401" s="440"/>
      <c r="G401" s="279" t="str">
        <f t="shared" ref="G401" si="387">IF(F400="","","Success 2")</f>
        <v>Success 2</v>
      </c>
      <c r="H401" s="273" t="str">
        <f>IF((VLOOKUP($E400,'Year End Feedback Backsheet'!$D$11:$EN$188,$M401,0))="","",(VLOOKUP($E400,'Year End Feedback Backsheet'!$D$11:$EN$188,$M401,0)))</f>
        <v>3. Collaborative working relationships</v>
      </c>
      <c r="I401" s="271" t="str">
        <f>IF(F400="","","Challenge 2")</f>
        <v>Challenge 2</v>
      </c>
      <c r="J401" s="272" t="str">
        <f>IF((VLOOKUP($E400,'Year End Feedback Backsheet'!$D$11:$EN$188,$N401,0))="","",(VLOOKUP($E400,'Year End Feedback Backsheet'!$D$11:$EN$188,$N401,0)))</f>
        <v>5. Evidencing impact and measuring success</v>
      </c>
      <c r="M401" s="14">
        <f t="shared" si="335"/>
        <v>19</v>
      </c>
      <c r="N401" s="14">
        <f t="shared" si="331"/>
        <v>25</v>
      </c>
    </row>
    <row r="402" spans="1:14" ht="20.100000000000001" customHeight="1" thickBot="1">
      <c r="A402" s="2"/>
      <c r="B402" s="425"/>
      <c r="C402" s="455"/>
      <c r="D402" s="441"/>
      <c r="E402" s="438"/>
      <c r="F402" s="441"/>
      <c r="G402" s="280" t="str">
        <f t="shared" ref="G402" si="388">IF(F400="","","Success 3")</f>
        <v>Success 3</v>
      </c>
      <c r="H402" s="278" t="str">
        <f>IF((VLOOKUP($E400,'Year End Feedback Backsheet'!$D$11:$EN$188,$M402,0))="","",(VLOOKUP($E400,'Year End Feedback Backsheet'!$D$11:$EN$188,$M402,0)))</f>
        <v>5. Evidencing impact and measuring success</v>
      </c>
      <c r="I402" s="276" t="str">
        <f>IF(F400="","","Challenge 3")</f>
        <v>Challenge 3</v>
      </c>
      <c r="J402" s="277" t="str">
        <f>IF((VLOOKUP($E400,'Year End Feedback Backsheet'!$D$11:$EN$188,$N402,0))="","",(VLOOKUP($E400,'Year End Feedback Backsheet'!$D$11:$EN$188,$N402,0)))</f>
        <v>Other</v>
      </c>
      <c r="M402" s="14">
        <f t="shared" si="335"/>
        <v>21</v>
      </c>
      <c r="N402" s="14">
        <f t="shared" si="331"/>
        <v>27</v>
      </c>
    </row>
    <row r="403" spans="1:14" ht="20.100000000000001" customHeight="1">
      <c r="A403" s="2"/>
      <c r="B403" s="423" t="s">
        <v>22</v>
      </c>
      <c r="C403" s="453" t="s">
        <v>40</v>
      </c>
      <c r="D403" s="439" t="s">
        <v>60</v>
      </c>
      <c r="E403" s="436" t="s">
        <v>317</v>
      </c>
      <c r="F403" s="439" t="s">
        <v>318</v>
      </c>
      <c r="G403" s="265" t="str">
        <f t="shared" ref="G403" si="389">IF(F403="","","Success 1")</f>
        <v>Success 1</v>
      </c>
      <c r="H403" s="266" t="str">
        <f>IF((VLOOKUP($E403,'Year End Feedback Backsheet'!$D$11:$EN$188,$M403,0))="","",(VLOOKUP($E403,'Year End Feedback Backsheet'!$D$11:$EN$188,$M403,0)))</f>
        <v>3. Collaborative working relationships</v>
      </c>
      <c r="I403" s="267" t="str">
        <f>IF(F403="","","Challenge 1")</f>
        <v>Challenge 1</v>
      </c>
      <c r="J403" s="268" t="str">
        <f>IF((VLOOKUP($E403,'Year End Feedback Backsheet'!$D$11:$EN$188,$N403,0))="","",(VLOOKUP($E403,'Year End Feedback Backsheet'!$D$11:$EN$188,$N403,0)))</f>
        <v>6. Delivering services across interfaces</v>
      </c>
      <c r="M403" s="14">
        <f t="shared" si="335"/>
        <v>17</v>
      </c>
      <c r="N403" s="14">
        <f t="shared" si="331"/>
        <v>23</v>
      </c>
    </row>
    <row r="404" spans="1:14" ht="20.100000000000001" customHeight="1">
      <c r="A404" s="2"/>
      <c r="B404" s="424"/>
      <c r="C404" s="454"/>
      <c r="D404" s="440"/>
      <c r="E404" s="437"/>
      <c r="F404" s="440"/>
      <c r="G404" s="279" t="str">
        <f t="shared" ref="G404" si="390">IF(F403="","","Success 2")</f>
        <v>Success 2</v>
      </c>
      <c r="H404" s="273" t="str">
        <f>IF((VLOOKUP($E403,'Year End Feedback Backsheet'!$D$11:$EN$188,$M404,0))="","",(VLOOKUP($E403,'Year End Feedback Backsheet'!$D$11:$EN$188,$M404,0)))</f>
        <v>3. Collaborative working relationships</v>
      </c>
      <c r="I404" s="271" t="str">
        <f>IF(F403="","","Challenge 2")</f>
        <v>Challenge 2</v>
      </c>
      <c r="J404" s="272" t="str">
        <f>IF((VLOOKUP($E403,'Year End Feedback Backsheet'!$D$11:$EN$188,$N404,0))="","",(VLOOKUP($E403,'Year End Feedback Backsheet'!$D$11:$EN$188,$N404,0)))</f>
        <v>6. Delivering services across interfaces</v>
      </c>
      <c r="M404" s="14">
        <f t="shared" si="335"/>
        <v>19</v>
      </c>
      <c r="N404" s="14">
        <f t="shared" si="331"/>
        <v>25</v>
      </c>
    </row>
    <row r="405" spans="1:14" ht="20.100000000000001" customHeight="1" thickBot="1">
      <c r="A405" s="2"/>
      <c r="B405" s="425"/>
      <c r="C405" s="455"/>
      <c r="D405" s="441"/>
      <c r="E405" s="438"/>
      <c r="F405" s="441"/>
      <c r="G405" s="280" t="str">
        <f t="shared" ref="G405" si="391">IF(F403="","","Success 3")</f>
        <v>Success 3</v>
      </c>
      <c r="H405" s="278" t="str">
        <f>IF((VLOOKUP($E403,'Year End Feedback Backsheet'!$D$11:$EN$188,$M405,0))="","",(VLOOKUP($E403,'Year End Feedback Backsheet'!$D$11:$EN$188,$M405,0)))</f>
        <v>1. Shared vision and commitment</v>
      </c>
      <c r="I405" s="276" t="str">
        <f>IF(F403="","","Challenge 3")</f>
        <v>Challenge 3</v>
      </c>
      <c r="J405" s="277" t="str">
        <f>IF((VLOOKUP($E403,'Year End Feedback Backsheet'!$D$11:$EN$188,$N405,0))="","",(VLOOKUP($E403,'Year End Feedback Backsheet'!$D$11:$EN$188,$N405,0)))</f>
        <v>6. Delivering services across interfaces</v>
      </c>
      <c r="M405" s="14">
        <f t="shared" si="335"/>
        <v>21</v>
      </c>
      <c r="N405" s="14">
        <f t="shared" si="331"/>
        <v>27</v>
      </c>
    </row>
    <row r="406" spans="1:14" ht="20.100000000000001" customHeight="1">
      <c r="A406" s="2"/>
      <c r="B406" s="423" t="s">
        <v>16</v>
      </c>
      <c r="C406" s="453" t="s">
        <v>26</v>
      </c>
      <c r="D406" s="439" t="s">
        <v>466</v>
      </c>
      <c r="E406" s="436" t="s">
        <v>319</v>
      </c>
      <c r="F406" s="439" t="s">
        <v>320</v>
      </c>
      <c r="G406" s="265" t="str">
        <f t="shared" ref="G406" si="392">IF(F406="","","Success 1")</f>
        <v>Success 1</v>
      </c>
      <c r="H406" s="266" t="str">
        <f>IF((VLOOKUP($E406,'Year End Feedback Backsheet'!$D$11:$EN$188,$M406,0))="","",(VLOOKUP($E406,'Year End Feedback Backsheet'!$D$11:$EN$188,$M406,0)))</f>
        <v>3. Collaborative working relationships</v>
      </c>
      <c r="I406" s="267" t="str">
        <f>IF(F406="","","Challenge 1")</f>
        <v>Challenge 1</v>
      </c>
      <c r="J406" s="268" t="str">
        <f>IF((VLOOKUP($E406,'Year End Feedback Backsheet'!$D$11:$EN$188,$N406,0))="","",(VLOOKUP($E406,'Year End Feedback Backsheet'!$D$11:$EN$188,$N406,0)))</f>
        <v>7. Digital interoperability and sharing data</v>
      </c>
      <c r="M406" s="14">
        <f t="shared" si="335"/>
        <v>17</v>
      </c>
      <c r="N406" s="14">
        <f t="shared" si="331"/>
        <v>23</v>
      </c>
    </row>
    <row r="407" spans="1:14" ht="20.100000000000001" customHeight="1">
      <c r="A407" s="2"/>
      <c r="B407" s="424"/>
      <c r="C407" s="454"/>
      <c r="D407" s="440"/>
      <c r="E407" s="437"/>
      <c r="F407" s="440"/>
      <c r="G407" s="279" t="str">
        <f t="shared" ref="G407" si="393">IF(F406="","","Success 2")</f>
        <v>Success 2</v>
      </c>
      <c r="H407" s="273" t="str">
        <f>IF((VLOOKUP($E406,'Year End Feedback Backsheet'!$D$11:$EN$188,$M407,0))="","",(VLOOKUP($E406,'Year End Feedback Backsheet'!$D$11:$EN$188,$M407,0)))</f>
        <v>4. Integrated workforce planning</v>
      </c>
      <c r="I407" s="271" t="str">
        <f>IF(F406="","","Challenge 2")</f>
        <v>Challenge 2</v>
      </c>
      <c r="J407" s="272" t="str">
        <f>IF((VLOOKUP($E406,'Year End Feedback Backsheet'!$D$11:$EN$188,$N407,0))="","",(VLOOKUP($E406,'Year End Feedback Backsheet'!$D$11:$EN$188,$N407,0)))</f>
        <v>5. Evidencing impact and measuring success</v>
      </c>
      <c r="M407" s="14">
        <f t="shared" si="335"/>
        <v>19</v>
      </c>
      <c r="N407" s="14">
        <f t="shared" si="331"/>
        <v>25</v>
      </c>
    </row>
    <row r="408" spans="1:14" ht="20.100000000000001" customHeight="1" thickBot="1">
      <c r="A408" s="2"/>
      <c r="B408" s="425"/>
      <c r="C408" s="455"/>
      <c r="D408" s="441"/>
      <c r="E408" s="438"/>
      <c r="F408" s="441"/>
      <c r="G408" s="280" t="str">
        <f t="shared" ref="G408" si="394">IF(F406="","","Success 3")</f>
        <v>Success 3</v>
      </c>
      <c r="H408" s="278" t="str">
        <f>IF((VLOOKUP($E406,'Year End Feedback Backsheet'!$D$11:$EN$188,$M408,0))="","",(VLOOKUP($E406,'Year End Feedback Backsheet'!$D$11:$EN$188,$M408,0)))</f>
        <v>4. Integrated workforce planning</v>
      </c>
      <c r="I408" s="276" t="str">
        <f>IF(F406="","","Challenge 3")</f>
        <v>Challenge 3</v>
      </c>
      <c r="J408" s="277" t="str">
        <f>IF((VLOOKUP($E406,'Year End Feedback Backsheet'!$D$11:$EN$188,$N408,0))="","",(VLOOKUP($E406,'Year End Feedback Backsheet'!$D$11:$EN$188,$N408,0)))</f>
        <v>5. Evidencing impact and measuring success</v>
      </c>
      <c r="M408" s="14">
        <f t="shared" si="335"/>
        <v>21</v>
      </c>
      <c r="N408" s="14">
        <f t="shared" si="331"/>
        <v>27</v>
      </c>
    </row>
    <row r="409" spans="1:14" ht="20.100000000000001" customHeight="1">
      <c r="A409" s="2"/>
      <c r="B409" s="423" t="s">
        <v>18</v>
      </c>
      <c r="C409" s="453" t="s">
        <v>32</v>
      </c>
      <c r="D409" s="439" t="s">
        <v>48</v>
      </c>
      <c r="E409" s="436" t="s">
        <v>321</v>
      </c>
      <c r="F409" s="439" t="s">
        <v>322</v>
      </c>
      <c r="G409" s="265" t="str">
        <f t="shared" ref="G409" si="395">IF(F409="","","Success 1")</f>
        <v>Success 1</v>
      </c>
      <c r="H409" s="266" t="str">
        <f>IF((VLOOKUP($E409,'Year End Feedback Backsheet'!$D$11:$EN$188,$M409,0))="","",(VLOOKUP($E409,'Year End Feedback Backsheet'!$D$11:$EN$188,$M409,0)))</f>
        <v>2. Shared leadership and governance</v>
      </c>
      <c r="I409" s="267" t="str">
        <f>IF(F409="","","Challenge 1")</f>
        <v>Challenge 1</v>
      </c>
      <c r="J409" s="268" t="str">
        <f>IF((VLOOKUP($E409,'Year End Feedback Backsheet'!$D$11:$EN$188,$N409,0))="","",(VLOOKUP($E409,'Year End Feedback Backsheet'!$D$11:$EN$188,$N409,0)))</f>
        <v>1. Shared vision and commitment</v>
      </c>
      <c r="M409" s="14">
        <f t="shared" si="335"/>
        <v>17</v>
      </c>
      <c r="N409" s="14">
        <f t="shared" si="331"/>
        <v>23</v>
      </c>
    </row>
    <row r="410" spans="1:14" ht="20.100000000000001" customHeight="1">
      <c r="A410" s="2"/>
      <c r="B410" s="424"/>
      <c r="C410" s="454"/>
      <c r="D410" s="440"/>
      <c r="E410" s="437"/>
      <c r="F410" s="440"/>
      <c r="G410" s="279" t="str">
        <f t="shared" ref="G410" si="396">IF(F409="","","Success 2")</f>
        <v>Success 2</v>
      </c>
      <c r="H410" s="273" t="str">
        <f>IF((VLOOKUP($E409,'Year End Feedback Backsheet'!$D$11:$EN$188,$M410,0))="","",(VLOOKUP($E409,'Year End Feedback Backsheet'!$D$11:$EN$188,$M410,0)))</f>
        <v>6. Delivering services across interfaces</v>
      </c>
      <c r="I410" s="271" t="str">
        <f>IF(F409="","","Challenge 2")</f>
        <v>Challenge 2</v>
      </c>
      <c r="J410" s="272" t="str">
        <f>IF((VLOOKUP($E409,'Year End Feedback Backsheet'!$D$11:$EN$188,$N410,0))="","",(VLOOKUP($E409,'Year End Feedback Backsheet'!$D$11:$EN$188,$N410,0)))</f>
        <v>9. Sharing risks and benefits</v>
      </c>
      <c r="M410" s="14">
        <f t="shared" si="335"/>
        <v>19</v>
      </c>
      <c r="N410" s="14">
        <f t="shared" ref="N410:N473" si="397">M410+6</f>
        <v>25</v>
      </c>
    </row>
    <row r="411" spans="1:14" ht="20.100000000000001" customHeight="1" thickBot="1">
      <c r="A411" s="2"/>
      <c r="B411" s="425"/>
      <c r="C411" s="455"/>
      <c r="D411" s="441"/>
      <c r="E411" s="438"/>
      <c r="F411" s="441"/>
      <c r="G411" s="280" t="str">
        <f t="shared" ref="G411" si="398">IF(F409="","","Success 3")</f>
        <v>Success 3</v>
      </c>
      <c r="H411" s="278" t="str">
        <f>IF((VLOOKUP($E409,'Year End Feedback Backsheet'!$D$11:$EN$188,$M411,0))="","",(VLOOKUP($E409,'Year End Feedback Backsheet'!$D$11:$EN$188,$M411,0)))</f>
        <v>3. Collaborative working relationships</v>
      </c>
      <c r="I411" s="276" t="str">
        <f>IF(F409="","","Challenge 3")</f>
        <v>Challenge 3</v>
      </c>
      <c r="J411" s="277" t="str">
        <f>IF((VLOOKUP($E409,'Year End Feedback Backsheet'!$D$11:$EN$188,$N411,0))="","",(VLOOKUP($E409,'Year End Feedback Backsheet'!$D$11:$EN$188,$N411,0)))</f>
        <v>3. Collaborative working relationships</v>
      </c>
      <c r="M411" s="14">
        <f t="shared" si="335"/>
        <v>21</v>
      </c>
      <c r="N411" s="14">
        <f t="shared" si="397"/>
        <v>27</v>
      </c>
    </row>
    <row r="412" spans="1:14" ht="20.100000000000001" customHeight="1">
      <c r="A412" s="2"/>
      <c r="B412" s="423" t="s">
        <v>18</v>
      </c>
      <c r="C412" s="453" t="s">
        <v>34</v>
      </c>
      <c r="D412" s="439" t="s">
        <v>54</v>
      </c>
      <c r="E412" s="436" t="s">
        <v>323</v>
      </c>
      <c r="F412" s="439" t="s">
        <v>324</v>
      </c>
      <c r="G412" s="265" t="str">
        <f t="shared" ref="G412" si="399">IF(F412="","","Success 1")</f>
        <v>Success 1</v>
      </c>
      <c r="H412" s="266" t="str">
        <f>IF((VLOOKUP($E412,'Year End Feedback Backsheet'!$D$11:$EN$188,$M412,0))="","",(VLOOKUP($E412,'Year End Feedback Backsheet'!$D$11:$EN$188,$M412,0)))</f>
        <v>5. Evidencing impact and measuring success</v>
      </c>
      <c r="I412" s="267" t="str">
        <f>IF(F412="","","Challenge 1")</f>
        <v>Challenge 1</v>
      </c>
      <c r="J412" s="268" t="str">
        <f>IF((VLOOKUP($E412,'Year End Feedback Backsheet'!$D$11:$EN$188,$N412,0))="","",(VLOOKUP($E412,'Year End Feedback Backsheet'!$D$11:$EN$188,$N412,0)))</f>
        <v>9. Sharing risks and benefits</v>
      </c>
      <c r="M412" s="14">
        <f t="shared" si="335"/>
        <v>17</v>
      </c>
      <c r="N412" s="14">
        <f t="shared" si="397"/>
        <v>23</v>
      </c>
    </row>
    <row r="413" spans="1:14" ht="20.100000000000001" customHeight="1">
      <c r="A413" s="2"/>
      <c r="B413" s="424"/>
      <c r="C413" s="454"/>
      <c r="D413" s="440"/>
      <c r="E413" s="437"/>
      <c r="F413" s="440"/>
      <c r="G413" s="279" t="str">
        <f t="shared" ref="G413" si="400">IF(F412="","","Success 2")</f>
        <v>Success 2</v>
      </c>
      <c r="H413" s="273" t="str">
        <f>IF((VLOOKUP($E412,'Year End Feedback Backsheet'!$D$11:$EN$188,$M413,0))="","",(VLOOKUP($E412,'Year End Feedback Backsheet'!$D$11:$EN$188,$M413,0)))</f>
        <v>2. Shared leadership and governance</v>
      </c>
      <c r="I413" s="271" t="str">
        <f>IF(F412="","","Challenge 2")</f>
        <v>Challenge 2</v>
      </c>
      <c r="J413" s="272" t="str">
        <f>IF((VLOOKUP($E412,'Year End Feedback Backsheet'!$D$11:$EN$188,$N413,0))="","",(VLOOKUP($E412,'Year End Feedback Backsheet'!$D$11:$EN$188,$N413,0)))</f>
        <v>10. Managing change</v>
      </c>
      <c r="M413" s="14">
        <f t="shared" ref="M413:M474" si="401">M410</f>
        <v>19</v>
      </c>
      <c r="N413" s="14">
        <f t="shared" si="397"/>
        <v>25</v>
      </c>
    </row>
    <row r="414" spans="1:14" ht="20.100000000000001" customHeight="1" thickBot="1">
      <c r="A414" s="2"/>
      <c r="B414" s="425"/>
      <c r="C414" s="455"/>
      <c r="D414" s="441"/>
      <c r="E414" s="438"/>
      <c r="F414" s="441"/>
      <c r="G414" s="280" t="str">
        <f t="shared" ref="G414" si="402">IF(F412="","","Success 3")</f>
        <v>Success 3</v>
      </c>
      <c r="H414" s="278" t="str">
        <f>IF((VLOOKUP($E412,'Year End Feedback Backsheet'!$D$11:$EN$188,$M414,0))="","",(VLOOKUP($E412,'Year End Feedback Backsheet'!$D$11:$EN$188,$M414,0)))</f>
        <v>3. Collaborative working relationships</v>
      </c>
      <c r="I414" s="276" t="str">
        <f>IF(F412="","","Challenge 3")</f>
        <v>Challenge 3</v>
      </c>
      <c r="J414" s="277" t="str">
        <f>IF((VLOOKUP($E412,'Year End Feedback Backsheet'!$D$11:$EN$188,$N414,0))="","",(VLOOKUP($E412,'Year End Feedback Backsheet'!$D$11:$EN$188,$N414,0)))</f>
        <v/>
      </c>
      <c r="M414" s="14">
        <f t="shared" si="401"/>
        <v>21</v>
      </c>
      <c r="N414" s="14">
        <f t="shared" si="397"/>
        <v>27</v>
      </c>
    </row>
    <row r="415" spans="1:14" ht="20.100000000000001" customHeight="1">
      <c r="A415" s="2"/>
      <c r="B415" s="423" t="s">
        <v>22</v>
      </c>
      <c r="C415" s="453" t="s">
        <v>40</v>
      </c>
      <c r="D415" s="439" t="s">
        <v>56</v>
      </c>
      <c r="E415" s="436" t="s">
        <v>325</v>
      </c>
      <c r="F415" s="439" t="s">
        <v>326</v>
      </c>
      <c r="G415" s="265" t="str">
        <f t="shared" ref="G415" si="403">IF(F415="","","Success 1")</f>
        <v>Success 1</v>
      </c>
      <c r="H415" s="266" t="str">
        <f>IF((VLOOKUP($E415,'Year End Feedback Backsheet'!$D$11:$EN$188,$M415,0))="","",(VLOOKUP($E415,'Year End Feedback Backsheet'!$D$11:$EN$188,$M415,0)))</f>
        <v>1. Shared vision and commitment</v>
      </c>
      <c r="I415" s="267" t="str">
        <f>IF(F415="","","Challenge 1")</f>
        <v>Challenge 1</v>
      </c>
      <c r="J415" s="268" t="str">
        <f>IF((VLOOKUP($E415,'Year End Feedback Backsheet'!$D$11:$EN$188,$N415,0))="","",(VLOOKUP($E415,'Year End Feedback Backsheet'!$D$11:$EN$188,$N415,0)))</f>
        <v>6. Delivering services across interfaces</v>
      </c>
      <c r="M415" s="14">
        <f t="shared" si="401"/>
        <v>17</v>
      </c>
      <c r="N415" s="14">
        <f t="shared" si="397"/>
        <v>23</v>
      </c>
    </row>
    <row r="416" spans="1:14" ht="20.100000000000001" customHeight="1">
      <c r="A416" s="2"/>
      <c r="B416" s="424"/>
      <c r="C416" s="454"/>
      <c r="D416" s="440"/>
      <c r="E416" s="437"/>
      <c r="F416" s="440"/>
      <c r="G416" s="279" t="str">
        <f t="shared" ref="G416" si="404">IF(F415="","","Success 2")</f>
        <v>Success 2</v>
      </c>
      <c r="H416" s="273" t="str">
        <f>IF((VLOOKUP($E415,'Year End Feedback Backsheet'!$D$11:$EN$188,$M416,0))="","",(VLOOKUP($E415,'Year End Feedback Backsheet'!$D$11:$EN$188,$M416,0)))</f>
        <v>10. Managing change</v>
      </c>
      <c r="I416" s="271" t="str">
        <f>IF(F415="","","Challenge 2")</f>
        <v>Challenge 2</v>
      </c>
      <c r="J416" s="272" t="str">
        <f>IF((VLOOKUP($E415,'Year End Feedback Backsheet'!$D$11:$EN$188,$N416,0))="","",(VLOOKUP($E415,'Year End Feedback Backsheet'!$D$11:$EN$188,$N416,0)))</f>
        <v>10. Managing change</v>
      </c>
      <c r="M416" s="14">
        <f t="shared" si="401"/>
        <v>19</v>
      </c>
      <c r="N416" s="14">
        <f t="shared" si="397"/>
        <v>25</v>
      </c>
    </row>
    <row r="417" spans="1:14" ht="20.100000000000001" customHeight="1" thickBot="1">
      <c r="A417" s="2"/>
      <c r="B417" s="425"/>
      <c r="C417" s="455"/>
      <c r="D417" s="441"/>
      <c r="E417" s="438"/>
      <c r="F417" s="441"/>
      <c r="G417" s="280" t="str">
        <f t="shared" ref="G417" si="405">IF(F415="","","Success 3")</f>
        <v>Success 3</v>
      </c>
      <c r="H417" s="278" t="str">
        <f>IF((VLOOKUP($E415,'Year End Feedback Backsheet'!$D$11:$EN$188,$M417,0))="","",(VLOOKUP($E415,'Year End Feedback Backsheet'!$D$11:$EN$188,$M417,0)))</f>
        <v>3. Collaborative working relationships</v>
      </c>
      <c r="I417" s="276" t="str">
        <f>IF(F415="","","Challenge 3")</f>
        <v>Challenge 3</v>
      </c>
      <c r="J417" s="277" t="str">
        <f>IF((VLOOKUP($E415,'Year End Feedback Backsheet'!$D$11:$EN$188,$N417,0))="","",(VLOOKUP($E415,'Year End Feedback Backsheet'!$D$11:$EN$188,$N417,0)))</f>
        <v>7. Digital interoperability and sharing data</v>
      </c>
      <c r="M417" s="14">
        <f t="shared" si="401"/>
        <v>21</v>
      </c>
      <c r="N417" s="14">
        <f t="shared" si="397"/>
        <v>27</v>
      </c>
    </row>
    <row r="418" spans="1:14" ht="20.100000000000001" customHeight="1">
      <c r="A418" s="2"/>
      <c r="B418" s="423" t="s">
        <v>20</v>
      </c>
      <c r="C418" s="453" t="s">
        <v>36</v>
      </c>
      <c r="D418" s="439" t="s">
        <v>64</v>
      </c>
      <c r="E418" s="436" t="s">
        <v>327</v>
      </c>
      <c r="F418" s="439" t="s">
        <v>328</v>
      </c>
      <c r="G418" s="265" t="str">
        <f t="shared" ref="G418" si="406">IF(F418="","","Success 1")</f>
        <v>Success 1</v>
      </c>
      <c r="H418" s="266" t="str">
        <f>IF((VLOOKUP($E418,'Year End Feedback Backsheet'!$D$11:$EN$188,$M418,0))="","",(VLOOKUP($E418,'Year End Feedback Backsheet'!$D$11:$EN$188,$M418,0)))</f>
        <v>2. Shared leadership and governance</v>
      </c>
      <c r="I418" s="267" t="str">
        <f>IF(F418="","","Challenge 1")</f>
        <v>Challenge 1</v>
      </c>
      <c r="J418" s="268" t="str">
        <f>IF((VLOOKUP($E418,'Year End Feedback Backsheet'!$D$11:$EN$188,$N418,0))="","",(VLOOKUP($E418,'Year End Feedback Backsheet'!$D$11:$EN$188,$N418,0)))</f>
        <v>2. Shared leadership and governance</v>
      </c>
      <c r="M418" s="14">
        <f t="shared" si="401"/>
        <v>17</v>
      </c>
      <c r="N418" s="14">
        <f t="shared" si="397"/>
        <v>23</v>
      </c>
    </row>
    <row r="419" spans="1:14" ht="20.100000000000001" customHeight="1">
      <c r="A419" s="2"/>
      <c r="B419" s="424"/>
      <c r="C419" s="454"/>
      <c r="D419" s="440"/>
      <c r="E419" s="437"/>
      <c r="F419" s="440"/>
      <c r="G419" s="279" t="str">
        <f t="shared" ref="G419" si="407">IF(F418="","","Success 2")</f>
        <v>Success 2</v>
      </c>
      <c r="H419" s="273" t="str">
        <f>IF((VLOOKUP($E418,'Year End Feedback Backsheet'!$D$11:$EN$188,$M419,0))="","",(VLOOKUP($E418,'Year End Feedback Backsheet'!$D$11:$EN$188,$M419,0)))</f>
        <v>3. Collaborative working relationships</v>
      </c>
      <c r="I419" s="271" t="str">
        <f>IF(F418="","","Challenge 2")</f>
        <v>Challenge 2</v>
      </c>
      <c r="J419" s="272" t="str">
        <f>IF((VLOOKUP($E418,'Year End Feedback Backsheet'!$D$11:$EN$188,$N419,0))="","",(VLOOKUP($E418,'Year End Feedback Backsheet'!$D$11:$EN$188,$N419,0)))</f>
        <v>3. Collaborative working relationships</v>
      </c>
      <c r="M419" s="14">
        <f t="shared" si="401"/>
        <v>19</v>
      </c>
      <c r="N419" s="14">
        <f t="shared" si="397"/>
        <v>25</v>
      </c>
    </row>
    <row r="420" spans="1:14" ht="20.100000000000001" customHeight="1" thickBot="1">
      <c r="A420" s="2"/>
      <c r="B420" s="425"/>
      <c r="C420" s="455"/>
      <c r="D420" s="441"/>
      <c r="E420" s="438"/>
      <c r="F420" s="441"/>
      <c r="G420" s="280" t="str">
        <f t="shared" ref="G420" si="408">IF(F418="","","Success 3")</f>
        <v>Success 3</v>
      </c>
      <c r="H420" s="278" t="str">
        <f>IF((VLOOKUP($E418,'Year End Feedback Backsheet'!$D$11:$EN$188,$M420,0))="","",(VLOOKUP($E418,'Year End Feedback Backsheet'!$D$11:$EN$188,$M420,0)))</f>
        <v>6. Delivering services across interfaces</v>
      </c>
      <c r="I420" s="276" t="str">
        <f>IF(F418="","","Challenge 3")</f>
        <v>Challenge 3</v>
      </c>
      <c r="J420" s="277" t="str">
        <f>IF((VLOOKUP($E418,'Year End Feedback Backsheet'!$D$11:$EN$188,$N420,0))="","",(VLOOKUP($E418,'Year End Feedback Backsheet'!$D$11:$EN$188,$N420,0)))</f>
        <v>Other</v>
      </c>
      <c r="M420" s="14">
        <f t="shared" si="401"/>
        <v>21</v>
      </c>
      <c r="N420" s="14">
        <f t="shared" si="397"/>
        <v>27</v>
      </c>
    </row>
    <row r="421" spans="1:14" ht="20.100000000000001" customHeight="1">
      <c r="A421" s="2"/>
      <c r="B421" s="423" t="s">
        <v>16</v>
      </c>
      <c r="C421" s="453" t="s">
        <v>26</v>
      </c>
      <c r="D421" s="439" t="s">
        <v>466</v>
      </c>
      <c r="E421" s="436" t="s">
        <v>329</v>
      </c>
      <c r="F421" s="439" t="s">
        <v>330</v>
      </c>
      <c r="G421" s="265" t="str">
        <f t="shared" ref="G421" si="409">IF(F421="","","Success 1")</f>
        <v>Success 1</v>
      </c>
      <c r="H421" s="266" t="str">
        <f>IF((VLOOKUP($E421,'Year End Feedback Backsheet'!$D$11:$EN$188,$M421,0))="","",(VLOOKUP($E421,'Year End Feedback Backsheet'!$D$11:$EN$188,$M421,0)))</f>
        <v>3. Collaborative working relationships</v>
      </c>
      <c r="I421" s="267" t="str">
        <f>IF(F421="","","Challenge 1")</f>
        <v>Challenge 1</v>
      </c>
      <c r="J421" s="268" t="str">
        <f>IF((VLOOKUP($E421,'Year End Feedback Backsheet'!$D$11:$EN$188,$N421,0))="","",(VLOOKUP($E421,'Year End Feedback Backsheet'!$D$11:$EN$188,$N421,0)))</f>
        <v>7. Digital interoperability and sharing data</v>
      </c>
      <c r="M421" s="14">
        <f t="shared" si="401"/>
        <v>17</v>
      </c>
      <c r="N421" s="14">
        <f t="shared" si="397"/>
        <v>23</v>
      </c>
    </row>
    <row r="422" spans="1:14" ht="20.100000000000001" customHeight="1">
      <c r="A422" s="2"/>
      <c r="B422" s="424"/>
      <c r="C422" s="454"/>
      <c r="D422" s="440"/>
      <c r="E422" s="437"/>
      <c r="F422" s="440"/>
      <c r="G422" s="279" t="str">
        <f t="shared" ref="G422" si="410">IF(F421="","","Success 2")</f>
        <v>Success 2</v>
      </c>
      <c r="H422" s="273" t="str">
        <f>IF((VLOOKUP($E421,'Year End Feedback Backsheet'!$D$11:$EN$188,$M422,0))="","",(VLOOKUP($E421,'Year End Feedback Backsheet'!$D$11:$EN$188,$M422,0)))</f>
        <v>2. Shared leadership and governance</v>
      </c>
      <c r="I422" s="271" t="str">
        <f>IF(F421="","","Challenge 2")</f>
        <v>Challenge 2</v>
      </c>
      <c r="J422" s="272" t="str">
        <f>IF((VLOOKUP($E421,'Year End Feedback Backsheet'!$D$11:$EN$188,$N422,0))="","",(VLOOKUP($E421,'Year End Feedback Backsheet'!$D$11:$EN$188,$N422,0)))</f>
        <v>1. Shared vision and commitment</v>
      </c>
      <c r="M422" s="14">
        <f t="shared" si="401"/>
        <v>19</v>
      </c>
      <c r="N422" s="14">
        <f t="shared" si="397"/>
        <v>25</v>
      </c>
    </row>
    <row r="423" spans="1:14" ht="20.100000000000001" customHeight="1" thickBot="1">
      <c r="A423" s="2"/>
      <c r="B423" s="425"/>
      <c r="C423" s="455"/>
      <c r="D423" s="441"/>
      <c r="E423" s="438"/>
      <c r="F423" s="441"/>
      <c r="G423" s="280" t="str">
        <f t="shared" ref="G423" si="411">IF(F421="","","Success 3")</f>
        <v>Success 3</v>
      </c>
      <c r="H423" s="278" t="str">
        <f>IF((VLOOKUP($E421,'Year End Feedback Backsheet'!$D$11:$EN$188,$M423,0))="","",(VLOOKUP($E421,'Year End Feedback Backsheet'!$D$11:$EN$188,$M423,0)))</f>
        <v>3. Collaborative working relationships</v>
      </c>
      <c r="I423" s="276" t="str">
        <f>IF(F421="","","Challenge 3")</f>
        <v>Challenge 3</v>
      </c>
      <c r="J423" s="277" t="str">
        <f>IF((VLOOKUP($E421,'Year End Feedback Backsheet'!$D$11:$EN$188,$N423,0))="","",(VLOOKUP($E421,'Year End Feedback Backsheet'!$D$11:$EN$188,$N423,0)))</f>
        <v>4. Integrated workforce planning</v>
      </c>
      <c r="M423" s="14">
        <f t="shared" si="401"/>
        <v>21</v>
      </c>
      <c r="N423" s="14">
        <f t="shared" si="397"/>
        <v>27</v>
      </c>
    </row>
    <row r="424" spans="1:14" ht="20.100000000000001" customHeight="1">
      <c r="A424" s="2"/>
      <c r="B424" s="423" t="s">
        <v>16</v>
      </c>
      <c r="C424" s="453" t="s">
        <v>28</v>
      </c>
      <c r="D424" s="439" t="s">
        <v>42</v>
      </c>
      <c r="E424" s="436" t="s">
        <v>331</v>
      </c>
      <c r="F424" s="439" t="s">
        <v>332</v>
      </c>
      <c r="G424" s="265" t="str">
        <f t="shared" ref="G424" si="412">IF(F424="","","Success 1")</f>
        <v>Success 1</v>
      </c>
      <c r="H424" s="266" t="str">
        <f>IF((VLOOKUP($E424,'Year End Feedback Backsheet'!$D$11:$EN$188,$M424,0))="","",(VLOOKUP($E424,'Year End Feedback Backsheet'!$D$11:$EN$188,$M424,0)))</f>
        <v>5. Evidencing impact and measuring success</v>
      </c>
      <c r="I424" s="267" t="str">
        <f>IF(F424="","","Challenge 1")</f>
        <v>Challenge 1</v>
      </c>
      <c r="J424" s="268" t="str">
        <f>IF((VLOOKUP($E424,'Year End Feedback Backsheet'!$D$11:$EN$188,$N424,0))="","",(VLOOKUP($E424,'Year End Feedback Backsheet'!$D$11:$EN$188,$N424,0)))</f>
        <v>3. Collaborative working relationships</v>
      </c>
      <c r="M424" s="14">
        <f t="shared" si="401"/>
        <v>17</v>
      </c>
      <c r="N424" s="14">
        <f t="shared" si="397"/>
        <v>23</v>
      </c>
    </row>
    <row r="425" spans="1:14" ht="20.100000000000001" customHeight="1">
      <c r="A425" s="2"/>
      <c r="B425" s="424"/>
      <c r="C425" s="454"/>
      <c r="D425" s="440"/>
      <c r="E425" s="437"/>
      <c r="F425" s="440"/>
      <c r="G425" s="279" t="str">
        <f t="shared" ref="G425" si="413">IF(F424="","","Success 2")</f>
        <v>Success 2</v>
      </c>
      <c r="H425" s="273" t="str">
        <f>IF((VLOOKUP($E424,'Year End Feedback Backsheet'!$D$11:$EN$188,$M425,0))="","",(VLOOKUP($E424,'Year End Feedback Backsheet'!$D$11:$EN$188,$M425,0)))</f>
        <v>2. Shared leadership and governance</v>
      </c>
      <c r="I425" s="271" t="str">
        <f>IF(F424="","","Challenge 2")</f>
        <v>Challenge 2</v>
      </c>
      <c r="J425" s="272" t="str">
        <f>IF((VLOOKUP($E424,'Year End Feedback Backsheet'!$D$11:$EN$188,$N425,0))="","",(VLOOKUP($E424,'Year End Feedback Backsheet'!$D$11:$EN$188,$N425,0)))</f>
        <v>5. Evidencing impact and measuring success</v>
      </c>
      <c r="M425" s="14">
        <f t="shared" si="401"/>
        <v>19</v>
      </c>
      <c r="N425" s="14">
        <f t="shared" si="397"/>
        <v>25</v>
      </c>
    </row>
    <row r="426" spans="1:14" ht="20.100000000000001" customHeight="1" thickBot="1">
      <c r="A426" s="2"/>
      <c r="B426" s="425"/>
      <c r="C426" s="455"/>
      <c r="D426" s="441"/>
      <c r="E426" s="438"/>
      <c r="F426" s="441"/>
      <c r="G426" s="280" t="str">
        <f t="shared" ref="G426" si="414">IF(F424="","","Success 3")</f>
        <v>Success 3</v>
      </c>
      <c r="H426" s="278" t="str">
        <f>IF((VLOOKUP($E424,'Year End Feedback Backsheet'!$D$11:$EN$188,$M426,0))="","",(VLOOKUP($E424,'Year End Feedback Backsheet'!$D$11:$EN$188,$M426,0)))</f>
        <v>7. Digital interoperability and sharing data</v>
      </c>
      <c r="I426" s="276" t="str">
        <f>IF(F424="","","Challenge 3")</f>
        <v>Challenge 3</v>
      </c>
      <c r="J426" s="277" t="str">
        <f>IF((VLOOKUP($E424,'Year End Feedback Backsheet'!$D$11:$EN$188,$N426,0))="","",(VLOOKUP($E424,'Year End Feedback Backsheet'!$D$11:$EN$188,$N426,0)))</f>
        <v>10. Managing change</v>
      </c>
      <c r="M426" s="14">
        <f t="shared" si="401"/>
        <v>21</v>
      </c>
      <c r="N426" s="14">
        <f t="shared" si="397"/>
        <v>27</v>
      </c>
    </row>
    <row r="427" spans="1:14" ht="20.100000000000001" customHeight="1">
      <c r="A427" s="2"/>
      <c r="B427" s="423" t="s">
        <v>18</v>
      </c>
      <c r="C427" s="453" t="s">
        <v>32</v>
      </c>
      <c r="D427" s="439" t="s">
        <v>50</v>
      </c>
      <c r="E427" s="436" t="s">
        <v>333</v>
      </c>
      <c r="F427" s="439" t="s">
        <v>334</v>
      </c>
      <c r="G427" s="265" t="str">
        <f t="shared" ref="G427" si="415">IF(F427="","","Success 1")</f>
        <v>Success 1</v>
      </c>
      <c r="H427" s="266" t="str">
        <f>IF((VLOOKUP($E427,'Year End Feedback Backsheet'!$D$11:$EN$188,$M427,0))="","",(VLOOKUP($E427,'Year End Feedback Backsheet'!$D$11:$EN$188,$M427,0)))</f>
        <v>5. Evidencing impact and measuring success</v>
      </c>
      <c r="I427" s="267" t="str">
        <f>IF(F427="","","Challenge 1")</f>
        <v>Challenge 1</v>
      </c>
      <c r="J427" s="268" t="str">
        <f>IF((VLOOKUP($E427,'Year End Feedback Backsheet'!$D$11:$EN$188,$N427,0))="","",(VLOOKUP($E427,'Year End Feedback Backsheet'!$D$11:$EN$188,$N427,0)))</f>
        <v>3. Collaborative working relationships</v>
      </c>
      <c r="M427" s="14">
        <f t="shared" si="401"/>
        <v>17</v>
      </c>
      <c r="N427" s="14">
        <f t="shared" si="397"/>
        <v>23</v>
      </c>
    </row>
    <row r="428" spans="1:14" ht="20.100000000000001" customHeight="1">
      <c r="A428" s="2"/>
      <c r="B428" s="424"/>
      <c r="C428" s="454"/>
      <c r="D428" s="440"/>
      <c r="E428" s="437"/>
      <c r="F428" s="440"/>
      <c r="G428" s="279" t="str">
        <f t="shared" ref="G428" si="416">IF(F427="","","Success 2")</f>
        <v>Success 2</v>
      </c>
      <c r="H428" s="273" t="str">
        <f>IF((VLOOKUP($E427,'Year End Feedback Backsheet'!$D$11:$EN$188,$M428,0))="","",(VLOOKUP($E427,'Year End Feedback Backsheet'!$D$11:$EN$188,$M428,0)))</f>
        <v>5. Evidencing impact and measuring success</v>
      </c>
      <c r="I428" s="271" t="str">
        <f>IF(F427="","","Challenge 2")</f>
        <v>Challenge 2</v>
      </c>
      <c r="J428" s="272" t="str">
        <f>IF((VLOOKUP($E427,'Year End Feedback Backsheet'!$D$11:$EN$188,$N428,0))="","",(VLOOKUP($E427,'Year End Feedback Backsheet'!$D$11:$EN$188,$N428,0)))</f>
        <v>7. Digital interoperability and sharing data</v>
      </c>
      <c r="M428" s="14">
        <f t="shared" si="401"/>
        <v>19</v>
      </c>
      <c r="N428" s="14">
        <f t="shared" si="397"/>
        <v>25</v>
      </c>
    </row>
    <row r="429" spans="1:14" ht="20.100000000000001" customHeight="1" thickBot="1">
      <c r="A429" s="2"/>
      <c r="B429" s="425"/>
      <c r="C429" s="455"/>
      <c r="D429" s="441"/>
      <c r="E429" s="438"/>
      <c r="F429" s="441"/>
      <c r="G429" s="280" t="str">
        <f t="shared" ref="G429" si="417">IF(F427="","","Success 3")</f>
        <v>Success 3</v>
      </c>
      <c r="H429" s="278" t="str">
        <f>IF((VLOOKUP($E427,'Year End Feedback Backsheet'!$D$11:$EN$188,$M429,0))="","",(VLOOKUP($E427,'Year End Feedback Backsheet'!$D$11:$EN$188,$M429,0)))</f>
        <v>5. Evidencing impact and measuring success</v>
      </c>
      <c r="I429" s="276" t="str">
        <f>IF(F427="","","Challenge 3")</f>
        <v>Challenge 3</v>
      </c>
      <c r="J429" s="277" t="str">
        <f>IF((VLOOKUP($E427,'Year End Feedback Backsheet'!$D$11:$EN$188,$N429,0))="","",(VLOOKUP($E427,'Year End Feedback Backsheet'!$D$11:$EN$188,$N429,0)))</f>
        <v>5. Evidencing impact and measuring success</v>
      </c>
      <c r="M429" s="14">
        <f t="shared" si="401"/>
        <v>21</v>
      </c>
      <c r="N429" s="14">
        <f t="shared" si="397"/>
        <v>27</v>
      </c>
    </row>
    <row r="430" spans="1:14" ht="20.100000000000001" customHeight="1">
      <c r="A430" s="2"/>
      <c r="B430" s="423" t="s">
        <v>20</v>
      </c>
      <c r="C430" s="453" t="s">
        <v>36</v>
      </c>
      <c r="D430" s="439" t="s">
        <v>64</v>
      </c>
      <c r="E430" s="436" t="s">
        <v>335</v>
      </c>
      <c r="F430" s="439" t="s">
        <v>336</v>
      </c>
      <c r="G430" s="265" t="str">
        <f t="shared" ref="G430" si="418">IF(F430="","","Success 1")</f>
        <v>Success 1</v>
      </c>
      <c r="H430" s="266" t="str">
        <f>IF((VLOOKUP($E430,'Year End Feedback Backsheet'!$D$11:$EN$188,$M430,0))="","",(VLOOKUP($E430,'Year End Feedback Backsheet'!$D$11:$EN$188,$M430,0)))</f>
        <v>10. Managing change</v>
      </c>
      <c r="I430" s="267" t="str">
        <f>IF(F430="","","Challenge 1")</f>
        <v>Challenge 1</v>
      </c>
      <c r="J430" s="268" t="str">
        <f>IF((VLOOKUP($E430,'Year End Feedback Backsheet'!$D$11:$EN$188,$N430,0))="","",(VLOOKUP($E430,'Year End Feedback Backsheet'!$D$11:$EN$188,$N430,0)))</f>
        <v>2. Shared leadership and governance</v>
      </c>
      <c r="M430" s="14">
        <f t="shared" si="401"/>
        <v>17</v>
      </c>
      <c r="N430" s="14">
        <f t="shared" si="397"/>
        <v>23</v>
      </c>
    </row>
    <row r="431" spans="1:14" ht="20.100000000000001" customHeight="1">
      <c r="A431" s="2"/>
      <c r="B431" s="424"/>
      <c r="C431" s="454"/>
      <c r="D431" s="440"/>
      <c r="E431" s="437"/>
      <c r="F431" s="440"/>
      <c r="G431" s="279" t="str">
        <f t="shared" ref="G431" si="419">IF(F430="","","Success 2")</f>
        <v>Success 2</v>
      </c>
      <c r="H431" s="273" t="str">
        <f>IF((VLOOKUP($E430,'Year End Feedback Backsheet'!$D$11:$EN$188,$M431,0))="","",(VLOOKUP($E430,'Year End Feedback Backsheet'!$D$11:$EN$188,$M431,0)))</f>
        <v>7. Digital interoperability and sharing data</v>
      </c>
      <c r="I431" s="271" t="str">
        <f>IF(F430="","","Challenge 2")</f>
        <v>Challenge 2</v>
      </c>
      <c r="J431" s="272" t="str">
        <f>IF((VLOOKUP($E430,'Year End Feedback Backsheet'!$D$11:$EN$188,$N431,0))="","",(VLOOKUP($E430,'Year End Feedback Backsheet'!$D$11:$EN$188,$N431,0)))</f>
        <v>4. Integrated workforce planning</v>
      </c>
      <c r="M431" s="14">
        <f t="shared" si="401"/>
        <v>19</v>
      </c>
      <c r="N431" s="14">
        <f t="shared" si="397"/>
        <v>25</v>
      </c>
    </row>
    <row r="432" spans="1:14" ht="20.100000000000001" customHeight="1" thickBot="1">
      <c r="A432" s="2"/>
      <c r="B432" s="425"/>
      <c r="C432" s="455"/>
      <c r="D432" s="441"/>
      <c r="E432" s="438"/>
      <c r="F432" s="441"/>
      <c r="G432" s="280" t="str">
        <f t="shared" ref="G432" si="420">IF(F430="","","Success 3")</f>
        <v>Success 3</v>
      </c>
      <c r="H432" s="278" t="str">
        <f>IF((VLOOKUP($E430,'Year End Feedback Backsheet'!$D$11:$EN$188,$M432,0))="","",(VLOOKUP($E430,'Year End Feedback Backsheet'!$D$11:$EN$188,$M432,0)))</f>
        <v>6. Delivering services across interfaces</v>
      </c>
      <c r="I432" s="276" t="str">
        <f>IF(F430="","","Challenge 3")</f>
        <v>Challenge 3</v>
      </c>
      <c r="J432" s="277" t="str">
        <f>IF((VLOOKUP($E430,'Year End Feedback Backsheet'!$D$11:$EN$188,$N432,0))="","",(VLOOKUP($E430,'Year End Feedback Backsheet'!$D$11:$EN$188,$N432,0)))</f>
        <v>3. Collaborative working relationships</v>
      </c>
      <c r="M432" s="14">
        <f t="shared" si="401"/>
        <v>21</v>
      </c>
      <c r="N432" s="14">
        <f t="shared" si="397"/>
        <v>27</v>
      </c>
    </row>
    <row r="433" spans="1:14" ht="20.100000000000001" customHeight="1">
      <c r="A433" s="2"/>
      <c r="B433" s="423" t="s">
        <v>20</v>
      </c>
      <c r="C433" s="453" t="s">
        <v>36</v>
      </c>
      <c r="D433" s="439" t="s">
        <v>64</v>
      </c>
      <c r="E433" s="436" t="s">
        <v>337</v>
      </c>
      <c r="F433" s="439" t="s">
        <v>338</v>
      </c>
      <c r="G433" s="265" t="str">
        <f t="shared" ref="G433" si="421">IF(F433="","","Success 1")</f>
        <v>Success 1</v>
      </c>
      <c r="H433" s="266" t="str">
        <f>IF((VLOOKUP($E433,'Year End Feedback Backsheet'!$D$11:$EN$188,$M433,0))="","",(VLOOKUP($E433,'Year End Feedback Backsheet'!$D$11:$EN$188,$M433,0)))</f>
        <v>3. Collaborative working relationships</v>
      </c>
      <c r="I433" s="267" t="str">
        <f>IF(F433="","","Challenge 1")</f>
        <v>Challenge 1</v>
      </c>
      <c r="J433" s="268" t="str">
        <f>IF((VLOOKUP($E433,'Year End Feedback Backsheet'!$D$11:$EN$188,$N433,0))="","",(VLOOKUP($E433,'Year End Feedback Backsheet'!$D$11:$EN$188,$N433,0)))</f>
        <v>7. Digital interoperability and sharing data</v>
      </c>
      <c r="M433" s="14">
        <f t="shared" si="401"/>
        <v>17</v>
      </c>
      <c r="N433" s="14">
        <f t="shared" si="397"/>
        <v>23</v>
      </c>
    </row>
    <row r="434" spans="1:14" ht="20.100000000000001" customHeight="1">
      <c r="A434" s="2"/>
      <c r="B434" s="424"/>
      <c r="C434" s="454"/>
      <c r="D434" s="440"/>
      <c r="E434" s="437"/>
      <c r="F434" s="440"/>
      <c r="G434" s="279" t="str">
        <f t="shared" ref="G434" si="422">IF(F433="","","Success 2")</f>
        <v>Success 2</v>
      </c>
      <c r="H434" s="273" t="str">
        <f>IF((VLOOKUP($E433,'Year End Feedback Backsheet'!$D$11:$EN$188,$M434,0))="","",(VLOOKUP($E433,'Year End Feedback Backsheet'!$D$11:$EN$188,$M434,0)))</f>
        <v>4. Integrated workforce planning</v>
      </c>
      <c r="I434" s="271" t="str">
        <f>IF(F433="","","Challenge 2")</f>
        <v>Challenge 2</v>
      </c>
      <c r="J434" s="272" t="str">
        <f>IF((VLOOKUP($E433,'Year End Feedback Backsheet'!$D$11:$EN$188,$N434,0))="","",(VLOOKUP($E433,'Year End Feedback Backsheet'!$D$11:$EN$188,$N434,0)))</f>
        <v>6. Delivering services across interfaces</v>
      </c>
      <c r="M434" s="14">
        <f t="shared" si="401"/>
        <v>19</v>
      </c>
      <c r="N434" s="14">
        <f t="shared" si="397"/>
        <v>25</v>
      </c>
    </row>
    <row r="435" spans="1:14" ht="20.100000000000001" customHeight="1" thickBot="1">
      <c r="A435" s="2"/>
      <c r="B435" s="425"/>
      <c r="C435" s="455"/>
      <c r="D435" s="441"/>
      <c r="E435" s="438"/>
      <c r="F435" s="441"/>
      <c r="G435" s="280" t="str">
        <f t="shared" ref="G435" si="423">IF(F433="","","Success 3")</f>
        <v>Success 3</v>
      </c>
      <c r="H435" s="278" t="str">
        <f>IF((VLOOKUP($E433,'Year End Feedback Backsheet'!$D$11:$EN$188,$M435,0))="","",(VLOOKUP($E433,'Year End Feedback Backsheet'!$D$11:$EN$188,$M435,0)))</f>
        <v>1. Shared vision and commitment</v>
      </c>
      <c r="I435" s="276" t="str">
        <f>IF(F433="","","Challenge 3")</f>
        <v>Challenge 3</v>
      </c>
      <c r="J435" s="277" t="str">
        <f>IF((VLOOKUP($E433,'Year End Feedback Backsheet'!$D$11:$EN$188,$N435,0))="","",(VLOOKUP($E433,'Year End Feedback Backsheet'!$D$11:$EN$188,$N435,0)))</f>
        <v>8. Joint contracts and payment mechanisms</v>
      </c>
      <c r="M435" s="14">
        <f t="shared" si="401"/>
        <v>21</v>
      </c>
      <c r="N435" s="14">
        <f t="shared" si="397"/>
        <v>27</v>
      </c>
    </row>
    <row r="436" spans="1:14" ht="20.100000000000001" customHeight="1">
      <c r="A436" s="2"/>
      <c r="B436" s="423" t="s">
        <v>16</v>
      </c>
      <c r="C436" s="453" t="s">
        <v>26</v>
      </c>
      <c r="D436" s="439" t="s">
        <v>46</v>
      </c>
      <c r="E436" s="436" t="s">
        <v>339</v>
      </c>
      <c r="F436" s="439" t="s">
        <v>340</v>
      </c>
      <c r="G436" s="265" t="str">
        <f t="shared" ref="G436" si="424">IF(F436="","","Success 1")</f>
        <v>Success 1</v>
      </c>
      <c r="H436" s="266" t="str">
        <f>IF((VLOOKUP($E436,'Year End Feedback Backsheet'!$D$11:$EN$188,$M436,0))="","",(VLOOKUP($E436,'Year End Feedback Backsheet'!$D$11:$EN$188,$M436,0)))</f>
        <v>3. Collaborative working relationships</v>
      </c>
      <c r="I436" s="267" t="str">
        <f>IF(F436="","","Challenge 1")</f>
        <v>Challenge 1</v>
      </c>
      <c r="J436" s="268" t="str">
        <f>IF((VLOOKUP($E436,'Year End Feedback Backsheet'!$D$11:$EN$188,$N436,0))="","",(VLOOKUP($E436,'Year End Feedback Backsheet'!$D$11:$EN$188,$N436,0)))</f>
        <v>2. Shared leadership and governance</v>
      </c>
      <c r="M436" s="14">
        <f t="shared" si="401"/>
        <v>17</v>
      </c>
      <c r="N436" s="14">
        <f t="shared" si="397"/>
        <v>23</v>
      </c>
    </row>
    <row r="437" spans="1:14" ht="20.100000000000001" customHeight="1">
      <c r="A437" s="2"/>
      <c r="B437" s="424"/>
      <c r="C437" s="454"/>
      <c r="D437" s="440"/>
      <c r="E437" s="437"/>
      <c r="F437" s="440"/>
      <c r="G437" s="279" t="str">
        <f t="shared" ref="G437" si="425">IF(F436="","","Success 2")</f>
        <v>Success 2</v>
      </c>
      <c r="H437" s="273" t="str">
        <f>IF((VLOOKUP($E436,'Year End Feedback Backsheet'!$D$11:$EN$188,$M437,0))="","",(VLOOKUP($E436,'Year End Feedback Backsheet'!$D$11:$EN$188,$M437,0)))</f>
        <v>1. Shared vision and commitment</v>
      </c>
      <c r="I437" s="271" t="str">
        <f>IF(F436="","","Challenge 2")</f>
        <v>Challenge 2</v>
      </c>
      <c r="J437" s="272" t="str">
        <f>IF((VLOOKUP($E436,'Year End Feedback Backsheet'!$D$11:$EN$188,$N437,0))="","",(VLOOKUP($E436,'Year End Feedback Backsheet'!$D$11:$EN$188,$N437,0)))</f>
        <v>Other</v>
      </c>
      <c r="M437" s="14">
        <f t="shared" si="401"/>
        <v>19</v>
      </c>
      <c r="N437" s="14">
        <f t="shared" si="397"/>
        <v>25</v>
      </c>
    </row>
    <row r="438" spans="1:14" ht="20.100000000000001" customHeight="1" thickBot="1">
      <c r="A438" s="2"/>
      <c r="B438" s="425"/>
      <c r="C438" s="455"/>
      <c r="D438" s="441"/>
      <c r="E438" s="438"/>
      <c r="F438" s="441"/>
      <c r="G438" s="280" t="str">
        <f t="shared" ref="G438" si="426">IF(F436="","","Success 3")</f>
        <v>Success 3</v>
      </c>
      <c r="H438" s="278" t="str">
        <f>IF((VLOOKUP($E436,'Year End Feedback Backsheet'!$D$11:$EN$188,$M438,0))="","",(VLOOKUP($E436,'Year End Feedback Backsheet'!$D$11:$EN$188,$M438,0)))</f>
        <v>3. Collaborative working relationships</v>
      </c>
      <c r="I438" s="276" t="str">
        <f>IF(F436="","","Challenge 3")</f>
        <v>Challenge 3</v>
      </c>
      <c r="J438" s="277" t="str">
        <f>IF((VLOOKUP($E436,'Year End Feedback Backsheet'!$D$11:$EN$188,$N438,0))="","",(VLOOKUP($E436,'Year End Feedback Backsheet'!$D$11:$EN$188,$N438,0)))</f>
        <v>7. Digital interoperability and sharing data</v>
      </c>
      <c r="M438" s="14">
        <f t="shared" si="401"/>
        <v>21</v>
      </c>
      <c r="N438" s="14">
        <f t="shared" si="397"/>
        <v>27</v>
      </c>
    </row>
    <row r="439" spans="1:14" ht="20.100000000000001" customHeight="1">
      <c r="A439" s="2"/>
      <c r="B439" s="423" t="s">
        <v>18</v>
      </c>
      <c r="C439" s="453" t="s">
        <v>32</v>
      </c>
      <c r="D439" s="439" t="s">
        <v>50</v>
      </c>
      <c r="E439" s="436" t="s">
        <v>341</v>
      </c>
      <c r="F439" s="439" t="s">
        <v>342</v>
      </c>
      <c r="G439" s="265" t="str">
        <f t="shared" ref="G439" si="427">IF(F439="","","Success 1")</f>
        <v>Success 1</v>
      </c>
      <c r="H439" s="266" t="str">
        <f>IF((VLOOKUP($E439,'Year End Feedback Backsheet'!$D$11:$EN$188,$M439,0))="","",(VLOOKUP($E439,'Year End Feedback Backsheet'!$D$11:$EN$188,$M439,0)))</f>
        <v>6. Delivering services across interfaces</v>
      </c>
      <c r="I439" s="267" t="str">
        <f>IF(F439="","","Challenge 1")</f>
        <v>Challenge 1</v>
      </c>
      <c r="J439" s="268" t="str">
        <f>IF((VLOOKUP($E439,'Year End Feedback Backsheet'!$D$11:$EN$188,$N439,0))="","",(VLOOKUP($E439,'Year End Feedback Backsheet'!$D$11:$EN$188,$N439,0)))</f>
        <v>10. Managing change</v>
      </c>
      <c r="M439" s="14">
        <f t="shared" si="401"/>
        <v>17</v>
      </c>
      <c r="N439" s="14">
        <f t="shared" si="397"/>
        <v>23</v>
      </c>
    </row>
    <row r="440" spans="1:14" ht="20.100000000000001" customHeight="1">
      <c r="A440" s="2"/>
      <c r="B440" s="424"/>
      <c r="C440" s="454"/>
      <c r="D440" s="440"/>
      <c r="E440" s="437"/>
      <c r="F440" s="440"/>
      <c r="G440" s="279" t="str">
        <f t="shared" ref="G440" si="428">IF(F439="","","Success 2")</f>
        <v>Success 2</v>
      </c>
      <c r="H440" s="273" t="str">
        <f>IF((VLOOKUP($E439,'Year End Feedback Backsheet'!$D$11:$EN$188,$M440,0))="","",(VLOOKUP($E439,'Year End Feedback Backsheet'!$D$11:$EN$188,$M440,0)))</f>
        <v>1. Shared vision and commitment</v>
      </c>
      <c r="I440" s="271" t="str">
        <f>IF(F439="","","Challenge 2")</f>
        <v>Challenge 2</v>
      </c>
      <c r="J440" s="272" t="str">
        <f>IF((VLOOKUP($E439,'Year End Feedback Backsheet'!$D$11:$EN$188,$N440,0))="","",(VLOOKUP($E439,'Year End Feedback Backsheet'!$D$11:$EN$188,$N440,0)))</f>
        <v>1. Shared vision and commitment</v>
      </c>
      <c r="M440" s="14">
        <f t="shared" si="401"/>
        <v>19</v>
      </c>
      <c r="N440" s="14">
        <f t="shared" si="397"/>
        <v>25</v>
      </c>
    </row>
    <row r="441" spans="1:14" ht="20.100000000000001" customHeight="1" thickBot="1">
      <c r="A441" s="2"/>
      <c r="B441" s="425"/>
      <c r="C441" s="455"/>
      <c r="D441" s="441"/>
      <c r="E441" s="438"/>
      <c r="F441" s="441"/>
      <c r="G441" s="280" t="str">
        <f t="shared" ref="G441" si="429">IF(F439="","","Success 3")</f>
        <v>Success 3</v>
      </c>
      <c r="H441" s="278" t="str">
        <f>IF((VLOOKUP($E439,'Year End Feedback Backsheet'!$D$11:$EN$188,$M441,0))="","",(VLOOKUP($E439,'Year End Feedback Backsheet'!$D$11:$EN$188,$M441,0)))</f>
        <v>5. Evidencing impact and measuring success</v>
      </c>
      <c r="I441" s="276" t="str">
        <f>IF(F439="","","Challenge 3")</f>
        <v>Challenge 3</v>
      </c>
      <c r="J441" s="277" t="str">
        <f>IF((VLOOKUP($E439,'Year End Feedback Backsheet'!$D$11:$EN$188,$N441,0))="","",(VLOOKUP($E439,'Year End Feedback Backsheet'!$D$11:$EN$188,$N441,0)))</f>
        <v>6. Delivering services across interfaces</v>
      </c>
      <c r="M441" s="14">
        <f t="shared" si="401"/>
        <v>21</v>
      </c>
      <c r="N441" s="14">
        <f t="shared" si="397"/>
        <v>27</v>
      </c>
    </row>
    <row r="442" spans="1:14" ht="20.100000000000001" customHeight="1">
      <c r="A442" s="2"/>
      <c r="B442" s="423" t="s">
        <v>22</v>
      </c>
      <c r="C442" s="453" t="s">
        <v>38</v>
      </c>
      <c r="D442" s="439" t="s">
        <v>60</v>
      </c>
      <c r="E442" s="436" t="s">
        <v>343</v>
      </c>
      <c r="F442" s="439" t="s">
        <v>344</v>
      </c>
      <c r="G442" s="265" t="str">
        <f t="shared" ref="G442" si="430">IF(F442="","","Success 1")</f>
        <v>Success 1</v>
      </c>
      <c r="H442" s="266" t="str">
        <f>IF((VLOOKUP($E442,'Year End Feedback Backsheet'!$D$11:$EN$188,$M442,0))="","",(VLOOKUP($E442,'Year End Feedback Backsheet'!$D$11:$EN$188,$M442,0)))</f>
        <v>4. Integrated workforce planning</v>
      </c>
      <c r="I442" s="267" t="str">
        <f>IF(F442="","","Challenge 1")</f>
        <v>Challenge 1</v>
      </c>
      <c r="J442" s="268" t="str">
        <f>IF((VLOOKUP($E442,'Year End Feedback Backsheet'!$D$11:$EN$188,$N442,0))="","",(VLOOKUP($E442,'Year End Feedback Backsheet'!$D$11:$EN$188,$N442,0)))</f>
        <v>Other</v>
      </c>
      <c r="M442" s="14">
        <f t="shared" si="401"/>
        <v>17</v>
      </c>
      <c r="N442" s="14">
        <f t="shared" si="397"/>
        <v>23</v>
      </c>
    </row>
    <row r="443" spans="1:14" ht="20.100000000000001" customHeight="1">
      <c r="A443" s="2"/>
      <c r="B443" s="424"/>
      <c r="C443" s="454"/>
      <c r="D443" s="440"/>
      <c r="E443" s="437"/>
      <c r="F443" s="440"/>
      <c r="G443" s="279" t="str">
        <f t="shared" ref="G443" si="431">IF(F442="","","Success 2")</f>
        <v>Success 2</v>
      </c>
      <c r="H443" s="273" t="str">
        <f>IF((VLOOKUP($E442,'Year End Feedback Backsheet'!$D$11:$EN$188,$M443,0))="","",(VLOOKUP($E442,'Year End Feedback Backsheet'!$D$11:$EN$188,$M443,0)))</f>
        <v>3. Collaborative working relationships</v>
      </c>
      <c r="I443" s="271" t="str">
        <f>IF(F442="","","Challenge 2")</f>
        <v>Challenge 2</v>
      </c>
      <c r="J443" s="272" t="str">
        <f>IF((VLOOKUP($E442,'Year End Feedback Backsheet'!$D$11:$EN$188,$N443,0))="","",(VLOOKUP($E442,'Year End Feedback Backsheet'!$D$11:$EN$188,$N443,0)))</f>
        <v>Other</v>
      </c>
      <c r="M443" s="14">
        <f t="shared" si="401"/>
        <v>19</v>
      </c>
      <c r="N443" s="14">
        <f t="shared" si="397"/>
        <v>25</v>
      </c>
    </row>
    <row r="444" spans="1:14" ht="20.100000000000001" customHeight="1" thickBot="1">
      <c r="A444" s="2"/>
      <c r="B444" s="425"/>
      <c r="C444" s="455"/>
      <c r="D444" s="441"/>
      <c r="E444" s="438"/>
      <c r="F444" s="441"/>
      <c r="G444" s="280" t="str">
        <f t="shared" ref="G444" si="432">IF(F442="","","Success 3")</f>
        <v>Success 3</v>
      </c>
      <c r="H444" s="278" t="str">
        <f>IF((VLOOKUP($E442,'Year End Feedback Backsheet'!$D$11:$EN$188,$M444,0))="","",(VLOOKUP($E442,'Year End Feedback Backsheet'!$D$11:$EN$188,$M444,0)))</f>
        <v>5. Evidencing impact and measuring success</v>
      </c>
      <c r="I444" s="276" t="str">
        <f>IF(F442="","","Challenge 3")</f>
        <v>Challenge 3</v>
      </c>
      <c r="J444" s="277" t="str">
        <f>IF((VLOOKUP($E442,'Year End Feedback Backsheet'!$D$11:$EN$188,$N444,0))="","",(VLOOKUP($E442,'Year End Feedback Backsheet'!$D$11:$EN$188,$N444,0)))</f>
        <v>Other</v>
      </c>
      <c r="M444" s="14">
        <f t="shared" si="401"/>
        <v>21</v>
      </c>
      <c r="N444" s="14">
        <f t="shared" si="397"/>
        <v>27</v>
      </c>
    </row>
    <row r="445" spans="1:14" ht="20.100000000000001" customHeight="1">
      <c r="A445" s="2"/>
      <c r="B445" s="423" t="s">
        <v>22</v>
      </c>
      <c r="C445" s="453" t="s">
        <v>38</v>
      </c>
      <c r="D445" s="439" t="s">
        <v>58</v>
      </c>
      <c r="E445" s="436" t="s">
        <v>345</v>
      </c>
      <c r="F445" s="439" t="s">
        <v>346</v>
      </c>
      <c r="G445" s="265" t="str">
        <f t="shared" ref="G445" si="433">IF(F445="","","Success 1")</f>
        <v>Success 1</v>
      </c>
      <c r="H445" s="266" t="str">
        <f>IF((VLOOKUP($E445,'Year End Feedback Backsheet'!$D$11:$EN$188,$M445,0))="","",(VLOOKUP($E445,'Year End Feedback Backsheet'!$D$11:$EN$188,$M445,0)))</f>
        <v>5. Evidencing impact and measuring success</v>
      </c>
      <c r="I445" s="267" t="str">
        <f>IF(F445="","","Challenge 1")</f>
        <v>Challenge 1</v>
      </c>
      <c r="J445" s="268" t="str">
        <f>IF((VLOOKUP($E445,'Year End Feedback Backsheet'!$D$11:$EN$188,$N445,0))="","",(VLOOKUP($E445,'Year End Feedback Backsheet'!$D$11:$EN$188,$N445,0)))</f>
        <v>3. Collaborative working relationships</v>
      </c>
      <c r="M445" s="14">
        <f t="shared" si="401"/>
        <v>17</v>
      </c>
      <c r="N445" s="14">
        <f t="shared" si="397"/>
        <v>23</v>
      </c>
    </row>
    <row r="446" spans="1:14" ht="20.100000000000001" customHeight="1">
      <c r="A446" s="2"/>
      <c r="B446" s="424"/>
      <c r="C446" s="454"/>
      <c r="D446" s="440"/>
      <c r="E446" s="437"/>
      <c r="F446" s="440"/>
      <c r="G446" s="279" t="str">
        <f t="shared" ref="G446" si="434">IF(F445="","","Success 2")</f>
        <v>Success 2</v>
      </c>
      <c r="H446" s="273" t="str">
        <f>IF((VLOOKUP($E445,'Year End Feedback Backsheet'!$D$11:$EN$188,$M446,0))="","",(VLOOKUP($E445,'Year End Feedback Backsheet'!$D$11:$EN$188,$M446,0)))</f>
        <v>4. Integrated workforce planning</v>
      </c>
      <c r="I446" s="271" t="str">
        <f>IF(F445="","","Challenge 2")</f>
        <v>Challenge 2</v>
      </c>
      <c r="J446" s="272" t="str">
        <f>IF((VLOOKUP($E445,'Year End Feedback Backsheet'!$D$11:$EN$188,$N446,0))="","",(VLOOKUP($E445,'Year End Feedback Backsheet'!$D$11:$EN$188,$N446,0)))</f>
        <v>5. Evidencing impact and measuring success</v>
      </c>
      <c r="M446" s="14">
        <f t="shared" si="401"/>
        <v>19</v>
      </c>
      <c r="N446" s="14">
        <f t="shared" si="397"/>
        <v>25</v>
      </c>
    </row>
    <row r="447" spans="1:14" ht="20.100000000000001" customHeight="1" thickBot="1">
      <c r="A447" s="2"/>
      <c r="B447" s="425"/>
      <c r="C447" s="455"/>
      <c r="D447" s="441"/>
      <c r="E447" s="438"/>
      <c r="F447" s="441"/>
      <c r="G447" s="280" t="str">
        <f t="shared" ref="G447" si="435">IF(F445="","","Success 3")</f>
        <v>Success 3</v>
      </c>
      <c r="H447" s="278" t="str">
        <f>IF((VLOOKUP($E445,'Year End Feedback Backsheet'!$D$11:$EN$188,$M447,0))="","",(VLOOKUP($E445,'Year End Feedback Backsheet'!$D$11:$EN$188,$M447,0)))</f>
        <v>3. Collaborative working relationships</v>
      </c>
      <c r="I447" s="276" t="str">
        <f>IF(F445="","","Challenge 3")</f>
        <v>Challenge 3</v>
      </c>
      <c r="J447" s="277" t="str">
        <f>IF((VLOOKUP($E445,'Year End Feedback Backsheet'!$D$11:$EN$188,$N447,0))="","",(VLOOKUP($E445,'Year End Feedback Backsheet'!$D$11:$EN$188,$N447,0)))</f>
        <v>8. Joint contracts and payment mechanisms</v>
      </c>
      <c r="M447" s="14">
        <f t="shared" si="401"/>
        <v>21</v>
      </c>
      <c r="N447" s="14">
        <f t="shared" si="397"/>
        <v>27</v>
      </c>
    </row>
    <row r="448" spans="1:14" ht="20.100000000000001" customHeight="1">
      <c r="A448" s="2"/>
      <c r="B448" s="423" t="s">
        <v>20</v>
      </c>
      <c r="C448" s="453" t="s">
        <v>36</v>
      </c>
      <c r="D448" s="439" t="s">
        <v>64</v>
      </c>
      <c r="E448" s="436" t="s">
        <v>347</v>
      </c>
      <c r="F448" s="439" t="s">
        <v>348</v>
      </c>
      <c r="G448" s="265" t="str">
        <f t="shared" ref="G448" si="436">IF(F448="","","Success 1")</f>
        <v>Success 1</v>
      </c>
      <c r="H448" s="266" t="str">
        <f>IF((VLOOKUP($E448,'Year End Feedback Backsheet'!$D$11:$EN$188,$M448,0))="","",(VLOOKUP($E448,'Year End Feedback Backsheet'!$D$11:$EN$188,$M448,0)))</f>
        <v>5. Evidencing impact and measuring success</v>
      </c>
      <c r="I448" s="267" t="str">
        <f>IF(F448="","","Challenge 1")</f>
        <v>Challenge 1</v>
      </c>
      <c r="J448" s="268" t="str">
        <f>IF((VLOOKUP($E448,'Year End Feedback Backsheet'!$D$11:$EN$188,$N448,0))="","",(VLOOKUP($E448,'Year End Feedback Backsheet'!$D$11:$EN$188,$N448,0)))</f>
        <v>6. Delivering services across interfaces</v>
      </c>
      <c r="M448" s="14">
        <f t="shared" si="401"/>
        <v>17</v>
      </c>
      <c r="N448" s="14">
        <f t="shared" si="397"/>
        <v>23</v>
      </c>
    </row>
    <row r="449" spans="1:14" ht="20.100000000000001" customHeight="1">
      <c r="A449" s="2"/>
      <c r="B449" s="424"/>
      <c r="C449" s="454"/>
      <c r="D449" s="440"/>
      <c r="E449" s="437"/>
      <c r="F449" s="440"/>
      <c r="G449" s="279" t="str">
        <f t="shared" ref="G449" si="437">IF(F448="","","Success 2")</f>
        <v>Success 2</v>
      </c>
      <c r="H449" s="273" t="str">
        <f>IF((VLOOKUP($E448,'Year End Feedback Backsheet'!$D$11:$EN$188,$M449,0))="","",(VLOOKUP($E448,'Year End Feedback Backsheet'!$D$11:$EN$188,$M449,0)))</f>
        <v>6. Delivering services across interfaces</v>
      </c>
      <c r="I449" s="271" t="str">
        <f>IF(F448="","","Challenge 2")</f>
        <v>Challenge 2</v>
      </c>
      <c r="J449" s="272" t="str">
        <f>IF((VLOOKUP($E448,'Year End Feedback Backsheet'!$D$11:$EN$188,$N449,0))="","",(VLOOKUP($E448,'Year End Feedback Backsheet'!$D$11:$EN$188,$N449,0)))</f>
        <v>7. Digital interoperability and sharing data</v>
      </c>
      <c r="M449" s="14">
        <f t="shared" si="401"/>
        <v>19</v>
      </c>
      <c r="N449" s="14">
        <f t="shared" si="397"/>
        <v>25</v>
      </c>
    </row>
    <row r="450" spans="1:14" ht="20.100000000000001" customHeight="1" thickBot="1">
      <c r="A450" s="2"/>
      <c r="B450" s="425"/>
      <c r="C450" s="455"/>
      <c r="D450" s="441"/>
      <c r="E450" s="438"/>
      <c r="F450" s="441"/>
      <c r="G450" s="280" t="str">
        <f t="shared" ref="G450" si="438">IF(F448="","","Success 3")</f>
        <v>Success 3</v>
      </c>
      <c r="H450" s="278" t="str">
        <f>IF((VLOOKUP($E448,'Year End Feedback Backsheet'!$D$11:$EN$188,$M450,0))="","",(VLOOKUP($E448,'Year End Feedback Backsheet'!$D$11:$EN$188,$M450,0)))</f>
        <v>7. Digital interoperability and sharing data</v>
      </c>
      <c r="I450" s="276" t="str">
        <f>IF(F448="","","Challenge 3")</f>
        <v>Challenge 3</v>
      </c>
      <c r="J450" s="277" t="str">
        <f>IF((VLOOKUP($E448,'Year End Feedback Backsheet'!$D$11:$EN$188,$N450,0))="","",(VLOOKUP($E448,'Year End Feedback Backsheet'!$D$11:$EN$188,$N450,0)))</f>
        <v>9. Sharing risks and benefits</v>
      </c>
      <c r="M450" s="14">
        <f t="shared" si="401"/>
        <v>21</v>
      </c>
      <c r="N450" s="14">
        <f t="shared" si="397"/>
        <v>27</v>
      </c>
    </row>
    <row r="451" spans="1:14" ht="20.100000000000001" customHeight="1">
      <c r="A451" s="2"/>
      <c r="B451" s="423" t="s">
        <v>16</v>
      </c>
      <c r="C451" s="453" t="s">
        <v>26</v>
      </c>
      <c r="D451" s="439" t="s">
        <v>466</v>
      </c>
      <c r="E451" s="436" t="s">
        <v>349</v>
      </c>
      <c r="F451" s="439" t="s">
        <v>350</v>
      </c>
      <c r="G451" s="265" t="str">
        <f t="shared" ref="G451" si="439">IF(F451="","","Success 1")</f>
        <v>Success 1</v>
      </c>
      <c r="H451" s="266" t="str">
        <f>IF((VLOOKUP($E451,'Year End Feedback Backsheet'!$D$11:$EN$188,$M451,0))="","",(VLOOKUP($E451,'Year End Feedback Backsheet'!$D$11:$EN$188,$M451,0)))</f>
        <v>1. Shared vision and commitment</v>
      </c>
      <c r="I451" s="267" t="str">
        <f>IF(F451="","","Challenge 1")</f>
        <v>Challenge 1</v>
      </c>
      <c r="J451" s="268" t="str">
        <f>IF((VLOOKUP($E451,'Year End Feedback Backsheet'!$D$11:$EN$188,$N451,0))="","",(VLOOKUP($E451,'Year End Feedback Backsheet'!$D$11:$EN$188,$N451,0)))</f>
        <v>5. Evidencing impact and measuring success</v>
      </c>
      <c r="M451" s="14">
        <f t="shared" si="401"/>
        <v>17</v>
      </c>
      <c r="N451" s="14">
        <f t="shared" si="397"/>
        <v>23</v>
      </c>
    </row>
    <row r="452" spans="1:14" ht="20.100000000000001" customHeight="1">
      <c r="A452" s="2"/>
      <c r="B452" s="424"/>
      <c r="C452" s="454"/>
      <c r="D452" s="440"/>
      <c r="E452" s="437"/>
      <c r="F452" s="440"/>
      <c r="G452" s="279" t="str">
        <f t="shared" ref="G452" si="440">IF(F451="","","Success 2")</f>
        <v>Success 2</v>
      </c>
      <c r="H452" s="273" t="str">
        <f>IF((VLOOKUP($E451,'Year End Feedback Backsheet'!$D$11:$EN$188,$M452,0))="","",(VLOOKUP($E451,'Year End Feedback Backsheet'!$D$11:$EN$188,$M452,0)))</f>
        <v/>
      </c>
      <c r="I452" s="271" t="str">
        <f>IF(F451="","","Challenge 2")</f>
        <v>Challenge 2</v>
      </c>
      <c r="J452" s="272" t="str">
        <f>IF((VLOOKUP($E451,'Year End Feedback Backsheet'!$D$11:$EN$188,$N452,0))="","",(VLOOKUP($E451,'Year End Feedback Backsheet'!$D$11:$EN$188,$N452,0)))</f>
        <v/>
      </c>
      <c r="M452" s="14">
        <f t="shared" si="401"/>
        <v>19</v>
      </c>
      <c r="N452" s="14">
        <f t="shared" si="397"/>
        <v>25</v>
      </c>
    </row>
    <row r="453" spans="1:14" ht="20.100000000000001" customHeight="1" thickBot="1">
      <c r="A453" s="2"/>
      <c r="B453" s="425"/>
      <c r="C453" s="455"/>
      <c r="D453" s="441"/>
      <c r="E453" s="438"/>
      <c r="F453" s="441"/>
      <c r="G453" s="280" t="str">
        <f t="shared" ref="G453" si="441">IF(F451="","","Success 3")</f>
        <v>Success 3</v>
      </c>
      <c r="H453" s="278" t="str">
        <f>IF((VLOOKUP($E451,'Year End Feedback Backsheet'!$D$11:$EN$188,$M453,0))="","",(VLOOKUP($E451,'Year End Feedback Backsheet'!$D$11:$EN$188,$M453,0)))</f>
        <v/>
      </c>
      <c r="I453" s="276" t="str">
        <f>IF(F451="","","Challenge 3")</f>
        <v>Challenge 3</v>
      </c>
      <c r="J453" s="277" t="str">
        <f>IF((VLOOKUP($E451,'Year End Feedback Backsheet'!$D$11:$EN$188,$N453,0))="","",(VLOOKUP($E451,'Year End Feedback Backsheet'!$D$11:$EN$188,$N453,0)))</f>
        <v/>
      </c>
      <c r="M453" s="14">
        <f t="shared" si="401"/>
        <v>21</v>
      </c>
      <c r="N453" s="14">
        <f t="shared" si="397"/>
        <v>27</v>
      </c>
    </row>
    <row r="454" spans="1:14" ht="20.100000000000001" customHeight="1">
      <c r="A454" s="2"/>
      <c r="B454" s="423" t="s">
        <v>22</v>
      </c>
      <c r="C454" s="453" t="s">
        <v>40</v>
      </c>
      <c r="D454" s="439" t="s">
        <v>60</v>
      </c>
      <c r="E454" s="436" t="s">
        <v>351</v>
      </c>
      <c r="F454" s="439" t="s">
        <v>352</v>
      </c>
      <c r="G454" s="265" t="str">
        <f t="shared" ref="G454" si="442">IF(F454="","","Success 1")</f>
        <v>Success 1</v>
      </c>
      <c r="H454" s="266" t="str">
        <f>IF((VLOOKUP($E454,'Year End Feedback Backsheet'!$D$11:$EN$188,$M454,0))="","",(VLOOKUP($E454,'Year End Feedback Backsheet'!$D$11:$EN$188,$M454,0)))</f>
        <v>3. Collaborative working relationships</v>
      </c>
      <c r="I454" s="267" t="str">
        <f>IF(F454="","","Challenge 1")</f>
        <v>Challenge 1</v>
      </c>
      <c r="J454" s="268" t="str">
        <f>IF((VLOOKUP($E454,'Year End Feedback Backsheet'!$D$11:$EN$188,$N454,0))="","",(VLOOKUP($E454,'Year End Feedback Backsheet'!$D$11:$EN$188,$N454,0)))</f>
        <v>Other</v>
      </c>
      <c r="M454" s="14">
        <f t="shared" si="401"/>
        <v>17</v>
      </c>
      <c r="N454" s="14">
        <f t="shared" si="397"/>
        <v>23</v>
      </c>
    </row>
    <row r="455" spans="1:14" ht="20.100000000000001" customHeight="1">
      <c r="A455" s="2"/>
      <c r="B455" s="424"/>
      <c r="C455" s="454"/>
      <c r="D455" s="440"/>
      <c r="E455" s="437"/>
      <c r="F455" s="440"/>
      <c r="G455" s="279" t="str">
        <f t="shared" ref="G455" si="443">IF(F454="","","Success 2")</f>
        <v>Success 2</v>
      </c>
      <c r="H455" s="273" t="str">
        <f>IF((VLOOKUP($E454,'Year End Feedback Backsheet'!$D$11:$EN$188,$M455,0))="","",(VLOOKUP($E454,'Year End Feedback Backsheet'!$D$11:$EN$188,$M455,0)))</f>
        <v>Other</v>
      </c>
      <c r="I455" s="271" t="str">
        <f>IF(F454="","","Challenge 2")</f>
        <v>Challenge 2</v>
      </c>
      <c r="J455" s="272" t="str">
        <f>IF((VLOOKUP($E454,'Year End Feedback Backsheet'!$D$11:$EN$188,$N455,0))="","",(VLOOKUP($E454,'Year End Feedback Backsheet'!$D$11:$EN$188,$N455,0)))</f>
        <v>Other</v>
      </c>
      <c r="M455" s="14">
        <f t="shared" si="401"/>
        <v>19</v>
      </c>
      <c r="N455" s="14">
        <f t="shared" si="397"/>
        <v>25</v>
      </c>
    </row>
    <row r="456" spans="1:14" ht="20.100000000000001" customHeight="1" thickBot="1">
      <c r="A456" s="2"/>
      <c r="B456" s="425"/>
      <c r="C456" s="455"/>
      <c r="D456" s="441"/>
      <c r="E456" s="438"/>
      <c r="F456" s="441"/>
      <c r="G456" s="280" t="str">
        <f t="shared" ref="G456" si="444">IF(F454="","","Success 3")</f>
        <v>Success 3</v>
      </c>
      <c r="H456" s="278" t="str">
        <f>IF((VLOOKUP($E454,'Year End Feedback Backsheet'!$D$11:$EN$188,$M456,0))="","",(VLOOKUP($E454,'Year End Feedback Backsheet'!$D$11:$EN$188,$M456,0)))</f>
        <v>4. Integrated workforce planning</v>
      </c>
      <c r="I456" s="276" t="str">
        <f>IF(F454="","","Challenge 3")</f>
        <v>Challenge 3</v>
      </c>
      <c r="J456" s="277" t="str">
        <f>IF((VLOOKUP($E454,'Year End Feedback Backsheet'!$D$11:$EN$188,$N456,0))="","",(VLOOKUP($E454,'Year End Feedback Backsheet'!$D$11:$EN$188,$N456,0)))</f>
        <v>4. Integrated workforce planning</v>
      </c>
      <c r="M456" s="14">
        <f t="shared" si="401"/>
        <v>21</v>
      </c>
      <c r="N456" s="14">
        <f t="shared" si="397"/>
        <v>27</v>
      </c>
    </row>
    <row r="457" spans="1:14" ht="20.100000000000001" customHeight="1">
      <c r="A457" s="2"/>
      <c r="B457" s="423" t="s">
        <v>22</v>
      </c>
      <c r="C457" s="453" t="s">
        <v>38</v>
      </c>
      <c r="D457" s="439" t="s">
        <v>60</v>
      </c>
      <c r="E457" s="436" t="s">
        <v>353</v>
      </c>
      <c r="F457" s="439" t="s">
        <v>354</v>
      </c>
      <c r="G457" s="265" t="str">
        <f t="shared" ref="G457" si="445">IF(F457="","","Success 1")</f>
        <v>Success 1</v>
      </c>
      <c r="H457" s="266" t="str">
        <f>IF((VLOOKUP($E457,'Year End Feedback Backsheet'!$D$11:$EN$188,$M457,0))="","",(VLOOKUP($E457,'Year End Feedback Backsheet'!$D$11:$EN$188,$M457,0)))</f>
        <v>3. Collaborative working relationships</v>
      </c>
      <c r="I457" s="267" t="str">
        <f>IF(F457="","","Challenge 1")</f>
        <v>Challenge 1</v>
      </c>
      <c r="J457" s="268" t="str">
        <f>IF((VLOOKUP($E457,'Year End Feedback Backsheet'!$D$11:$EN$188,$N457,0))="","",(VLOOKUP($E457,'Year End Feedback Backsheet'!$D$11:$EN$188,$N457,0)))</f>
        <v>5. Evidencing impact and measuring success</v>
      </c>
      <c r="M457" s="14">
        <f t="shared" si="401"/>
        <v>17</v>
      </c>
      <c r="N457" s="14">
        <f t="shared" si="397"/>
        <v>23</v>
      </c>
    </row>
    <row r="458" spans="1:14" ht="20.100000000000001" customHeight="1">
      <c r="A458" s="2"/>
      <c r="B458" s="424"/>
      <c r="C458" s="454"/>
      <c r="D458" s="440"/>
      <c r="E458" s="437"/>
      <c r="F458" s="440"/>
      <c r="G458" s="279" t="str">
        <f t="shared" ref="G458" si="446">IF(F457="","","Success 2")</f>
        <v>Success 2</v>
      </c>
      <c r="H458" s="273" t="str">
        <f>IF((VLOOKUP($E457,'Year End Feedback Backsheet'!$D$11:$EN$188,$M458,0))="","",(VLOOKUP($E457,'Year End Feedback Backsheet'!$D$11:$EN$188,$M458,0)))</f>
        <v>6. Delivering services across interfaces</v>
      </c>
      <c r="I458" s="271" t="str">
        <f>IF(F457="","","Challenge 2")</f>
        <v>Challenge 2</v>
      </c>
      <c r="J458" s="272" t="str">
        <f>IF((VLOOKUP($E457,'Year End Feedback Backsheet'!$D$11:$EN$188,$N458,0))="","",(VLOOKUP($E457,'Year End Feedback Backsheet'!$D$11:$EN$188,$N458,0)))</f>
        <v>10. Managing change</v>
      </c>
      <c r="M458" s="14">
        <f t="shared" si="401"/>
        <v>19</v>
      </c>
      <c r="N458" s="14">
        <f t="shared" si="397"/>
        <v>25</v>
      </c>
    </row>
    <row r="459" spans="1:14" ht="20.100000000000001" customHeight="1" thickBot="1">
      <c r="A459" s="2"/>
      <c r="B459" s="425"/>
      <c r="C459" s="455"/>
      <c r="D459" s="441"/>
      <c r="E459" s="438"/>
      <c r="F459" s="441"/>
      <c r="G459" s="280" t="str">
        <f t="shared" ref="G459" si="447">IF(F457="","","Success 3")</f>
        <v>Success 3</v>
      </c>
      <c r="H459" s="278" t="str">
        <f>IF((VLOOKUP($E457,'Year End Feedback Backsheet'!$D$11:$EN$188,$M459,0))="","",(VLOOKUP($E457,'Year End Feedback Backsheet'!$D$11:$EN$188,$M459,0)))</f>
        <v>1. Shared vision and commitment</v>
      </c>
      <c r="I459" s="276" t="str">
        <f>IF(F457="","","Challenge 3")</f>
        <v>Challenge 3</v>
      </c>
      <c r="J459" s="277" t="str">
        <f>IF((VLOOKUP($E457,'Year End Feedback Backsheet'!$D$11:$EN$188,$N459,0))="","",(VLOOKUP($E457,'Year End Feedback Backsheet'!$D$11:$EN$188,$N459,0)))</f>
        <v>4. Integrated workforce planning</v>
      </c>
      <c r="M459" s="14">
        <f t="shared" si="401"/>
        <v>21</v>
      </c>
      <c r="N459" s="14">
        <f t="shared" si="397"/>
        <v>27</v>
      </c>
    </row>
    <row r="460" spans="1:14" ht="20.100000000000001" customHeight="1">
      <c r="A460" s="2"/>
      <c r="B460" s="423" t="s">
        <v>16</v>
      </c>
      <c r="C460" s="453" t="s">
        <v>26</v>
      </c>
      <c r="D460" s="439" t="s">
        <v>46</v>
      </c>
      <c r="E460" s="436" t="s">
        <v>355</v>
      </c>
      <c r="F460" s="439" t="s">
        <v>356</v>
      </c>
      <c r="G460" s="265" t="str">
        <f t="shared" ref="G460" si="448">IF(F460="","","Success 1")</f>
        <v>Success 1</v>
      </c>
      <c r="H460" s="266" t="str">
        <f>IF((VLOOKUP($E460,'Year End Feedback Backsheet'!$D$11:$EN$188,$M460,0))="","",(VLOOKUP($E460,'Year End Feedback Backsheet'!$D$11:$EN$188,$M460,0)))</f>
        <v>1. Shared vision and commitment</v>
      </c>
      <c r="I460" s="267" t="str">
        <f>IF(F460="","","Challenge 1")</f>
        <v>Challenge 1</v>
      </c>
      <c r="J460" s="268" t="str">
        <f>IF((VLOOKUP($E460,'Year End Feedback Backsheet'!$D$11:$EN$188,$N460,0))="","",(VLOOKUP($E460,'Year End Feedback Backsheet'!$D$11:$EN$188,$N460,0)))</f>
        <v>10. Managing change</v>
      </c>
      <c r="M460" s="14">
        <f t="shared" si="401"/>
        <v>17</v>
      </c>
      <c r="N460" s="14">
        <f t="shared" si="397"/>
        <v>23</v>
      </c>
    </row>
    <row r="461" spans="1:14" ht="20.100000000000001" customHeight="1">
      <c r="A461" s="2"/>
      <c r="B461" s="424"/>
      <c r="C461" s="454"/>
      <c r="D461" s="440"/>
      <c r="E461" s="437"/>
      <c r="F461" s="440"/>
      <c r="G461" s="279" t="str">
        <f t="shared" ref="G461" si="449">IF(F460="","","Success 2")</f>
        <v>Success 2</v>
      </c>
      <c r="H461" s="273" t="str">
        <f>IF((VLOOKUP($E460,'Year End Feedback Backsheet'!$D$11:$EN$188,$M461,0))="","",(VLOOKUP($E460,'Year End Feedback Backsheet'!$D$11:$EN$188,$M461,0)))</f>
        <v>9. Sharing risks and benefits</v>
      </c>
      <c r="I461" s="271" t="str">
        <f>IF(F460="","","Challenge 2")</f>
        <v>Challenge 2</v>
      </c>
      <c r="J461" s="272" t="str">
        <f>IF((VLOOKUP($E460,'Year End Feedback Backsheet'!$D$11:$EN$188,$N461,0))="","",(VLOOKUP($E460,'Year End Feedback Backsheet'!$D$11:$EN$188,$N461,0)))</f>
        <v>10. Managing change</v>
      </c>
      <c r="M461" s="14">
        <f t="shared" si="401"/>
        <v>19</v>
      </c>
      <c r="N461" s="14">
        <f t="shared" si="397"/>
        <v>25</v>
      </c>
    </row>
    <row r="462" spans="1:14" ht="20.100000000000001" customHeight="1" thickBot="1">
      <c r="A462" s="2"/>
      <c r="B462" s="425"/>
      <c r="C462" s="455"/>
      <c r="D462" s="441"/>
      <c r="E462" s="438"/>
      <c r="F462" s="441"/>
      <c r="G462" s="280" t="str">
        <f t="shared" ref="G462" si="450">IF(F460="","","Success 3")</f>
        <v>Success 3</v>
      </c>
      <c r="H462" s="278" t="str">
        <f>IF((VLOOKUP($E460,'Year End Feedback Backsheet'!$D$11:$EN$188,$M462,0))="","",(VLOOKUP($E460,'Year End Feedback Backsheet'!$D$11:$EN$188,$M462,0)))</f>
        <v>3. Collaborative working relationships</v>
      </c>
      <c r="I462" s="276" t="str">
        <f>IF(F460="","","Challenge 3")</f>
        <v>Challenge 3</v>
      </c>
      <c r="J462" s="277" t="str">
        <f>IF((VLOOKUP($E460,'Year End Feedback Backsheet'!$D$11:$EN$188,$N462,0))="","",(VLOOKUP($E460,'Year End Feedback Backsheet'!$D$11:$EN$188,$N462,0)))</f>
        <v>5. Evidencing impact and measuring success</v>
      </c>
      <c r="M462" s="14">
        <f t="shared" si="401"/>
        <v>21</v>
      </c>
      <c r="N462" s="14">
        <f t="shared" si="397"/>
        <v>27</v>
      </c>
    </row>
    <row r="463" spans="1:14" ht="20.100000000000001" customHeight="1">
      <c r="A463" s="2"/>
      <c r="B463" s="423" t="s">
        <v>22</v>
      </c>
      <c r="C463" s="453" t="s">
        <v>38</v>
      </c>
      <c r="D463" s="439" t="s">
        <v>60</v>
      </c>
      <c r="E463" s="436" t="s">
        <v>357</v>
      </c>
      <c r="F463" s="439" t="s">
        <v>358</v>
      </c>
      <c r="G463" s="265" t="str">
        <f t="shared" ref="G463" si="451">IF(F463="","","Success 1")</f>
        <v>Success 1</v>
      </c>
      <c r="H463" s="266" t="str">
        <f>IF((VLOOKUP($E463,'Year End Feedback Backsheet'!$D$11:$EN$188,$M463,0))="","",(VLOOKUP($E463,'Year End Feedback Backsheet'!$D$11:$EN$188,$M463,0)))</f>
        <v>1. Shared vision and commitment</v>
      </c>
      <c r="I463" s="267" t="str">
        <f>IF(F463="","","Challenge 1")</f>
        <v>Challenge 1</v>
      </c>
      <c r="J463" s="268" t="str">
        <f>IF((VLOOKUP($E463,'Year End Feedback Backsheet'!$D$11:$EN$188,$N463,0))="","",(VLOOKUP($E463,'Year End Feedback Backsheet'!$D$11:$EN$188,$N463,0)))</f>
        <v>6. Delivering services across interfaces</v>
      </c>
      <c r="M463" s="14">
        <f t="shared" si="401"/>
        <v>17</v>
      </c>
      <c r="N463" s="14">
        <f t="shared" si="397"/>
        <v>23</v>
      </c>
    </row>
    <row r="464" spans="1:14" ht="20.100000000000001" customHeight="1">
      <c r="A464" s="2"/>
      <c r="B464" s="424"/>
      <c r="C464" s="454"/>
      <c r="D464" s="440"/>
      <c r="E464" s="437"/>
      <c r="F464" s="440"/>
      <c r="G464" s="279" t="str">
        <f t="shared" ref="G464" si="452">IF(F463="","","Success 2")</f>
        <v>Success 2</v>
      </c>
      <c r="H464" s="273" t="str">
        <f>IF((VLOOKUP($E463,'Year End Feedback Backsheet'!$D$11:$EN$188,$M464,0))="","",(VLOOKUP($E463,'Year End Feedback Backsheet'!$D$11:$EN$188,$M464,0)))</f>
        <v>3. Collaborative working relationships</v>
      </c>
      <c r="I464" s="271" t="str">
        <f>IF(F463="","","Challenge 2")</f>
        <v>Challenge 2</v>
      </c>
      <c r="J464" s="272" t="str">
        <f>IF((VLOOKUP($E463,'Year End Feedback Backsheet'!$D$11:$EN$188,$N464,0))="","",(VLOOKUP($E463,'Year End Feedback Backsheet'!$D$11:$EN$188,$N464,0)))</f>
        <v/>
      </c>
      <c r="M464" s="14">
        <f t="shared" si="401"/>
        <v>19</v>
      </c>
      <c r="N464" s="14">
        <f t="shared" si="397"/>
        <v>25</v>
      </c>
    </row>
    <row r="465" spans="1:14" ht="20.100000000000001" customHeight="1" thickBot="1">
      <c r="A465" s="2"/>
      <c r="B465" s="425"/>
      <c r="C465" s="455"/>
      <c r="D465" s="441"/>
      <c r="E465" s="438"/>
      <c r="F465" s="441"/>
      <c r="G465" s="280" t="str">
        <f t="shared" ref="G465" si="453">IF(F463="","","Success 3")</f>
        <v>Success 3</v>
      </c>
      <c r="H465" s="278" t="str">
        <f>IF((VLOOKUP($E463,'Year End Feedback Backsheet'!$D$11:$EN$188,$M465,0))="","",(VLOOKUP($E463,'Year End Feedback Backsheet'!$D$11:$EN$188,$M465,0)))</f>
        <v>7. Digital interoperability and sharing data</v>
      </c>
      <c r="I465" s="276" t="str">
        <f>IF(F463="","","Challenge 3")</f>
        <v>Challenge 3</v>
      </c>
      <c r="J465" s="277" t="str">
        <f>IF((VLOOKUP($E463,'Year End Feedback Backsheet'!$D$11:$EN$188,$N465,0))="","",(VLOOKUP($E463,'Year End Feedback Backsheet'!$D$11:$EN$188,$N465,0)))</f>
        <v/>
      </c>
      <c r="M465" s="14">
        <f t="shared" si="401"/>
        <v>21</v>
      </c>
      <c r="N465" s="14">
        <f t="shared" si="397"/>
        <v>27</v>
      </c>
    </row>
    <row r="466" spans="1:14" ht="20.100000000000001" customHeight="1">
      <c r="A466" s="2"/>
      <c r="B466" s="423" t="s">
        <v>18</v>
      </c>
      <c r="C466" s="453" t="s">
        <v>32</v>
      </c>
      <c r="D466" s="439" t="s">
        <v>50</v>
      </c>
      <c r="E466" s="436" t="s">
        <v>359</v>
      </c>
      <c r="F466" s="439" t="s">
        <v>360</v>
      </c>
      <c r="G466" s="265" t="str">
        <f t="shared" ref="G466" si="454">IF(F466="","","Success 1")</f>
        <v>Success 1</v>
      </c>
      <c r="H466" s="266" t="str">
        <f>IF((VLOOKUP($E466,'Year End Feedback Backsheet'!$D$11:$EN$188,$M466,0))="","",(VLOOKUP($E466,'Year End Feedback Backsheet'!$D$11:$EN$188,$M466,0)))</f>
        <v>10. Managing change</v>
      </c>
      <c r="I466" s="267" t="str">
        <f>IF(F466="","","Challenge 1")</f>
        <v>Challenge 1</v>
      </c>
      <c r="J466" s="268" t="str">
        <f>IF((VLOOKUP($E466,'Year End Feedback Backsheet'!$D$11:$EN$188,$N466,0))="","",(VLOOKUP($E466,'Year End Feedback Backsheet'!$D$11:$EN$188,$N466,0)))</f>
        <v>1. Shared vision and commitment</v>
      </c>
      <c r="M466" s="14">
        <f t="shared" si="401"/>
        <v>17</v>
      </c>
      <c r="N466" s="14">
        <f t="shared" si="397"/>
        <v>23</v>
      </c>
    </row>
    <row r="467" spans="1:14" ht="20.100000000000001" customHeight="1">
      <c r="A467" s="2"/>
      <c r="B467" s="424"/>
      <c r="C467" s="454"/>
      <c r="D467" s="440"/>
      <c r="E467" s="437"/>
      <c r="F467" s="440"/>
      <c r="G467" s="279" t="str">
        <f t="shared" ref="G467" si="455">IF(F466="","","Success 2")</f>
        <v>Success 2</v>
      </c>
      <c r="H467" s="273" t="str">
        <f>IF((VLOOKUP($E466,'Year End Feedback Backsheet'!$D$11:$EN$188,$M467,0))="","",(VLOOKUP($E466,'Year End Feedback Backsheet'!$D$11:$EN$188,$M467,0)))</f>
        <v>7. Digital interoperability and sharing data</v>
      </c>
      <c r="I467" s="271" t="str">
        <f>IF(F466="","","Challenge 2")</f>
        <v>Challenge 2</v>
      </c>
      <c r="J467" s="272" t="str">
        <f>IF((VLOOKUP($E466,'Year End Feedback Backsheet'!$D$11:$EN$188,$N467,0))="","",(VLOOKUP($E466,'Year End Feedback Backsheet'!$D$11:$EN$188,$N467,0)))</f>
        <v>2. Shared leadership and governance</v>
      </c>
      <c r="M467" s="14">
        <f t="shared" si="401"/>
        <v>19</v>
      </c>
      <c r="N467" s="14">
        <f t="shared" si="397"/>
        <v>25</v>
      </c>
    </row>
    <row r="468" spans="1:14" ht="20.100000000000001" customHeight="1" thickBot="1">
      <c r="A468" s="2"/>
      <c r="B468" s="425"/>
      <c r="C468" s="455"/>
      <c r="D468" s="441"/>
      <c r="E468" s="438"/>
      <c r="F468" s="441"/>
      <c r="G468" s="280" t="str">
        <f t="shared" ref="G468" si="456">IF(F466="","","Success 3")</f>
        <v>Success 3</v>
      </c>
      <c r="H468" s="278" t="str">
        <f>IF((VLOOKUP($E466,'Year End Feedback Backsheet'!$D$11:$EN$188,$M468,0))="","",(VLOOKUP($E466,'Year End Feedback Backsheet'!$D$11:$EN$188,$M468,0)))</f>
        <v>7. Digital interoperability and sharing data</v>
      </c>
      <c r="I468" s="276" t="str">
        <f>IF(F466="","","Challenge 3")</f>
        <v>Challenge 3</v>
      </c>
      <c r="J468" s="277" t="str">
        <f>IF((VLOOKUP($E466,'Year End Feedback Backsheet'!$D$11:$EN$188,$N468,0))="","",(VLOOKUP($E466,'Year End Feedback Backsheet'!$D$11:$EN$188,$N468,0)))</f>
        <v>5. Evidencing impact and measuring success</v>
      </c>
      <c r="M468" s="14">
        <f t="shared" si="401"/>
        <v>21</v>
      </c>
      <c r="N468" s="14">
        <f t="shared" si="397"/>
        <v>27</v>
      </c>
    </row>
    <row r="469" spans="1:14" ht="20.100000000000001" customHeight="1">
      <c r="A469" s="2"/>
      <c r="B469" s="423" t="s">
        <v>18</v>
      </c>
      <c r="C469" s="453" t="s">
        <v>32</v>
      </c>
      <c r="D469" s="439" t="s">
        <v>50</v>
      </c>
      <c r="E469" s="436" t="s">
        <v>361</v>
      </c>
      <c r="F469" s="439" t="s">
        <v>362</v>
      </c>
      <c r="G469" s="265" t="str">
        <f t="shared" ref="G469" si="457">IF(F469="","","Success 1")</f>
        <v>Success 1</v>
      </c>
      <c r="H469" s="266" t="str">
        <f>IF((VLOOKUP($E469,'Year End Feedback Backsheet'!$D$11:$EN$188,$M469,0))="","",(VLOOKUP($E469,'Year End Feedback Backsheet'!$D$11:$EN$188,$M469,0)))</f>
        <v>5. Evidencing impact and measuring success</v>
      </c>
      <c r="I469" s="267" t="str">
        <f>IF(F469="","","Challenge 1")</f>
        <v>Challenge 1</v>
      </c>
      <c r="J469" s="268" t="str">
        <f>IF((VLOOKUP($E469,'Year End Feedback Backsheet'!$D$11:$EN$188,$N469,0))="","",(VLOOKUP($E469,'Year End Feedback Backsheet'!$D$11:$EN$188,$N469,0)))</f>
        <v>5. Evidencing impact and measuring success</v>
      </c>
      <c r="M469" s="14">
        <f t="shared" si="401"/>
        <v>17</v>
      </c>
      <c r="N469" s="14">
        <f t="shared" si="397"/>
        <v>23</v>
      </c>
    </row>
    <row r="470" spans="1:14" ht="20.100000000000001" customHeight="1">
      <c r="A470" s="2"/>
      <c r="B470" s="424"/>
      <c r="C470" s="454"/>
      <c r="D470" s="440"/>
      <c r="E470" s="437"/>
      <c r="F470" s="440"/>
      <c r="G470" s="279" t="str">
        <f t="shared" ref="G470" si="458">IF(F469="","","Success 2")</f>
        <v>Success 2</v>
      </c>
      <c r="H470" s="273" t="str">
        <f>IF((VLOOKUP($E469,'Year End Feedback Backsheet'!$D$11:$EN$188,$M470,0))="","",(VLOOKUP($E469,'Year End Feedback Backsheet'!$D$11:$EN$188,$M470,0)))</f>
        <v>3. Collaborative working relationships</v>
      </c>
      <c r="I470" s="271" t="str">
        <f>IF(F469="","","Challenge 2")</f>
        <v>Challenge 2</v>
      </c>
      <c r="J470" s="272" t="str">
        <f>IF((VLOOKUP($E469,'Year End Feedback Backsheet'!$D$11:$EN$188,$N470,0))="","",(VLOOKUP($E469,'Year End Feedback Backsheet'!$D$11:$EN$188,$N470,0)))</f>
        <v>5. Evidencing impact and measuring success</v>
      </c>
      <c r="M470" s="14">
        <f t="shared" si="401"/>
        <v>19</v>
      </c>
      <c r="N470" s="14">
        <f t="shared" si="397"/>
        <v>25</v>
      </c>
    </row>
    <row r="471" spans="1:14" ht="20.100000000000001" customHeight="1" thickBot="1">
      <c r="A471" s="2"/>
      <c r="B471" s="425"/>
      <c r="C471" s="455"/>
      <c r="D471" s="441"/>
      <c r="E471" s="438"/>
      <c r="F471" s="441"/>
      <c r="G471" s="280" t="str">
        <f t="shared" ref="G471" si="459">IF(F469="","","Success 3")</f>
        <v>Success 3</v>
      </c>
      <c r="H471" s="278" t="str">
        <f>IF((VLOOKUP($E469,'Year End Feedback Backsheet'!$D$11:$EN$188,$M471,0))="","",(VLOOKUP($E469,'Year End Feedback Backsheet'!$D$11:$EN$188,$M471,0)))</f>
        <v/>
      </c>
      <c r="I471" s="276" t="str">
        <f>IF(F469="","","Challenge 3")</f>
        <v>Challenge 3</v>
      </c>
      <c r="J471" s="277" t="str">
        <f>IF((VLOOKUP($E469,'Year End Feedback Backsheet'!$D$11:$EN$188,$N471,0))="","",(VLOOKUP($E469,'Year End Feedback Backsheet'!$D$11:$EN$188,$N471,0)))</f>
        <v/>
      </c>
      <c r="M471" s="14">
        <f t="shared" si="401"/>
        <v>21</v>
      </c>
      <c r="N471" s="14">
        <f t="shared" si="397"/>
        <v>27</v>
      </c>
    </row>
    <row r="472" spans="1:14" ht="20.100000000000001" customHeight="1">
      <c r="A472" s="2"/>
      <c r="B472" s="423" t="s">
        <v>16</v>
      </c>
      <c r="C472" s="453" t="s">
        <v>28</v>
      </c>
      <c r="D472" s="439" t="s">
        <v>42</v>
      </c>
      <c r="E472" s="436" t="s">
        <v>363</v>
      </c>
      <c r="F472" s="439" t="s">
        <v>364</v>
      </c>
      <c r="G472" s="265" t="str">
        <f t="shared" ref="G472" si="460">IF(F472="","","Success 1")</f>
        <v>Success 1</v>
      </c>
      <c r="H472" s="266" t="str">
        <f>IF((VLOOKUP($E472,'Year End Feedback Backsheet'!$D$11:$EN$188,$M472,0))="","",(VLOOKUP($E472,'Year End Feedback Backsheet'!$D$11:$EN$188,$M472,0)))</f>
        <v>3. Collaborative working relationships</v>
      </c>
      <c r="I472" s="267" t="str">
        <f>IF(F472="","","Challenge 1")</f>
        <v>Challenge 1</v>
      </c>
      <c r="J472" s="268" t="str">
        <f>IF((VLOOKUP($E472,'Year End Feedback Backsheet'!$D$11:$EN$188,$N472,0))="","",(VLOOKUP($E472,'Year End Feedback Backsheet'!$D$11:$EN$188,$N472,0)))</f>
        <v>Other</v>
      </c>
      <c r="M472" s="14">
        <f t="shared" si="401"/>
        <v>17</v>
      </c>
      <c r="N472" s="14">
        <f t="shared" si="397"/>
        <v>23</v>
      </c>
    </row>
    <row r="473" spans="1:14" ht="20.100000000000001" customHeight="1">
      <c r="B473" s="424"/>
      <c r="C473" s="454"/>
      <c r="D473" s="440"/>
      <c r="E473" s="437"/>
      <c r="F473" s="440"/>
      <c r="G473" s="279" t="str">
        <f t="shared" ref="G473" si="461">IF(F472="","","Success 2")</f>
        <v>Success 2</v>
      </c>
      <c r="H473" s="273" t="str">
        <f>IF((VLOOKUP($E472,'Year End Feedback Backsheet'!$D$11:$EN$188,$M473,0))="","",(VLOOKUP($E472,'Year End Feedback Backsheet'!$D$11:$EN$188,$M473,0)))</f>
        <v>5. Evidencing impact and measuring success</v>
      </c>
      <c r="I473" s="271" t="str">
        <f>IF(F472="","","Challenge 2")</f>
        <v>Challenge 2</v>
      </c>
      <c r="J473" s="272" t="str">
        <f>IF((VLOOKUP($E472,'Year End Feedback Backsheet'!$D$11:$EN$188,$N473,0))="","",(VLOOKUP($E472,'Year End Feedback Backsheet'!$D$11:$EN$188,$N473,0)))</f>
        <v>6. Delivering services across interfaces</v>
      </c>
      <c r="M473" s="14">
        <f t="shared" si="401"/>
        <v>19</v>
      </c>
      <c r="N473" s="14">
        <f t="shared" si="397"/>
        <v>25</v>
      </c>
    </row>
    <row r="474" spans="1:14" ht="20.100000000000001" customHeight="1" thickBot="1">
      <c r="B474" s="425"/>
      <c r="C474" s="455"/>
      <c r="D474" s="441"/>
      <c r="E474" s="438"/>
      <c r="F474" s="441"/>
      <c r="G474" s="280" t="str">
        <f t="shared" ref="G474" si="462">IF(F472="","","Success 3")</f>
        <v>Success 3</v>
      </c>
      <c r="H474" s="278" t="str">
        <f>IF((VLOOKUP($E472,'Year End Feedback Backsheet'!$D$11:$EN$188,$M474,0))="","",(VLOOKUP($E472,'Year End Feedback Backsheet'!$D$11:$EN$188,$M474,0)))</f>
        <v>3. Collaborative working relationships</v>
      </c>
      <c r="I474" s="276" t="str">
        <f>IF(F472="","","Challenge 3")</f>
        <v>Challenge 3</v>
      </c>
      <c r="J474" s="277" t="str">
        <f>IF((VLOOKUP($E472,'Year End Feedback Backsheet'!$D$11:$EN$188,$N474,0))="","",(VLOOKUP($E472,'Year End Feedback Backsheet'!$D$11:$EN$188,$N474,0)))</f>
        <v>6. Delivering services across interfaces</v>
      </c>
      <c r="M474" s="14">
        <f t="shared" si="401"/>
        <v>21</v>
      </c>
      <c r="N474" s="14">
        <f t="shared" ref="N474" si="463">M474+6</f>
        <v>27</v>
      </c>
    </row>
  </sheetData>
  <sheetProtection password="DCA1" sheet="1" objects="1" scenarios="1"/>
  <autoFilter ref="E24:J474"/>
  <mergeCells count="766">
    <mergeCell ref="B460:B462"/>
    <mergeCell ref="B463:B465"/>
    <mergeCell ref="B466:B468"/>
    <mergeCell ref="B469:B471"/>
    <mergeCell ref="B472:B474"/>
    <mergeCell ref="B442:B444"/>
    <mergeCell ref="B445:B447"/>
    <mergeCell ref="B448:B450"/>
    <mergeCell ref="B451:B453"/>
    <mergeCell ref="B454:B456"/>
    <mergeCell ref="B457:B459"/>
    <mergeCell ref="B424:B426"/>
    <mergeCell ref="B427:B429"/>
    <mergeCell ref="B430:B432"/>
    <mergeCell ref="B433:B435"/>
    <mergeCell ref="B436:B438"/>
    <mergeCell ref="B439:B441"/>
    <mergeCell ref="B406:B408"/>
    <mergeCell ref="B409:B411"/>
    <mergeCell ref="B412:B414"/>
    <mergeCell ref="B415:B417"/>
    <mergeCell ref="B418:B420"/>
    <mergeCell ref="B421:B423"/>
    <mergeCell ref="B388:B390"/>
    <mergeCell ref="B391:B393"/>
    <mergeCell ref="B394:B396"/>
    <mergeCell ref="B397:B399"/>
    <mergeCell ref="B400:B402"/>
    <mergeCell ref="B403:B405"/>
    <mergeCell ref="B370:B372"/>
    <mergeCell ref="B373:B375"/>
    <mergeCell ref="B376:B378"/>
    <mergeCell ref="B379:B381"/>
    <mergeCell ref="B382:B384"/>
    <mergeCell ref="B385:B387"/>
    <mergeCell ref="B352:B354"/>
    <mergeCell ref="B355:B357"/>
    <mergeCell ref="B358:B360"/>
    <mergeCell ref="B361:B363"/>
    <mergeCell ref="B364:B366"/>
    <mergeCell ref="B367:B369"/>
    <mergeCell ref="B334:B336"/>
    <mergeCell ref="B337:B339"/>
    <mergeCell ref="B340:B342"/>
    <mergeCell ref="B343:B345"/>
    <mergeCell ref="B346:B348"/>
    <mergeCell ref="B349:B351"/>
    <mergeCell ref="B316:B318"/>
    <mergeCell ref="B319:B321"/>
    <mergeCell ref="B322:B324"/>
    <mergeCell ref="B325:B327"/>
    <mergeCell ref="B328:B330"/>
    <mergeCell ref="B331:B333"/>
    <mergeCell ref="B298:B300"/>
    <mergeCell ref="B301:B303"/>
    <mergeCell ref="B304:B306"/>
    <mergeCell ref="B307:B309"/>
    <mergeCell ref="B310:B312"/>
    <mergeCell ref="B313:B315"/>
    <mergeCell ref="B280:B282"/>
    <mergeCell ref="B283:B285"/>
    <mergeCell ref="B286:B288"/>
    <mergeCell ref="B289:B291"/>
    <mergeCell ref="B292:B294"/>
    <mergeCell ref="B295:B297"/>
    <mergeCell ref="B262:B264"/>
    <mergeCell ref="B265:B267"/>
    <mergeCell ref="B268:B270"/>
    <mergeCell ref="B271:B273"/>
    <mergeCell ref="B274:B276"/>
    <mergeCell ref="B277:B279"/>
    <mergeCell ref="B244:B246"/>
    <mergeCell ref="B247:B249"/>
    <mergeCell ref="B250:B252"/>
    <mergeCell ref="B253:B255"/>
    <mergeCell ref="B256:B258"/>
    <mergeCell ref="B259:B261"/>
    <mergeCell ref="B226:B228"/>
    <mergeCell ref="B229:B231"/>
    <mergeCell ref="B232:B234"/>
    <mergeCell ref="B235:B237"/>
    <mergeCell ref="B238:B240"/>
    <mergeCell ref="B241:B243"/>
    <mergeCell ref="B208:B210"/>
    <mergeCell ref="B211:B213"/>
    <mergeCell ref="B214:B216"/>
    <mergeCell ref="B217:B219"/>
    <mergeCell ref="B220:B222"/>
    <mergeCell ref="B223:B225"/>
    <mergeCell ref="B190:B192"/>
    <mergeCell ref="B193:B195"/>
    <mergeCell ref="B196:B198"/>
    <mergeCell ref="B199:B201"/>
    <mergeCell ref="B202:B204"/>
    <mergeCell ref="B205:B207"/>
    <mergeCell ref="B172:B174"/>
    <mergeCell ref="B175:B177"/>
    <mergeCell ref="B178:B180"/>
    <mergeCell ref="B181:B183"/>
    <mergeCell ref="B184:B186"/>
    <mergeCell ref="B187:B189"/>
    <mergeCell ref="B154:B156"/>
    <mergeCell ref="B157:B159"/>
    <mergeCell ref="B160:B162"/>
    <mergeCell ref="B163:B165"/>
    <mergeCell ref="B166:B168"/>
    <mergeCell ref="B169:B171"/>
    <mergeCell ref="B136:B138"/>
    <mergeCell ref="B139:B141"/>
    <mergeCell ref="B142:B144"/>
    <mergeCell ref="B145:B147"/>
    <mergeCell ref="B148:B150"/>
    <mergeCell ref="B151:B153"/>
    <mergeCell ref="B118:B120"/>
    <mergeCell ref="B121:B123"/>
    <mergeCell ref="B124:B126"/>
    <mergeCell ref="B127:B129"/>
    <mergeCell ref="B130:B132"/>
    <mergeCell ref="B133:B135"/>
    <mergeCell ref="B100:B102"/>
    <mergeCell ref="B103:B105"/>
    <mergeCell ref="B106:B108"/>
    <mergeCell ref="B109:B111"/>
    <mergeCell ref="B112:B114"/>
    <mergeCell ref="B115:B117"/>
    <mergeCell ref="B82:B84"/>
    <mergeCell ref="B85:B87"/>
    <mergeCell ref="B88:B90"/>
    <mergeCell ref="B91:B93"/>
    <mergeCell ref="B94:B96"/>
    <mergeCell ref="B97:B99"/>
    <mergeCell ref="B64:B66"/>
    <mergeCell ref="B67:B69"/>
    <mergeCell ref="B70:B72"/>
    <mergeCell ref="B73:B75"/>
    <mergeCell ref="B76:B78"/>
    <mergeCell ref="B79:B81"/>
    <mergeCell ref="B46:B48"/>
    <mergeCell ref="B49:B51"/>
    <mergeCell ref="B52:B54"/>
    <mergeCell ref="B55:B57"/>
    <mergeCell ref="B58:B60"/>
    <mergeCell ref="B61:B63"/>
    <mergeCell ref="C472:C474"/>
    <mergeCell ref="B25:B27"/>
    <mergeCell ref="B28:B30"/>
    <mergeCell ref="B31:B33"/>
    <mergeCell ref="B34:B36"/>
    <mergeCell ref="B37:B39"/>
    <mergeCell ref="B40:B42"/>
    <mergeCell ref="B43:B45"/>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0:C42"/>
    <mergeCell ref="C43:C45"/>
    <mergeCell ref="C46:C48"/>
    <mergeCell ref="C49:C51"/>
    <mergeCell ref="C52:C54"/>
    <mergeCell ref="C55:C57"/>
    <mergeCell ref="C25:C27"/>
    <mergeCell ref="C28:C30"/>
    <mergeCell ref="C31:C33"/>
    <mergeCell ref="C34:C36"/>
    <mergeCell ref="C37:C39"/>
    <mergeCell ref="D457:D459"/>
    <mergeCell ref="D460:D462"/>
    <mergeCell ref="D463:D465"/>
    <mergeCell ref="D466:D468"/>
    <mergeCell ref="D469:D471"/>
    <mergeCell ref="D472:D474"/>
    <mergeCell ref="D439:D441"/>
    <mergeCell ref="D442:D444"/>
    <mergeCell ref="D445:D447"/>
    <mergeCell ref="D448:D450"/>
    <mergeCell ref="D451:D453"/>
    <mergeCell ref="D454:D456"/>
    <mergeCell ref="D421:D423"/>
    <mergeCell ref="D424:D426"/>
    <mergeCell ref="D427:D429"/>
    <mergeCell ref="D430:D432"/>
    <mergeCell ref="D433:D435"/>
    <mergeCell ref="D436:D438"/>
    <mergeCell ref="D403:D405"/>
    <mergeCell ref="D406:D408"/>
    <mergeCell ref="D409:D411"/>
    <mergeCell ref="D412:D414"/>
    <mergeCell ref="D415:D417"/>
    <mergeCell ref="D418:D420"/>
    <mergeCell ref="D385:D387"/>
    <mergeCell ref="D388:D390"/>
    <mergeCell ref="D391:D393"/>
    <mergeCell ref="D394:D396"/>
    <mergeCell ref="D397:D399"/>
    <mergeCell ref="D400:D402"/>
    <mergeCell ref="D367:D369"/>
    <mergeCell ref="D370:D372"/>
    <mergeCell ref="D373:D375"/>
    <mergeCell ref="D376:D378"/>
    <mergeCell ref="D379:D381"/>
    <mergeCell ref="D382:D384"/>
    <mergeCell ref="D349:D351"/>
    <mergeCell ref="D352:D354"/>
    <mergeCell ref="D355:D357"/>
    <mergeCell ref="D358:D360"/>
    <mergeCell ref="D361:D363"/>
    <mergeCell ref="D364:D366"/>
    <mergeCell ref="D331:D333"/>
    <mergeCell ref="D334:D336"/>
    <mergeCell ref="D337:D339"/>
    <mergeCell ref="D340:D342"/>
    <mergeCell ref="D343:D345"/>
    <mergeCell ref="D346:D348"/>
    <mergeCell ref="D313:D315"/>
    <mergeCell ref="D316:D318"/>
    <mergeCell ref="D319:D321"/>
    <mergeCell ref="D322:D324"/>
    <mergeCell ref="D325:D327"/>
    <mergeCell ref="D328:D330"/>
    <mergeCell ref="D295:D297"/>
    <mergeCell ref="D298:D300"/>
    <mergeCell ref="D301:D303"/>
    <mergeCell ref="D304:D306"/>
    <mergeCell ref="D307:D309"/>
    <mergeCell ref="D310:D312"/>
    <mergeCell ref="D277:D279"/>
    <mergeCell ref="D280:D282"/>
    <mergeCell ref="D283:D285"/>
    <mergeCell ref="D286:D288"/>
    <mergeCell ref="D289:D291"/>
    <mergeCell ref="D292:D294"/>
    <mergeCell ref="D259:D261"/>
    <mergeCell ref="D262:D264"/>
    <mergeCell ref="D265:D267"/>
    <mergeCell ref="D268:D270"/>
    <mergeCell ref="D271:D273"/>
    <mergeCell ref="D274:D276"/>
    <mergeCell ref="D241:D243"/>
    <mergeCell ref="D244:D246"/>
    <mergeCell ref="D247:D249"/>
    <mergeCell ref="D250:D252"/>
    <mergeCell ref="D253:D255"/>
    <mergeCell ref="D256:D258"/>
    <mergeCell ref="D223:D225"/>
    <mergeCell ref="D226:D228"/>
    <mergeCell ref="D229:D231"/>
    <mergeCell ref="D232:D234"/>
    <mergeCell ref="D235:D237"/>
    <mergeCell ref="D238:D240"/>
    <mergeCell ref="D205:D207"/>
    <mergeCell ref="D208:D210"/>
    <mergeCell ref="D211:D213"/>
    <mergeCell ref="D214:D216"/>
    <mergeCell ref="D217:D219"/>
    <mergeCell ref="D220:D222"/>
    <mergeCell ref="D187:D189"/>
    <mergeCell ref="D190:D192"/>
    <mergeCell ref="D193:D195"/>
    <mergeCell ref="D196:D198"/>
    <mergeCell ref="D199:D201"/>
    <mergeCell ref="D202:D204"/>
    <mergeCell ref="D169:D171"/>
    <mergeCell ref="D172:D174"/>
    <mergeCell ref="D175:D177"/>
    <mergeCell ref="D178:D180"/>
    <mergeCell ref="D181:D183"/>
    <mergeCell ref="D184:D186"/>
    <mergeCell ref="D151:D153"/>
    <mergeCell ref="D154:D156"/>
    <mergeCell ref="D157:D159"/>
    <mergeCell ref="D160:D162"/>
    <mergeCell ref="D163:D165"/>
    <mergeCell ref="D166:D168"/>
    <mergeCell ref="D133:D135"/>
    <mergeCell ref="D136:D138"/>
    <mergeCell ref="D139:D141"/>
    <mergeCell ref="D142:D144"/>
    <mergeCell ref="D145:D147"/>
    <mergeCell ref="D148:D150"/>
    <mergeCell ref="D115:D117"/>
    <mergeCell ref="D118:D120"/>
    <mergeCell ref="D121:D123"/>
    <mergeCell ref="D124:D126"/>
    <mergeCell ref="D127:D129"/>
    <mergeCell ref="D130:D132"/>
    <mergeCell ref="D97:D99"/>
    <mergeCell ref="D100:D102"/>
    <mergeCell ref="D103:D105"/>
    <mergeCell ref="D106:D108"/>
    <mergeCell ref="D109:D111"/>
    <mergeCell ref="D112:D114"/>
    <mergeCell ref="D79:D81"/>
    <mergeCell ref="D82:D84"/>
    <mergeCell ref="D85:D87"/>
    <mergeCell ref="D88:D90"/>
    <mergeCell ref="D91:D93"/>
    <mergeCell ref="D94:D96"/>
    <mergeCell ref="D61:D63"/>
    <mergeCell ref="D64:D66"/>
    <mergeCell ref="D67:D69"/>
    <mergeCell ref="D70:D72"/>
    <mergeCell ref="D73:D75"/>
    <mergeCell ref="D76:D78"/>
    <mergeCell ref="D43:D45"/>
    <mergeCell ref="D46:D48"/>
    <mergeCell ref="D49:D51"/>
    <mergeCell ref="D52:D54"/>
    <mergeCell ref="D55:D57"/>
    <mergeCell ref="D58:D60"/>
    <mergeCell ref="E472:E474"/>
    <mergeCell ref="F472:F474"/>
    <mergeCell ref="D25:D27"/>
    <mergeCell ref="D28:D30"/>
    <mergeCell ref="D31:D33"/>
    <mergeCell ref="D34:D36"/>
    <mergeCell ref="D37:D39"/>
    <mergeCell ref="D40:D42"/>
    <mergeCell ref="E463:E465"/>
    <mergeCell ref="F463:F465"/>
    <mergeCell ref="E466:E468"/>
    <mergeCell ref="F466:F468"/>
    <mergeCell ref="E469:E471"/>
    <mergeCell ref="F469:F471"/>
    <mergeCell ref="E454:E456"/>
    <mergeCell ref="F454:F456"/>
    <mergeCell ref="E457:E459"/>
    <mergeCell ref="F457:F459"/>
    <mergeCell ref="E460:E462"/>
    <mergeCell ref="F460:F462"/>
    <mergeCell ref="E445:E447"/>
    <mergeCell ref="F445:F447"/>
    <mergeCell ref="E448:E450"/>
    <mergeCell ref="F448:F450"/>
    <mergeCell ref="E451:E453"/>
    <mergeCell ref="F451:F453"/>
    <mergeCell ref="E436:E438"/>
    <mergeCell ref="F436:F438"/>
    <mergeCell ref="E439:E441"/>
    <mergeCell ref="F439:F441"/>
    <mergeCell ref="E442:E444"/>
    <mergeCell ref="F442:F444"/>
    <mergeCell ref="E427:E429"/>
    <mergeCell ref="F427:F429"/>
    <mergeCell ref="E430:E432"/>
    <mergeCell ref="F430:F432"/>
    <mergeCell ref="E433:E435"/>
    <mergeCell ref="F433:F435"/>
    <mergeCell ref="E418:E420"/>
    <mergeCell ref="F418:F420"/>
    <mergeCell ref="E421:E423"/>
    <mergeCell ref="F421:F423"/>
    <mergeCell ref="E424:E426"/>
    <mergeCell ref="F424:F426"/>
    <mergeCell ref="E409:E411"/>
    <mergeCell ref="F409:F411"/>
    <mergeCell ref="E412:E414"/>
    <mergeCell ref="F412:F414"/>
    <mergeCell ref="E415:E417"/>
    <mergeCell ref="F415:F417"/>
    <mergeCell ref="E400:E402"/>
    <mergeCell ref="F400:F402"/>
    <mergeCell ref="E403:E405"/>
    <mergeCell ref="F403:F405"/>
    <mergeCell ref="E406:E408"/>
    <mergeCell ref="F406:F408"/>
    <mergeCell ref="E391:E393"/>
    <mergeCell ref="F391:F393"/>
    <mergeCell ref="E394:E396"/>
    <mergeCell ref="F394:F396"/>
    <mergeCell ref="E397:E399"/>
    <mergeCell ref="F397:F399"/>
    <mergeCell ref="E382:E384"/>
    <mergeCell ref="F382:F384"/>
    <mergeCell ref="E385:E387"/>
    <mergeCell ref="F385:F387"/>
    <mergeCell ref="E388:E390"/>
    <mergeCell ref="F388:F390"/>
    <mergeCell ref="E373:E375"/>
    <mergeCell ref="F373:F375"/>
    <mergeCell ref="E376:E378"/>
    <mergeCell ref="F376:F378"/>
    <mergeCell ref="E379:E381"/>
    <mergeCell ref="F379:F381"/>
    <mergeCell ref="E364:E366"/>
    <mergeCell ref="F364:F366"/>
    <mergeCell ref="E367:E369"/>
    <mergeCell ref="F367:F369"/>
    <mergeCell ref="E370:E372"/>
    <mergeCell ref="F370:F372"/>
    <mergeCell ref="E355:E357"/>
    <mergeCell ref="F355:F357"/>
    <mergeCell ref="E358:E360"/>
    <mergeCell ref="F358:F360"/>
    <mergeCell ref="E361:E363"/>
    <mergeCell ref="F361:F363"/>
    <mergeCell ref="E346:E348"/>
    <mergeCell ref="F346:F348"/>
    <mergeCell ref="E349:E351"/>
    <mergeCell ref="F349:F351"/>
    <mergeCell ref="E352:E354"/>
    <mergeCell ref="F352:F354"/>
    <mergeCell ref="E337:E339"/>
    <mergeCell ref="F337:F339"/>
    <mergeCell ref="E340:E342"/>
    <mergeCell ref="F340:F342"/>
    <mergeCell ref="E343:E345"/>
    <mergeCell ref="F343:F345"/>
    <mergeCell ref="E328:E330"/>
    <mergeCell ref="F328:F330"/>
    <mergeCell ref="E331:E333"/>
    <mergeCell ref="F331:F333"/>
    <mergeCell ref="E334:E336"/>
    <mergeCell ref="F334:F336"/>
    <mergeCell ref="E319:E321"/>
    <mergeCell ref="F319:F321"/>
    <mergeCell ref="E322:E324"/>
    <mergeCell ref="F322:F324"/>
    <mergeCell ref="E325:E327"/>
    <mergeCell ref="F325:F327"/>
    <mergeCell ref="E310:E312"/>
    <mergeCell ref="F310:F312"/>
    <mergeCell ref="E313:E315"/>
    <mergeCell ref="F313:F315"/>
    <mergeCell ref="E316:E318"/>
    <mergeCell ref="F316:F318"/>
    <mergeCell ref="E301:E303"/>
    <mergeCell ref="F301:F303"/>
    <mergeCell ref="E304:E306"/>
    <mergeCell ref="F304:F306"/>
    <mergeCell ref="E307:E309"/>
    <mergeCell ref="F307:F309"/>
    <mergeCell ref="E292:E294"/>
    <mergeCell ref="F292:F294"/>
    <mergeCell ref="E295:E297"/>
    <mergeCell ref="F295:F297"/>
    <mergeCell ref="E298:E300"/>
    <mergeCell ref="F298:F300"/>
    <mergeCell ref="E283:E285"/>
    <mergeCell ref="F283:F285"/>
    <mergeCell ref="E286:E288"/>
    <mergeCell ref="F286:F288"/>
    <mergeCell ref="E289:E291"/>
    <mergeCell ref="F289:F291"/>
    <mergeCell ref="E274:E276"/>
    <mergeCell ref="F274:F276"/>
    <mergeCell ref="E277:E279"/>
    <mergeCell ref="F277:F279"/>
    <mergeCell ref="E280:E282"/>
    <mergeCell ref="F280:F282"/>
    <mergeCell ref="E265:E267"/>
    <mergeCell ref="F265:F267"/>
    <mergeCell ref="E268:E270"/>
    <mergeCell ref="F268:F270"/>
    <mergeCell ref="E271:E273"/>
    <mergeCell ref="F271:F273"/>
    <mergeCell ref="E256:E258"/>
    <mergeCell ref="F256:F258"/>
    <mergeCell ref="E259:E261"/>
    <mergeCell ref="F259:F261"/>
    <mergeCell ref="E262:E264"/>
    <mergeCell ref="F262:F264"/>
    <mergeCell ref="E247:E249"/>
    <mergeCell ref="F247:F249"/>
    <mergeCell ref="E250:E252"/>
    <mergeCell ref="F250:F252"/>
    <mergeCell ref="E253:E255"/>
    <mergeCell ref="F253:F255"/>
    <mergeCell ref="E238:E240"/>
    <mergeCell ref="F238:F240"/>
    <mergeCell ref="E241:E243"/>
    <mergeCell ref="F241:F243"/>
    <mergeCell ref="E244:E246"/>
    <mergeCell ref="F244:F246"/>
    <mergeCell ref="E229:E231"/>
    <mergeCell ref="F229:F231"/>
    <mergeCell ref="E232:E234"/>
    <mergeCell ref="F232:F234"/>
    <mergeCell ref="E235:E237"/>
    <mergeCell ref="F235:F237"/>
    <mergeCell ref="E220:E222"/>
    <mergeCell ref="F220:F222"/>
    <mergeCell ref="E223:E225"/>
    <mergeCell ref="F223:F225"/>
    <mergeCell ref="E226:E228"/>
    <mergeCell ref="F226:F228"/>
    <mergeCell ref="E211:E213"/>
    <mergeCell ref="F211:F213"/>
    <mergeCell ref="E214:E216"/>
    <mergeCell ref="F214:F216"/>
    <mergeCell ref="E217:E219"/>
    <mergeCell ref="F217:F219"/>
    <mergeCell ref="E202:E204"/>
    <mergeCell ref="F202:F204"/>
    <mergeCell ref="E205:E207"/>
    <mergeCell ref="F205:F207"/>
    <mergeCell ref="E208:E210"/>
    <mergeCell ref="F208:F210"/>
    <mergeCell ref="E193:E195"/>
    <mergeCell ref="F193:F195"/>
    <mergeCell ref="E196:E198"/>
    <mergeCell ref="F196:F198"/>
    <mergeCell ref="E199:E201"/>
    <mergeCell ref="F199:F201"/>
    <mergeCell ref="E184:E186"/>
    <mergeCell ref="F184:F186"/>
    <mergeCell ref="E187:E189"/>
    <mergeCell ref="F187:F189"/>
    <mergeCell ref="E190:E192"/>
    <mergeCell ref="F190:F192"/>
    <mergeCell ref="E175:E177"/>
    <mergeCell ref="F175:F177"/>
    <mergeCell ref="E178:E180"/>
    <mergeCell ref="F178:F180"/>
    <mergeCell ref="E181:E183"/>
    <mergeCell ref="F181:F183"/>
    <mergeCell ref="E166:E168"/>
    <mergeCell ref="F166:F168"/>
    <mergeCell ref="E169:E171"/>
    <mergeCell ref="F169:F171"/>
    <mergeCell ref="E172:E174"/>
    <mergeCell ref="F172:F174"/>
    <mergeCell ref="E157:E159"/>
    <mergeCell ref="F157:F159"/>
    <mergeCell ref="E160:E162"/>
    <mergeCell ref="F160:F162"/>
    <mergeCell ref="E163:E165"/>
    <mergeCell ref="F163:F165"/>
    <mergeCell ref="E148:E150"/>
    <mergeCell ref="F148:F150"/>
    <mergeCell ref="E151:E153"/>
    <mergeCell ref="F151:F153"/>
    <mergeCell ref="E154:E156"/>
    <mergeCell ref="F154:F156"/>
    <mergeCell ref="E139:E141"/>
    <mergeCell ref="F139:F141"/>
    <mergeCell ref="E142:E144"/>
    <mergeCell ref="F142:F144"/>
    <mergeCell ref="E145:E147"/>
    <mergeCell ref="F145:F147"/>
    <mergeCell ref="E130:E132"/>
    <mergeCell ref="F130:F132"/>
    <mergeCell ref="E133:E135"/>
    <mergeCell ref="F133:F135"/>
    <mergeCell ref="E136:E138"/>
    <mergeCell ref="F136:F138"/>
    <mergeCell ref="E121:E123"/>
    <mergeCell ref="F121:F123"/>
    <mergeCell ref="E124:E126"/>
    <mergeCell ref="F124:F126"/>
    <mergeCell ref="E127:E129"/>
    <mergeCell ref="F127:F129"/>
    <mergeCell ref="E112:E114"/>
    <mergeCell ref="F112:F114"/>
    <mergeCell ref="E115:E117"/>
    <mergeCell ref="F115:F117"/>
    <mergeCell ref="E118:E120"/>
    <mergeCell ref="F118:F120"/>
    <mergeCell ref="E103:E105"/>
    <mergeCell ref="F103:F105"/>
    <mergeCell ref="E106:E108"/>
    <mergeCell ref="F106:F108"/>
    <mergeCell ref="E109:E111"/>
    <mergeCell ref="F109:F111"/>
    <mergeCell ref="E94:E96"/>
    <mergeCell ref="F94:F96"/>
    <mergeCell ref="E97:E99"/>
    <mergeCell ref="F97:F99"/>
    <mergeCell ref="E100:E102"/>
    <mergeCell ref="F100:F102"/>
    <mergeCell ref="E85:E87"/>
    <mergeCell ref="F85:F87"/>
    <mergeCell ref="E88:E90"/>
    <mergeCell ref="F88:F90"/>
    <mergeCell ref="E91:E93"/>
    <mergeCell ref="F91:F93"/>
    <mergeCell ref="E76:E78"/>
    <mergeCell ref="F76:F78"/>
    <mergeCell ref="E79:E81"/>
    <mergeCell ref="F79:F81"/>
    <mergeCell ref="E82:E84"/>
    <mergeCell ref="F82:F84"/>
    <mergeCell ref="E67:E69"/>
    <mergeCell ref="F67:F69"/>
    <mergeCell ref="E70:E72"/>
    <mergeCell ref="F70:F72"/>
    <mergeCell ref="E73:E75"/>
    <mergeCell ref="F73:F75"/>
    <mergeCell ref="E58:E60"/>
    <mergeCell ref="F58:F60"/>
    <mergeCell ref="E61:E63"/>
    <mergeCell ref="F61:F63"/>
    <mergeCell ref="E64:E66"/>
    <mergeCell ref="F64:F66"/>
    <mergeCell ref="E49:E51"/>
    <mergeCell ref="F49:F51"/>
    <mergeCell ref="E52:E54"/>
    <mergeCell ref="F52:F54"/>
    <mergeCell ref="E55:E57"/>
    <mergeCell ref="F55:F57"/>
    <mergeCell ref="E40:E42"/>
    <mergeCell ref="F40:F42"/>
    <mergeCell ref="E43:E45"/>
    <mergeCell ref="F43:F45"/>
    <mergeCell ref="E46:E48"/>
    <mergeCell ref="F46:F48"/>
    <mergeCell ref="E31:E33"/>
    <mergeCell ref="F31:F33"/>
    <mergeCell ref="E34:E36"/>
    <mergeCell ref="F34:F36"/>
    <mergeCell ref="E37:E39"/>
    <mergeCell ref="F37:F39"/>
    <mergeCell ref="A1:J3"/>
    <mergeCell ref="E5:G5"/>
    <mergeCell ref="E10:E11"/>
    <mergeCell ref="F10:G11"/>
    <mergeCell ref="F21:G21"/>
    <mergeCell ref="F22:G22"/>
    <mergeCell ref="E25:E27"/>
    <mergeCell ref="F25:F27"/>
    <mergeCell ref="E28:E30"/>
    <mergeCell ref="F28:F30"/>
    <mergeCell ref="E12:E22"/>
    <mergeCell ref="F12:G12"/>
    <mergeCell ref="F13:G13"/>
    <mergeCell ref="F14:G14"/>
    <mergeCell ref="F15:G15"/>
    <mergeCell ref="F16:G16"/>
    <mergeCell ref="F17:G17"/>
    <mergeCell ref="F18:G18"/>
    <mergeCell ref="F19:G19"/>
    <mergeCell ref="F20:G20"/>
  </mergeCells>
  <hyperlinks>
    <hyperlink ref="F8" location="Cover!B2" display="&lt;&lt; Cover Sheet"/>
  </hyperlinks>
  <pageMargins left="0.7" right="0.7" top="0.75" bottom="0.75" header="0.3" footer="0.3"/>
  <pageSetup paperSize="9" scale="56" orientation="portrait" r:id="rId1"/>
  <rowBreaks count="10" manualBreakCount="10">
    <brk id="54" max="16383" man="1"/>
    <brk id="96" max="16383" man="1"/>
    <brk id="138" max="16383" man="1"/>
    <brk id="180" max="16383" man="1"/>
    <brk id="222" max="16383" man="1"/>
    <brk id="264" max="16383" man="1"/>
    <brk id="306" max="16383" man="1"/>
    <brk id="348" max="16383" man="1"/>
    <brk id="390" max="16383" man="1"/>
    <brk id="432" max="16383" man="1"/>
  </rowBreaks>
  <colBreaks count="1" manualBreakCount="1">
    <brk id="8" max="47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EN188"/>
  <sheetViews>
    <sheetView zoomScale="70" zoomScaleNormal="70" workbookViewId="0"/>
  </sheetViews>
  <sheetFormatPr defaultRowHeight="15"/>
  <cols>
    <col min="2" max="2" width="11.28515625" customWidth="1"/>
    <col min="4" max="4" width="14.7109375" customWidth="1"/>
  </cols>
  <sheetData>
    <row r="1" spans="1:144">
      <c r="E1">
        <v>74</v>
      </c>
      <c r="F1">
        <v>75</v>
      </c>
      <c r="G1">
        <v>76</v>
      </c>
      <c r="H1">
        <v>77</v>
      </c>
      <c r="I1">
        <v>78</v>
      </c>
      <c r="J1">
        <v>79</v>
      </c>
      <c r="K1">
        <v>80</v>
      </c>
      <c r="L1">
        <v>81</v>
      </c>
      <c r="M1">
        <v>82</v>
      </c>
      <c r="N1">
        <v>83</v>
      </c>
      <c r="O1">
        <v>84</v>
      </c>
      <c r="P1">
        <v>85</v>
      </c>
      <c r="Q1">
        <v>86</v>
      </c>
      <c r="R1">
        <v>87</v>
      </c>
      <c r="S1">
        <v>88</v>
      </c>
      <c r="T1">
        <v>89</v>
      </c>
      <c r="U1">
        <v>90</v>
      </c>
      <c r="V1">
        <v>91</v>
      </c>
      <c r="W1">
        <v>92</v>
      </c>
      <c r="X1">
        <v>93</v>
      </c>
      <c r="Y1">
        <v>94</v>
      </c>
      <c r="Z1">
        <v>95</v>
      </c>
      <c r="AA1">
        <v>96</v>
      </c>
      <c r="AB1">
        <v>97</v>
      </c>
      <c r="AC1">
        <v>98</v>
      </c>
      <c r="AD1">
        <v>99</v>
      </c>
      <c r="AE1">
        <v>243</v>
      </c>
      <c r="AF1">
        <v>244</v>
      </c>
      <c r="AG1">
        <v>245</v>
      </c>
      <c r="AH1">
        <v>246</v>
      </c>
      <c r="AI1">
        <v>247</v>
      </c>
      <c r="AJ1">
        <v>248</v>
      </c>
      <c r="AK1">
        <v>249</v>
      </c>
      <c r="AL1">
        <v>250</v>
      </c>
      <c r="AM1">
        <v>251</v>
      </c>
      <c r="AN1">
        <v>252</v>
      </c>
      <c r="AO1">
        <v>253</v>
      </c>
      <c r="AP1">
        <v>254</v>
      </c>
      <c r="AQ1">
        <v>255</v>
      </c>
      <c r="AR1">
        <v>256</v>
      </c>
      <c r="AS1">
        <v>257</v>
      </c>
      <c r="AT1">
        <v>258</v>
      </c>
      <c r="AU1">
        <v>259</v>
      </c>
      <c r="AV1">
        <v>260</v>
      </c>
      <c r="AW1">
        <v>261</v>
      </c>
      <c r="AX1">
        <v>262</v>
      </c>
      <c r="AY1">
        <v>263</v>
      </c>
      <c r="AZ1">
        <v>264</v>
      </c>
      <c r="BA1">
        <v>265</v>
      </c>
      <c r="BB1">
        <v>266</v>
      </c>
      <c r="BC1">
        <v>267</v>
      </c>
      <c r="BD1">
        <v>268</v>
      </c>
      <c r="BE1">
        <v>269</v>
      </c>
      <c r="BF1">
        <v>270</v>
      </c>
      <c r="BG1">
        <v>271</v>
      </c>
      <c r="BH1">
        <v>272</v>
      </c>
      <c r="BI1">
        <v>273</v>
      </c>
      <c r="BJ1">
        <v>274</v>
      </c>
      <c r="BK1">
        <v>275</v>
      </c>
      <c r="BL1">
        <v>276</v>
      </c>
      <c r="BM1">
        <v>277</v>
      </c>
      <c r="BN1">
        <v>278</v>
      </c>
      <c r="BO1">
        <v>279</v>
      </c>
      <c r="BP1">
        <v>280</v>
      </c>
      <c r="BQ1">
        <v>281</v>
      </c>
      <c r="BR1">
        <v>282</v>
      </c>
      <c r="BS1">
        <v>283</v>
      </c>
      <c r="BT1">
        <v>284</v>
      </c>
      <c r="BU1">
        <v>285</v>
      </c>
      <c r="BV1">
        <v>286</v>
      </c>
      <c r="BW1">
        <v>287</v>
      </c>
      <c r="BX1">
        <v>288</v>
      </c>
      <c r="BY1">
        <v>289</v>
      </c>
      <c r="BZ1">
        <v>290</v>
      </c>
      <c r="CA1">
        <v>291</v>
      </c>
      <c r="CB1">
        <v>292</v>
      </c>
      <c r="CC1">
        <v>293</v>
      </c>
      <c r="CD1">
        <v>294</v>
      </c>
      <c r="CE1">
        <v>295</v>
      </c>
      <c r="CF1">
        <v>296</v>
      </c>
      <c r="CG1">
        <v>297</v>
      </c>
      <c r="CH1">
        <v>298</v>
      </c>
      <c r="CI1">
        <v>299</v>
      </c>
      <c r="CJ1">
        <v>300</v>
      </c>
      <c r="CK1">
        <v>301</v>
      </c>
      <c r="CL1">
        <v>302</v>
      </c>
      <c r="CM1">
        <v>303</v>
      </c>
      <c r="CN1">
        <v>304</v>
      </c>
      <c r="CO1">
        <v>305</v>
      </c>
      <c r="CP1">
        <v>306</v>
      </c>
      <c r="CQ1">
        <v>307</v>
      </c>
      <c r="CR1">
        <v>308</v>
      </c>
      <c r="CS1">
        <v>309</v>
      </c>
      <c r="CT1">
        <v>310</v>
      </c>
      <c r="CU1">
        <v>311</v>
      </c>
      <c r="CV1">
        <v>312</v>
      </c>
      <c r="CW1">
        <v>313</v>
      </c>
      <c r="CX1">
        <v>314</v>
      </c>
      <c r="CY1">
        <v>315</v>
      </c>
      <c r="CZ1">
        <v>316</v>
      </c>
      <c r="DA1">
        <v>317</v>
      </c>
      <c r="DB1">
        <v>318</v>
      </c>
      <c r="DC1">
        <v>319</v>
      </c>
      <c r="DD1">
        <v>320</v>
      </c>
      <c r="DE1">
        <v>321</v>
      </c>
      <c r="DF1">
        <v>322</v>
      </c>
      <c r="DG1">
        <v>323</v>
      </c>
      <c r="DH1">
        <v>324</v>
      </c>
      <c r="DI1">
        <v>325</v>
      </c>
      <c r="DJ1">
        <v>326</v>
      </c>
      <c r="DK1">
        <v>327</v>
      </c>
      <c r="DL1">
        <v>328</v>
      </c>
      <c r="DM1">
        <v>329</v>
      </c>
      <c r="DN1">
        <v>330</v>
      </c>
      <c r="DO1">
        <v>331</v>
      </c>
      <c r="DP1">
        <v>332</v>
      </c>
      <c r="DQ1">
        <v>333</v>
      </c>
      <c r="DR1">
        <v>334</v>
      </c>
      <c r="DS1">
        <v>335</v>
      </c>
      <c r="DT1">
        <v>336</v>
      </c>
      <c r="DU1">
        <v>337</v>
      </c>
      <c r="DV1">
        <v>338</v>
      </c>
      <c r="DW1">
        <v>339</v>
      </c>
      <c r="DX1">
        <v>340</v>
      </c>
      <c r="DY1">
        <v>341</v>
      </c>
      <c r="DZ1">
        <v>342</v>
      </c>
      <c r="EA1">
        <v>343</v>
      </c>
      <c r="EB1">
        <v>344</v>
      </c>
      <c r="EC1">
        <v>345</v>
      </c>
      <c r="ED1">
        <v>346</v>
      </c>
      <c r="EE1">
        <v>347</v>
      </c>
      <c r="EF1">
        <v>348</v>
      </c>
      <c r="EG1">
        <v>349</v>
      </c>
      <c r="EH1">
        <v>350</v>
      </c>
      <c r="EI1">
        <v>351</v>
      </c>
      <c r="EJ1">
        <v>352</v>
      </c>
      <c r="EK1">
        <v>353</v>
      </c>
      <c r="EL1">
        <v>354</v>
      </c>
      <c r="EM1">
        <v>355</v>
      </c>
      <c r="EN1">
        <v>356</v>
      </c>
    </row>
    <row r="6" spans="1:144">
      <c r="D6">
        <v>1</v>
      </c>
      <c r="E6">
        <v>2</v>
      </c>
      <c r="F6">
        <v>3</v>
      </c>
      <c r="G6">
        <v>4</v>
      </c>
      <c r="H6">
        <v>5</v>
      </c>
      <c r="I6">
        <v>6</v>
      </c>
      <c r="J6">
        <v>7</v>
      </c>
      <c r="K6">
        <v>8</v>
      </c>
      <c r="L6">
        <v>9</v>
      </c>
      <c r="M6">
        <v>10</v>
      </c>
      <c r="N6">
        <v>11</v>
      </c>
      <c r="O6">
        <v>12</v>
      </c>
      <c r="P6">
        <v>13</v>
      </c>
      <c r="Q6">
        <v>14</v>
      </c>
      <c r="R6">
        <v>15</v>
      </c>
      <c r="S6">
        <v>16</v>
      </c>
      <c r="T6">
        <v>17</v>
      </c>
      <c r="U6">
        <v>18</v>
      </c>
      <c r="V6">
        <v>19</v>
      </c>
      <c r="W6">
        <v>20</v>
      </c>
      <c r="X6">
        <v>21</v>
      </c>
      <c r="Y6">
        <v>22</v>
      </c>
      <c r="Z6">
        <v>23</v>
      </c>
      <c r="AA6">
        <v>24</v>
      </c>
      <c r="AB6">
        <v>25</v>
      </c>
      <c r="AC6">
        <v>26</v>
      </c>
      <c r="AD6">
        <v>27</v>
      </c>
      <c r="AE6">
        <v>28</v>
      </c>
      <c r="AF6">
        <v>29</v>
      </c>
      <c r="AG6">
        <v>30</v>
      </c>
      <c r="AH6">
        <v>31</v>
      </c>
      <c r="AI6">
        <v>32</v>
      </c>
      <c r="AJ6">
        <v>33</v>
      </c>
      <c r="AK6">
        <v>34</v>
      </c>
      <c r="AL6">
        <v>35</v>
      </c>
      <c r="AM6">
        <v>36</v>
      </c>
      <c r="AN6">
        <v>37</v>
      </c>
      <c r="AO6">
        <v>38</v>
      </c>
      <c r="AP6">
        <v>39</v>
      </c>
      <c r="AQ6">
        <v>40</v>
      </c>
      <c r="AR6">
        <v>41</v>
      </c>
      <c r="AS6">
        <v>42</v>
      </c>
      <c r="AT6">
        <v>43</v>
      </c>
      <c r="AU6">
        <v>44</v>
      </c>
      <c r="AV6">
        <v>45</v>
      </c>
      <c r="AW6">
        <v>46</v>
      </c>
      <c r="AX6">
        <v>47</v>
      </c>
      <c r="AY6">
        <v>48</v>
      </c>
      <c r="AZ6">
        <v>49</v>
      </c>
      <c r="BA6">
        <v>50</v>
      </c>
      <c r="BB6">
        <v>51</v>
      </c>
      <c r="BC6">
        <v>52</v>
      </c>
      <c r="BD6">
        <v>53</v>
      </c>
      <c r="BE6">
        <v>54</v>
      </c>
      <c r="BF6">
        <v>55</v>
      </c>
      <c r="BG6">
        <v>56</v>
      </c>
      <c r="BH6">
        <v>57</v>
      </c>
      <c r="BI6">
        <v>58</v>
      </c>
      <c r="BJ6">
        <v>59</v>
      </c>
      <c r="BK6">
        <v>60</v>
      </c>
      <c r="BL6">
        <v>61</v>
      </c>
      <c r="BM6">
        <v>62</v>
      </c>
      <c r="BN6">
        <v>63</v>
      </c>
      <c r="BO6">
        <v>64</v>
      </c>
      <c r="BP6">
        <v>65</v>
      </c>
      <c r="BQ6">
        <v>66</v>
      </c>
      <c r="BR6">
        <v>67</v>
      </c>
      <c r="BS6">
        <v>68</v>
      </c>
      <c r="BT6">
        <v>69</v>
      </c>
      <c r="BU6">
        <v>70</v>
      </c>
      <c r="BV6">
        <v>71</v>
      </c>
      <c r="BW6">
        <v>72</v>
      </c>
      <c r="BX6">
        <v>73</v>
      </c>
      <c r="BY6">
        <v>74</v>
      </c>
      <c r="BZ6">
        <v>75</v>
      </c>
      <c r="CA6">
        <v>76</v>
      </c>
      <c r="CB6">
        <v>77</v>
      </c>
      <c r="CC6">
        <v>78</v>
      </c>
      <c r="CD6">
        <v>79</v>
      </c>
      <c r="CE6">
        <v>80</v>
      </c>
      <c r="CF6">
        <v>81</v>
      </c>
      <c r="CG6">
        <v>82</v>
      </c>
      <c r="CH6">
        <v>83</v>
      </c>
      <c r="CI6">
        <v>84</v>
      </c>
      <c r="CJ6">
        <v>85</v>
      </c>
      <c r="CK6">
        <v>86</v>
      </c>
      <c r="CL6">
        <v>87</v>
      </c>
      <c r="CM6">
        <v>88</v>
      </c>
      <c r="CN6">
        <v>89</v>
      </c>
      <c r="CO6">
        <v>90</v>
      </c>
      <c r="CP6">
        <v>91</v>
      </c>
      <c r="CQ6">
        <v>92</v>
      </c>
      <c r="CR6">
        <v>93</v>
      </c>
      <c r="CS6">
        <v>94</v>
      </c>
      <c r="CT6">
        <v>95</v>
      </c>
      <c r="CU6">
        <v>96</v>
      </c>
      <c r="CV6">
        <v>97</v>
      </c>
      <c r="CW6">
        <v>98</v>
      </c>
      <c r="CX6">
        <v>99</v>
      </c>
      <c r="CY6">
        <v>100</v>
      </c>
      <c r="CZ6">
        <v>101</v>
      </c>
      <c r="DA6">
        <v>102</v>
      </c>
      <c r="DB6">
        <v>103</v>
      </c>
      <c r="DC6">
        <v>104</v>
      </c>
      <c r="DD6">
        <v>105</v>
      </c>
      <c r="DE6">
        <v>106</v>
      </c>
      <c r="DF6">
        <v>107</v>
      </c>
      <c r="DG6">
        <v>108</v>
      </c>
      <c r="DH6">
        <v>109</v>
      </c>
      <c r="DI6">
        <v>110</v>
      </c>
      <c r="DJ6">
        <v>111</v>
      </c>
      <c r="DK6">
        <v>112</v>
      </c>
      <c r="DL6">
        <v>113</v>
      </c>
      <c r="DM6">
        <v>114</v>
      </c>
      <c r="DN6">
        <v>115</v>
      </c>
      <c r="DO6">
        <v>116</v>
      </c>
      <c r="DP6">
        <v>117</v>
      </c>
      <c r="DQ6">
        <v>118</v>
      </c>
      <c r="DR6">
        <v>119</v>
      </c>
      <c r="DS6">
        <v>120</v>
      </c>
      <c r="DT6">
        <v>121</v>
      </c>
      <c r="DU6">
        <v>122</v>
      </c>
      <c r="DV6">
        <v>123</v>
      </c>
      <c r="DW6">
        <v>124</v>
      </c>
      <c r="DX6">
        <v>125</v>
      </c>
      <c r="DY6">
        <v>126</v>
      </c>
      <c r="DZ6">
        <v>127</v>
      </c>
      <c r="EA6">
        <v>128</v>
      </c>
      <c r="EB6">
        <v>129</v>
      </c>
      <c r="EC6">
        <v>130</v>
      </c>
      <c r="ED6">
        <v>131</v>
      </c>
      <c r="EE6">
        <v>132</v>
      </c>
      <c r="EF6">
        <v>133</v>
      </c>
      <c r="EG6">
        <v>134</v>
      </c>
      <c r="EH6">
        <v>135</v>
      </c>
      <c r="EI6">
        <v>136</v>
      </c>
      <c r="EJ6">
        <v>137</v>
      </c>
      <c r="EK6">
        <v>138</v>
      </c>
      <c r="EL6">
        <v>139</v>
      </c>
      <c r="EM6">
        <v>140</v>
      </c>
      <c r="EN6">
        <v>141</v>
      </c>
    </row>
    <row r="7" spans="1:144">
      <c r="E7" s="230" t="s">
        <v>551</v>
      </c>
      <c r="AE7" s="231" t="s">
        <v>552</v>
      </c>
    </row>
    <row r="8" spans="1:144">
      <c r="E8" s="232" t="s">
        <v>553</v>
      </c>
      <c r="F8" s="232" t="s">
        <v>553</v>
      </c>
      <c r="G8" s="232" t="s">
        <v>553</v>
      </c>
      <c r="H8" s="232" t="s">
        <v>553</v>
      </c>
      <c r="I8" s="232" t="s">
        <v>553</v>
      </c>
      <c r="J8" s="232" t="s">
        <v>553</v>
      </c>
      <c r="K8" s="232" t="s">
        <v>553</v>
      </c>
      <c r="L8" s="232" t="s">
        <v>553</v>
      </c>
      <c r="M8" s="232" t="s">
        <v>553</v>
      </c>
      <c r="N8" s="232" t="s">
        <v>553</v>
      </c>
      <c r="O8" s="232" t="s">
        <v>553</v>
      </c>
      <c r="P8" s="232" t="s">
        <v>553</v>
      </c>
      <c r="Q8" s="232" t="s">
        <v>553</v>
      </c>
      <c r="R8" s="232" t="s">
        <v>553</v>
      </c>
      <c r="S8" s="231" t="s">
        <v>553</v>
      </c>
      <c r="T8" s="231" t="s">
        <v>553</v>
      </c>
      <c r="U8" s="231" t="s">
        <v>553</v>
      </c>
      <c r="V8" s="231" t="s">
        <v>553</v>
      </c>
      <c r="W8" s="231" t="s">
        <v>553</v>
      </c>
      <c r="X8" s="231" t="s">
        <v>553</v>
      </c>
      <c r="Y8" s="231" t="s">
        <v>553</v>
      </c>
      <c r="Z8" s="231" t="s">
        <v>553</v>
      </c>
      <c r="AA8" s="231" t="s">
        <v>553</v>
      </c>
      <c r="AB8" s="231" t="s">
        <v>553</v>
      </c>
      <c r="AC8" s="231" t="s">
        <v>553</v>
      </c>
      <c r="AD8" s="231" t="s">
        <v>553</v>
      </c>
      <c r="AE8" s="231" t="s">
        <v>554</v>
      </c>
      <c r="AF8" s="231" t="s">
        <v>555</v>
      </c>
      <c r="AG8" s="231" t="s">
        <v>556</v>
      </c>
      <c r="AH8" s="231" t="s">
        <v>557</v>
      </c>
      <c r="AI8" s="231" t="s">
        <v>558</v>
      </c>
      <c r="AJ8" s="233" t="s">
        <v>559</v>
      </c>
      <c r="AK8" s="231" t="s">
        <v>554</v>
      </c>
      <c r="AL8" s="231" t="s">
        <v>555</v>
      </c>
      <c r="AM8" s="231" t="s">
        <v>556</v>
      </c>
      <c r="AN8" s="231" t="s">
        <v>557</v>
      </c>
      <c r="AO8" s="231" t="s">
        <v>558</v>
      </c>
      <c r="AP8" s="233" t="s">
        <v>559</v>
      </c>
      <c r="AQ8" s="231" t="s">
        <v>554</v>
      </c>
      <c r="AR8" s="231" t="s">
        <v>555</v>
      </c>
      <c r="AS8" s="231" t="s">
        <v>556</v>
      </c>
      <c r="AT8" s="231" t="s">
        <v>557</v>
      </c>
      <c r="AU8" s="231" t="s">
        <v>558</v>
      </c>
      <c r="AV8" s="233" t="s">
        <v>559</v>
      </c>
      <c r="AW8" s="231" t="s">
        <v>554</v>
      </c>
      <c r="AX8" s="231" t="s">
        <v>555</v>
      </c>
      <c r="AY8" s="231" t="s">
        <v>556</v>
      </c>
      <c r="AZ8" s="231" t="s">
        <v>557</v>
      </c>
      <c r="BA8" s="231" t="s">
        <v>558</v>
      </c>
      <c r="BB8" s="233" t="s">
        <v>559</v>
      </c>
      <c r="BC8" s="231" t="s">
        <v>554</v>
      </c>
      <c r="BD8" s="231" t="s">
        <v>555</v>
      </c>
      <c r="BE8" s="231" t="s">
        <v>556</v>
      </c>
      <c r="BF8" s="231" t="s">
        <v>557</v>
      </c>
      <c r="BG8" s="231" t="s">
        <v>558</v>
      </c>
      <c r="BH8" s="233" t="s">
        <v>559</v>
      </c>
      <c r="BI8" s="231" t="s">
        <v>554</v>
      </c>
      <c r="BJ8" s="231" t="s">
        <v>555</v>
      </c>
      <c r="BK8" s="231" t="s">
        <v>556</v>
      </c>
      <c r="BL8" s="231" t="s">
        <v>557</v>
      </c>
      <c r="BM8" s="231" t="s">
        <v>558</v>
      </c>
      <c r="BN8" s="233" t="s">
        <v>559</v>
      </c>
      <c r="BO8" s="231" t="s">
        <v>554</v>
      </c>
      <c r="BP8" s="231" t="s">
        <v>555</v>
      </c>
      <c r="BQ8" s="231" t="s">
        <v>556</v>
      </c>
      <c r="BR8" s="231" t="s">
        <v>557</v>
      </c>
      <c r="BS8" s="231" t="s">
        <v>558</v>
      </c>
      <c r="BT8" s="233" t="s">
        <v>559</v>
      </c>
      <c r="BU8" s="231" t="s">
        <v>560</v>
      </c>
      <c r="BV8" s="231" t="s">
        <v>561</v>
      </c>
      <c r="BW8" s="231" t="s">
        <v>562</v>
      </c>
      <c r="BX8" s="231" t="s">
        <v>563</v>
      </c>
      <c r="BY8" s="231" t="s">
        <v>564</v>
      </c>
      <c r="BZ8" s="231" t="s">
        <v>565</v>
      </c>
      <c r="CA8" s="231" t="s">
        <v>566</v>
      </c>
      <c r="CB8" s="231" t="s">
        <v>567</v>
      </c>
      <c r="CC8" s="231" t="s">
        <v>568</v>
      </c>
      <c r="CD8" s="231" t="s">
        <v>569</v>
      </c>
      <c r="CE8" s="231" t="s">
        <v>570</v>
      </c>
      <c r="CF8" s="233" t="s">
        <v>559</v>
      </c>
      <c r="CG8" s="231" t="s">
        <v>560</v>
      </c>
      <c r="CH8" s="231" t="s">
        <v>561</v>
      </c>
      <c r="CI8" s="231" t="s">
        <v>562</v>
      </c>
      <c r="CJ8" s="231" t="s">
        <v>563</v>
      </c>
      <c r="CK8" s="231" t="s">
        <v>564</v>
      </c>
      <c r="CL8" s="231" t="s">
        <v>565</v>
      </c>
      <c r="CM8" s="231" t="s">
        <v>566</v>
      </c>
      <c r="CN8" s="231" t="s">
        <v>567</v>
      </c>
      <c r="CO8" s="231" t="s">
        <v>568</v>
      </c>
      <c r="CP8" s="231" t="s">
        <v>569</v>
      </c>
      <c r="CQ8" s="231" t="s">
        <v>570</v>
      </c>
      <c r="CR8" s="233" t="s">
        <v>559</v>
      </c>
      <c r="CS8" s="231" t="s">
        <v>560</v>
      </c>
      <c r="CT8" s="231" t="s">
        <v>561</v>
      </c>
      <c r="CU8" s="231" t="s">
        <v>562</v>
      </c>
      <c r="CV8" s="231" t="s">
        <v>563</v>
      </c>
      <c r="CW8" s="231" t="s">
        <v>564</v>
      </c>
      <c r="CX8" s="231" t="s">
        <v>565</v>
      </c>
      <c r="CY8" s="231" t="s">
        <v>566</v>
      </c>
      <c r="CZ8" s="231" t="s">
        <v>567</v>
      </c>
      <c r="DA8" s="231" t="s">
        <v>568</v>
      </c>
      <c r="DB8" s="231" t="s">
        <v>569</v>
      </c>
      <c r="DC8" s="231" t="s">
        <v>570</v>
      </c>
      <c r="DD8" s="233" t="s">
        <v>559</v>
      </c>
      <c r="DE8" s="231" t="s">
        <v>560</v>
      </c>
      <c r="DF8" s="231" t="s">
        <v>561</v>
      </c>
      <c r="DG8" s="231" t="s">
        <v>562</v>
      </c>
      <c r="DH8" s="231" t="s">
        <v>563</v>
      </c>
      <c r="DI8" s="231" t="s">
        <v>564</v>
      </c>
      <c r="DJ8" s="231" t="s">
        <v>565</v>
      </c>
      <c r="DK8" s="231" t="s">
        <v>566</v>
      </c>
      <c r="DL8" s="231" t="s">
        <v>567</v>
      </c>
      <c r="DM8" s="231" t="s">
        <v>568</v>
      </c>
      <c r="DN8" s="231" t="s">
        <v>569</v>
      </c>
      <c r="DO8" s="231" t="s">
        <v>570</v>
      </c>
      <c r="DP8" s="233" t="s">
        <v>559</v>
      </c>
      <c r="DQ8" s="231" t="s">
        <v>560</v>
      </c>
      <c r="DR8" s="231" t="s">
        <v>561</v>
      </c>
      <c r="DS8" s="231" t="s">
        <v>562</v>
      </c>
      <c r="DT8" s="231" t="s">
        <v>563</v>
      </c>
      <c r="DU8" s="231" t="s">
        <v>564</v>
      </c>
      <c r="DV8" s="231" t="s">
        <v>565</v>
      </c>
      <c r="DW8" s="231" t="s">
        <v>566</v>
      </c>
      <c r="DX8" s="231" t="s">
        <v>567</v>
      </c>
      <c r="DY8" s="231" t="s">
        <v>568</v>
      </c>
      <c r="DZ8" s="231" t="s">
        <v>569</v>
      </c>
      <c r="EA8" s="231" t="s">
        <v>570</v>
      </c>
      <c r="EB8" s="233" t="s">
        <v>559</v>
      </c>
      <c r="EC8" s="231" t="s">
        <v>560</v>
      </c>
      <c r="ED8" s="231" t="s">
        <v>561</v>
      </c>
      <c r="EE8" s="231" t="s">
        <v>562</v>
      </c>
      <c r="EF8" s="231" t="s">
        <v>563</v>
      </c>
      <c r="EG8" s="231" t="s">
        <v>564</v>
      </c>
      <c r="EH8" s="231" t="s">
        <v>565</v>
      </c>
      <c r="EI8" s="231" t="s">
        <v>566</v>
      </c>
      <c r="EJ8" s="231" t="s">
        <v>567</v>
      </c>
      <c r="EK8" s="231" t="s">
        <v>568</v>
      </c>
      <c r="EL8" s="231" t="s">
        <v>569</v>
      </c>
      <c r="EM8" s="231" t="s">
        <v>570</v>
      </c>
      <c r="EN8" s="233" t="s">
        <v>559</v>
      </c>
    </row>
    <row r="9" spans="1:144">
      <c r="E9" s="232" t="s">
        <v>571</v>
      </c>
      <c r="F9" s="232" t="s">
        <v>572</v>
      </c>
      <c r="G9" s="232" t="s">
        <v>573</v>
      </c>
      <c r="H9" s="232" t="s">
        <v>574</v>
      </c>
      <c r="I9" s="232" t="s">
        <v>575</v>
      </c>
      <c r="J9" s="232" t="s">
        <v>576</v>
      </c>
      <c r="K9" s="232" t="s">
        <v>577</v>
      </c>
      <c r="L9" s="232" t="s">
        <v>578</v>
      </c>
      <c r="M9" s="232" t="s">
        <v>579</v>
      </c>
      <c r="N9" s="232" t="s">
        <v>580</v>
      </c>
      <c r="O9" s="232" t="s">
        <v>581</v>
      </c>
      <c r="P9" s="232" t="s">
        <v>582</v>
      </c>
      <c r="Q9" s="232" t="s">
        <v>583</v>
      </c>
      <c r="R9" s="232" t="s">
        <v>584</v>
      </c>
      <c r="S9" s="231" t="s">
        <v>585</v>
      </c>
      <c r="T9" s="231" t="s">
        <v>586</v>
      </c>
      <c r="U9" s="231" t="s">
        <v>587</v>
      </c>
      <c r="V9" s="231" t="s">
        <v>588</v>
      </c>
      <c r="W9" s="231" t="s">
        <v>589</v>
      </c>
      <c r="X9" s="231" t="s">
        <v>590</v>
      </c>
      <c r="Y9" s="231" t="s">
        <v>591</v>
      </c>
      <c r="Z9" s="231" t="s">
        <v>592</v>
      </c>
      <c r="AA9" s="231" t="s">
        <v>593</v>
      </c>
      <c r="AB9" s="231" t="s">
        <v>594</v>
      </c>
      <c r="AC9" s="231" t="s">
        <v>595</v>
      </c>
      <c r="AD9" s="231" t="s">
        <v>596</v>
      </c>
      <c r="AE9" s="231" t="s">
        <v>571</v>
      </c>
      <c r="AF9" s="231" t="s">
        <v>571</v>
      </c>
      <c r="AG9" s="231" t="s">
        <v>571</v>
      </c>
      <c r="AH9" s="231" t="s">
        <v>571</v>
      </c>
      <c r="AI9" s="231" t="s">
        <v>571</v>
      </c>
      <c r="AJ9" s="233" t="s">
        <v>571</v>
      </c>
      <c r="AK9" s="231" t="s">
        <v>573</v>
      </c>
      <c r="AL9" s="231" t="s">
        <v>573</v>
      </c>
      <c r="AM9" s="231" t="s">
        <v>573</v>
      </c>
      <c r="AN9" s="231" t="s">
        <v>573</v>
      </c>
      <c r="AO9" s="231" t="s">
        <v>573</v>
      </c>
      <c r="AP9" s="233" t="s">
        <v>573</v>
      </c>
      <c r="AQ9" s="231" t="s">
        <v>575</v>
      </c>
      <c r="AR9" s="231" t="s">
        <v>575</v>
      </c>
      <c r="AS9" s="231" t="s">
        <v>575</v>
      </c>
      <c r="AT9" s="231" t="s">
        <v>575</v>
      </c>
      <c r="AU9" s="231" t="s">
        <v>575</v>
      </c>
      <c r="AV9" s="233" t="s">
        <v>575</v>
      </c>
      <c r="AW9" s="231" t="s">
        <v>577</v>
      </c>
      <c r="AX9" s="231" t="s">
        <v>577</v>
      </c>
      <c r="AY9" s="231" t="s">
        <v>577</v>
      </c>
      <c r="AZ9" s="231" t="s">
        <v>577</v>
      </c>
      <c r="BA9" s="231" t="s">
        <v>577</v>
      </c>
      <c r="BB9" s="233" t="s">
        <v>577</v>
      </c>
      <c r="BC9" s="231" t="s">
        <v>579</v>
      </c>
      <c r="BD9" s="231" t="s">
        <v>579</v>
      </c>
      <c r="BE9" s="231" t="s">
        <v>579</v>
      </c>
      <c r="BF9" s="231" t="s">
        <v>579</v>
      </c>
      <c r="BG9" s="231" t="s">
        <v>579</v>
      </c>
      <c r="BH9" s="233" t="s">
        <v>579</v>
      </c>
      <c r="BI9" s="231" t="s">
        <v>581</v>
      </c>
      <c r="BJ9" s="231" t="s">
        <v>581</v>
      </c>
      <c r="BK9" s="231" t="s">
        <v>581</v>
      </c>
      <c r="BL9" s="231" t="s">
        <v>581</v>
      </c>
      <c r="BM9" s="231" t="s">
        <v>581</v>
      </c>
      <c r="BN9" s="233" t="s">
        <v>581</v>
      </c>
      <c r="BO9" s="231" t="s">
        <v>583</v>
      </c>
      <c r="BP9" s="231" t="s">
        <v>583</v>
      </c>
      <c r="BQ9" s="231" t="s">
        <v>583</v>
      </c>
      <c r="BR9" s="231" t="s">
        <v>583</v>
      </c>
      <c r="BS9" s="231" t="s">
        <v>583</v>
      </c>
      <c r="BT9" s="233" t="s">
        <v>583</v>
      </c>
      <c r="BU9" s="231" t="s">
        <v>586</v>
      </c>
      <c r="BV9" s="231" t="s">
        <v>586</v>
      </c>
      <c r="BW9" s="231" t="s">
        <v>586</v>
      </c>
      <c r="BX9" s="231" t="s">
        <v>586</v>
      </c>
      <c r="BY9" s="231" t="s">
        <v>586</v>
      </c>
      <c r="BZ9" s="231" t="s">
        <v>586</v>
      </c>
      <c r="CA9" s="231" t="s">
        <v>586</v>
      </c>
      <c r="CB9" s="231" t="s">
        <v>586</v>
      </c>
      <c r="CC9" s="231" t="s">
        <v>586</v>
      </c>
      <c r="CD9" s="231" t="s">
        <v>586</v>
      </c>
      <c r="CE9" s="231" t="s">
        <v>586</v>
      </c>
      <c r="CF9" s="233" t="s">
        <v>586</v>
      </c>
      <c r="CG9" s="231" t="s">
        <v>588</v>
      </c>
      <c r="CH9" s="231" t="s">
        <v>588</v>
      </c>
      <c r="CI9" s="231" t="s">
        <v>588</v>
      </c>
      <c r="CJ9" s="231" t="s">
        <v>588</v>
      </c>
      <c r="CK9" s="231" t="s">
        <v>588</v>
      </c>
      <c r="CL9" s="231" t="s">
        <v>588</v>
      </c>
      <c r="CM9" s="231" t="s">
        <v>588</v>
      </c>
      <c r="CN9" s="231" t="s">
        <v>588</v>
      </c>
      <c r="CO9" s="231" t="s">
        <v>588</v>
      </c>
      <c r="CP9" s="231" t="s">
        <v>588</v>
      </c>
      <c r="CQ9" s="231" t="s">
        <v>588</v>
      </c>
      <c r="CR9" s="233" t="s">
        <v>588</v>
      </c>
      <c r="CS9" s="231" t="s">
        <v>590</v>
      </c>
      <c r="CT9" s="231" t="s">
        <v>590</v>
      </c>
      <c r="CU9" s="231" t="s">
        <v>590</v>
      </c>
      <c r="CV9" s="231" t="s">
        <v>590</v>
      </c>
      <c r="CW9" s="231" t="s">
        <v>590</v>
      </c>
      <c r="CX9" s="231" t="s">
        <v>590</v>
      </c>
      <c r="CY9" s="231" t="s">
        <v>590</v>
      </c>
      <c r="CZ9" s="231" t="s">
        <v>590</v>
      </c>
      <c r="DA9" s="231" t="s">
        <v>590</v>
      </c>
      <c r="DB9" s="231" t="s">
        <v>590</v>
      </c>
      <c r="DC9" s="231" t="s">
        <v>590</v>
      </c>
      <c r="DD9" s="233" t="s">
        <v>590</v>
      </c>
      <c r="DE9" s="231" t="s">
        <v>592</v>
      </c>
      <c r="DF9" s="231" t="s">
        <v>592</v>
      </c>
      <c r="DG9" s="231" t="s">
        <v>592</v>
      </c>
      <c r="DH9" s="231" t="s">
        <v>592</v>
      </c>
      <c r="DI9" s="231" t="s">
        <v>592</v>
      </c>
      <c r="DJ9" s="231" t="s">
        <v>592</v>
      </c>
      <c r="DK9" s="231" t="s">
        <v>592</v>
      </c>
      <c r="DL9" s="231" t="s">
        <v>592</v>
      </c>
      <c r="DM9" s="231" t="s">
        <v>592</v>
      </c>
      <c r="DN9" s="231" t="s">
        <v>592</v>
      </c>
      <c r="DO9" s="231" t="s">
        <v>592</v>
      </c>
      <c r="DP9" s="233" t="s">
        <v>592</v>
      </c>
      <c r="DQ9" s="231" t="s">
        <v>594</v>
      </c>
      <c r="DR9" s="231" t="s">
        <v>594</v>
      </c>
      <c r="DS9" s="231" t="s">
        <v>594</v>
      </c>
      <c r="DT9" s="231" t="s">
        <v>594</v>
      </c>
      <c r="DU9" s="231" t="s">
        <v>594</v>
      </c>
      <c r="DV9" s="231" t="s">
        <v>594</v>
      </c>
      <c r="DW9" s="231" t="s">
        <v>594</v>
      </c>
      <c r="DX9" s="231" t="s">
        <v>594</v>
      </c>
      <c r="DY9" s="231" t="s">
        <v>594</v>
      </c>
      <c r="DZ9" s="231" t="s">
        <v>594</v>
      </c>
      <c r="EA9" s="231" t="s">
        <v>594</v>
      </c>
      <c r="EB9" s="233" t="s">
        <v>594</v>
      </c>
      <c r="EC9" s="231" t="s">
        <v>596</v>
      </c>
      <c r="ED9" s="231" t="s">
        <v>596</v>
      </c>
      <c r="EE9" s="231" t="s">
        <v>596</v>
      </c>
      <c r="EF9" s="231" t="s">
        <v>596</v>
      </c>
      <c r="EG9" s="231" t="s">
        <v>596</v>
      </c>
      <c r="EH9" s="231" t="s">
        <v>596</v>
      </c>
      <c r="EI9" s="231" t="s">
        <v>596</v>
      </c>
      <c r="EJ9" s="231" t="s">
        <v>596</v>
      </c>
      <c r="EK9" s="231" t="s">
        <v>596</v>
      </c>
      <c r="EL9" s="231" t="s">
        <v>596</v>
      </c>
      <c r="EM9" s="231" t="s">
        <v>596</v>
      </c>
      <c r="EN9" s="233" t="s">
        <v>596</v>
      </c>
    </row>
    <row r="10" spans="1:144" ht="15" customHeight="1">
      <c r="A10" s="136" t="s">
        <v>597</v>
      </c>
      <c r="B10" s="136" t="s">
        <v>598</v>
      </c>
      <c r="C10" s="136" t="s">
        <v>599</v>
      </c>
      <c r="D10" s="234" t="s">
        <v>600</v>
      </c>
      <c r="E10" s="235" t="s">
        <v>601</v>
      </c>
      <c r="F10" s="235" t="s">
        <v>602</v>
      </c>
      <c r="G10" s="235" t="s">
        <v>603</v>
      </c>
      <c r="H10" s="235" t="s">
        <v>604</v>
      </c>
      <c r="I10" s="235" t="s">
        <v>605</v>
      </c>
      <c r="J10" s="235" t="s">
        <v>606</v>
      </c>
      <c r="K10" s="235" t="s">
        <v>607</v>
      </c>
      <c r="L10" s="235" t="s">
        <v>608</v>
      </c>
      <c r="M10" s="235" t="s">
        <v>609</v>
      </c>
      <c r="N10" s="235" t="s">
        <v>610</v>
      </c>
      <c r="O10" s="235" t="s">
        <v>611</v>
      </c>
      <c r="P10" s="235" t="s">
        <v>612</v>
      </c>
      <c r="Q10" s="235" t="s">
        <v>613</v>
      </c>
      <c r="R10" s="235" t="s">
        <v>614</v>
      </c>
      <c r="S10" s="235" t="s">
        <v>615</v>
      </c>
      <c r="T10" s="235" t="s">
        <v>616</v>
      </c>
      <c r="U10" s="235" t="s">
        <v>617</v>
      </c>
      <c r="V10" s="235" t="s">
        <v>618</v>
      </c>
      <c r="W10" s="235" t="s">
        <v>619</v>
      </c>
      <c r="X10" s="235" t="s">
        <v>620</v>
      </c>
      <c r="Y10" s="235" t="s">
        <v>621</v>
      </c>
      <c r="Z10" s="235" t="s">
        <v>622</v>
      </c>
      <c r="AA10" s="235" t="s">
        <v>623</v>
      </c>
      <c r="AB10" s="235" t="s">
        <v>624</v>
      </c>
      <c r="AC10" s="235" t="s">
        <v>625</v>
      </c>
      <c r="AD10" s="235" t="s">
        <v>626</v>
      </c>
      <c r="AE10" s="178" t="s">
        <v>627</v>
      </c>
      <c r="AF10" s="178" t="s">
        <v>627</v>
      </c>
      <c r="AG10" s="178" t="s">
        <v>627</v>
      </c>
      <c r="AH10" s="178" t="s">
        <v>627</v>
      </c>
      <c r="AI10" s="178" t="s">
        <v>627</v>
      </c>
      <c r="AJ10" s="236" t="s">
        <v>627</v>
      </c>
      <c r="AK10" s="140" t="s">
        <v>603</v>
      </c>
      <c r="AL10" s="140" t="s">
        <v>603</v>
      </c>
      <c r="AM10" s="140" t="s">
        <v>603</v>
      </c>
      <c r="AN10" s="140" t="s">
        <v>603</v>
      </c>
      <c r="AO10" s="140" t="s">
        <v>603</v>
      </c>
      <c r="AP10" s="236" t="s">
        <v>603</v>
      </c>
      <c r="AQ10" s="140" t="s">
        <v>605</v>
      </c>
      <c r="AR10" s="140" t="s">
        <v>605</v>
      </c>
      <c r="AS10" s="140" t="s">
        <v>605</v>
      </c>
      <c r="AT10" s="140" t="s">
        <v>605</v>
      </c>
      <c r="AU10" s="140" t="s">
        <v>605</v>
      </c>
      <c r="AV10" s="236" t="s">
        <v>605</v>
      </c>
      <c r="AW10" s="140" t="s">
        <v>607</v>
      </c>
      <c r="AX10" s="140" t="s">
        <v>607</v>
      </c>
      <c r="AY10" s="140" t="s">
        <v>607</v>
      </c>
      <c r="AZ10" s="140" t="s">
        <v>607</v>
      </c>
      <c r="BA10" s="140" t="s">
        <v>607</v>
      </c>
      <c r="BB10" s="236" t="s">
        <v>607</v>
      </c>
      <c r="BC10" s="140" t="s">
        <v>609</v>
      </c>
      <c r="BD10" s="140" t="s">
        <v>609</v>
      </c>
      <c r="BE10" s="140" t="s">
        <v>609</v>
      </c>
      <c r="BF10" s="140" t="s">
        <v>609</v>
      </c>
      <c r="BG10" s="140" t="s">
        <v>609</v>
      </c>
      <c r="BH10" s="236" t="s">
        <v>609</v>
      </c>
      <c r="BI10" s="140" t="s">
        <v>611</v>
      </c>
      <c r="BJ10" s="140" t="s">
        <v>611</v>
      </c>
      <c r="BK10" s="140" t="s">
        <v>611</v>
      </c>
      <c r="BL10" s="140" t="s">
        <v>611</v>
      </c>
      <c r="BM10" s="140" t="s">
        <v>611</v>
      </c>
      <c r="BN10" s="236" t="s">
        <v>611</v>
      </c>
      <c r="BO10" s="140" t="s">
        <v>613</v>
      </c>
      <c r="BP10" s="140" t="s">
        <v>613</v>
      </c>
      <c r="BQ10" s="140" t="s">
        <v>613</v>
      </c>
      <c r="BR10" s="140" t="s">
        <v>613</v>
      </c>
      <c r="BS10" s="140" t="s">
        <v>613</v>
      </c>
      <c r="BT10" s="236" t="s">
        <v>613</v>
      </c>
      <c r="BU10" s="140" t="s">
        <v>616</v>
      </c>
      <c r="BV10" s="140" t="s">
        <v>616</v>
      </c>
      <c r="BW10" s="140" t="s">
        <v>616</v>
      </c>
      <c r="BX10" s="140" t="s">
        <v>616</v>
      </c>
      <c r="BY10" s="140" t="s">
        <v>616</v>
      </c>
      <c r="BZ10" s="140" t="s">
        <v>616</v>
      </c>
      <c r="CA10" s="140" t="s">
        <v>616</v>
      </c>
      <c r="CB10" s="140" t="s">
        <v>616</v>
      </c>
      <c r="CC10" s="140" t="s">
        <v>616</v>
      </c>
      <c r="CD10" s="140" t="s">
        <v>616</v>
      </c>
      <c r="CE10" s="140" t="s">
        <v>616</v>
      </c>
      <c r="CF10" s="236" t="s">
        <v>616</v>
      </c>
      <c r="CG10" s="140" t="s">
        <v>618</v>
      </c>
      <c r="CH10" s="140" t="s">
        <v>618</v>
      </c>
      <c r="CI10" s="140" t="s">
        <v>618</v>
      </c>
      <c r="CJ10" s="140" t="s">
        <v>618</v>
      </c>
      <c r="CK10" s="140" t="s">
        <v>618</v>
      </c>
      <c r="CL10" s="140" t="s">
        <v>618</v>
      </c>
      <c r="CM10" s="140" t="s">
        <v>618</v>
      </c>
      <c r="CN10" s="140" t="s">
        <v>618</v>
      </c>
      <c r="CO10" s="140" t="s">
        <v>618</v>
      </c>
      <c r="CP10" s="140" t="s">
        <v>618</v>
      </c>
      <c r="CQ10" s="140" t="s">
        <v>618</v>
      </c>
      <c r="CR10" s="236" t="s">
        <v>618</v>
      </c>
      <c r="CS10" s="140" t="s">
        <v>620</v>
      </c>
      <c r="CT10" s="140" t="s">
        <v>620</v>
      </c>
      <c r="CU10" s="140" t="s">
        <v>620</v>
      </c>
      <c r="CV10" s="140" t="s">
        <v>620</v>
      </c>
      <c r="CW10" s="140" t="s">
        <v>620</v>
      </c>
      <c r="CX10" s="140" t="s">
        <v>620</v>
      </c>
      <c r="CY10" s="140" t="s">
        <v>620</v>
      </c>
      <c r="CZ10" s="140" t="s">
        <v>620</v>
      </c>
      <c r="DA10" s="140" t="s">
        <v>620</v>
      </c>
      <c r="DB10" s="140" t="s">
        <v>620</v>
      </c>
      <c r="DC10" s="140" t="s">
        <v>620</v>
      </c>
      <c r="DD10" s="236" t="s">
        <v>620</v>
      </c>
      <c r="DE10" s="140" t="s">
        <v>622</v>
      </c>
      <c r="DF10" s="140" t="s">
        <v>622</v>
      </c>
      <c r="DG10" s="140" t="s">
        <v>622</v>
      </c>
      <c r="DH10" s="140" t="s">
        <v>622</v>
      </c>
      <c r="DI10" s="140" t="s">
        <v>622</v>
      </c>
      <c r="DJ10" s="140" t="s">
        <v>622</v>
      </c>
      <c r="DK10" s="140" t="s">
        <v>622</v>
      </c>
      <c r="DL10" s="140" t="s">
        <v>622</v>
      </c>
      <c r="DM10" s="140" t="s">
        <v>622</v>
      </c>
      <c r="DN10" s="140" t="s">
        <v>622</v>
      </c>
      <c r="DO10" s="140" t="s">
        <v>622</v>
      </c>
      <c r="DP10" s="236" t="s">
        <v>622</v>
      </c>
      <c r="DQ10" s="140" t="s">
        <v>624</v>
      </c>
      <c r="DR10" s="140" t="s">
        <v>624</v>
      </c>
      <c r="DS10" s="140" t="s">
        <v>624</v>
      </c>
      <c r="DT10" s="140" t="s">
        <v>624</v>
      </c>
      <c r="DU10" s="140" t="s">
        <v>624</v>
      </c>
      <c r="DV10" s="140" t="s">
        <v>624</v>
      </c>
      <c r="DW10" s="140" t="s">
        <v>624</v>
      </c>
      <c r="DX10" s="140" t="s">
        <v>624</v>
      </c>
      <c r="DY10" s="140" t="s">
        <v>624</v>
      </c>
      <c r="DZ10" s="140" t="s">
        <v>624</v>
      </c>
      <c r="EA10" s="140" t="s">
        <v>624</v>
      </c>
      <c r="EB10" s="236" t="s">
        <v>624</v>
      </c>
      <c r="EC10" s="140" t="s">
        <v>626</v>
      </c>
      <c r="ED10" s="140" t="s">
        <v>626</v>
      </c>
      <c r="EE10" s="140" t="s">
        <v>626</v>
      </c>
      <c r="EF10" s="140" t="s">
        <v>626</v>
      </c>
      <c r="EG10" s="140" t="s">
        <v>626</v>
      </c>
      <c r="EH10" s="140" t="s">
        <v>626</v>
      </c>
      <c r="EI10" s="140" t="s">
        <v>626</v>
      </c>
      <c r="EJ10" s="140" t="s">
        <v>626</v>
      </c>
      <c r="EK10" s="140" t="s">
        <v>626</v>
      </c>
      <c r="EL10" s="140" t="s">
        <v>626</v>
      </c>
      <c r="EM10" s="140" t="s">
        <v>626</v>
      </c>
      <c r="EN10" s="236" t="s">
        <v>626</v>
      </c>
    </row>
    <row r="11" spans="1:144">
      <c r="A11" s="136"/>
      <c r="B11" s="136"/>
      <c r="C11" s="136"/>
      <c r="D11" s="234" t="s">
        <v>1</v>
      </c>
      <c r="AE11">
        <v>0</v>
      </c>
      <c r="AF11">
        <v>1</v>
      </c>
      <c r="AG11">
        <v>16</v>
      </c>
      <c r="AH11">
        <v>99</v>
      </c>
      <c r="AI11">
        <v>34</v>
      </c>
      <c r="AJ11">
        <v>150</v>
      </c>
      <c r="AK11">
        <v>1</v>
      </c>
      <c r="AL11">
        <v>6</v>
      </c>
      <c r="AM11">
        <v>14</v>
      </c>
      <c r="AN11">
        <v>107</v>
      </c>
      <c r="AO11">
        <v>22</v>
      </c>
      <c r="AP11">
        <v>150</v>
      </c>
      <c r="AQ11">
        <v>0</v>
      </c>
      <c r="AR11">
        <v>2</v>
      </c>
      <c r="AS11">
        <v>20</v>
      </c>
      <c r="AT11">
        <v>108</v>
      </c>
      <c r="AU11">
        <v>20</v>
      </c>
      <c r="AV11">
        <v>150</v>
      </c>
      <c r="AW11">
        <v>1</v>
      </c>
      <c r="AX11">
        <v>10</v>
      </c>
      <c r="AY11">
        <v>37</v>
      </c>
      <c r="AZ11">
        <v>90</v>
      </c>
      <c r="BA11">
        <v>12</v>
      </c>
      <c r="BB11">
        <v>150</v>
      </c>
      <c r="BC11">
        <v>2</v>
      </c>
      <c r="BD11">
        <v>7</v>
      </c>
      <c r="BE11">
        <v>37</v>
      </c>
      <c r="BF11">
        <v>83</v>
      </c>
      <c r="BG11">
        <v>21</v>
      </c>
      <c r="BH11">
        <v>150</v>
      </c>
      <c r="BI11">
        <v>1</v>
      </c>
      <c r="BJ11">
        <v>4</v>
      </c>
      <c r="BK11">
        <v>36</v>
      </c>
      <c r="BL11">
        <v>96</v>
      </c>
      <c r="BM11">
        <v>13</v>
      </c>
      <c r="BN11">
        <v>150</v>
      </c>
      <c r="BO11">
        <v>1</v>
      </c>
      <c r="BP11">
        <v>11</v>
      </c>
      <c r="BQ11">
        <v>30</v>
      </c>
      <c r="BR11">
        <v>86</v>
      </c>
      <c r="BS11">
        <v>22</v>
      </c>
      <c r="BT11">
        <v>150</v>
      </c>
      <c r="BU11">
        <v>31</v>
      </c>
      <c r="BV11">
        <v>12</v>
      </c>
      <c r="BW11">
        <v>44</v>
      </c>
      <c r="BX11">
        <v>4</v>
      </c>
      <c r="BY11">
        <v>19</v>
      </c>
      <c r="BZ11">
        <v>28</v>
      </c>
      <c r="CA11">
        <v>3</v>
      </c>
      <c r="CB11">
        <v>0</v>
      </c>
      <c r="CC11">
        <v>2</v>
      </c>
      <c r="CD11">
        <v>4</v>
      </c>
      <c r="CE11">
        <v>3</v>
      </c>
      <c r="CF11">
        <v>150</v>
      </c>
      <c r="CG11">
        <v>20</v>
      </c>
      <c r="CH11">
        <v>16</v>
      </c>
      <c r="CI11">
        <v>34</v>
      </c>
      <c r="CJ11">
        <v>7</v>
      </c>
      <c r="CK11">
        <v>14</v>
      </c>
      <c r="CL11">
        <v>33</v>
      </c>
      <c r="CM11">
        <v>6</v>
      </c>
      <c r="CN11">
        <v>2</v>
      </c>
      <c r="CO11">
        <v>8</v>
      </c>
      <c r="CP11">
        <v>3</v>
      </c>
      <c r="CQ11">
        <v>2</v>
      </c>
      <c r="CR11">
        <v>145</v>
      </c>
      <c r="CS11">
        <v>16</v>
      </c>
      <c r="CT11">
        <v>7</v>
      </c>
      <c r="CU11">
        <v>38</v>
      </c>
      <c r="CV11">
        <v>11</v>
      </c>
      <c r="CW11">
        <v>18</v>
      </c>
      <c r="CX11">
        <v>14</v>
      </c>
      <c r="CY11">
        <v>19</v>
      </c>
      <c r="CZ11">
        <v>2</v>
      </c>
      <c r="DA11">
        <v>3</v>
      </c>
      <c r="DB11">
        <v>9</v>
      </c>
      <c r="DC11">
        <v>1</v>
      </c>
      <c r="DD11">
        <v>138</v>
      </c>
      <c r="DE11">
        <v>9</v>
      </c>
      <c r="DF11">
        <v>9</v>
      </c>
      <c r="DG11">
        <v>10</v>
      </c>
      <c r="DH11">
        <v>8</v>
      </c>
      <c r="DI11">
        <v>27</v>
      </c>
      <c r="DJ11">
        <v>20</v>
      </c>
      <c r="DK11">
        <v>22</v>
      </c>
      <c r="DL11">
        <v>3</v>
      </c>
      <c r="DM11">
        <v>17</v>
      </c>
      <c r="DN11">
        <v>10</v>
      </c>
      <c r="DO11">
        <v>15</v>
      </c>
      <c r="DP11">
        <v>150</v>
      </c>
      <c r="DQ11">
        <v>10</v>
      </c>
      <c r="DR11">
        <v>11</v>
      </c>
      <c r="DS11">
        <v>8</v>
      </c>
      <c r="DT11">
        <v>7</v>
      </c>
      <c r="DU11">
        <v>25</v>
      </c>
      <c r="DV11">
        <v>19</v>
      </c>
      <c r="DW11">
        <v>24</v>
      </c>
      <c r="DX11">
        <v>3</v>
      </c>
      <c r="DY11">
        <v>9</v>
      </c>
      <c r="DZ11">
        <v>14</v>
      </c>
      <c r="EA11">
        <v>12</v>
      </c>
      <c r="EB11">
        <v>142</v>
      </c>
      <c r="EC11">
        <v>5</v>
      </c>
      <c r="ED11">
        <v>7</v>
      </c>
      <c r="EE11">
        <v>6</v>
      </c>
      <c r="EF11">
        <v>15</v>
      </c>
      <c r="EG11">
        <v>21</v>
      </c>
      <c r="EH11">
        <v>16</v>
      </c>
      <c r="EI11">
        <v>17</v>
      </c>
      <c r="EJ11">
        <v>6</v>
      </c>
      <c r="EK11">
        <v>10</v>
      </c>
      <c r="EL11">
        <v>12</v>
      </c>
      <c r="EM11">
        <v>10</v>
      </c>
      <c r="EN11">
        <v>125</v>
      </c>
    </row>
    <row r="12" spans="1:144">
      <c r="A12" s="136"/>
      <c r="B12" s="136"/>
      <c r="C12" s="136"/>
      <c r="D12" s="234" t="s">
        <v>15</v>
      </c>
      <c r="AE12">
        <v>0</v>
      </c>
      <c r="AF12">
        <v>0</v>
      </c>
      <c r="AG12">
        <v>9</v>
      </c>
      <c r="AH12">
        <v>32</v>
      </c>
      <c r="AI12">
        <v>9</v>
      </c>
      <c r="AJ12">
        <v>50</v>
      </c>
      <c r="AK12">
        <v>0</v>
      </c>
      <c r="AL12">
        <v>1</v>
      </c>
      <c r="AM12">
        <v>4</v>
      </c>
      <c r="AN12">
        <v>37</v>
      </c>
      <c r="AO12">
        <v>8</v>
      </c>
      <c r="AP12">
        <v>50</v>
      </c>
      <c r="AQ12">
        <v>0</v>
      </c>
      <c r="AR12">
        <v>1</v>
      </c>
      <c r="AS12">
        <v>10</v>
      </c>
      <c r="AT12">
        <v>31</v>
      </c>
      <c r="AU12">
        <v>8</v>
      </c>
      <c r="AV12">
        <v>50</v>
      </c>
      <c r="AW12">
        <v>1</v>
      </c>
      <c r="AX12">
        <v>3</v>
      </c>
      <c r="AY12">
        <v>15</v>
      </c>
      <c r="AZ12">
        <v>28</v>
      </c>
      <c r="BA12">
        <v>3</v>
      </c>
      <c r="BB12">
        <v>50</v>
      </c>
      <c r="BC12">
        <v>1</v>
      </c>
      <c r="BD12">
        <v>1</v>
      </c>
      <c r="BE12">
        <v>16</v>
      </c>
      <c r="BF12">
        <v>28</v>
      </c>
      <c r="BG12">
        <v>4</v>
      </c>
      <c r="BH12">
        <v>50</v>
      </c>
      <c r="BI12">
        <v>1</v>
      </c>
      <c r="BJ12">
        <v>2</v>
      </c>
      <c r="BK12">
        <v>15</v>
      </c>
      <c r="BL12">
        <v>31</v>
      </c>
      <c r="BM12">
        <v>1</v>
      </c>
      <c r="BN12">
        <v>50</v>
      </c>
      <c r="BO12">
        <v>1</v>
      </c>
      <c r="BP12">
        <v>5</v>
      </c>
      <c r="BQ12">
        <v>15</v>
      </c>
      <c r="BR12">
        <v>29</v>
      </c>
      <c r="BS12">
        <v>0</v>
      </c>
      <c r="BT12">
        <v>50</v>
      </c>
      <c r="BU12">
        <v>8</v>
      </c>
      <c r="BV12">
        <v>5</v>
      </c>
      <c r="BW12">
        <v>17</v>
      </c>
      <c r="BX12">
        <v>1</v>
      </c>
      <c r="BY12">
        <v>3</v>
      </c>
      <c r="BZ12">
        <v>11</v>
      </c>
      <c r="CA12">
        <v>1</v>
      </c>
      <c r="CB12">
        <v>0</v>
      </c>
      <c r="CC12">
        <v>1</v>
      </c>
      <c r="CD12">
        <v>2</v>
      </c>
      <c r="CE12">
        <v>1</v>
      </c>
      <c r="CF12">
        <v>50</v>
      </c>
      <c r="CG12">
        <v>7</v>
      </c>
      <c r="CH12">
        <v>5</v>
      </c>
      <c r="CI12">
        <v>12</v>
      </c>
      <c r="CJ12">
        <v>2</v>
      </c>
      <c r="CK12">
        <v>4</v>
      </c>
      <c r="CL12">
        <v>9</v>
      </c>
      <c r="CM12">
        <v>1</v>
      </c>
      <c r="CN12">
        <v>0</v>
      </c>
      <c r="CO12">
        <v>5</v>
      </c>
      <c r="CP12">
        <v>1</v>
      </c>
      <c r="CQ12">
        <v>1</v>
      </c>
      <c r="CR12">
        <v>47</v>
      </c>
      <c r="CS12">
        <v>4</v>
      </c>
      <c r="CT12">
        <v>5</v>
      </c>
      <c r="CU12">
        <v>13</v>
      </c>
      <c r="CV12">
        <v>4</v>
      </c>
      <c r="CW12">
        <v>4</v>
      </c>
      <c r="CX12">
        <v>4</v>
      </c>
      <c r="CY12">
        <v>6</v>
      </c>
      <c r="CZ12">
        <v>0</v>
      </c>
      <c r="DA12">
        <v>1</v>
      </c>
      <c r="DB12">
        <v>2</v>
      </c>
      <c r="DC12">
        <v>0</v>
      </c>
      <c r="DD12">
        <v>43</v>
      </c>
      <c r="DE12">
        <v>3</v>
      </c>
      <c r="DF12">
        <v>3</v>
      </c>
      <c r="DG12">
        <v>6</v>
      </c>
      <c r="DH12">
        <v>1</v>
      </c>
      <c r="DI12">
        <v>10</v>
      </c>
      <c r="DJ12">
        <v>5</v>
      </c>
      <c r="DK12">
        <v>9</v>
      </c>
      <c r="DL12">
        <v>0</v>
      </c>
      <c r="DM12">
        <v>7</v>
      </c>
      <c r="DN12">
        <v>2</v>
      </c>
      <c r="DO12">
        <v>4</v>
      </c>
      <c r="DP12">
        <v>50</v>
      </c>
      <c r="DQ12">
        <v>4</v>
      </c>
      <c r="DR12">
        <v>3</v>
      </c>
      <c r="DS12">
        <v>3</v>
      </c>
      <c r="DT12">
        <v>3</v>
      </c>
      <c r="DU12">
        <v>7</v>
      </c>
      <c r="DV12">
        <v>8</v>
      </c>
      <c r="DW12">
        <v>8</v>
      </c>
      <c r="DX12">
        <v>1</v>
      </c>
      <c r="DY12">
        <v>0</v>
      </c>
      <c r="DZ12">
        <v>3</v>
      </c>
      <c r="EA12">
        <v>5</v>
      </c>
      <c r="EB12">
        <v>45</v>
      </c>
      <c r="EC12">
        <v>1</v>
      </c>
      <c r="ED12">
        <v>2</v>
      </c>
      <c r="EE12">
        <v>1</v>
      </c>
      <c r="EF12">
        <v>6</v>
      </c>
      <c r="EG12">
        <v>8</v>
      </c>
      <c r="EH12">
        <v>8</v>
      </c>
      <c r="EI12">
        <v>5</v>
      </c>
      <c r="EJ12">
        <v>0</v>
      </c>
      <c r="EK12">
        <v>2</v>
      </c>
      <c r="EL12">
        <v>4</v>
      </c>
      <c r="EM12">
        <v>1</v>
      </c>
      <c r="EN12">
        <v>38</v>
      </c>
    </row>
    <row r="13" spans="1:144">
      <c r="A13" s="136"/>
      <c r="B13" s="136"/>
      <c r="C13" s="136"/>
      <c r="D13" s="234" t="s">
        <v>17</v>
      </c>
      <c r="AE13">
        <v>0</v>
      </c>
      <c r="AF13">
        <v>0</v>
      </c>
      <c r="AG13">
        <v>5</v>
      </c>
      <c r="AH13">
        <v>19</v>
      </c>
      <c r="AI13">
        <v>11</v>
      </c>
      <c r="AJ13">
        <v>35</v>
      </c>
      <c r="AK13">
        <v>1</v>
      </c>
      <c r="AL13">
        <v>1</v>
      </c>
      <c r="AM13">
        <v>8</v>
      </c>
      <c r="AN13">
        <v>18</v>
      </c>
      <c r="AO13">
        <v>7</v>
      </c>
      <c r="AP13">
        <v>35</v>
      </c>
      <c r="AQ13">
        <v>0</v>
      </c>
      <c r="AR13">
        <v>0</v>
      </c>
      <c r="AS13">
        <v>6</v>
      </c>
      <c r="AT13">
        <v>25</v>
      </c>
      <c r="AU13">
        <v>4</v>
      </c>
      <c r="AV13">
        <v>35</v>
      </c>
      <c r="AW13">
        <v>0</v>
      </c>
      <c r="AX13">
        <v>4</v>
      </c>
      <c r="AY13">
        <v>9</v>
      </c>
      <c r="AZ13">
        <v>20</v>
      </c>
      <c r="BA13">
        <v>2</v>
      </c>
      <c r="BB13">
        <v>35</v>
      </c>
      <c r="BC13">
        <v>0</v>
      </c>
      <c r="BD13">
        <v>2</v>
      </c>
      <c r="BE13">
        <v>9</v>
      </c>
      <c r="BF13">
        <v>17</v>
      </c>
      <c r="BG13">
        <v>7</v>
      </c>
      <c r="BH13">
        <v>35</v>
      </c>
      <c r="BI13">
        <v>0</v>
      </c>
      <c r="BJ13">
        <v>1</v>
      </c>
      <c r="BK13">
        <v>5</v>
      </c>
      <c r="BL13">
        <v>24</v>
      </c>
      <c r="BM13">
        <v>5</v>
      </c>
      <c r="BN13">
        <v>35</v>
      </c>
      <c r="BO13">
        <v>0</v>
      </c>
      <c r="BP13">
        <v>3</v>
      </c>
      <c r="BQ13">
        <v>4</v>
      </c>
      <c r="BR13">
        <v>18</v>
      </c>
      <c r="BS13">
        <v>10</v>
      </c>
      <c r="BT13">
        <v>35</v>
      </c>
      <c r="BU13">
        <v>5</v>
      </c>
      <c r="BV13">
        <v>3</v>
      </c>
      <c r="BW13">
        <v>8</v>
      </c>
      <c r="BX13">
        <v>0</v>
      </c>
      <c r="BY13">
        <v>7</v>
      </c>
      <c r="BZ13">
        <v>8</v>
      </c>
      <c r="CA13">
        <v>1</v>
      </c>
      <c r="CB13">
        <v>0</v>
      </c>
      <c r="CC13">
        <v>0</v>
      </c>
      <c r="CD13">
        <v>1</v>
      </c>
      <c r="CE13">
        <v>2</v>
      </c>
      <c r="CF13">
        <v>35</v>
      </c>
      <c r="CG13">
        <v>5</v>
      </c>
      <c r="CH13">
        <v>4</v>
      </c>
      <c r="CI13">
        <v>6</v>
      </c>
      <c r="CJ13">
        <v>2</v>
      </c>
      <c r="CK13">
        <v>5</v>
      </c>
      <c r="CL13">
        <v>7</v>
      </c>
      <c r="CM13">
        <v>3</v>
      </c>
      <c r="CN13">
        <v>1</v>
      </c>
      <c r="CO13">
        <v>2</v>
      </c>
      <c r="CP13">
        <v>0</v>
      </c>
      <c r="CQ13">
        <v>0</v>
      </c>
      <c r="CR13">
        <v>35</v>
      </c>
      <c r="CS13">
        <v>4</v>
      </c>
      <c r="CT13">
        <v>1</v>
      </c>
      <c r="CU13">
        <v>10</v>
      </c>
      <c r="CV13">
        <v>2</v>
      </c>
      <c r="CW13">
        <v>6</v>
      </c>
      <c r="CX13">
        <v>2</v>
      </c>
      <c r="CY13">
        <v>4</v>
      </c>
      <c r="CZ13">
        <v>0</v>
      </c>
      <c r="DA13">
        <v>1</v>
      </c>
      <c r="DB13">
        <v>3</v>
      </c>
      <c r="DC13">
        <v>0</v>
      </c>
      <c r="DD13">
        <v>33</v>
      </c>
      <c r="DE13">
        <v>4</v>
      </c>
      <c r="DF13">
        <v>3</v>
      </c>
      <c r="DG13">
        <v>2</v>
      </c>
      <c r="DH13">
        <v>2</v>
      </c>
      <c r="DI13">
        <v>7</v>
      </c>
      <c r="DJ13">
        <v>0</v>
      </c>
      <c r="DK13">
        <v>6</v>
      </c>
      <c r="DL13">
        <v>0</v>
      </c>
      <c r="DM13">
        <v>5</v>
      </c>
      <c r="DN13">
        <v>4</v>
      </c>
      <c r="DO13">
        <v>2</v>
      </c>
      <c r="DP13">
        <v>35</v>
      </c>
      <c r="DQ13">
        <v>2</v>
      </c>
      <c r="DR13">
        <v>6</v>
      </c>
      <c r="DS13">
        <v>2</v>
      </c>
      <c r="DT13">
        <v>1</v>
      </c>
      <c r="DU13">
        <v>5</v>
      </c>
      <c r="DV13">
        <v>4</v>
      </c>
      <c r="DW13">
        <v>6</v>
      </c>
      <c r="DX13">
        <v>1</v>
      </c>
      <c r="DY13">
        <v>5</v>
      </c>
      <c r="DZ13">
        <v>3</v>
      </c>
      <c r="EA13">
        <v>0</v>
      </c>
      <c r="EB13">
        <v>35</v>
      </c>
      <c r="EC13">
        <v>0</v>
      </c>
      <c r="ED13">
        <v>3</v>
      </c>
      <c r="EE13">
        <v>2</v>
      </c>
      <c r="EF13">
        <v>2</v>
      </c>
      <c r="EG13">
        <v>8</v>
      </c>
      <c r="EH13">
        <v>4</v>
      </c>
      <c r="EI13">
        <v>5</v>
      </c>
      <c r="EJ13">
        <v>3</v>
      </c>
      <c r="EK13">
        <v>1</v>
      </c>
      <c r="EL13">
        <v>0</v>
      </c>
      <c r="EM13">
        <v>3</v>
      </c>
      <c r="EN13">
        <v>31</v>
      </c>
    </row>
    <row r="14" spans="1:144">
      <c r="A14" s="136"/>
      <c r="B14" s="136"/>
      <c r="C14" s="136"/>
      <c r="D14" s="234" t="s">
        <v>19</v>
      </c>
      <c r="AE14">
        <v>0</v>
      </c>
      <c r="AF14">
        <v>0</v>
      </c>
      <c r="AG14">
        <v>0</v>
      </c>
      <c r="AH14">
        <v>24</v>
      </c>
      <c r="AI14">
        <v>9</v>
      </c>
      <c r="AJ14">
        <v>33</v>
      </c>
      <c r="AK14">
        <v>0</v>
      </c>
      <c r="AL14">
        <v>1</v>
      </c>
      <c r="AM14">
        <v>1</v>
      </c>
      <c r="AN14">
        <v>26</v>
      </c>
      <c r="AO14">
        <v>5</v>
      </c>
      <c r="AP14">
        <v>33</v>
      </c>
      <c r="AQ14">
        <v>0</v>
      </c>
      <c r="AR14">
        <v>0</v>
      </c>
      <c r="AS14">
        <v>1</v>
      </c>
      <c r="AT14">
        <v>27</v>
      </c>
      <c r="AU14">
        <v>5</v>
      </c>
      <c r="AV14">
        <v>33</v>
      </c>
      <c r="AW14">
        <v>0</v>
      </c>
      <c r="AX14">
        <v>2</v>
      </c>
      <c r="AY14">
        <v>3</v>
      </c>
      <c r="AZ14">
        <v>22</v>
      </c>
      <c r="BA14">
        <v>6</v>
      </c>
      <c r="BB14">
        <v>33</v>
      </c>
      <c r="BC14">
        <v>0</v>
      </c>
      <c r="BD14">
        <v>2</v>
      </c>
      <c r="BE14">
        <v>4</v>
      </c>
      <c r="BF14">
        <v>19</v>
      </c>
      <c r="BG14">
        <v>8</v>
      </c>
      <c r="BH14">
        <v>33</v>
      </c>
      <c r="BI14">
        <v>0</v>
      </c>
      <c r="BJ14">
        <v>0</v>
      </c>
      <c r="BK14">
        <v>7</v>
      </c>
      <c r="BL14">
        <v>20</v>
      </c>
      <c r="BM14">
        <v>6</v>
      </c>
      <c r="BN14">
        <v>33</v>
      </c>
      <c r="BO14">
        <v>0</v>
      </c>
      <c r="BP14">
        <v>2</v>
      </c>
      <c r="BQ14">
        <v>3</v>
      </c>
      <c r="BR14">
        <v>20</v>
      </c>
      <c r="BS14">
        <v>8</v>
      </c>
      <c r="BT14">
        <v>33</v>
      </c>
      <c r="BU14">
        <v>8</v>
      </c>
      <c r="BV14">
        <v>4</v>
      </c>
      <c r="BW14">
        <v>7</v>
      </c>
      <c r="BX14">
        <v>1</v>
      </c>
      <c r="BY14">
        <v>7</v>
      </c>
      <c r="BZ14">
        <v>4</v>
      </c>
      <c r="CA14">
        <v>1</v>
      </c>
      <c r="CB14">
        <v>0</v>
      </c>
      <c r="CC14">
        <v>0</v>
      </c>
      <c r="CD14">
        <v>1</v>
      </c>
      <c r="CE14">
        <v>0</v>
      </c>
      <c r="CF14">
        <v>33</v>
      </c>
      <c r="CG14">
        <v>4</v>
      </c>
      <c r="CH14">
        <v>3</v>
      </c>
      <c r="CI14">
        <v>7</v>
      </c>
      <c r="CJ14">
        <v>1</v>
      </c>
      <c r="CK14">
        <v>2</v>
      </c>
      <c r="CL14">
        <v>13</v>
      </c>
      <c r="CM14">
        <v>2</v>
      </c>
      <c r="CN14">
        <v>0</v>
      </c>
      <c r="CO14">
        <v>0</v>
      </c>
      <c r="CP14">
        <v>1</v>
      </c>
      <c r="CQ14">
        <v>0</v>
      </c>
      <c r="CR14">
        <v>33</v>
      </c>
      <c r="CS14">
        <v>3</v>
      </c>
      <c r="CT14">
        <v>0</v>
      </c>
      <c r="CU14">
        <v>8</v>
      </c>
      <c r="CV14">
        <v>2</v>
      </c>
      <c r="CW14">
        <v>5</v>
      </c>
      <c r="CX14">
        <v>5</v>
      </c>
      <c r="CY14">
        <v>7</v>
      </c>
      <c r="CZ14">
        <v>0</v>
      </c>
      <c r="DA14">
        <v>1</v>
      </c>
      <c r="DB14">
        <v>2</v>
      </c>
      <c r="DC14">
        <v>0</v>
      </c>
      <c r="DD14">
        <v>33</v>
      </c>
      <c r="DE14">
        <v>2</v>
      </c>
      <c r="DF14">
        <v>2</v>
      </c>
      <c r="DG14">
        <v>0</v>
      </c>
      <c r="DH14">
        <v>3</v>
      </c>
      <c r="DI14">
        <v>2</v>
      </c>
      <c r="DJ14">
        <v>5</v>
      </c>
      <c r="DK14">
        <v>6</v>
      </c>
      <c r="DL14">
        <v>3</v>
      </c>
      <c r="DM14">
        <v>3</v>
      </c>
      <c r="DN14">
        <v>2</v>
      </c>
      <c r="DO14">
        <v>5</v>
      </c>
      <c r="DP14">
        <v>33</v>
      </c>
      <c r="DQ14">
        <v>1</v>
      </c>
      <c r="DR14">
        <v>0</v>
      </c>
      <c r="DS14">
        <v>2</v>
      </c>
      <c r="DT14">
        <v>2</v>
      </c>
      <c r="DU14">
        <v>7</v>
      </c>
      <c r="DV14">
        <v>4</v>
      </c>
      <c r="DW14">
        <v>7</v>
      </c>
      <c r="DX14">
        <v>1</v>
      </c>
      <c r="DY14">
        <v>3</v>
      </c>
      <c r="DZ14">
        <v>4</v>
      </c>
      <c r="EA14">
        <v>2</v>
      </c>
      <c r="EB14">
        <v>33</v>
      </c>
      <c r="EC14">
        <v>3</v>
      </c>
      <c r="ED14">
        <v>0</v>
      </c>
      <c r="EE14">
        <v>2</v>
      </c>
      <c r="EF14">
        <v>3</v>
      </c>
      <c r="EG14">
        <v>1</v>
      </c>
      <c r="EH14">
        <v>1</v>
      </c>
      <c r="EI14">
        <v>3</v>
      </c>
      <c r="EJ14">
        <v>2</v>
      </c>
      <c r="EK14">
        <v>7</v>
      </c>
      <c r="EL14">
        <v>5</v>
      </c>
      <c r="EM14">
        <v>3</v>
      </c>
      <c r="EN14">
        <v>30</v>
      </c>
    </row>
    <row r="15" spans="1:144">
      <c r="A15" s="136"/>
      <c r="B15" s="136"/>
      <c r="C15" s="136"/>
      <c r="D15" s="234" t="s">
        <v>21</v>
      </c>
      <c r="AE15">
        <v>0</v>
      </c>
      <c r="AF15">
        <v>1</v>
      </c>
      <c r="AG15">
        <v>2</v>
      </c>
      <c r="AH15">
        <v>24</v>
      </c>
      <c r="AI15">
        <v>5</v>
      </c>
      <c r="AJ15">
        <v>32</v>
      </c>
      <c r="AK15">
        <v>0</v>
      </c>
      <c r="AL15">
        <v>3</v>
      </c>
      <c r="AM15">
        <v>1</v>
      </c>
      <c r="AN15">
        <v>26</v>
      </c>
      <c r="AO15">
        <v>2</v>
      </c>
      <c r="AP15">
        <v>32</v>
      </c>
      <c r="AQ15">
        <v>0</v>
      </c>
      <c r="AR15">
        <v>1</v>
      </c>
      <c r="AS15">
        <v>3</v>
      </c>
      <c r="AT15">
        <v>25</v>
      </c>
      <c r="AU15">
        <v>3</v>
      </c>
      <c r="AV15">
        <v>32</v>
      </c>
      <c r="AW15">
        <v>0</v>
      </c>
      <c r="AX15">
        <v>1</v>
      </c>
      <c r="AY15">
        <v>10</v>
      </c>
      <c r="AZ15">
        <v>20</v>
      </c>
      <c r="BA15">
        <v>1</v>
      </c>
      <c r="BB15">
        <v>32</v>
      </c>
      <c r="BC15">
        <v>1</v>
      </c>
      <c r="BD15">
        <v>2</v>
      </c>
      <c r="BE15">
        <v>8</v>
      </c>
      <c r="BF15">
        <v>19</v>
      </c>
      <c r="BG15">
        <v>2</v>
      </c>
      <c r="BH15">
        <v>32</v>
      </c>
      <c r="BI15">
        <v>0</v>
      </c>
      <c r="BJ15">
        <v>1</v>
      </c>
      <c r="BK15">
        <v>9</v>
      </c>
      <c r="BL15">
        <v>21</v>
      </c>
      <c r="BM15">
        <v>1</v>
      </c>
      <c r="BN15">
        <v>32</v>
      </c>
      <c r="BO15">
        <v>0</v>
      </c>
      <c r="BP15">
        <v>1</v>
      </c>
      <c r="BQ15">
        <v>8</v>
      </c>
      <c r="BR15">
        <v>19</v>
      </c>
      <c r="BS15">
        <v>4</v>
      </c>
      <c r="BT15">
        <v>32</v>
      </c>
      <c r="BU15">
        <v>10</v>
      </c>
      <c r="BV15">
        <v>0</v>
      </c>
      <c r="BW15">
        <v>12</v>
      </c>
      <c r="BX15">
        <v>2</v>
      </c>
      <c r="BY15">
        <v>2</v>
      </c>
      <c r="BZ15">
        <v>5</v>
      </c>
      <c r="CA15">
        <v>0</v>
      </c>
      <c r="CB15">
        <v>0</v>
      </c>
      <c r="CC15">
        <v>1</v>
      </c>
      <c r="CD15">
        <v>0</v>
      </c>
      <c r="CE15">
        <v>0</v>
      </c>
      <c r="CF15">
        <v>32</v>
      </c>
      <c r="CG15">
        <v>4</v>
      </c>
      <c r="CH15">
        <v>4</v>
      </c>
      <c r="CI15">
        <v>9</v>
      </c>
      <c r="CJ15">
        <v>2</v>
      </c>
      <c r="CK15">
        <v>3</v>
      </c>
      <c r="CL15">
        <v>4</v>
      </c>
      <c r="CM15">
        <v>0</v>
      </c>
      <c r="CN15">
        <v>1</v>
      </c>
      <c r="CO15">
        <v>1</v>
      </c>
      <c r="CP15">
        <v>1</v>
      </c>
      <c r="CQ15">
        <v>1</v>
      </c>
      <c r="CR15">
        <v>30</v>
      </c>
      <c r="CS15">
        <v>5</v>
      </c>
      <c r="CT15">
        <v>1</v>
      </c>
      <c r="CU15">
        <v>7</v>
      </c>
      <c r="CV15">
        <v>3</v>
      </c>
      <c r="CW15">
        <v>3</v>
      </c>
      <c r="CX15">
        <v>3</v>
      </c>
      <c r="CY15">
        <v>2</v>
      </c>
      <c r="CZ15">
        <v>2</v>
      </c>
      <c r="DA15">
        <v>0</v>
      </c>
      <c r="DB15">
        <v>2</v>
      </c>
      <c r="DC15">
        <v>1</v>
      </c>
      <c r="DD15">
        <v>29</v>
      </c>
      <c r="DE15">
        <v>0</v>
      </c>
      <c r="DF15">
        <v>1</v>
      </c>
      <c r="DG15">
        <v>2</v>
      </c>
      <c r="DH15">
        <v>2</v>
      </c>
      <c r="DI15">
        <v>8</v>
      </c>
      <c r="DJ15">
        <v>10</v>
      </c>
      <c r="DK15">
        <v>1</v>
      </c>
      <c r="DL15">
        <v>0</v>
      </c>
      <c r="DM15">
        <v>2</v>
      </c>
      <c r="DN15">
        <v>2</v>
      </c>
      <c r="DO15">
        <v>4</v>
      </c>
      <c r="DP15">
        <v>32</v>
      </c>
      <c r="DQ15">
        <v>3</v>
      </c>
      <c r="DR15">
        <v>2</v>
      </c>
      <c r="DS15">
        <v>1</v>
      </c>
      <c r="DT15">
        <v>1</v>
      </c>
      <c r="DU15">
        <v>6</v>
      </c>
      <c r="DV15">
        <v>3</v>
      </c>
      <c r="DW15">
        <v>3</v>
      </c>
      <c r="DX15">
        <v>0</v>
      </c>
      <c r="DY15">
        <v>1</v>
      </c>
      <c r="DZ15">
        <v>4</v>
      </c>
      <c r="EA15">
        <v>5</v>
      </c>
      <c r="EB15">
        <v>29</v>
      </c>
      <c r="EC15">
        <v>1</v>
      </c>
      <c r="ED15">
        <v>2</v>
      </c>
      <c r="EE15">
        <v>1</v>
      </c>
      <c r="EF15">
        <v>4</v>
      </c>
      <c r="EG15">
        <v>4</v>
      </c>
      <c r="EH15">
        <v>3</v>
      </c>
      <c r="EI15">
        <v>4</v>
      </c>
      <c r="EJ15">
        <v>1</v>
      </c>
      <c r="EK15">
        <v>0</v>
      </c>
      <c r="EL15">
        <v>3</v>
      </c>
      <c r="EM15">
        <v>3</v>
      </c>
      <c r="EN15">
        <v>26</v>
      </c>
    </row>
    <row r="16" spans="1:144">
      <c r="A16" s="136"/>
      <c r="B16" s="136"/>
      <c r="C16" s="136"/>
      <c r="D16" s="234" t="s">
        <v>23</v>
      </c>
      <c r="AE16">
        <v>0</v>
      </c>
      <c r="AF16">
        <v>0</v>
      </c>
      <c r="AG16">
        <v>1</v>
      </c>
      <c r="AH16">
        <v>9</v>
      </c>
      <c r="AI16">
        <v>2</v>
      </c>
      <c r="AJ16">
        <v>12</v>
      </c>
      <c r="AK16">
        <v>0</v>
      </c>
      <c r="AL16">
        <v>0</v>
      </c>
      <c r="AM16">
        <v>1</v>
      </c>
      <c r="AN16">
        <v>11</v>
      </c>
      <c r="AO16">
        <v>0</v>
      </c>
      <c r="AP16">
        <v>12</v>
      </c>
      <c r="AQ16">
        <v>0</v>
      </c>
      <c r="AR16">
        <v>0</v>
      </c>
      <c r="AS16">
        <v>2</v>
      </c>
      <c r="AT16">
        <v>9</v>
      </c>
      <c r="AU16">
        <v>1</v>
      </c>
      <c r="AV16">
        <v>12</v>
      </c>
      <c r="AW16">
        <v>0</v>
      </c>
      <c r="AX16">
        <v>1</v>
      </c>
      <c r="AY16">
        <v>5</v>
      </c>
      <c r="AZ16">
        <v>6</v>
      </c>
      <c r="BA16">
        <v>0</v>
      </c>
      <c r="BB16">
        <v>12</v>
      </c>
      <c r="BC16">
        <v>0</v>
      </c>
      <c r="BD16">
        <v>0</v>
      </c>
      <c r="BE16">
        <v>4</v>
      </c>
      <c r="BF16">
        <v>7</v>
      </c>
      <c r="BG16">
        <v>1</v>
      </c>
      <c r="BH16">
        <v>12</v>
      </c>
      <c r="BI16">
        <v>0</v>
      </c>
      <c r="BJ16">
        <v>0</v>
      </c>
      <c r="BK16">
        <v>3</v>
      </c>
      <c r="BL16">
        <v>9</v>
      </c>
      <c r="BM16">
        <v>0</v>
      </c>
      <c r="BN16">
        <v>12</v>
      </c>
      <c r="BO16">
        <v>0</v>
      </c>
      <c r="BP16">
        <v>2</v>
      </c>
      <c r="BQ16">
        <v>4</v>
      </c>
      <c r="BR16">
        <v>6</v>
      </c>
      <c r="BS16">
        <v>0</v>
      </c>
      <c r="BT16">
        <v>12</v>
      </c>
      <c r="BU16">
        <v>0</v>
      </c>
      <c r="BV16">
        <v>0</v>
      </c>
      <c r="BW16">
        <v>5</v>
      </c>
      <c r="BX16">
        <v>0</v>
      </c>
      <c r="BY16">
        <v>1</v>
      </c>
      <c r="BZ16">
        <v>5</v>
      </c>
      <c r="CA16">
        <v>0</v>
      </c>
      <c r="CB16">
        <v>0</v>
      </c>
      <c r="CC16">
        <v>0</v>
      </c>
      <c r="CD16">
        <v>0</v>
      </c>
      <c r="CE16">
        <v>1</v>
      </c>
      <c r="CF16">
        <v>12</v>
      </c>
      <c r="CG16">
        <v>2</v>
      </c>
      <c r="CH16">
        <v>1</v>
      </c>
      <c r="CI16">
        <v>2</v>
      </c>
      <c r="CJ16">
        <v>0</v>
      </c>
      <c r="CK16">
        <v>1</v>
      </c>
      <c r="CL16">
        <v>1</v>
      </c>
      <c r="CM16">
        <v>0</v>
      </c>
      <c r="CN16">
        <v>0</v>
      </c>
      <c r="CO16">
        <v>3</v>
      </c>
      <c r="CP16">
        <v>0</v>
      </c>
      <c r="CQ16">
        <v>0</v>
      </c>
      <c r="CR16">
        <v>10</v>
      </c>
      <c r="CS16">
        <v>3</v>
      </c>
      <c r="CT16">
        <v>1</v>
      </c>
      <c r="CU16">
        <v>2</v>
      </c>
      <c r="CV16">
        <v>0</v>
      </c>
      <c r="CW16">
        <v>0</v>
      </c>
      <c r="CX16">
        <v>2</v>
      </c>
      <c r="CY16">
        <v>1</v>
      </c>
      <c r="CZ16">
        <v>0</v>
      </c>
      <c r="DA16">
        <v>0</v>
      </c>
      <c r="DB16">
        <v>1</v>
      </c>
      <c r="DC16">
        <v>0</v>
      </c>
      <c r="DD16">
        <v>10</v>
      </c>
      <c r="DE16">
        <v>3</v>
      </c>
      <c r="DF16">
        <v>0</v>
      </c>
      <c r="DG16">
        <v>1</v>
      </c>
      <c r="DH16">
        <v>0</v>
      </c>
      <c r="DI16">
        <v>2</v>
      </c>
      <c r="DJ16">
        <v>1</v>
      </c>
      <c r="DK16">
        <v>2</v>
      </c>
      <c r="DL16">
        <v>0</v>
      </c>
      <c r="DM16">
        <v>0</v>
      </c>
      <c r="DN16">
        <v>1</v>
      </c>
      <c r="DO16">
        <v>2</v>
      </c>
      <c r="DP16">
        <v>12</v>
      </c>
      <c r="DQ16">
        <v>0</v>
      </c>
      <c r="DR16">
        <v>0</v>
      </c>
      <c r="DS16">
        <v>1</v>
      </c>
      <c r="DT16">
        <v>3</v>
      </c>
      <c r="DU16">
        <v>3</v>
      </c>
      <c r="DV16">
        <v>1</v>
      </c>
      <c r="DW16">
        <v>2</v>
      </c>
      <c r="DX16">
        <v>0</v>
      </c>
      <c r="DY16">
        <v>0</v>
      </c>
      <c r="DZ16">
        <v>1</v>
      </c>
      <c r="EA16">
        <v>0</v>
      </c>
      <c r="EB16">
        <v>11</v>
      </c>
      <c r="EC16">
        <v>1</v>
      </c>
      <c r="ED16">
        <v>0</v>
      </c>
      <c r="EE16">
        <v>1</v>
      </c>
      <c r="EF16">
        <v>0</v>
      </c>
      <c r="EG16">
        <v>3</v>
      </c>
      <c r="EH16">
        <v>2</v>
      </c>
      <c r="EI16">
        <v>0</v>
      </c>
      <c r="EJ16">
        <v>0</v>
      </c>
      <c r="EK16">
        <v>1</v>
      </c>
      <c r="EL16">
        <v>1</v>
      </c>
      <c r="EM16">
        <v>0</v>
      </c>
      <c r="EN16">
        <v>9</v>
      </c>
    </row>
    <row r="17" spans="1:144">
      <c r="A17" s="136"/>
      <c r="B17" s="136"/>
      <c r="C17" s="136"/>
      <c r="D17" s="234" t="s">
        <v>25</v>
      </c>
      <c r="AE17">
        <v>0</v>
      </c>
      <c r="AF17">
        <v>0</v>
      </c>
      <c r="AG17">
        <v>6</v>
      </c>
      <c r="AH17">
        <v>12</v>
      </c>
      <c r="AI17">
        <v>5</v>
      </c>
      <c r="AJ17">
        <v>23</v>
      </c>
      <c r="AK17">
        <v>0</v>
      </c>
      <c r="AL17">
        <v>0</v>
      </c>
      <c r="AM17">
        <v>2</v>
      </c>
      <c r="AN17">
        <v>15</v>
      </c>
      <c r="AO17">
        <v>6</v>
      </c>
      <c r="AP17">
        <v>23</v>
      </c>
      <c r="AQ17">
        <v>0</v>
      </c>
      <c r="AR17">
        <v>0</v>
      </c>
      <c r="AS17">
        <v>5</v>
      </c>
      <c r="AT17">
        <v>13</v>
      </c>
      <c r="AU17">
        <v>5</v>
      </c>
      <c r="AV17">
        <v>23</v>
      </c>
      <c r="AW17">
        <v>0</v>
      </c>
      <c r="AX17">
        <v>0</v>
      </c>
      <c r="AY17">
        <v>7</v>
      </c>
      <c r="AZ17">
        <v>13</v>
      </c>
      <c r="BA17">
        <v>3</v>
      </c>
      <c r="BB17">
        <v>23</v>
      </c>
      <c r="BC17">
        <v>0</v>
      </c>
      <c r="BD17">
        <v>0</v>
      </c>
      <c r="BE17">
        <v>9</v>
      </c>
      <c r="BF17">
        <v>12</v>
      </c>
      <c r="BG17">
        <v>2</v>
      </c>
      <c r="BH17">
        <v>23</v>
      </c>
      <c r="BI17">
        <v>1</v>
      </c>
      <c r="BJ17">
        <v>0</v>
      </c>
      <c r="BK17">
        <v>10</v>
      </c>
      <c r="BL17">
        <v>11</v>
      </c>
      <c r="BM17">
        <v>1</v>
      </c>
      <c r="BN17">
        <v>23</v>
      </c>
      <c r="BO17">
        <v>1</v>
      </c>
      <c r="BP17">
        <v>1</v>
      </c>
      <c r="BQ17">
        <v>9</v>
      </c>
      <c r="BR17">
        <v>12</v>
      </c>
      <c r="BS17">
        <v>0</v>
      </c>
      <c r="BT17">
        <v>23</v>
      </c>
      <c r="BU17">
        <v>5</v>
      </c>
      <c r="BV17">
        <v>3</v>
      </c>
      <c r="BW17">
        <v>7</v>
      </c>
      <c r="BX17">
        <v>1</v>
      </c>
      <c r="BY17">
        <v>1</v>
      </c>
      <c r="BZ17">
        <v>3</v>
      </c>
      <c r="CA17">
        <v>0</v>
      </c>
      <c r="CB17">
        <v>0</v>
      </c>
      <c r="CC17">
        <v>1</v>
      </c>
      <c r="CD17">
        <v>2</v>
      </c>
      <c r="CE17">
        <v>0</v>
      </c>
      <c r="CF17">
        <v>23</v>
      </c>
      <c r="CG17">
        <v>3</v>
      </c>
      <c r="CH17">
        <v>3</v>
      </c>
      <c r="CI17">
        <v>7</v>
      </c>
      <c r="CJ17">
        <v>1</v>
      </c>
      <c r="CK17">
        <v>1</v>
      </c>
      <c r="CL17">
        <v>3</v>
      </c>
      <c r="CM17">
        <v>0</v>
      </c>
      <c r="CN17">
        <v>0</v>
      </c>
      <c r="CO17">
        <v>2</v>
      </c>
      <c r="CP17">
        <v>1</v>
      </c>
      <c r="CQ17">
        <v>1</v>
      </c>
      <c r="CR17">
        <v>22</v>
      </c>
      <c r="CS17">
        <v>1</v>
      </c>
      <c r="CT17">
        <v>3</v>
      </c>
      <c r="CU17">
        <v>7</v>
      </c>
      <c r="CV17">
        <v>2</v>
      </c>
      <c r="CW17">
        <v>2</v>
      </c>
      <c r="CX17">
        <v>1</v>
      </c>
      <c r="CY17">
        <v>4</v>
      </c>
      <c r="CZ17">
        <v>0</v>
      </c>
      <c r="DA17">
        <v>1</v>
      </c>
      <c r="DB17">
        <v>0</v>
      </c>
      <c r="DC17">
        <v>0</v>
      </c>
      <c r="DD17">
        <v>21</v>
      </c>
      <c r="DE17">
        <v>0</v>
      </c>
      <c r="DF17">
        <v>3</v>
      </c>
      <c r="DG17">
        <v>2</v>
      </c>
      <c r="DH17">
        <v>1</v>
      </c>
      <c r="DI17">
        <v>5</v>
      </c>
      <c r="DJ17">
        <v>1</v>
      </c>
      <c r="DK17">
        <v>5</v>
      </c>
      <c r="DL17">
        <v>0</v>
      </c>
      <c r="DM17">
        <v>4</v>
      </c>
      <c r="DN17">
        <v>1</v>
      </c>
      <c r="DO17">
        <v>1</v>
      </c>
      <c r="DP17">
        <v>23</v>
      </c>
      <c r="DQ17">
        <v>2</v>
      </c>
      <c r="DR17">
        <v>2</v>
      </c>
      <c r="DS17">
        <v>0</v>
      </c>
      <c r="DT17">
        <v>0</v>
      </c>
      <c r="DU17">
        <v>2</v>
      </c>
      <c r="DV17">
        <v>4</v>
      </c>
      <c r="DW17">
        <v>4</v>
      </c>
      <c r="DX17">
        <v>1</v>
      </c>
      <c r="DY17">
        <v>0</v>
      </c>
      <c r="DZ17">
        <v>1</v>
      </c>
      <c r="EA17">
        <v>4</v>
      </c>
      <c r="EB17">
        <v>20</v>
      </c>
      <c r="EC17">
        <v>0</v>
      </c>
      <c r="ED17">
        <v>1</v>
      </c>
      <c r="EE17">
        <v>0</v>
      </c>
      <c r="EF17">
        <v>4</v>
      </c>
      <c r="EG17">
        <v>3</v>
      </c>
      <c r="EH17">
        <v>4</v>
      </c>
      <c r="EI17">
        <v>3</v>
      </c>
      <c r="EJ17">
        <v>0</v>
      </c>
      <c r="EK17">
        <v>0</v>
      </c>
      <c r="EL17">
        <v>2</v>
      </c>
      <c r="EM17">
        <v>1</v>
      </c>
      <c r="EN17">
        <v>18</v>
      </c>
    </row>
    <row r="18" spans="1:144">
      <c r="A18" s="136"/>
      <c r="B18" s="136"/>
      <c r="C18" s="136"/>
      <c r="D18" s="234" t="s">
        <v>27</v>
      </c>
      <c r="AE18">
        <v>0</v>
      </c>
      <c r="AF18">
        <v>0</v>
      </c>
      <c r="AG18">
        <v>2</v>
      </c>
      <c r="AH18">
        <v>11</v>
      </c>
      <c r="AI18">
        <v>2</v>
      </c>
      <c r="AJ18">
        <v>15</v>
      </c>
      <c r="AK18">
        <v>0</v>
      </c>
      <c r="AL18">
        <v>1</v>
      </c>
      <c r="AM18">
        <v>1</v>
      </c>
      <c r="AN18">
        <v>11</v>
      </c>
      <c r="AO18">
        <v>2</v>
      </c>
      <c r="AP18">
        <v>15</v>
      </c>
      <c r="AQ18">
        <v>0</v>
      </c>
      <c r="AR18">
        <v>1</v>
      </c>
      <c r="AS18">
        <v>3</v>
      </c>
      <c r="AT18">
        <v>9</v>
      </c>
      <c r="AU18">
        <v>2</v>
      </c>
      <c r="AV18">
        <v>15</v>
      </c>
      <c r="AW18">
        <v>1</v>
      </c>
      <c r="AX18">
        <v>2</v>
      </c>
      <c r="AY18">
        <v>3</v>
      </c>
      <c r="AZ18">
        <v>9</v>
      </c>
      <c r="BA18">
        <v>0</v>
      </c>
      <c r="BB18">
        <v>15</v>
      </c>
      <c r="BC18">
        <v>1</v>
      </c>
      <c r="BD18">
        <v>1</v>
      </c>
      <c r="BE18">
        <v>3</v>
      </c>
      <c r="BF18">
        <v>9</v>
      </c>
      <c r="BG18">
        <v>1</v>
      </c>
      <c r="BH18">
        <v>15</v>
      </c>
      <c r="BI18">
        <v>0</v>
      </c>
      <c r="BJ18">
        <v>2</v>
      </c>
      <c r="BK18">
        <v>2</v>
      </c>
      <c r="BL18">
        <v>11</v>
      </c>
      <c r="BM18">
        <v>0</v>
      </c>
      <c r="BN18">
        <v>15</v>
      </c>
      <c r="BO18">
        <v>0</v>
      </c>
      <c r="BP18">
        <v>2</v>
      </c>
      <c r="BQ18">
        <v>2</v>
      </c>
      <c r="BR18">
        <v>11</v>
      </c>
      <c r="BS18">
        <v>0</v>
      </c>
      <c r="BT18">
        <v>15</v>
      </c>
      <c r="BU18">
        <v>3</v>
      </c>
      <c r="BV18">
        <v>2</v>
      </c>
      <c r="BW18">
        <v>5</v>
      </c>
      <c r="BX18">
        <v>0</v>
      </c>
      <c r="BY18">
        <v>1</v>
      </c>
      <c r="BZ18">
        <v>3</v>
      </c>
      <c r="CA18">
        <v>1</v>
      </c>
      <c r="CB18">
        <v>0</v>
      </c>
      <c r="CC18">
        <v>0</v>
      </c>
      <c r="CD18">
        <v>0</v>
      </c>
      <c r="CE18">
        <v>0</v>
      </c>
      <c r="CF18">
        <v>15</v>
      </c>
      <c r="CG18">
        <v>2</v>
      </c>
      <c r="CH18">
        <v>1</v>
      </c>
      <c r="CI18">
        <v>3</v>
      </c>
      <c r="CJ18">
        <v>1</v>
      </c>
      <c r="CK18">
        <v>2</v>
      </c>
      <c r="CL18">
        <v>5</v>
      </c>
      <c r="CM18">
        <v>1</v>
      </c>
      <c r="CN18">
        <v>0</v>
      </c>
      <c r="CO18">
        <v>0</v>
      </c>
      <c r="CP18">
        <v>0</v>
      </c>
      <c r="CQ18">
        <v>0</v>
      </c>
      <c r="CR18">
        <v>15</v>
      </c>
      <c r="CS18">
        <v>0</v>
      </c>
      <c r="CT18">
        <v>1</v>
      </c>
      <c r="CU18">
        <v>4</v>
      </c>
      <c r="CV18">
        <v>2</v>
      </c>
      <c r="CW18">
        <v>2</v>
      </c>
      <c r="CX18">
        <v>1</v>
      </c>
      <c r="CY18">
        <v>1</v>
      </c>
      <c r="CZ18">
        <v>0</v>
      </c>
      <c r="DA18">
        <v>0</v>
      </c>
      <c r="DB18">
        <v>1</v>
      </c>
      <c r="DC18">
        <v>0</v>
      </c>
      <c r="DD18">
        <v>12</v>
      </c>
      <c r="DE18">
        <v>0</v>
      </c>
      <c r="DF18">
        <v>0</v>
      </c>
      <c r="DG18">
        <v>3</v>
      </c>
      <c r="DH18">
        <v>0</v>
      </c>
      <c r="DI18">
        <v>3</v>
      </c>
      <c r="DJ18">
        <v>3</v>
      </c>
      <c r="DK18">
        <v>2</v>
      </c>
      <c r="DL18">
        <v>0</v>
      </c>
      <c r="DM18">
        <v>3</v>
      </c>
      <c r="DN18">
        <v>0</v>
      </c>
      <c r="DO18">
        <v>1</v>
      </c>
      <c r="DP18">
        <v>15</v>
      </c>
      <c r="DQ18">
        <v>2</v>
      </c>
      <c r="DR18">
        <v>1</v>
      </c>
      <c r="DS18">
        <v>2</v>
      </c>
      <c r="DT18">
        <v>0</v>
      </c>
      <c r="DU18">
        <v>2</v>
      </c>
      <c r="DV18">
        <v>3</v>
      </c>
      <c r="DW18">
        <v>2</v>
      </c>
      <c r="DX18">
        <v>0</v>
      </c>
      <c r="DY18">
        <v>0</v>
      </c>
      <c r="DZ18">
        <v>1</v>
      </c>
      <c r="EA18">
        <v>1</v>
      </c>
      <c r="EB18">
        <v>14</v>
      </c>
      <c r="EC18">
        <v>0</v>
      </c>
      <c r="ED18">
        <v>1</v>
      </c>
      <c r="EE18">
        <v>0</v>
      </c>
      <c r="EF18">
        <v>2</v>
      </c>
      <c r="EG18">
        <v>2</v>
      </c>
      <c r="EH18">
        <v>2</v>
      </c>
      <c r="EI18">
        <v>2</v>
      </c>
      <c r="EJ18">
        <v>0</v>
      </c>
      <c r="EK18">
        <v>1</v>
      </c>
      <c r="EL18">
        <v>1</v>
      </c>
      <c r="EM18">
        <v>0</v>
      </c>
      <c r="EN18">
        <v>11</v>
      </c>
    </row>
    <row r="19" spans="1:144">
      <c r="A19" s="136"/>
      <c r="B19" s="136"/>
      <c r="C19" s="136"/>
      <c r="D19" s="234" t="s">
        <v>29</v>
      </c>
      <c r="AE19">
        <v>0</v>
      </c>
      <c r="AF19">
        <v>0</v>
      </c>
      <c r="AG19">
        <v>0</v>
      </c>
      <c r="AH19">
        <v>3</v>
      </c>
      <c r="AI19">
        <v>6</v>
      </c>
      <c r="AJ19">
        <v>9</v>
      </c>
      <c r="AK19">
        <v>0</v>
      </c>
      <c r="AL19">
        <v>0</v>
      </c>
      <c r="AM19">
        <v>0</v>
      </c>
      <c r="AN19">
        <v>6</v>
      </c>
      <c r="AO19">
        <v>3</v>
      </c>
      <c r="AP19">
        <v>9</v>
      </c>
      <c r="AQ19">
        <v>0</v>
      </c>
      <c r="AR19">
        <v>0</v>
      </c>
      <c r="AS19">
        <v>2</v>
      </c>
      <c r="AT19">
        <v>5</v>
      </c>
      <c r="AU19">
        <v>2</v>
      </c>
      <c r="AV19">
        <v>9</v>
      </c>
      <c r="AW19">
        <v>0</v>
      </c>
      <c r="AX19">
        <v>0</v>
      </c>
      <c r="AY19">
        <v>1</v>
      </c>
      <c r="AZ19">
        <v>7</v>
      </c>
      <c r="BA19">
        <v>1</v>
      </c>
      <c r="BB19">
        <v>9</v>
      </c>
      <c r="BC19">
        <v>0</v>
      </c>
      <c r="BD19">
        <v>1</v>
      </c>
      <c r="BE19">
        <v>1</v>
      </c>
      <c r="BF19">
        <v>3</v>
      </c>
      <c r="BG19">
        <v>4</v>
      </c>
      <c r="BH19">
        <v>9</v>
      </c>
      <c r="BI19">
        <v>0</v>
      </c>
      <c r="BJ19">
        <v>0</v>
      </c>
      <c r="BK19">
        <v>0</v>
      </c>
      <c r="BL19">
        <v>6</v>
      </c>
      <c r="BM19">
        <v>3</v>
      </c>
      <c r="BN19">
        <v>9</v>
      </c>
      <c r="BO19">
        <v>0</v>
      </c>
      <c r="BP19">
        <v>0</v>
      </c>
      <c r="BQ19">
        <v>0</v>
      </c>
      <c r="BR19">
        <v>7</v>
      </c>
      <c r="BS19">
        <v>2</v>
      </c>
      <c r="BT19">
        <v>9</v>
      </c>
      <c r="BU19">
        <v>1</v>
      </c>
      <c r="BV19">
        <v>1</v>
      </c>
      <c r="BW19">
        <v>1</v>
      </c>
      <c r="BX19">
        <v>0</v>
      </c>
      <c r="BY19">
        <v>1</v>
      </c>
      <c r="BZ19">
        <v>3</v>
      </c>
      <c r="CA19">
        <v>1</v>
      </c>
      <c r="CB19">
        <v>0</v>
      </c>
      <c r="CC19">
        <v>0</v>
      </c>
      <c r="CD19">
        <v>0</v>
      </c>
      <c r="CE19">
        <v>1</v>
      </c>
      <c r="CF19">
        <v>9</v>
      </c>
      <c r="CG19">
        <v>0</v>
      </c>
      <c r="CH19">
        <v>0</v>
      </c>
      <c r="CI19">
        <v>2</v>
      </c>
      <c r="CJ19">
        <v>1</v>
      </c>
      <c r="CK19">
        <v>1</v>
      </c>
      <c r="CL19">
        <v>3</v>
      </c>
      <c r="CM19">
        <v>1</v>
      </c>
      <c r="CN19">
        <v>0</v>
      </c>
      <c r="CO19">
        <v>1</v>
      </c>
      <c r="CP19">
        <v>0</v>
      </c>
      <c r="CQ19">
        <v>0</v>
      </c>
      <c r="CR19">
        <v>9</v>
      </c>
      <c r="CS19">
        <v>0</v>
      </c>
      <c r="CT19">
        <v>1</v>
      </c>
      <c r="CU19">
        <v>3</v>
      </c>
      <c r="CV19">
        <v>0</v>
      </c>
      <c r="CW19">
        <v>2</v>
      </c>
      <c r="CX19">
        <v>1</v>
      </c>
      <c r="CY19">
        <v>0</v>
      </c>
      <c r="CZ19">
        <v>0</v>
      </c>
      <c r="DA19">
        <v>1</v>
      </c>
      <c r="DB19">
        <v>1</v>
      </c>
      <c r="DC19">
        <v>0</v>
      </c>
      <c r="DD19">
        <v>9</v>
      </c>
      <c r="DE19">
        <v>0</v>
      </c>
      <c r="DF19">
        <v>2</v>
      </c>
      <c r="DG19">
        <v>1</v>
      </c>
      <c r="DH19">
        <v>1</v>
      </c>
      <c r="DI19">
        <v>2</v>
      </c>
      <c r="DJ19">
        <v>0</v>
      </c>
      <c r="DK19">
        <v>1</v>
      </c>
      <c r="DL19">
        <v>0</v>
      </c>
      <c r="DM19">
        <v>1</v>
      </c>
      <c r="DN19">
        <v>1</v>
      </c>
      <c r="DO19">
        <v>0</v>
      </c>
      <c r="DP19">
        <v>9</v>
      </c>
      <c r="DQ19">
        <v>0</v>
      </c>
      <c r="DR19">
        <v>1</v>
      </c>
      <c r="DS19">
        <v>1</v>
      </c>
      <c r="DT19">
        <v>0</v>
      </c>
      <c r="DU19">
        <v>0</v>
      </c>
      <c r="DV19">
        <v>2</v>
      </c>
      <c r="DW19">
        <v>3</v>
      </c>
      <c r="DX19">
        <v>0</v>
      </c>
      <c r="DY19">
        <v>1</v>
      </c>
      <c r="DZ19">
        <v>1</v>
      </c>
      <c r="EA19">
        <v>0</v>
      </c>
      <c r="EB19">
        <v>9</v>
      </c>
      <c r="EC19">
        <v>0</v>
      </c>
      <c r="ED19">
        <v>0</v>
      </c>
      <c r="EE19">
        <v>0</v>
      </c>
      <c r="EF19">
        <v>1</v>
      </c>
      <c r="EG19">
        <v>3</v>
      </c>
      <c r="EH19">
        <v>1</v>
      </c>
      <c r="EI19">
        <v>1</v>
      </c>
      <c r="EJ19">
        <v>1</v>
      </c>
      <c r="EK19">
        <v>1</v>
      </c>
      <c r="EL19">
        <v>0</v>
      </c>
      <c r="EM19">
        <v>0</v>
      </c>
      <c r="EN19">
        <v>8</v>
      </c>
    </row>
    <row r="20" spans="1:144">
      <c r="A20" s="136"/>
      <c r="B20" s="136"/>
      <c r="C20" s="136"/>
      <c r="D20" s="234" t="s">
        <v>31</v>
      </c>
      <c r="AE20">
        <v>0</v>
      </c>
      <c r="AF20">
        <v>0</v>
      </c>
      <c r="AG20">
        <v>2</v>
      </c>
      <c r="AH20">
        <v>8</v>
      </c>
      <c r="AI20">
        <v>4</v>
      </c>
      <c r="AJ20">
        <v>14</v>
      </c>
      <c r="AK20">
        <v>1</v>
      </c>
      <c r="AL20">
        <v>1</v>
      </c>
      <c r="AM20">
        <v>3</v>
      </c>
      <c r="AN20">
        <v>7</v>
      </c>
      <c r="AO20">
        <v>2</v>
      </c>
      <c r="AP20">
        <v>14</v>
      </c>
      <c r="AQ20">
        <v>0</v>
      </c>
      <c r="AR20">
        <v>0</v>
      </c>
      <c r="AS20">
        <v>3</v>
      </c>
      <c r="AT20">
        <v>9</v>
      </c>
      <c r="AU20">
        <v>2</v>
      </c>
      <c r="AV20">
        <v>14</v>
      </c>
      <c r="AW20">
        <v>0</v>
      </c>
      <c r="AX20">
        <v>2</v>
      </c>
      <c r="AY20">
        <v>1</v>
      </c>
      <c r="AZ20">
        <v>10</v>
      </c>
      <c r="BA20">
        <v>1</v>
      </c>
      <c r="BB20">
        <v>14</v>
      </c>
      <c r="BC20">
        <v>0</v>
      </c>
      <c r="BD20">
        <v>1</v>
      </c>
      <c r="BE20">
        <v>3</v>
      </c>
      <c r="BF20">
        <v>8</v>
      </c>
      <c r="BG20">
        <v>2</v>
      </c>
      <c r="BH20">
        <v>14</v>
      </c>
      <c r="BI20">
        <v>0</v>
      </c>
      <c r="BJ20">
        <v>1</v>
      </c>
      <c r="BK20">
        <v>1</v>
      </c>
      <c r="BL20">
        <v>11</v>
      </c>
      <c r="BM20">
        <v>1</v>
      </c>
      <c r="BN20">
        <v>14</v>
      </c>
      <c r="BO20">
        <v>0</v>
      </c>
      <c r="BP20">
        <v>1</v>
      </c>
      <c r="BQ20">
        <v>2</v>
      </c>
      <c r="BR20">
        <v>7</v>
      </c>
      <c r="BS20">
        <v>4</v>
      </c>
      <c r="BT20">
        <v>14</v>
      </c>
      <c r="BU20">
        <v>2</v>
      </c>
      <c r="BV20">
        <v>2</v>
      </c>
      <c r="BW20">
        <v>3</v>
      </c>
      <c r="BX20">
        <v>0</v>
      </c>
      <c r="BY20">
        <v>4</v>
      </c>
      <c r="BZ20">
        <v>1</v>
      </c>
      <c r="CA20">
        <v>0</v>
      </c>
      <c r="CB20">
        <v>0</v>
      </c>
      <c r="CC20">
        <v>0</v>
      </c>
      <c r="CD20">
        <v>1</v>
      </c>
      <c r="CE20">
        <v>1</v>
      </c>
      <c r="CF20">
        <v>14</v>
      </c>
      <c r="CG20">
        <v>4</v>
      </c>
      <c r="CH20">
        <v>1</v>
      </c>
      <c r="CI20">
        <v>1</v>
      </c>
      <c r="CJ20">
        <v>0</v>
      </c>
      <c r="CK20">
        <v>2</v>
      </c>
      <c r="CL20">
        <v>2</v>
      </c>
      <c r="CM20">
        <v>2</v>
      </c>
      <c r="CN20">
        <v>1</v>
      </c>
      <c r="CO20">
        <v>1</v>
      </c>
      <c r="CP20">
        <v>0</v>
      </c>
      <c r="CQ20">
        <v>0</v>
      </c>
      <c r="CR20">
        <v>14</v>
      </c>
      <c r="CS20">
        <v>2</v>
      </c>
      <c r="CT20">
        <v>0</v>
      </c>
      <c r="CU20">
        <v>2</v>
      </c>
      <c r="CV20">
        <v>1</v>
      </c>
      <c r="CW20">
        <v>4</v>
      </c>
      <c r="CX20">
        <v>1</v>
      </c>
      <c r="CY20">
        <v>1</v>
      </c>
      <c r="CZ20">
        <v>0</v>
      </c>
      <c r="DA20">
        <v>0</v>
      </c>
      <c r="DB20">
        <v>2</v>
      </c>
      <c r="DC20">
        <v>0</v>
      </c>
      <c r="DD20">
        <v>13</v>
      </c>
      <c r="DE20">
        <v>3</v>
      </c>
      <c r="DF20">
        <v>1</v>
      </c>
      <c r="DG20">
        <v>1</v>
      </c>
      <c r="DH20">
        <v>0</v>
      </c>
      <c r="DI20">
        <v>1</v>
      </c>
      <c r="DJ20">
        <v>0</v>
      </c>
      <c r="DK20">
        <v>1</v>
      </c>
      <c r="DL20">
        <v>0</v>
      </c>
      <c r="DM20">
        <v>3</v>
      </c>
      <c r="DN20">
        <v>2</v>
      </c>
      <c r="DO20">
        <v>2</v>
      </c>
      <c r="DP20">
        <v>14</v>
      </c>
      <c r="DQ20">
        <v>2</v>
      </c>
      <c r="DR20">
        <v>3</v>
      </c>
      <c r="DS20">
        <v>0</v>
      </c>
      <c r="DT20">
        <v>0</v>
      </c>
      <c r="DU20">
        <v>5</v>
      </c>
      <c r="DV20">
        <v>0</v>
      </c>
      <c r="DW20">
        <v>2</v>
      </c>
      <c r="DX20">
        <v>0</v>
      </c>
      <c r="DY20">
        <v>2</v>
      </c>
      <c r="DZ20">
        <v>0</v>
      </c>
      <c r="EA20">
        <v>0</v>
      </c>
      <c r="EB20">
        <v>14</v>
      </c>
      <c r="EC20">
        <v>0</v>
      </c>
      <c r="ED20">
        <v>2</v>
      </c>
      <c r="EE20">
        <v>2</v>
      </c>
      <c r="EF20">
        <v>1</v>
      </c>
      <c r="EG20">
        <v>3</v>
      </c>
      <c r="EH20">
        <v>1</v>
      </c>
      <c r="EI20">
        <v>1</v>
      </c>
      <c r="EJ20">
        <v>2</v>
      </c>
      <c r="EK20">
        <v>0</v>
      </c>
      <c r="EL20">
        <v>0</v>
      </c>
      <c r="EM20">
        <v>1</v>
      </c>
      <c r="EN20">
        <v>13</v>
      </c>
    </row>
    <row r="21" spans="1:144">
      <c r="A21" s="136"/>
      <c r="B21" s="136"/>
      <c r="C21" s="136"/>
      <c r="D21" s="234" t="s">
        <v>33</v>
      </c>
      <c r="AE21">
        <v>0</v>
      </c>
      <c r="AF21">
        <v>0</v>
      </c>
      <c r="AG21">
        <v>3</v>
      </c>
      <c r="AH21">
        <v>7</v>
      </c>
      <c r="AI21">
        <v>1</v>
      </c>
      <c r="AJ21">
        <v>11</v>
      </c>
      <c r="AK21">
        <v>0</v>
      </c>
      <c r="AL21">
        <v>0</v>
      </c>
      <c r="AM21">
        <v>5</v>
      </c>
      <c r="AN21">
        <v>4</v>
      </c>
      <c r="AO21">
        <v>2</v>
      </c>
      <c r="AP21">
        <v>11</v>
      </c>
      <c r="AQ21">
        <v>0</v>
      </c>
      <c r="AR21">
        <v>0</v>
      </c>
      <c r="AS21">
        <v>1</v>
      </c>
      <c r="AT21">
        <v>10</v>
      </c>
      <c r="AU21">
        <v>0</v>
      </c>
      <c r="AV21">
        <v>11</v>
      </c>
      <c r="AW21">
        <v>0</v>
      </c>
      <c r="AX21">
        <v>2</v>
      </c>
      <c r="AY21">
        <v>7</v>
      </c>
      <c r="AZ21">
        <v>2</v>
      </c>
      <c r="BA21">
        <v>0</v>
      </c>
      <c r="BB21">
        <v>11</v>
      </c>
      <c r="BC21">
        <v>0</v>
      </c>
      <c r="BD21">
        <v>0</v>
      </c>
      <c r="BE21">
        <v>5</v>
      </c>
      <c r="BF21">
        <v>5</v>
      </c>
      <c r="BG21">
        <v>1</v>
      </c>
      <c r="BH21">
        <v>11</v>
      </c>
      <c r="BI21">
        <v>0</v>
      </c>
      <c r="BJ21">
        <v>0</v>
      </c>
      <c r="BK21">
        <v>4</v>
      </c>
      <c r="BL21">
        <v>6</v>
      </c>
      <c r="BM21">
        <v>1</v>
      </c>
      <c r="BN21">
        <v>11</v>
      </c>
      <c r="BO21">
        <v>0</v>
      </c>
      <c r="BP21">
        <v>2</v>
      </c>
      <c r="BQ21">
        <v>2</v>
      </c>
      <c r="BR21">
        <v>4</v>
      </c>
      <c r="BS21">
        <v>3</v>
      </c>
      <c r="BT21">
        <v>11</v>
      </c>
      <c r="BU21">
        <v>2</v>
      </c>
      <c r="BV21">
        <v>0</v>
      </c>
      <c r="BW21">
        <v>4</v>
      </c>
      <c r="BX21">
        <v>0</v>
      </c>
      <c r="BY21">
        <v>1</v>
      </c>
      <c r="BZ21">
        <v>4</v>
      </c>
      <c r="CA21">
        <v>0</v>
      </c>
      <c r="CB21">
        <v>0</v>
      </c>
      <c r="CC21">
        <v>0</v>
      </c>
      <c r="CD21">
        <v>0</v>
      </c>
      <c r="CE21">
        <v>0</v>
      </c>
      <c r="CF21">
        <v>11</v>
      </c>
      <c r="CG21">
        <v>1</v>
      </c>
      <c r="CH21">
        <v>3</v>
      </c>
      <c r="CI21">
        <v>3</v>
      </c>
      <c r="CJ21">
        <v>1</v>
      </c>
      <c r="CK21">
        <v>2</v>
      </c>
      <c r="CL21">
        <v>1</v>
      </c>
      <c r="CM21">
        <v>0</v>
      </c>
      <c r="CN21">
        <v>0</v>
      </c>
      <c r="CO21">
        <v>0</v>
      </c>
      <c r="CP21">
        <v>0</v>
      </c>
      <c r="CQ21">
        <v>0</v>
      </c>
      <c r="CR21">
        <v>11</v>
      </c>
      <c r="CS21">
        <v>2</v>
      </c>
      <c r="CT21">
        <v>0</v>
      </c>
      <c r="CU21">
        <v>4</v>
      </c>
      <c r="CV21">
        <v>1</v>
      </c>
      <c r="CW21">
        <v>0</v>
      </c>
      <c r="CX21">
        <v>0</v>
      </c>
      <c r="CY21">
        <v>3</v>
      </c>
      <c r="CZ21">
        <v>0</v>
      </c>
      <c r="DA21">
        <v>0</v>
      </c>
      <c r="DB21">
        <v>0</v>
      </c>
      <c r="DC21">
        <v>0</v>
      </c>
      <c r="DD21">
        <v>10</v>
      </c>
      <c r="DE21">
        <v>1</v>
      </c>
      <c r="DF21">
        <v>0</v>
      </c>
      <c r="DG21">
        <v>0</v>
      </c>
      <c r="DH21">
        <v>1</v>
      </c>
      <c r="DI21">
        <v>4</v>
      </c>
      <c r="DJ21">
        <v>0</v>
      </c>
      <c r="DK21">
        <v>3</v>
      </c>
      <c r="DL21">
        <v>0</v>
      </c>
      <c r="DM21">
        <v>1</v>
      </c>
      <c r="DN21">
        <v>1</v>
      </c>
      <c r="DO21">
        <v>0</v>
      </c>
      <c r="DP21">
        <v>11</v>
      </c>
      <c r="DQ21">
        <v>0</v>
      </c>
      <c r="DR21">
        <v>2</v>
      </c>
      <c r="DS21">
        <v>1</v>
      </c>
      <c r="DT21">
        <v>1</v>
      </c>
      <c r="DU21">
        <v>0</v>
      </c>
      <c r="DV21">
        <v>1</v>
      </c>
      <c r="DW21">
        <v>1</v>
      </c>
      <c r="DX21">
        <v>1</v>
      </c>
      <c r="DY21">
        <v>2</v>
      </c>
      <c r="DZ21">
        <v>2</v>
      </c>
      <c r="EA21">
        <v>0</v>
      </c>
      <c r="EB21">
        <v>11</v>
      </c>
      <c r="EC21">
        <v>0</v>
      </c>
      <c r="ED21">
        <v>0</v>
      </c>
      <c r="EE21">
        <v>0</v>
      </c>
      <c r="EF21">
        <v>0</v>
      </c>
      <c r="EG21">
        <v>2</v>
      </c>
      <c r="EH21">
        <v>2</v>
      </c>
      <c r="EI21">
        <v>3</v>
      </c>
      <c r="EJ21">
        <v>0</v>
      </c>
      <c r="EK21">
        <v>0</v>
      </c>
      <c r="EL21">
        <v>0</v>
      </c>
      <c r="EM21">
        <v>2</v>
      </c>
      <c r="EN21">
        <v>9</v>
      </c>
    </row>
    <row r="22" spans="1:144">
      <c r="A22" s="136"/>
      <c r="B22" s="136"/>
      <c r="C22" s="136"/>
      <c r="D22" s="234" t="s">
        <v>35</v>
      </c>
      <c r="AE22">
        <v>0</v>
      </c>
      <c r="AF22">
        <v>0</v>
      </c>
      <c r="AG22">
        <v>0</v>
      </c>
      <c r="AH22">
        <v>24</v>
      </c>
      <c r="AI22">
        <v>9</v>
      </c>
      <c r="AJ22">
        <v>33</v>
      </c>
      <c r="AK22">
        <v>0</v>
      </c>
      <c r="AL22">
        <v>1</v>
      </c>
      <c r="AM22">
        <v>1</v>
      </c>
      <c r="AN22">
        <v>26</v>
      </c>
      <c r="AO22">
        <v>5</v>
      </c>
      <c r="AP22">
        <v>33</v>
      </c>
      <c r="AQ22">
        <v>0</v>
      </c>
      <c r="AR22">
        <v>0</v>
      </c>
      <c r="AS22">
        <v>1</v>
      </c>
      <c r="AT22">
        <v>27</v>
      </c>
      <c r="AU22">
        <v>5</v>
      </c>
      <c r="AV22">
        <v>33</v>
      </c>
      <c r="AW22">
        <v>0</v>
      </c>
      <c r="AX22">
        <v>2</v>
      </c>
      <c r="AY22">
        <v>3</v>
      </c>
      <c r="AZ22">
        <v>22</v>
      </c>
      <c r="BA22">
        <v>6</v>
      </c>
      <c r="BB22">
        <v>33</v>
      </c>
      <c r="BC22">
        <v>0</v>
      </c>
      <c r="BD22">
        <v>2</v>
      </c>
      <c r="BE22">
        <v>4</v>
      </c>
      <c r="BF22">
        <v>19</v>
      </c>
      <c r="BG22">
        <v>8</v>
      </c>
      <c r="BH22">
        <v>33</v>
      </c>
      <c r="BI22">
        <v>0</v>
      </c>
      <c r="BJ22">
        <v>0</v>
      </c>
      <c r="BK22">
        <v>7</v>
      </c>
      <c r="BL22">
        <v>20</v>
      </c>
      <c r="BM22">
        <v>6</v>
      </c>
      <c r="BN22">
        <v>33</v>
      </c>
      <c r="BO22">
        <v>0</v>
      </c>
      <c r="BP22">
        <v>2</v>
      </c>
      <c r="BQ22">
        <v>3</v>
      </c>
      <c r="BR22">
        <v>20</v>
      </c>
      <c r="BS22">
        <v>8</v>
      </c>
      <c r="BT22">
        <v>33</v>
      </c>
      <c r="BU22">
        <v>8</v>
      </c>
      <c r="BV22">
        <v>4</v>
      </c>
      <c r="BW22">
        <v>7</v>
      </c>
      <c r="BX22">
        <v>1</v>
      </c>
      <c r="BY22">
        <v>7</v>
      </c>
      <c r="BZ22">
        <v>4</v>
      </c>
      <c r="CA22">
        <v>1</v>
      </c>
      <c r="CB22">
        <v>0</v>
      </c>
      <c r="CC22">
        <v>0</v>
      </c>
      <c r="CD22">
        <v>1</v>
      </c>
      <c r="CE22">
        <v>0</v>
      </c>
      <c r="CF22">
        <v>33</v>
      </c>
      <c r="CG22">
        <v>4</v>
      </c>
      <c r="CH22">
        <v>3</v>
      </c>
      <c r="CI22">
        <v>7</v>
      </c>
      <c r="CJ22">
        <v>1</v>
      </c>
      <c r="CK22">
        <v>2</v>
      </c>
      <c r="CL22">
        <v>13</v>
      </c>
      <c r="CM22">
        <v>2</v>
      </c>
      <c r="CN22">
        <v>0</v>
      </c>
      <c r="CO22">
        <v>0</v>
      </c>
      <c r="CP22">
        <v>1</v>
      </c>
      <c r="CQ22">
        <v>0</v>
      </c>
      <c r="CR22">
        <v>33</v>
      </c>
      <c r="CS22">
        <v>3</v>
      </c>
      <c r="CT22">
        <v>0</v>
      </c>
      <c r="CU22">
        <v>8</v>
      </c>
      <c r="CV22">
        <v>2</v>
      </c>
      <c r="CW22">
        <v>5</v>
      </c>
      <c r="CX22">
        <v>5</v>
      </c>
      <c r="CY22">
        <v>7</v>
      </c>
      <c r="CZ22">
        <v>0</v>
      </c>
      <c r="DA22">
        <v>1</v>
      </c>
      <c r="DB22">
        <v>2</v>
      </c>
      <c r="DC22">
        <v>0</v>
      </c>
      <c r="DD22">
        <v>33</v>
      </c>
      <c r="DE22">
        <v>2</v>
      </c>
      <c r="DF22">
        <v>2</v>
      </c>
      <c r="DG22">
        <v>0</v>
      </c>
      <c r="DH22">
        <v>3</v>
      </c>
      <c r="DI22">
        <v>2</v>
      </c>
      <c r="DJ22">
        <v>5</v>
      </c>
      <c r="DK22">
        <v>6</v>
      </c>
      <c r="DL22">
        <v>3</v>
      </c>
      <c r="DM22">
        <v>3</v>
      </c>
      <c r="DN22">
        <v>2</v>
      </c>
      <c r="DO22">
        <v>5</v>
      </c>
      <c r="DP22">
        <v>33</v>
      </c>
      <c r="DQ22">
        <v>1</v>
      </c>
      <c r="DR22">
        <v>0</v>
      </c>
      <c r="DS22">
        <v>2</v>
      </c>
      <c r="DT22">
        <v>2</v>
      </c>
      <c r="DU22">
        <v>7</v>
      </c>
      <c r="DV22">
        <v>4</v>
      </c>
      <c r="DW22">
        <v>7</v>
      </c>
      <c r="DX22">
        <v>1</v>
      </c>
      <c r="DY22">
        <v>3</v>
      </c>
      <c r="DZ22">
        <v>4</v>
      </c>
      <c r="EA22">
        <v>2</v>
      </c>
      <c r="EB22">
        <v>33</v>
      </c>
      <c r="EC22">
        <v>3</v>
      </c>
      <c r="ED22">
        <v>0</v>
      </c>
      <c r="EE22">
        <v>2</v>
      </c>
      <c r="EF22">
        <v>3</v>
      </c>
      <c r="EG22">
        <v>1</v>
      </c>
      <c r="EH22">
        <v>1</v>
      </c>
      <c r="EI22">
        <v>3</v>
      </c>
      <c r="EJ22">
        <v>2</v>
      </c>
      <c r="EK22">
        <v>7</v>
      </c>
      <c r="EL22">
        <v>5</v>
      </c>
      <c r="EM22">
        <v>3</v>
      </c>
      <c r="EN22">
        <v>30</v>
      </c>
    </row>
    <row r="23" spans="1:144">
      <c r="A23" s="136"/>
      <c r="B23" s="136"/>
      <c r="C23" s="136"/>
      <c r="D23" s="234" t="s">
        <v>37</v>
      </c>
      <c r="AE23">
        <v>0</v>
      </c>
      <c r="AF23">
        <v>1</v>
      </c>
      <c r="AG23">
        <v>2</v>
      </c>
      <c r="AH23">
        <v>13</v>
      </c>
      <c r="AI23">
        <v>3</v>
      </c>
      <c r="AJ23">
        <v>19</v>
      </c>
      <c r="AK23">
        <v>0</v>
      </c>
      <c r="AL23">
        <v>2</v>
      </c>
      <c r="AM23">
        <v>0</v>
      </c>
      <c r="AN23">
        <v>16</v>
      </c>
      <c r="AO23">
        <v>1</v>
      </c>
      <c r="AP23">
        <v>19</v>
      </c>
      <c r="AQ23">
        <v>0</v>
      </c>
      <c r="AR23">
        <v>1</v>
      </c>
      <c r="AS23">
        <v>1</v>
      </c>
      <c r="AT23">
        <v>15</v>
      </c>
      <c r="AU23">
        <v>2</v>
      </c>
      <c r="AV23">
        <v>19</v>
      </c>
      <c r="AW23">
        <v>0</v>
      </c>
      <c r="AX23">
        <v>0</v>
      </c>
      <c r="AY23">
        <v>5</v>
      </c>
      <c r="AZ23">
        <v>13</v>
      </c>
      <c r="BA23">
        <v>1</v>
      </c>
      <c r="BB23">
        <v>19</v>
      </c>
      <c r="BC23">
        <v>0</v>
      </c>
      <c r="BD23">
        <v>2</v>
      </c>
      <c r="BE23">
        <v>5</v>
      </c>
      <c r="BF23">
        <v>11</v>
      </c>
      <c r="BG23">
        <v>1</v>
      </c>
      <c r="BH23">
        <v>19</v>
      </c>
      <c r="BI23">
        <v>0</v>
      </c>
      <c r="BJ23">
        <v>1</v>
      </c>
      <c r="BK23">
        <v>6</v>
      </c>
      <c r="BL23">
        <v>11</v>
      </c>
      <c r="BM23">
        <v>1</v>
      </c>
      <c r="BN23">
        <v>19</v>
      </c>
      <c r="BO23">
        <v>0</v>
      </c>
      <c r="BP23">
        <v>1</v>
      </c>
      <c r="BQ23">
        <v>5</v>
      </c>
      <c r="BR23">
        <v>10</v>
      </c>
      <c r="BS23">
        <v>3</v>
      </c>
      <c r="BT23">
        <v>19</v>
      </c>
      <c r="BU23">
        <v>6</v>
      </c>
      <c r="BV23">
        <v>0</v>
      </c>
      <c r="BW23">
        <v>5</v>
      </c>
      <c r="BX23">
        <v>1</v>
      </c>
      <c r="BY23">
        <v>3</v>
      </c>
      <c r="BZ23">
        <v>4</v>
      </c>
      <c r="CA23">
        <v>0</v>
      </c>
      <c r="CB23">
        <v>0</v>
      </c>
      <c r="CC23">
        <v>0</v>
      </c>
      <c r="CD23">
        <v>0</v>
      </c>
      <c r="CE23">
        <v>0</v>
      </c>
      <c r="CF23">
        <v>19</v>
      </c>
      <c r="CG23">
        <v>0</v>
      </c>
      <c r="CH23">
        <v>3</v>
      </c>
      <c r="CI23">
        <v>7</v>
      </c>
      <c r="CJ23">
        <v>2</v>
      </c>
      <c r="CK23">
        <v>1</v>
      </c>
      <c r="CL23">
        <v>5</v>
      </c>
      <c r="CM23">
        <v>0</v>
      </c>
      <c r="CN23">
        <v>0</v>
      </c>
      <c r="CO23">
        <v>0</v>
      </c>
      <c r="CP23">
        <v>0</v>
      </c>
      <c r="CQ23">
        <v>0</v>
      </c>
      <c r="CR23">
        <v>18</v>
      </c>
      <c r="CS23">
        <v>3</v>
      </c>
      <c r="CT23">
        <v>1</v>
      </c>
      <c r="CU23">
        <v>4</v>
      </c>
      <c r="CV23">
        <v>0</v>
      </c>
      <c r="CW23">
        <v>3</v>
      </c>
      <c r="CX23">
        <v>2</v>
      </c>
      <c r="CY23">
        <v>2</v>
      </c>
      <c r="CZ23">
        <v>2</v>
      </c>
      <c r="DA23">
        <v>0</v>
      </c>
      <c r="DB23">
        <v>1</v>
      </c>
      <c r="DC23">
        <v>0</v>
      </c>
      <c r="DD23">
        <v>18</v>
      </c>
      <c r="DE23">
        <v>0</v>
      </c>
      <c r="DF23">
        <v>0</v>
      </c>
      <c r="DG23">
        <v>2</v>
      </c>
      <c r="DH23">
        <v>2</v>
      </c>
      <c r="DI23">
        <v>4</v>
      </c>
      <c r="DJ23">
        <v>5</v>
      </c>
      <c r="DK23">
        <v>2</v>
      </c>
      <c r="DL23">
        <v>0</v>
      </c>
      <c r="DM23">
        <v>1</v>
      </c>
      <c r="DN23">
        <v>2</v>
      </c>
      <c r="DO23">
        <v>1</v>
      </c>
      <c r="DP23">
        <v>19</v>
      </c>
      <c r="DQ23">
        <v>3</v>
      </c>
      <c r="DR23">
        <v>2</v>
      </c>
      <c r="DS23">
        <v>1</v>
      </c>
      <c r="DT23">
        <v>1</v>
      </c>
      <c r="DU23">
        <v>4</v>
      </c>
      <c r="DV23">
        <v>2</v>
      </c>
      <c r="DW23">
        <v>1</v>
      </c>
      <c r="DX23">
        <v>0</v>
      </c>
      <c r="DY23">
        <v>1</v>
      </c>
      <c r="DZ23">
        <v>1</v>
      </c>
      <c r="EA23">
        <v>2</v>
      </c>
      <c r="EB23">
        <v>18</v>
      </c>
      <c r="EC23">
        <v>1</v>
      </c>
      <c r="ED23">
        <v>2</v>
      </c>
      <c r="EE23">
        <v>1</v>
      </c>
      <c r="EF23">
        <v>2</v>
      </c>
      <c r="EG23">
        <v>2</v>
      </c>
      <c r="EH23">
        <v>1</v>
      </c>
      <c r="EI23">
        <v>2</v>
      </c>
      <c r="EJ23">
        <v>1</v>
      </c>
      <c r="EK23">
        <v>0</v>
      </c>
      <c r="EL23">
        <v>0</v>
      </c>
      <c r="EM23">
        <v>3</v>
      </c>
      <c r="EN23">
        <v>15</v>
      </c>
    </row>
    <row r="24" spans="1:144">
      <c r="A24" s="136"/>
      <c r="B24" s="136"/>
      <c r="C24" s="136"/>
      <c r="D24" s="234" t="s">
        <v>39</v>
      </c>
      <c r="AE24">
        <v>0</v>
      </c>
      <c r="AF24">
        <v>0</v>
      </c>
      <c r="AG24">
        <v>0</v>
      </c>
      <c r="AH24">
        <v>12</v>
      </c>
      <c r="AI24">
        <v>2</v>
      </c>
      <c r="AJ24">
        <v>14</v>
      </c>
      <c r="AK24">
        <v>0</v>
      </c>
      <c r="AL24">
        <v>1</v>
      </c>
      <c r="AM24">
        <v>1</v>
      </c>
      <c r="AN24">
        <v>11</v>
      </c>
      <c r="AO24">
        <v>1</v>
      </c>
      <c r="AP24">
        <v>14</v>
      </c>
      <c r="AQ24">
        <v>0</v>
      </c>
      <c r="AR24">
        <v>0</v>
      </c>
      <c r="AS24">
        <v>2</v>
      </c>
      <c r="AT24">
        <v>11</v>
      </c>
      <c r="AU24">
        <v>1</v>
      </c>
      <c r="AV24">
        <v>14</v>
      </c>
      <c r="AW24">
        <v>0</v>
      </c>
      <c r="AX24">
        <v>1</v>
      </c>
      <c r="AY24">
        <v>5</v>
      </c>
      <c r="AZ24">
        <v>8</v>
      </c>
      <c r="BA24">
        <v>0</v>
      </c>
      <c r="BB24">
        <v>14</v>
      </c>
      <c r="BC24">
        <v>1</v>
      </c>
      <c r="BD24">
        <v>0</v>
      </c>
      <c r="BE24">
        <v>3</v>
      </c>
      <c r="BF24">
        <v>9</v>
      </c>
      <c r="BG24">
        <v>1</v>
      </c>
      <c r="BH24">
        <v>14</v>
      </c>
      <c r="BI24">
        <v>0</v>
      </c>
      <c r="BJ24">
        <v>0</v>
      </c>
      <c r="BK24">
        <v>3</v>
      </c>
      <c r="BL24">
        <v>11</v>
      </c>
      <c r="BM24">
        <v>0</v>
      </c>
      <c r="BN24">
        <v>14</v>
      </c>
      <c r="BO24">
        <v>0</v>
      </c>
      <c r="BP24">
        <v>0</v>
      </c>
      <c r="BQ24">
        <v>3</v>
      </c>
      <c r="BR24">
        <v>9</v>
      </c>
      <c r="BS24">
        <v>2</v>
      </c>
      <c r="BT24">
        <v>14</v>
      </c>
      <c r="BU24">
        <v>4</v>
      </c>
      <c r="BV24">
        <v>0</v>
      </c>
      <c r="BW24">
        <v>7</v>
      </c>
      <c r="BX24">
        <v>1</v>
      </c>
      <c r="BY24">
        <v>0</v>
      </c>
      <c r="BZ24">
        <v>1</v>
      </c>
      <c r="CA24">
        <v>0</v>
      </c>
      <c r="CB24">
        <v>0</v>
      </c>
      <c r="CC24">
        <v>1</v>
      </c>
      <c r="CD24">
        <v>0</v>
      </c>
      <c r="CE24">
        <v>0</v>
      </c>
      <c r="CF24">
        <v>14</v>
      </c>
      <c r="CG24">
        <v>4</v>
      </c>
      <c r="CH24">
        <v>1</v>
      </c>
      <c r="CI24">
        <v>2</v>
      </c>
      <c r="CJ24">
        <v>0</v>
      </c>
      <c r="CK24">
        <v>2</v>
      </c>
      <c r="CL24">
        <v>0</v>
      </c>
      <c r="CM24">
        <v>0</v>
      </c>
      <c r="CN24">
        <v>1</v>
      </c>
      <c r="CO24">
        <v>1</v>
      </c>
      <c r="CP24">
        <v>1</v>
      </c>
      <c r="CQ24">
        <v>1</v>
      </c>
      <c r="CR24">
        <v>13</v>
      </c>
      <c r="CS24">
        <v>2</v>
      </c>
      <c r="CT24">
        <v>0</v>
      </c>
      <c r="CU24">
        <v>4</v>
      </c>
      <c r="CV24">
        <v>3</v>
      </c>
      <c r="CW24">
        <v>0</v>
      </c>
      <c r="CX24">
        <v>1</v>
      </c>
      <c r="CY24">
        <v>0</v>
      </c>
      <c r="CZ24">
        <v>0</v>
      </c>
      <c r="DA24">
        <v>0</v>
      </c>
      <c r="DB24">
        <v>1</v>
      </c>
      <c r="DC24">
        <v>1</v>
      </c>
      <c r="DD24">
        <v>12</v>
      </c>
      <c r="DE24">
        <v>0</v>
      </c>
      <c r="DF24">
        <v>1</v>
      </c>
      <c r="DG24">
        <v>0</v>
      </c>
      <c r="DH24">
        <v>0</v>
      </c>
      <c r="DI24">
        <v>4</v>
      </c>
      <c r="DJ24">
        <v>5</v>
      </c>
      <c r="DK24">
        <v>0</v>
      </c>
      <c r="DL24">
        <v>0</v>
      </c>
      <c r="DM24">
        <v>1</v>
      </c>
      <c r="DN24">
        <v>0</v>
      </c>
      <c r="DO24">
        <v>3</v>
      </c>
      <c r="DP24">
        <v>14</v>
      </c>
      <c r="DQ24">
        <v>0</v>
      </c>
      <c r="DR24">
        <v>0</v>
      </c>
      <c r="DS24">
        <v>0</v>
      </c>
      <c r="DT24">
        <v>0</v>
      </c>
      <c r="DU24">
        <v>2</v>
      </c>
      <c r="DV24">
        <v>2</v>
      </c>
      <c r="DW24">
        <v>2</v>
      </c>
      <c r="DX24">
        <v>0</v>
      </c>
      <c r="DY24">
        <v>0</v>
      </c>
      <c r="DZ24">
        <v>3</v>
      </c>
      <c r="EA24">
        <v>3</v>
      </c>
      <c r="EB24">
        <v>12</v>
      </c>
      <c r="EC24">
        <v>0</v>
      </c>
      <c r="ED24">
        <v>1</v>
      </c>
      <c r="EE24">
        <v>0</v>
      </c>
      <c r="EF24">
        <v>2</v>
      </c>
      <c r="EG24">
        <v>2</v>
      </c>
      <c r="EH24">
        <v>2</v>
      </c>
      <c r="EI24">
        <v>2</v>
      </c>
      <c r="EJ24">
        <v>0</v>
      </c>
      <c r="EK24">
        <v>0</v>
      </c>
      <c r="EL24">
        <v>3</v>
      </c>
      <c r="EM24">
        <v>0</v>
      </c>
      <c r="EN24">
        <v>12</v>
      </c>
    </row>
    <row r="25" spans="1:144">
      <c r="A25" s="136"/>
      <c r="B25" s="136"/>
      <c r="C25" s="136"/>
      <c r="D25" s="234" t="s">
        <v>41</v>
      </c>
      <c r="AE25">
        <v>0</v>
      </c>
      <c r="AF25">
        <v>0</v>
      </c>
      <c r="AG25">
        <v>2</v>
      </c>
      <c r="AH25">
        <v>11</v>
      </c>
      <c r="AI25">
        <v>2</v>
      </c>
      <c r="AJ25">
        <v>15</v>
      </c>
      <c r="AK25">
        <v>0</v>
      </c>
      <c r="AL25">
        <v>1</v>
      </c>
      <c r="AM25">
        <v>1</v>
      </c>
      <c r="AN25">
        <v>11</v>
      </c>
      <c r="AO25">
        <v>2</v>
      </c>
      <c r="AP25">
        <v>15</v>
      </c>
      <c r="AQ25">
        <v>0</v>
      </c>
      <c r="AR25">
        <v>1</v>
      </c>
      <c r="AS25">
        <v>3</v>
      </c>
      <c r="AT25">
        <v>9</v>
      </c>
      <c r="AU25">
        <v>2</v>
      </c>
      <c r="AV25">
        <v>15</v>
      </c>
      <c r="AW25">
        <v>1</v>
      </c>
      <c r="AX25">
        <v>2</v>
      </c>
      <c r="AY25">
        <v>3</v>
      </c>
      <c r="AZ25">
        <v>9</v>
      </c>
      <c r="BA25">
        <v>0</v>
      </c>
      <c r="BB25">
        <v>15</v>
      </c>
      <c r="BC25">
        <v>1</v>
      </c>
      <c r="BD25">
        <v>1</v>
      </c>
      <c r="BE25">
        <v>3</v>
      </c>
      <c r="BF25">
        <v>9</v>
      </c>
      <c r="BG25">
        <v>1</v>
      </c>
      <c r="BH25">
        <v>15</v>
      </c>
      <c r="BI25">
        <v>0</v>
      </c>
      <c r="BJ25">
        <v>2</v>
      </c>
      <c r="BK25">
        <v>2</v>
      </c>
      <c r="BL25">
        <v>11</v>
      </c>
      <c r="BM25">
        <v>0</v>
      </c>
      <c r="BN25">
        <v>15</v>
      </c>
      <c r="BO25">
        <v>0</v>
      </c>
      <c r="BP25">
        <v>2</v>
      </c>
      <c r="BQ25">
        <v>2</v>
      </c>
      <c r="BR25">
        <v>11</v>
      </c>
      <c r="BS25">
        <v>0</v>
      </c>
      <c r="BT25">
        <v>15</v>
      </c>
      <c r="BU25">
        <v>3</v>
      </c>
      <c r="BV25">
        <v>2</v>
      </c>
      <c r="BW25">
        <v>5</v>
      </c>
      <c r="BX25">
        <v>0</v>
      </c>
      <c r="BY25">
        <v>1</v>
      </c>
      <c r="BZ25">
        <v>3</v>
      </c>
      <c r="CA25">
        <v>1</v>
      </c>
      <c r="CB25">
        <v>0</v>
      </c>
      <c r="CC25">
        <v>0</v>
      </c>
      <c r="CD25">
        <v>0</v>
      </c>
      <c r="CE25">
        <v>0</v>
      </c>
      <c r="CF25">
        <v>15</v>
      </c>
      <c r="CG25">
        <v>2</v>
      </c>
      <c r="CH25">
        <v>1</v>
      </c>
      <c r="CI25">
        <v>3</v>
      </c>
      <c r="CJ25">
        <v>1</v>
      </c>
      <c r="CK25">
        <v>2</v>
      </c>
      <c r="CL25">
        <v>5</v>
      </c>
      <c r="CM25">
        <v>1</v>
      </c>
      <c r="CN25">
        <v>0</v>
      </c>
      <c r="CO25">
        <v>0</v>
      </c>
      <c r="CP25">
        <v>0</v>
      </c>
      <c r="CQ25">
        <v>0</v>
      </c>
      <c r="CR25">
        <v>15</v>
      </c>
      <c r="CS25">
        <v>0</v>
      </c>
      <c r="CT25">
        <v>1</v>
      </c>
      <c r="CU25">
        <v>4</v>
      </c>
      <c r="CV25">
        <v>2</v>
      </c>
      <c r="CW25">
        <v>2</v>
      </c>
      <c r="CX25">
        <v>1</v>
      </c>
      <c r="CY25">
        <v>1</v>
      </c>
      <c r="CZ25">
        <v>0</v>
      </c>
      <c r="DA25">
        <v>0</v>
      </c>
      <c r="DB25">
        <v>1</v>
      </c>
      <c r="DC25">
        <v>0</v>
      </c>
      <c r="DD25">
        <v>12</v>
      </c>
      <c r="DE25">
        <v>0</v>
      </c>
      <c r="DF25">
        <v>0</v>
      </c>
      <c r="DG25">
        <v>3</v>
      </c>
      <c r="DH25">
        <v>0</v>
      </c>
      <c r="DI25">
        <v>3</v>
      </c>
      <c r="DJ25">
        <v>3</v>
      </c>
      <c r="DK25">
        <v>2</v>
      </c>
      <c r="DL25">
        <v>0</v>
      </c>
      <c r="DM25">
        <v>3</v>
      </c>
      <c r="DN25">
        <v>0</v>
      </c>
      <c r="DO25">
        <v>1</v>
      </c>
      <c r="DP25">
        <v>15</v>
      </c>
      <c r="DQ25">
        <v>2</v>
      </c>
      <c r="DR25">
        <v>1</v>
      </c>
      <c r="DS25">
        <v>2</v>
      </c>
      <c r="DT25">
        <v>0</v>
      </c>
      <c r="DU25">
        <v>2</v>
      </c>
      <c r="DV25">
        <v>3</v>
      </c>
      <c r="DW25">
        <v>2</v>
      </c>
      <c r="DX25">
        <v>0</v>
      </c>
      <c r="DY25">
        <v>0</v>
      </c>
      <c r="DZ25">
        <v>1</v>
      </c>
      <c r="EA25">
        <v>1</v>
      </c>
      <c r="EB25">
        <v>14</v>
      </c>
      <c r="EC25">
        <v>0</v>
      </c>
      <c r="ED25">
        <v>1</v>
      </c>
      <c r="EE25">
        <v>0</v>
      </c>
      <c r="EF25">
        <v>2</v>
      </c>
      <c r="EG25">
        <v>2</v>
      </c>
      <c r="EH25">
        <v>2</v>
      </c>
      <c r="EI25">
        <v>2</v>
      </c>
      <c r="EJ25">
        <v>0</v>
      </c>
      <c r="EK25">
        <v>1</v>
      </c>
      <c r="EL25">
        <v>1</v>
      </c>
      <c r="EM25">
        <v>0</v>
      </c>
      <c r="EN25">
        <v>11</v>
      </c>
    </row>
    <row r="26" spans="1:144">
      <c r="A26" s="136"/>
      <c r="B26" s="136"/>
      <c r="C26" s="136"/>
      <c r="D26" s="234" t="s">
        <v>43</v>
      </c>
      <c r="AE26">
        <v>0</v>
      </c>
      <c r="AF26">
        <v>0</v>
      </c>
      <c r="AG26">
        <v>2</v>
      </c>
      <c r="AH26">
        <v>9</v>
      </c>
      <c r="AI26">
        <v>2</v>
      </c>
      <c r="AJ26">
        <v>13</v>
      </c>
      <c r="AK26">
        <v>0</v>
      </c>
      <c r="AL26">
        <v>0</v>
      </c>
      <c r="AM26">
        <v>1</v>
      </c>
      <c r="AN26">
        <v>12</v>
      </c>
      <c r="AO26">
        <v>0</v>
      </c>
      <c r="AP26">
        <v>13</v>
      </c>
      <c r="AQ26">
        <v>0</v>
      </c>
      <c r="AR26">
        <v>0</v>
      </c>
      <c r="AS26">
        <v>3</v>
      </c>
      <c r="AT26">
        <v>9</v>
      </c>
      <c r="AU26">
        <v>1</v>
      </c>
      <c r="AV26">
        <v>13</v>
      </c>
      <c r="AW26">
        <v>0</v>
      </c>
      <c r="AX26">
        <v>1</v>
      </c>
      <c r="AY26">
        <v>5</v>
      </c>
      <c r="AZ26">
        <v>7</v>
      </c>
      <c r="BA26">
        <v>0</v>
      </c>
      <c r="BB26">
        <v>13</v>
      </c>
      <c r="BC26">
        <v>0</v>
      </c>
      <c r="BD26">
        <v>0</v>
      </c>
      <c r="BE26">
        <v>4</v>
      </c>
      <c r="BF26">
        <v>8</v>
      </c>
      <c r="BG26">
        <v>1</v>
      </c>
      <c r="BH26">
        <v>13</v>
      </c>
      <c r="BI26">
        <v>0</v>
      </c>
      <c r="BJ26">
        <v>0</v>
      </c>
      <c r="BK26">
        <v>3</v>
      </c>
      <c r="BL26">
        <v>10</v>
      </c>
      <c r="BM26">
        <v>0</v>
      </c>
      <c r="BN26">
        <v>13</v>
      </c>
      <c r="BO26">
        <v>0</v>
      </c>
      <c r="BP26">
        <v>2</v>
      </c>
      <c r="BQ26">
        <v>4</v>
      </c>
      <c r="BR26">
        <v>7</v>
      </c>
      <c r="BS26">
        <v>0</v>
      </c>
      <c r="BT26">
        <v>13</v>
      </c>
      <c r="BU26">
        <v>0</v>
      </c>
      <c r="BV26">
        <v>0</v>
      </c>
      <c r="BW26">
        <v>5</v>
      </c>
      <c r="BX26">
        <v>0</v>
      </c>
      <c r="BY26">
        <v>1</v>
      </c>
      <c r="BZ26">
        <v>6</v>
      </c>
      <c r="CA26">
        <v>0</v>
      </c>
      <c r="CB26">
        <v>0</v>
      </c>
      <c r="CC26">
        <v>0</v>
      </c>
      <c r="CD26">
        <v>0</v>
      </c>
      <c r="CE26">
        <v>1</v>
      </c>
      <c r="CF26">
        <v>13</v>
      </c>
      <c r="CG26">
        <v>2</v>
      </c>
      <c r="CH26">
        <v>1</v>
      </c>
      <c r="CI26">
        <v>2</v>
      </c>
      <c r="CJ26">
        <v>0</v>
      </c>
      <c r="CK26">
        <v>1</v>
      </c>
      <c r="CL26">
        <v>2</v>
      </c>
      <c r="CM26">
        <v>0</v>
      </c>
      <c r="CN26">
        <v>0</v>
      </c>
      <c r="CO26">
        <v>3</v>
      </c>
      <c r="CP26">
        <v>0</v>
      </c>
      <c r="CQ26">
        <v>0</v>
      </c>
      <c r="CR26">
        <v>11</v>
      </c>
      <c r="CS26">
        <v>3</v>
      </c>
      <c r="CT26">
        <v>1</v>
      </c>
      <c r="CU26">
        <v>3</v>
      </c>
      <c r="CV26">
        <v>0</v>
      </c>
      <c r="CW26">
        <v>0</v>
      </c>
      <c r="CX26">
        <v>2</v>
      </c>
      <c r="CY26">
        <v>1</v>
      </c>
      <c r="CZ26">
        <v>0</v>
      </c>
      <c r="DA26">
        <v>0</v>
      </c>
      <c r="DB26">
        <v>1</v>
      </c>
      <c r="DC26">
        <v>0</v>
      </c>
      <c r="DD26">
        <v>11</v>
      </c>
      <c r="DE26">
        <v>3</v>
      </c>
      <c r="DF26">
        <v>0</v>
      </c>
      <c r="DG26">
        <v>1</v>
      </c>
      <c r="DH26">
        <v>0</v>
      </c>
      <c r="DI26">
        <v>3</v>
      </c>
      <c r="DJ26">
        <v>1</v>
      </c>
      <c r="DK26">
        <v>2</v>
      </c>
      <c r="DL26">
        <v>0</v>
      </c>
      <c r="DM26">
        <v>0</v>
      </c>
      <c r="DN26">
        <v>1</v>
      </c>
      <c r="DO26">
        <v>2</v>
      </c>
      <c r="DP26">
        <v>13</v>
      </c>
      <c r="DQ26">
        <v>0</v>
      </c>
      <c r="DR26">
        <v>0</v>
      </c>
      <c r="DS26">
        <v>1</v>
      </c>
      <c r="DT26">
        <v>3</v>
      </c>
      <c r="DU26">
        <v>3</v>
      </c>
      <c r="DV26">
        <v>2</v>
      </c>
      <c r="DW26">
        <v>2</v>
      </c>
      <c r="DX26">
        <v>0</v>
      </c>
      <c r="DY26">
        <v>0</v>
      </c>
      <c r="DZ26">
        <v>1</v>
      </c>
      <c r="EA26">
        <v>0</v>
      </c>
      <c r="EB26">
        <v>12</v>
      </c>
      <c r="EC26">
        <v>1</v>
      </c>
      <c r="ED26">
        <v>0</v>
      </c>
      <c r="EE26">
        <v>1</v>
      </c>
      <c r="EF26">
        <v>0</v>
      </c>
      <c r="EG26">
        <v>3</v>
      </c>
      <c r="EH26">
        <v>3</v>
      </c>
      <c r="EI26">
        <v>0</v>
      </c>
      <c r="EJ26">
        <v>0</v>
      </c>
      <c r="EK26">
        <v>1</v>
      </c>
      <c r="EL26">
        <v>1</v>
      </c>
      <c r="EM26">
        <v>0</v>
      </c>
      <c r="EN26">
        <v>10</v>
      </c>
    </row>
    <row r="27" spans="1:144">
      <c r="A27" s="136"/>
      <c r="B27" s="136"/>
      <c r="C27" s="136"/>
      <c r="D27" s="234" t="s">
        <v>45</v>
      </c>
      <c r="AE27">
        <v>0</v>
      </c>
      <c r="AF27">
        <v>0</v>
      </c>
      <c r="AG27">
        <v>2</v>
      </c>
      <c r="AH27">
        <v>6</v>
      </c>
      <c r="AI27">
        <v>1</v>
      </c>
      <c r="AJ27">
        <v>9</v>
      </c>
      <c r="AK27">
        <v>0</v>
      </c>
      <c r="AL27">
        <v>0</v>
      </c>
      <c r="AM27">
        <v>1</v>
      </c>
      <c r="AN27">
        <v>5</v>
      </c>
      <c r="AO27">
        <v>3</v>
      </c>
      <c r="AP27">
        <v>9</v>
      </c>
      <c r="AQ27">
        <v>0</v>
      </c>
      <c r="AR27">
        <v>0</v>
      </c>
      <c r="AS27">
        <v>2</v>
      </c>
      <c r="AT27">
        <v>7</v>
      </c>
      <c r="AU27">
        <v>0</v>
      </c>
      <c r="AV27">
        <v>9</v>
      </c>
      <c r="AW27">
        <v>0</v>
      </c>
      <c r="AX27">
        <v>0</v>
      </c>
      <c r="AY27">
        <v>3</v>
      </c>
      <c r="AZ27">
        <v>5</v>
      </c>
      <c r="BA27">
        <v>1</v>
      </c>
      <c r="BB27">
        <v>9</v>
      </c>
      <c r="BC27">
        <v>0</v>
      </c>
      <c r="BD27">
        <v>0</v>
      </c>
      <c r="BE27">
        <v>4</v>
      </c>
      <c r="BF27">
        <v>5</v>
      </c>
      <c r="BG27">
        <v>0</v>
      </c>
      <c r="BH27">
        <v>9</v>
      </c>
      <c r="BI27">
        <v>0</v>
      </c>
      <c r="BJ27">
        <v>0</v>
      </c>
      <c r="BK27">
        <v>5</v>
      </c>
      <c r="BL27">
        <v>4</v>
      </c>
      <c r="BM27">
        <v>0</v>
      </c>
      <c r="BN27">
        <v>9</v>
      </c>
      <c r="BO27">
        <v>0</v>
      </c>
      <c r="BP27">
        <v>0</v>
      </c>
      <c r="BQ27">
        <v>5</v>
      </c>
      <c r="BR27">
        <v>4</v>
      </c>
      <c r="BS27">
        <v>0</v>
      </c>
      <c r="BT27">
        <v>9</v>
      </c>
      <c r="BU27">
        <v>4</v>
      </c>
      <c r="BV27">
        <v>1</v>
      </c>
      <c r="BW27">
        <v>2</v>
      </c>
      <c r="BX27">
        <v>0</v>
      </c>
      <c r="BY27">
        <v>0</v>
      </c>
      <c r="BZ27">
        <v>1</v>
      </c>
      <c r="CA27">
        <v>0</v>
      </c>
      <c r="CB27">
        <v>0</v>
      </c>
      <c r="CC27">
        <v>0</v>
      </c>
      <c r="CD27">
        <v>1</v>
      </c>
      <c r="CE27">
        <v>0</v>
      </c>
      <c r="CF27">
        <v>9</v>
      </c>
      <c r="CG27">
        <v>1</v>
      </c>
      <c r="CH27">
        <v>0</v>
      </c>
      <c r="CI27">
        <v>4</v>
      </c>
      <c r="CJ27">
        <v>0</v>
      </c>
      <c r="CK27">
        <v>1</v>
      </c>
      <c r="CL27">
        <v>1</v>
      </c>
      <c r="CM27">
        <v>0</v>
      </c>
      <c r="CN27">
        <v>0</v>
      </c>
      <c r="CO27">
        <v>1</v>
      </c>
      <c r="CP27">
        <v>1</v>
      </c>
      <c r="CQ27">
        <v>0</v>
      </c>
      <c r="CR27">
        <v>9</v>
      </c>
      <c r="CS27">
        <v>0</v>
      </c>
      <c r="CT27">
        <v>1</v>
      </c>
      <c r="CU27">
        <v>3</v>
      </c>
      <c r="CV27">
        <v>1</v>
      </c>
      <c r="CW27">
        <v>1</v>
      </c>
      <c r="CX27">
        <v>1</v>
      </c>
      <c r="CY27">
        <v>1</v>
      </c>
      <c r="CZ27">
        <v>0</v>
      </c>
      <c r="DA27">
        <v>1</v>
      </c>
      <c r="DB27">
        <v>0</v>
      </c>
      <c r="DC27">
        <v>0</v>
      </c>
      <c r="DD27">
        <v>9</v>
      </c>
      <c r="DE27">
        <v>0</v>
      </c>
      <c r="DF27">
        <v>3</v>
      </c>
      <c r="DG27">
        <v>1</v>
      </c>
      <c r="DH27">
        <v>1</v>
      </c>
      <c r="DI27">
        <v>1</v>
      </c>
      <c r="DJ27">
        <v>0</v>
      </c>
      <c r="DK27">
        <v>0</v>
      </c>
      <c r="DL27">
        <v>0</v>
      </c>
      <c r="DM27">
        <v>2</v>
      </c>
      <c r="DN27">
        <v>1</v>
      </c>
      <c r="DO27">
        <v>0</v>
      </c>
      <c r="DP27">
        <v>9</v>
      </c>
      <c r="DQ27">
        <v>1</v>
      </c>
      <c r="DR27">
        <v>0</v>
      </c>
      <c r="DS27">
        <v>0</v>
      </c>
      <c r="DT27">
        <v>0</v>
      </c>
      <c r="DU27">
        <v>1</v>
      </c>
      <c r="DV27">
        <v>2</v>
      </c>
      <c r="DW27">
        <v>1</v>
      </c>
      <c r="DX27">
        <v>0</v>
      </c>
      <c r="DY27">
        <v>0</v>
      </c>
      <c r="DZ27">
        <v>1</v>
      </c>
      <c r="EA27">
        <v>2</v>
      </c>
      <c r="EB27">
        <v>8</v>
      </c>
      <c r="EC27">
        <v>0</v>
      </c>
      <c r="ED27">
        <v>1</v>
      </c>
      <c r="EE27">
        <v>0</v>
      </c>
      <c r="EF27">
        <v>0</v>
      </c>
      <c r="EG27">
        <v>1</v>
      </c>
      <c r="EH27">
        <v>3</v>
      </c>
      <c r="EI27">
        <v>2</v>
      </c>
      <c r="EJ27">
        <v>0</v>
      </c>
      <c r="EK27">
        <v>0</v>
      </c>
      <c r="EL27">
        <v>1</v>
      </c>
      <c r="EM27">
        <v>0</v>
      </c>
      <c r="EN27">
        <v>8</v>
      </c>
    </row>
    <row r="28" spans="1:144">
      <c r="A28" s="136"/>
      <c r="B28" s="136"/>
      <c r="C28" s="136"/>
      <c r="D28" s="234" t="s">
        <v>47</v>
      </c>
      <c r="AE28">
        <v>0</v>
      </c>
      <c r="AF28">
        <v>0</v>
      </c>
      <c r="AG28">
        <v>1</v>
      </c>
      <c r="AH28">
        <v>4</v>
      </c>
      <c r="AI28">
        <v>3</v>
      </c>
      <c r="AJ28">
        <v>8</v>
      </c>
      <c r="AK28">
        <v>1</v>
      </c>
      <c r="AL28">
        <v>0</v>
      </c>
      <c r="AM28">
        <v>3</v>
      </c>
      <c r="AN28">
        <v>4</v>
      </c>
      <c r="AO28">
        <v>0</v>
      </c>
      <c r="AP28">
        <v>8</v>
      </c>
      <c r="AQ28">
        <v>0</v>
      </c>
      <c r="AR28">
        <v>0</v>
      </c>
      <c r="AS28">
        <v>2</v>
      </c>
      <c r="AT28">
        <v>5</v>
      </c>
      <c r="AU28">
        <v>1</v>
      </c>
      <c r="AV28">
        <v>8</v>
      </c>
      <c r="AW28">
        <v>0</v>
      </c>
      <c r="AX28">
        <v>0</v>
      </c>
      <c r="AY28">
        <v>0</v>
      </c>
      <c r="AZ28">
        <v>7</v>
      </c>
      <c r="BA28">
        <v>1</v>
      </c>
      <c r="BB28">
        <v>8</v>
      </c>
      <c r="BC28">
        <v>0</v>
      </c>
      <c r="BD28">
        <v>0</v>
      </c>
      <c r="BE28">
        <v>2</v>
      </c>
      <c r="BF28">
        <v>3</v>
      </c>
      <c r="BG28">
        <v>3</v>
      </c>
      <c r="BH28">
        <v>8</v>
      </c>
      <c r="BI28">
        <v>0</v>
      </c>
      <c r="BJ28">
        <v>0</v>
      </c>
      <c r="BK28">
        <v>0</v>
      </c>
      <c r="BL28">
        <v>7</v>
      </c>
      <c r="BM28">
        <v>1</v>
      </c>
      <c r="BN28">
        <v>8</v>
      </c>
      <c r="BO28">
        <v>0</v>
      </c>
      <c r="BP28">
        <v>0</v>
      </c>
      <c r="BQ28">
        <v>0</v>
      </c>
      <c r="BR28">
        <v>7</v>
      </c>
      <c r="BS28">
        <v>1</v>
      </c>
      <c r="BT28">
        <v>8</v>
      </c>
      <c r="BU28">
        <v>2</v>
      </c>
      <c r="BV28">
        <v>2</v>
      </c>
      <c r="BW28">
        <v>0</v>
      </c>
      <c r="BX28">
        <v>0</v>
      </c>
      <c r="BY28">
        <v>1</v>
      </c>
      <c r="BZ28">
        <v>1</v>
      </c>
      <c r="CA28">
        <v>1</v>
      </c>
      <c r="CB28">
        <v>0</v>
      </c>
      <c r="CC28">
        <v>0</v>
      </c>
      <c r="CD28">
        <v>0</v>
      </c>
      <c r="CE28">
        <v>1</v>
      </c>
      <c r="CF28">
        <v>8</v>
      </c>
      <c r="CG28">
        <v>1</v>
      </c>
      <c r="CH28">
        <v>0</v>
      </c>
      <c r="CI28">
        <v>0</v>
      </c>
      <c r="CJ28">
        <v>1</v>
      </c>
      <c r="CK28">
        <v>0</v>
      </c>
      <c r="CL28">
        <v>4</v>
      </c>
      <c r="CM28">
        <v>1</v>
      </c>
      <c r="CN28">
        <v>0</v>
      </c>
      <c r="CO28">
        <v>1</v>
      </c>
      <c r="CP28">
        <v>0</v>
      </c>
      <c r="CQ28">
        <v>0</v>
      </c>
      <c r="CR28">
        <v>8</v>
      </c>
      <c r="CS28">
        <v>1</v>
      </c>
      <c r="CT28">
        <v>1</v>
      </c>
      <c r="CU28">
        <v>2</v>
      </c>
      <c r="CV28">
        <v>1</v>
      </c>
      <c r="CW28">
        <v>2</v>
      </c>
      <c r="CX28">
        <v>0</v>
      </c>
      <c r="CY28">
        <v>0</v>
      </c>
      <c r="CZ28">
        <v>0</v>
      </c>
      <c r="DA28">
        <v>1</v>
      </c>
      <c r="DB28">
        <v>0</v>
      </c>
      <c r="DC28">
        <v>0</v>
      </c>
      <c r="DD28">
        <v>8</v>
      </c>
      <c r="DE28">
        <v>1</v>
      </c>
      <c r="DF28">
        <v>1</v>
      </c>
      <c r="DG28">
        <v>1</v>
      </c>
      <c r="DH28">
        <v>1</v>
      </c>
      <c r="DI28">
        <v>1</v>
      </c>
      <c r="DJ28">
        <v>0</v>
      </c>
      <c r="DK28">
        <v>0</v>
      </c>
      <c r="DL28">
        <v>0</v>
      </c>
      <c r="DM28">
        <v>2</v>
      </c>
      <c r="DN28">
        <v>0</v>
      </c>
      <c r="DO28">
        <v>1</v>
      </c>
      <c r="DP28">
        <v>8</v>
      </c>
      <c r="DQ28">
        <v>0</v>
      </c>
      <c r="DR28">
        <v>2</v>
      </c>
      <c r="DS28">
        <v>1</v>
      </c>
      <c r="DT28">
        <v>0</v>
      </c>
      <c r="DU28">
        <v>1</v>
      </c>
      <c r="DV28">
        <v>0</v>
      </c>
      <c r="DW28">
        <v>2</v>
      </c>
      <c r="DX28">
        <v>0</v>
      </c>
      <c r="DY28">
        <v>2</v>
      </c>
      <c r="DZ28">
        <v>0</v>
      </c>
      <c r="EA28">
        <v>0</v>
      </c>
      <c r="EB28">
        <v>8</v>
      </c>
      <c r="EC28">
        <v>0</v>
      </c>
      <c r="ED28">
        <v>1</v>
      </c>
      <c r="EE28">
        <v>1</v>
      </c>
      <c r="EF28">
        <v>1</v>
      </c>
      <c r="EG28">
        <v>2</v>
      </c>
      <c r="EH28">
        <v>0</v>
      </c>
      <c r="EI28">
        <v>0</v>
      </c>
      <c r="EJ28">
        <v>1</v>
      </c>
      <c r="EK28">
        <v>1</v>
      </c>
      <c r="EL28">
        <v>0</v>
      </c>
      <c r="EM28">
        <v>0</v>
      </c>
      <c r="EN28">
        <v>7</v>
      </c>
    </row>
    <row r="29" spans="1:144">
      <c r="A29" s="136"/>
      <c r="B29" s="136"/>
      <c r="C29" s="136"/>
      <c r="D29" s="234" t="s">
        <v>49</v>
      </c>
      <c r="AE29">
        <v>0</v>
      </c>
      <c r="AF29">
        <v>0</v>
      </c>
      <c r="AG29">
        <v>1</v>
      </c>
      <c r="AH29">
        <v>6</v>
      </c>
      <c r="AI29">
        <v>3</v>
      </c>
      <c r="AJ29">
        <v>10</v>
      </c>
      <c r="AK29">
        <v>0</v>
      </c>
      <c r="AL29">
        <v>1</v>
      </c>
      <c r="AM29">
        <v>0</v>
      </c>
      <c r="AN29">
        <v>7</v>
      </c>
      <c r="AO29">
        <v>2</v>
      </c>
      <c r="AP29">
        <v>10</v>
      </c>
      <c r="AQ29">
        <v>0</v>
      </c>
      <c r="AR29">
        <v>0</v>
      </c>
      <c r="AS29">
        <v>2</v>
      </c>
      <c r="AT29">
        <v>7</v>
      </c>
      <c r="AU29">
        <v>1</v>
      </c>
      <c r="AV29">
        <v>10</v>
      </c>
      <c r="AW29">
        <v>0</v>
      </c>
      <c r="AX29">
        <v>2</v>
      </c>
      <c r="AY29">
        <v>1</v>
      </c>
      <c r="AZ29">
        <v>7</v>
      </c>
      <c r="BA29">
        <v>0</v>
      </c>
      <c r="BB29">
        <v>10</v>
      </c>
      <c r="BC29">
        <v>0</v>
      </c>
      <c r="BD29">
        <v>1</v>
      </c>
      <c r="BE29">
        <v>1</v>
      </c>
      <c r="BF29">
        <v>7</v>
      </c>
      <c r="BG29">
        <v>1</v>
      </c>
      <c r="BH29">
        <v>10</v>
      </c>
      <c r="BI29">
        <v>0</v>
      </c>
      <c r="BJ29">
        <v>1</v>
      </c>
      <c r="BK29">
        <v>1</v>
      </c>
      <c r="BL29">
        <v>7</v>
      </c>
      <c r="BM29">
        <v>1</v>
      </c>
      <c r="BN29">
        <v>10</v>
      </c>
      <c r="BO29">
        <v>0</v>
      </c>
      <c r="BP29">
        <v>1</v>
      </c>
      <c r="BQ29">
        <v>2</v>
      </c>
      <c r="BR29">
        <v>4</v>
      </c>
      <c r="BS29">
        <v>3</v>
      </c>
      <c r="BT29">
        <v>10</v>
      </c>
      <c r="BU29">
        <v>0</v>
      </c>
      <c r="BV29">
        <v>0</v>
      </c>
      <c r="BW29">
        <v>3</v>
      </c>
      <c r="BX29">
        <v>0</v>
      </c>
      <c r="BY29">
        <v>4</v>
      </c>
      <c r="BZ29">
        <v>1</v>
      </c>
      <c r="CA29">
        <v>0</v>
      </c>
      <c r="CB29">
        <v>0</v>
      </c>
      <c r="CC29">
        <v>0</v>
      </c>
      <c r="CD29">
        <v>1</v>
      </c>
      <c r="CE29">
        <v>1</v>
      </c>
      <c r="CF29">
        <v>10</v>
      </c>
      <c r="CG29">
        <v>3</v>
      </c>
      <c r="CH29">
        <v>1</v>
      </c>
      <c r="CI29">
        <v>1</v>
      </c>
      <c r="CJ29">
        <v>0</v>
      </c>
      <c r="CK29">
        <v>2</v>
      </c>
      <c r="CL29">
        <v>0</v>
      </c>
      <c r="CM29">
        <v>1</v>
      </c>
      <c r="CN29">
        <v>1</v>
      </c>
      <c r="CO29">
        <v>1</v>
      </c>
      <c r="CP29">
        <v>0</v>
      </c>
      <c r="CQ29">
        <v>0</v>
      </c>
      <c r="CR29">
        <v>10</v>
      </c>
      <c r="CS29">
        <v>1</v>
      </c>
      <c r="CT29">
        <v>0</v>
      </c>
      <c r="CU29">
        <v>1</v>
      </c>
      <c r="CV29">
        <v>0</v>
      </c>
      <c r="CW29">
        <v>3</v>
      </c>
      <c r="CX29">
        <v>1</v>
      </c>
      <c r="CY29">
        <v>1</v>
      </c>
      <c r="CZ29">
        <v>0</v>
      </c>
      <c r="DA29">
        <v>0</v>
      </c>
      <c r="DB29">
        <v>2</v>
      </c>
      <c r="DC29">
        <v>0</v>
      </c>
      <c r="DD29">
        <v>9</v>
      </c>
      <c r="DE29">
        <v>2</v>
      </c>
      <c r="DF29">
        <v>1</v>
      </c>
      <c r="DG29">
        <v>1</v>
      </c>
      <c r="DH29">
        <v>0</v>
      </c>
      <c r="DI29">
        <v>1</v>
      </c>
      <c r="DJ29">
        <v>0</v>
      </c>
      <c r="DK29">
        <v>1</v>
      </c>
      <c r="DL29">
        <v>0</v>
      </c>
      <c r="DM29">
        <v>1</v>
      </c>
      <c r="DN29">
        <v>2</v>
      </c>
      <c r="DO29">
        <v>1</v>
      </c>
      <c r="DP29">
        <v>10</v>
      </c>
      <c r="DQ29">
        <v>2</v>
      </c>
      <c r="DR29">
        <v>2</v>
      </c>
      <c r="DS29">
        <v>0</v>
      </c>
      <c r="DT29">
        <v>0</v>
      </c>
      <c r="DU29">
        <v>4</v>
      </c>
      <c r="DV29">
        <v>0</v>
      </c>
      <c r="DW29">
        <v>1</v>
      </c>
      <c r="DX29">
        <v>0</v>
      </c>
      <c r="DY29">
        <v>1</v>
      </c>
      <c r="DZ29">
        <v>0</v>
      </c>
      <c r="EA29">
        <v>0</v>
      </c>
      <c r="EB29">
        <v>10</v>
      </c>
      <c r="EC29">
        <v>0</v>
      </c>
      <c r="ED29">
        <v>1</v>
      </c>
      <c r="EE29">
        <v>1</v>
      </c>
      <c r="EF29">
        <v>0</v>
      </c>
      <c r="EG29">
        <v>3</v>
      </c>
      <c r="EH29">
        <v>1</v>
      </c>
      <c r="EI29">
        <v>1</v>
      </c>
      <c r="EJ29">
        <v>1</v>
      </c>
      <c r="EK29">
        <v>0</v>
      </c>
      <c r="EL29">
        <v>0</v>
      </c>
      <c r="EM29">
        <v>1</v>
      </c>
      <c r="EN29">
        <v>9</v>
      </c>
    </row>
    <row r="30" spans="1:144">
      <c r="A30" s="136"/>
      <c r="B30" s="136"/>
      <c r="C30" s="136"/>
      <c r="D30" s="234" t="s">
        <v>51</v>
      </c>
      <c r="AE30">
        <v>0</v>
      </c>
      <c r="AF30">
        <v>0</v>
      </c>
      <c r="AG30">
        <v>1</v>
      </c>
      <c r="AH30">
        <v>4</v>
      </c>
      <c r="AI30">
        <v>5</v>
      </c>
      <c r="AJ30">
        <v>10</v>
      </c>
      <c r="AK30">
        <v>0</v>
      </c>
      <c r="AL30">
        <v>0</v>
      </c>
      <c r="AM30">
        <v>2</v>
      </c>
      <c r="AN30">
        <v>4</v>
      </c>
      <c r="AO30">
        <v>4</v>
      </c>
      <c r="AP30">
        <v>10</v>
      </c>
      <c r="AQ30">
        <v>0</v>
      </c>
      <c r="AR30">
        <v>0</v>
      </c>
      <c r="AS30">
        <v>1</v>
      </c>
      <c r="AT30">
        <v>7</v>
      </c>
      <c r="AU30">
        <v>2</v>
      </c>
      <c r="AV30">
        <v>10</v>
      </c>
      <c r="AW30">
        <v>0</v>
      </c>
      <c r="AX30">
        <v>2</v>
      </c>
      <c r="AY30">
        <v>3</v>
      </c>
      <c r="AZ30">
        <v>4</v>
      </c>
      <c r="BA30">
        <v>1</v>
      </c>
      <c r="BB30">
        <v>10</v>
      </c>
      <c r="BC30">
        <v>0</v>
      </c>
      <c r="BD30">
        <v>1</v>
      </c>
      <c r="BE30">
        <v>3</v>
      </c>
      <c r="BF30">
        <v>3</v>
      </c>
      <c r="BG30">
        <v>3</v>
      </c>
      <c r="BH30">
        <v>10</v>
      </c>
      <c r="BI30">
        <v>0</v>
      </c>
      <c r="BJ30">
        <v>0</v>
      </c>
      <c r="BK30">
        <v>0</v>
      </c>
      <c r="BL30">
        <v>7</v>
      </c>
      <c r="BM30">
        <v>3</v>
      </c>
      <c r="BN30">
        <v>10</v>
      </c>
      <c r="BO30">
        <v>0</v>
      </c>
      <c r="BP30">
        <v>1</v>
      </c>
      <c r="BQ30">
        <v>0</v>
      </c>
      <c r="BR30">
        <v>3</v>
      </c>
      <c r="BS30">
        <v>6</v>
      </c>
      <c r="BT30">
        <v>10</v>
      </c>
      <c r="BU30">
        <v>2</v>
      </c>
      <c r="BV30">
        <v>1</v>
      </c>
      <c r="BW30">
        <v>4</v>
      </c>
      <c r="BX30">
        <v>0</v>
      </c>
      <c r="BY30">
        <v>1</v>
      </c>
      <c r="BZ30">
        <v>2</v>
      </c>
      <c r="CA30">
        <v>0</v>
      </c>
      <c r="CB30">
        <v>0</v>
      </c>
      <c r="CC30">
        <v>0</v>
      </c>
      <c r="CD30">
        <v>0</v>
      </c>
      <c r="CE30">
        <v>0</v>
      </c>
      <c r="CF30">
        <v>10</v>
      </c>
      <c r="CG30">
        <v>0</v>
      </c>
      <c r="CH30">
        <v>2</v>
      </c>
      <c r="CI30">
        <v>3</v>
      </c>
      <c r="CJ30">
        <v>0</v>
      </c>
      <c r="CK30">
        <v>1</v>
      </c>
      <c r="CL30">
        <v>3</v>
      </c>
      <c r="CM30">
        <v>1</v>
      </c>
      <c r="CN30">
        <v>0</v>
      </c>
      <c r="CO30">
        <v>0</v>
      </c>
      <c r="CP30">
        <v>0</v>
      </c>
      <c r="CQ30">
        <v>0</v>
      </c>
      <c r="CR30">
        <v>10</v>
      </c>
      <c r="CS30">
        <v>2</v>
      </c>
      <c r="CT30">
        <v>0</v>
      </c>
      <c r="CU30">
        <v>4</v>
      </c>
      <c r="CV30">
        <v>0</v>
      </c>
      <c r="CW30">
        <v>1</v>
      </c>
      <c r="CX30">
        <v>1</v>
      </c>
      <c r="CY30">
        <v>1</v>
      </c>
      <c r="CZ30">
        <v>0</v>
      </c>
      <c r="DA30">
        <v>0</v>
      </c>
      <c r="DB30">
        <v>1</v>
      </c>
      <c r="DC30">
        <v>0</v>
      </c>
      <c r="DD30">
        <v>10</v>
      </c>
      <c r="DE30">
        <v>0</v>
      </c>
      <c r="DF30">
        <v>1</v>
      </c>
      <c r="DG30">
        <v>0</v>
      </c>
      <c r="DH30">
        <v>0</v>
      </c>
      <c r="DI30">
        <v>2</v>
      </c>
      <c r="DJ30">
        <v>0</v>
      </c>
      <c r="DK30">
        <v>4</v>
      </c>
      <c r="DL30">
        <v>0</v>
      </c>
      <c r="DM30">
        <v>1</v>
      </c>
      <c r="DN30">
        <v>2</v>
      </c>
      <c r="DO30">
        <v>0</v>
      </c>
      <c r="DP30">
        <v>10</v>
      </c>
      <c r="DQ30">
        <v>0</v>
      </c>
      <c r="DR30">
        <v>0</v>
      </c>
      <c r="DS30">
        <v>0</v>
      </c>
      <c r="DT30">
        <v>1</v>
      </c>
      <c r="DU30">
        <v>0</v>
      </c>
      <c r="DV30">
        <v>4</v>
      </c>
      <c r="DW30">
        <v>3</v>
      </c>
      <c r="DX30">
        <v>1</v>
      </c>
      <c r="DY30">
        <v>0</v>
      </c>
      <c r="DZ30">
        <v>1</v>
      </c>
      <c r="EA30">
        <v>0</v>
      </c>
      <c r="EB30">
        <v>10</v>
      </c>
      <c r="EC30">
        <v>0</v>
      </c>
      <c r="ED30">
        <v>1</v>
      </c>
      <c r="EE30">
        <v>0</v>
      </c>
      <c r="EF30">
        <v>1</v>
      </c>
      <c r="EG30">
        <v>3</v>
      </c>
      <c r="EH30">
        <v>2</v>
      </c>
      <c r="EI30">
        <v>1</v>
      </c>
      <c r="EJ30">
        <v>1</v>
      </c>
      <c r="EK30">
        <v>0</v>
      </c>
      <c r="EL30">
        <v>0</v>
      </c>
      <c r="EM30">
        <v>1</v>
      </c>
      <c r="EN30">
        <v>10</v>
      </c>
    </row>
    <row r="31" spans="1:144">
      <c r="A31" s="136"/>
      <c r="B31" s="136"/>
      <c r="C31" s="136"/>
      <c r="D31" s="234" t="s">
        <v>53</v>
      </c>
      <c r="AE31">
        <v>0</v>
      </c>
      <c r="AF31">
        <v>0</v>
      </c>
      <c r="AG31">
        <v>2</v>
      </c>
      <c r="AH31">
        <v>5</v>
      </c>
      <c r="AI31">
        <v>0</v>
      </c>
      <c r="AJ31">
        <v>7</v>
      </c>
      <c r="AK31">
        <v>0</v>
      </c>
      <c r="AL31">
        <v>0</v>
      </c>
      <c r="AM31">
        <v>3</v>
      </c>
      <c r="AN31">
        <v>3</v>
      </c>
      <c r="AO31">
        <v>1</v>
      </c>
      <c r="AP31">
        <v>7</v>
      </c>
      <c r="AQ31">
        <v>0</v>
      </c>
      <c r="AR31">
        <v>0</v>
      </c>
      <c r="AS31">
        <v>1</v>
      </c>
      <c r="AT31">
        <v>6</v>
      </c>
      <c r="AU31">
        <v>0</v>
      </c>
      <c r="AV31">
        <v>7</v>
      </c>
      <c r="AW31">
        <v>0</v>
      </c>
      <c r="AX31">
        <v>0</v>
      </c>
      <c r="AY31">
        <v>5</v>
      </c>
      <c r="AZ31">
        <v>2</v>
      </c>
      <c r="BA31">
        <v>0</v>
      </c>
      <c r="BB31">
        <v>7</v>
      </c>
      <c r="BC31">
        <v>0</v>
      </c>
      <c r="BD31">
        <v>0</v>
      </c>
      <c r="BE31">
        <v>3</v>
      </c>
      <c r="BF31">
        <v>4</v>
      </c>
      <c r="BG31">
        <v>0</v>
      </c>
      <c r="BH31">
        <v>7</v>
      </c>
      <c r="BI31">
        <v>0</v>
      </c>
      <c r="BJ31">
        <v>0</v>
      </c>
      <c r="BK31">
        <v>4</v>
      </c>
      <c r="BL31">
        <v>3</v>
      </c>
      <c r="BM31">
        <v>0</v>
      </c>
      <c r="BN31">
        <v>7</v>
      </c>
      <c r="BO31">
        <v>0</v>
      </c>
      <c r="BP31">
        <v>1</v>
      </c>
      <c r="BQ31">
        <v>2</v>
      </c>
      <c r="BR31">
        <v>4</v>
      </c>
      <c r="BS31">
        <v>0</v>
      </c>
      <c r="BT31">
        <v>7</v>
      </c>
      <c r="BU31">
        <v>1</v>
      </c>
      <c r="BV31">
        <v>0</v>
      </c>
      <c r="BW31">
        <v>1</v>
      </c>
      <c r="BX31">
        <v>0</v>
      </c>
      <c r="BY31">
        <v>1</v>
      </c>
      <c r="BZ31">
        <v>4</v>
      </c>
      <c r="CA31">
        <v>0</v>
      </c>
      <c r="CB31">
        <v>0</v>
      </c>
      <c r="CC31">
        <v>0</v>
      </c>
      <c r="CD31">
        <v>0</v>
      </c>
      <c r="CE31">
        <v>0</v>
      </c>
      <c r="CF31">
        <v>7</v>
      </c>
      <c r="CG31">
        <v>1</v>
      </c>
      <c r="CH31">
        <v>1</v>
      </c>
      <c r="CI31">
        <v>2</v>
      </c>
      <c r="CJ31">
        <v>1</v>
      </c>
      <c r="CK31">
        <v>2</v>
      </c>
      <c r="CL31">
        <v>0</v>
      </c>
      <c r="CM31">
        <v>0</v>
      </c>
      <c r="CN31">
        <v>0</v>
      </c>
      <c r="CO31">
        <v>0</v>
      </c>
      <c r="CP31">
        <v>0</v>
      </c>
      <c r="CQ31">
        <v>0</v>
      </c>
      <c r="CR31">
        <v>7</v>
      </c>
      <c r="CS31">
        <v>0</v>
      </c>
      <c r="CT31">
        <v>0</v>
      </c>
      <c r="CU31">
        <v>3</v>
      </c>
      <c r="CV31">
        <v>1</v>
      </c>
      <c r="CW31">
        <v>0</v>
      </c>
      <c r="CX31">
        <v>0</v>
      </c>
      <c r="CY31">
        <v>2</v>
      </c>
      <c r="CZ31">
        <v>0</v>
      </c>
      <c r="DA31">
        <v>0</v>
      </c>
      <c r="DB31">
        <v>0</v>
      </c>
      <c r="DC31">
        <v>0</v>
      </c>
      <c r="DD31">
        <v>6</v>
      </c>
      <c r="DE31">
        <v>1</v>
      </c>
      <c r="DF31">
        <v>0</v>
      </c>
      <c r="DG31">
        <v>0</v>
      </c>
      <c r="DH31">
        <v>1</v>
      </c>
      <c r="DI31">
        <v>3</v>
      </c>
      <c r="DJ31">
        <v>0</v>
      </c>
      <c r="DK31">
        <v>1</v>
      </c>
      <c r="DL31">
        <v>0</v>
      </c>
      <c r="DM31">
        <v>1</v>
      </c>
      <c r="DN31">
        <v>0</v>
      </c>
      <c r="DO31">
        <v>0</v>
      </c>
      <c r="DP31">
        <v>7</v>
      </c>
      <c r="DQ31">
        <v>0</v>
      </c>
      <c r="DR31">
        <v>2</v>
      </c>
      <c r="DS31">
        <v>1</v>
      </c>
      <c r="DT31">
        <v>0</v>
      </c>
      <c r="DU31">
        <v>0</v>
      </c>
      <c r="DV31">
        <v>0</v>
      </c>
      <c r="DW31">
        <v>0</v>
      </c>
      <c r="DX31">
        <v>0</v>
      </c>
      <c r="DY31">
        <v>2</v>
      </c>
      <c r="DZ31">
        <v>2</v>
      </c>
      <c r="EA31">
        <v>0</v>
      </c>
      <c r="EB31">
        <v>7</v>
      </c>
      <c r="EC31">
        <v>0</v>
      </c>
      <c r="ED31">
        <v>0</v>
      </c>
      <c r="EE31">
        <v>0</v>
      </c>
      <c r="EF31">
        <v>0</v>
      </c>
      <c r="EG31">
        <v>0</v>
      </c>
      <c r="EH31">
        <v>1</v>
      </c>
      <c r="EI31">
        <v>3</v>
      </c>
      <c r="EJ31">
        <v>0</v>
      </c>
      <c r="EK31">
        <v>0</v>
      </c>
      <c r="EL31">
        <v>0</v>
      </c>
      <c r="EM31">
        <v>1</v>
      </c>
      <c r="EN31">
        <v>5</v>
      </c>
    </row>
    <row r="32" spans="1:144">
      <c r="A32" s="136"/>
      <c r="B32" s="136"/>
      <c r="C32" s="136"/>
      <c r="D32" s="234" t="s">
        <v>55</v>
      </c>
      <c r="AE32">
        <v>0</v>
      </c>
      <c r="AF32">
        <v>0</v>
      </c>
      <c r="AG32">
        <v>0</v>
      </c>
      <c r="AH32">
        <v>7</v>
      </c>
      <c r="AI32">
        <v>1</v>
      </c>
      <c r="AJ32">
        <v>8</v>
      </c>
      <c r="AK32">
        <v>0</v>
      </c>
      <c r="AL32">
        <v>1</v>
      </c>
      <c r="AM32">
        <v>1</v>
      </c>
      <c r="AN32">
        <v>6</v>
      </c>
      <c r="AO32">
        <v>0</v>
      </c>
      <c r="AP32">
        <v>8</v>
      </c>
      <c r="AQ32">
        <v>0</v>
      </c>
      <c r="AR32">
        <v>0</v>
      </c>
      <c r="AS32">
        <v>1</v>
      </c>
      <c r="AT32">
        <v>6</v>
      </c>
      <c r="AU32">
        <v>1</v>
      </c>
      <c r="AV32">
        <v>8</v>
      </c>
      <c r="AW32">
        <v>0</v>
      </c>
      <c r="AX32">
        <v>1</v>
      </c>
      <c r="AY32">
        <v>2</v>
      </c>
      <c r="AZ32">
        <v>5</v>
      </c>
      <c r="BA32">
        <v>0</v>
      </c>
      <c r="BB32">
        <v>8</v>
      </c>
      <c r="BC32">
        <v>1</v>
      </c>
      <c r="BD32">
        <v>0</v>
      </c>
      <c r="BE32">
        <v>1</v>
      </c>
      <c r="BF32">
        <v>5</v>
      </c>
      <c r="BG32">
        <v>1</v>
      </c>
      <c r="BH32">
        <v>8</v>
      </c>
      <c r="BI32">
        <v>0</v>
      </c>
      <c r="BJ32">
        <v>0</v>
      </c>
      <c r="BK32">
        <v>2</v>
      </c>
      <c r="BL32">
        <v>6</v>
      </c>
      <c r="BM32">
        <v>0</v>
      </c>
      <c r="BN32">
        <v>8</v>
      </c>
      <c r="BO32">
        <v>0</v>
      </c>
      <c r="BP32">
        <v>0</v>
      </c>
      <c r="BQ32">
        <v>3</v>
      </c>
      <c r="BR32">
        <v>4</v>
      </c>
      <c r="BS32">
        <v>1</v>
      </c>
      <c r="BT32">
        <v>8</v>
      </c>
      <c r="BU32">
        <v>3</v>
      </c>
      <c r="BV32">
        <v>0</v>
      </c>
      <c r="BW32">
        <v>2</v>
      </c>
      <c r="BX32">
        <v>1</v>
      </c>
      <c r="BY32">
        <v>0</v>
      </c>
      <c r="BZ32">
        <v>1</v>
      </c>
      <c r="CA32">
        <v>0</v>
      </c>
      <c r="CB32">
        <v>0</v>
      </c>
      <c r="CC32">
        <v>1</v>
      </c>
      <c r="CD32">
        <v>0</v>
      </c>
      <c r="CE32">
        <v>0</v>
      </c>
      <c r="CF32">
        <v>8</v>
      </c>
      <c r="CG32">
        <v>1</v>
      </c>
      <c r="CH32">
        <v>1</v>
      </c>
      <c r="CI32">
        <v>1</v>
      </c>
      <c r="CJ32">
        <v>0</v>
      </c>
      <c r="CK32">
        <v>2</v>
      </c>
      <c r="CL32">
        <v>0</v>
      </c>
      <c r="CM32">
        <v>0</v>
      </c>
      <c r="CN32">
        <v>1</v>
      </c>
      <c r="CO32">
        <v>0</v>
      </c>
      <c r="CP32">
        <v>1</v>
      </c>
      <c r="CQ32">
        <v>0</v>
      </c>
      <c r="CR32">
        <v>7</v>
      </c>
      <c r="CS32">
        <v>0</v>
      </c>
      <c r="CT32">
        <v>0</v>
      </c>
      <c r="CU32">
        <v>3</v>
      </c>
      <c r="CV32">
        <v>1</v>
      </c>
      <c r="CW32">
        <v>0</v>
      </c>
      <c r="CX32">
        <v>0</v>
      </c>
      <c r="CY32">
        <v>0</v>
      </c>
      <c r="CZ32">
        <v>0</v>
      </c>
      <c r="DA32">
        <v>0</v>
      </c>
      <c r="DB32">
        <v>1</v>
      </c>
      <c r="DC32">
        <v>1</v>
      </c>
      <c r="DD32">
        <v>6</v>
      </c>
      <c r="DE32">
        <v>0</v>
      </c>
      <c r="DF32">
        <v>1</v>
      </c>
      <c r="DG32">
        <v>0</v>
      </c>
      <c r="DH32">
        <v>0</v>
      </c>
      <c r="DI32">
        <v>3</v>
      </c>
      <c r="DJ32">
        <v>3</v>
      </c>
      <c r="DK32">
        <v>0</v>
      </c>
      <c r="DL32">
        <v>0</v>
      </c>
      <c r="DM32">
        <v>0</v>
      </c>
      <c r="DN32">
        <v>0</v>
      </c>
      <c r="DO32">
        <v>1</v>
      </c>
      <c r="DP32">
        <v>8</v>
      </c>
      <c r="DQ32">
        <v>0</v>
      </c>
      <c r="DR32">
        <v>0</v>
      </c>
      <c r="DS32">
        <v>0</v>
      </c>
      <c r="DT32">
        <v>0</v>
      </c>
      <c r="DU32">
        <v>2</v>
      </c>
      <c r="DV32">
        <v>1</v>
      </c>
      <c r="DW32">
        <v>0</v>
      </c>
      <c r="DX32">
        <v>0</v>
      </c>
      <c r="DY32">
        <v>0</v>
      </c>
      <c r="DZ32">
        <v>1</v>
      </c>
      <c r="EA32">
        <v>2</v>
      </c>
      <c r="EB32">
        <v>6</v>
      </c>
      <c r="EC32">
        <v>0</v>
      </c>
      <c r="ED32">
        <v>0</v>
      </c>
      <c r="EE32">
        <v>0</v>
      </c>
      <c r="EF32">
        <v>0</v>
      </c>
      <c r="EG32">
        <v>0</v>
      </c>
      <c r="EH32">
        <v>1</v>
      </c>
      <c r="EI32">
        <v>2</v>
      </c>
      <c r="EJ32">
        <v>0</v>
      </c>
      <c r="EK32">
        <v>0</v>
      </c>
      <c r="EL32">
        <v>3</v>
      </c>
      <c r="EM32">
        <v>0</v>
      </c>
      <c r="EN32">
        <v>6</v>
      </c>
    </row>
    <row r="33" spans="1:144">
      <c r="A33" s="136"/>
      <c r="B33" s="136"/>
      <c r="C33" s="136"/>
      <c r="D33" s="234" t="s">
        <v>57</v>
      </c>
      <c r="AE33">
        <v>0</v>
      </c>
      <c r="AF33">
        <v>1</v>
      </c>
      <c r="AG33">
        <v>0</v>
      </c>
      <c r="AH33">
        <v>5</v>
      </c>
      <c r="AI33">
        <v>0</v>
      </c>
      <c r="AJ33">
        <v>6</v>
      </c>
      <c r="AK33">
        <v>0</v>
      </c>
      <c r="AL33">
        <v>0</v>
      </c>
      <c r="AM33">
        <v>0</v>
      </c>
      <c r="AN33">
        <v>6</v>
      </c>
      <c r="AO33">
        <v>0</v>
      </c>
      <c r="AP33">
        <v>6</v>
      </c>
      <c r="AQ33">
        <v>0</v>
      </c>
      <c r="AR33">
        <v>0</v>
      </c>
      <c r="AS33">
        <v>0</v>
      </c>
      <c r="AT33">
        <v>6</v>
      </c>
      <c r="AU33">
        <v>0</v>
      </c>
      <c r="AV33">
        <v>6</v>
      </c>
      <c r="AW33">
        <v>0</v>
      </c>
      <c r="AX33">
        <v>0</v>
      </c>
      <c r="AY33">
        <v>3</v>
      </c>
      <c r="AZ33">
        <v>3</v>
      </c>
      <c r="BA33">
        <v>0</v>
      </c>
      <c r="BB33">
        <v>6</v>
      </c>
      <c r="BC33">
        <v>0</v>
      </c>
      <c r="BD33">
        <v>0</v>
      </c>
      <c r="BE33">
        <v>3</v>
      </c>
      <c r="BF33">
        <v>2</v>
      </c>
      <c r="BG33">
        <v>1</v>
      </c>
      <c r="BH33">
        <v>6</v>
      </c>
      <c r="BI33">
        <v>0</v>
      </c>
      <c r="BJ33">
        <v>0</v>
      </c>
      <c r="BK33">
        <v>3</v>
      </c>
      <c r="BL33">
        <v>3</v>
      </c>
      <c r="BM33">
        <v>0</v>
      </c>
      <c r="BN33">
        <v>6</v>
      </c>
      <c r="BO33">
        <v>0</v>
      </c>
      <c r="BP33">
        <v>0</v>
      </c>
      <c r="BQ33">
        <v>2</v>
      </c>
      <c r="BR33">
        <v>4</v>
      </c>
      <c r="BS33">
        <v>0</v>
      </c>
      <c r="BT33">
        <v>6</v>
      </c>
      <c r="BU33">
        <v>3</v>
      </c>
      <c r="BV33">
        <v>0</v>
      </c>
      <c r="BW33">
        <v>1</v>
      </c>
      <c r="BX33">
        <v>0</v>
      </c>
      <c r="BY33">
        <v>1</v>
      </c>
      <c r="BZ33">
        <v>1</v>
      </c>
      <c r="CA33">
        <v>0</v>
      </c>
      <c r="CB33">
        <v>0</v>
      </c>
      <c r="CC33">
        <v>0</v>
      </c>
      <c r="CD33">
        <v>0</v>
      </c>
      <c r="CE33">
        <v>0</v>
      </c>
      <c r="CF33">
        <v>6</v>
      </c>
      <c r="CG33">
        <v>0</v>
      </c>
      <c r="CH33">
        <v>2</v>
      </c>
      <c r="CI33">
        <v>2</v>
      </c>
      <c r="CJ33">
        <v>1</v>
      </c>
      <c r="CK33">
        <v>0</v>
      </c>
      <c r="CL33">
        <v>0</v>
      </c>
      <c r="CM33">
        <v>0</v>
      </c>
      <c r="CN33">
        <v>0</v>
      </c>
      <c r="CO33">
        <v>0</v>
      </c>
      <c r="CP33">
        <v>0</v>
      </c>
      <c r="CQ33">
        <v>0</v>
      </c>
      <c r="CR33">
        <v>5</v>
      </c>
      <c r="CS33">
        <v>0</v>
      </c>
      <c r="CT33">
        <v>0</v>
      </c>
      <c r="CU33">
        <v>1</v>
      </c>
      <c r="CV33">
        <v>0</v>
      </c>
      <c r="CW33">
        <v>0</v>
      </c>
      <c r="CX33">
        <v>1</v>
      </c>
      <c r="CY33">
        <v>1</v>
      </c>
      <c r="CZ33">
        <v>2</v>
      </c>
      <c r="DA33">
        <v>0</v>
      </c>
      <c r="DB33">
        <v>0</v>
      </c>
      <c r="DC33">
        <v>0</v>
      </c>
      <c r="DD33">
        <v>5</v>
      </c>
      <c r="DE33">
        <v>0</v>
      </c>
      <c r="DF33">
        <v>0</v>
      </c>
      <c r="DG33">
        <v>2</v>
      </c>
      <c r="DH33">
        <v>1</v>
      </c>
      <c r="DI33">
        <v>1</v>
      </c>
      <c r="DJ33">
        <v>0</v>
      </c>
      <c r="DK33">
        <v>1</v>
      </c>
      <c r="DL33">
        <v>0</v>
      </c>
      <c r="DM33">
        <v>0</v>
      </c>
      <c r="DN33">
        <v>1</v>
      </c>
      <c r="DO33">
        <v>0</v>
      </c>
      <c r="DP33">
        <v>6</v>
      </c>
      <c r="DQ33">
        <v>2</v>
      </c>
      <c r="DR33">
        <v>1</v>
      </c>
      <c r="DS33">
        <v>0</v>
      </c>
      <c r="DT33">
        <v>1</v>
      </c>
      <c r="DU33">
        <v>2</v>
      </c>
      <c r="DV33">
        <v>0</v>
      </c>
      <c r="DW33">
        <v>0</v>
      </c>
      <c r="DX33">
        <v>0</v>
      </c>
      <c r="DY33">
        <v>0</v>
      </c>
      <c r="DZ33">
        <v>0</v>
      </c>
      <c r="EA33">
        <v>0</v>
      </c>
      <c r="EB33">
        <v>6</v>
      </c>
      <c r="EC33">
        <v>0</v>
      </c>
      <c r="ED33">
        <v>0</v>
      </c>
      <c r="EE33">
        <v>0</v>
      </c>
      <c r="EF33">
        <v>0</v>
      </c>
      <c r="EG33">
        <v>1</v>
      </c>
      <c r="EH33">
        <v>0</v>
      </c>
      <c r="EI33">
        <v>2</v>
      </c>
      <c r="EJ33">
        <v>1</v>
      </c>
      <c r="EK33">
        <v>0</v>
      </c>
      <c r="EL33">
        <v>0</v>
      </c>
      <c r="EM33">
        <v>0</v>
      </c>
      <c r="EN33">
        <v>4</v>
      </c>
    </row>
    <row r="34" spans="1:144">
      <c r="A34" s="136"/>
      <c r="B34" s="136"/>
      <c r="C34" s="136"/>
      <c r="D34" s="234" t="s">
        <v>59</v>
      </c>
      <c r="AE34">
        <v>0</v>
      </c>
      <c r="AF34">
        <v>0</v>
      </c>
      <c r="AG34">
        <v>1</v>
      </c>
      <c r="AH34">
        <v>9</v>
      </c>
      <c r="AI34">
        <v>2</v>
      </c>
      <c r="AJ34">
        <v>12</v>
      </c>
      <c r="AK34">
        <v>0</v>
      </c>
      <c r="AL34">
        <v>1</v>
      </c>
      <c r="AM34">
        <v>0</v>
      </c>
      <c r="AN34">
        <v>10</v>
      </c>
      <c r="AO34">
        <v>1</v>
      </c>
      <c r="AP34">
        <v>12</v>
      </c>
      <c r="AQ34">
        <v>0</v>
      </c>
      <c r="AR34">
        <v>0</v>
      </c>
      <c r="AS34">
        <v>1</v>
      </c>
      <c r="AT34">
        <v>10</v>
      </c>
      <c r="AU34">
        <v>1</v>
      </c>
      <c r="AV34">
        <v>12</v>
      </c>
      <c r="AW34">
        <v>0</v>
      </c>
      <c r="AX34">
        <v>0</v>
      </c>
      <c r="AY34">
        <v>3</v>
      </c>
      <c r="AZ34">
        <v>8</v>
      </c>
      <c r="BA34">
        <v>1</v>
      </c>
      <c r="BB34">
        <v>12</v>
      </c>
      <c r="BC34">
        <v>0</v>
      </c>
      <c r="BD34">
        <v>1</v>
      </c>
      <c r="BE34">
        <v>3</v>
      </c>
      <c r="BF34">
        <v>8</v>
      </c>
      <c r="BG34">
        <v>0</v>
      </c>
      <c r="BH34">
        <v>12</v>
      </c>
      <c r="BI34">
        <v>0</v>
      </c>
      <c r="BJ34">
        <v>0</v>
      </c>
      <c r="BK34">
        <v>4</v>
      </c>
      <c r="BL34">
        <v>7</v>
      </c>
      <c r="BM34">
        <v>1</v>
      </c>
      <c r="BN34">
        <v>12</v>
      </c>
      <c r="BO34">
        <v>0</v>
      </c>
      <c r="BP34">
        <v>0</v>
      </c>
      <c r="BQ34">
        <v>1</v>
      </c>
      <c r="BR34">
        <v>9</v>
      </c>
      <c r="BS34">
        <v>2</v>
      </c>
      <c r="BT34">
        <v>12</v>
      </c>
      <c r="BU34">
        <v>1</v>
      </c>
      <c r="BV34">
        <v>0</v>
      </c>
      <c r="BW34">
        <v>7</v>
      </c>
      <c r="BX34">
        <v>1</v>
      </c>
      <c r="BY34">
        <v>1</v>
      </c>
      <c r="BZ34">
        <v>2</v>
      </c>
      <c r="CA34">
        <v>0</v>
      </c>
      <c r="CB34">
        <v>0</v>
      </c>
      <c r="CC34">
        <v>0</v>
      </c>
      <c r="CD34">
        <v>0</v>
      </c>
      <c r="CE34">
        <v>0</v>
      </c>
      <c r="CF34">
        <v>12</v>
      </c>
      <c r="CG34">
        <v>2</v>
      </c>
      <c r="CH34">
        <v>1</v>
      </c>
      <c r="CI34">
        <v>3</v>
      </c>
      <c r="CJ34">
        <v>1</v>
      </c>
      <c r="CK34">
        <v>1</v>
      </c>
      <c r="CL34">
        <v>3</v>
      </c>
      <c r="CM34">
        <v>0</v>
      </c>
      <c r="CN34">
        <v>0</v>
      </c>
      <c r="CO34">
        <v>0</v>
      </c>
      <c r="CP34">
        <v>0</v>
      </c>
      <c r="CQ34">
        <v>1</v>
      </c>
      <c r="CR34">
        <v>12</v>
      </c>
      <c r="CS34">
        <v>3</v>
      </c>
      <c r="CT34">
        <v>1</v>
      </c>
      <c r="CU34">
        <v>2</v>
      </c>
      <c r="CV34">
        <v>2</v>
      </c>
      <c r="CW34">
        <v>2</v>
      </c>
      <c r="CX34">
        <v>0</v>
      </c>
      <c r="CY34">
        <v>1</v>
      </c>
      <c r="CZ34">
        <v>0</v>
      </c>
      <c r="DA34">
        <v>0</v>
      </c>
      <c r="DB34">
        <v>1</v>
      </c>
      <c r="DC34">
        <v>0</v>
      </c>
      <c r="DD34">
        <v>12</v>
      </c>
      <c r="DE34">
        <v>0</v>
      </c>
      <c r="DF34">
        <v>0</v>
      </c>
      <c r="DG34">
        <v>0</v>
      </c>
      <c r="DH34">
        <v>0</v>
      </c>
      <c r="DI34">
        <v>2</v>
      </c>
      <c r="DJ34">
        <v>6</v>
      </c>
      <c r="DK34">
        <v>0</v>
      </c>
      <c r="DL34">
        <v>0</v>
      </c>
      <c r="DM34">
        <v>0</v>
      </c>
      <c r="DN34">
        <v>1</v>
      </c>
      <c r="DO34">
        <v>3</v>
      </c>
      <c r="DP34">
        <v>12</v>
      </c>
      <c r="DQ34">
        <v>1</v>
      </c>
      <c r="DR34">
        <v>0</v>
      </c>
      <c r="DS34">
        <v>0</v>
      </c>
      <c r="DT34">
        <v>0</v>
      </c>
      <c r="DU34">
        <v>2</v>
      </c>
      <c r="DV34">
        <v>2</v>
      </c>
      <c r="DW34">
        <v>1</v>
      </c>
      <c r="DX34">
        <v>0</v>
      </c>
      <c r="DY34">
        <v>0</v>
      </c>
      <c r="DZ34">
        <v>2</v>
      </c>
      <c r="EA34">
        <v>3</v>
      </c>
      <c r="EB34">
        <v>11</v>
      </c>
      <c r="EC34">
        <v>1</v>
      </c>
      <c r="ED34">
        <v>1</v>
      </c>
      <c r="EE34">
        <v>1</v>
      </c>
      <c r="EF34">
        <v>2</v>
      </c>
      <c r="EG34">
        <v>3</v>
      </c>
      <c r="EH34">
        <v>1</v>
      </c>
      <c r="EI34">
        <v>0</v>
      </c>
      <c r="EJ34">
        <v>0</v>
      </c>
      <c r="EK34">
        <v>0</v>
      </c>
      <c r="EL34">
        <v>0</v>
      </c>
      <c r="EM34">
        <v>2</v>
      </c>
      <c r="EN34">
        <v>11</v>
      </c>
    </row>
    <row r="35" spans="1:144">
      <c r="A35" s="136"/>
      <c r="B35" s="136"/>
      <c r="C35" s="136"/>
      <c r="D35" s="234" t="s">
        <v>469</v>
      </c>
      <c r="AE35">
        <v>0</v>
      </c>
      <c r="AF35">
        <v>0</v>
      </c>
      <c r="AG35">
        <v>2</v>
      </c>
      <c r="AH35">
        <v>5</v>
      </c>
      <c r="AI35">
        <v>3</v>
      </c>
      <c r="AJ35">
        <v>10</v>
      </c>
      <c r="AK35">
        <v>0</v>
      </c>
      <c r="AL35">
        <v>0</v>
      </c>
      <c r="AM35">
        <v>1</v>
      </c>
      <c r="AN35">
        <v>7</v>
      </c>
      <c r="AO35">
        <v>2</v>
      </c>
      <c r="AP35">
        <v>10</v>
      </c>
      <c r="AQ35">
        <v>0</v>
      </c>
      <c r="AR35">
        <v>0</v>
      </c>
      <c r="AS35">
        <v>1</v>
      </c>
      <c r="AT35">
        <v>5</v>
      </c>
      <c r="AU35">
        <v>4</v>
      </c>
      <c r="AV35">
        <v>10</v>
      </c>
      <c r="AW35">
        <v>0</v>
      </c>
      <c r="AX35">
        <v>0</v>
      </c>
      <c r="AY35">
        <v>3</v>
      </c>
      <c r="AZ35">
        <v>6</v>
      </c>
      <c r="BA35">
        <v>1</v>
      </c>
      <c r="BB35">
        <v>10</v>
      </c>
      <c r="BC35">
        <v>0</v>
      </c>
      <c r="BD35">
        <v>0</v>
      </c>
      <c r="BE35">
        <v>4</v>
      </c>
      <c r="BF35">
        <v>4</v>
      </c>
      <c r="BG35">
        <v>2</v>
      </c>
      <c r="BH35">
        <v>10</v>
      </c>
      <c r="BI35">
        <v>1</v>
      </c>
      <c r="BJ35">
        <v>0</v>
      </c>
      <c r="BK35">
        <v>4</v>
      </c>
      <c r="BL35">
        <v>5</v>
      </c>
      <c r="BM35">
        <v>0</v>
      </c>
      <c r="BN35">
        <v>10</v>
      </c>
      <c r="BO35">
        <v>1</v>
      </c>
      <c r="BP35">
        <v>1</v>
      </c>
      <c r="BQ35">
        <v>3</v>
      </c>
      <c r="BR35">
        <v>5</v>
      </c>
      <c r="BS35">
        <v>0</v>
      </c>
      <c r="BT35">
        <v>10</v>
      </c>
      <c r="BU35">
        <v>1</v>
      </c>
      <c r="BV35">
        <v>1</v>
      </c>
      <c r="BW35">
        <v>5</v>
      </c>
      <c r="BX35">
        <v>1</v>
      </c>
      <c r="BY35">
        <v>1</v>
      </c>
      <c r="BZ35">
        <v>0</v>
      </c>
      <c r="CA35">
        <v>0</v>
      </c>
      <c r="CB35">
        <v>0</v>
      </c>
      <c r="CC35">
        <v>0</v>
      </c>
      <c r="CD35">
        <v>1</v>
      </c>
      <c r="CE35">
        <v>0</v>
      </c>
      <c r="CF35">
        <v>10</v>
      </c>
      <c r="CG35">
        <v>1</v>
      </c>
      <c r="CH35">
        <v>2</v>
      </c>
      <c r="CI35">
        <v>3</v>
      </c>
      <c r="CJ35">
        <v>1</v>
      </c>
      <c r="CK35">
        <v>0</v>
      </c>
      <c r="CL35">
        <v>1</v>
      </c>
      <c r="CM35">
        <v>0</v>
      </c>
      <c r="CN35">
        <v>0</v>
      </c>
      <c r="CO35">
        <v>0</v>
      </c>
      <c r="CP35">
        <v>0</v>
      </c>
      <c r="CQ35">
        <v>1</v>
      </c>
      <c r="CR35">
        <v>9</v>
      </c>
      <c r="CS35">
        <v>1</v>
      </c>
      <c r="CT35">
        <v>1</v>
      </c>
      <c r="CU35">
        <v>2</v>
      </c>
      <c r="CV35">
        <v>1</v>
      </c>
      <c r="CW35">
        <v>0</v>
      </c>
      <c r="CX35">
        <v>0</v>
      </c>
      <c r="CY35">
        <v>3</v>
      </c>
      <c r="CZ35">
        <v>0</v>
      </c>
      <c r="DA35">
        <v>0</v>
      </c>
      <c r="DB35">
        <v>0</v>
      </c>
      <c r="DC35">
        <v>0</v>
      </c>
      <c r="DD35">
        <v>8</v>
      </c>
      <c r="DE35">
        <v>0</v>
      </c>
      <c r="DF35">
        <v>0</v>
      </c>
      <c r="DG35">
        <v>0</v>
      </c>
      <c r="DH35">
        <v>0</v>
      </c>
      <c r="DI35">
        <v>3</v>
      </c>
      <c r="DJ35">
        <v>1</v>
      </c>
      <c r="DK35">
        <v>4</v>
      </c>
      <c r="DL35">
        <v>0</v>
      </c>
      <c r="DM35">
        <v>2</v>
      </c>
      <c r="DN35">
        <v>0</v>
      </c>
      <c r="DO35">
        <v>0</v>
      </c>
      <c r="DP35">
        <v>10</v>
      </c>
      <c r="DQ35">
        <v>1</v>
      </c>
      <c r="DR35">
        <v>2</v>
      </c>
      <c r="DS35">
        <v>0</v>
      </c>
      <c r="DT35">
        <v>0</v>
      </c>
      <c r="DU35">
        <v>1</v>
      </c>
      <c r="DV35">
        <v>1</v>
      </c>
      <c r="DW35">
        <v>3</v>
      </c>
      <c r="DX35">
        <v>1</v>
      </c>
      <c r="DY35">
        <v>0</v>
      </c>
      <c r="DZ35">
        <v>0</v>
      </c>
      <c r="EA35">
        <v>0</v>
      </c>
      <c r="EB35">
        <v>9</v>
      </c>
      <c r="EC35">
        <v>0</v>
      </c>
      <c r="ED35">
        <v>0</v>
      </c>
      <c r="EE35">
        <v>0</v>
      </c>
      <c r="EF35">
        <v>4</v>
      </c>
      <c r="EG35">
        <v>2</v>
      </c>
      <c r="EH35">
        <v>0</v>
      </c>
      <c r="EI35">
        <v>0</v>
      </c>
      <c r="EJ35">
        <v>0</v>
      </c>
      <c r="EK35">
        <v>0</v>
      </c>
      <c r="EL35">
        <v>1</v>
      </c>
      <c r="EM35">
        <v>0</v>
      </c>
      <c r="EN35">
        <v>7</v>
      </c>
    </row>
    <row r="36" spans="1:144">
      <c r="A36" s="136"/>
      <c r="B36" s="136"/>
      <c r="C36" s="136"/>
      <c r="D36" s="234" t="s">
        <v>470</v>
      </c>
      <c r="AE36">
        <v>0</v>
      </c>
      <c r="AF36">
        <v>0</v>
      </c>
      <c r="AG36">
        <v>1</v>
      </c>
      <c r="AH36">
        <v>1</v>
      </c>
      <c r="AI36">
        <v>1</v>
      </c>
      <c r="AJ36">
        <v>3</v>
      </c>
      <c r="AK36">
        <v>0</v>
      </c>
      <c r="AL36">
        <v>0</v>
      </c>
      <c r="AM36">
        <v>0</v>
      </c>
      <c r="AN36">
        <v>2</v>
      </c>
      <c r="AO36">
        <v>1</v>
      </c>
      <c r="AP36">
        <v>3</v>
      </c>
      <c r="AQ36">
        <v>0</v>
      </c>
      <c r="AR36">
        <v>0</v>
      </c>
      <c r="AS36">
        <v>1</v>
      </c>
      <c r="AT36">
        <v>1</v>
      </c>
      <c r="AU36">
        <v>1</v>
      </c>
      <c r="AV36">
        <v>3</v>
      </c>
      <c r="AW36">
        <v>0</v>
      </c>
      <c r="AX36">
        <v>0</v>
      </c>
      <c r="AY36">
        <v>1</v>
      </c>
      <c r="AZ36">
        <v>1</v>
      </c>
      <c r="BA36">
        <v>1</v>
      </c>
      <c r="BB36">
        <v>3</v>
      </c>
      <c r="BC36">
        <v>0</v>
      </c>
      <c r="BD36">
        <v>0</v>
      </c>
      <c r="BE36">
        <v>1</v>
      </c>
      <c r="BF36">
        <v>2</v>
      </c>
      <c r="BG36">
        <v>0</v>
      </c>
      <c r="BH36">
        <v>3</v>
      </c>
      <c r="BI36">
        <v>0</v>
      </c>
      <c r="BJ36">
        <v>0</v>
      </c>
      <c r="BK36">
        <v>1</v>
      </c>
      <c r="BL36">
        <v>1</v>
      </c>
      <c r="BM36">
        <v>1</v>
      </c>
      <c r="BN36">
        <v>3</v>
      </c>
      <c r="BO36">
        <v>0</v>
      </c>
      <c r="BP36">
        <v>0</v>
      </c>
      <c r="BQ36">
        <v>1</v>
      </c>
      <c r="BR36">
        <v>2</v>
      </c>
      <c r="BS36">
        <v>0</v>
      </c>
      <c r="BT36">
        <v>3</v>
      </c>
      <c r="BU36">
        <v>0</v>
      </c>
      <c r="BV36">
        <v>1</v>
      </c>
      <c r="BW36">
        <v>0</v>
      </c>
      <c r="BX36">
        <v>0</v>
      </c>
      <c r="BY36">
        <v>0</v>
      </c>
      <c r="BZ36">
        <v>1</v>
      </c>
      <c r="CA36">
        <v>0</v>
      </c>
      <c r="CB36">
        <v>0</v>
      </c>
      <c r="CC36">
        <v>1</v>
      </c>
      <c r="CD36">
        <v>0</v>
      </c>
      <c r="CE36">
        <v>0</v>
      </c>
      <c r="CF36">
        <v>3</v>
      </c>
      <c r="CG36">
        <v>1</v>
      </c>
      <c r="CH36">
        <v>1</v>
      </c>
      <c r="CI36">
        <v>0</v>
      </c>
      <c r="CJ36">
        <v>0</v>
      </c>
      <c r="CK36">
        <v>0</v>
      </c>
      <c r="CL36">
        <v>0</v>
      </c>
      <c r="CM36">
        <v>0</v>
      </c>
      <c r="CN36">
        <v>0</v>
      </c>
      <c r="CO36">
        <v>1</v>
      </c>
      <c r="CP36">
        <v>0</v>
      </c>
      <c r="CQ36">
        <v>0</v>
      </c>
      <c r="CR36">
        <v>3</v>
      </c>
      <c r="CS36">
        <v>0</v>
      </c>
      <c r="CT36">
        <v>1</v>
      </c>
      <c r="CU36">
        <v>1</v>
      </c>
      <c r="CV36">
        <v>0</v>
      </c>
      <c r="CW36">
        <v>1</v>
      </c>
      <c r="CX36">
        <v>0</v>
      </c>
      <c r="CY36">
        <v>0</v>
      </c>
      <c r="CZ36">
        <v>0</v>
      </c>
      <c r="DA36">
        <v>0</v>
      </c>
      <c r="DB36">
        <v>0</v>
      </c>
      <c r="DC36">
        <v>0</v>
      </c>
      <c r="DD36">
        <v>3</v>
      </c>
      <c r="DE36">
        <v>0</v>
      </c>
      <c r="DF36">
        <v>0</v>
      </c>
      <c r="DG36">
        <v>1</v>
      </c>
      <c r="DH36">
        <v>0</v>
      </c>
      <c r="DI36">
        <v>0</v>
      </c>
      <c r="DJ36">
        <v>0</v>
      </c>
      <c r="DK36">
        <v>1</v>
      </c>
      <c r="DL36">
        <v>0</v>
      </c>
      <c r="DM36">
        <v>0</v>
      </c>
      <c r="DN36">
        <v>0</v>
      </c>
      <c r="DO36">
        <v>1</v>
      </c>
      <c r="DP36">
        <v>3</v>
      </c>
      <c r="DQ36">
        <v>0</v>
      </c>
      <c r="DR36">
        <v>0</v>
      </c>
      <c r="DS36">
        <v>0</v>
      </c>
      <c r="DT36">
        <v>0</v>
      </c>
      <c r="DU36">
        <v>0</v>
      </c>
      <c r="DV36">
        <v>0</v>
      </c>
      <c r="DW36">
        <v>0</v>
      </c>
      <c r="DX36">
        <v>0</v>
      </c>
      <c r="DY36">
        <v>0</v>
      </c>
      <c r="DZ36">
        <v>0</v>
      </c>
      <c r="EA36">
        <v>2</v>
      </c>
      <c r="EB36">
        <v>2</v>
      </c>
      <c r="EC36">
        <v>0</v>
      </c>
      <c r="ED36">
        <v>0</v>
      </c>
      <c r="EE36">
        <v>0</v>
      </c>
      <c r="EF36">
        <v>0</v>
      </c>
      <c r="EG36">
        <v>0</v>
      </c>
      <c r="EH36">
        <v>0</v>
      </c>
      <c r="EI36">
        <v>1</v>
      </c>
      <c r="EJ36">
        <v>0</v>
      </c>
      <c r="EK36">
        <v>0</v>
      </c>
      <c r="EL36">
        <v>0</v>
      </c>
      <c r="EM36">
        <v>1</v>
      </c>
      <c r="EN36">
        <v>2</v>
      </c>
    </row>
    <row r="37" spans="1:144">
      <c r="A37" s="136"/>
      <c r="B37" s="136"/>
      <c r="C37" s="136"/>
      <c r="D37" s="234" t="s">
        <v>61</v>
      </c>
      <c r="AE37">
        <v>0</v>
      </c>
      <c r="AF37">
        <v>0</v>
      </c>
      <c r="AG37">
        <v>1</v>
      </c>
      <c r="AH37">
        <v>3</v>
      </c>
      <c r="AI37">
        <v>2</v>
      </c>
      <c r="AJ37">
        <v>6</v>
      </c>
      <c r="AK37">
        <v>0</v>
      </c>
      <c r="AL37">
        <v>1</v>
      </c>
      <c r="AM37">
        <v>0</v>
      </c>
      <c r="AN37">
        <v>4</v>
      </c>
      <c r="AO37">
        <v>1</v>
      </c>
      <c r="AP37">
        <v>6</v>
      </c>
      <c r="AQ37">
        <v>0</v>
      </c>
      <c r="AR37">
        <v>1</v>
      </c>
      <c r="AS37">
        <v>1</v>
      </c>
      <c r="AT37">
        <v>3</v>
      </c>
      <c r="AU37">
        <v>1</v>
      </c>
      <c r="AV37">
        <v>6</v>
      </c>
      <c r="AW37">
        <v>0</v>
      </c>
      <c r="AX37">
        <v>0</v>
      </c>
      <c r="AY37">
        <v>2</v>
      </c>
      <c r="AZ37">
        <v>4</v>
      </c>
      <c r="BA37">
        <v>0</v>
      </c>
      <c r="BB37">
        <v>6</v>
      </c>
      <c r="BC37">
        <v>0</v>
      </c>
      <c r="BD37">
        <v>1</v>
      </c>
      <c r="BE37">
        <v>1</v>
      </c>
      <c r="BF37">
        <v>4</v>
      </c>
      <c r="BG37">
        <v>0</v>
      </c>
      <c r="BH37">
        <v>6</v>
      </c>
      <c r="BI37">
        <v>0</v>
      </c>
      <c r="BJ37">
        <v>1</v>
      </c>
      <c r="BK37">
        <v>0</v>
      </c>
      <c r="BL37">
        <v>5</v>
      </c>
      <c r="BM37">
        <v>0</v>
      </c>
      <c r="BN37">
        <v>6</v>
      </c>
      <c r="BO37">
        <v>0</v>
      </c>
      <c r="BP37">
        <v>1</v>
      </c>
      <c r="BQ37">
        <v>2</v>
      </c>
      <c r="BR37">
        <v>2</v>
      </c>
      <c r="BS37">
        <v>1</v>
      </c>
      <c r="BT37">
        <v>6</v>
      </c>
      <c r="BU37">
        <v>3</v>
      </c>
      <c r="BV37">
        <v>0</v>
      </c>
      <c r="BW37">
        <v>2</v>
      </c>
      <c r="BX37">
        <v>0</v>
      </c>
      <c r="BY37">
        <v>0</v>
      </c>
      <c r="BZ37">
        <v>1</v>
      </c>
      <c r="CA37">
        <v>0</v>
      </c>
      <c r="CB37">
        <v>0</v>
      </c>
      <c r="CC37">
        <v>0</v>
      </c>
      <c r="CD37">
        <v>0</v>
      </c>
      <c r="CE37">
        <v>0</v>
      </c>
      <c r="CF37">
        <v>6</v>
      </c>
      <c r="CG37">
        <v>1</v>
      </c>
      <c r="CH37">
        <v>0</v>
      </c>
      <c r="CI37">
        <v>3</v>
      </c>
      <c r="CJ37">
        <v>0</v>
      </c>
      <c r="CK37">
        <v>0</v>
      </c>
      <c r="CL37">
        <v>1</v>
      </c>
      <c r="CM37">
        <v>0</v>
      </c>
      <c r="CN37">
        <v>0</v>
      </c>
      <c r="CO37">
        <v>1</v>
      </c>
      <c r="CP37">
        <v>0</v>
      </c>
      <c r="CQ37">
        <v>0</v>
      </c>
      <c r="CR37">
        <v>6</v>
      </c>
      <c r="CS37">
        <v>2</v>
      </c>
      <c r="CT37">
        <v>0</v>
      </c>
      <c r="CU37">
        <v>1</v>
      </c>
      <c r="CV37">
        <v>0</v>
      </c>
      <c r="CW37">
        <v>1</v>
      </c>
      <c r="CX37">
        <v>2</v>
      </c>
      <c r="CY37">
        <v>0</v>
      </c>
      <c r="CZ37">
        <v>0</v>
      </c>
      <c r="DA37">
        <v>0</v>
      </c>
      <c r="DB37">
        <v>0</v>
      </c>
      <c r="DC37">
        <v>0</v>
      </c>
      <c r="DD37">
        <v>6</v>
      </c>
      <c r="DE37">
        <v>0</v>
      </c>
      <c r="DF37">
        <v>0</v>
      </c>
      <c r="DG37">
        <v>0</v>
      </c>
      <c r="DH37">
        <v>1</v>
      </c>
      <c r="DI37">
        <v>2</v>
      </c>
      <c r="DJ37">
        <v>1</v>
      </c>
      <c r="DK37">
        <v>0</v>
      </c>
      <c r="DL37">
        <v>0</v>
      </c>
      <c r="DM37">
        <v>2</v>
      </c>
      <c r="DN37">
        <v>0</v>
      </c>
      <c r="DO37">
        <v>0</v>
      </c>
      <c r="DP37">
        <v>6</v>
      </c>
      <c r="DQ37">
        <v>0</v>
      </c>
      <c r="DR37">
        <v>1</v>
      </c>
      <c r="DS37">
        <v>1</v>
      </c>
      <c r="DT37">
        <v>0</v>
      </c>
      <c r="DU37">
        <v>0</v>
      </c>
      <c r="DV37">
        <v>0</v>
      </c>
      <c r="DW37">
        <v>2</v>
      </c>
      <c r="DX37">
        <v>0</v>
      </c>
      <c r="DY37">
        <v>1</v>
      </c>
      <c r="DZ37">
        <v>1</v>
      </c>
      <c r="EA37">
        <v>0</v>
      </c>
      <c r="EB37">
        <v>6</v>
      </c>
      <c r="EC37">
        <v>0</v>
      </c>
      <c r="ED37">
        <v>1</v>
      </c>
      <c r="EE37">
        <v>0</v>
      </c>
      <c r="EF37">
        <v>2</v>
      </c>
      <c r="EG37">
        <v>0</v>
      </c>
      <c r="EH37">
        <v>1</v>
      </c>
      <c r="EI37">
        <v>0</v>
      </c>
      <c r="EJ37">
        <v>0</v>
      </c>
      <c r="EK37">
        <v>0</v>
      </c>
      <c r="EL37">
        <v>0</v>
      </c>
      <c r="EM37">
        <v>1</v>
      </c>
      <c r="EN37">
        <v>5</v>
      </c>
    </row>
    <row r="38" spans="1:144">
      <c r="A38" s="136"/>
      <c r="B38" s="136"/>
      <c r="C38" s="136"/>
      <c r="D38" s="234" t="s">
        <v>63</v>
      </c>
      <c r="AE38">
        <v>0</v>
      </c>
      <c r="AF38">
        <v>0</v>
      </c>
      <c r="AG38">
        <v>0</v>
      </c>
      <c r="AH38">
        <v>24</v>
      </c>
      <c r="AI38">
        <v>9</v>
      </c>
      <c r="AJ38">
        <v>33</v>
      </c>
      <c r="AK38">
        <v>0</v>
      </c>
      <c r="AL38">
        <v>1</v>
      </c>
      <c r="AM38">
        <v>1</v>
      </c>
      <c r="AN38">
        <v>26</v>
      </c>
      <c r="AO38">
        <v>5</v>
      </c>
      <c r="AP38">
        <v>33</v>
      </c>
      <c r="AQ38">
        <v>0</v>
      </c>
      <c r="AR38">
        <v>0</v>
      </c>
      <c r="AS38">
        <v>1</v>
      </c>
      <c r="AT38">
        <v>27</v>
      </c>
      <c r="AU38">
        <v>5</v>
      </c>
      <c r="AV38">
        <v>33</v>
      </c>
      <c r="AW38">
        <v>0</v>
      </c>
      <c r="AX38">
        <v>2</v>
      </c>
      <c r="AY38">
        <v>3</v>
      </c>
      <c r="AZ38">
        <v>22</v>
      </c>
      <c r="BA38">
        <v>6</v>
      </c>
      <c r="BB38">
        <v>33</v>
      </c>
      <c r="BC38">
        <v>0</v>
      </c>
      <c r="BD38">
        <v>2</v>
      </c>
      <c r="BE38">
        <v>4</v>
      </c>
      <c r="BF38">
        <v>19</v>
      </c>
      <c r="BG38">
        <v>8</v>
      </c>
      <c r="BH38">
        <v>33</v>
      </c>
      <c r="BI38">
        <v>0</v>
      </c>
      <c r="BJ38">
        <v>0</v>
      </c>
      <c r="BK38">
        <v>7</v>
      </c>
      <c r="BL38">
        <v>20</v>
      </c>
      <c r="BM38">
        <v>6</v>
      </c>
      <c r="BN38">
        <v>33</v>
      </c>
      <c r="BO38">
        <v>0</v>
      </c>
      <c r="BP38">
        <v>2</v>
      </c>
      <c r="BQ38">
        <v>3</v>
      </c>
      <c r="BR38">
        <v>20</v>
      </c>
      <c r="BS38">
        <v>8</v>
      </c>
      <c r="BT38">
        <v>33</v>
      </c>
      <c r="BU38">
        <v>8</v>
      </c>
      <c r="BV38">
        <v>4</v>
      </c>
      <c r="BW38">
        <v>7</v>
      </c>
      <c r="BX38">
        <v>1</v>
      </c>
      <c r="BY38">
        <v>7</v>
      </c>
      <c r="BZ38">
        <v>4</v>
      </c>
      <c r="CA38">
        <v>1</v>
      </c>
      <c r="CB38">
        <v>0</v>
      </c>
      <c r="CC38">
        <v>0</v>
      </c>
      <c r="CD38">
        <v>1</v>
      </c>
      <c r="CE38">
        <v>0</v>
      </c>
      <c r="CF38">
        <v>33</v>
      </c>
      <c r="CG38">
        <v>4</v>
      </c>
      <c r="CH38">
        <v>3</v>
      </c>
      <c r="CI38">
        <v>7</v>
      </c>
      <c r="CJ38">
        <v>1</v>
      </c>
      <c r="CK38">
        <v>2</v>
      </c>
      <c r="CL38">
        <v>13</v>
      </c>
      <c r="CM38">
        <v>2</v>
      </c>
      <c r="CN38">
        <v>0</v>
      </c>
      <c r="CO38">
        <v>0</v>
      </c>
      <c r="CP38">
        <v>1</v>
      </c>
      <c r="CQ38">
        <v>0</v>
      </c>
      <c r="CR38">
        <v>33</v>
      </c>
      <c r="CS38">
        <v>3</v>
      </c>
      <c r="CT38">
        <v>0</v>
      </c>
      <c r="CU38">
        <v>8</v>
      </c>
      <c r="CV38">
        <v>2</v>
      </c>
      <c r="CW38">
        <v>5</v>
      </c>
      <c r="CX38">
        <v>5</v>
      </c>
      <c r="CY38">
        <v>7</v>
      </c>
      <c r="CZ38">
        <v>0</v>
      </c>
      <c r="DA38">
        <v>1</v>
      </c>
      <c r="DB38">
        <v>2</v>
      </c>
      <c r="DC38">
        <v>0</v>
      </c>
      <c r="DD38">
        <v>33</v>
      </c>
      <c r="DE38">
        <v>2</v>
      </c>
      <c r="DF38">
        <v>2</v>
      </c>
      <c r="DG38">
        <v>0</v>
      </c>
      <c r="DH38">
        <v>3</v>
      </c>
      <c r="DI38">
        <v>2</v>
      </c>
      <c r="DJ38">
        <v>5</v>
      </c>
      <c r="DK38">
        <v>6</v>
      </c>
      <c r="DL38">
        <v>3</v>
      </c>
      <c r="DM38">
        <v>3</v>
      </c>
      <c r="DN38">
        <v>2</v>
      </c>
      <c r="DO38">
        <v>5</v>
      </c>
      <c r="DP38">
        <v>33</v>
      </c>
      <c r="DQ38">
        <v>1</v>
      </c>
      <c r="DR38">
        <v>0</v>
      </c>
      <c r="DS38">
        <v>2</v>
      </c>
      <c r="DT38">
        <v>2</v>
      </c>
      <c r="DU38">
        <v>7</v>
      </c>
      <c r="DV38">
        <v>4</v>
      </c>
      <c r="DW38">
        <v>7</v>
      </c>
      <c r="DX38">
        <v>1</v>
      </c>
      <c r="DY38">
        <v>3</v>
      </c>
      <c r="DZ38">
        <v>4</v>
      </c>
      <c r="EA38">
        <v>2</v>
      </c>
      <c r="EB38">
        <v>33</v>
      </c>
      <c r="EC38">
        <v>3</v>
      </c>
      <c r="ED38">
        <v>0</v>
      </c>
      <c r="EE38">
        <v>2</v>
      </c>
      <c r="EF38">
        <v>3</v>
      </c>
      <c r="EG38">
        <v>1</v>
      </c>
      <c r="EH38">
        <v>1</v>
      </c>
      <c r="EI38">
        <v>3</v>
      </c>
      <c r="EJ38">
        <v>2</v>
      </c>
      <c r="EK38">
        <v>7</v>
      </c>
      <c r="EL38">
        <v>5</v>
      </c>
      <c r="EM38">
        <v>3</v>
      </c>
      <c r="EN38">
        <v>30</v>
      </c>
    </row>
    <row r="39" spans="1:144">
      <c r="A39" t="s">
        <v>19</v>
      </c>
      <c r="B39" t="s">
        <v>35</v>
      </c>
      <c r="C39" t="s">
        <v>63</v>
      </c>
      <c r="D39" t="s">
        <v>65</v>
      </c>
      <c r="E39" t="s">
        <v>557</v>
      </c>
      <c r="F39" t="s">
        <v>678</v>
      </c>
      <c r="G39" t="s">
        <v>557</v>
      </c>
      <c r="H39" t="s">
        <v>679</v>
      </c>
      <c r="I39" t="s">
        <v>557</v>
      </c>
      <c r="J39" t="s">
        <v>680</v>
      </c>
      <c r="K39" t="s">
        <v>557</v>
      </c>
      <c r="L39" t="s">
        <v>681</v>
      </c>
      <c r="M39" t="s">
        <v>557</v>
      </c>
      <c r="N39" t="s">
        <v>682</v>
      </c>
      <c r="O39" t="s">
        <v>557</v>
      </c>
      <c r="P39" t="s">
        <v>683</v>
      </c>
      <c r="Q39" t="s">
        <v>557</v>
      </c>
      <c r="R39" t="s">
        <v>684</v>
      </c>
      <c r="S39" t="s">
        <v>685</v>
      </c>
      <c r="T39" t="s">
        <v>560</v>
      </c>
      <c r="U39" t="s">
        <v>686</v>
      </c>
      <c r="V39" t="s">
        <v>565</v>
      </c>
      <c r="W39" t="s">
        <v>687</v>
      </c>
      <c r="X39" t="s">
        <v>565</v>
      </c>
      <c r="Y39" t="s">
        <v>688</v>
      </c>
      <c r="Z39" t="s">
        <v>646</v>
      </c>
      <c r="AA39" t="s">
        <v>689</v>
      </c>
      <c r="AB39" t="s">
        <v>569</v>
      </c>
      <c r="AC39" t="s">
        <v>690</v>
      </c>
      <c r="AD39" t="s">
        <v>646</v>
      </c>
      <c r="AE39">
        <v>0</v>
      </c>
      <c r="AF39">
        <v>0</v>
      </c>
      <c r="AG39">
        <v>0</v>
      </c>
      <c r="AH39">
        <v>1</v>
      </c>
      <c r="AI39">
        <v>0</v>
      </c>
      <c r="AJ39">
        <v>1</v>
      </c>
      <c r="AK39">
        <v>0</v>
      </c>
      <c r="AL39">
        <v>0</v>
      </c>
      <c r="AM39">
        <v>0</v>
      </c>
      <c r="AN39">
        <v>1</v>
      </c>
      <c r="AO39">
        <v>0</v>
      </c>
      <c r="AP39">
        <v>1</v>
      </c>
      <c r="AQ39">
        <v>0</v>
      </c>
      <c r="AR39">
        <v>0</v>
      </c>
      <c r="AS39">
        <v>0</v>
      </c>
      <c r="AT39">
        <v>1</v>
      </c>
      <c r="AU39">
        <v>0</v>
      </c>
      <c r="AV39">
        <v>1</v>
      </c>
      <c r="AW39">
        <v>0</v>
      </c>
      <c r="AX39">
        <v>0</v>
      </c>
      <c r="AY39">
        <v>0</v>
      </c>
      <c r="AZ39">
        <v>1</v>
      </c>
      <c r="BA39">
        <v>0</v>
      </c>
      <c r="BB39">
        <v>1</v>
      </c>
      <c r="BC39">
        <v>0</v>
      </c>
      <c r="BD39">
        <v>0</v>
      </c>
      <c r="BE39">
        <v>0</v>
      </c>
      <c r="BF39">
        <v>1</v>
      </c>
      <c r="BG39">
        <v>0</v>
      </c>
      <c r="BH39">
        <v>1</v>
      </c>
      <c r="BI39">
        <v>0</v>
      </c>
      <c r="BJ39">
        <v>0</v>
      </c>
      <c r="BK39">
        <v>0</v>
      </c>
      <c r="BL39">
        <v>1</v>
      </c>
      <c r="BM39">
        <v>0</v>
      </c>
      <c r="BN39">
        <v>1</v>
      </c>
      <c r="BO39">
        <v>0</v>
      </c>
      <c r="BP39">
        <v>0</v>
      </c>
      <c r="BQ39">
        <v>0</v>
      </c>
      <c r="BR39">
        <v>1</v>
      </c>
      <c r="BS39">
        <v>0</v>
      </c>
      <c r="BT39">
        <v>1</v>
      </c>
      <c r="BU39">
        <v>1</v>
      </c>
      <c r="BV39">
        <v>0</v>
      </c>
      <c r="BW39">
        <v>0</v>
      </c>
      <c r="BX39">
        <v>0</v>
      </c>
      <c r="BY39">
        <v>0</v>
      </c>
      <c r="BZ39">
        <v>0</v>
      </c>
      <c r="CA39">
        <v>0</v>
      </c>
      <c r="CB39">
        <v>0</v>
      </c>
      <c r="CC39">
        <v>0</v>
      </c>
      <c r="CD39">
        <v>0</v>
      </c>
      <c r="CE39">
        <v>0</v>
      </c>
      <c r="CF39">
        <v>1</v>
      </c>
      <c r="CG39">
        <v>0</v>
      </c>
      <c r="CH39">
        <v>0</v>
      </c>
      <c r="CI39">
        <v>0</v>
      </c>
      <c r="CJ39">
        <v>0</v>
      </c>
      <c r="CK39">
        <v>0</v>
      </c>
      <c r="CL39">
        <v>1</v>
      </c>
      <c r="CM39">
        <v>0</v>
      </c>
      <c r="CN39">
        <v>0</v>
      </c>
      <c r="CO39">
        <v>0</v>
      </c>
      <c r="CP39">
        <v>0</v>
      </c>
      <c r="CQ39">
        <v>0</v>
      </c>
      <c r="CR39">
        <v>1</v>
      </c>
      <c r="CS39">
        <v>0</v>
      </c>
      <c r="CT39">
        <v>0</v>
      </c>
      <c r="CU39">
        <v>0</v>
      </c>
      <c r="CV39">
        <v>0</v>
      </c>
      <c r="CW39">
        <v>0</v>
      </c>
      <c r="CX39">
        <v>1</v>
      </c>
      <c r="CY39">
        <v>0</v>
      </c>
      <c r="CZ39">
        <v>0</v>
      </c>
      <c r="DA39">
        <v>0</v>
      </c>
      <c r="DB39">
        <v>0</v>
      </c>
      <c r="DC39">
        <v>0</v>
      </c>
      <c r="DD39">
        <v>1</v>
      </c>
      <c r="DE39">
        <v>0</v>
      </c>
      <c r="DF39">
        <v>0</v>
      </c>
      <c r="DG39">
        <v>0</v>
      </c>
      <c r="DH39">
        <v>0</v>
      </c>
      <c r="DI39">
        <v>0</v>
      </c>
      <c r="DJ39">
        <v>0</v>
      </c>
      <c r="DK39">
        <v>0</v>
      </c>
      <c r="DL39">
        <v>0</v>
      </c>
      <c r="DM39">
        <v>1</v>
      </c>
      <c r="DN39">
        <v>0</v>
      </c>
      <c r="DO39">
        <v>0</v>
      </c>
      <c r="DP39">
        <v>1</v>
      </c>
      <c r="DQ39">
        <v>0</v>
      </c>
      <c r="DR39">
        <v>0</v>
      </c>
      <c r="DS39">
        <v>0</v>
      </c>
      <c r="DT39">
        <v>0</v>
      </c>
      <c r="DU39">
        <v>0</v>
      </c>
      <c r="DV39">
        <v>0</v>
      </c>
      <c r="DW39">
        <v>0</v>
      </c>
      <c r="DX39">
        <v>0</v>
      </c>
      <c r="DY39">
        <v>0</v>
      </c>
      <c r="DZ39">
        <v>1</v>
      </c>
      <c r="EA39">
        <v>0</v>
      </c>
      <c r="EB39">
        <v>1</v>
      </c>
      <c r="EC39">
        <v>0</v>
      </c>
      <c r="ED39">
        <v>0</v>
      </c>
      <c r="EE39">
        <v>0</v>
      </c>
      <c r="EF39">
        <v>0</v>
      </c>
      <c r="EG39">
        <v>0</v>
      </c>
      <c r="EH39">
        <v>0</v>
      </c>
      <c r="EI39">
        <v>0</v>
      </c>
      <c r="EJ39">
        <v>0</v>
      </c>
      <c r="EK39">
        <v>1</v>
      </c>
      <c r="EL39">
        <v>0</v>
      </c>
      <c r="EM39">
        <v>0</v>
      </c>
      <c r="EN39">
        <v>1</v>
      </c>
    </row>
    <row r="40" spans="1:144">
      <c r="A40" t="s">
        <v>19</v>
      </c>
      <c r="B40" t="s">
        <v>35</v>
      </c>
      <c r="C40" t="s">
        <v>63</v>
      </c>
      <c r="D40" t="s">
        <v>67</v>
      </c>
      <c r="E40" t="s">
        <v>558</v>
      </c>
      <c r="F40" t="s">
        <v>691</v>
      </c>
      <c r="G40" t="s">
        <v>558</v>
      </c>
      <c r="H40" t="s">
        <v>692</v>
      </c>
      <c r="I40" t="s">
        <v>557</v>
      </c>
      <c r="J40" t="s">
        <v>693</v>
      </c>
      <c r="K40" t="s">
        <v>557</v>
      </c>
      <c r="L40" t="s">
        <v>694</v>
      </c>
      <c r="M40" t="s">
        <v>557</v>
      </c>
      <c r="N40" t="s">
        <v>695</v>
      </c>
      <c r="O40" t="s">
        <v>557</v>
      </c>
      <c r="P40" t="s">
        <v>696</v>
      </c>
      <c r="Q40" t="s">
        <v>557</v>
      </c>
      <c r="R40" t="s">
        <v>697</v>
      </c>
      <c r="S40" t="s">
        <v>698</v>
      </c>
      <c r="T40" t="s">
        <v>560</v>
      </c>
      <c r="U40" t="s">
        <v>699</v>
      </c>
      <c r="V40" t="s">
        <v>561</v>
      </c>
      <c r="W40" t="s">
        <v>700</v>
      </c>
      <c r="X40" t="s">
        <v>644</v>
      </c>
      <c r="Y40" t="s">
        <v>701</v>
      </c>
      <c r="Z40" t="s">
        <v>564</v>
      </c>
      <c r="AA40" t="s">
        <v>702</v>
      </c>
      <c r="AB40" t="s">
        <v>566</v>
      </c>
      <c r="AC40" t="s">
        <v>703</v>
      </c>
      <c r="AD40" t="s">
        <v>569</v>
      </c>
      <c r="AE40">
        <v>0</v>
      </c>
      <c r="AF40">
        <v>0</v>
      </c>
      <c r="AG40">
        <v>0</v>
      </c>
      <c r="AH40">
        <v>0</v>
      </c>
      <c r="AI40">
        <v>1</v>
      </c>
      <c r="AJ40">
        <v>1</v>
      </c>
      <c r="AK40">
        <v>0</v>
      </c>
      <c r="AL40">
        <v>0</v>
      </c>
      <c r="AM40">
        <v>0</v>
      </c>
      <c r="AN40">
        <v>0</v>
      </c>
      <c r="AO40">
        <v>1</v>
      </c>
      <c r="AP40">
        <v>1</v>
      </c>
      <c r="AQ40">
        <v>0</v>
      </c>
      <c r="AR40">
        <v>0</v>
      </c>
      <c r="AS40">
        <v>0</v>
      </c>
      <c r="AT40">
        <v>1</v>
      </c>
      <c r="AU40">
        <v>0</v>
      </c>
      <c r="AV40">
        <v>1</v>
      </c>
      <c r="AW40">
        <v>0</v>
      </c>
      <c r="AX40">
        <v>0</v>
      </c>
      <c r="AY40">
        <v>0</v>
      </c>
      <c r="AZ40">
        <v>1</v>
      </c>
      <c r="BA40">
        <v>0</v>
      </c>
      <c r="BB40">
        <v>1</v>
      </c>
      <c r="BC40">
        <v>0</v>
      </c>
      <c r="BD40">
        <v>0</v>
      </c>
      <c r="BE40">
        <v>0</v>
      </c>
      <c r="BF40">
        <v>1</v>
      </c>
      <c r="BG40">
        <v>0</v>
      </c>
      <c r="BH40">
        <v>1</v>
      </c>
      <c r="BI40">
        <v>0</v>
      </c>
      <c r="BJ40">
        <v>0</v>
      </c>
      <c r="BK40">
        <v>0</v>
      </c>
      <c r="BL40">
        <v>1</v>
      </c>
      <c r="BM40">
        <v>0</v>
      </c>
      <c r="BN40">
        <v>1</v>
      </c>
      <c r="BO40">
        <v>0</v>
      </c>
      <c r="BP40">
        <v>0</v>
      </c>
      <c r="BQ40">
        <v>0</v>
      </c>
      <c r="BR40">
        <v>1</v>
      </c>
      <c r="BS40">
        <v>0</v>
      </c>
      <c r="BT40">
        <v>1</v>
      </c>
      <c r="BU40">
        <v>1</v>
      </c>
      <c r="BV40">
        <v>0</v>
      </c>
      <c r="BW40">
        <v>0</v>
      </c>
      <c r="BX40">
        <v>0</v>
      </c>
      <c r="BY40">
        <v>0</v>
      </c>
      <c r="BZ40">
        <v>0</v>
      </c>
      <c r="CA40">
        <v>0</v>
      </c>
      <c r="CB40">
        <v>0</v>
      </c>
      <c r="CC40">
        <v>0</v>
      </c>
      <c r="CD40">
        <v>0</v>
      </c>
      <c r="CE40">
        <v>0</v>
      </c>
      <c r="CF40">
        <v>1</v>
      </c>
      <c r="CG40">
        <v>0</v>
      </c>
      <c r="CH40">
        <v>1</v>
      </c>
      <c r="CI40">
        <v>0</v>
      </c>
      <c r="CJ40">
        <v>0</v>
      </c>
      <c r="CK40">
        <v>0</v>
      </c>
      <c r="CL40">
        <v>0</v>
      </c>
      <c r="CM40">
        <v>0</v>
      </c>
      <c r="CN40">
        <v>0</v>
      </c>
      <c r="CO40">
        <v>0</v>
      </c>
      <c r="CP40">
        <v>0</v>
      </c>
      <c r="CQ40">
        <v>0</v>
      </c>
      <c r="CR40">
        <v>1</v>
      </c>
      <c r="CS40">
        <v>0</v>
      </c>
      <c r="CT40">
        <v>0</v>
      </c>
      <c r="CU40">
        <v>0</v>
      </c>
      <c r="CV40">
        <v>1</v>
      </c>
      <c r="CW40">
        <v>0</v>
      </c>
      <c r="CX40">
        <v>0</v>
      </c>
      <c r="CY40">
        <v>0</v>
      </c>
      <c r="CZ40">
        <v>0</v>
      </c>
      <c r="DA40">
        <v>0</v>
      </c>
      <c r="DB40">
        <v>0</v>
      </c>
      <c r="DC40">
        <v>0</v>
      </c>
      <c r="DD40">
        <v>1</v>
      </c>
      <c r="DE40">
        <v>0</v>
      </c>
      <c r="DF40">
        <v>0</v>
      </c>
      <c r="DG40">
        <v>0</v>
      </c>
      <c r="DH40">
        <v>0</v>
      </c>
      <c r="DI40">
        <v>1</v>
      </c>
      <c r="DJ40">
        <v>0</v>
      </c>
      <c r="DK40">
        <v>0</v>
      </c>
      <c r="DL40">
        <v>0</v>
      </c>
      <c r="DM40">
        <v>0</v>
      </c>
      <c r="DN40">
        <v>0</v>
      </c>
      <c r="DO40">
        <v>0</v>
      </c>
      <c r="DP40">
        <v>1</v>
      </c>
      <c r="DQ40">
        <v>0</v>
      </c>
      <c r="DR40">
        <v>0</v>
      </c>
      <c r="DS40">
        <v>0</v>
      </c>
      <c r="DT40">
        <v>0</v>
      </c>
      <c r="DU40">
        <v>0</v>
      </c>
      <c r="DV40">
        <v>0</v>
      </c>
      <c r="DW40">
        <v>1</v>
      </c>
      <c r="DX40">
        <v>0</v>
      </c>
      <c r="DY40">
        <v>0</v>
      </c>
      <c r="DZ40">
        <v>0</v>
      </c>
      <c r="EA40">
        <v>0</v>
      </c>
      <c r="EB40">
        <v>1</v>
      </c>
      <c r="EC40">
        <v>0</v>
      </c>
      <c r="ED40">
        <v>0</v>
      </c>
      <c r="EE40">
        <v>0</v>
      </c>
      <c r="EF40">
        <v>0</v>
      </c>
      <c r="EG40">
        <v>0</v>
      </c>
      <c r="EH40">
        <v>0</v>
      </c>
      <c r="EI40">
        <v>0</v>
      </c>
      <c r="EJ40">
        <v>0</v>
      </c>
      <c r="EK40">
        <v>0</v>
      </c>
      <c r="EL40">
        <v>1</v>
      </c>
      <c r="EM40">
        <v>0</v>
      </c>
      <c r="EN40">
        <v>1</v>
      </c>
    </row>
    <row r="41" spans="1:144">
      <c r="A41" t="s">
        <v>15</v>
      </c>
      <c r="B41" t="s">
        <v>27</v>
      </c>
      <c r="C41" t="s">
        <v>41</v>
      </c>
      <c r="D41" t="s">
        <v>69</v>
      </c>
      <c r="E41" t="s">
        <v>557</v>
      </c>
      <c r="F41" t="s">
        <v>704</v>
      </c>
      <c r="G41" t="s">
        <v>557</v>
      </c>
      <c r="H41" t="s">
        <v>705</v>
      </c>
      <c r="I41" t="s">
        <v>557</v>
      </c>
      <c r="J41" t="s">
        <v>706</v>
      </c>
      <c r="K41" t="s">
        <v>557</v>
      </c>
      <c r="L41" t="s">
        <v>707</v>
      </c>
      <c r="M41" t="s">
        <v>557</v>
      </c>
      <c r="N41" t="s">
        <v>708</v>
      </c>
      <c r="O41" t="s">
        <v>557</v>
      </c>
      <c r="P41" t="s">
        <v>709</v>
      </c>
      <c r="Q41" t="s">
        <v>557</v>
      </c>
      <c r="R41" t="s">
        <v>710</v>
      </c>
      <c r="S41" t="s">
        <v>711</v>
      </c>
      <c r="T41" t="s">
        <v>561</v>
      </c>
      <c r="U41" t="s">
        <v>712</v>
      </c>
      <c r="V41" t="s">
        <v>560</v>
      </c>
      <c r="W41" t="s">
        <v>713</v>
      </c>
      <c r="X41" t="s">
        <v>713</v>
      </c>
      <c r="Y41" t="s">
        <v>714</v>
      </c>
      <c r="Z41" t="s">
        <v>564</v>
      </c>
      <c r="AA41" t="s">
        <v>713</v>
      </c>
      <c r="AB41" t="s">
        <v>713</v>
      </c>
      <c r="AC41" t="s">
        <v>713</v>
      </c>
      <c r="AD41" t="s">
        <v>713</v>
      </c>
      <c r="AE41">
        <v>0</v>
      </c>
      <c r="AF41">
        <v>0</v>
      </c>
      <c r="AG41">
        <v>0</v>
      </c>
      <c r="AH41">
        <v>1</v>
      </c>
      <c r="AI41">
        <v>0</v>
      </c>
      <c r="AJ41">
        <v>1</v>
      </c>
      <c r="AK41">
        <v>0</v>
      </c>
      <c r="AL41">
        <v>0</v>
      </c>
      <c r="AM41">
        <v>0</v>
      </c>
      <c r="AN41">
        <v>1</v>
      </c>
      <c r="AO41">
        <v>0</v>
      </c>
      <c r="AP41">
        <v>1</v>
      </c>
      <c r="AQ41">
        <v>0</v>
      </c>
      <c r="AR41">
        <v>0</v>
      </c>
      <c r="AS41">
        <v>0</v>
      </c>
      <c r="AT41">
        <v>1</v>
      </c>
      <c r="AU41">
        <v>0</v>
      </c>
      <c r="AV41">
        <v>1</v>
      </c>
      <c r="AW41">
        <v>0</v>
      </c>
      <c r="AX41">
        <v>0</v>
      </c>
      <c r="AY41">
        <v>0</v>
      </c>
      <c r="AZ41">
        <v>1</v>
      </c>
      <c r="BA41">
        <v>0</v>
      </c>
      <c r="BB41">
        <v>1</v>
      </c>
      <c r="BC41">
        <v>0</v>
      </c>
      <c r="BD41">
        <v>0</v>
      </c>
      <c r="BE41">
        <v>0</v>
      </c>
      <c r="BF41">
        <v>1</v>
      </c>
      <c r="BG41">
        <v>0</v>
      </c>
      <c r="BH41">
        <v>1</v>
      </c>
      <c r="BI41">
        <v>0</v>
      </c>
      <c r="BJ41">
        <v>0</v>
      </c>
      <c r="BK41">
        <v>0</v>
      </c>
      <c r="BL41">
        <v>1</v>
      </c>
      <c r="BM41">
        <v>0</v>
      </c>
      <c r="BN41">
        <v>1</v>
      </c>
      <c r="BO41">
        <v>0</v>
      </c>
      <c r="BP41">
        <v>0</v>
      </c>
      <c r="BQ41">
        <v>0</v>
      </c>
      <c r="BR41">
        <v>1</v>
      </c>
      <c r="BS41">
        <v>0</v>
      </c>
      <c r="BT41">
        <v>1</v>
      </c>
      <c r="BU41">
        <v>0</v>
      </c>
      <c r="BV41">
        <v>1</v>
      </c>
      <c r="BW41">
        <v>0</v>
      </c>
      <c r="BX41">
        <v>0</v>
      </c>
      <c r="BY41">
        <v>0</v>
      </c>
      <c r="BZ41">
        <v>0</v>
      </c>
      <c r="CA41">
        <v>0</v>
      </c>
      <c r="CB41">
        <v>0</v>
      </c>
      <c r="CC41">
        <v>0</v>
      </c>
      <c r="CD41">
        <v>0</v>
      </c>
      <c r="CE41">
        <v>0</v>
      </c>
      <c r="CF41">
        <v>1</v>
      </c>
      <c r="CG41">
        <v>1</v>
      </c>
      <c r="CH41">
        <v>0</v>
      </c>
      <c r="CI41">
        <v>0</v>
      </c>
      <c r="CJ41">
        <v>0</v>
      </c>
      <c r="CK41">
        <v>0</v>
      </c>
      <c r="CL41">
        <v>0</v>
      </c>
      <c r="CM41">
        <v>0</v>
      </c>
      <c r="CN41">
        <v>0</v>
      </c>
      <c r="CO41">
        <v>0</v>
      </c>
      <c r="CP41">
        <v>0</v>
      </c>
      <c r="CQ41">
        <v>0</v>
      </c>
      <c r="CR41">
        <v>1</v>
      </c>
      <c r="CS41">
        <v>0</v>
      </c>
      <c r="CT41">
        <v>0</v>
      </c>
      <c r="CU41">
        <v>0</v>
      </c>
      <c r="CV41">
        <v>0</v>
      </c>
      <c r="CW41">
        <v>0</v>
      </c>
      <c r="CX41">
        <v>0</v>
      </c>
      <c r="CY41">
        <v>0</v>
      </c>
      <c r="CZ41">
        <v>0</v>
      </c>
      <c r="DA41">
        <v>0</v>
      </c>
      <c r="DB41">
        <v>0</v>
      </c>
      <c r="DC41">
        <v>0</v>
      </c>
      <c r="DD41">
        <v>0</v>
      </c>
      <c r="DE41">
        <v>0</v>
      </c>
      <c r="DF41">
        <v>0</v>
      </c>
      <c r="DG41">
        <v>0</v>
      </c>
      <c r="DH41">
        <v>0</v>
      </c>
      <c r="DI41">
        <v>1</v>
      </c>
      <c r="DJ41">
        <v>0</v>
      </c>
      <c r="DK41">
        <v>0</v>
      </c>
      <c r="DL41">
        <v>0</v>
      </c>
      <c r="DM41">
        <v>0</v>
      </c>
      <c r="DN41">
        <v>0</v>
      </c>
      <c r="DO41">
        <v>0</v>
      </c>
      <c r="DP41">
        <v>1</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row>
    <row r="42" spans="1:144">
      <c r="A42" t="s">
        <v>21</v>
      </c>
      <c r="B42" t="s">
        <v>39</v>
      </c>
      <c r="C42" t="s">
        <v>59</v>
      </c>
      <c r="D42" t="s">
        <v>71</v>
      </c>
      <c r="E42" t="s">
        <v>557</v>
      </c>
      <c r="F42" t="s">
        <v>713</v>
      </c>
      <c r="G42" t="s">
        <v>557</v>
      </c>
      <c r="H42" t="s">
        <v>715</v>
      </c>
      <c r="I42" t="s">
        <v>557</v>
      </c>
      <c r="J42" t="s">
        <v>716</v>
      </c>
      <c r="K42" t="s">
        <v>557</v>
      </c>
      <c r="L42" t="s">
        <v>713</v>
      </c>
      <c r="M42" t="s">
        <v>556</v>
      </c>
      <c r="N42" t="s">
        <v>717</v>
      </c>
      <c r="O42" t="s">
        <v>557</v>
      </c>
      <c r="P42" t="s">
        <v>718</v>
      </c>
      <c r="Q42" t="s">
        <v>557</v>
      </c>
      <c r="R42" t="s">
        <v>719</v>
      </c>
      <c r="S42" t="s">
        <v>720</v>
      </c>
      <c r="T42" t="s">
        <v>562</v>
      </c>
      <c r="U42" t="s">
        <v>721</v>
      </c>
      <c r="V42" t="s">
        <v>560</v>
      </c>
      <c r="W42" t="s">
        <v>722</v>
      </c>
      <c r="X42" t="s">
        <v>562</v>
      </c>
      <c r="Y42" t="s">
        <v>723</v>
      </c>
      <c r="Z42" t="s">
        <v>570</v>
      </c>
      <c r="AA42" t="s">
        <v>724</v>
      </c>
      <c r="AB42" t="s">
        <v>569</v>
      </c>
      <c r="AC42" t="s">
        <v>725</v>
      </c>
      <c r="AD42" t="s">
        <v>564</v>
      </c>
      <c r="AE42">
        <v>0</v>
      </c>
      <c r="AF42">
        <v>0</v>
      </c>
      <c r="AG42">
        <v>0</v>
      </c>
      <c r="AH42">
        <v>1</v>
      </c>
      <c r="AI42">
        <v>0</v>
      </c>
      <c r="AJ42">
        <v>1</v>
      </c>
      <c r="AK42">
        <v>0</v>
      </c>
      <c r="AL42">
        <v>0</v>
      </c>
      <c r="AM42">
        <v>0</v>
      </c>
      <c r="AN42">
        <v>1</v>
      </c>
      <c r="AO42">
        <v>0</v>
      </c>
      <c r="AP42">
        <v>1</v>
      </c>
      <c r="AQ42">
        <v>0</v>
      </c>
      <c r="AR42">
        <v>0</v>
      </c>
      <c r="AS42">
        <v>0</v>
      </c>
      <c r="AT42">
        <v>1</v>
      </c>
      <c r="AU42">
        <v>0</v>
      </c>
      <c r="AV42">
        <v>1</v>
      </c>
      <c r="AW42">
        <v>0</v>
      </c>
      <c r="AX42">
        <v>0</v>
      </c>
      <c r="AY42">
        <v>0</v>
      </c>
      <c r="AZ42">
        <v>1</v>
      </c>
      <c r="BA42">
        <v>0</v>
      </c>
      <c r="BB42">
        <v>1</v>
      </c>
      <c r="BC42">
        <v>0</v>
      </c>
      <c r="BD42">
        <v>0</v>
      </c>
      <c r="BE42">
        <v>1</v>
      </c>
      <c r="BF42">
        <v>0</v>
      </c>
      <c r="BG42">
        <v>0</v>
      </c>
      <c r="BH42">
        <v>1</v>
      </c>
      <c r="BI42">
        <v>0</v>
      </c>
      <c r="BJ42">
        <v>0</v>
      </c>
      <c r="BK42">
        <v>0</v>
      </c>
      <c r="BL42">
        <v>1</v>
      </c>
      <c r="BM42">
        <v>0</v>
      </c>
      <c r="BN42">
        <v>1</v>
      </c>
      <c r="BO42">
        <v>0</v>
      </c>
      <c r="BP42">
        <v>0</v>
      </c>
      <c r="BQ42">
        <v>0</v>
      </c>
      <c r="BR42">
        <v>1</v>
      </c>
      <c r="BS42">
        <v>0</v>
      </c>
      <c r="BT42">
        <v>1</v>
      </c>
      <c r="BU42">
        <v>0</v>
      </c>
      <c r="BV42">
        <v>0</v>
      </c>
      <c r="BW42">
        <v>1</v>
      </c>
      <c r="BX42">
        <v>0</v>
      </c>
      <c r="BY42">
        <v>0</v>
      </c>
      <c r="BZ42">
        <v>0</v>
      </c>
      <c r="CA42">
        <v>0</v>
      </c>
      <c r="CB42">
        <v>0</v>
      </c>
      <c r="CC42">
        <v>0</v>
      </c>
      <c r="CD42">
        <v>0</v>
      </c>
      <c r="CE42">
        <v>0</v>
      </c>
      <c r="CF42">
        <v>1</v>
      </c>
      <c r="CG42">
        <v>1</v>
      </c>
      <c r="CH42">
        <v>0</v>
      </c>
      <c r="CI42">
        <v>0</v>
      </c>
      <c r="CJ42">
        <v>0</v>
      </c>
      <c r="CK42">
        <v>0</v>
      </c>
      <c r="CL42">
        <v>0</v>
      </c>
      <c r="CM42">
        <v>0</v>
      </c>
      <c r="CN42">
        <v>0</v>
      </c>
      <c r="CO42">
        <v>0</v>
      </c>
      <c r="CP42">
        <v>0</v>
      </c>
      <c r="CQ42">
        <v>0</v>
      </c>
      <c r="CR42">
        <v>1</v>
      </c>
      <c r="CS42">
        <v>0</v>
      </c>
      <c r="CT42">
        <v>0</v>
      </c>
      <c r="CU42">
        <v>1</v>
      </c>
      <c r="CV42">
        <v>0</v>
      </c>
      <c r="CW42">
        <v>0</v>
      </c>
      <c r="CX42">
        <v>0</v>
      </c>
      <c r="CY42">
        <v>0</v>
      </c>
      <c r="CZ42">
        <v>0</v>
      </c>
      <c r="DA42">
        <v>0</v>
      </c>
      <c r="DB42">
        <v>0</v>
      </c>
      <c r="DC42">
        <v>0</v>
      </c>
      <c r="DD42">
        <v>1</v>
      </c>
      <c r="DE42">
        <v>0</v>
      </c>
      <c r="DF42">
        <v>0</v>
      </c>
      <c r="DG42">
        <v>0</v>
      </c>
      <c r="DH42">
        <v>0</v>
      </c>
      <c r="DI42">
        <v>0</v>
      </c>
      <c r="DJ42">
        <v>0</v>
      </c>
      <c r="DK42">
        <v>0</v>
      </c>
      <c r="DL42">
        <v>0</v>
      </c>
      <c r="DM42">
        <v>0</v>
      </c>
      <c r="DN42">
        <v>0</v>
      </c>
      <c r="DO42">
        <v>1</v>
      </c>
      <c r="DP42">
        <v>1</v>
      </c>
      <c r="DQ42">
        <v>0</v>
      </c>
      <c r="DR42">
        <v>0</v>
      </c>
      <c r="DS42">
        <v>0</v>
      </c>
      <c r="DT42">
        <v>0</v>
      </c>
      <c r="DU42">
        <v>0</v>
      </c>
      <c r="DV42">
        <v>0</v>
      </c>
      <c r="DW42">
        <v>0</v>
      </c>
      <c r="DX42">
        <v>0</v>
      </c>
      <c r="DY42">
        <v>0</v>
      </c>
      <c r="DZ42">
        <v>1</v>
      </c>
      <c r="EA42">
        <v>0</v>
      </c>
      <c r="EB42">
        <v>1</v>
      </c>
      <c r="EC42">
        <v>0</v>
      </c>
      <c r="ED42">
        <v>0</v>
      </c>
      <c r="EE42">
        <v>0</v>
      </c>
      <c r="EF42">
        <v>0</v>
      </c>
      <c r="EG42">
        <v>1</v>
      </c>
      <c r="EH42">
        <v>0</v>
      </c>
      <c r="EI42">
        <v>0</v>
      </c>
      <c r="EJ42">
        <v>0</v>
      </c>
      <c r="EK42">
        <v>0</v>
      </c>
      <c r="EL42">
        <v>0</v>
      </c>
      <c r="EM42">
        <v>0</v>
      </c>
      <c r="EN42">
        <v>1</v>
      </c>
    </row>
    <row r="43" spans="1:144">
      <c r="A43" t="s">
        <v>17</v>
      </c>
      <c r="B43" t="s">
        <v>33</v>
      </c>
      <c r="C43" t="s">
        <v>51</v>
      </c>
      <c r="D43" t="s">
        <v>73</v>
      </c>
      <c r="E43" t="s">
        <v>556</v>
      </c>
      <c r="F43" t="s">
        <v>713</v>
      </c>
      <c r="G43" t="s">
        <v>556</v>
      </c>
      <c r="H43" t="s">
        <v>726</v>
      </c>
      <c r="I43" t="s">
        <v>557</v>
      </c>
      <c r="J43" t="s">
        <v>727</v>
      </c>
      <c r="K43" t="s">
        <v>556</v>
      </c>
      <c r="L43" t="s">
        <v>713</v>
      </c>
      <c r="M43" t="s">
        <v>556</v>
      </c>
      <c r="N43" t="s">
        <v>728</v>
      </c>
      <c r="O43" t="s">
        <v>557</v>
      </c>
      <c r="P43" t="s">
        <v>729</v>
      </c>
      <c r="Q43" t="s">
        <v>555</v>
      </c>
      <c r="R43" t="s">
        <v>730</v>
      </c>
      <c r="S43" t="s">
        <v>731</v>
      </c>
      <c r="T43" t="s">
        <v>560</v>
      </c>
      <c r="U43" t="s">
        <v>732</v>
      </c>
      <c r="V43" t="s">
        <v>561</v>
      </c>
      <c r="W43" t="s">
        <v>733</v>
      </c>
      <c r="X43" t="s">
        <v>562</v>
      </c>
      <c r="Y43" t="s">
        <v>734</v>
      </c>
      <c r="Z43" t="s">
        <v>566</v>
      </c>
      <c r="AA43" t="s">
        <v>735</v>
      </c>
      <c r="AB43" t="s">
        <v>645</v>
      </c>
      <c r="AC43" t="s">
        <v>736</v>
      </c>
      <c r="AD43" t="s">
        <v>570</v>
      </c>
      <c r="AE43">
        <v>0</v>
      </c>
      <c r="AF43">
        <v>0</v>
      </c>
      <c r="AG43">
        <v>1</v>
      </c>
      <c r="AH43">
        <v>0</v>
      </c>
      <c r="AI43">
        <v>0</v>
      </c>
      <c r="AJ43">
        <v>1</v>
      </c>
      <c r="AK43">
        <v>0</v>
      </c>
      <c r="AL43">
        <v>0</v>
      </c>
      <c r="AM43">
        <v>1</v>
      </c>
      <c r="AN43">
        <v>0</v>
      </c>
      <c r="AO43">
        <v>0</v>
      </c>
      <c r="AP43">
        <v>1</v>
      </c>
      <c r="AQ43">
        <v>0</v>
      </c>
      <c r="AR43">
        <v>0</v>
      </c>
      <c r="AS43">
        <v>0</v>
      </c>
      <c r="AT43">
        <v>1</v>
      </c>
      <c r="AU43">
        <v>0</v>
      </c>
      <c r="AV43">
        <v>1</v>
      </c>
      <c r="AW43">
        <v>0</v>
      </c>
      <c r="AX43">
        <v>0</v>
      </c>
      <c r="AY43">
        <v>1</v>
      </c>
      <c r="AZ43">
        <v>0</v>
      </c>
      <c r="BA43">
        <v>0</v>
      </c>
      <c r="BB43">
        <v>1</v>
      </c>
      <c r="BC43">
        <v>0</v>
      </c>
      <c r="BD43">
        <v>0</v>
      </c>
      <c r="BE43">
        <v>1</v>
      </c>
      <c r="BF43">
        <v>0</v>
      </c>
      <c r="BG43">
        <v>0</v>
      </c>
      <c r="BH43">
        <v>1</v>
      </c>
      <c r="BI43">
        <v>0</v>
      </c>
      <c r="BJ43">
        <v>0</v>
      </c>
      <c r="BK43">
        <v>0</v>
      </c>
      <c r="BL43">
        <v>1</v>
      </c>
      <c r="BM43">
        <v>0</v>
      </c>
      <c r="BN43">
        <v>1</v>
      </c>
      <c r="BO43">
        <v>0</v>
      </c>
      <c r="BP43">
        <v>1</v>
      </c>
      <c r="BQ43">
        <v>0</v>
      </c>
      <c r="BR43">
        <v>0</v>
      </c>
      <c r="BS43">
        <v>0</v>
      </c>
      <c r="BT43">
        <v>1</v>
      </c>
      <c r="BU43">
        <v>1</v>
      </c>
      <c r="BV43">
        <v>0</v>
      </c>
      <c r="BW43">
        <v>0</v>
      </c>
      <c r="BX43">
        <v>0</v>
      </c>
      <c r="BY43">
        <v>0</v>
      </c>
      <c r="BZ43">
        <v>0</v>
      </c>
      <c r="CA43">
        <v>0</v>
      </c>
      <c r="CB43">
        <v>0</v>
      </c>
      <c r="CC43">
        <v>0</v>
      </c>
      <c r="CD43">
        <v>0</v>
      </c>
      <c r="CE43">
        <v>0</v>
      </c>
      <c r="CF43">
        <v>1</v>
      </c>
      <c r="CG43">
        <v>0</v>
      </c>
      <c r="CH43">
        <v>1</v>
      </c>
      <c r="CI43">
        <v>0</v>
      </c>
      <c r="CJ43">
        <v>0</v>
      </c>
      <c r="CK43">
        <v>0</v>
      </c>
      <c r="CL43">
        <v>0</v>
      </c>
      <c r="CM43">
        <v>0</v>
      </c>
      <c r="CN43">
        <v>0</v>
      </c>
      <c r="CO43">
        <v>0</v>
      </c>
      <c r="CP43">
        <v>0</v>
      </c>
      <c r="CQ43">
        <v>0</v>
      </c>
      <c r="CR43">
        <v>1</v>
      </c>
      <c r="CS43">
        <v>0</v>
      </c>
      <c r="CT43">
        <v>0</v>
      </c>
      <c r="CU43">
        <v>1</v>
      </c>
      <c r="CV43">
        <v>0</v>
      </c>
      <c r="CW43">
        <v>0</v>
      </c>
      <c r="CX43">
        <v>0</v>
      </c>
      <c r="CY43">
        <v>0</v>
      </c>
      <c r="CZ43">
        <v>0</v>
      </c>
      <c r="DA43">
        <v>0</v>
      </c>
      <c r="DB43">
        <v>0</v>
      </c>
      <c r="DC43">
        <v>0</v>
      </c>
      <c r="DD43">
        <v>1</v>
      </c>
      <c r="DE43">
        <v>0</v>
      </c>
      <c r="DF43">
        <v>0</v>
      </c>
      <c r="DG43">
        <v>0</v>
      </c>
      <c r="DH43">
        <v>0</v>
      </c>
      <c r="DI43">
        <v>0</v>
      </c>
      <c r="DJ43">
        <v>0</v>
      </c>
      <c r="DK43">
        <v>1</v>
      </c>
      <c r="DL43">
        <v>0</v>
      </c>
      <c r="DM43">
        <v>0</v>
      </c>
      <c r="DN43">
        <v>0</v>
      </c>
      <c r="DO43">
        <v>0</v>
      </c>
      <c r="DP43">
        <v>1</v>
      </c>
      <c r="DQ43">
        <v>0</v>
      </c>
      <c r="DR43">
        <v>0</v>
      </c>
      <c r="DS43">
        <v>0</v>
      </c>
      <c r="DT43">
        <v>0</v>
      </c>
      <c r="DU43">
        <v>0</v>
      </c>
      <c r="DV43">
        <v>0</v>
      </c>
      <c r="DW43">
        <v>0</v>
      </c>
      <c r="DX43">
        <v>1</v>
      </c>
      <c r="DY43">
        <v>0</v>
      </c>
      <c r="DZ43">
        <v>0</v>
      </c>
      <c r="EA43">
        <v>0</v>
      </c>
      <c r="EB43">
        <v>1</v>
      </c>
      <c r="EC43">
        <v>0</v>
      </c>
      <c r="ED43">
        <v>0</v>
      </c>
      <c r="EE43">
        <v>0</v>
      </c>
      <c r="EF43">
        <v>0</v>
      </c>
      <c r="EG43">
        <v>0</v>
      </c>
      <c r="EH43">
        <v>0</v>
      </c>
      <c r="EI43">
        <v>0</v>
      </c>
      <c r="EJ43">
        <v>0</v>
      </c>
      <c r="EK43">
        <v>0</v>
      </c>
      <c r="EL43">
        <v>0</v>
      </c>
      <c r="EM43">
        <v>1</v>
      </c>
      <c r="EN43">
        <v>1</v>
      </c>
    </row>
    <row r="44" spans="1:144">
      <c r="A44" t="s">
        <v>19</v>
      </c>
      <c r="B44" t="s">
        <v>35</v>
      </c>
      <c r="C44" t="s">
        <v>63</v>
      </c>
      <c r="D44" t="s">
        <v>75</v>
      </c>
      <c r="E44" t="s">
        <v>557</v>
      </c>
      <c r="F44" t="s">
        <v>737</v>
      </c>
      <c r="G44" t="s">
        <v>557</v>
      </c>
      <c r="H44" t="s">
        <v>738</v>
      </c>
      <c r="I44" t="s">
        <v>557</v>
      </c>
      <c r="J44" t="s">
        <v>739</v>
      </c>
      <c r="K44" t="s">
        <v>557</v>
      </c>
      <c r="L44" t="s">
        <v>740</v>
      </c>
      <c r="M44" t="s">
        <v>558</v>
      </c>
      <c r="N44" t="s">
        <v>740</v>
      </c>
      <c r="O44" t="s">
        <v>557</v>
      </c>
      <c r="P44" t="s">
        <v>740</v>
      </c>
      <c r="Q44" t="s">
        <v>557</v>
      </c>
      <c r="R44" t="s">
        <v>740</v>
      </c>
      <c r="S44" t="s">
        <v>741</v>
      </c>
      <c r="T44" t="s">
        <v>560</v>
      </c>
      <c r="U44" t="s">
        <v>742</v>
      </c>
      <c r="V44" t="s">
        <v>565</v>
      </c>
      <c r="W44" t="s">
        <v>743</v>
      </c>
      <c r="X44" t="s">
        <v>562</v>
      </c>
      <c r="Y44" t="s">
        <v>744</v>
      </c>
      <c r="Z44" t="s">
        <v>564</v>
      </c>
      <c r="AA44" t="s">
        <v>745</v>
      </c>
      <c r="AB44" t="s">
        <v>566</v>
      </c>
      <c r="AC44" t="s">
        <v>746</v>
      </c>
      <c r="AD44" t="s">
        <v>646</v>
      </c>
      <c r="AE44">
        <v>0</v>
      </c>
      <c r="AF44">
        <v>0</v>
      </c>
      <c r="AG44">
        <v>0</v>
      </c>
      <c r="AH44">
        <v>1</v>
      </c>
      <c r="AI44">
        <v>0</v>
      </c>
      <c r="AJ44">
        <v>1</v>
      </c>
      <c r="AK44">
        <v>0</v>
      </c>
      <c r="AL44">
        <v>0</v>
      </c>
      <c r="AM44">
        <v>0</v>
      </c>
      <c r="AN44">
        <v>1</v>
      </c>
      <c r="AO44">
        <v>0</v>
      </c>
      <c r="AP44">
        <v>1</v>
      </c>
      <c r="AQ44">
        <v>0</v>
      </c>
      <c r="AR44">
        <v>0</v>
      </c>
      <c r="AS44">
        <v>0</v>
      </c>
      <c r="AT44">
        <v>1</v>
      </c>
      <c r="AU44">
        <v>0</v>
      </c>
      <c r="AV44">
        <v>1</v>
      </c>
      <c r="AW44">
        <v>0</v>
      </c>
      <c r="AX44">
        <v>0</v>
      </c>
      <c r="AY44">
        <v>0</v>
      </c>
      <c r="AZ44">
        <v>1</v>
      </c>
      <c r="BA44">
        <v>0</v>
      </c>
      <c r="BB44">
        <v>1</v>
      </c>
      <c r="BC44">
        <v>0</v>
      </c>
      <c r="BD44">
        <v>0</v>
      </c>
      <c r="BE44">
        <v>0</v>
      </c>
      <c r="BF44">
        <v>0</v>
      </c>
      <c r="BG44">
        <v>1</v>
      </c>
      <c r="BH44">
        <v>1</v>
      </c>
      <c r="BI44">
        <v>0</v>
      </c>
      <c r="BJ44">
        <v>0</v>
      </c>
      <c r="BK44">
        <v>0</v>
      </c>
      <c r="BL44">
        <v>1</v>
      </c>
      <c r="BM44">
        <v>0</v>
      </c>
      <c r="BN44">
        <v>1</v>
      </c>
      <c r="BO44">
        <v>0</v>
      </c>
      <c r="BP44">
        <v>0</v>
      </c>
      <c r="BQ44">
        <v>0</v>
      </c>
      <c r="BR44">
        <v>1</v>
      </c>
      <c r="BS44">
        <v>0</v>
      </c>
      <c r="BT44">
        <v>1</v>
      </c>
      <c r="BU44">
        <v>1</v>
      </c>
      <c r="BV44">
        <v>0</v>
      </c>
      <c r="BW44">
        <v>0</v>
      </c>
      <c r="BX44">
        <v>0</v>
      </c>
      <c r="BY44">
        <v>0</v>
      </c>
      <c r="BZ44">
        <v>0</v>
      </c>
      <c r="CA44">
        <v>0</v>
      </c>
      <c r="CB44">
        <v>0</v>
      </c>
      <c r="CC44">
        <v>0</v>
      </c>
      <c r="CD44">
        <v>0</v>
      </c>
      <c r="CE44">
        <v>0</v>
      </c>
      <c r="CF44">
        <v>1</v>
      </c>
      <c r="CG44">
        <v>0</v>
      </c>
      <c r="CH44">
        <v>0</v>
      </c>
      <c r="CI44">
        <v>0</v>
      </c>
      <c r="CJ44">
        <v>0</v>
      </c>
      <c r="CK44">
        <v>0</v>
      </c>
      <c r="CL44">
        <v>1</v>
      </c>
      <c r="CM44">
        <v>0</v>
      </c>
      <c r="CN44">
        <v>0</v>
      </c>
      <c r="CO44">
        <v>0</v>
      </c>
      <c r="CP44">
        <v>0</v>
      </c>
      <c r="CQ44">
        <v>0</v>
      </c>
      <c r="CR44">
        <v>1</v>
      </c>
      <c r="CS44">
        <v>0</v>
      </c>
      <c r="CT44">
        <v>0</v>
      </c>
      <c r="CU44">
        <v>1</v>
      </c>
      <c r="CV44">
        <v>0</v>
      </c>
      <c r="CW44">
        <v>0</v>
      </c>
      <c r="CX44">
        <v>0</v>
      </c>
      <c r="CY44">
        <v>0</v>
      </c>
      <c r="CZ44">
        <v>0</v>
      </c>
      <c r="DA44">
        <v>0</v>
      </c>
      <c r="DB44">
        <v>0</v>
      </c>
      <c r="DC44">
        <v>0</v>
      </c>
      <c r="DD44">
        <v>1</v>
      </c>
      <c r="DE44">
        <v>0</v>
      </c>
      <c r="DF44">
        <v>0</v>
      </c>
      <c r="DG44">
        <v>0</v>
      </c>
      <c r="DH44">
        <v>0</v>
      </c>
      <c r="DI44">
        <v>1</v>
      </c>
      <c r="DJ44">
        <v>0</v>
      </c>
      <c r="DK44">
        <v>0</v>
      </c>
      <c r="DL44">
        <v>0</v>
      </c>
      <c r="DM44">
        <v>0</v>
      </c>
      <c r="DN44">
        <v>0</v>
      </c>
      <c r="DO44">
        <v>0</v>
      </c>
      <c r="DP44">
        <v>1</v>
      </c>
      <c r="DQ44">
        <v>0</v>
      </c>
      <c r="DR44">
        <v>0</v>
      </c>
      <c r="DS44">
        <v>0</v>
      </c>
      <c r="DT44">
        <v>0</v>
      </c>
      <c r="DU44">
        <v>0</v>
      </c>
      <c r="DV44">
        <v>0</v>
      </c>
      <c r="DW44">
        <v>1</v>
      </c>
      <c r="DX44">
        <v>0</v>
      </c>
      <c r="DY44">
        <v>0</v>
      </c>
      <c r="DZ44">
        <v>0</v>
      </c>
      <c r="EA44">
        <v>0</v>
      </c>
      <c r="EB44">
        <v>1</v>
      </c>
      <c r="EC44">
        <v>0</v>
      </c>
      <c r="ED44">
        <v>0</v>
      </c>
      <c r="EE44">
        <v>0</v>
      </c>
      <c r="EF44">
        <v>0</v>
      </c>
      <c r="EG44">
        <v>0</v>
      </c>
      <c r="EH44">
        <v>0</v>
      </c>
      <c r="EI44">
        <v>0</v>
      </c>
      <c r="EJ44">
        <v>0</v>
      </c>
      <c r="EK44">
        <v>1</v>
      </c>
      <c r="EL44">
        <v>0</v>
      </c>
      <c r="EM44">
        <v>0</v>
      </c>
      <c r="EN44">
        <v>1</v>
      </c>
    </row>
    <row r="45" spans="1:144">
      <c r="A45" t="s">
        <v>17</v>
      </c>
      <c r="B45" t="s">
        <v>31</v>
      </c>
      <c r="C45" t="s">
        <v>49</v>
      </c>
      <c r="D45" t="s">
        <v>77</v>
      </c>
      <c r="E45" t="s">
        <v>558</v>
      </c>
      <c r="F45" t="s">
        <v>747</v>
      </c>
      <c r="G45" t="s">
        <v>558</v>
      </c>
      <c r="H45" t="s">
        <v>748</v>
      </c>
      <c r="I45" t="s">
        <v>557</v>
      </c>
      <c r="J45" t="s">
        <v>749</v>
      </c>
      <c r="K45" t="s">
        <v>557</v>
      </c>
      <c r="L45" t="s">
        <v>750</v>
      </c>
      <c r="M45" t="s">
        <v>557</v>
      </c>
      <c r="N45" t="s">
        <v>751</v>
      </c>
      <c r="O45" t="s">
        <v>557</v>
      </c>
      <c r="P45" t="s">
        <v>752</v>
      </c>
      <c r="Q45" t="s">
        <v>558</v>
      </c>
      <c r="R45" t="s">
        <v>753</v>
      </c>
      <c r="S45" t="s">
        <v>754</v>
      </c>
      <c r="T45" t="s">
        <v>564</v>
      </c>
      <c r="U45" t="s">
        <v>755</v>
      </c>
      <c r="V45" t="s">
        <v>564</v>
      </c>
      <c r="W45" t="s">
        <v>756</v>
      </c>
      <c r="X45" t="s">
        <v>560</v>
      </c>
      <c r="Y45" t="s">
        <v>757</v>
      </c>
      <c r="Z45" t="s">
        <v>569</v>
      </c>
      <c r="AA45" t="s">
        <v>758</v>
      </c>
      <c r="AB45" t="s">
        <v>560</v>
      </c>
      <c r="AC45" t="s">
        <v>759</v>
      </c>
      <c r="AD45" t="s">
        <v>561</v>
      </c>
      <c r="AE45">
        <v>0</v>
      </c>
      <c r="AF45">
        <v>0</v>
      </c>
      <c r="AG45">
        <v>0</v>
      </c>
      <c r="AH45">
        <v>0</v>
      </c>
      <c r="AI45">
        <v>1</v>
      </c>
      <c r="AJ45">
        <v>1</v>
      </c>
      <c r="AK45">
        <v>0</v>
      </c>
      <c r="AL45">
        <v>0</v>
      </c>
      <c r="AM45">
        <v>0</v>
      </c>
      <c r="AN45">
        <v>0</v>
      </c>
      <c r="AO45">
        <v>1</v>
      </c>
      <c r="AP45">
        <v>1</v>
      </c>
      <c r="AQ45">
        <v>0</v>
      </c>
      <c r="AR45">
        <v>0</v>
      </c>
      <c r="AS45">
        <v>0</v>
      </c>
      <c r="AT45">
        <v>1</v>
      </c>
      <c r="AU45">
        <v>0</v>
      </c>
      <c r="AV45">
        <v>1</v>
      </c>
      <c r="AW45">
        <v>0</v>
      </c>
      <c r="AX45">
        <v>0</v>
      </c>
      <c r="AY45">
        <v>0</v>
      </c>
      <c r="AZ45">
        <v>1</v>
      </c>
      <c r="BA45">
        <v>0</v>
      </c>
      <c r="BB45">
        <v>1</v>
      </c>
      <c r="BC45">
        <v>0</v>
      </c>
      <c r="BD45">
        <v>0</v>
      </c>
      <c r="BE45">
        <v>0</v>
      </c>
      <c r="BF45">
        <v>1</v>
      </c>
      <c r="BG45">
        <v>0</v>
      </c>
      <c r="BH45">
        <v>1</v>
      </c>
      <c r="BI45">
        <v>0</v>
      </c>
      <c r="BJ45">
        <v>0</v>
      </c>
      <c r="BK45">
        <v>0</v>
      </c>
      <c r="BL45">
        <v>1</v>
      </c>
      <c r="BM45">
        <v>0</v>
      </c>
      <c r="BN45">
        <v>1</v>
      </c>
      <c r="BO45">
        <v>0</v>
      </c>
      <c r="BP45">
        <v>0</v>
      </c>
      <c r="BQ45">
        <v>0</v>
      </c>
      <c r="BR45">
        <v>0</v>
      </c>
      <c r="BS45">
        <v>1</v>
      </c>
      <c r="BT45">
        <v>1</v>
      </c>
      <c r="BU45">
        <v>0</v>
      </c>
      <c r="BV45">
        <v>0</v>
      </c>
      <c r="BW45">
        <v>0</v>
      </c>
      <c r="BX45">
        <v>0</v>
      </c>
      <c r="BY45">
        <v>1</v>
      </c>
      <c r="BZ45">
        <v>0</v>
      </c>
      <c r="CA45">
        <v>0</v>
      </c>
      <c r="CB45">
        <v>0</v>
      </c>
      <c r="CC45">
        <v>0</v>
      </c>
      <c r="CD45">
        <v>0</v>
      </c>
      <c r="CE45">
        <v>0</v>
      </c>
      <c r="CF45">
        <v>1</v>
      </c>
      <c r="CG45">
        <v>0</v>
      </c>
      <c r="CH45">
        <v>0</v>
      </c>
      <c r="CI45">
        <v>0</v>
      </c>
      <c r="CJ45">
        <v>0</v>
      </c>
      <c r="CK45">
        <v>1</v>
      </c>
      <c r="CL45">
        <v>0</v>
      </c>
      <c r="CM45">
        <v>0</v>
      </c>
      <c r="CN45">
        <v>0</v>
      </c>
      <c r="CO45">
        <v>0</v>
      </c>
      <c r="CP45">
        <v>0</v>
      </c>
      <c r="CQ45">
        <v>0</v>
      </c>
      <c r="CR45">
        <v>1</v>
      </c>
      <c r="CS45">
        <v>1</v>
      </c>
      <c r="CT45">
        <v>0</v>
      </c>
      <c r="CU45">
        <v>0</v>
      </c>
      <c r="CV45">
        <v>0</v>
      </c>
      <c r="CW45">
        <v>0</v>
      </c>
      <c r="CX45">
        <v>0</v>
      </c>
      <c r="CY45">
        <v>0</v>
      </c>
      <c r="CZ45">
        <v>0</v>
      </c>
      <c r="DA45">
        <v>0</v>
      </c>
      <c r="DB45">
        <v>0</v>
      </c>
      <c r="DC45">
        <v>0</v>
      </c>
      <c r="DD45">
        <v>1</v>
      </c>
      <c r="DE45">
        <v>0</v>
      </c>
      <c r="DF45">
        <v>0</v>
      </c>
      <c r="DG45">
        <v>0</v>
      </c>
      <c r="DH45">
        <v>0</v>
      </c>
      <c r="DI45">
        <v>0</v>
      </c>
      <c r="DJ45">
        <v>0</v>
      </c>
      <c r="DK45">
        <v>0</v>
      </c>
      <c r="DL45">
        <v>0</v>
      </c>
      <c r="DM45">
        <v>0</v>
      </c>
      <c r="DN45">
        <v>1</v>
      </c>
      <c r="DO45">
        <v>0</v>
      </c>
      <c r="DP45">
        <v>1</v>
      </c>
      <c r="DQ45">
        <v>1</v>
      </c>
      <c r="DR45">
        <v>0</v>
      </c>
      <c r="DS45">
        <v>0</v>
      </c>
      <c r="DT45">
        <v>0</v>
      </c>
      <c r="DU45">
        <v>0</v>
      </c>
      <c r="DV45">
        <v>0</v>
      </c>
      <c r="DW45">
        <v>0</v>
      </c>
      <c r="DX45">
        <v>0</v>
      </c>
      <c r="DY45">
        <v>0</v>
      </c>
      <c r="DZ45">
        <v>0</v>
      </c>
      <c r="EA45">
        <v>0</v>
      </c>
      <c r="EB45">
        <v>1</v>
      </c>
      <c r="EC45">
        <v>0</v>
      </c>
      <c r="ED45">
        <v>1</v>
      </c>
      <c r="EE45">
        <v>0</v>
      </c>
      <c r="EF45">
        <v>0</v>
      </c>
      <c r="EG45">
        <v>0</v>
      </c>
      <c r="EH45">
        <v>0</v>
      </c>
      <c r="EI45">
        <v>0</v>
      </c>
      <c r="EJ45">
        <v>0</v>
      </c>
      <c r="EK45">
        <v>0</v>
      </c>
      <c r="EL45">
        <v>0</v>
      </c>
      <c r="EM45">
        <v>0</v>
      </c>
      <c r="EN45">
        <v>1</v>
      </c>
    </row>
    <row r="46" spans="1:144">
      <c r="A46" t="s">
        <v>15</v>
      </c>
      <c r="B46" t="s">
        <v>25</v>
      </c>
      <c r="C46" t="s">
        <v>470</v>
      </c>
      <c r="D46" t="s">
        <v>79</v>
      </c>
      <c r="E46" t="s">
        <v>558</v>
      </c>
      <c r="F46" t="s">
        <v>760</v>
      </c>
      <c r="G46" t="s">
        <v>558</v>
      </c>
      <c r="H46" t="s">
        <v>761</v>
      </c>
      <c r="I46" t="s">
        <v>558</v>
      </c>
      <c r="J46" t="s">
        <v>762</v>
      </c>
      <c r="K46" t="s">
        <v>558</v>
      </c>
      <c r="L46" t="s">
        <v>763</v>
      </c>
      <c r="M46" t="s">
        <v>557</v>
      </c>
      <c r="N46" t="s">
        <v>764</v>
      </c>
      <c r="O46" t="s">
        <v>558</v>
      </c>
      <c r="P46" t="s">
        <v>765</v>
      </c>
      <c r="Q46" t="s">
        <v>557</v>
      </c>
      <c r="R46" t="s">
        <v>766</v>
      </c>
      <c r="S46" t="s">
        <v>767</v>
      </c>
      <c r="T46" t="s">
        <v>565</v>
      </c>
      <c r="U46" t="s">
        <v>768</v>
      </c>
      <c r="V46" t="s">
        <v>561</v>
      </c>
      <c r="W46" t="s">
        <v>769</v>
      </c>
      <c r="X46" t="s">
        <v>562</v>
      </c>
      <c r="Y46" t="s">
        <v>770</v>
      </c>
      <c r="Z46" t="s">
        <v>566</v>
      </c>
      <c r="AA46" t="s">
        <v>771</v>
      </c>
      <c r="AB46" t="s">
        <v>570</v>
      </c>
      <c r="AC46" t="s">
        <v>772</v>
      </c>
      <c r="AD46" t="s">
        <v>570</v>
      </c>
      <c r="AE46">
        <v>0</v>
      </c>
      <c r="AF46">
        <v>0</v>
      </c>
      <c r="AG46">
        <v>0</v>
      </c>
      <c r="AH46">
        <v>0</v>
      </c>
      <c r="AI46">
        <v>1</v>
      </c>
      <c r="AJ46">
        <v>1</v>
      </c>
      <c r="AK46">
        <v>0</v>
      </c>
      <c r="AL46">
        <v>0</v>
      </c>
      <c r="AM46">
        <v>0</v>
      </c>
      <c r="AN46">
        <v>0</v>
      </c>
      <c r="AO46">
        <v>1</v>
      </c>
      <c r="AP46">
        <v>1</v>
      </c>
      <c r="AQ46">
        <v>0</v>
      </c>
      <c r="AR46">
        <v>0</v>
      </c>
      <c r="AS46">
        <v>0</v>
      </c>
      <c r="AT46">
        <v>0</v>
      </c>
      <c r="AU46">
        <v>1</v>
      </c>
      <c r="AV46">
        <v>1</v>
      </c>
      <c r="AW46">
        <v>0</v>
      </c>
      <c r="AX46">
        <v>0</v>
      </c>
      <c r="AY46">
        <v>0</v>
      </c>
      <c r="AZ46">
        <v>0</v>
      </c>
      <c r="BA46">
        <v>1</v>
      </c>
      <c r="BB46">
        <v>1</v>
      </c>
      <c r="BC46">
        <v>0</v>
      </c>
      <c r="BD46">
        <v>0</v>
      </c>
      <c r="BE46">
        <v>0</v>
      </c>
      <c r="BF46">
        <v>1</v>
      </c>
      <c r="BG46">
        <v>0</v>
      </c>
      <c r="BH46">
        <v>1</v>
      </c>
      <c r="BI46">
        <v>0</v>
      </c>
      <c r="BJ46">
        <v>0</v>
      </c>
      <c r="BK46">
        <v>0</v>
      </c>
      <c r="BL46">
        <v>0</v>
      </c>
      <c r="BM46">
        <v>1</v>
      </c>
      <c r="BN46">
        <v>1</v>
      </c>
      <c r="BO46">
        <v>0</v>
      </c>
      <c r="BP46">
        <v>0</v>
      </c>
      <c r="BQ46">
        <v>0</v>
      </c>
      <c r="BR46">
        <v>1</v>
      </c>
      <c r="BS46">
        <v>0</v>
      </c>
      <c r="BT46">
        <v>1</v>
      </c>
      <c r="BU46">
        <v>0</v>
      </c>
      <c r="BV46">
        <v>0</v>
      </c>
      <c r="BW46">
        <v>0</v>
      </c>
      <c r="BX46">
        <v>0</v>
      </c>
      <c r="BY46">
        <v>0</v>
      </c>
      <c r="BZ46">
        <v>1</v>
      </c>
      <c r="CA46">
        <v>0</v>
      </c>
      <c r="CB46">
        <v>0</v>
      </c>
      <c r="CC46">
        <v>0</v>
      </c>
      <c r="CD46">
        <v>0</v>
      </c>
      <c r="CE46">
        <v>0</v>
      </c>
      <c r="CF46">
        <v>1</v>
      </c>
      <c r="CG46">
        <v>0</v>
      </c>
      <c r="CH46">
        <v>1</v>
      </c>
      <c r="CI46">
        <v>0</v>
      </c>
      <c r="CJ46">
        <v>0</v>
      </c>
      <c r="CK46">
        <v>0</v>
      </c>
      <c r="CL46">
        <v>0</v>
      </c>
      <c r="CM46">
        <v>0</v>
      </c>
      <c r="CN46">
        <v>0</v>
      </c>
      <c r="CO46">
        <v>0</v>
      </c>
      <c r="CP46">
        <v>0</v>
      </c>
      <c r="CQ46">
        <v>0</v>
      </c>
      <c r="CR46">
        <v>1</v>
      </c>
      <c r="CS46">
        <v>0</v>
      </c>
      <c r="CT46">
        <v>0</v>
      </c>
      <c r="CU46">
        <v>1</v>
      </c>
      <c r="CV46">
        <v>0</v>
      </c>
      <c r="CW46">
        <v>0</v>
      </c>
      <c r="CX46">
        <v>0</v>
      </c>
      <c r="CY46">
        <v>0</v>
      </c>
      <c r="CZ46">
        <v>0</v>
      </c>
      <c r="DA46">
        <v>0</v>
      </c>
      <c r="DB46">
        <v>0</v>
      </c>
      <c r="DC46">
        <v>0</v>
      </c>
      <c r="DD46">
        <v>1</v>
      </c>
      <c r="DE46">
        <v>0</v>
      </c>
      <c r="DF46">
        <v>0</v>
      </c>
      <c r="DG46">
        <v>0</v>
      </c>
      <c r="DH46">
        <v>0</v>
      </c>
      <c r="DI46">
        <v>0</v>
      </c>
      <c r="DJ46">
        <v>0</v>
      </c>
      <c r="DK46">
        <v>1</v>
      </c>
      <c r="DL46">
        <v>0</v>
      </c>
      <c r="DM46">
        <v>0</v>
      </c>
      <c r="DN46">
        <v>0</v>
      </c>
      <c r="DO46">
        <v>0</v>
      </c>
      <c r="DP46">
        <v>1</v>
      </c>
      <c r="DQ46">
        <v>0</v>
      </c>
      <c r="DR46">
        <v>0</v>
      </c>
      <c r="DS46">
        <v>0</v>
      </c>
      <c r="DT46">
        <v>0</v>
      </c>
      <c r="DU46">
        <v>0</v>
      </c>
      <c r="DV46">
        <v>0</v>
      </c>
      <c r="DW46">
        <v>0</v>
      </c>
      <c r="DX46">
        <v>0</v>
      </c>
      <c r="DY46">
        <v>0</v>
      </c>
      <c r="DZ46">
        <v>0</v>
      </c>
      <c r="EA46">
        <v>1</v>
      </c>
      <c r="EB46">
        <v>1</v>
      </c>
      <c r="EC46">
        <v>0</v>
      </c>
      <c r="ED46">
        <v>0</v>
      </c>
      <c r="EE46">
        <v>0</v>
      </c>
      <c r="EF46">
        <v>0</v>
      </c>
      <c r="EG46">
        <v>0</v>
      </c>
      <c r="EH46">
        <v>0</v>
      </c>
      <c r="EI46">
        <v>0</v>
      </c>
      <c r="EJ46">
        <v>0</v>
      </c>
      <c r="EK46">
        <v>0</v>
      </c>
      <c r="EL46">
        <v>0</v>
      </c>
      <c r="EM46">
        <v>1</v>
      </c>
      <c r="EN46">
        <v>1</v>
      </c>
    </row>
    <row r="47" spans="1:144">
      <c r="A47" t="s">
        <v>15</v>
      </c>
      <c r="B47" t="s">
        <v>25</v>
      </c>
      <c r="C47" t="s">
        <v>470</v>
      </c>
      <c r="D47" t="s">
        <v>81</v>
      </c>
      <c r="E47" t="s">
        <v>556</v>
      </c>
      <c r="F47" t="s">
        <v>773</v>
      </c>
      <c r="G47" t="s">
        <v>557</v>
      </c>
      <c r="H47" t="s">
        <v>774</v>
      </c>
      <c r="I47" t="s">
        <v>556</v>
      </c>
      <c r="J47" t="s">
        <v>775</v>
      </c>
      <c r="K47" t="s">
        <v>556</v>
      </c>
      <c r="L47" t="s">
        <v>776</v>
      </c>
      <c r="M47" t="s">
        <v>556</v>
      </c>
      <c r="N47" t="s">
        <v>776</v>
      </c>
      <c r="O47" t="s">
        <v>556</v>
      </c>
      <c r="P47" t="s">
        <v>776</v>
      </c>
      <c r="Q47" t="s">
        <v>556</v>
      </c>
      <c r="R47" t="s">
        <v>776</v>
      </c>
      <c r="S47" t="s">
        <v>777</v>
      </c>
      <c r="T47" t="s">
        <v>646</v>
      </c>
      <c r="U47" t="s">
        <v>778</v>
      </c>
      <c r="V47" t="s">
        <v>646</v>
      </c>
      <c r="W47" t="s">
        <v>779</v>
      </c>
      <c r="X47" t="s">
        <v>561</v>
      </c>
      <c r="Y47" t="s">
        <v>780</v>
      </c>
      <c r="Z47" t="s">
        <v>570</v>
      </c>
      <c r="AA47" t="s">
        <v>781</v>
      </c>
      <c r="AB47" t="s">
        <v>570</v>
      </c>
      <c r="AC47" t="s">
        <v>782</v>
      </c>
      <c r="AD47" t="s">
        <v>566</v>
      </c>
      <c r="AE47">
        <v>0</v>
      </c>
      <c r="AF47">
        <v>0</v>
      </c>
      <c r="AG47">
        <v>1</v>
      </c>
      <c r="AH47">
        <v>0</v>
      </c>
      <c r="AI47">
        <v>0</v>
      </c>
      <c r="AJ47">
        <v>1</v>
      </c>
      <c r="AK47">
        <v>0</v>
      </c>
      <c r="AL47">
        <v>0</v>
      </c>
      <c r="AM47">
        <v>0</v>
      </c>
      <c r="AN47">
        <v>1</v>
      </c>
      <c r="AO47">
        <v>0</v>
      </c>
      <c r="AP47">
        <v>1</v>
      </c>
      <c r="AQ47">
        <v>0</v>
      </c>
      <c r="AR47">
        <v>0</v>
      </c>
      <c r="AS47">
        <v>1</v>
      </c>
      <c r="AT47">
        <v>0</v>
      </c>
      <c r="AU47">
        <v>0</v>
      </c>
      <c r="AV47">
        <v>1</v>
      </c>
      <c r="AW47">
        <v>0</v>
      </c>
      <c r="AX47">
        <v>0</v>
      </c>
      <c r="AY47">
        <v>1</v>
      </c>
      <c r="AZ47">
        <v>0</v>
      </c>
      <c r="BA47">
        <v>0</v>
      </c>
      <c r="BB47">
        <v>1</v>
      </c>
      <c r="BC47">
        <v>0</v>
      </c>
      <c r="BD47">
        <v>0</v>
      </c>
      <c r="BE47">
        <v>1</v>
      </c>
      <c r="BF47">
        <v>0</v>
      </c>
      <c r="BG47">
        <v>0</v>
      </c>
      <c r="BH47">
        <v>1</v>
      </c>
      <c r="BI47">
        <v>0</v>
      </c>
      <c r="BJ47">
        <v>0</v>
      </c>
      <c r="BK47">
        <v>1</v>
      </c>
      <c r="BL47">
        <v>0</v>
      </c>
      <c r="BM47">
        <v>0</v>
      </c>
      <c r="BN47">
        <v>1</v>
      </c>
      <c r="BO47">
        <v>0</v>
      </c>
      <c r="BP47">
        <v>0</v>
      </c>
      <c r="BQ47">
        <v>1</v>
      </c>
      <c r="BR47">
        <v>0</v>
      </c>
      <c r="BS47">
        <v>0</v>
      </c>
      <c r="BT47">
        <v>1</v>
      </c>
      <c r="BU47">
        <v>0</v>
      </c>
      <c r="BV47">
        <v>0</v>
      </c>
      <c r="BW47">
        <v>0</v>
      </c>
      <c r="BX47">
        <v>0</v>
      </c>
      <c r="BY47">
        <v>0</v>
      </c>
      <c r="BZ47">
        <v>0</v>
      </c>
      <c r="CA47">
        <v>0</v>
      </c>
      <c r="CB47">
        <v>0</v>
      </c>
      <c r="CC47">
        <v>1</v>
      </c>
      <c r="CD47">
        <v>0</v>
      </c>
      <c r="CE47">
        <v>0</v>
      </c>
      <c r="CF47">
        <v>1</v>
      </c>
      <c r="CG47">
        <v>0</v>
      </c>
      <c r="CH47">
        <v>0</v>
      </c>
      <c r="CI47">
        <v>0</v>
      </c>
      <c r="CJ47">
        <v>0</v>
      </c>
      <c r="CK47">
        <v>0</v>
      </c>
      <c r="CL47">
        <v>0</v>
      </c>
      <c r="CM47">
        <v>0</v>
      </c>
      <c r="CN47">
        <v>0</v>
      </c>
      <c r="CO47">
        <v>1</v>
      </c>
      <c r="CP47">
        <v>0</v>
      </c>
      <c r="CQ47">
        <v>0</v>
      </c>
      <c r="CR47">
        <v>1</v>
      </c>
      <c r="CS47">
        <v>0</v>
      </c>
      <c r="CT47">
        <v>1</v>
      </c>
      <c r="CU47">
        <v>0</v>
      </c>
      <c r="CV47">
        <v>0</v>
      </c>
      <c r="CW47">
        <v>0</v>
      </c>
      <c r="CX47">
        <v>0</v>
      </c>
      <c r="CY47">
        <v>0</v>
      </c>
      <c r="CZ47">
        <v>0</v>
      </c>
      <c r="DA47">
        <v>0</v>
      </c>
      <c r="DB47">
        <v>0</v>
      </c>
      <c r="DC47">
        <v>0</v>
      </c>
      <c r="DD47">
        <v>1</v>
      </c>
      <c r="DE47">
        <v>0</v>
      </c>
      <c r="DF47">
        <v>0</v>
      </c>
      <c r="DG47">
        <v>0</v>
      </c>
      <c r="DH47">
        <v>0</v>
      </c>
      <c r="DI47">
        <v>0</v>
      </c>
      <c r="DJ47">
        <v>0</v>
      </c>
      <c r="DK47">
        <v>0</v>
      </c>
      <c r="DL47">
        <v>0</v>
      </c>
      <c r="DM47">
        <v>0</v>
      </c>
      <c r="DN47">
        <v>0</v>
      </c>
      <c r="DO47">
        <v>1</v>
      </c>
      <c r="DP47">
        <v>1</v>
      </c>
      <c r="DQ47">
        <v>0</v>
      </c>
      <c r="DR47">
        <v>0</v>
      </c>
      <c r="DS47">
        <v>0</v>
      </c>
      <c r="DT47">
        <v>0</v>
      </c>
      <c r="DU47">
        <v>0</v>
      </c>
      <c r="DV47">
        <v>0</v>
      </c>
      <c r="DW47">
        <v>0</v>
      </c>
      <c r="DX47">
        <v>0</v>
      </c>
      <c r="DY47">
        <v>0</v>
      </c>
      <c r="DZ47">
        <v>0</v>
      </c>
      <c r="EA47">
        <v>1</v>
      </c>
      <c r="EB47">
        <v>1</v>
      </c>
      <c r="EC47">
        <v>0</v>
      </c>
      <c r="ED47">
        <v>0</v>
      </c>
      <c r="EE47">
        <v>0</v>
      </c>
      <c r="EF47">
        <v>0</v>
      </c>
      <c r="EG47">
        <v>0</v>
      </c>
      <c r="EH47">
        <v>0</v>
      </c>
      <c r="EI47">
        <v>1</v>
      </c>
      <c r="EJ47">
        <v>0</v>
      </c>
      <c r="EK47">
        <v>0</v>
      </c>
      <c r="EL47">
        <v>0</v>
      </c>
      <c r="EM47">
        <v>0</v>
      </c>
      <c r="EN47">
        <v>1</v>
      </c>
    </row>
    <row r="48" spans="1:144">
      <c r="A48" t="s">
        <v>15</v>
      </c>
      <c r="B48" t="s">
        <v>25</v>
      </c>
      <c r="C48" t="s">
        <v>469</v>
      </c>
      <c r="D48" t="s">
        <v>83</v>
      </c>
      <c r="E48" t="s">
        <v>557</v>
      </c>
      <c r="F48" t="s">
        <v>783</v>
      </c>
      <c r="G48" t="s">
        <v>557</v>
      </c>
      <c r="H48" t="s">
        <v>784</v>
      </c>
      <c r="I48" t="s">
        <v>557</v>
      </c>
      <c r="J48" t="s">
        <v>785</v>
      </c>
      <c r="K48" t="s">
        <v>557</v>
      </c>
      <c r="L48" t="s">
        <v>786</v>
      </c>
      <c r="M48" t="s">
        <v>557</v>
      </c>
      <c r="N48" t="s">
        <v>787</v>
      </c>
      <c r="O48" t="s">
        <v>556</v>
      </c>
      <c r="P48" t="s">
        <v>788</v>
      </c>
      <c r="Q48" t="s">
        <v>557</v>
      </c>
      <c r="R48" t="s">
        <v>789</v>
      </c>
      <c r="S48" t="s">
        <v>790</v>
      </c>
      <c r="T48" t="s">
        <v>569</v>
      </c>
      <c r="U48" t="s">
        <v>791</v>
      </c>
      <c r="V48" t="s">
        <v>562</v>
      </c>
      <c r="W48" t="s">
        <v>792</v>
      </c>
      <c r="X48" t="s">
        <v>566</v>
      </c>
      <c r="Y48" t="s">
        <v>793</v>
      </c>
      <c r="Z48" t="s">
        <v>564</v>
      </c>
      <c r="AA48" t="s">
        <v>794</v>
      </c>
      <c r="AB48" t="s">
        <v>561</v>
      </c>
      <c r="AC48" t="s">
        <v>795</v>
      </c>
      <c r="AD48" t="s">
        <v>644</v>
      </c>
      <c r="AE48">
        <v>0</v>
      </c>
      <c r="AF48">
        <v>0</v>
      </c>
      <c r="AG48">
        <v>0</v>
      </c>
      <c r="AH48">
        <v>1</v>
      </c>
      <c r="AI48">
        <v>0</v>
      </c>
      <c r="AJ48">
        <v>1</v>
      </c>
      <c r="AK48">
        <v>0</v>
      </c>
      <c r="AL48">
        <v>0</v>
      </c>
      <c r="AM48">
        <v>0</v>
      </c>
      <c r="AN48">
        <v>1</v>
      </c>
      <c r="AO48">
        <v>0</v>
      </c>
      <c r="AP48">
        <v>1</v>
      </c>
      <c r="AQ48">
        <v>0</v>
      </c>
      <c r="AR48">
        <v>0</v>
      </c>
      <c r="AS48">
        <v>0</v>
      </c>
      <c r="AT48">
        <v>1</v>
      </c>
      <c r="AU48">
        <v>0</v>
      </c>
      <c r="AV48">
        <v>1</v>
      </c>
      <c r="AW48">
        <v>0</v>
      </c>
      <c r="AX48">
        <v>0</v>
      </c>
      <c r="AY48">
        <v>0</v>
      </c>
      <c r="AZ48">
        <v>1</v>
      </c>
      <c r="BA48">
        <v>0</v>
      </c>
      <c r="BB48">
        <v>1</v>
      </c>
      <c r="BC48">
        <v>0</v>
      </c>
      <c r="BD48">
        <v>0</v>
      </c>
      <c r="BE48">
        <v>0</v>
      </c>
      <c r="BF48">
        <v>1</v>
      </c>
      <c r="BG48">
        <v>0</v>
      </c>
      <c r="BH48">
        <v>1</v>
      </c>
      <c r="BI48">
        <v>0</v>
      </c>
      <c r="BJ48">
        <v>0</v>
      </c>
      <c r="BK48">
        <v>1</v>
      </c>
      <c r="BL48">
        <v>0</v>
      </c>
      <c r="BM48">
        <v>0</v>
      </c>
      <c r="BN48">
        <v>1</v>
      </c>
      <c r="BO48">
        <v>0</v>
      </c>
      <c r="BP48">
        <v>0</v>
      </c>
      <c r="BQ48">
        <v>0</v>
      </c>
      <c r="BR48">
        <v>1</v>
      </c>
      <c r="BS48">
        <v>0</v>
      </c>
      <c r="BT48">
        <v>1</v>
      </c>
      <c r="BU48">
        <v>0</v>
      </c>
      <c r="BV48">
        <v>0</v>
      </c>
      <c r="BW48">
        <v>0</v>
      </c>
      <c r="BX48">
        <v>0</v>
      </c>
      <c r="BY48">
        <v>0</v>
      </c>
      <c r="BZ48">
        <v>0</v>
      </c>
      <c r="CA48">
        <v>0</v>
      </c>
      <c r="CB48">
        <v>0</v>
      </c>
      <c r="CC48">
        <v>0</v>
      </c>
      <c r="CD48">
        <v>1</v>
      </c>
      <c r="CE48">
        <v>0</v>
      </c>
      <c r="CF48">
        <v>1</v>
      </c>
      <c r="CG48">
        <v>0</v>
      </c>
      <c r="CH48">
        <v>0</v>
      </c>
      <c r="CI48">
        <v>1</v>
      </c>
      <c r="CJ48">
        <v>0</v>
      </c>
      <c r="CK48">
        <v>0</v>
      </c>
      <c r="CL48">
        <v>0</v>
      </c>
      <c r="CM48">
        <v>0</v>
      </c>
      <c r="CN48">
        <v>0</v>
      </c>
      <c r="CO48">
        <v>0</v>
      </c>
      <c r="CP48">
        <v>0</v>
      </c>
      <c r="CQ48">
        <v>0</v>
      </c>
      <c r="CR48">
        <v>1</v>
      </c>
      <c r="CS48">
        <v>0</v>
      </c>
      <c r="CT48">
        <v>0</v>
      </c>
      <c r="CU48">
        <v>0</v>
      </c>
      <c r="CV48">
        <v>0</v>
      </c>
      <c r="CW48">
        <v>0</v>
      </c>
      <c r="CX48">
        <v>0</v>
      </c>
      <c r="CY48">
        <v>1</v>
      </c>
      <c r="CZ48">
        <v>0</v>
      </c>
      <c r="DA48">
        <v>0</v>
      </c>
      <c r="DB48">
        <v>0</v>
      </c>
      <c r="DC48">
        <v>0</v>
      </c>
      <c r="DD48">
        <v>1</v>
      </c>
      <c r="DE48">
        <v>0</v>
      </c>
      <c r="DF48">
        <v>0</v>
      </c>
      <c r="DG48">
        <v>0</v>
      </c>
      <c r="DH48">
        <v>0</v>
      </c>
      <c r="DI48">
        <v>1</v>
      </c>
      <c r="DJ48">
        <v>0</v>
      </c>
      <c r="DK48">
        <v>0</v>
      </c>
      <c r="DL48">
        <v>0</v>
      </c>
      <c r="DM48">
        <v>0</v>
      </c>
      <c r="DN48">
        <v>0</v>
      </c>
      <c r="DO48">
        <v>0</v>
      </c>
      <c r="DP48">
        <v>1</v>
      </c>
      <c r="DQ48">
        <v>0</v>
      </c>
      <c r="DR48">
        <v>1</v>
      </c>
      <c r="DS48">
        <v>0</v>
      </c>
      <c r="DT48">
        <v>0</v>
      </c>
      <c r="DU48">
        <v>0</v>
      </c>
      <c r="DV48">
        <v>0</v>
      </c>
      <c r="DW48">
        <v>0</v>
      </c>
      <c r="DX48">
        <v>0</v>
      </c>
      <c r="DY48">
        <v>0</v>
      </c>
      <c r="DZ48">
        <v>0</v>
      </c>
      <c r="EA48">
        <v>0</v>
      </c>
      <c r="EB48">
        <v>1</v>
      </c>
      <c r="EC48">
        <v>0</v>
      </c>
      <c r="ED48">
        <v>0</v>
      </c>
      <c r="EE48">
        <v>0</v>
      </c>
      <c r="EF48">
        <v>1</v>
      </c>
      <c r="EG48">
        <v>0</v>
      </c>
      <c r="EH48">
        <v>0</v>
      </c>
      <c r="EI48">
        <v>0</v>
      </c>
      <c r="EJ48">
        <v>0</v>
      </c>
      <c r="EK48">
        <v>0</v>
      </c>
      <c r="EL48">
        <v>0</v>
      </c>
      <c r="EM48">
        <v>0</v>
      </c>
      <c r="EN48">
        <v>1</v>
      </c>
    </row>
    <row r="49" spans="1:144">
      <c r="A49" t="s">
        <v>21</v>
      </c>
      <c r="B49" t="s">
        <v>39</v>
      </c>
      <c r="C49" t="s">
        <v>61</v>
      </c>
      <c r="D49" t="s">
        <v>85</v>
      </c>
      <c r="E49" t="s">
        <v>558</v>
      </c>
      <c r="F49" t="s">
        <v>796</v>
      </c>
      <c r="G49" t="s">
        <v>557</v>
      </c>
      <c r="H49" t="s">
        <v>797</v>
      </c>
      <c r="I49" t="s">
        <v>557</v>
      </c>
      <c r="J49" t="s">
        <v>798</v>
      </c>
      <c r="K49" t="s">
        <v>557</v>
      </c>
      <c r="L49" t="s">
        <v>713</v>
      </c>
      <c r="M49" t="s">
        <v>557</v>
      </c>
      <c r="N49" t="s">
        <v>799</v>
      </c>
      <c r="O49" t="s">
        <v>557</v>
      </c>
      <c r="P49" t="s">
        <v>713</v>
      </c>
      <c r="Q49" t="s">
        <v>557</v>
      </c>
      <c r="R49" t="s">
        <v>800</v>
      </c>
      <c r="S49" t="s">
        <v>801</v>
      </c>
      <c r="T49" t="s">
        <v>562</v>
      </c>
      <c r="U49" t="s">
        <v>802</v>
      </c>
      <c r="V49" t="s">
        <v>560</v>
      </c>
      <c r="W49" t="s">
        <v>803</v>
      </c>
      <c r="X49" t="s">
        <v>560</v>
      </c>
      <c r="Y49" t="s">
        <v>804</v>
      </c>
      <c r="Z49" t="s">
        <v>564</v>
      </c>
      <c r="AA49" t="s">
        <v>805</v>
      </c>
      <c r="AB49" t="s">
        <v>566</v>
      </c>
      <c r="AC49" t="s">
        <v>806</v>
      </c>
      <c r="AD49" t="s">
        <v>644</v>
      </c>
      <c r="AE49">
        <v>0</v>
      </c>
      <c r="AF49">
        <v>0</v>
      </c>
      <c r="AG49">
        <v>0</v>
      </c>
      <c r="AH49">
        <v>0</v>
      </c>
      <c r="AI49">
        <v>1</v>
      </c>
      <c r="AJ49">
        <v>1</v>
      </c>
      <c r="AK49">
        <v>0</v>
      </c>
      <c r="AL49">
        <v>0</v>
      </c>
      <c r="AM49">
        <v>0</v>
      </c>
      <c r="AN49">
        <v>1</v>
      </c>
      <c r="AO49">
        <v>0</v>
      </c>
      <c r="AP49">
        <v>1</v>
      </c>
      <c r="AQ49">
        <v>0</v>
      </c>
      <c r="AR49">
        <v>0</v>
      </c>
      <c r="AS49">
        <v>0</v>
      </c>
      <c r="AT49">
        <v>1</v>
      </c>
      <c r="AU49">
        <v>0</v>
      </c>
      <c r="AV49">
        <v>1</v>
      </c>
      <c r="AW49">
        <v>0</v>
      </c>
      <c r="AX49">
        <v>0</v>
      </c>
      <c r="AY49">
        <v>0</v>
      </c>
      <c r="AZ49">
        <v>1</v>
      </c>
      <c r="BA49">
        <v>0</v>
      </c>
      <c r="BB49">
        <v>1</v>
      </c>
      <c r="BC49">
        <v>0</v>
      </c>
      <c r="BD49">
        <v>0</v>
      </c>
      <c r="BE49">
        <v>0</v>
      </c>
      <c r="BF49">
        <v>1</v>
      </c>
      <c r="BG49">
        <v>0</v>
      </c>
      <c r="BH49">
        <v>1</v>
      </c>
      <c r="BI49">
        <v>0</v>
      </c>
      <c r="BJ49">
        <v>0</v>
      </c>
      <c r="BK49">
        <v>0</v>
      </c>
      <c r="BL49">
        <v>1</v>
      </c>
      <c r="BM49">
        <v>0</v>
      </c>
      <c r="BN49">
        <v>1</v>
      </c>
      <c r="BO49">
        <v>0</v>
      </c>
      <c r="BP49">
        <v>0</v>
      </c>
      <c r="BQ49">
        <v>0</v>
      </c>
      <c r="BR49">
        <v>1</v>
      </c>
      <c r="BS49">
        <v>0</v>
      </c>
      <c r="BT49">
        <v>1</v>
      </c>
      <c r="BU49">
        <v>0</v>
      </c>
      <c r="BV49">
        <v>0</v>
      </c>
      <c r="BW49">
        <v>1</v>
      </c>
      <c r="BX49">
        <v>0</v>
      </c>
      <c r="BY49">
        <v>0</v>
      </c>
      <c r="BZ49">
        <v>0</v>
      </c>
      <c r="CA49">
        <v>0</v>
      </c>
      <c r="CB49">
        <v>0</v>
      </c>
      <c r="CC49">
        <v>0</v>
      </c>
      <c r="CD49">
        <v>0</v>
      </c>
      <c r="CE49">
        <v>0</v>
      </c>
      <c r="CF49">
        <v>1</v>
      </c>
      <c r="CG49">
        <v>1</v>
      </c>
      <c r="CH49">
        <v>0</v>
      </c>
      <c r="CI49">
        <v>0</v>
      </c>
      <c r="CJ49">
        <v>0</v>
      </c>
      <c r="CK49">
        <v>0</v>
      </c>
      <c r="CL49">
        <v>0</v>
      </c>
      <c r="CM49">
        <v>0</v>
      </c>
      <c r="CN49">
        <v>0</v>
      </c>
      <c r="CO49">
        <v>0</v>
      </c>
      <c r="CP49">
        <v>0</v>
      </c>
      <c r="CQ49">
        <v>0</v>
      </c>
      <c r="CR49">
        <v>1</v>
      </c>
      <c r="CS49">
        <v>1</v>
      </c>
      <c r="CT49">
        <v>0</v>
      </c>
      <c r="CU49">
        <v>0</v>
      </c>
      <c r="CV49">
        <v>0</v>
      </c>
      <c r="CW49">
        <v>0</v>
      </c>
      <c r="CX49">
        <v>0</v>
      </c>
      <c r="CY49">
        <v>0</v>
      </c>
      <c r="CZ49">
        <v>0</v>
      </c>
      <c r="DA49">
        <v>0</v>
      </c>
      <c r="DB49">
        <v>0</v>
      </c>
      <c r="DC49">
        <v>0</v>
      </c>
      <c r="DD49">
        <v>1</v>
      </c>
      <c r="DE49">
        <v>0</v>
      </c>
      <c r="DF49">
        <v>0</v>
      </c>
      <c r="DG49">
        <v>0</v>
      </c>
      <c r="DH49">
        <v>0</v>
      </c>
      <c r="DI49">
        <v>1</v>
      </c>
      <c r="DJ49">
        <v>0</v>
      </c>
      <c r="DK49">
        <v>0</v>
      </c>
      <c r="DL49">
        <v>0</v>
      </c>
      <c r="DM49">
        <v>0</v>
      </c>
      <c r="DN49">
        <v>0</v>
      </c>
      <c r="DO49">
        <v>0</v>
      </c>
      <c r="DP49">
        <v>1</v>
      </c>
      <c r="DQ49">
        <v>0</v>
      </c>
      <c r="DR49">
        <v>0</v>
      </c>
      <c r="DS49">
        <v>0</v>
      </c>
      <c r="DT49">
        <v>0</v>
      </c>
      <c r="DU49">
        <v>0</v>
      </c>
      <c r="DV49">
        <v>0</v>
      </c>
      <c r="DW49">
        <v>1</v>
      </c>
      <c r="DX49">
        <v>0</v>
      </c>
      <c r="DY49">
        <v>0</v>
      </c>
      <c r="DZ49">
        <v>0</v>
      </c>
      <c r="EA49">
        <v>0</v>
      </c>
      <c r="EB49">
        <v>1</v>
      </c>
      <c r="EC49">
        <v>0</v>
      </c>
      <c r="ED49">
        <v>0</v>
      </c>
      <c r="EE49">
        <v>0</v>
      </c>
      <c r="EF49">
        <v>1</v>
      </c>
      <c r="EG49">
        <v>0</v>
      </c>
      <c r="EH49">
        <v>0</v>
      </c>
      <c r="EI49">
        <v>0</v>
      </c>
      <c r="EJ49">
        <v>0</v>
      </c>
      <c r="EK49">
        <v>0</v>
      </c>
      <c r="EL49">
        <v>0</v>
      </c>
      <c r="EM49">
        <v>0</v>
      </c>
      <c r="EN49">
        <v>1</v>
      </c>
    </row>
    <row r="50" spans="1:144">
      <c r="A50" t="s">
        <v>21</v>
      </c>
      <c r="B50" t="s">
        <v>37</v>
      </c>
      <c r="C50" t="s">
        <v>59</v>
      </c>
      <c r="D50" t="s">
        <v>87</v>
      </c>
      <c r="E50" t="s">
        <v>557</v>
      </c>
      <c r="F50" t="s">
        <v>807</v>
      </c>
      <c r="G50" t="s">
        <v>557</v>
      </c>
      <c r="H50" t="s">
        <v>808</v>
      </c>
      <c r="I50" t="s">
        <v>557</v>
      </c>
      <c r="J50" t="s">
        <v>809</v>
      </c>
      <c r="K50" t="s">
        <v>557</v>
      </c>
      <c r="L50" t="s">
        <v>810</v>
      </c>
      <c r="M50" t="s">
        <v>555</v>
      </c>
      <c r="N50" t="s">
        <v>811</v>
      </c>
      <c r="O50" t="s">
        <v>556</v>
      </c>
      <c r="P50" t="s">
        <v>812</v>
      </c>
      <c r="Q50" t="s">
        <v>556</v>
      </c>
      <c r="R50" t="s">
        <v>813</v>
      </c>
      <c r="S50" t="s">
        <v>814</v>
      </c>
      <c r="T50" t="s">
        <v>562</v>
      </c>
      <c r="U50" t="s">
        <v>815</v>
      </c>
      <c r="V50" t="s">
        <v>561</v>
      </c>
      <c r="W50" t="s">
        <v>816</v>
      </c>
      <c r="X50" t="s">
        <v>560</v>
      </c>
      <c r="Y50" t="s">
        <v>817</v>
      </c>
      <c r="Z50" t="s">
        <v>565</v>
      </c>
      <c r="AA50" t="s">
        <v>818</v>
      </c>
      <c r="AB50" t="s">
        <v>564</v>
      </c>
      <c r="AC50" t="s">
        <v>819</v>
      </c>
      <c r="AD50" t="s">
        <v>570</v>
      </c>
      <c r="AE50">
        <v>0</v>
      </c>
      <c r="AF50">
        <v>0</v>
      </c>
      <c r="AG50">
        <v>0</v>
      </c>
      <c r="AH50">
        <v>1</v>
      </c>
      <c r="AI50">
        <v>0</v>
      </c>
      <c r="AJ50">
        <v>1</v>
      </c>
      <c r="AK50">
        <v>0</v>
      </c>
      <c r="AL50">
        <v>0</v>
      </c>
      <c r="AM50">
        <v>0</v>
      </c>
      <c r="AN50">
        <v>1</v>
      </c>
      <c r="AO50">
        <v>0</v>
      </c>
      <c r="AP50">
        <v>1</v>
      </c>
      <c r="AQ50">
        <v>0</v>
      </c>
      <c r="AR50">
        <v>0</v>
      </c>
      <c r="AS50">
        <v>0</v>
      </c>
      <c r="AT50">
        <v>1</v>
      </c>
      <c r="AU50">
        <v>0</v>
      </c>
      <c r="AV50">
        <v>1</v>
      </c>
      <c r="AW50">
        <v>0</v>
      </c>
      <c r="AX50">
        <v>0</v>
      </c>
      <c r="AY50">
        <v>0</v>
      </c>
      <c r="AZ50">
        <v>1</v>
      </c>
      <c r="BA50">
        <v>0</v>
      </c>
      <c r="BB50">
        <v>1</v>
      </c>
      <c r="BC50">
        <v>0</v>
      </c>
      <c r="BD50">
        <v>1</v>
      </c>
      <c r="BE50">
        <v>0</v>
      </c>
      <c r="BF50">
        <v>0</v>
      </c>
      <c r="BG50">
        <v>0</v>
      </c>
      <c r="BH50">
        <v>1</v>
      </c>
      <c r="BI50">
        <v>0</v>
      </c>
      <c r="BJ50">
        <v>0</v>
      </c>
      <c r="BK50">
        <v>1</v>
      </c>
      <c r="BL50">
        <v>0</v>
      </c>
      <c r="BM50">
        <v>0</v>
      </c>
      <c r="BN50">
        <v>1</v>
      </c>
      <c r="BO50">
        <v>0</v>
      </c>
      <c r="BP50">
        <v>0</v>
      </c>
      <c r="BQ50">
        <v>1</v>
      </c>
      <c r="BR50">
        <v>0</v>
      </c>
      <c r="BS50">
        <v>0</v>
      </c>
      <c r="BT50">
        <v>1</v>
      </c>
      <c r="BU50">
        <v>0</v>
      </c>
      <c r="BV50">
        <v>0</v>
      </c>
      <c r="BW50">
        <v>1</v>
      </c>
      <c r="BX50">
        <v>0</v>
      </c>
      <c r="BY50">
        <v>0</v>
      </c>
      <c r="BZ50">
        <v>0</v>
      </c>
      <c r="CA50">
        <v>0</v>
      </c>
      <c r="CB50">
        <v>0</v>
      </c>
      <c r="CC50">
        <v>0</v>
      </c>
      <c r="CD50">
        <v>0</v>
      </c>
      <c r="CE50">
        <v>0</v>
      </c>
      <c r="CF50">
        <v>1</v>
      </c>
      <c r="CG50">
        <v>0</v>
      </c>
      <c r="CH50">
        <v>1</v>
      </c>
      <c r="CI50">
        <v>0</v>
      </c>
      <c r="CJ50">
        <v>0</v>
      </c>
      <c r="CK50">
        <v>0</v>
      </c>
      <c r="CL50">
        <v>0</v>
      </c>
      <c r="CM50">
        <v>0</v>
      </c>
      <c r="CN50">
        <v>0</v>
      </c>
      <c r="CO50">
        <v>0</v>
      </c>
      <c r="CP50">
        <v>0</v>
      </c>
      <c r="CQ50">
        <v>0</v>
      </c>
      <c r="CR50">
        <v>1</v>
      </c>
      <c r="CS50">
        <v>1</v>
      </c>
      <c r="CT50">
        <v>0</v>
      </c>
      <c r="CU50">
        <v>0</v>
      </c>
      <c r="CV50">
        <v>0</v>
      </c>
      <c r="CW50">
        <v>0</v>
      </c>
      <c r="CX50">
        <v>0</v>
      </c>
      <c r="CY50">
        <v>0</v>
      </c>
      <c r="CZ50">
        <v>0</v>
      </c>
      <c r="DA50">
        <v>0</v>
      </c>
      <c r="DB50">
        <v>0</v>
      </c>
      <c r="DC50">
        <v>0</v>
      </c>
      <c r="DD50">
        <v>1</v>
      </c>
      <c r="DE50">
        <v>0</v>
      </c>
      <c r="DF50">
        <v>0</v>
      </c>
      <c r="DG50">
        <v>0</v>
      </c>
      <c r="DH50">
        <v>0</v>
      </c>
      <c r="DI50">
        <v>0</v>
      </c>
      <c r="DJ50">
        <v>1</v>
      </c>
      <c r="DK50">
        <v>0</v>
      </c>
      <c r="DL50">
        <v>0</v>
      </c>
      <c r="DM50">
        <v>0</v>
      </c>
      <c r="DN50">
        <v>0</v>
      </c>
      <c r="DO50">
        <v>0</v>
      </c>
      <c r="DP50">
        <v>1</v>
      </c>
      <c r="DQ50">
        <v>0</v>
      </c>
      <c r="DR50">
        <v>0</v>
      </c>
      <c r="DS50">
        <v>0</v>
      </c>
      <c r="DT50">
        <v>0</v>
      </c>
      <c r="DU50">
        <v>1</v>
      </c>
      <c r="DV50">
        <v>0</v>
      </c>
      <c r="DW50">
        <v>0</v>
      </c>
      <c r="DX50">
        <v>0</v>
      </c>
      <c r="DY50">
        <v>0</v>
      </c>
      <c r="DZ50">
        <v>0</v>
      </c>
      <c r="EA50">
        <v>0</v>
      </c>
      <c r="EB50">
        <v>1</v>
      </c>
      <c r="EC50">
        <v>0</v>
      </c>
      <c r="ED50">
        <v>0</v>
      </c>
      <c r="EE50">
        <v>0</v>
      </c>
      <c r="EF50">
        <v>0</v>
      </c>
      <c r="EG50">
        <v>0</v>
      </c>
      <c r="EH50">
        <v>0</v>
      </c>
      <c r="EI50">
        <v>0</v>
      </c>
      <c r="EJ50">
        <v>0</v>
      </c>
      <c r="EK50">
        <v>0</v>
      </c>
      <c r="EL50">
        <v>0</v>
      </c>
      <c r="EM50">
        <v>1</v>
      </c>
      <c r="EN50">
        <v>1</v>
      </c>
    </row>
    <row r="51" spans="1:144">
      <c r="A51" t="s">
        <v>15</v>
      </c>
      <c r="B51" t="s">
        <v>27</v>
      </c>
      <c r="C51" t="s">
        <v>41</v>
      </c>
      <c r="D51" t="s">
        <v>89</v>
      </c>
      <c r="E51" t="s">
        <v>557</v>
      </c>
      <c r="F51" t="s">
        <v>820</v>
      </c>
      <c r="G51" t="s">
        <v>557</v>
      </c>
      <c r="H51" t="s">
        <v>821</v>
      </c>
      <c r="I51" t="s">
        <v>557</v>
      </c>
      <c r="J51" t="s">
        <v>822</v>
      </c>
      <c r="K51" t="s">
        <v>557</v>
      </c>
      <c r="L51" t="s">
        <v>823</v>
      </c>
      <c r="M51" t="s">
        <v>557</v>
      </c>
      <c r="N51" t="s">
        <v>824</v>
      </c>
      <c r="O51" t="s">
        <v>557</v>
      </c>
      <c r="P51" t="s">
        <v>825</v>
      </c>
      <c r="Q51" t="s">
        <v>557</v>
      </c>
      <c r="R51" t="s">
        <v>826</v>
      </c>
      <c r="S51" t="s">
        <v>827</v>
      </c>
      <c r="T51" t="s">
        <v>565</v>
      </c>
      <c r="U51" t="s">
        <v>828</v>
      </c>
      <c r="V51" t="s">
        <v>564</v>
      </c>
      <c r="W51" t="s">
        <v>829</v>
      </c>
      <c r="X51" t="s">
        <v>644</v>
      </c>
      <c r="Y51" t="s">
        <v>830</v>
      </c>
      <c r="Z51" t="s">
        <v>646</v>
      </c>
      <c r="AA51" t="s">
        <v>831</v>
      </c>
      <c r="AB51" t="s">
        <v>566</v>
      </c>
      <c r="AC51" t="s">
        <v>832</v>
      </c>
      <c r="AD51" t="s">
        <v>564</v>
      </c>
      <c r="AE51">
        <v>0</v>
      </c>
      <c r="AF51">
        <v>0</v>
      </c>
      <c r="AG51">
        <v>0</v>
      </c>
      <c r="AH51">
        <v>1</v>
      </c>
      <c r="AI51">
        <v>0</v>
      </c>
      <c r="AJ51">
        <v>1</v>
      </c>
      <c r="AK51">
        <v>0</v>
      </c>
      <c r="AL51">
        <v>0</v>
      </c>
      <c r="AM51">
        <v>0</v>
      </c>
      <c r="AN51">
        <v>1</v>
      </c>
      <c r="AO51">
        <v>0</v>
      </c>
      <c r="AP51">
        <v>1</v>
      </c>
      <c r="AQ51">
        <v>0</v>
      </c>
      <c r="AR51">
        <v>0</v>
      </c>
      <c r="AS51">
        <v>0</v>
      </c>
      <c r="AT51">
        <v>1</v>
      </c>
      <c r="AU51">
        <v>0</v>
      </c>
      <c r="AV51">
        <v>1</v>
      </c>
      <c r="AW51">
        <v>0</v>
      </c>
      <c r="AX51">
        <v>0</v>
      </c>
      <c r="AY51">
        <v>0</v>
      </c>
      <c r="AZ51">
        <v>1</v>
      </c>
      <c r="BA51">
        <v>0</v>
      </c>
      <c r="BB51">
        <v>1</v>
      </c>
      <c r="BC51">
        <v>0</v>
      </c>
      <c r="BD51">
        <v>0</v>
      </c>
      <c r="BE51">
        <v>0</v>
      </c>
      <c r="BF51">
        <v>1</v>
      </c>
      <c r="BG51">
        <v>0</v>
      </c>
      <c r="BH51">
        <v>1</v>
      </c>
      <c r="BI51">
        <v>0</v>
      </c>
      <c r="BJ51">
        <v>0</v>
      </c>
      <c r="BK51">
        <v>0</v>
      </c>
      <c r="BL51">
        <v>1</v>
      </c>
      <c r="BM51">
        <v>0</v>
      </c>
      <c r="BN51">
        <v>1</v>
      </c>
      <c r="BO51">
        <v>0</v>
      </c>
      <c r="BP51">
        <v>0</v>
      </c>
      <c r="BQ51">
        <v>0</v>
      </c>
      <c r="BR51">
        <v>1</v>
      </c>
      <c r="BS51">
        <v>0</v>
      </c>
      <c r="BT51">
        <v>1</v>
      </c>
      <c r="BU51">
        <v>0</v>
      </c>
      <c r="BV51">
        <v>0</v>
      </c>
      <c r="BW51">
        <v>0</v>
      </c>
      <c r="BX51">
        <v>0</v>
      </c>
      <c r="BY51">
        <v>0</v>
      </c>
      <c r="BZ51">
        <v>1</v>
      </c>
      <c r="CA51">
        <v>0</v>
      </c>
      <c r="CB51">
        <v>0</v>
      </c>
      <c r="CC51">
        <v>0</v>
      </c>
      <c r="CD51">
        <v>0</v>
      </c>
      <c r="CE51">
        <v>0</v>
      </c>
      <c r="CF51">
        <v>1</v>
      </c>
      <c r="CG51">
        <v>0</v>
      </c>
      <c r="CH51">
        <v>0</v>
      </c>
      <c r="CI51">
        <v>0</v>
      </c>
      <c r="CJ51">
        <v>0</v>
      </c>
      <c r="CK51">
        <v>1</v>
      </c>
      <c r="CL51">
        <v>0</v>
      </c>
      <c r="CM51">
        <v>0</v>
      </c>
      <c r="CN51">
        <v>0</v>
      </c>
      <c r="CO51">
        <v>0</v>
      </c>
      <c r="CP51">
        <v>0</v>
      </c>
      <c r="CQ51">
        <v>0</v>
      </c>
      <c r="CR51">
        <v>1</v>
      </c>
      <c r="CS51">
        <v>0</v>
      </c>
      <c r="CT51">
        <v>0</v>
      </c>
      <c r="CU51">
        <v>0</v>
      </c>
      <c r="CV51">
        <v>1</v>
      </c>
      <c r="CW51">
        <v>0</v>
      </c>
      <c r="CX51">
        <v>0</v>
      </c>
      <c r="CY51">
        <v>0</v>
      </c>
      <c r="CZ51">
        <v>0</v>
      </c>
      <c r="DA51">
        <v>0</v>
      </c>
      <c r="DB51">
        <v>0</v>
      </c>
      <c r="DC51">
        <v>0</v>
      </c>
      <c r="DD51">
        <v>1</v>
      </c>
      <c r="DE51">
        <v>0</v>
      </c>
      <c r="DF51">
        <v>0</v>
      </c>
      <c r="DG51">
        <v>0</v>
      </c>
      <c r="DH51">
        <v>0</v>
      </c>
      <c r="DI51">
        <v>0</v>
      </c>
      <c r="DJ51">
        <v>0</v>
      </c>
      <c r="DK51">
        <v>0</v>
      </c>
      <c r="DL51">
        <v>0</v>
      </c>
      <c r="DM51">
        <v>1</v>
      </c>
      <c r="DN51">
        <v>0</v>
      </c>
      <c r="DO51">
        <v>0</v>
      </c>
      <c r="DP51">
        <v>1</v>
      </c>
      <c r="DQ51">
        <v>0</v>
      </c>
      <c r="DR51">
        <v>0</v>
      </c>
      <c r="DS51">
        <v>0</v>
      </c>
      <c r="DT51">
        <v>0</v>
      </c>
      <c r="DU51">
        <v>0</v>
      </c>
      <c r="DV51">
        <v>0</v>
      </c>
      <c r="DW51">
        <v>1</v>
      </c>
      <c r="DX51">
        <v>0</v>
      </c>
      <c r="DY51">
        <v>0</v>
      </c>
      <c r="DZ51">
        <v>0</v>
      </c>
      <c r="EA51">
        <v>0</v>
      </c>
      <c r="EB51">
        <v>1</v>
      </c>
      <c r="EC51">
        <v>0</v>
      </c>
      <c r="ED51">
        <v>0</v>
      </c>
      <c r="EE51">
        <v>0</v>
      </c>
      <c r="EF51">
        <v>0</v>
      </c>
      <c r="EG51">
        <v>1</v>
      </c>
      <c r="EH51">
        <v>0</v>
      </c>
      <c r="EI51">
        <v>0</v>
      </c>
      <c r="EJ51">
        <v>0</v>
      </c>
      <c r="EK51">
        <v>0</v>
      </c>
      <c r="EL51">
        <v>0</v>
      </c>
      <c r="EM51">
        <v>0</v>
      </c>
      <c r="EN51">
        <v>1</v>
      </c>
    </row>
    <row r="52" spans="1:144">
      <c r="A52" t="s">
        <v>19</v>
      </c>
      <c r="B52" t="s">
        <v>35</v>
      </c>
      <c r="C52" t="s">
        <v>63</v>
      </c>
      <c r="D52" t="s">
        <v>91</v>
      </c>
      <c r="E52" t="s">
        <v>558</v>
      </c>
      <c r="F52" t="s">
        <v>833</v>
      </c>
      <c r="G52" t="s">
        <v>557</v>
      </c>
      <c r="H52" t="s">
        <v>834</v>
      </c>
      <c r="I52" t="s">
        <v>558</v>
      </c>
      <c r="J52" t="s">
        <v>835</v>
      </c>
      <c r="K52" t="s">
        <v>558</v>
      </c>
      <c r="L52" t="s">
        <v>836</v>
      </c>
      <c r="M52" t="s">
        <v>558</v>
      </c>
      <c r="N52" t="s">
        <v>837</v>
      </c>
      <c r="O52" t="s">
        <v>557</v>
      </c>
      <c r="P52" t="s">
        <v>838</v>
      </c>
      <c r="Q52" t="s">
        <v>557</v>
      </c>
      <c r="R52" t="s">
        <v>839</v>
      </c>
      <c r="S52" t="s">
        <v>840</v>
      </c>
      <c r="T52" t="s">
        <v>560</v>
      </c>
      <c r="U52" t="s">
        <v>841</v>
      </c>
      <c r="V52" t="s">
        <v>565</v>
      </c>
      <c r="W52" t="s">
        <v>842</v>
      </c>
      <c r="X52" t="s">
        <v>562</v>
      </c>
      <c r="Y52" t="s">
        <v>843</v>
      </c>
      <c r="Z52" t="s">
        <v>566</v>
      </c>
      <c r="AA52" t="s">
        <v>844</v>
      </c>
      <c r="AB52" t="s">
        <v>645</v>
      </c>
      <c r="AC52" t="s">
        <v>845</v>
      </c>
      <c r="AD52" t="s">
        <v>644</v>
      </c>
      <c r="AE52">
        <v>0</v>
      </c>
      <c r="AF52">
        <v>0</v>
      </c>
      <c r="AG52">
        <v>0</v>
      </c>
      <c r="AH52">
        <v>0</v>
      </c>
      <c r="AI52">
        <v>1</v>
      </c>
      <c r="AJ52">
        <v>1</v>
      </c>
      <c r="AK52">
        <v>0</v>
      </c>
      <c r="AL52">
        <v>0</v>
      </c>
      <c r="AM52">
        <v>0</v>
      </c>
      <c r="AN52">
        <v>1</v>
      </c>
      <c r="AO52">
        <v>0</v>
      </c>
      <c r="AP52">
        <v>1</v>
      </c>
      <c r="AQ52">
        <v>0</v>
      </c>
      <c r="AR52">
        <v>0</v>
      </c>
      <c r="AS52">
        <v>0</v>
      </c>
      <c r="AT52">
        <v>0</v>
      </c>
      <c r="AU52">
        <v>1</v>
      </c>
      <c r="AV52">
        <v>1</v>
      </c>
      <c r="AW52">
        <v>0</v>
      </c>
      <c r="AX52">
        <v>0</v>
      </c>
      <c r="AY52">
        <v>0</v>
      </c>
      <c r="AZ52">
        <v>0</v>
      </c>
      <c r="BA52">
        <v>1</v>
      </c>
      <c r="BB52">
        <v>1</v>
      </c>
      <c r="BC52">
        <v>0</v>
      </c>
      <c r="BD52">
        <v>0</v>
      </c>
      <c r="BE52">
        <v>0</v>
      </c>
      <c r="BF52">
        <v>0</v>
      </c>
      <c r="BG52">
        <v>1</v>
      </c>
      <c r="BH52">
        <v>1</v>
      </c>
      <c r="BI52">
        <v>0</v>
      </c>
      <c r="BJ52">
        <v>0</v>
      </c>
      <c r="BK52">
        <v>0</v>
      </c>
      <c r="BL52">
        <v>1</v>
      </c>
      <c r="BM52">
        <v>0</v>
      </c>
      <c r="BN52">
        <v>1</v>
      </c>
      <c r="BO52">
        <v>0</v>
      </c>
      <c r="BP52">
        <v>0</v>
      </c>
      <c r="BQ52">
        <v>0</v>
      </c>
      <c r="BR52">
        <v>1</v>
      </c>
      <c r="BS52">
        <v>0</v>
      </c>
      <c r="BT52">
        <v>1</v>
      </c>
      <c r="BU52">
        <v>1</v>
      </c>
      <c r="BV52">
        <v>0</v>
      </c>
      <c r="BW52">
        <v>0</v>
      </c>
      <c r="BX52">
        <v>0</v>
      </c>
      <c r="BY52">
        <v>0</v>
      </c>
      <c r="BZ52">
        <v>0</v>
      </c>
      <c r="CA52">
        <v>0</v>
      </c>
      <c r="CB52">
        <v>0</v>
      </c>
      <c r="CC52">
        <v>0</v>
      </c>
      <c r="CD52">
        <v>0</v>
      </c>
      <c r="CE52">
        <v>0</v>
      </c>
      <c r="CF52">
        <v>1</v>
      </c>
      <c r="CG52">
        <v>0</v>
      </c>
      <c r="CH52">
        <v>0</v>
      </c>
      <c r="CI52">
        <v>0</v>
      </c>
      <c r="CJ52">
        <v>0</v>
      </c>
      <c r="CK52">
        <v>0</v>
      </c>
      <c r="CL52">
        <v>1</v>
      </c>
      <c r="CM52">
        <v>0</v>
      </c>
      <c r="CN52">
        <v>0</v>
      </c>
      <c r="CO52">
        <v>0</v>
      </c>
      <c r="CP52">
        <v>0</v>
      </c>
      <c r="CQ52">
        <v>0</v>
      </c>
      <c r="CR52">
        <v>1</v>
      </c>
      <c r="CS52">
        <v>0</v>
      </c>
      <c r="CT52">
        <v>0</v>
      </c>
      <c r="CU52">
        <v>1</v>
      </c>
      <c r="CV52">
        <v>0</v>
      </c>
      <c r="CW52">
        <v>0</v>
      </c>
      <c r="CX52">
        <v>0</v>
      </c>
      <c r="CY52">
        <v>0</v>
      </c>
      <c r="CZ52">
        <v>0</v>
      </c>
      <c r="DA52">
        <v>0</v>
      </c>
      <c r="DB52">
        <v>0</v>
      </c>
      <c r="DC52">
        <v>0</v>
      </c>
      <c r="DD52">
        <v>1</v>
      </c>
      <c r="DE52">
        <v>0</v>
      </c>
      <c r="DF52">
        <v>0</v>
      </c>
      <c r="DG52">
        <v>0</v>
      </c>
      <c r="DH52">
        <v>0</v>
      </c>
      <c r="DI52">
        <v>0</v>
      </c>
      <c r="DJ52">
        <v>0</v>
      </c>
      <c r="DK52">
        <v>1</v>
      </c>
      <c r="DL52">
        <v>0</v>
      </c>
      <c r="DM52">
        <v>0</v>
      </c>
      <c r="DN52">
        <v>0</v>
      </c>
      <c r="DO52">
        <v>0</v>
      </c>
      <c r="DP52">
        <v>1</v>
      </c>
      <c r="DQ52">
        <v>0</v>
      </c>
      <c r="DR52">
        <v>0</v>
      </c>
      <c r="DS52">
        <v>0</v>
      </c>
      <c r="DT52">
        <v>0</v>
      </c>
      <c r="DU52">
        <v>0</v>
      </c>
      <c r="DV52">
        <v>0</v>
      </c>
      <c r="DW52">
        <v>0</v>
      </c>
      <c r="DX52">
        <v>1</v>
      </c>
      <c r="DY52">
        <v>0</v>
      </c>
      <c r="DZ52">
        <v>0</v>
      </c>
      <c r="EA52">
        <v>0</v>
      </c>
      <c r="EB52">
        <v>1</v>
      </c>
      <c r="EC52">
        <v>0</v>
      </c>
      <c r="ED52">
        <v>0</v>
      </c>
      <c r="EE52">
        <v>0</v>
      </c>
      <c r="EF52">
        <v>1</v>
      </c>
      <c r="EG52">
        <v>0</v>
      </c>
      <c r="EH52">
        <v>0</v>
      </c>
      <c r="EI52">
        <v>0</v>
      </c>
      <c r="EJ52">
        <v>0</v>
      </c>
      <c r="EK52">
        <v>0</v>
      </c>
      <c r="EL52">
        <v>0</v>
      </c>
      <c r="EM52">
        <v>0</v>
      </c>
      <c r="EN52">
        <v>1</v>
      </c>
    </row>
    <row r="53" spans="1:144">
      <c r="A53" t="s">
        <v>21</v>
      </c>
      <c r="B53" t="s">
        <v>37</v>
      </c>
      <c r="C53" t="s">
        <v>57</v>
      </c>
      <c r="D53" t="s">
        <v>93</v>
      </c>
      <c r="E53" t="s">
        <v>557</v>
      </c>
      <c r="F53" t="s">
        <v>713</v>
      </c>
      <c r="G53" t="s">
        <v>557</v>
      </c>
      <c r="H53" t="s">
        <v>713</v>
      </c>
      <c r="I53" t="s">
        <v>557</v>
      </c>
      <c r="J53" t="s">
        <v>713</v>
      </c>
      <c r="K53" t="s">
        <v>556</v>
      </c>
      <c r="L53" t="s">
        <v>713</v>
      </c>
      <c r="M53" t="s">
        <v>556</v>
      </c>
      <c r="N53" t="s">
        <v>713</v>
      </c>
      <c r="O53" t="s">
        <v>556</v>
      </c>
      <c r="P53" t="s">
        <v>713</v>
      </c>
      <c r="Q53" t="s">
        <v>556</v>
      </c>
      <c r="R53" t="s">
        <v>713</v>
      </c>
      <c r="S53" t="s">
        <v>846</v>
      </c>
      <c r="T53" t="s">
        <v>560</v>
      </c>
      <c r="U53" t="s">
        <v>847</v>
      </c>
      <c r="V53" t="s">
        <v>562</v>
      </c>
      <c r="W53" t="s">
        <v>848</v>
      </c>
      <c r="X53" t="s">
        <v>566</v>
      </c>
      <c r="Y53" t="s">
        <v>849</v>
      </c>
      <c r="Z53" t="s">
        <v>569</v>
      </c>
      <c r="AA53" t="s">
        <v>850</v>
      </c>
      <c r="AB53" t="s">
        <v>560</v>
      </c>
      <c r="AC53" t="s">
        <v>851</v>
      </c>
      <c r="AD53" t="s">
        <v>564</v>
      </c>
      <c r="AE53">
        <v>0</v>
      </c>
      <c r="AF53">
        <v>0</v>
      </c>
      <c r="AG53">
        <v>0</v>
      </c>
      <c r="AH53">
        <v>1</v>
      </c>
      <c r="AI53">
        <v>0</v>
      </c>
      <c r="AJ53">
        <v>1</v>
      </c>
      <c r="AK53">
        <v>0</v>
      </c>
      <c r="AL53">
        <v>0</v>
      </c>
      <c r="AM53">
        <v>0</v>
      </c>
      <c r="AN53">
        <v>1</v>
      </c>
      <c r="AO53">
        <v>0</v>
      </c>
      <c r="AP53">
        <v>1</v>
      </c>
      <c r="AQ53">
        <v>0</v>
      </c>
      <c r="AR53">
        <v>0</v>
      </c>
      <c r="AS53">
        <v>0</v>
      </c>
      <c r="AT53">
        <v>1</v>
      </c>
      <c r="AU53">
        <v>0</v>
      </c>
      <c r="AV53">
        <v>1</v>
      </c>
      <c r="AW53">
        <v>0</v>
      </c>
      <c r="AX53">
        <v>0</v>
      </c>
      <c r="AY53">
        <v>1</v>
      </c>
      <c r="AZ53">
        <v>0</v>
      </c>
      <c r="BA53">
        <v>0</v>
      </c>
      <c r="BB53">
        <v>1</v>
      </c>
      <c r="BC53">
        <v>0</v>
      </c>
      <c r="BD53">
        <v>0</v>
      </c>
      <c r="BE53">
        <v>1</v>
      </c>
      <c r="BF53">
        <v>0</v>
      </c>
      <c r="BG53">
        <v>0</v>
      </c>
      <c r="BH53">
        <v>1</v>
      </c>
      <c r="BI53">
        <v>0</v>
      </c>
      <c r="BJ53">
        <v>0</v>
      </c>
      <c r="BK53">
        <v>1</v>
      </c>
      <c r="BL53">
        <v>0</v>
      </c>
      <c r="BM53">
        <v>0</v>
      </c>
      <c r="BN53">
        <v>1</v>
      </c>
      <c r="BO53">
        <v>0</v>
      </c>
      <c r="BP53">
        <v>0</v>
      </c>
      <c r="BQ53">
        <v>1</v>
      </c>
      <c r="BR53">
        <v>0</v>
      </c>
      <c r="BS53">
        <v>0</v>
      </c>
      <c r="BT53">
        <v>1</v>
      </c>
      <c r="BU53">
        <v>1</v>
      </c>
      <c r="BV53">
        <v>0</v>
      </c>
      <c r="BW53">
        <v>0</v>
      </c>
      <c r="BX53">
        <v>0</v>
      </c>
      <c r="BY53">
        <v>0</v>
      </c>
      <c r="BZ53">
        <v>0</v>
      </c>
      <c r="CA53">
        <v>0</v>
      </c>
      <c r="CB53">
        <v>0</v>
      </c>
      <c r="CC53">
        <v>0</v>
      </c>
      <c r="CD53">
        <v>0</v>
      </c>
      <c r="CE53">
        <v>0</v>
      </c>
      <c r="CF53">
        <v>1</v>
      </c>
      <c r="CG53">
        <v>0</v>
      </c>
      <c r="CH53">
        <v>0</v>
      </c>
      <c r="CI53">
        <v>1</v>
      </c>
      <c r="CJ53">
        <v>0</v>
      </c>
      <c r="CK53">
        <v>0</v>
      </c>
      <c r="CL53">
        <v>0</v>
      </c>
      <c r="CM53">
        <v>0</v>
      </c>
      <c r="CN53">
        <v>0</v>
      </c>
      <c r="CO53">
        <v>0</v>
      </c>
      <c r="CP53">
        <v>0</v>
      </c>
      <c r="CQ53">
        <v>0</v>
      </c>
      <c r="CR53">
        <v>1</v>
      </c>
      <c r="CS53">
        <v>0</v>
      </c>
      <c r="CT53">
        <v>0</v>
      </c>
      <c r="CU53">
        <v>0</v>
      </c>
      <c r="CV53">
        <v>0</v>
      </c>
      <c r="CW53">
        <v>0</v>
      </c>
      <c r="CX53">
        <v>0</v>
      </c>
      <c r="CY53">
        <v>1</v>
      </c>
      <c r="CZ53">
        <v>0</v>
      </c>
      <c r="DA53">
        <v>0</v>
      </c>
      <c r="DB53">
        <v>0</v>
      </c>
      <c r="DC53">
        <v>0</v>
      </c>
      <c r="DD53">
        <v>1</v>
      </c>
      <c r="DE53">
        <v>0</v>
      </c>
      <c r="DF53">
        <v>0</v>
      </c>
      <c r="DG53">
        <v>0</v>
      </c>
      <c r="DH53">
        <v>0</v>
      </c>
      <c r="DI53">
        <v>0</v>
      </c>
      <c r="DJ53">
        <v>0</v>
      </c>
      <c r="DK53">
        <v>0</v>
      </c>
      <c r="DL53">
        <v>0</v>
      </c>
      <c r="DM53">
        <v>0</v>
      </c>
      <c r="DN53">
        <v>1</v>
      </c>
      <c r="DO53">
        <v>0</v>
      </c>
      <c r="DP53">
        <v>1</v>
      </c>
      <c r="DQ53">
        <v>1</v>
      </c>
      <c r="DR53">
        <v>0</v>
      </c>
      <c r="DS53">
        <v>0</v>
      </c>
      <c r="DT53">
        <v>0</v>
      </c>
      <c r="DU53">
        <v>0</v>
      </c>
      <c r="DV53">
        <v>0</v>
      </c>
      <c r="DW53">
        <v>0</v>
      </c>
      <c r="DX53">
        <v>0</v>
      </c>
      <c r="DY53">
        <v>0</v>
      </c>
      <c r="DZ53">
        <v>0</v>
      </c>
      <c r="EA53">
        <v>0</v>
      </c>
      <c r="EB53">
        <v>1</v>
      </c>
      <c r="EC53">
        <v>0</v>
      </c>
      <c r="ED53">
        <v>0</v>
      </c>
      <c r="EE53">
        <v>0</v>
      </c>
      <c r="EF53">
        <v>0</v>
      </c>
      <c r="EG53">
        <v>1</v>
      </c>
      <c r="EH53">
        <v>0</v>
      </c>
      <c r="EI53">
        <v>0</v>
      </c>
      <c r="EJ53">
        <v>0</v>
      </c>
      <c r="EK53">
        <v>0</v>
      </c>
      <c r="EL53">
        <v>0</v>
      </c>
      <c r="EM53">
        <v>0</v>
      </c>
      <c r="EN53">
        <v>1</v>
      </c>
    </row>
    <row r="54" spans="1:144">
      <c r="A54" t="s">
        <v>21</v>
      </c>
      <c r="B54" t="s">
        <v>39</v>
      </c>
      <c r="C54" t="s">
        <v>55</v>
      </c>
      <c r="D54" t="s">
        <v>95</v>
      </c>
      <c r="E54" t="s">
        <v>558</v>
      </c>
      <c r="F54" t="s">
        <v>852</v>
      </c>
      <c r="G54" t="s">
        <v>556</v>
      </c>
      <c r="H54" t="s">
        <v>853</v>
      </c>
      <c r="I54" t="s">
        <v>558</v>
      </c>
      <c r="J54" t="s">
        <v>854</v>
      </c>
      <c r="K54" t="s">
        <v>556</v>
      </c>
      <c r="L54" t="s">
        <v>855</v>
      </c>
      <c r="M54" t="s">
        <v>558</v>
      </c>
      <c r="N54" t="s">
        <v>856</v>
      </c>
      <c r="O54" t="s">
        <v>556</v>
      </c>
      <c r="P54" t="s">
        <v>857</v>
      </c>
      <c r="Q54" t="s">
        <v>558</v>
      </c>
      <c r="R54" t="s">
        <v>858</v>
      </c>
      <c r="S54" t="s">
        <v>859</v>
      </c>
      <c r="T54" t="s">
        <v>565</v>
      </c>
      <c r="U54" t="s">
        <v>860</v>
      </c>
      <c r="V54" t="s">
        <v>564</v>
      </c>
      <c r="W54" t="s">
        <v>861</v>
      </c>
      <c r="X54" t="s">
        <v>569</v>
      </c>
      <c r="Y54" t="s">
        <v>862</v>
      </c>
      <c r="Z54" t="s">
        <v>564</v>
      </c>
      <c r="AA54" t="s">
        <v>863</v>
      </c>
      <c r="AB54" t="s">
        <v>564</v>
      </c>
      <c r="AC54" t="s">
        <v>864</v>
      </c>
      <c r="AD54" t="s">
        <v>569</v>
      </c>
      <c r="AE54">
        <v>0</v>
      </c>
      <c r="AF54">
        <v>0</v>
      </c>
      <c r="AG54">
        <v>0</v>
      </c>
      <c r="AH54">
        <v>0</v>
      </c>
      <c r="AI54">
        <v>1</v>
      </c>
      <c r="AJ54">
        <v>1</v>
      </c>
      <c r="AK54">
        <v>0</v>
      </c>
      <c r="AL54">
        <v>0</v>
      </c>
      <c r="AM54">
        <v>1</v>
      </c>
      <c r="AN54">
        <v>0</v>
      </c>
      <c r="AO54">
        <v>0</v>
      </c>
      <c r="AP54">
        <v>1</v>
      </c>
      <c r="AQ54">
        <v>0</v>
      </c>
      <c r="AR54">
        <v>0</v>
      </c>
      <c r="AS54">
        <v>0</v>
      </c>
      <c r="AT54">
        <v>0</v>
      </c>
      <c r="AU54">
        <v>1</v>
      </c>
      <c r="AV54">
        <v>1</v>
      </c>
      <c r="AW54">
        <v>0</v>
      </c>
      <c r="AX54">
        <v>0</v>
      </c>
      <c r="AY54">
        <v>1</v>
      </c>
      <c r="AZ54">
        <v>0</v>
      </c>
      <c r="BA54">
        <v>0</v>
      </c>
      <c r="BB54">
        <v>1</v>
      </c>
      <c r="BC54">
        <v>0</v>
      </c>
      <c r="BD54">
        <v>0</v>
      </c>
      <c r="BE54">
        <v>0</v>
      </c>
      <c r="BF54">
        <v>0</v>
      </c>
      <c r="BG54">
        <v>1</v>
      </c>
      <c r="BH54">
        <v>1</v>
      </c>
      <c r="BI54">
        <v>0</v>
      </c>
      <c r="BJ54">
        <v>0</v>
      </c>
      <c r="BK54">
        <v>1</v>
      </c>
      <c r="BL54">
        <v>0</v>
      </c>
      <c r="BM54">
        <v>0</v>
      </c>
      <c r="BN54">
        <v>1</v>
      </c>
      <c r="BO54">
        <v>0</v>
      </c>
      <c r="BP54">
        <v>0</v>
      </c>
      <c r="BQ54">
        <v>0</v>
      </c>
      <c r="BR54">
        <v>0</v>
      </c>
      <c r="BS54">
        <v>1</v>
      </c>
      <c r="BT54">
        <v>1</v>
      </c>
      <c r="BU54">
        <v>0</v>
      </c>
      <c r="BV54">
        <v>0</v>
      </c>
      <c r="BW54">
        <v>0</v>
      </c>
      <c r="BX54">
        <v>0</v>
      </c>
      <c r="BY54">
        <v>0</v>
      </c>
      <c r="BZ54">
        <v>1</v>
      </c>
      <c r="CA54">
        <v>0</v>
      </c>
      <c r="CB54">
        <v>0</v>
      </c>
      <c r="CC54">
        <v>0</v>
      </c>
      <c r="CD54">
        <v>0</v>
      </c>
      <c r="CE54">
        <v>0</v>
      </c>
      <c r="CF54">
        <v>1</v>
      </c>
      <c r="CG54">
        <v>0</v>
      </c>
      <c r="CH54">
        <v>0</v>
      </c>
      <c r="CI54">
        <v>0</v>
      </c>
      <c r="CJ54">
        <v>0</v>
      </c>
      <c r="CK54">
        <v>1</v>
      </c>
      <c r="CL54">
        <v>0</v>
      </c>
      <c r="CM54">
        <v>0</v>
      </c>
      <c r="CN54">
        <v>0</v>
      </c>
      <c r="CO54">
        <v>0</v>
      </c>
      <c r="CP54">
        <v>0</v>
      </c>
      <c r="CQ54">
        <v>0</v>
      </c>
      <c r="CR54">
        <v>1</v>
      </c>
      <c r="CS54">
        <v>0</v>
      </c>
      <c r="CT54">
        <v>0</v>
      </c>
      <c r="CU54">
        <v>0</v>
      </c>
      <c r="CV54">
        <v>0</v>
      </c>
      <c r="CW54">
        <v>0</v>
      </c>
      <c r="CX54">
        <v>0</v>
      </c>
      <c r="CY54">
        <v>0</v>
      </c>
      <c r="CZ54">
        <v>0</v>
      </c>
      <c r="DA54">
        <v>0</v>
      </c>
      <c r="DB54">
        <v>1</v>
      </c>
      <c r="DC54">
        <v>0</v>
      </c>
      <c r="DD54">
        <v>1</v>
      </c>
      <c r="DE54">
        <v>0</v>
      </c>
      <c r="DF54">
        <v>0</v>
      </c>
      <c r="DG54">
        <v>0</v>
      </c>
      <c r="DH54">
        <v>0</v>
      </c>
      <c r="DI54">
        <v>1</v>
      </c>
      <c r="DJ54">
        <v>0</v>
      </c>
      <c r="DK54">
        <v>0</v>
      </c>
      <c r="DL54">
        <v>0</v>
      </c>
      <c r="DM54">
        <v>0</v>
      </c>
      <c r="DN54">
        <v>0</v>
      </c>
      <c r="DO54">
        <v>0</v>
      </c>
      <c r="DP54">
        <v>1</v>
      </c>
      <c r="DQ54">
        <v>0</v>
      </c>
      <c r="DR54">
        <v>0</v>
      </c>
      <c r="DS54">
        <v>0</v>
      </c>
      <c r="DT54">
        <v>0</v>
      </c>
      <c r="DU54">
        <v>1</v>
      </c>
      <c r="DV54">
        <v>0</v>
      </c>
      <c r="DW54">
        <v>0</v>
      </c>
      <c r="DX54">
        <v>0</v>
      </c>
      <c r="DY54">
        <v>0</v>
      </c>
      <c r="DZ54">
        <v>0</v>
      </c>
      <c r="EA54">
        <v>0</v>
      </c>
      <c r="EB54">
        <v>1</v>
      </c>
      <c r="EC54">
        <v>0</v>
      </c>
      <c r="ED54">
        <v>0</v>
      </c>
      <c r="EE54">
        <v>0</v>
      </c>
      <c r="EF54">
        <v>0</v>
      </c>
      <c r="EG54">
        <v>0</v>
      </c>
      <c r="EH54">
        <v>0</v>
      </c>
      <c r="EI54">
        <v>0</v>
      </c>
      <c r="EJ54">
        <v>0</v>
      </c>
      <c r="EK54">
        <v>0</v>
      </c>
      <c r="EL54">
        <v>1</v>
      </c>
      <c r="EM54">
        <v>0</v>
      </c>
      <c r="EN54">
        <v>1</v>
      </c>
    </row>
    <row r="55" spans="1:144">
      <c r="A55" t="s">
        <v>19</v>
      </c>
      <c r="B55" t="s">
        <v>35</v>
      </c>
      <c r="C55" t="s">
        <v>63</v>
      </c>
      <c r="D55" t="s">
        <v>97</v>
      </c>
      <c r="E55" t="s">
        <v>558</v>
      </c>
      <c r="F55" t="s">
        <v>865</v>
      </c>
      <c r="G55" t="s">
        <v>557</v>
      </c>
      <c r="H55" t="s">
        <v>866</v>
      </c>
      <c r="I55" t="s">
        <v>557</v>
      </c>
      <c r="J55" t="s">
        <v>713</v>
      </c>
      <c r="K55" t="s">
        <v>557</v>
      </c>
      <c r="L55" t="s">
        <v>713</v>
      </c>
      <c r="M55" t="s">
        <v>557</v>
      </c>
      <c r="N55" t="s">
        <v>713</v>
      </c>
      <c r="O55" t="s">
        <v>557</v>
      </c>
      <c r="P55" t="s">
        <v>713</v>
      </c>
      <c r="Q55" t="s">
        <v>558</v>
      </c>
      <c r="R55" t="s">
        <v>713</v>
      </c>
      <c r="S55" t="s">
        <v>867</v>
      </c>
      <c r="T55" t="s">
        <v>565</v>
      </c>
      <c r="U55" t="s">
        <v>868</v>
      </c>
      <c r="V55" t="s">
        <v>560</v>
      </c>
      <c r="W55" t="s">
        <v>869</v>
      </c>
      <c r="X55" t="s">
        <v>562</v>
      </c>
      <c r="Y55" t="s">
        <v>870</v>
      </c>
      <c r="Z55" t="s">
        <v>566</v>
      </c>
      <c r="AA55" t="s">
        <v>871</v>
      </c>
      <c r="AB55" t="s">
        <v>646</v>
      </c>
      <c r="AC55" t="s">
        <v>872</v>
      </c>
      <c r="AD55" t="s">
        <v>644</v>
      </c>
      <c r="AE55">
        <v>0</v>
      </c>
      <c r="AF55">
        <v>0</v>
      </c>
      <c r="AG55">
        <v>0</v>
      </c>
      <c r="AH55">
        <v>0</v>
      </c>
      <c r="AI55">
        <v>1</v>
      </c>
      <c r="AJ55">
        <v>1</v>
      </c>
      <c r="AK55">
        <v>0</v>
      </c>
      <c r="AL55">
        <v>0</v>
      </c>
      <c r="AM55">
        <v>0</v>
      </c>
      <c r="AN55">
        <v>1</v>
      </c>
      <c r="AO55">
        <v>0</v>
      </c>
      <c r="AP55">
        <v>1</v>
      </c>
      <c r="AQ55">
        <v>0</v>
      </c>
      <c r="AR55">
        <v>0</v>
      </c>
      <c r="AS55">
        <v>0</v>
      </c>
      <c r="AT55">
        <v>1</v>
      </c>
      <c r="AU55">
        <v>0</v>
      </c>
      <c r="AV55">
        <v>1</v>
      </c>
      <c r="AW55">
        <v>0</v>
      </c>
      <c r="AX55">
        <v>0</v>
      </c>
      <c r="AY55">
        <v>0</v>
      </c>
      <c r="AZ55">
        <v>1</v>
      </c>
      <c r="BA55">
        <v>0</v>
      </c>
      <c r="BB55">
        <v>1</v>
      </c>
      <c r="BC55">
        <v>0</v>
      </c>
      <c r="BD55">
        <v>0</v>
      </c>
      <c r="BE55">
        <v>0</v>
      </c>
      <c r="BF55">
        <v>1</v>
      </c>
      <c r="BG55">
        <v>0</v>
      </c>
      <c r="BH55">
        <v>1</v>
      </c>
      <c r="BI55">
        <v>0</v>
      </c>
      <c r="BJ55">
        <v>0</v>
      </c>
      <c r="BK55">
        <v>0</v>
      </c>
      <c r="BL55">
        <v>1</v>
      </c>
      <c r="BM55">
        <v>0</v>
      </c>
      <c r="BN55">
        <v>1</v>
      </c>
      <c r="BO55">
        <v>0</v>
      </c>
      <c r="BP55">
        <v>0</v>
      </c>
      <c r="BQ55">
        <v>0</v>
      </c>
      <c r="BR55">
        <v>0</v>
      </c>
      <c r="BS55">
        <v>1</v>
      </c>
      <c r="BT55">
        <v>1</v>
      </c>
      <c r="BU55">
        <v>0</v>
      </c>
      <c r="BV55">
        <v>0</v>
      </c>
      <c r="BW55">
        <v>0</v>
      </c>
      <c r="BX55">
        <v>0</v>
      </c>
      <c r="BY55">
        <v>0</v>
      </c>
      <c r="BZ55">
        <v>1</v>
      </c>
      <c r="CA55">
        <v>0</v>
      </c>
      <c r="CB55">
        <v>0</v>
      </c>
      <c r="CC55">
        <v>0</v>
      </c>
      <c r="CD55">
        <v>0</v>
      </c>
      <c r="CE55">
        <v>0</v>
      </c>
      <c r="CF55">
        <v>1</v>
      </c>
      <c r="CG55">
        <v>1</v>
      </c>
      <c r="CH55">
        <v>0</v>
      </c>
      <c r="CI55">
        <v>0</v>
      </c>
      <c r="CJ55">
        <v>0</v>
      </c>
      <c r="CK55">
        <v>0</v>
      </c>
      <c r="CL55">
        <v>0</v>
      </c>
      <c r="CM55">
        <v>0</v>
      </c>
      <c r="CN55">
        <v>0</v>
      </c>
      <c r="CO55">
        <v>0</v>
      </c>
      <c r="CP55">
        <v>0</v>
      </c>
      <c r="CQ55">
        <v>0</v>
      </c>
      <c r="CR55">
        <v>1</v>
      </c>
      <c r="CS55">
        <v>0</v>
      </c>
      <c r="CT55">
        <v>0</v>
      </c>
      <c r="CU55">
        <v>1</v>
      </c>
      <c r="CV55">
        <v>0</v>
      </c>
      <c r="CW55">
        <v>0</v>
      </c>
      <c r="CX55">
        <v>0</v>
      </c>
      <c r="CY55">
        <v>0</v>
      </c>
      <c r="CZ55">
        <v>0</v>
      </c>
      <c r="DA55">
        <v>0</v>
      </c>
      <c r="DB55">
        <v>0</v>
      </c>
      <c r="DC55">
        <v>0</v>
      </c>
      <c r="DD55">
        <v>1</v>
      </c>
      <c r="DE55">
        <v>0</v>
      </c>
      <c r="DF55">
        <v>0</v>
      </c>
      <c r="DG55">
        <v>0</v>
      </c>
      <c r="DH55">
        <v>0</v>
      </c>
      <c r="DI55">
        <v>0</v>
      </c>
      <c r="DJ55">
        <v>0</v>
      </c>
      <c r="DK55">
        <v>1</v>
      </c>
      <c r="DL55">
        <v>0</v>
      </c>
      <c r="DM55">
        <v>0</v>
      </c>
      <c r="DN55">
        <v>0</v>
      </c>
      <c r="DO55">
        <v>0</v>
      </c>
      <c r="DP55">
        <v>1</v>
      </c>
      <c r="DQ55">
        <v>0</v>
      </c>
      <c r="DR55">
        <v>0</v>
      </c>
      <c r="DS55">
        <v>0</v>
      </c>
      <c r="DT55">
        <v>0</v>
      </c>
      <c r="DU55">
        <v>0</v>
      </c>
      <c r="DV55">
        <v>0</v>
      </c>
      <c r="DW55">
        <v>0</v>
      </c>
      <c r="DX55">
        <v>0</v>
      </c>
      <c r="DY55">
        <v>1</v>
      </c>
      <c r="DZ55">
        <v>0</v>
      </c>
      <c r="EA55">
        <v>0</v>
      </c>
      <c r="EB55">
        <v>1</v>
      </c>
      <c r="EC55">
        <v>0</v>
      </c>
      <c r="ED55">
        <v>0</v>
      </c>
      <c r="EE55">
        <v>0</v>
      </c>
      <c r="EF55">
        <v>1</v>
      </c>
      <c r="EG55">
        <v>0</v>
      </c>
      <c r="EH55">
        <v>0</v>
      </c>
      <c r="EI55">
        <v>0</v>
      </c>
      <c r="EJ55">
        <v>0</v>
      </c>
      <c r="EK55">
        <v>0</v>
      </c>
      <c r="EL55">
        <v>0</v>
      </c>
      <c r="EM55">
        <v>0</v>
      </c>
      <c r="EN55">
        <v>1</v>
      </c>
    </row>
    <row r="56" spans="1:144">
      <c r="A56" t="s">
        <v>21</v>
      </c>
      <c r="B56" t="s">
        <v>37</v>
      </c>
      <c r="C56" t="s">
        <v>59</v>
      </c>
      <c r="D56" t="s">
        <v>99</v>
      </c>
      <c r="E56" t="s">
        <v>557</v>
      </c>
      <c r="F56" t="s">
        <v>873</v>
      </c>
      <c r="G56" t="s">
        <v>557</v>
      </c>
      <c r="H56" t="s">
        <v>874</v>
      </c>
      <c r="I56" t="s">
        <v>557</v>
      </c>
      <c r="J56" t="s">
        <v>875</v>
      </c>
      <c r="K56" t="s">
        <v>557</v>
      </c>
      <c r="L56" t="s">
        <v>876</v>
      </c>
      <c r="M56" t="s">
        <v>557</v>
      </c>
      <c r="N56" t="s">
        <v>877</v>
      </c>
      <c r="O56" t="s">
        <v>557</v>
      </c>
      <c r="P56" t="s">
        <v>878</v>
      </c>
      <c r="Q56" t="s">
        <v>557</v>
      </c>
      <c r="R56" t="s">
        <v>879</v>
      </c>
      <c r="S56" t="s">
        <v>880</v>
      </c>
      <c r="T56" t="s">
        <v>564</v>
      </c>
      <c r="U56" t="s">
        <v>881</v>
      </c>
      <c r="V56" t="s">
        <v>644</v>
      </c>
      <c r="W56" t="s">
        <v>882</v>
      </c>
      <c r="X56" t="s">
        <v>561</v>
      </c>
      <c r="Y56" t="s">
        <v>883</v>
      </c>
      <c r="Z56" t="s">
        <v>565</v>
      </c>
      <c r="AA56" t="s">
        <v>884</v>
      </c>
      <c r="AB56" t="s">
        <v>570</v>
      </c>
      <c r="AC56" t="s">
        <v>885</v>
      </c>
      <c r="AD56" t="s">
        <v>564</v>
      </c>
      <c r="AE56">
        <v>0</v>
      </c>
      <c r="AF56">
        <v>0</v>
      </c>
      <c r="AG56">
        <v>0</v>
      </c>
      <c r="AH56">
        <v>1</v>
      </c>
      <c r="AI56">
        <v>0</v>
      </c>
      <c r="AJ56">
        <v>1</v>
      </c>
      <c r="AK56">
        <v>0</v>
      </c>
      <c r="AL56">
        <v>0</v>
      </c>
      <c r="AM56">
        <v>0</v>
      </c>
      <c r="AN56">
        <v>1</v>
      </c>
      <c r="AO56">
        <v>0</v>
      </c>
      <c r="AP56">
        <v>1</v>
      </c>
      <c r="AQ56">
        <v>0</v>
      </c>
      <c r="AR56">
        <v>0</v>
      </c>
      <c r="AS56">
        <v>0</v>
      </c>
      <c r="AT56">
        <v>1</v>
      </c>
      <c r="AU56">
        <v>0</v>
      </c>
      <c r="AV56">
        <v>1</v>
      </c>
      <c r="AW56">
        <v>0</v>
      </c>
      <c r="AX56">
        <v>0</v>
      </c>
      <c r="AY56">
        <v>0</v>
      </c>
      <c r="AZ56">
        <v>1</v>
      </c>
      <c r="BA56">
        <v>0</v>
      </c>
      <c r="BB56">
        <v>1</v>
      </c>
      <c r="BC56">
        <v>0</v>
      </c>
      <c r="BD56">
        <v>0</v>
      </c>
      <c r="BE56">
        <v>0</v>
      </c>
      <c r="BF56">
        <v>1</v>
      </c>
      <c r="BG56">
        <v>0</v>
      </c>
      <c r="BH56">
        <v>1</v>
      </c>
      <c r="BI56">
        <v>0</v>
      </c>
      <c r="BJ56">
        <v>0</v>
      </c>
      <c r="BK56">
        <v>0</v>
      </c>
      <c r="BL56">
        <v>1</v>
      </c>
      <c r="BM56">
        <v>0</v>
      </c>
      <c r="BN56">
        <v>1</v>
      </c>
      <c r="BO56">
        <v>0</v>
      </c>
      <c r="BP56">
        <v>0</v>
      </c>
      <c r="BQ56">
        <v>0</v>
      </c>
      <c r="BR56">
        <v>1</v>
      </c>
      <c r="BS56">
        <v>0</v>
      </c>
      <c r="BT56">
        <v>1</v>
      </c>
      <c r="BU56">
        <v>0</v>
      </c>
      <c r="BV56">
        <v>0</v>
      </c>
      <c r="BW56">
        <v>0</v>
      </c>
      <c r="BX56">
        <v>0</v>
      </c>
      <c r="BY56">
        <v>1</v>
      </c>
      <c r="BZ56">
        <v>0</v>
      </c>
      <c r="CA56">
        <v>0</v>
      </c>
      <c r="CB56">
        <v>0</v>
      </c>
      <c r="CC56">
        <v>0</v>
      </c>
      <c r="CD56">
        <v>0</v>
      </c>
      <c r="CE56">
        <v>0</v>
      </c>
      <c r="CF56">
        <v>1</v>
      </c>
      <c r="CG56">
        <v>0</v>
      </c>
      <c r="CH56">
        <v>0</v>
      </c>
      <c r="CI56">
        <v>0</v>
      </c>
      <c r="CJ56">
        <v>1</v>
      </c>
      <c r="CK56">
        <v>0</v>
      </c>
      <c r="CL56">
        <v>0</v>
      </c>
      <c r="CM56">
        <v>0</v>
      </c>
      <c r="CN56">
        <v>0</v>
      </c>
      <c r="CO56">
        <v>0</v>
      </c>
      <c r="CP56">
        <v>0</v>
      </c>
      <c r="CQ56">
        <v>0</v>
      </c>
      <c r="CR56">
        <v>1</v>
      </c>
      <c r="CS56">
        <v>0</v>
      </c>
      <c r="CT56">
        <v>1</v>
      </c>
      <c r="CU56">
        <v>0</v>
      </c>
      <c r="CV56">
        <v>0</v>
      </c>
      <c r="CW56">
        <v>0</v>
      </c>
      <c r="CX56">
        <v>0</v>
      </c>
      <c r="CY56">
        <v>0</v>
      </c>
      <c r="CZ56">
        <v>0</v>
      </c>
      <c r="DA56">
        <v>0</v>
      </c>
      <c r="DB56">
        <v>0</v>
      </c>
      <c r="DC56">
        <v>0</v>
      </c>
      <c r="DD56">
        <v>1</v>
      </c>
      <c r="DE56">
        <v>0</v>
      </c>
      <c r="DF56">
        <v>0</v>
      </c>
      <c r="DG56">
        <v>0</v>
      </c>
      <c r="DH56">
        <v>0</v>
      </c>
      <c r="DI56">
        <v>0</v>
      </c>
      <c r="DJ56">
        <v>1</v>
      </c>
      <c r="DK56">
        <v>0</v>
      </c>
      <c r="DL56">
        <v>0</v>
      </c>
      <c r="DM56">
        <v>0</v>
      </c>
      <c r="DN56">
        <v>0</v>
      </c>
      <c r="DO56">
        <v>0</v>
      </c>
      <c r="DP56">
        <v>1</v>
      </c>
      <c r="DQ56">
        <v>0</v>
      </c>
      <c r="DR56">
        <v>0</v>
      </c>
      <c r="DS56">
        <v>0</v>
      </c>
      <c r="DT56">
        <v>0</v>
      </c>
      <c r="DU56">
        <v>0</v>
      </c>
      <c r="DV56">
        <v>0</v>
      </c>
      <c r="DW56">
        <v>0</v>
      </c>
      <c r="DX56">
        <v>0</v>
      </c>
      <c r="DY56">
        <v>0</v>
      </c>
      <c r="DZ56">
        <v>0</v>
      </c>
      <c r="EA56">
        <v>1</v>
      </c>
      <c r="EB56">
        <v>1</v>
      </c>
      <c r="EC56">
        <v>0</v>
      </c>
      <c r="ED56">
        <v>0</v>
      </c>
      <c r="EE56">
        <v>0</v>
      </c>
      <c r="EF56">
        <v>0</v>
      </c>
      <c r="EG56">
        <v>1</v>
      </c>
      <c r="EH56">
        <v>0</v>
      </c>
      <c r="EI56">
        <v>0</v>
      </c>
      <c r="EJ56">
        <v>0</v>
      </c>
      <c r="EK56">
        <v>0</v>
      </c>
      <c r="EL56">
        <v>0</v>
      </c>
      <c r="EM56">
        <v>0</v>
      </c>
      <c r="EN56">
        <v>1</v>
      </c>
    </row>
    <row r="57" spans="1:144">
      <c r="A57" t="s">
        <v>15</v>
      </c>
      <c r="B57" t="s">
        <v>25</v>
      </c>
      <c r="C57" t="s">
        <v>469</v>
      </c>
      <c r="D57" t="s">
        <v>101</v>
      </c>
      <c r="E57" t="s">
        <v>557</v>
      </c>
      <c r="F57" t="s">
        <v>886</v>
      </c>
      <c r="G57" t="s">
        <v>556</v>
      </c>
      <c r="H57" t="s">
        <v>887</v>
      </c>
      <c r="I57" t="s">
        <v>557</v>
      </c>
      <c r="J57" t="s">
        <v>888</v>
      </c>
      <c r="K57" t="s">
        <v>557</v>
      </c>
      <c r="L57" t="s">
        <v>889</v>
      </c>
      <c r="M57" t="s">
        <v>556</v>
      </c>
      <c r="N57" t="s">
        <v>890</v>
      </c>
      <c r="O57" t="s">
        <v>557</v>
      </c>
      <c r="P57" t="s">
        <v>891</v>
      </c>
      <c r="Q57" t="s">
        <v>556</v>
      </c>
      <c r="R57" t="s">
        <v>892</v>
      </c>
      <c r="S57" t="s">
        <v>893</v>
      </c>
      <c r="T57" t="s">
        <v>562</v>
      </c>
      <c r="U57" t="s">
        <v>894</v>
      </c>
      <c r="V57" t="s">
        <v>560</v>
      </c>
      <c r="W57" t="s">
        <v>895</v>
      </c>
      <c r="X57" t="s">
        <v>561</v>
      </c>
      <c r="Y57" t="s">
        <v>896</v>
      </c>
      <c r="Z57" t="s">
        <v>566</v>
      </c>
      <c r="AA57" t="s">
        <v>897</v>
      </c>
      <c r="AB57" t="s">
        <v>645</v>
      </c>
      <c r="AC57" t="s">
        <v>898</v>
      </c>
      <c r="AD57" t="s">
        <v>564</v>
      </c>
      <c r="AE57">
        <v>0</v>
      </c>
      <c r="AF57">
        <v>0</v>
      </c>
      <c r="AG57">
        <v>0</v>
      </c>
      <c r="AH57">
        <v>1</v>
      </c>
      <c r="AI57">
        <v>0</v>
      </c>
      <c r="AJ57">
        <v>1</v>
      </c>
      <c r="AK57">
        <v>0</v>
      </c>
      <c r="AL57">
        <v>0</v>
      </c>
      <c r="AM57">
        <v>1</v>
      </c>
      <c r="AN57">
        <v>0</v>
      </c>
      <c r="AO57">
        <v>0</v>
      </c>
      <c r="AP57">
        <v>1</v>
      </c>
      <c r="AQ57">
        <v>0</v>
      </c>
      <c r="AR57">
        <v>0</v>
      </c>
      <c r="AS57">
        <v>0</v>
      </c>
      <c r="AT57">
        <v>1</v>
      </c>
      <c r="AU57">
        <v>0</v>
      </c>
      <c r="AV57">
        <v>1</v>
      </c>
      <c r="AW57">
        <v>0</v>
      </c>
      <c r="AX57">
        <v>0</v>
      </c>
      <c r="AY57">
        <v>0</v>
      </c>
      <c r="AZ57">
        <v>1</v>
      </c>
      <c r="BA57">
        <v>0</v>
      </c>
      <c r="BB57">
        <v>1</v>
      </c>
      <c r="BC57">
        <v>0</v>
      </c>
      <c r="BD57">
        <v>0</v>
      </c>
      <c r="BE57">
        <v>1</v>
      </c>
      <c r="BF57">
        <v>0</v>
      </c>
      <c r="BG57">
        <v>0</v>
      </c>
      <c r="BH57">
        <v>1</v>
      </c>
      <c r="BI57">
        <v>0</v>
      </c>
      <c r="BJ57">
        <v>0</v>
      </c>
      <c r="BK57">
        <v>0</v>
      </c>
      <c r="BL57">
        <v>1</v>
      </c>
      <c r="BM57">
        <v>0</v>
      </c>
      <c r="BN57">
        <v>1</v>
      </c>
      <c r="BO57">
        <v>0</v>
      </c>
      <c r="BP57">
        <v>0</v>
      </c>
      <c r="BQ57">
        <v>1</v>
      </c>
      <c r="BR57">
        <v>0</v>
      </c>
      <c r="BS57">
        <v>0</v>
      </c>
      <c r="BT57">
        <v>1</v>
      </c>
      <c r="BU57">
        <v>0</v>
      </c>
      <c r="BV57">
        <v>0</v>
      </c>
      <c r="BW57">
        <v>1</v>
      </c>
      <c r="BX57">
        <v>0</v>
      </c>
      <c r="BY57">
        <v>0</v>
      </c>
      <c r="BZ57">
        <v>0</v>
      </c>
      <c r="CA57">
        <v>0</v>
      </c>
      <c r="CB57">
        <v>0</v>
      </c>
      <c r="CC57">
        <v>0</v>
      </c>
      <c r="CD57">
        <v>0</v>
      </c>
      <c r="CE57">
        <v>0</v>
      </c>
      <c r="CF57">
        <v>1</v>
      </c>
      <c r="CG57">
        <v>1</v>
      </c>
      <c r="CH57">
        <v>0</v>
      </c>
      <c r="CI57">
        <v>0</v>
      </c>
      <c r="CJ57">
        <v>0</v>
      </c>
      <c r="CK57">
        <v>0</v>
      </c>
      <c r="CL57">
        <v>0</v>
      </c>
      <c r="CM57">
        <v>0</v>
      </c>
      <c r="CN57">
        <v>0</v>
      </c>
      <c r="CO57">
        <v>0</v>
      </c>
      <c r="CP57">
        <v>0</v>
      </c>
      <c r="CQ57">
        <v>0</v>
      </c>
      <c r="CR57">
        <v>1</v>
      </c>
      <c r="CS57">
        <v>0</v>
      </c>
      <c r="CT57">
        <v>1</v>
      </c>
      <c r="CU57">
        <v>0</v>
      </c>
      <c r="CV57">
        <v>0</v>
      </c>
      <c r="CW57">
        <v>0</v>
      </c>
      <c r="CX57">
        <v>0</v>
      </c>
      <c r="CY57">
        <v>0</v>
      </c>
      <c r="CZ57">
        <v>0</v>
      </c>
      <c r="DA57">
        <v>0</v>
      </c>
      <c r="DB57">
        <v>0</v>
      </c>
      <c r="DC57">
        <v>0</v>
      </c>
      <c r="DD57">
        <v>1</v>
      </c>
      <c r="DE57">
        <v>0</v>
      </c>
      <c r="DF57">
        <v>0</v>
      </c>
      <c r="DG57">
        <v>0</v>
      </c>
      <c r="DH57">
        <v>0</v>
      </c>
      <c r="DI57">
        <v>0</v>
      </c>
      <c r="DJ57">
        <v>0</v>
      </c>
      <c r="DK57">
        <v>1</v>
      </c>
      <c r="DL57">
        <v>0</v>
      </c>
      <c r="DM57">
        <v>0</v>
      </c>
      <c r="DN57">
        <v>0</v>
      </c>
      <c r="DO57">
        <v>0</v>
      </c>
      <c r="DP57">
        <v>1</v>
      </c>
      <c r="DQ57">
        <v>0</v>
      </c>
      <c r="DR57">
        <v>0</v>
      </c>
      <c r="DS57">
        <v>0</v>
      </c>
      <c r="DT57">
        <v>0</v>
      </c>
      <c r="DU57">
        <v>0</v>
      </c>
      <c r="DV57">
        <v>0</v>
      </c>
      <c r="DW57">
        <v>0</v>
      </c>
      <c r="DX57">
        <v>1</v>
      </c>
      <c r="DY57">
        <v>0</v>
      </c>
      <c r="DZ57">
        <v>0</v>
      </c>
      <c r="EA57">
        <v>0</v>
      </c>
      <c r="EB57">
        <v>1</v>
      </c>
      <c r="EC57">
        <v>0</v>
      </c>
      <c r="ED57">
        <v>0</v>
      </c>
      <c r="EE57">
        <v>0</v>
      </c>
      <c r="EF57">
        <v>0</v>
      </c>
      <c r="EG57">
        <v>1</v>
      </c>
      <c r="EH57">
        <v>0</v>
      </c>
      <c r="EI57">
        <v>0</v>
      </c>
      <c r="EJ57">
        <v>0</v>
      </c>
      <c r="EK57">
        <v>0</v>
      </c>
      <c r="EL57">
        <v>0</v>
      </c>
      <c r="EM57">
        <v>0</v>
      </c>
      <c r="EN57">
        <v>1</v>
      </c>
    </row>
    <row r="58" spans="1:144">
      <c r="A58" t="s">
        <v>15</v>
      </c>
      <c r="B58" t="s">
        <v>27</v>
      </c>
      <c r="C58" t="s">
        <v>41</v>
      </c>
      <c r="D58" t="s">
        <v>103</v>
      </c>
      <c r="E58" t="s">
        <v>557</v>
      </c>
      <c r="F58" t="s">
        <v>899</v>
      </c>
      <c r="G58" t="s">
        <v>557</v>
      </c>
      <c r="H58" t="s">
        <v>900</v>
      </c>
      <c r="I58" t="s">
        <v>557</v>
      </c>
      <c r="J58" t="s">
        <v>899</v>
      </c>
      <c r="K58" t="s">
        <v>556</v>
      </c>
      <c r="L58" t="s">
        <v>901</v>
      </c>
      <c r="M58" t="s">
        <v>556</v>
      </c>
      <c r="N58" t="s">
        <v>902</v>
      </c>
      <c r="O58" t="s">
        <v>557</v>
      </c>
      <c r="P58" t="s">
        <v>903</v>
      </c>
      <c r="Q58" t="s">
        <v>557</v>
      </c>
      <c r="R58" t="s">
        <v>904</v>
      </c>
      <c r="S58" t="s">
        <v>905</v>
      </c>
      <c r="T58" t="s">
        <v>560</v>
      </c>
      <c r="U58" t="s">
        <v>906</v>
      </c>
      <c r="V58" t="s">
        <v>562</v>
      </c>
      <c r="W58" t="s">
        <v>907</v>
      </c>
      <c r="X58" t="s">
        <v>561</v>
      </c>
      <c r="Y58" t="s">
        <v>908</v>
      </c>
      <c r="Z58" t="s">
        <v>564</v>
      </c>
      <c r="AA58" t="s">
        <v>909</v>
      </c>
      <c r="AB58" t="s">
        <v>564</v>
      </c>
      <c r="AC58" t="s">
        <v>910</v>
      </c>
      <c r="AD58" t="s">
        <v>646</v>
      </c>
      <c r="AE58">
        <v>0</v>
      </c>
      <c r="AF58">
        <v>0</v>
      </c>
      <c r="AG58">
        <v>0</v>
      </c>
      <c r="AH58">
        <v>1</v>
      </c>
      <c r="AI58">
        <v>0</v>
      </c>
      <c r="AJ58">
        <v>1</v>
      </c>
      <c r="AK58">
        <v>0</v>
      </c>
      <c r="AL58">
        <v>0</v>
      </c>
      <c r="AM58">
        <v>0</v>
      </c>
      <c r="AN58">
        <v>1</v>
      </c>
      <c r="AO58">
        <v>0</v>
      </c>
      <c r="AP58">
        <v>1</v>
      </c>
      <c r="AQ58">
        <v>0</v>
      </c>
      <c r="AR58">
        <v>0</v>
      </c>
      <c r="AS58">
        <v>0</v>
      </c>
      <c r="AT58">
        <v>1</v>
      </c>
      <c r="AU58">
        <v>0</v>
      </c>
      <c r="AV58">
        <v>1</v>
      </c>
      <c r="AW58">
        <v>0</v>
      </c>
      <c r="AX58">
        <v>0</v>
      </c>
      <c r="AY58">
        <v>1</v>
      </c>
      <c r="AZ58">
        <v>0</v>
      </c>
      <c r="BA58">
        <v>0</v>
      </c>
      <c r="BB58">
        <v>1</v>
      </c>
      <c r="BC58">
        <v>0</v>
      </c>
      <c r="BD58">
        <v>0</v>
      </c>
      <c r="BE58">
        <v>1</v>
      </c>
      <c r="BF58">
        <v>0</v>
      </c>
      <c r="BG58">
        <v>0</v>
      </c>
      <c r="BH58">
        <v>1</v>
      </c>
      <c r="BI58">
        <v>0</v>
      </c>
      <c r="BJ58">
        <v>0</v>
      </c>
      <c r="BK58">
        <v>0</v>
      </c>
      <c r="BL58">
        <v>1</v>
      </c>
      <c r="BM58">
        <v>0</v>
      </c>
      <c r="BN58">
        <v>1</v>
      </c>
      <c r="BO58">
        <v>0</v>
      </c>
      <c r="BP58">
        <v>0</v>
      </c>
      <c r="BQ58">
        <v>0</v>
      </c>
      <c r="BR58">
        <v>1</v>
      </c>
      <c r="BS58">
        <v>0</v>
      </c>
      <c r="BT58">
        <v>1</v>
      </c>
      <c r="BU58">
        <v>1</v>
      </c>
      <c r="BV58">
        <v>0</v>
      </c>
      <c r="BW58">
        <v>0</v>
      </c>
      <c r="BX58">
        <v>0</v>
      </c>
      <c r="BY58">
        <v>0</v>
      </c>
      <c r="BZ58">
        <v>0</v>
      </c>
      <c r="CA58">
        <v>0</v>
      </c>
      <c r="CB58">
        <v>0</v>
      </c>
      <c r="CC58">
        <v>0</v>
      </c>
      <c r="CD58">
        <v>0</v>
      </c>
      <c r="CE58">
        <v>0</v>
      </c>
      <c r="CF58">
        <v>1</v>
      </c>
      <c r="CG58">
        <v>0</v>
      </c>
      <c r="CH58">
        <v>0</v>
      </c>
      <c r="CI58">
        <v>1</v>
      </c>
      <c r="CJ58">
        <v>0</v>
      </c>
      <c r="CK58">
        <v>0</v>
      </c>
      <c r="CL58">
        <v>0</v>
      </c>
      <c r="CM58">
        <v>0</v>
      </c>
      <c r="CN58">
        <v>0</v>
      </c>
      <c r="CO58">
        <v>0</v>
      </c>
      <c r="CP58">
        <v>0</v>
      </c>
      <c r="CQ58">
        <v>0</v>
      </c>
      <c r="CR58">
        <v>1</v>
      </c>
      <c r="CS58">
        <v>0</v>
      </c>
      <c r="CT58">
        <v>1</v>
      </c>
      <c r="CU58">
        <v>0</v>
      </c>
      <c r="CV58">
        <v>0</v>
      </c>
      <c r="CW58">
        <v>0</v>
      </c>
      <c r="CX58">
        <v>0</v>
      </c>
      <c r="CY58">
        <v>0</v>
      </c>
      <c r="CZ58">
        <v>0</v>
      </c>
      <c r="DA58">
        <v>0</v>
      </c>
      <c r="DB58">
        <v>0</v>
      </c>
      <c r="DC58">
        <v>0</v>
      </c>
      <c r="DD58">
        <v>1</v>
      </c>
      <c r="DE58">
        <v>0</v>
      </c>
      <c r="DF58">
        <v>0</v>
      </c>
      <c r="DG58">
        <v>0</v>
      </c>
      <c r="DH58">
        <v>0</v>
      </c>
      <c r="DI58">
        <v>1</v>
      </c>
      <c r="DJ58">
        <v>0</v>
      </c>
      <c r="DK58">
        <v>0</v>
      </c>
      <c r="DL58">
        <v>0</v>
      </c>
      <c r="DM58">
        <v>0</v>
      </c>
      <c r="DN58">
        <v>0</v>
      </c>
      <c r="DO58">
        <v>0</v>
      </c>
      <c r="DP58">
        <v>1</v>
      </c>
      <c r="DQ58">
        <v>0</v>
      </c>
      <c r="DR58">
        <v>0</v>
      </c>
      <c r="DS58">
        <v>0</v>
      </c>
      <c r="DT58">
        <v>0</v>
      </c>
      <c r="DU58">
        <v>1</v>
      </c>
      <c r="DV58">
        <v>0</v>
      </c>
      <c r="DW58">
        <v>0</v>
      </c>
      <c r="DX58">
        <v>0</v>
      </c>
      <c r="DY58">
        <v>0</v>
      </c>
      <c r="DZ58">
        <v>0</v>
      </c>
      <c r="EA58">
        <v>0</v>
      </c>
      <c r="EB58">
        <v>1</v>
      </c>
      <c r="EC58">
        <v>0</v>
      </c>
      <c r="ED58">
        <v>0</v>
      </c>
      <c r="EE58">
        <v>0</v>
      </c>
      <c r="EF58">
        <v>0</v>
      </c>
      <c r="EG58">
        <v>0</v>
      </c>
      <c r="EH58">
        <v>0</v>
      </c>
      <c r="EI58">
        <v>0</v>
      </c>
      <c r="EJ58">
        <v>0</v>
      </c>
      <c r="EK58">
        <v>1</v>
      </c>
      <c r="EL58">
        <v>0</v>
      </c>
      <c r="EM58">
        <v>0</v>
      </c>
      <c r="EN58">
        <v>1</v>
      </c>
    </row>
    <row r="59" spans="1:144">
      <c r="A59" t="s">
        <v>17</v>
      </c>
      <c r="B59" t="s">
        <v>33</v>
      </c>
      <c r="C59" t="s">
        <v>53</v>
      </c>
      <c r="D59" t="s">
        <v>105</v>
      </c>
      <c r="E59" t="s">
        <v>557</v>
      </c>
      <c r="F59" t="s">
        <v>911</v>
      </c>
      <c r="G59" t="s">
        <v>556</v>
      </c>
      <c r="H59" t="s">
        <v>912</v>
      </c>
      <c r="I59" t="s">
        <v>557</v>
      </c>
      <c r="J59" t="s">
        <v>913</v>
      </c>
      <c r="K59" t="s">
        <v>556</v>
      </c>
      <c r="L59" t="s">
        <v>914</v>
      </c>
      <c r="M59" t="s">
        <v>556</v>
      </c>
      <c r="N59" t="s">
        <v>915</v>
      </c>
      <c r="O59" t="s">
        <v>556</v>
      </c>
      <c r="P59" t="s">
        <v>916</v>
      </c>
      <c r="Q59" t="s">
        <v>557</v>
      </c>
      <c r="R59" t="s">
        <v>917</v>
      </c>
      <c r="S59" t="s">
        <v>918</v>
      </c>
      <c r="T59" t="s">
        <v>565</v>
      </c>
      <c r="U59" t="s">
        <v>919</v>
      </c>
      <c r="V59" t="s">
        <v>564</v>
      </c>
      <c r="W59" t="s">
        <v>920</v>
      </c>
      <c r="X59" t="s">
        <v>566</v>
      </c>
      <c r="Y59" t="s">
        <v>921</v>
      </c>
      <c r="Z59" t="s">
        <v>564</v>
      </c>
      <c r="AA59" t="s">
        <v>922</v>
      </c>
      <c r="AB59" t="s">
        <v>646</v>
      </c>
      <c r="AC59" t="s">
        <v>923</v>
      </c>
      <c r="AD59" t="s">
        <v>566</v>
      </c>
      <c r="AE59">
        <v>0</v>
      </c>
      <c r="AF59">
        <v>0</v>
      </c>
      <c r="AG59">
        <v>0</v>
      </c>
      <c r="AH59">
        <v>1</v>
      </c>
      <c r="AI59">
        <v>0</v>
      </c>
      <c r="AJ59">
        <v>1</v>
      </c>
      <c r="AK59">
        <v>0</v>
      </c>
      <c r="AL59">
        <v>0</v>
      </c>
      <c r="AM59">
        <v>1</v>
      </c>
      <c r="AN59">
        <v>0</v>
      </c>
      <c r="AO59">
        <v>0</v>
      </c>
      <c r="AP59">
        <v>1</v>
      </c>
      <c r="AQ59">
        <v>0</v>
      </c>
      <c r="AR59">
        <v>0</v>
      </c>
      <c r="AS59">
        <v>0</v>
      </c>
      <c r="AT59">
        <v>1</v>
      </c>
      <c r="AU59">
        <v>0</v>
      </c>
      <c r="AV59">
        <v>1</v>
      </c>
      <c r="AW59">
        <v>0</v>
      </c>
      <c r="AX59">
        <v>0</v>
      </c>
      <c r="AY59">
        <v>1</v>
      </c>
      <c r="AZ59">
        <v>0</v>
      </c>
      <c r="BA59">
        <v>0</v>
      </c>
      <c r="BB59">
        <v>1</v>
      </c>
      <c r="BC59">
        <v>0</v>
      </c>
      <c r="BD59">
        <v>0</v>
      </c>
      <c r="BE59">
        <v>1</v>
      </c>
      <c r="BF59">
        <v>0</v>
      </c>
      <c r="BG59">
        <v>0</v>
      </c>
      <c r="BH59">
        <v>1</v>
      </c>
      <c r="BI59">
        <v>0</v>
      </c>
      <c r="BJ59">
        <v>0</v>
      </c>
      <c r="BK59">
        <v>1</v>
      </c>
      <c r="BL59">
        <v>0</v>
      </c>
      <c r="BM59">
        <v>0</v>
      </c>
      <c r="BN59">
        <v>1</v>
      </c>
      <c r="BO59">
        <v>0</v>
      </c>
      <c r="BP59">
        <v>0</v>
      </c>
      <c r="BQ59">
        <v>0</v>
      </c>
      <c r="BR59">
        <v>1</v>
      </c>
      <c r="BS59">
        <v>0</v>
      </c>
      <c r="BT59">
        <v>1</v>
      </c>
      <c r="BU59">
        <v>0</v>
      </c>
      <c r="BV59">
        <v>0</v>
      </c>
      <c r="BW59">
        <v>0</v>
      </c>
      <c r="BX59">
        <v>0</v>
      </c>
      <c r="BY59">
        <v>0</v>
      </c>
      <c r="BZ59">
        <v>1</v>
      </c>
      <c r="CA59">
        <v>0</v>
      </c>
      <c r="CB59">
        <v>0</v>
      </c>
      <c r="CC59">
        <v>0</v>
      </c>
      <c r="CD59">
        <v>0</v>
      </c>
      <c r="CE59">
        <v>0</v>
      </c>
      <c r="CF59">
        <v>1</v>
      </c>
      <c r="CG59">
        <v>0</v>
      </c>
      <c r="CH59">
        <v>0</v>
      </c>
      <c r="CI59">
        <v>0</v>
      </c>
      <c r="CJ59">
        <v>0</v>
      </c>
      <c r="CK59">
        <v>1</v>
      </c>
      <c r="CL59">
        <v>0</v>
      </c>
      <c r="CM59">
        <v>0</v>
      </c>
      <c r="CN59">
        <v>0</v>
      </c>
      <c r="CO59">
        <v>0</v>
      </c>
      <c r="CP59">
        <v>0</v>
      </c>
      <c r="CQ59">
        <v>0</v>
      </c>
      <c r="CR59">
        <v>1</v>
      </c>
      <c r="CS59">
        <v>0</v>
      </c>
      <c r="CT59">
        <v>0</v>
      </c>
      <c r="CU59">
        <v>0</v>
      </c>
      <c r="CV59">
        <v>0</v>
      </c>
      <c r="CW59">
        <v>0</v>
      </c>
      <c r="CX59">
        <v>0</v>
      </c>
      <c r="CY59">
        <v>1</v>
      </c>
      <c r="CZ59">
        <v>0</v>
      </c>
      <c r="DA59">
        <v>0</v>
      </c>
      <c r="DB59">
        <v>0</v>
      </c>
      <c r="DC59">
        <v>0</v>
      </c>
      <c r="DD59">
        <v>1</v>
      </c>
      <c r="DE59">
        <v>0</v>
      </c>
      <c r="DF59">
        <v>0</v>
      </c>
      <c r="DG59">
        <v>0</v>
      </c>
      <c r="DH59">
        <v>0</v>
      </c>
      <c r="DI59">
        <v>1</v>
      </c>
      <c r="DJ59">
        <v>0</v>
      </c>
      <c r="DK59">
        <v>0</v>
      </c>
      <c r="DL59">
        <v>0</v>
      </c>
      <c r="DM59">
        <v>0</v>
      </c>
      <c r="DN59">
        <v>0</v>
      </c>
      <c r="DO59">
        <v>0</v>
      </c>
      <c r="DP59">
        <v>1</v>
      </c>
      <c r="DQ59">
        <v>0</v>
      </c>
      <c r="DR59">
        <v>0</v>
      </c>
      <c r="DS59">
        <v>0</v>
      </c>
      <c r="DT59">
        <v>0</v>
      </c>
      <c r="DU59">
        <v>0</v>
      </c>
      <c r="DV59">
        <v>0</v>
      </c>
      <c r="DW59">
        <v>0</v>
      </c>
      <c r="DX59">
        <v>0</v>
      </c>
      <c r="DY59">
        <v>1</v>
      </c>
      <c r="DZ59">
        <v>0</v>
      </c>
      <c r="EA59">
        <v>0</v>
      </c>
      <c r="EB59">
        <v>1</v>
      </c>
      <c r="EC59">
        <v>0</v>
      </c>
      <c r="ED59">
        <v>0</v>
      </c>
      <c r="EE59">
        <v>0</v>
      </c>
      <c r="EF59">
        <v>0</v>
      </c>
      <c r="EG59">
        <v>0</v>
      </c>
      <c r="EH59">
        <v>0</v>
      </c>
      <c r="EI59">
        <v>1</v>
      </c>
      <c r="EJ59">
        <v>0</v>
      </c>
      <c r="EK59">
        <v>0</v>
      </c>
      <c r="EL59">
        <v>0</v>
      </c>
      <c r="EM59">
        <v>0</v>
      </c>
      <c r="EN59">
        <v>1</v>
      </c>
    </row>
    <row r="60" spans="1:144">
      <c r="A60" t="s">
        <v>19</v>
      </c>
      <c r="B60" t="s">
        <v>35</v>
      </c>
      <c r="C60" t="s">
        <v>63</v>
      </c>
      <c r="D60" t="s">
        <v>107</v>
      </c>
      <c r="E60" t="s">
        <v>557</v>
      </c>
      <c r="F60" t="s">
        <v>924</v>
      </c>
      <c r="G60" t="s">
        <v>558</v>
      </c>
      <c r="H60" t="s">
        <v>925</v>
      </c>
      <c r="I60" t="s">
        <v>557</v>
      </c>
      <c r="J60" t="s">
        <v>926</v>
      </c>
      <c r="K60" t="s">
        <v>557</v>
      </c>
      <c r="L60" t="s">
        <v>927</v>
      </c>
      <c r="M60" t="s">
        <v>557</v>
      </c>
      <c r="N60" t="s">
        <v>928</v>
      </c>
      <c r="O60" t="s">
        <v>557</v>
      </c>
      <c r="P60" t="s">
        <v>929</v>
      </c>
      <c r="Q60" t="s">
        <v>557</v>
      </c>
      <c r="R60" t="s">
        <v>930</v>
      </c>
      <c r="S60" t="s">
        <v>931</v>
      </c>
      <c r="T60" t="s">
        <v>644</v>
      </c>
      <c r="U60" t="s">
        <v>932</v>
      </c>
      <c r="V60" t="s">
        <v>566</v>
      </c>
      <c r="W60" t="s">
        <v>933</v>
      </c>
      <c r="X60" t="s">
        <v>564</v>
      </c>
      <c r="Y60" t="s">
        <v>934</v>
      </c>
      <c r="Z60" t="s">
        <v>560</v>
      </c>
      <c r="AA60" t="s">
        <v>935</v>
      </c>
      <c r="AB60" t="s">
        <v>564</v>
      </c>
      <c r="AC60" t="s">
        <v>713</v>
      </c>
      <c r="AD60" t="s">
        <v>713</v>
      </c>
      <c r="AE60">
        <v>0</v>
      </c>
      <c r="AF60">
        <v>0</v>
      </c>
      <c r="AG60">
        <v>0</v>
      </c>
      <c r="AH60">
        <v>1</v>
      </c>
      <c r="AI60">
        <v>0</v>
      </c>
      <c r="AJ60">
        <v>1</v>
      </c>
      <c r="AK60">
        <v>0</v>
      </c>
      <c r="AL60">
        <v>0</v>
      </c>
      <c r="AM60">
        <v>0</v>
      </c>
      <c r="AN60">
        <v>0</v>
      </c>
      <c r="AO60">
        <v>1</v>
      </c>
      <c r="AP60">
        <v>1</v>
      </c>
      <c r="AQ60">
        <v>0</v>
      </c>
      <c r="AR60">
        <v>0</v>
      </c>
      <c r="AS60">
        <v>0</v>
      </c>
      <c r="AT60">
        <v>1</v>
      </c>
      <c r="AU60">
        <v>0</v>
      </c>
      <c r="AV60">
        <v>1</v>
      </c>
      <c r="AW60">
        <v>0</v>
      </c>
      <c r="AX60">
        <v>0</v>
      </c>
      <c r="AY60">
        <v>0</v>
      </c>
      <c r="AZ60">
        <v>1</v>
      </c>
      <c r="BA60">
        <v>0</v>
      </c>
      <c r="BB60">
        <v>1</v>
      </c>
      <c r="BC60">
        <v>0</v>
      </c>
      <c r="BD60">
        <v>0</v>
      </c>
      <c r="BE60">
        <v>0</v>
      </c>
      <c r="BF60">
        <v>1</v>
      </c>
      <c r="BG60">
        <v>0</v>
      </c>
      <c r="BH60">
        <v>1</v>
      </c>
      <c r="BI60">
        <v>0</v>
      </c>
      <c r="BJ60">
        <v>0</v>
      </c>
      <c r="BK60">
        <v>0</v>
      </c>
      <c r="BL60">
        <v>1</v>
      </c>
      <c r="BM60">
        <v>0</v>
      </c>
      <c r="BN60">
        <v>1</v>
      </c>
      <c r="BO60">
        <v>0</v>
      </c>
      <c r="BP60">
        <v>0</v>
      </c>
      <c r="BQ60">
        <v>0</v>
      </c>
      <c r="BR60">
        <v>1</v>
      </c>
      <c r="BS60">
        <v>0</v>
      </c>
      <c r="BT60">
        <v>1</v>
      </c>
      <c r="BU60">
        <v>0</v>
      </c>
      <c r="BV60">
        <v>0</v>
      </c>
      <c r="BW60">
        <v>0</v>
      </c>
      <c r="BX60">
        <v>1</v>
      </c>
      <c r="BY60">
        <v>0</v>
      </c>
      <c r="BZ60">
        <v>0</v>
      </c>
      <c r="CA60">
        <v>0</v>
      </c>
      <c r="CB60">
        <v>0</v>
      </c>
      <c r="CC60">
        <v>0</v>
      </c>
      <c r="CD60">
        <v>0</v>
      </c>
      <c r="CE60">
        <v>0</v>
      </c>
      <c r="CF60">
        <v>1</v>
      </c>
      <c r="CG60">
        <v>0</v>
      </c>
      <c r="CH60">
        <v>0</v>
      </c>
      <c r="CI60">
        <v>0</v>
      </c>
      <c r="CJ60">
        <v>0</v>
      </c>
      <c r="CK60">
        <v>0</v>
      </c>
      <c r="CL60">
        <v>0</v>
      </c>
      <c r="CM60">
        <v>1</v>
      </c>
      <c r="CN60">
        <v>0</v>
      </c>
      <c r="CO60">
        <v>0</v>
      </c>
      <c r="CP60">
        <v>0</v>
      </c>
      <c r="CQ60">
        <v>0</v>
      </c>
      <c r="CR60">
        <v>1</v>
      </c>
      <c r="CS60">
        <v>0</v>
      </c>
      <c r="CT60">
        <v>0</v>
      </c>
      <c r="CU60">
        <v>0</v>
      </c>
      <c r="CV60">
        <v>0</v>
      </c>
      <c r="CW60">
        <v>1</v>
      </c>
      <c r="CX60">
        <v>0</v>
      </c>
      <c r="CY60">
        <v>0</v>
      </c>
      <c r="CZ60">
        <v>0</v>
      </c>
      <c r="DA60">
        <v>0</v>
      </c>
      <c r="DB60">
        <v>0</v>
      </c>
      <c r="DC60">
        <v>0</v>
      </c>
      <c r="DD60">
        <v>1</v>
      </c>
      <c r="DE60">
        <v>1</v>
      </c>
      <c r="DF60">
        <v>0</v>
      </c>
      <c r="DG60">
        <v>0</v>
      </c>
      <c r="DH60">
        <v>0</v>
      </c>
      <c r="DI60">
        <v>0</v>
      </c>
      <c r="DJ60">
        <v>0</v>
      </c>
      <c r="DK60">
        <v>0</v>
      </c>
      <c r="DL60">
        <v>0</v>
      </c>
      <c r="DM60">
        <v>0</v>
      </c>
      <c r="DN60">
        <v>0</v>
      </c>
      <c r="DO60">
        <v>0</v>
      </c>
      <c r="DP60">
        <v>1</v>
      </c>
      <c r="DQ60">
        <v>0</v>
      </c>
      <c r="DR60">
        <v>0</v>
      </c>
      <c r="DS60">
        <v>0</v>
      </c>
      <c r="DT60">
        <v>0</v>
      </c>
      <c r="DU60">
        <v>1</v>
      </c>
      <c r="DV60">
        <v>0</v>
      </c>
      <c r="DW60">
        <v>0</v>
      </c>
      <c r="DX60">
        <v>0</v>
      </c>
      <c r="DY60">
        <v>0</v>
      </c>
      <c r="DZ60">
        <v>0</v>
      </c>
      <c r="EA60">
        <v>0</v>
      </c>
      <c r="EB60">
        <v>1</v>
      </c>
      <c r="EC60">
        <v>0</v>
      </c>
      <c r="ED60">
        <v>0</v>
      </c>
      <c r="EE60">
        <v>0</v>
      </c>
      <c r="EF60">
        <v>0</v>
      </c>
      <c r="EG60">
        <v>0</v>
      </c>
      <c r="EH60">
        <v>0</v>
      </c>
      <c r="EI60">
        <v>0</v>
      </c>
      <c r="EJ60">
        <v>0</v>
      </c>
      <c r="EK60">
        <v>0</v>
      </c>
      <c r="EL60">
        <v>0</v>
      </c>
      <c r="EM60">
        <v>0</v>
      </c>
      <c r="EN60">
        <v>0</v>
      </c>
    </row>
    <row r="61" spans="1:144">
      <c r="A61" t="s">
        <v>17</v>
      </c>
      <c r="B61" t="s">
        <v>33</v>
      </c>
      <c r="C61" t="s">
        <v>51</v>
      </c>
      <c r="D61" t="s">
        <v>109</v>
      </c>
      <c r="E61" t="s">
        <v>557</v>
      </c>
      <c r="F61" t="s">
        <v>936</v>
      </c>
      <c r="G61" t="s">
        <v>556</v>
      </c>
      <c r="H61" t="s">
        <v>937</v>
      </c>
      <c r="I61" t="s">
        <v>557</v>
      </c>
      <c r="J61" t="s">
        <v>938</v>
      </c>
      <c r="K61" t="s">
        <v>555</v>
      </c>
      <c r="L61" t="s">
        <v>939</v>
      </c>
      <c r="M61" t="s">
        <v>557</v>
      </c>
      <c r="N61" t="s">
        <v>940</v>
      </c>
      <c r="O61" t="s">
        <v>557</v>
      </c>
      <c r="P61" t="s">
        <v>941</v>
      </c>
      <c r="Q61" t="s">
        <v>558</v>
      </c>
      <c r="R61" t="s">
        <v>942</v>
      </c>
      <c r="S61" t="s">
        <v>943</v>
      </c>
      <c r="T61" t="s">
        <v>562</v>
      </c>
      <c r="U61" t="s">
        <v>944</v>
      </c>
      <c r="V61" t="s">
        <v>561</v>
      </c>
      <c r="W61" t="s">
        <v>945</v>
      </c>
      <c r="X61" t="s">
        <v>560</v>
      </c>
      <c r="Y61" t="s">
        <v>946</v>
      </c>
      <c r="Z61" t="s">
        <v>566</v>
      </c>
      <c r="AA61" t="s">
        <v>947</v>
      </c>
      <c r="AB61" t="s">
        <v>565</v>
      </c>
      <c r="AC61" t="s">
        <v>948</v>
      </c>
      <c r="AD61" t="s">
        <v>564</v>
      </c>
      <c r="AE61">
        <v>0</v>
      </c>
      <c r="AF61">
        <v>0</v>
      </c>
      <c r="AG61">
        <v>0</v>
      </c>
      <c r="AH61">
        <v>1</v>
      </c>
      <c r="AI61">
        <v>0</v>
      </c>
      <c r="AJ61">
        <v>1</v>
      </c>
      <c r="AK61">
        <v>0</v>
      </c>
      <c r="AL61">
        <v>0</v>
      </c>
      <c r="AM61">
        <v>1</v>
      </c>
      <c r="AN61">
        <v>0</v>
      </c>
      <c r="AO61">
        <v>0</v>
      </c>
      <c r="AP61">
        <v>1</v>
      </c>
      <c r="AQ61">
        <v>0</v>
      </c>
      <c r="AR61">
        <v>0</v>
      </c>
      <c r="AS61">
        <v>0</v>
      </c>
      <c r="AT61">
        <v>1</v>
      </c>
      <c r="AU61">
        <v>0</v>
      </c>
      <c r="AV61">
        <v>1</v>
      </c>
      <c r="AW61">
        <v>0</v>
      </c>
      <c r="AX61">
        <v>1</v>
      </c>
      <c r="AY61">
        <v>0</v>
      </c>
      <c r="AZ61">
        <v>0</v>
      </c>
      <c r="BA61">
        <v>0</v>
      </c>
      <c r="BB61">
        <v>1</v>
      </c>
      <c r="BC61">
        <v>0</v>
      </c>
      <c r="BD61">
        <v>0</v>
      </c>
      <c r="BE61">
        <v>0</v>
      </c>
      <c r="BF61">
        <v>1</v>
      </c>
      <c r="BG61">
        <v>0</v>
      </c>
      <c r="BH61">
        <v>1</v>
      </c>
      <c r="BI61">
        <v>0</v>
      </c>
      <c r="BJ61">
        <v>0</v>
      </c>
      <c r="BK61">
        <v>0</v>
      </c>
      <c r="BL61">
        <v>1</v>
      </c>
      <c r="BM61">
        <v>0</v>
      </c>
      <c r="BN61">
        <v>1</v>
      </c>
      <c r="BO61">
        <v>0</v>
      </c>
      <c r="BP61">
        <v>0</v>
      </c>
      <c r="BQ61">
        <v>0</v>
      </c>
      <c r="BR61">
        <v>0</v>
      </c>
      <c r="BS61">
        <v>1</v>
      </c>
      <c r="BT61">
        <v>1</v>
      </c>
      <c r="BU61">
        <v>0</v>
      </c>
      <c r="BV61">
        <v>0</v>
      </c>
      <c r="BW61">
        <v>1</v>
      </c>
      <c r="BX61">
        <v>0</v>
      </c>
      <c r="BY61">
        <v>0</v>
      </c>
      <c r="BZ61">
        <v>0</v>
      </c>
      <c r="CA61">
        <v>0</v>
      </c>
      <c r="CB61">
        <v>0</v>
      </c>
      <c r="CC61">
        <v>0</v>
      </c>
      <c r="CD61">
        <v>0</v>
      </c>
      <c r="CE61">
        <v>0</v>
      </c>
      <c r="CF61">
        <v>1</v>
      </c>
      <c r="CG61">
        <v>0</v>
      </c>
      <c r="CH61">
        <v>1</v>
      </c>
      <c r="CI61">
        <v>0</v>
      </c>
      <c r="CJ61">
        <v>0</v>
      </c>
      <c r="CK61">
        <v>0</v>
      </c>
      <c r="CL61">
        <v>0</v>
      </c>
      <c r="CM61">
        <v>0</v>
      </c>
      <c r="CN61">
        <v>0</v>
      </c>
      <c r="CO61">
        <v>0</v>
      </c>
      <c r="CP61">
        <v>0</v>
      </c>
      <c r="CQ61">
        <v>0</v>
      </c>
      <c r="CR61">
        <v>1</v>
      </c>
      <c r="CS61">
        <v>1</v>
      </c>
      <c r="CT61">
        <v>0</v>
      </c>
      <c r="CU61">
        <v>0</v>
      </c>
      <c r="CV61">
        <v>0</v>
      </c>
      <c r="CW61">
        <v>0</v>
      </c>
      <c r="CX61">
        <v>0</v>
      </c>
      <c r="CY61">
        <v>0</v>
      </c>
      <c r="CZ61">
        <v>0</v>
      </c>
      <c r="DA61">
        <v>0</v>
      </c>
      <c r="DB61">
        <v>0</v>
      </c>
      <c r="DC61">
        <v>0</v>
      </c>
      <c r="DD61">
        <v>1</v>
      </c>
      <c r="DE61">
        <v>0</v>
      </c>
      <c r="DF61">
        <v>0</v>
      </c>
      <c r="DG61">
        <v>0</v>
      </c>
      <c r="DH61">
        <v>0</v>
      </c>
      <c r="DI61">
        <v>0</v>
      </c>
      <c r="DJ61">
        <v>0</v>
      </c>
      <c r="DK61">
        <v>1</v>
      </c>
      <c r="DL61">
        <v>0</v>
      </c>
      <c r="DM61">
        <v>0</v>
      </c>
      <c r="DN61">
        <v>0</v>
      </c>
      <c r="DO61">
        <v>0</v>
      </c>
      <c r="DP61">
        <v>1</v>
      </c>
      <c r="DQ61">
        <v>0</v>
      </c>
      <c r="DR61">
        <v>0</v>
      </c>
      <c r="DS61">
        <v>0</v>
      </c>
      <c r="DT61">
        <v>0</v>
      </c>
      <c r="DU61">
        <v>0</v>
      </c>
      <c r="DV61">
        <v>1</v>
      </c>
      <c r="DW61">
        <v>0</v>
      </c>
      <c r="DX61">
        <v>0</v>
      </c>
      <c r="DY61">
        <v>0</v>
      </c>
      <c r="DZ61">
        <v>0</v>
      </c>
      <c r="EA61">
        <v>0</v>
      </c>
      <c r="EB61">
        <v>1</v>
      </c>
      <c r="EC61">
        <v>0</v>
      </c>
      <c r="ED61">
        <v>0</v>
      </c>
      <c r="EE61">
        <v>0</v>
      </c>
      <c r="EF61">
        <v>0</v>
      </c>
      <c r="EG61">
        <v>1</v>
      </c>
      <c r="EH61">
        <v>0</v>
      </c>
      <c r="EI61">
        <v>0</v>
      </c>
      <c r="EJ61">
        <v>0</v>
      </c>
      <c r="EK61">
        <v>0</v>
      </c>
      <c r="EL61">
        <v>0</v>
      </c>
      <c r="EM61">
        <v>0</v>
      </c>
      <c r="EN61">
        <v>1</v>
      </c>
    </row>
    <row r="62" spans="1:144">
      <c r="A62" t="s">
        <v>15</v>
      </c>
      <c r="B62" t="s">
        <v>25</v>
      </c>
      <c r="C62" t="s">
        <v>45</v>
      </c>
      <c r="D62" t="s">
        <v>111</v>
      </c>
      <c r="E62" t="s">
        <v>557</v>
      </c>
      <c r="F62" t="s">
        <v>949</v>
      </c>
      <c r="G62" t="s">
        <v>558</v>
      </c>
      <c r="H62" t="s">
        <v>950</v>
      </c>
      <c r="I62" t="s">
        <v>557</v>
      </c>
      <c r="J62" t="s">
        <v>951</v>
      </c>
      <c r="K62" t="s">
        <v>556</v>
      </c>
      <c r="L62" t="s">
        <v>952</v>
      </c>
      <c r="M62" t="s">
        <v>556</v>
      </c>
      <c r="N62" t="s">
        <v>953</v>
      </c>
      <c r="O62" t="s">
        <v>556</v>
      </c>
      <c r="P62" t="s">
        <v>954</v>
      </c>
      <c r="Q62" t="s">
        <v>557</v>
      </c>
      <c r="R62" t="s">
        <v>713</v>
      </c>
      <c r="S62" t="s">
        <v>955</v>
      </c>
      <c r="T62" t="s">
        <v>569</v>
      </c>
      <c r="U62" t="s">
        <v>956</v>
      </c>
      <c r="V62" t="s">
        <v>569</v>
      </c>
      <c r="W62" t="s">
        <v>957</v>
      </c>
      <c r="X62" t="s">
        <v>566</v>
      </c>
      <c r="Y62" t="s">
        <v>958</v>
      </c>
      <c r="Z62" t="s">
        <v>561</v>
      </c>
      <c r="AA62" t="s">
        <v>959</v>
      </c>
      <c r="AB62" t="s">
        <v>565</v>
      </c>
      <c r="AC62" t="s">
        <v>960</v>
      </c>
      <c r="AD62" t="s">
        <v>569</v>
      </c>
      <c r="AE62">
        <v>0</v>
      </c>
      <c r="AF62">
        <v>0</v>
      </c>
      <c r="AG62">
        <v>0</v>
      </c>
      <c r="AH62">
        <v>1</v>
      </c>
      <c r="AI62">
        <v>0</v>
      </c>
      <c r="AJ62">
        <v>1</v>
      </c>
      <c r="AK62">
        <v>0</v>
      </c>
      <c r="AL62">
        <v>0</v>
      </c>
      <c r="AM62">
        <v>0</v>
      </c>
      <c r="AN62">
        <v>0</v>
      </c>
      <c r="AO62">
        <v>1</v>
      </c>
      <c r="AP62">
        <v>1</v>
      </c>
      <c r="AQ62">
        <v>0</v>
      </c>
      <c r="AR62">
        <v>0</v>
      </c>
      <c r="AS62">
        <v>0</v>
      </c>
      <c r="AT62">
        <v>1</v>
      </c>
      <c r="AU62">
        <v>0</v>
      </c>
      <c r="AV62">
        <v>1</v>
      </c>
      <c r="AW62">
        <v>0</v>
      </c>
      <c r="AX62">
        <v>0</v>
      </c>
      <c r="AY62">
        <v>1</v>
      </c>
      <c r="AZ62">
        <v>0</v>
      </c>
      <c r="BA62">
        <v>0</v>
      </c>
      <c r="BB62">
        <v>1</v>
      </c>
      <c r="BC62">
        <v>0</v>
      </c>
      <c r="BD62">
        <v>0</v>
      </c>
      <c r="BE62">
        <v>1</v>
      </c>
      <c r="BF62">
        <v>0</v>
      </c>
      <c r="BG62">
        <v>0</v>
      </c>
      <c r="BH62">
        <v>1</v>
      </c>
      <c r="BI62">
        <v>0</v>
      </c>
      <c r="BJ62">
        <v>0</v>
      </c>
      <c r="BK62">
        <v>1</v>
      </c>
      <c r="BL62">
        <v>0</v>
      </c>
      <c r="BM62">
        <v>0</v>
      </c>
      <c r="BN62">
        <v>1</v>
      </c>
      <c r="BO62">
        <v>0</v>
      </c>
      <c r="BP62">
        <v>0</v>
      </c>
      <c r="BQ62">
        <v>0</v>
      </c>
      <c r="BR62">
        <v>1</v>
      </c>
      <c r="BS62">
        <v>0</v>
      </c>
      <c r="BT62">
        <v>1</v>
      </c>
      <c r="BU62">
        <v>0</v>
      </c>
      <c r="BV62">
        <v>0</v>
      </c>
      <c r="BW62">
        <v>0</v>
      </c>
      <c r="BX62">
        <v>0</v>
      </c>
      <c r="BY62">
        <v>0</v>
      </c>
      <c r="BZ62">
        <v>0</v>
      </c>
      <c r="CA62">
        <v>0</v>
      </c>
      <c r="CB62">
        <v>0</v>
      </c>
      <c r="CC62">
        <v>0</v>
      </c>
      <c r="CD62">
        <v>1</v>
      </c>
      <c r="CE62">
        <v>0</v>
      </c>
      <c r="CF62">
        <v>1</v>
      </c>
      <c r="CG62">
        <v>0</v>
      </c>
      <c r="CH62">
        <v>0</v>
      </c>
      <c r="CI62">
        <v>0</v>
      </c>
      <c r="CJ62">
        <v>0</v>
      </c>
      <c r="CK62">
        <v>0</v>
      </c>
      <c r="CL62">
        <v>0</v>
      </c>
      <c r="CM62">
        <v>0</v>
      </c>
      <c r="CN62">
        <v>0</v>
      </c>
      <c r="CO62">
        <v>0</v>
      </c>
      <c r="CP62">
        <v>1</v>
      </c>
      <c r="CQ62">
        <v>0</v>
      </c>
      <c r="CR62">
        <v>1</v>
      </c>
      <c r="CS62">
        <v>0</v>
      </c>
      <c r="CT62">
        <v>0</v>
      </c>
      <c r="CU62">
        <v>0</v>
      </c>
      <c r="CV62">
        <v>0</v>
      </c>
      <c r="CW62">
        <v>0</v>
      </c>
      <c r="CX62">
        <v>0</v>
      </c>
      <c r="CY62">
        <v>1</v>
      </c>
      <c r="CZ62">
        <v>0</v>
      </c>
      <c r="DA62">
        <v>0</v>
      </c>
      <c r="DB62">
        <v>0</v>
      </c>
      <c r="DC62">
        <v>0</v>
      </c>
      <c r="DD62">
        <v>1</v>
      </c>
      <c r="DE62">
        <v>0</v>
      </c>
      <c r="DF62">
        <v>1</v>
      </c>
      <c r="DG62">
        <v>0</v>
      </c>
      <c r="DH62">
        <v>0</v>
      </c>
      <c r="DI62">
        <v>0</v>
      </c>
      <c r="DJ62">
        <v>0</v>
      </c>
      <c r="DK62">
        <v>0</v>
      </c>
      <c r="DL62">
        <v>0</v>
      </c>
      <c r="DM62">
        <v>0</v>
      </c>
      <c r="DN62">
        <v>0</v>
      </c>
      <c r="DO62">
        <v>0</v>
      </c>
      <c r="DP62">
        <v>1</v>
      </c>
      <c r="DQ62">
        <v>0</v>
      </c>
      <c r="DR62">
        <v>0</v>
      </c>
      <c r="DS62">
        <v>0</v>
      </c>
      <c r="DT62">
        <v>0</v>
      </c>
      <c r="DU62">
        <v>0</v>
      </c>
      <c r="DV62">
        <v>1</v>
      </c>
      <c r="DW62">
        <v>0</v>
      </c>
      <c r="DX62">
        <v>0</v>
      </c>
      <c r="DY62">
        <v>0</v>
      </c>
      <c r="DZ62">
        <v>0</v>
      </c>
      <c r="EA62">
        <v>0</v>
      </c>
      <c r="EB62">
        <v>1</v>
      </c>
      <c r="EC62">
        <v>0</v>
      </c>
      <c r="ED62">
        <v>0</v>
      </c>
      <c r="EE62">
        <v>0</v>
      </c>
      <c r="EF62">
        <v>0</v>
      </c>
      <c r="EG62">
        <v>0</v>
      </c>
      <c r="EH62">
        <v>0</v>
      </c>
      <c r="EI62">
        <v>0</v>
      </c>
      <c r="EJ62">
        <v>0</v>
      </c>
      <c r="EK62">
        <v>0</v>
      </c>
      <c r="EL62">
        <v>1</v>
      </c>
      <c r="EM62">
        <v>0</v>
      </c>
      <c r="EN62">
        <v>1</v>
      </c>
    </row>
    <row r="63" spans="1:144">
      <c r="A63" t="s">
        <v>15</v>
      </c>
      <c r="B63" t="s">
        <v>25</v>
      </c>
      <c r="C63" t="s">
        <v>45</v>
      </c>
      <c r="D63" t="s">
        <v>113</v>
      </c>
      <c r="E63" t="s">
        <v>557</v>
      </c>
      <c r="F63" t="s">
        <v>961</v>
      </c>
      <c r="G63" t="s">
        <v>558</v>
      </c>
      <c r="H63" t="s">
        <v>962</v>
      </c>
      <c r="I63" t="s">
        <v>557</v>
      </c>
      <c r="J63" t="s">
        <v>963</v>
      </c>
      <c r="K63" t="s">
        <v>557</v>
      </c>
      <c r="L63" t="s">
        <v>964</v>
      </c>
      <c r="M63" t="s">
        <v>556</v>
      </c>
      <c r="N63" t="s">
        <v>965</v>
      </c>
      <c r="O63" t="s">
        <v>556</v>
      </c>
      <c r="P63" t="s">
        <v>966</v>
      </c>
      <c r="Q63" t="s">
        <v>556</v>
      </c>
      <c r="R63" t="s">
        <v>967</v>
      </c>
      <c r="S63" t="s">
        <v>968</v>
      </c>
      <c r="T63" t="s">
        <v>565</v>
      </c>
      <c r="U63" t="s">
        <v>969</v>
      </c>
      <c r="V63" t="s">
        <v>562</v>
      </c>
      <c r="W63" t="s">
        <v>970</v>
      </c>
      <c r="X63" t="s">
        <v>561</v>
      </c>
      <c r="Y63" t="s">
        <v>971</v>
      </c>
      <c r="Z63" t="s">
        <v>564</v>
      </c>
      <c r="AA63" t="s">
        <v>972</v>
      </c>
      <c r="AB63" t="s">
        <v>570</v>
      </c>
      <c r="AC63" t="s">
        <v>973</v>
      </c>
      <c r="AD63" t="s">
        <v>561</v>
      </c>
      <c r="AE63">
        <v>0</v>
      </c>
      <c r="AF63">
        <v>0</v>
      </c>
      <c r="AG63">
        <v>0</v>
      </c>
      <c r="AH63">
        <v>1</v>
      </c>
      <c r="AI63">
        <v>0</v>
      </c>
      <c r="AJ63">
        <v>1</v>
      </c>
      <c r="AK63">
        <v>0</v>
      </c>
      <c r="AL63">
        <v>0</v>
      </c>
      <c r="AM63">
        <v>0</v>
      </c>
      <c r="AN63">
        <v>0</v>
      </c>
      <c r="AO63">
        <v>1</v>
      </c>
      <c r="AP63">
        <v>1</v>
      </c>
      <c r="AQ63">
        <v>0</v>
      </c>
      <c r="AR63">
        <v>0</v>
      </c>
      <c r="AS63">
        <v>0</v>
      </c>
      <c r="AT63">
        <v>1</v>
      </c>
      <c r="AU63">
        <v>0</v>
      </c>
      <c r="AV63">
        <v>1</v>
      </c>
      <c r="AW63">
        <v>0</v>
      </c>
      <c r="AX63">
        <v>0</v>
      </c>
      <c r="AY63">
        <v>0</v>
      </c>
      <c r="AZ63">
        <v>1</v>
      </c>
      <c r="BA63">
        <v>0</v>
      </c>
      <c r="BB63">
        <v>1</v>
      </c>
      <c r="BC63">
        <v>0</v>
      </c>
      <c r="BD63">
        <v>0</v>
      </c>
      <c r="BE63">
        <v>1</v>
      </c>
      <c r="BF63">
        <v>0</v>
      </c>
      <c r="BG63">
        <v>0</v>
      </c>
      <c r="BH63">
        <v>1</v>
      </c>
      <c r="BI63">
        <v>0</v>
      </c>
      <c r="BJ63">
        <v>0</v>
      </c>
      <c r="BK63">
        <v>1</v>
      </c>
      <c r="BL63">
        <v>0</v>
      </c>
      <c r="BM63">
        <v>0</v>
      </c>
      <c r="BN63">
        <v>1</v>
      </c>
      <c r="BO63">
        <v>0</v>
      </c>
      <c r="BP63">
        <v>0</v>
      </c>
      <c r="BQ63">
        <v>1</v>
      </c>
      <c r="BR63">
        <v>0</v>
      </c>
      <c r="BS63">
        <v>0</v>
      </c>
      <c r="BT63">
        <v>1</v>
      </c>
      <c r="BU63">
        <v>0</v>
      </c>
      <c r="BV63">
        <v>0</v>
      </c>
      <c r="BW63">
        <v>0</v>
      </c>
      <c r="BX63">
        <v>0</v>
      </c>
      <c r="BY63">
        <v>0</v>
      </c>
      <c r="BZ63">
        <v>1</v>
      </c>
      <c r="CA63">
        <v>0</v>
      </c>
      <c r="CB63">
        <v>0</v>
      </c>
      <c r="CC63">
        <v>0</v>
      </c>
      <c r="CD63">
        <v>0</v>
      </c>
      <c r="CE63">
        <v>0</v>
      </c>
      <c r="CF63">
        <v>1</v>
      </c>
      <c r="CG63">
        <v>0</v>
      </c>
      <c r="CH63">
        <v>0</v>
      </c>
      <c r="CI63">
        <v>1</v>
      </c>
      <c r="CJ63">
        <v>0</v>
      </c>
      <c r="CK63">
        <v>0</v>
      </c>
      <c r="CL63">
        <v>0</v>
      </c>
      <c r="CM63">
        <v>0</v>
      </c>
      <c r="CN63">
        <v>0</v>
      </c>
      <c r="CO63">
        <v>0</v>
      </c>
      <c r="CP63">
        <v>0</v>
      </c>
      <c r="CQ63">
        <v>0</v>
      </c>
      <c r="CR63">
        <v>1</v>
      </c>
      <c r="CS63">
        <v>0</v>
      </c>
      <c r="CT63">
        <v>1</v>
      </c>
      <c r="CU63">
        <v>0</v>
      </c>
      <c r="CV63">
        <v>0</v>
      </c>
      <c r="CW63">
        <v>0</v>
      </c>
      <c r="CX63">
        <v>0</v>
      </c>
      <c r="CY63">
        <v>0</v>
      </c>
      <c r="CZ63">
        <v>0</v>
      </c>
      <c r="DA63">
        <v>0</v>
      </c>
      <c r="DB63">
        <v>0</v>
      </c>
      <c r="DC63">
        <v>0</v>
      </c>
      <c r="DD63">
        <v>1</v>
      </c>
      <c r="DE63">
        <v>0</v>
      </c>
      <c r="DF63">
        <v>0</v>
      </c>
      <c r="DG63">
        <v>0</v>
      </c>
      <c r="DH63">
        <v>0</v>
      </c>
      <c r="DI63">
        <v>1</v>
      </c>
      <c r="DJ63">
        <v>0</v>
      </c>
      <c r="DK63">
        <v>0</v>
      </c>
      <c r="DL63">
        <v>0</v>
      </c>
      <c r="DM63">
        <v>0</v>
      </c>
      <c r="DN63">
        <v>0</v>
      </c>
      <c r="DO63">
        <v>0</v>
      </c>
      <c r="DP63">
        <v>1</v>
      </c>
      <c r="DQ63">
        <v>0</v>
      </c>
      <c r="DR63">
        <v>0</v>
      </c>
      <c r="DS63">
        <v>0</v>
      </c>
      <c r="DT63">
        <v>0</v>
      </c>
      <c r="DU63">
        <v>0</v>
      </c>
      <c r="DV63">
        <v>0</v>
      </c>
      <c r="DW63">
        <v>0</v>
      </c>
      <c r="DX63">
        <v>0</v>
      </c>
      <c r="DY63">
        <v>0</v>
      </c>
      <c r="DZ63">
        <v>0</v>
      </c>
      <c r="EA63">
        <v>1</v>
      </c>
      <c r="EB63">
        <v>1</v>
      </c>
      <c r="EC63">
        <v>0</v>
      </c>
      <c r="ED63">
        <v>1</v>
      </c>
      <c r="EE63">
        <v>0</v>
      </c>
      <c r="EF63">
        <v>0</v>
      </c>
      <c r="EG63">
        <v>0</v>
      </c>
      <c r="EH63">
        <v>0</v>
      </c>
      <c r="EI63">
        <v>0</v>
      </c>
      <c r="EJ63">
        <v>0</v>
      </c>
      <c r="EK63">
        <v>0</v>
      </c>
      <c r="EL63">
        <v>0</v>
      </c>
      <c r="EM63">
        <v>0</v>
      </c>
      <c r="EN63">
        <v>1</v>
      </c>
    </row>
    <row r="64" spans="1:144">
      <c r="A64" t="s">
        <v>19</v>
      </c>
      <c r="B64" t="s">
        <v>35</v>
      </c>
      <c r="C64" t="s">
        <v>63</v>
      </c>
      <c r="D64" t="s">
        <v>115</v>
      </c>
      <c r="E64" t="s">
        <v>557</v>
      </c>
      <c r="F64" t="s">
        <v>974</v>
      </c>
      <c r="G64" t="s">
        <v>557</v>
      </c>
      <c r="H64" t="s">
        <v>975</v>
      </c>
      <c r="I64" t="s">
        <v>557</v>
      </c>
      <c r="J64" t="s">
        <v>976</v>
      </c>
      <c r="K64" t="s">
        <v>555</v>
      </c>
      <c r="L64" t="s">
        <v>977</v>
      </c>
      <c r="M64" t="s">
        <v>556</v>
      </c>
      <c r="N64" t="s">
        <v>978</v>
      </c>
      <c r="O64" t="s">
        <v>558</v>
      </c>
      <c r="P64" t="s">
        <v>979</v>
      </c>
      <c r="Q64" t="s">
        <v>558</v>
      </c>
      <c r="R64" t="s">
        <v>980</v>
      </c>
      <c r="S64" t="s">
        <v>981</v>
      </c>
      <c r="T64" t="s">
        <v>562</v>
      </c>
      <c r="U64" t="s">
        <v>982</v>
      </c>
      <c r="V64" t="s">
        <v>565</v>
      </c>
      <c r="W64" t="s">
        <v>983</v>
      </c>
      <c r="X64" t="s">
        <v>566</v>
      </c>
      <c r="Y64" t="s">
        <v>984</v>
      </c>
      <c r="Z64" t="s">
        <v>645</v>
      </c>
      <c r="AA64" t="s">
        <v>985</v>
      </c>
      <c r="AB64" t="s">
        <v>569</v>
      </c>
      <c r="AC64" t="s">
        <v>986</v>
      </c>
      <c r="AD64" t="s">
        <v>560</v>
      </c>
      <c r="AE64">
        <v>0</v>
      </c>
      <c r="AF64">
        <v>0</v>
      </c>
      <c r="AG64">
        <v>0</v>
      </c>
      <c r="AH64">
        <v>1</v>
      </c>
      <c r="AI64">
        <v>0</v>
      </c>
      <c r="AJ64">
        <v>1</v>
      </c>
      <c r="AK64">
        <v>0</v>
      </c>
      <c r="AL64">
        <v>0</v>
      </c>
      <c r="AM64">
        <v>0</v>
      </c>
      <c r="AN64">
        <v>1</v>
      </c>
      <c r="AO64">
        <v>0</v>
      </c>
      <c r="AP64">
        <v>1</v>
      </c>
      <c r="AQ64">
        <v>0</v>
      </c>
      <c r="AR64">
        <v>0</v>
      </c>
      <c r="AS64">
        <v>0</v>
      </c>
      <c r="AT64">
        <v>1</v>
      </c>
      <c r="AU64">
        <v>0</v>
      </c>
      <c r="AV64">
        <v>1</v>
      </c>
      <c r="AW64">
        <v>0</v>
      </c>
      <c r="AX64">
        <v>1</v>
      </c>
      <c r="AY64">
        <v>0</v>
      </c>
      <c r="AZ64">
        <v>0</v>
      </c>
      <c r="BA64">
        <v>0</v>
      </c>
      <c r="BB64">
        <v>1</v>
      </c>
      <c r="BC64">
        <v>0</v>
      </c>
      <c r="BD64">
        <v>0</v>
      </c>
      <c r="BE64">
        <v>1</v>
      </c>
      <c r="BF64">
        <v>0</v>
      </c>
      <c r="BG64">
        <v>0</v>
      </c>
      <c r="BH64">
        <v>1</v>
      </c>
      <c r="BI64">
        <v>0</v>
      </c>
      <c r="BJ64">
        <v>0</v>
      </c>
      <c r="BK64">
        <v>0</v>
      </c>
      <c r="BL64">
        <v>0</v>
      </c>
      <c r="BM64">
        <v>1</v>
      </c>
      <c r="BN64">
        <v>1</v>
      </c>
      <c r="BO64">
        <v>0</v>
      </c>
      <c r="BP64">
        <v>0</v>
      </c>
      <c r="BQ64">
        <v>0</v>
      </c>
      <c r="BR64">
        <v>0</v>
      </c>
      <c r="BS64">
        <v>1</v>
      </c>
      <c r="BT64">
        <v>1</v>
      </c>
      <c r="BU64">
        <v>0</v>
      </c>
      <c r="BV64">
        <v>0</v>
      </c>
      <c r="BW64">
        <v>1</v>
      </c>
      <c r="BX64">
        <v>0</v>
      </c>
      <c r="BY64">
        <v>0</v>
      </c>
      <c r="BZ64">
        <v>0</v>
      </c>
      <c r="CA64">
        <v>0</v>
      </c>
      <c r="CB64">
        <v>0</v>
      </c>
      <c r="CC64">
        <v>0</v>
      </c>
      <c r="CD64">
        <v>0</v>
      </c>
      <c r="CE64">
        <v>0</v>
      </c>
      <c r="CF64">
        <v>1</v>
      </c>
      <c r="CG64">
        <v>0</v>
      </c>
      <c r="CH64">
        <v>0</v>
      </c>
      <c r="CI64">
        <v>0</v>
      </c>
      <c r="CJ64">
        <v>0</v>
      </c>
      <c r="CK64">
        <v>0</v>
      </c>
      <c r="CL64">
        <v>1</v>
      </c>
      <c r="CM64">
        <v>0</v>
      </c>
      <c r="CN64">
        <v>0</v>
      </c>
      <c r="CO64">
        <v>0</v>
      </c>
      <c r="CP64">
        <v>0</v>
      </c>
      <c r="CQ64">
        <v>0</v>
      </c>
      <c r="CR64">
        <v>1</v>
      </c>
      <c r="CS64">
        <v>0</v>
      </c>
      <c r="CT64">
        <v>0</v>
      </c>
      <c r="CU64">
        <v>0</v>
      </c>
      <c r="CV64">
        <v>0</v>
      </c>
      <c r="CW64">
        <v>0</v>
      </c>
      <c r="CX64">
        <v>0</v>
      </c>
      <c r="CY64">
        <v>1</v>
      </c>
      <c r="CZ64">
        <v>0</v>
      </c>
      <c r="DA64">
        <v>0</v>
      </c>
      <c r="DB64">
        <v>0</v>
      </c>
      <c r="DC64">
        <v>0</v>
      </c>
      <c r="DD64">
        <v>1</v>
      </c>
      <c r="DE64">
        <v>0</v>
      </c>
      <c r="DF64">
        <v>0</v>
      </c>
      <c r="DG64">
        <v>0</v>
      </c>
      <c r="DH64">
        <v>0</v>
      </c>
      <c r="DI64">
        <v>0</v>
      </c>
      <c r="DJ64">
        <v>0</v>
      </c>
      <c r="DK64">
        <v>0</v>
      </c>
      <c r="DL64">
        <v>1</v>
      </c>
      <c r="DM64">
        <v>0</v>
      </c>
      <c r="DN64">
        <v>0</v>
      </c>
      <c r="DO64">
        <v>0</v>
      </c>
      <c r="DP64">
        <v>1</v>
      </c>
      <c r="DQ64">
        <v>0</v>
      </c>
      <c r="DR64">
        <v>0</v>
      </c>
      <c r="DS64">
        <v>0</v>
      </c>
      <c r="DT64">
        <v>0</v>
      </c>
      <c r="DU64">
        <v>0</v>
      </c>
      <c r="DV64">
        <v>0</v>
      </c>
      <c r="DW64">
        <v>0</v>
      </c>
      <c r="DX64">
        <v>0</v>
      </c>
      <c r="DY64">
        <v>0</v>
      </c>
      <c r="DZ64">
        <v>1</v>
      </c>
      <c r="EA64">
        <v>0</v>
      </c>
      <c r="EB64">
        <v>1</v>
      </c>
      <c r="EC64">
        <v>1</v>
      </c>
      <c r="ED64">
        <v>0</v>
      </c>
      <c r="EE64">
        <v>0</v>
      </c>
      <c r="EF64">
        <v>0</v>
      </c>
      <c r="EG64">
        <v>0</v>
      </c>
      <c r="EH64">
        <v>0</v>
      </c>
      <c r="EI64">
        <v>0</v>
      </c>
      <c r="EJ64">
        <v>0</v>
      </c>
      <c r="EK64">
        <v>0</v>
      </c>
      <c r="EL64">
        <v>0</v>
      </c>
      <c r="EM64">
        <v>0</v>
      </c>
      <c r="EN64">
        <v>1</v>
      </c>
    </row>
    <row r="65" spans="1:144">
      <c r="A65" t="s">
        <v>21</v>
      </c>
      <c r="B65" t="s">
        <v>39</v>
      </c>
      <c r="C65" t="s">
        <v>55</v>
      </c>
      <c r="D65" t="s">
        <v>117</v>
      </c>
      <c r="E65" t="s">
        <v>557</v>
      </c>
      <c r="F65" t="s">
        <v>987</v>
      </c>
      <c r="G65" t="s">
        <v>555</v>
      </c>
      <c r="H65" t="s">
        <v>988</v>
      </c>
      <c r="I65" t="s">
        <v>556</v>
      </c>
      <c r="J65" t="s">
        <v>989</v>
      </c>
      <c r="K65" t="s">
        <v>555</v>
      </c>
      <c r="L65" t="s">
        <v>990</v>
      </c>
      <c r="M65" t="s">
        <v>991</v>
      </c>
      <c r="N65" t="s">
        <v>992</v>
      </c>
      <c r="O65" t="s">
        <v>557</v>
      </c>
      <c r="P65" t="s">
        <v>993</v>
      </c>
      <c r="Q65" t="s">
        <v>557</v>
      </c>
      <c r="R65" t="s">
        <v>994</v>
      </c>
      <c r="S65" t="s">
        <v>995</v>
      </c>
      <c r="T65" t="s">
        <v>562</v>
      </c>
      <c r="U65" t="s">
        <v>996</v>
      </c>
      <c r="V65" t="s">
        <v>645</v>
      </c>
      <c r="W65" t="s">
        <v>997</v>
      </c>
      <c r="X65" t="s">
        <v>570</v>
      </c>
      <c r="Y65" t="s">
        <v>998</v>
      </c>
      <c r="Z65" t="s">
        <v>561</v>
      </c>
      <c r="AA65" t="s">
        <v>999</v>
      </c>
      <c r="AB65" t="s">
        <v>564</v>
      </c>
      <c r="AC65" t="s">
        <v>1000</v>
      </c>
      <c r="AD65" t="s">
        <v>566</v>
      </c>
      <c r="AE65">
        <v>0</v>
      </c>
      <c r="AF65">
        <v>0</v>
      </c>
      <c r="AG65">
        <v>0</v>
      </c>
      <c r="AH65">
        <v>1</v>
      </c>
      <c r="AI65">
        <v>0</v>
      </c>
      <c r="AJ65">
        <v>1</v>
      </c>
      <c r="AK65">
        <v>0</v>
      </c>
      <c r="AL65">
        <v>1</v>
      </c>
      <c r="AM65">
        <v>0</v>
      </c>
      <c r="AN65">
        <v>0</v>
      </c>
      <c r="AO65">
        <v>0</v>
      </c>
      <c r="AP65">
        <v>1</v>
      </c>
      <c r="AQ65">
        <v>0</v>
      </c>
      <c r="AR65">
        <v>0</v>
      </c>
      <c r="AS65">
        <v>1</v>
      </c>
      <c r="AT65">
        <v>0</v>
      </c>
      <c r="AU65">
        <v>0</v>
      </c>
      <c r="AV65">
        <v>1</v>
      </c>
      <c r="AW65">
        <v>0</v>
      </c>
      <c r="AX65">
        <v>1</v>
      </c>
      <c r="AY65">
        <v>0</v>
      </c>
      <c r="AZ65">
        <v>0</v>
      </c>
      <c r="BA65">
        <v>0</v>
      </c>
      <c r="BB65">
        <v>1</v>
      </c>
      <c r="BC65">
        <v>1</v>
      </c>
      <c r="BD65">
        <v>0</v>
      </c>
      <c r="BE65">
        <v>0</v>
      </c>
      <c r="BF65">
        <v>0</v>
      </c>
      <c r="BG65">
        <v>0</v>
      </c>
      <c r="BH65">
        <v>1</v>
      </c>
      <c r="BI65">
        <v>0</v>
      </c>
      <c r="BJ65">
        <v>0</v>
      </c>
      <c r="BK65">
        <v>0</v>
      </c>
      <c r="BL65">
        <v>1</v>
      </c>
      <c r="BM65">
        <v>0</v>
      </c>
      <c r="BN65">
        <v>1</v>
      </c>
      <c r="BO65">
        <v>0</v>
      </c>
      <c r="BP65">
        <v>0</v>
      </c>
      <c r="BQ65">
        <v>0</v>
      </c>
      <c r="BR65">
        <v>1</v>
      </c>
      <c r="BS65">
        <v>0</v>
      </c>
      <c r="BT65">
        <v>1</v>
      </c>
      <c r="BU65">
        <v>0</v>
      </c>
      <c r="BV65">
        <v>0</v>
      </c>
      <c r="BW65">
        <v>1</v>
      </c>
      <c r="BX65">
        <v>0</v>
      </c>
      <c r="BY65">
        <v>0</v>
      </c>
      <c r="BZ65">
        <v>0</v>
      </c>
      <c r="CA65">
        <v>0</v>
      </c>
      <c r="CB65">
        <v>0</v>
      </c>
      <c r="CC65">
        <v>0</v>
      </c>
      <c r="CD65">
        <v>0</v>
      </c>
      <c r="CE65">
        <v>0</v>
      </c>
      <c r="CF65">
        <v>1</v>
      </c>
      <c r="CG65">
        <v>0</v>
      </c>
      <c r="CH65">
        <v>0</v>
      </c>
      <c r="CI65">
        <v>0</v>
      </c>
      <c r="CJ65">
        <v>0</v>
      </c>
      <c r="CK65">
        <v>0</v>
      </c>
      <c r="CL65">
        <v>0</v>
      </c>
      <c r="CM65">
        <v>0</v>
      </c>
      <c r="CN65">
        <v>1</v>
      </c>
      <c r="CO65">
        <v>0</v>
      </c>
      <c r="CP65">
        <v>0</v>
      </c>
      <c r="CQ65">
        <v>0</v>
      </c>
      <c r="CR65">
        <v>1</v>
      </c>
      <c r="CS65">
        <v>0</v>
      </c>
      <c r="CT65">
        <v>0</v>
      </c>
      <c r="CU65">
        <v>0</v>
      </c>
      <c r="CV65">
        <v>0</v>
      </c>
      <c r="CW65">
        <v>0</v>
      </c>
      <c r="CX65">
        <v>0</v>
      </c>
      <c r="CY65">
        <v>0</v>
      </c>
      <c r="CZ65">
        <v>0</v>
      </c>
      <c r="DA65">
        <v>0</v>
      </c>
      <c r="DB65">
        <v>0</v>
      </c>
      <c r="DC65">
        <v>1</v>
      </c>
      <c r="DD65">
        <v>1</v>
      </c>
      <c r="DE65">
        <v>0</v>
      </c>
      <c r="DF65">
        <v>1</v>
      </c>
      <c r="DG65">
        <v>0</v>
      </c>
      <c r="DH65">
        <v>0</v>
      </c>
      <c r="DI65">
        <v>0</v>
      </c>
      <c r="DJ65">
        <v>0</v>
      </c>
      <c r="DK65">
        <v>0</v>
      </c>
      <c r="DL65">
        <v>0</v>
      </c>
      <c r="DM65">
        <v>0</v>
      </c>
      <c r="DN65">
        <v>0</v>
      </c>
      <c r="DO65">
        <v>0</v>
      </c>
      <c r="DP65">
        <v>1</v>
      </c>
      <c r="DQ65">
        <v>0</v>
      </c>
      <c r="DR65">
        <v>0</v>
      </c>
      <c r="DS65">
        <v>0</v>
      </c>
      <c r="DT65">
        <v>0</v>
      </c>
      <c r="DU65">
        <v>1</v>
      </c>
      <c r="DV65">
        <v>0</v>
      </c>
      <c r="DW65">
        <v>0</v>
      </c>
      <c r="DX65">
        <v>0</v>
      </c>
      <c r="DY65">
        <v>0</v>
      </c>
      <c r="DZ65">
        <v>0</v>
      </c>
      <c r="EA65">
        <v>0</v>
      </c>
      <c r="EB65">
        <v>1</v>
      </c>
      <c r="EC65">
        <v>0</v>
      </c>
      <c r="ED65">
        <v>0</v>
      </c>
      <c r="EE65">
        <v>0</v>
      </c>
      <c r="EF65">
        <v>0</v>
      </c>
      <c r="EG65">
        <v>0</v>
      </c>
      <c r="EH65">
        <v>0</v>
      </c>
      <c r="EI65">
        <v>1</v>
      </c>
      <c r="EJ65">
        <v>0</v>
      </c>
      <c r="EK65">
        <v>0</v>
      </c>
      <c r="EL65">
        <v>0</v>
      </c>
      <c r="EM65">
        <v>0</v>
      </c>
      <c r="EN65">
        <v>1</v>
      </c>
    </row>
    <row r="66" spans="1:144">
      <c r="A66" t="s">
        <v>15</v>
      </c>
      <c r="B66" t="s">
        <v>23</v>
      </c>
      <c r="C66" t="s">
        <v>43</v>
      </c>
      <c r="D66" t="s">
        <v>119</v>
      </c>
      <c r="E66" t="s">
        <v>557</v>
      </c>
      <c r="F66" t="s">
        <v>1001</v>
      </c>
      <c r="G66" t="s">
        <v>557</v>
      </c>
      <c r="H66" t="s">
        <v>1002</v>
      </c>
      <c r="I66" t="s">
        <v>557</v>
      </c>
      <c r="J66" t="s">
        <v>1003</v>
      </c>
      <c r="K66" t="s">
        <v>555</v>
      </c>
      <c r="L66" t="s">
        <v>1004</v>
      </c>
      <c r="M66" t="s">
        <v>557</v>
      </c>
      <c r="N66" t="s">
        <v>1005</v>
      </c>
      <c r="O66" t="s">
        <v>557</v>
      </c>
      <c r="P66" t="s">
        <v>1006</v>
      </c>
      <c r="Q66" t="s">
        <v>555</v>
      </c>
      <c r="R66" t="s">
        <v>1007</v>
      </c>
      <c r="S66" t="s">
        <v>1008</v>
      </c>
      <c r="T66" t="s">
        <v>565</v>
      </c>
      <c r="U66" t="s">
        <v>1009</v>
      </c>
      <c r="V66" t="s">
        <v>560</v>
      </c>
      <c r="W66" t="s">
        <v>1010</v>
      </c>
      <c r="X66" t="s">
        <v>560</v>
      </c>
      <c r="Y66" t="s">
        <v>1011</v>
      </c>
      <c r="Z66" t="s">
        <v>564</v>
      </c>
      <c r="AA66" t="s">
        <v>1012</v>
      </c>
      <c r="AB66" t="s">
        <v>564</v>
      </c>
      <c r="AC66" t="s">
        <v>713</v>
      </c>
      <c r="AD66" t="s">
        <v>713</v>
      </c>
      <c r="AE66">
        <v>0</v>
      </c>
      <c r="AF66">
        <v>0</v>
      </c>
      <c r="AG66">
        <v>0</v>
      </c>
      <c r="AH66">
        <v>1</v>
      </c>
      <c r="AI66">
        <v>0</v>
      </c>
      <c r="AJ66">
        <v>1</v>
      </c>
      <c r="AK66">
        <v>0</v>
      </c>
      <c r="AL66">
        <v>0</v>
      </c>
      <c r="AM66">
        <v>0</v>
      </c>
      <c r="AN66">
        <v>1</v>
      </c>
      <c r="AO66">
        <v>0</v>
      </c>
      <c r="AP66">
        <v>1</v>
      </c>
      <c r="AQ66">
        <v>0</v>
      </c>
      <c r="AR66">
        <v>0</v>
      </c>
      <c r="AS66">
        <v>0</v>
      </c>
      <c r="AT66">
        <v>1</v>
      </c>
      <c r="AU66">
        <v>0</v>
      </c>
      <c r="AV66">
        <v>1</v>
      </c>
      <c r="AW66">
        <v>0</v>
      </c>
      <c r="AX66">
        <v>1</v>
      </c>
      <c r="AY66">
        <v>0</v>
      </c>
      <c r="AZ66">
        <v>0</v>
      </c>
      <c r="BA66">
        <v>0</v>
      </c>
      <c r="BB66">
        <v>1</v>
      </c>
      <c r="BC66">
        <v>0</v>
      </c>
      <c r="BD66">
        <v>0</v>
      </c>
      <c r="BE66">
        <v>0</v>
      </c>
      <c r="BF66">
        <v>1</v>
      </c>
      <c r="BG66">
        <v>0</v>
      </c>
      <c r="BH66">
        <v>1</v>
      </c>
      <c r="BI66">
        <v>0</v>
      </c>
      <c r="BJ66">
        <v>0</v>
      </c>
      <c r="BK66">
        <v>0</v>
      </c>
      <c r="BL66">
        <v>1</v>
      </c>
      <c r="BM66">
        <v>0</v>
      </c>
      <c r="BN66">
        <v>1</v>
      </c>
      <c r="BO66">
        <v>0</v>
      </c>
      <c r="BP66">
        <v>1</v>
      </c>
      <c r="BQ66">
        <v>0</v>
      </c>
      <c r="BR66">
        <v>0</v>
      </c>
      <c r="BS66">
        <v>0</v>
      </c>
      <c r="BT66">
        <v>1</v>
      </c>
      <c r="BU66">
        <v>0</v>
      </c>
      <c r="BV66">
        <v>0</v>
      </c>
      <c r="BW66">
        <v>0</v>
      </c>
      <c r="BX66">
        <v>0</v>
      </c>
      <c r="BY66">
        <v>0</v>
      </c>
      <c r="BZ66">
        <v>1</v>
      </c>
      <c r="CA66">
        <v>0</v>
      </c>
      <c r="CB66">
        <v>0</v>
      </c>
      <c r="CC66">
        <v>0</v>
      </c>
      <c r="CD66">
        <v>0</v>
      </c>
      <c r="CE66">
        <v>0</v>
      </c>
      <c r="CF66">
        <v>1</v>
      </c>
      <c r="CG66">
        <v>1</v>
      </c>
      <c r="CH66">
        <v>0</v>
      </c>
      <c r="CI66">
        <v>0</v>
      </c>
      <c r="CJ66">
        <v>0</v>
      </c>
      <c r="CK66">
        <v>0</v>
      </c>
      <c r="CL66">
        <v>0</v>
      </c>
      <c r="CM66">
        <v>0</v>
      </c>
      <c r="CN66">
        <v>0</v>
      </c>
      <c r="CO66">
        <v>0</v>
      </c>
      <c r="CP66">
        <v>0</v>
      </c>
      <c r="CQ66">
        <v>0</v>
      </c>
      <c r="CR66">
        <v>1</v>
      </c>
      <c r="CS66">
        <v>1</v>
      </c>
      <c r="CT66">
        <v>0</v>
      </c>
      <c r="CU66">
        <v>0</v>
      </c>
      <c r="CV66">
        <v>0</v>
      </c>
      <c r="CW66">
        <v>0</v>
      </c>
      <c r="CX66">
        <v>0</v>
      </c>
      <c r="CY66">
        <v>0</v>
      </c>
      <c r="CZ66">
        <v>0</v>
      </c>
      <c r="DA66">
        <v>0</v>
      </c>
      <c r="DB66">
        <v>0</v>
      </c>
      <c r="DC66">
        <v>0</v>
      </c>
      <c r="DD66">
        <v>1</v>
      </c>
      <c r="DE66">
        <v>0</v>
      </c>
      <c r="DF66">
        <v>0</v>
      </c>
      <c r="DG66">
        <v>0</v>
      </c>
      <c r="DH66">
        <v>0</v>
      </c>
      <c r="DI66">
        <v>1</v>
      </c>
      <c r="DJ66">
        <v>0</v>
      </c>
      <c r="DK66">
        <v>0</v>
      </c>
      <c r="DL66">
        <v>0</v>
      </c>
      <c r="DM66">
        <v>0</v>
      </c>
      <c r="DN66">
        <v>0</v>
      </c>
      <c r="DO66">
        <v>0</v>
      </c>
      <c r="DP66">
        <v>1</v>
      </c>
      <c r="DQ66">
        <v>0</v>
      </c>
      <c r="DR66">
        <v>0</v>
      </c>
      <c r="DS66">
        <v>0</v>
      </c>
      <c r="DT66">
        <v>0</v>
      </c>
      <c r="DU66">
        <v>1</v>
      </c>
      <c r="DV66">
        <v>0</v>
      </c>
      <c r="DW66">
        <v>0</v>
      </c>
      <c r="DX66">
        <v>0</v>
      </c>
      <c r="DY66">
        <v>0</v>
      </c>
      <c r="DZ66">
        <v>0</v>
      </c>
      <c r="EA66">
        <v>0</v>
      </c>
      <c r="EB66">
        <v>1</v>
      </c>
      <c r="EC66">
        <v>0</v>
      </c>
      <c r="ED66">
        <v>0</v>
      </c>
      <c r="EE66">
        <v>0</v>
      </c>
      <c r="EF66">
        <v>0</v>
      </c>
      <c r="EG66">
        <v>0</v>
      </c>
      <c r="EH66">
        <v>0</v>
      </c>
      <c r="EI66">
        <v>0</v>
      </c>
      <c r="EJ66">
        <v>0</v>
      </c>
      <c r="EK66">
        <v>0</v>
      </c>
      <c r="EL66">
        <v>0</v>
      </c>
      <c r="EM66">
        <v>0</v>
      </c>
      <c r="EN66">
        <v>0</v>
      </c>
    </row>
    <row r="67" spans="1:144">
      <c r="A67" t="s">
        <v>17</v>
      </c>
      <c r="B67" t="s">
        <v>31</v>
      </c>
      <c r="C67" t="s">
        <v>49</v>
      </c>
      <c r="D67" t="s">
        <v>121</v>
      </c>
      <c r="E67" t="s">
        <v>558</v>
      </c>
      <c r="F67" t="s">
        <v>1013</v>
      </c>
      <c r="G67" t="s">
        <v>557</v>
      </c>
      <c r="H67" t="s">
        <v>1014</v>
      </c>
      <c r="I67" t="s">
        <v>557</v>
      </c>
      <c r="J67" t="s">
        <v>1015</v>
      </c>
      <c r="K67" t="s">
        <v>555</v>
      </c>
      <c r="L67" t="s">
        <v>1016</v>
      </c>
      <c r="M67" t="s">
        <v>555</v>
      </c>
      <c r="N67" t="s">
        <v>1017</v>
      </c>
      <c r="O67" t="s">
        <v>558</v>
      </c>
      <c r="P67" t="s">
        <v>1018</v>
      </c>
      <c r="Q67" t="s">
        <v>558</v>
      </c>
      <c r="R67" t="s">
        <v>1019</v>
      </c>
      <c r="S67" t="s">
        <v>1020</v>
      </c>
      <c r="T67" t="s">
        <v>570</v>
      </c>
      <c r="U67" t="s">
        <v>1021</v>
      </c>
      <c r="V67" t="s">
        <v>646</v>
      </c>
      <c r="W67" t="s">
        <v>1022</v>
      </c>
      <c r="X67" t="s">
        <v>562</v>
      </c>
      <c r="Y67" t="s">
        <v>1023</v>
      </c>
      <c r="Z67" t="s">
        <v>560</v>
      </c>
      <c r="AA67" t="s">
        <v>1024</v>
      </c>
      <c r="AB67" t="s">
        <v>564</v>
      </c>
      <c r="AC67" t="s">
        <v>1025</v>
      </c>
      <c r="AD67" t="s">
        <v>566</v>
      </c>
      <c r="AE67">
        <v>0</v>
      </c>
      <c r="AF67">
        <v>0</v>
      </c>
      <c r="AG67">
        <v>0</v>
      </c>
      <c r="AH67">
        <v>0</v>
      </c>
      <c r="AI67">
        <v>1</v>
      </c>
      <c r="AJ67">
        <v>1</v>
      </c>
      <c r="AK67">
        <v>0</v>
      </c>
      <c r="AL67">
        <v>0</v>
      </c>
      <c r="AM67">
        <v>0</v>
      </c>
      <c r="AN67">
        <v>1</v>
      </c>
      <c r="AO67">
        <v>0</v>
      </c>
      <c r="AP67">
        <v>1</v>
      </c>
      <c r="AQ67">
        <v>0</v>
      </c>
      <c r="AR67">
        <v>0</v>
      </c>
      <c r="AS67">
        <v>0</v>
      </c>
      <c r="AT67">
        <v>1</v>
      </c>
      <c r="AU67">
        <v>0</v>
      </c>
      <c r="AV67">
        <v>1</v>
      </c>
      <c r="AW67">
        <v>0</v>
      </c>
      <c r="AX67">
        <v>1</v>
      </c>
      <c r="AY67">
        <v>0</v>
      </c>
      <c r="AZ67">
        <v>0</v>
      </c>
      <c r="BA67">
        <v>0</v>
      </c>
      <c r="BB67">
        <v>1</v>
      </c>
      <c r="BC67">
        <v>0</v>
      </c>
      <c r="BD67">
        <v>1</v>
      </c>
      <c r="BE67">
        <v>0</v>
      </c>
      <c r="BF67">
        <v>0</v>
      </c>
      <c r="BG67">
        <v>0</v>
      </c>
      <c r="BH67">
        <v>1</v>
      </c>
      <c r="BI67">
        <v>0</v>
      </c>
      <c r="BJ67">
        <v>0</v>
      </c>
      <c r="BK67">
        <v>0</v>
      </c>
      <c r="BL67">
        <v>0</v>
      </c>
      <c r="BM67">
        <v>1</v>
      </c>
      <c r="BN67">
        <v>1</v>
      </c>
      <c r="BO67">
        <v>0</v>
      </c>
      <c r="BP67">
        <v>0</v>
      </c>
      <c r="BQ67">
        <v>0</v>
      </c>
      <c r="BR67">
        <v>0</v>
      </c>
      <c r="BS67">
        <v>1</v>
      </c>
      <c r="BT67">
        <v>1</v>
      </c>
      <c r="BU67">
        <v>0</v>
      </c>
      <c r="BV67">
        <v>0</v>
      </c>
      <c r="BW67">
        <v>0</v>
      </c>
      <c r="BX67">
        <v>0</v>
      </c>
      <c r="BY67">
        <v>0</v>
      </c>
      <c r="BZ67">
        <v>0</v>
      </c>
      <c r="CA67">
        <v>0</v>
      </c>
      <c r="CB67">
        <v>0</v>
      </c>
      <c r="CC67">
        <v>0</v>
      </c>
      <c r="CD67">
        <v>0</v>
      </c>
      <c r="CE67">
        <v>1</v>
      </c>
      <c r="CF67">
        <v>1</v>
      </c>
      <c r="CG67">
        <v>0</v>
      </c>
      <c r="CH67">
        <v>0</v>
      </c>
      <c r="CI67">
        <v>0</v>
      </c>
      <c r="CJ67">
        <v>0</v>
      </c>
      <c r="CK67">
        <v>0</v>
      </c>
      <c r="CL67">
        <v>0</v>
      </c>
      <c r="CM67">
        <v>0</v>
      </c>
      <c r="CN67">
        <v>0</v>
      </c>
      <c r="CO67">
        <v>1</v>
      </c>
      <c r="CP67">
        <v>0</v>
      </c>
      <c r="CQ67">
        <v>0</v>
      </c>
      <c r="CR67">
        <v>1</v>
      </c>
      <c r="CS67">
        <v>0</v>
      </c>
      <c r="CT67">
        <v>0</v>
      </c>
      <c r="CU67">
        <v>1</v>
      </c>
      <c r="CV67">
        <v>0</v>
      </c>
      <c r="CW67">
        <v>0</v>
      </c>
      <c r="CX67">
        <v>0</v>
      </c>
      <c r="CY67">
        <v>0</v>
      </c>
      <c r="CZ67">
        <v>0</v>
      </c>
      <c r="DA67">
        <v>0</v>
      </c>
      <c r="DB67">
        <v>0</v>
      </c>
      <c r="DC67">
        <v>0</v>
      </c>
      <c r="DD67">
        <v>1</v>
      </c>
      <c r="DE67">
        <v>1</v>
      </c>
      <c r="DF67">
        <v>0</v>
      </c>
      <c r="DG67">
        <v>0</v>
      </c>
      <c r="DH67">
        <v>0</v>
      </c>
      <c r="DI67">
        <v>0</v>
      </c>
      <c r="DJ67">
        <v>0</v>
      </c>
      <c r="DK67">
        <v>0</v>
      </c>
      <c r="DL67">
        <v>0</v>
      </c>
      <c r="DM67">
        <v>0</v>
      </c>
      <c r="DN67">
        <v>0</v>
      </c>
      <c r="DO67">
        <v>0</v>
      </c>
      <c r="DP67">
        <v>1</v>
      </c>
      <c r="DQ67">
        <v>0</v>
      </c>
      <c r="DR67">
        <v>0</v>
      </c>
      <c r="DS67">
        <v>0</v>
      </c>
      <c r="DT67">
        <v>0</v>
      </c>
      <c r="DU67">
        <v>1</v>
      </c>
      <c r="DV67">
        <v>0</v>
      </c>
      <c r="DW67">
        <v>0</v>
      </c>
      <c r="DX67">
        <v>0</v>
      </c>
      <c r="DY67">
        <v>0</v>
      </c>
      <c r="DZ67">
        <v>0</v>
      </c>
      <c r="EA67">
        <v>0</v>
      </c>
      <c r="EB67">
        <v>1</v>
      </c>
      <c r="EC67">
        <v>0</v>
      </c>
      <c r="ED67">
        <v>0</v>
      </c>
      <c r="EE67">
        <v>0</v>
      </c>
      <c r="EF67">
        <v>0</v>
      </c>
      <c r="EG67">
        <v>0</v>
      </c>
      <c r="EH67">
        <v>0</v>
      </c>
      <c r="EI67">
        <v>1</v>
      </c>
      <c r="EJ67">
        <v>0</v>
      </c>
      <c r="EK67">
        <v>0</v>
      </c>
      <c r="EL67">
        <v>0</v>
      </c>
      <c r="EM67">
        <v>0</v>
      </c>
      <c r="EN67">
        <v>1</v>
      </c>
    </row>
    <row r="68" spans="1:144">
      <c r="A68" t="s">
        <v>19</v>
      </c>
      <c r="B68" t="s">
        <v>35</v>
      </c>
      <c r="C68" t="s">
        <v>63</v>
      </c>
      <c r="D68" t="s">
        <v>123</v>
      </c>
      <c r="E68" t="s">
        <v>557</v>
      </c>
      <c r="F68" t="s">
        <v>1026</v>
      </c>
      <c r="G68" t="s">
        <v>557</v>
      </c>
      <c r="H68" t="s">
        <v>1027</v>
      </c>
      <c r="I68" t="s">
        <v>557</v>
      </c>
      <c r="J68" t="s">
        <v>1028</v>
      </c>
      <c r="K68" t="s">
        <v>558</v>
      </c>
      <c r="L68" t="s">
        <v>1029</v>
      </c>
      <c r="M68" t="s">
        <v>556</v>
      </c>
      <c r="N68" t="s">
        <v>1030</v>
      </c>
      <c r="O68" t="s">
        <v>557</v>
      </c>
      <c r="P68" t="s">
        <v>1031</v>
      </c>
      <c r="Q68" t="s">
        <v>557</v>
      </c>
      <c r="R68" t="s">
        <v>1032</v>
      </c>
      <c r="S68" t="s">
        <v>1033</v>
      </c>
      <c r="T68" t="s">
        <v>561</v>
      </c>
      <c r="U68" t="s">
        <v>1034</v>
      </c>
      <c r="V68" t="s">
        <v>565</v>
      </c>
      <c r="W68" t="s">
        <v>1035</v>
      </c>
      <c r="X68" t="s">
        <v>646</v>
      </c>
      <c r="Y68" t="s">
        <v>1036</v>
      </c>
      <c r="Z68" t="s">
        <v>566</v>
      </c>
      <c r="AA68" t="s">
        <v>1037</v>
      </c>
      <c r="AB68" t="s">
        <v>644</v>
      </c>
      <c r="AC68" t="s">
        <v>1038</v>
      </c>
      <c r="AD68" t="s">
        <v>645</v>
      </c>
      <c r="AE68">
        <v>0</v>
      </c>
      <c r="AF68">
        <v>0</v>
      </c>
      <c r="AG68">
        <v>0</v>
      </c>
      <c r="AH68">
        <v>1</v>
      </c>
      <c r="AI68">
        <v>0</v>
      </c>
      <c r="AJ68">
        <v>1</v>
      </c>
      <c r="AK68">
        <v>0</v>
      </c>
      <c r="AL68">
        <v>0</v>
      </c>
      <c r="AM68">
        <v>0</v>
      </c>
      <c r="AN68">
        <v>1</v>
      </c>
      <c r="AO68">
        <v>0</v>
      </c>
      <c r="AP68">
        <v>1</v>
      </c>
      <c r="AQ68">
        <v>0</v>
      </c>
      <c r="AR68">
        <v>0</v>
      </c>
      <c r="AS68">
        <v>0</v>
      </c>
      <c r="AT68">
        <v>1</v>
      </c>
      <c r="AU68">
        <v>0</v>
      </c>
      <c r="AV68">
        <v>1</v>
      </c>
      <c r="AW68">
        <v>0</v>
      </c>
      <c r="AX68">
        <v>0</v>
      </c>
      <c r="AY68">
        <v>0</v>
      </c>
      <c r="AZ68">
        <v>0</v>
      </c>
      <c r="BA68">
        <v>1</v>
      </c>
      <c r="BB68">
        <v>1</v>
      </c>
      <c r="BC68">
        <v>0</v>
      </c>
      <c r="BD68">
        <v>0</v>
      </c>
      <c r="BE68">
        <v>1</v>
      </c>
      <c r="BF68">
        <v>0</v>
      </c>
      <c r="BG68">
        <v>0</v>
      </c>
      <c r="BH68">
        <v>1</v>
      </c>
      <c r="BI68">
        <v>0</v>
      </c>
      <c r="BJ68">
        <v>0</v>
      </c>
      <c r="BK68">
        <v>0</v>
      </c>
      <c r="BL68">
        <v>1</v>
      </c>
      <c r="BM68">
        <v>0</v>
      </c>
      <c r="BN68">
        <v>1</v>
      </c>
      <c r="BO68">
        <v>0</v>
      </c>
      <c r="BP68">
        <v>0</v>
      </c>
      <c r="BQ68">
        <v>0</v>
      </c>
      <c r="BR68">
        <v>1</v>
      </c>
      <c r="BS68">
        <v>0</v>
      </c>
      <c r="BT68">
        <v>1</v>
      </c>
      <c r="BU68">
        <v>0</v>
      </c>
      <c r="BV68">
        <v>1</v>
      </c>
      <c r="BW68">
        <v>0</v>
      </c>
      <c r="BX68">
        <v>0</v>
      </c>
      <c r="BY68">
        <v>0</v>
      </c>
      <c r="BZ68">
        <v>0</v>
      </c>
      <c r="CA68">
        <v>0</v>
      </c>
      <c r="CB68">
        <v>0</v>
      </c>
      <c r="CC68">
        <v>0</v>
      </c>
      <c r="CD68">
        <v>0</v>
      </c>
      <c r="CE68">
        <v>0</v>
      </c>
      <c r="CF68">
        <v>1</v>
      </c>
      <c r="CG68">
        <v>0</v>
      </c>
      <c r="CH68">
        <v>0</v>
      </c>
      <c r="CI68">
        <v>0</v>
      </c>
      <c r="CJ68">
        <v>0</v>
      </c>
      <c r="CK68">
        <v>0</v>
      </c>
      <c r="CL68">
        <v>1</v>
      </c>
      <c r="CM68">
        <v>0</v>
      </c>
      <c r="CN68">
        <v>0</v>
      </c>
      <c r="CO68">
        <v>0</v>
      </c>
      <c r="CP68">
        <v>0</v>
      </c>
      <c r="CQ68">
        <v>0</v>
      </c>
      <c r="CR68">
        <v>1</v>
      </c>
      <c r="CS68">
        <v>0</v>
      </c>
      <c r="CT68">
        <v>0</v>
      </c>
      <c r="CU68">
        <v>0</v>
      </c>
      <c r="CV68">
        <v>0</v>
      </c>
      <c r="CW68">
        <v>0</v>
      </c>
      <c r="CX68">
        <v>0</v>
      </c>
      <c r="CY68">
        <v>0</v>
      </c>
      <c r="CZ68">
        <v>0</v>
      </c>
      <c r="DA68">
        <v>1</v>
      </c>
      <c r="DB68">
        <v>0</v>
      </c>
      <c r="DC68">
        <v>0</v>
      </c>
      <c r="DD68">
        <v>1</v>
      </c>
      <c r="DE68">
        <v>0</v>
      </c>
      <c r="DF68">
        <v>0</v>
      </c>
      <c r="DG68">
        <v>0</v>
      </c>
      <c r="DH68">
        <v>0</v>
      </c>
      <c r="DI68">
        <v>0</v>
      </c>
      <c r="DJ68">
        <v>0</v>
      </c>
      <c r="DK68">
        <v>1</v>
      </c>
      <c r="DL68">
        <v>0</v>
      </c>
      <c r="DM68">
        <v>0</v>
      </c>
      <c r="DN68">
        <v>0</v>
      </c>
      <c r="DO68">
        <v>0</v>
      </c>
      <c r="DP68">
        <v>1</v>
      </c>
      <c r="DQ68">
        <v>0</v>
      </c>
      <c r="DR68">
        <v>0</v>
      </c>
      <c r="DS68">
        <v>0</v>
      </c>
      <c r="DT68">
        <v>1</v>
      </c>
      <c r="DU68">
        <v>0</v>
      </c>
      <c r="DV68">
        <v>0</v>
      </c>
      <c r="DW68">
        <v>0</v>
      </c>
      <c r="DX68">
        <v>0</v>
      </c>
      <c r="DY68">
        <v>0</v>
      </c>
      <c r="DZ68">
        <v>0</v>
      </c>
      <c r="EA68">
        <v>0</v>
      </c>
      <c r="EB68">
        <v>1</v>
      </c>
      <c r="EC68">
        <v>0</v>
      </c>
      <c r="ED68">
        <v>0</v>
      </c>
      <c r="EE68">
        <v>0</v>
      </c>
      <c r="EF68">
        <v>0</v>
      </c>
      <c r="EG68">
        <v>0</v>
      </c>
      <c r="EH68">
        <v>0</v>
      </c>
      <c r="EI68">
        <v>0</v>
      </c>
      <c r="EJ68">
        <v>1</v>
      </c>
      <c r="EK68">
        <v>0</v>
      </c>
      <c r="EL68">
        <v>0</v>
      </c>
      <c r="EM68">
        <v>0</v>
      </c>
      <c r="EN68">
        <v>1</v>
      </c>
    </row>
    <row r="69" spans="1:144">
      <c r="A69" t="s">
        <v>15</v>
      </c>
      <c r="B69" t="s">
        <v>25</v>
      </c>
      <c r="C69" t="s">
        <v>43</v>
      </c>
      <c r="D69" t="s">
        <v>125</v>
      </c>
      <c r="E69" t="s">
        <v>556</v>
      </c>
      <c r="F69" t="s">
        <v>1039</v>
      </c>
      <c r="G69" t="s">
        <v>557</v>
      </c>
      <c r="H69" t="s">
        <v>1040</v>
      </c>
      <c r="I69" t="s">
        <v>556</v>
      </c>
      <c r="J69" t="s">
        <v>1041</v>
      </c>
      <c r="K69" t="s">
        <v>557</v>
      </c>
      <c r="L69" t="s">
        <v>1042</v>
      </c>
      <c r="M69" t="s">
        <v>557</v>
      </c>
      <c r="N69" t="s">
        <v>1043</v>
      </c>
      <c r="O69" t="s">
        <v>557</v>
      </c>
      <c r="P69" t="s">
        <v>1044</v>
      </c>
      <c r="Q69" t="s">
        <v>557</v>
      </c>
      <c r="R69" t="s">
        <v>1045</v>
      </c>
      <c r="S69" t="s">
        <v>1046</v>
      </c>
      <c r="T69" t="s">
        <v>565</v>
      </c>
      <c r="U69" t="s">
        <v>1047</v>
      </c>
      <c r="V69" t="s">
        <v>565</v>
      </c>
      <c r="W69" t="s">
        <v>1048</v>
      </c>
      <c r="X69" t="s">
        <v>562</v>
      </c>
      <c r="Y69" t="s">
        <v>1049</v>
      </c>
      <c r="Z69" t="s">
        <v>564</v>
      </c>
      <c r="AA69" t="s">
        <v>1050</v>
      </c>
      <c r="AB69" t="s">
        <v>565</v>
      </c>
      <c r="AC69" t="s">
        <v>1051</v>
      </c>
      <c r="AD69" t="s">
        <v>565</v>
      </c>
      <c r="AE69">
        <v>0</v>
      </c>
      <c r="AF69">
        <v>0</v>
      </c>
      <c r="AG69">
        <v>1</v>
      </c>
      <c r="AH69">
        <v>0</v>
      </c>
      <c r="AI69">
        <v>0</v>
      </c>
      <c r="AJ69">
        <v>1</v>
      </c>
      <c r="AK69">
        <v>0</v>
      </c>
      <c r="AL69">
        <v>0</v>
      </c>
      <c r="AM69">
        <v>0</v>
      </c>
      <c r="AN69">
        <v>1</v>
      </c>
      <c r="AO69">
        <v>0</v>
      </c>
      <c r="AP69">
        <v>1</v>
      </c>
      <c r="AQ69">
        <v>0</v>
      </c>
      <c r="AR69">
        <v>0</v>
      </c>
      <c r="AS69">
        <v>1</v>
      </c>
      <c r="AT69">
        <v>0</v>
      </c>
      <c r="AU69">
        <v>0</v>
      </c>
      <c r="AV69">
        <v>1</v>
      </c>
      <c r="AW69">
        <v>0</v>
      </c>
      <c r="AX69">
        <v>0</v>
      </c>
      <c r="AY69">
        <v>0</v>
      </c>
      <c r="AZ69">
        <v>1</v>
      </c>
      <c r="BA69">
        <v>0</v>
      </c>
      <c r="BB69">
        <v>1</v>
      </c>
      <c r="BC69">
        <v>0</v>
      </c>
      <c r="BD69">
        <v>0</v>
      </c>
      <c r="BE69">
        <v>0</v>
      </c>
      <c r="BF69">
        <v>1</v>
      </c>
      <c r="BG69">
        <v>0</v>
      </c>
      <c r="BH69">
        <v>1</v>
      </c>
      <c r="BI69">
        <v>0</v>
      </c>
      <c r="BJ69">
        <v>0</v>
      </c>
      <c r="BK69">
        <v>0</v>
      </c>
      <c r="BL69">
        <v>1</v>
      </c>
      <c r="BM69">
        <v>0</v>
      </c>
      <c r="BN69">
        <v>1</v>
      </c>
      <c r="BO69">
        <v>0</v>
      </c>
      <c r="BP69">
        <v>0</v>
      </c>
      <c r="BQ69">
        <v>0</v>
      </c>
      <c r="BR69">
        <v>1</v>
      </c>
      <c r="BS69">
        <v>0</v>
      </c>
      <c r="BT69">
        <v>1</v>
      </c>
      <c r="BU69">
        <v>0</v>
      </c>
      <c r="BV69">
        <v>0</v>
      </c>
      <c r="BW69">
        <v>0</v>
      </c>
      <c r="BX69">
        <v>0</v>
      </c>
      <c r="BY69">
        <v>0</v>
      </c>
      <c r="BZ69">
        <v>1</v>
      </c>
      <c r="CA69">
        <v>0</v>
      </c>
      <c r="CB69">
        <v>0</v>
      </c>
      <c r="CC69">
        <v>0</v>
      </c>
      <c r="CD69">
        <v>0</v>
      </c>
      <c r="CE69">
        <v>0</v>
      </c>
      <c r="CF69">
        <v>1</v>
      </c>
      <c r="CG69">
        <v>0</v>
      </c>
      <c r="CH69">
        <v>0</v>
      </c>
      <c r="CI69">
        <v>0</v>
      </c>
      <c r="CJ69">
        <v>0</v>
      </c>
      <c r="CK69">
        <v>0</v>
      </c>
      <c r="CL69">
        <v>1</v>
      </c>
      <c r="CM69">
        <v>0</v>
      </c>
      <c r="CN69">
        <v>0</v>
      </c>
      <c r="CO69">
        <v>0</v>
      </c>
      <c r="CP69">
        <v>0</v>
      </c>
      <c r="CQ69">
        <v>0</v>
      </c>
      <c r="CR69">
        <v>1</v>
      </c>
      <c r="CS69">
        <v>0</v>
      </c>
      <c r="CT69">
        <v>0</v>
      </c>
      <c r="CU69">
        <v>1</v>
      </c>
      <c r="CV69">
        <v>0</v>
      </c>
      <c r="CW69">
        <v>0</v>
      </c>
      <c r="CX69">
        <v>0</v>
      </c>
      <c r="CY69">
        <v>0</v>
      </c>
      <c r="CZ69">
        <v>0</v>
      </c>
      <c r="DA69">
        <v>0</v>
      </c>
      <c r="DB69">
        <v>0</v>
      </c>
      <c r="DC69">
        <v>0</v>
      </c>
      <c r="DD69">
        <v>1</v>
      </c>
      <c r="DE69">
        <v>0</v>
      </c>
      <c r="DF69">
        <v>0</v>
      </c>
      <c r="DG69">
        <v>0</v>
      </c>
      <c r="DH69">
        <v>0</v>
      </c>
      <c r="DI69">
        <v>1</v>
      </c>
      <c r="DJ69">
        <v>0</v>
      </c>
      <c r="DK69">
        <v>0</v>
      </c>
      <c r="DL69">
        <v>0</v>
      </c>
      <c r="DM69">
        <v>0</v>
      </c>
      <c r="DN69">
        <v>0</v>
      </c>
      <c r="DO69">
        <v>0</v>
      </c>
      <c r="DP69">
        <v>1</v>
      </c>
      <c r="DQ69">
        <v>0</v>
      </c>
      <c r="DR69">
        <v>0</v>
      </c>
      <c r="DS69">
        <v>0</v>
      </c>
      <c r="DT69">
        <v>0</v>
      </c>
      <c r="DU69">
        <v>0</v>
      </c>
      <c r="DV69">
        <v>1</v>
      </c>
      <c r="DW69">
        <v>0</v>
      </c>
      <c r="DX69">
        <v>0</v>
      </c>
      <c r="DY69">
        <v>0</v>
      </c>
      <c r="DZ69">
        <v>0</v>
      </c>
      <c r="EA69">
        <v>0</v>
      </c>
      <c r="EB69">
        <v>1</v>
      </c>
      <c r="EC69">
        <v>0</v>
      </c>
      <c r="ED69">
        <v>0</v>
      </c>
      <c r="EE69">
        <v>0</v>
      </c>
      <c r="EF69">
        <v>0</v>
      </c>
      <c r="EG69">
        <v>0</v>
      </c>
      <c r="EH69">
        <v>1</v>
      </c>
      <c r="EI69">
        <v>0</v>
      </c>
      <c r="EJ69">
        <v>0</v>
      </c>
      <c r="EK69">
        <v>0</v>
      </c>
      <c r="EL69">
        <v>0</v>
      </c>
      <c r="EM69">
        <v>0</v>
      </c>
      <c r="EN69">
        <v>1</v>
      </c>
    </row>
    <row r="70" spans="1:144">
      <c r="A70" t="s">
        <v>15</v>
      </c>
      <c r="B70" t="s">
        <v>23</v>
      </c>
      <c r="C70" t="s">
        <v>43</v>
      </c>
      <c r="D70" t="s">
        <v>127</v>
      </c>
      <c r="E70" t="s">
        <v>557</v>
      </c>
      <c r="F70" t="s">
        <v>1052</v>
      </c>
      <c r="G70" t="s">
        <v>557</v>
      </c>
      <c r="H70" t="s">
        <v>1053</v>
      </c>
      <c r="I70" t="s">
        <v>557</v>
      </c>
      <c r="J70" t="s">
        <v>1054</v>
      </c>
      <c r="K70" t="s">
        <v>557</v>
      </c>
      <c r="L70" t="s">
        <v>1055</v>
      </c>
      <c r="M70" t="s">
        <v>556</v>
      </c>
      <c r="N70" t="s">
        <v>1056</v>
      </c>
      <c r="O70" t="s">
        <v>556</v>
      </c>
      <c r="P70" t="s">
        <v>1057</v>
      </c>
      <c r="Q70" t="s">
        <v>557</v>
      </c>
      <c r="R70" t="s">
        <v>1058</v>
      </c>
      <c r="S70" t="s">
        <v>1059</v>
      </c>
      <c r="T70" t="s">
        <v>562</v>
      </c>
      <c r="U70" t="s">
        <v>1060</v>
      </c>
      <c r="V70" t="s">
        <v>562</v>
      </c>
      <c r="W70" t="s">
        <v>1061</v>
      </c>
      <c r="X70" t="s">
        <v>562</v>
      </c>
      <c r="Y70" t="s">
        <v>1062</v>
      </c>
      <c r="Z70" t="s">
        <v>566</v>
      </c>
      <c r="AA70" t="s">
        <v>1063</v>
      </c>
      <c r="AB70" t="s">
        <v>566</v>
      </c>
      <c r="AC70" t="s">
        <v>1064</v>
      </c>
      <c r="AD70" t="s">
        <v>564</v>
      </c>
      <c r="AE70">
        <v>0</v>
      </c>
      <c r="AF70">
        <v>0</v>
      </c>
      <c r="AG70">
        <v>0</v>
      </c>
      <c r="AH70">
        <v>1</v>
      </c>
      <c r="AI70">
        <v>0</v>
      </c>
      <c r="AJ70">
        <v>1</v>
      </c>
      <c r="AK70">
        <v>0</v>
      </c>
      <c r="AL70">
        <v>0</v>
      </c>
      <c r="AM70">
        <v>0</v>
      </c>
      <c r="AN70">
        <v>1</v>
      </c>
      <c r="AO70">
        <v>0</v>
      </c>
      <c r="AP70">
        <v>1</v>
      </c>
      <c r="AQ70">
        <v>0</v>
      </c>
      <c r="AR70">
        <v>0</v>
      </c>
      <c r="AS70">
        <v>0</v>
      </c>
      <c r="AT70">
        <v>1</v>
      </c>
      <c r="AU70">
        <v>0</v>
      </c>
      <c r="AV70">
        <v>1</v>
      </c>
      <c r="AW70">
        <v>0</v>
      </c>
      <c r="AX70">
        <v>0</v>
      </c>
      <c r="AY70">
        <v>0</v>
      </c>
      <c r="AZ70">
        <v>1</v>
      </c>
      <c r="BA70">
        <v>0</v>
      </c>
      <c r="BB70">
        <v>1</v>
      </c>
      <c r="BC70">
        <v>0</v>
      </c>
      <c r="BD70">
        <v>0</v>
      </c>
      <c r="BE70">
        <v>1</v>
      </c>
      <c r="BF70">
        <v>0</v>
      </c>
      <c r="BG70">
        <v>0</v>
      </c>
      <c r="BH70">
        <v>1</v>
      </c>
      <c r="BI70">
        <v>0</v>
      </c>
      <c r="BJ70">
        <v>0</v>
      </c>
      <c r="BK70">
        <v>1</v>
      </c>
      <c r="BL70">
        <v>0</v>
      </c>
      <c r="BM70">
        <v>0</v>
      </c>
      <c r="BN70">
        <v>1</v>
      </c>
      <c r="BO70">
        <v>0</v>
      </c>
      <c r="BP70">
        <v>0</v>
      </c>
      <c r="BQ70">
        <v>0</v>
      </c>
      <c r="BR70">
        <v>1</v>
      </c>
      <c r="BS70">
        <v>0</v>
      </c>
      <c r="BT70">
        <v>1</v>
      </c>
      <c r="BU70">
        <v>0</v>
      </c>
      <c r="BV70">
        <v>0</v>
      </c>
      <c r="BW70">
        <v>1</v>
      </c>
      <c r="BX70">
        <v>0</v>
      </c>
      <c r="BY70">
        <v>0</v>
      </c>
      <c r="BZ70">
        <v>0</v>
      </c>
      <c r="CA70">
        <v>0</v>
      </c>
      <c r="CB70">
        <v>0</v>
      </c>
      <c r="CC70">
        <v>0</v>
      </c>
      <c r="CD70">
        <v>0</v>
      </c>
      <c r="CE70">
        <v>0</v>
      </c>
      <c r="CF70">
        <v>1</v>
      </c>
      <c r="CG70">
        <v>0</v>
      </c>
      <c r="CH70">
        <v>0</v>
      </c>
      <c r="CI70">
        <v>1</v>
      </c>
      <c r="CJ70">
        <v>0</v>
      </c>
      <c r="CK70">
        <v>0</v>
      </c>
      <c r="CL70">
        <v>0</v>
      </c>
      <c r="CM70">
        <v>0</v>
      </c>
      <c r="CN70">
        <v>0</v>
      </c>
      <c r="CO70">
        <v>0</v>
      </c>
      <c r="CP70">
        <v>0</v>
      </c>
      <c r="CQ70">
        <v>0</v>
      </c>
      <c r="CR70">
        <v>1</v>
      </c>
      <c r="CS70">
        <v>0</v>
      </c>
      <c r="CT70">
        <v>0</v>
      </c>
      <c r="CU70">
        <v>1</v>
      </c>
      <c r="CV70">
        <v>0</v>
      </c>
      <c r="CW70">
        <v>0</v>
      </c>
      <c r="CX70">
        <v>0</v>
      </c>
      <c r="CY70">
        <v>0</v>
      </c>
      <c r="CZ70">
        <v>0</v>
      </c>
      <c r="DA70">
        <v>0</v>
      </c>
      <c r="DB70">
        <v>0</v>
      </c>
      <c r="DC70">
        <v>0</v>
      </c>
      <c r="DD70">
        <v>1</v>
      </c>
      <c r="DE70">
        <v>0</v>
      </c>
      <c r="DF70">
        <v>0</v>
      </c>
      <c r="DG70">
        <v>0</v>
      </c>
      <c r="DH70">
        <v>0</v>
      </c>
      <c r="DI70">
        <v>0</v>
      </c>
      <c r="DJ70">
        <v>0</v>
      </c>
      <c r="DK70">
        <v>1</v>
      </c>
      <c r="DL70">
        <v>0</v>
      </c>
      <c r="DM70">
        <v>0</v>
      </c>
      <c r="DN70">
        <v>0</v>
      </c>
      <c r="DO70">
        <v>0</v>
      </c>
      <c r="DP70">
        <v>1</v>
      </c>
      <c r="DQ70">
        <v>0</v>
      </c>
      <c r="DR70">
        <v>0</v>
      </c>
      <c r="DS70">
        <v>0</v>
      </c>
      <c r="DT70">
        <v>0</v>
      </c>
      <c r="DU70">
        <v>0</v>
      </c>
      <c r="DV70">
        <v>0</v>
      </c>
      <c r="DW70">
        <v>1</v>
      </c>
      <c r="DX70">
        <v>0</v>
      </c>
      <c r="DY70">
        <v>0</v>
      </c>
      <c r="DZ70">
        <v>0</v>
      </c>
      <c r="EA70">
        <v>0</v>
      </c>
      <c r="EB70">
        <v>1</v>
      </c>
      <c r="EC70">
        <v>0</v>
      </c>
      <c r="ED70">
        <v>0</v>
      </c>
      <c r="EE70">
        <v>0</v>
      </c>
      <c r="EF70">
        <v>0</v>
      </c>
      <c r="EG70">
        <v>1</v>
      </c>
      <c r="EH70">
        <v>0</v>
      </c>
      <c r="EI70">
        <v>0</v>
      </c>
      <c r="EJ70">
        <v>0</v>
      </c>
      <c r="EK70">
        <v>0</v>
      </c>
      <c r="EL70">
        <v>0</v>
      </c>
      <c r="EM70">
        <v>0</v>
      </c>
      <c r="EN70">
        <v>1</v>
      </c>
    </row>
    <row r="71" spans="1:144">
      <c r="A71" t="s">
        <v>17</v>
      </c>
      <c r="B71" t="s">
        <v>29</v>
      </c>
      <c r="C71" t="s">
        <v>47</v>
      </c>
      <c r="D71" t="s">
        <v>129</v>
      </c>
      <c r="E71" t="s">
        <v>557</v>
      </c>
      <c r="F71" t="s">
        <v>1065</v>
      </c>
      <c r="G71" t="s">
        <v>557</v>
      </c>
      <c r="H71" t="s">
        <v>1066</v>
      </c>
      <c r="I71" t="s">
        <v>556</v>
      </c>
      <c r="J71" t="s">
        <v>1067</v>
      </c>
      <c r="K71" t="s">
        <v>557</v>
      </c>
      <c r="L71" t="s">
        <v>1068</v>
      </c>
      <c r="M71" t="s">
        <v>558</v>
      </c>
      <c r="N71" t="s">
        <v>1069</v>
      </c>
      <c r="O71" t="s">
        <v>558</v>
      </c>
      <c r="P71" t="s">
        <v>1070</v>
      </c>
      <c r="Q71" t="s">
        <v>557</v>
      </c>
      <c r="R71" t="s">
        <v>1071</v>
      </c>
      <c r="S71" t="s">
        <v>1072</v>
      </c>
      <c r="T71" t="s">
        <v>565</v>
      </c>
      <c r="U71" t="s">
        <v>1073</v>
      </c>
      <c r="V71" t="s">
        <v>565</v>
      </c>
      <c r="W71" t="s">
        <v>1074</v>
      </c>
      <c r="X71" t="s">
        <v>564</v>
      </c>
      <c r="Y71" t="s">
        <v>1075</v>
      </c>
      <c r="Z71" t="s">
        <v>562</v>
      </c>
      <c r="AA71" t="s">
        <v>1076</v>
      </c>
      <c r="AB71" t="s">
        <v>561</v>
      </c>
      <c r="AC71" t="s">
        <v>713</v>
      </c>
      <c r="AD71" t="s">
        <v>713</v>
      </c>
      <c r="AE71">
        <v>0</v>
      </c>
      <c r="AF71">
        <v>0</v>
      </c>
      <c r="AG71">
        <v>0</v>
      </c>
      <c r="AH71">
        <v>1</v>
      </c>
      <c r="AI71">
        <v>0</v>
      </c>
      <c r="AJ71">
        <v>1</v>
      </c>
      <c r="AK71">
        <v>0</v>
      </c>
      <c r="AL71">
        <v>0</v>
      </c>
      <c r="AM71">
        <v>0</v>
      </c>
      <c r="AN71">
        <v>1</v>
      </c>
      <c r="AO71">
        <v>0</v>
      </c>
      <c r="AP71">
        <v>1</v>
      </c>
      <c r="AQ71">
        <v>0</v>
      </c>
      <c r="AR71">
        <v>0</v>
      </c>
      <c r="AS71">
        <v>1</v>
      </c>
      <c r="AT71">
        <v>0</v>
      </c>
      <c r="AU71">
        <v>0</v>
      </c>
      <c r="AV71">
        <v>1</v>
      </c>
      <c r="AW71">
        <v>0</v>
      </c>
      <c r="AX71">
        <v>0</v>
      </c>
      <c r="AY71">
        <v>0</v>
      </c>
      <c r="AZ71">
        <v>1</v>
      </c>
      <c r="BA71">
        <v>0</v>
      </c>
      <c r="BB71">
        <v>1</v>
      </c>
      <c r="BC71">
        <v>0</v>
      </c>
      <c r="BD71">
        <v>0</v>
      </c>
      <c r="BE71">
        <v>0</v>
      </c>
      <c r="BF71">
        <v>0</v>
      </c>
      <c r="BG71">
        <v>1</v>
      </c>
      <c r="BH71">
        <v>1</v>
      </c>
      <c r="BI71">
        <v>0</v>
      </c>
      <c r="BJ71">
        <v>0</v>
      </c>
      <c r="BK71">
        <v>0</v>
      </c>
      <c r="BL71">
        <v>0</v>
      </c>
      <c r="BM71">
        <v>1</v>
      </c>
      <c r="BN71">
        <v>1</v>
      </c>
      <c r="BO71">
        <v>0</v>
      </c>
      <c r="BP71">
        <v>0</v>
      </c>
      <c r="BQ71">
        <v>0</v>
      </c>
      <c r="BR71">
        <v>1</v>
      </c>
      <c r="BS71">
        <v>0</v>
      </c>
      <c r="BT71">
        <v>1</v>
      </c>
      <c r="BU71">
        <v>0</v>
      </c>
      <c r="BV71">
        <v>0</v>
      </c>
      <c r="BW71">
        <v>0</v>
      </c>
      <c r="BX71">
        <v>0</v>
      </c>
      <c r="BY71">
        <v>0</v>
      </c>
      <c r="BZ71">
        <v>1</v>
      </c>
      <c r="CA71">
        <v>0</v>
      </c>
      <c r="CB71">
        <v>0</v>
      </c>
      <c r="CC71">
        <v>0</v>
      </c>
      <c r="CD71">
        <v>0</v>
      </c>
      <c r="CE71">
        <v>0</v>
      </c>
      <c r="CF71">
        <v>1</v>
      </c>
      <c r="CG71">
        <v>0</v>
      </c>
      <c r="CH71">
        <v>0</v>
      </c>
      <c r="CI71">
        <v>0</v>
      </c>
      <c r="CJ71">
        <v>0</v>
      </c>
      <c r="CK71">
        <v>0</v>
      </c>
      <c r="CL71">
        <v>1</v>
      </c>
      <c r="CM71">
        <v>0</v>
      </c>
      <c r="CN71">
        <v>0</v>
      </c>
      <c r="CO71">
        <v>0</v>
      </c>
      <c r="CP71">
        <v>0</v>
      </c>
      <c r="CQ71">
        <v>0</v>
      </c>
      <c r="CR71">
        <v>1</v>
      </c>
      <c r="CS71">
        <v>0</v>
      </c>
      <c r="CT71">
        <v>0</v>
      </c>
      <c r="CU71">
        <v>0</v>
      </c>
      <c r="CV71">
        <v>0</v>
      </c>
      <c r="CW71">
        <v>1</v>
      </c>
      <c r="CX71">
        <v>0</v>
      </c>
      <c r="CY71">
        <v>0</v>
      </c>
      <c r="CZ71">
        <v>0</v>
      </c>
      <c r="DA71">
        <v>0</v>
      </c>
      <c r="DB71">
        <v>0</v>
      </c>
      <c r="DC71">
        <v>0</v>
      </c>
      <c r="DD71">
        <v>1</v>
      </c>
      <c r="DE71">
        <v>0</v>
      </c>
      <c r="DF71">
        <v>0</v>
      </c>
      <c r="DG71">
        <v>1</v>
      </c>
      <c r="DH71">
        <v>0</v>
      </c>
      <c r="DI71">
        <v>0</v>
      </c>
      <c r="DJ71">
        <v>0</v>
      </c>
      <c r="DK71">
        <v>0</v>
      </c>
      <c r="DL71">
        <v>0</v>
      </c>
      <c r="DM71">
        <v>0</v>
      </c>
      <c r="DN71">
        <v>0</v>
      </c>
      <c r="DO71">
        <v>0</v>
      </c>
      <c r="DP71">
        <v>1</v>
      </c>
      <c r="DQ71">
        <v>0</v>
      </c>
      <c r="DR71">
        <v>1</v>
      </c>
      <c r="DS71">
        <v>0</v>
      </c>
      <c r="DT71">
        <v>0</v>
      </c>
      <c r="DU71">
        <v>0</v>
      </c>
      <c r="DV71">
        <v>0</v>
      </c>
      <c r="DW71">
        <v>0</v>
      </c>
      <c r="DX71">
        <v>0</v>
      </c>
      <c r="DY71">
        <v>0</v>
      </c>
      <c r="DZ71">
        <v>0</v>
      </c>
      <c r="EA71">
        <v>0</v>
      </c>
      <c r="EB71">
        <v>1</v>
      </c>
      <c r="EC71">
        <v>0</v>
      </c>
      <c r="ED71">
        <v>0</v>
      </c>
      <c r="EE71">
        <v>0</v>
      </c>
      <c r="EF71">
        <v>0</v>
      </c>
      <c r="EG71">
        <v>0</v>
      </c>
      <c r="EH71">
        <v>0</v>
      </c>
      <c r="EI71">
        <v>0</v>
      </c>
      <c r="EJ71">
        <v>0</v>
      </c>
      <c r="EK71">
        <v>0</v>
      </c>
      <c r="EL71">
        <v>0</v>
      </c>
      <c r="EM71">
        <v>0</v>
      </c>
      <c r="EN71">
        <v>0</v>
      </c>
    </row>
    <row r="72" spans="1:144">
      <c r="A72" t="s">
        <v>17</v>
      </c>
      <c r="B72" t="s">
        <v>29</v>
      </c>
      <c r="C72" t="s">
        <v>47</v>
      </c>
      <c r="D72" t="s">
        <v>131</v>
      </c>
      <c r="E72" t="s">
        <v>558</v>
      </c>
      <c r="F72" t="s">
        <v>1077</v>
      </c>
      <c r="G72" t="s">
        <v>557</v>
      </c>
      <c r="H72" t="s">
        <v>1078</v>
      </c>
      <c r="I72" t="s">
        <v>557</v>
      </c>
      <c r="J72" t="s">
        <v>1079</v>
      </c>
      <c r="K72" t="s">
        <v>557</v>
      </c>
      <c r="L72" t="s">
        <v>1080</v>
      </c>
      <c r="M72" t="s">
        <v>557</v>
      </c>
      <c r="N72" t="s">
        <v>1080</v>
      </c>
      <c r="O72" t="s">
        <v>557</v>
      </c>
      <c r="P72" t="s">
        <v>1081</v>
      </c>
      <c r="Q72" t="s">
        <v>557</v>
      </c>
      <c r="R72" t="s">
        <v>1082</v>
      </c>
      <c r="S72" t="s">
        <v>1083</v>
      </c>
      <c r="T72" t="s">
        <v>570</v>
      </c>
      <c r="U72" t="s">
        <v>1084</v>
      </c>
      <c r="V72" t="s">
        <v>565</v>
      </c>
      <c r="W72" t="s">
        <v>1085</v>
      </c>
      <c r="X72" t="s">
        <v>646</v>
      </c>
      <c r="Y72" t="s">
        <v>1086</v>
      </c>
      <c r="Z72" t="s">
        <v>564</v>
      </c>
      <c r="AA72" t="s">
        <v>1087</v>
      </c>
      <c r="AB72" t="s">
        <v>566</v>
      </c>
      <c r="AC72" t="s">
        <v>1088</v>
      </c>
      <c r="AD72" t="s">
        <v>646</v>
      </c>
      <c r="AE72">
        <v>0</v>
      </c>
      <c r="AF72">
        <v>0</v>
      </c>
      <c r="AG72">
        <v>0</v>
      </c>
      <c r="AH72">
        <v>0</v>
      </c>
      <c r="AI72">
        <v>1</v>
      </c>
      <c r="AJ72">
        <v>1</v>
      </c>
      <c r="AK72">
        <v>0</v>
      </c>
      <c r="AL72">
        <v>0</v>
      </c>
      <c r="AM72">
        <v>0</v>
      </c>
      <c r="AN72">
        <v>1</v>
      </c>
      <c r="AO72">
        <v>0</v>
      </c>
      <c r="AP72">
        <v>1</v>
      </c>
      <c r="AQ72">
        <v>0</v>
      </c>
      <c r="AR72">
        <v>0</v>
      </c>
      <c r="AS72">
        <v>0</v>
      </c>
      <c r="AT72">
        <v>1</v>
      </c>
      <c r="AU72">
        <v>0</v>
      </c>
      <c r="AV72">
        <v>1</v>
      </c>
      <c r="AW72">
        <v>0</v>
      </c>
      <c r="AX72">
        <v>0</v>
      </c>
      <c r="AY72">
        <v>0</v>
      </c>
      <c r="AZ72">
        <v>1</v>
      </c>
      <c r="BA72">
        <v>0</v>
      </c>
      <c r="BB72">
        <v>1</v>
      </c>
      <c r="BC72">
        <v>0</v>
      </c>
      <c r="BD72">
        <v>0</v>
      </c>
      <c r="BE72">
        <v>0</v>
      </c>
      <c r="BF72">
        <v>1</v>
      </c>
      <c r="BG72">
        <v>0</v>
      </c>
      <c r="BH72">
        <v>1</v>
      </c>
      <c r="BI72">
        <v>0</v>
      </c>
      <c r="BJ72">
        <v>0</v>
      </c>
      <c r="BK72">
        <v>0</v>
      </c>
      <c r="BL72">
        <v>1</v>
      </c>
      <c r="BM72">
        <v>0</v>
      </c>
      <c r="BN72">
        <v>1</v>
      </c>
      <c r="BO72">
        <v>0</v>
      </c>
      <c r="BP72">
        <v>0</v>
      </c>
      <c r="BQ72">
        <v>0</v>
      </c>
      <c r="BR72">
        <v>1</v>
      </c>
      <c r="BS72">
        <v>0</v>
      </c>
      <c r="BT72">
        <v>1</v>
      </c>
      <c r="BU72">
        <v>0</v>
      </c>
      <c r="BV72">
        <v>0</v>
      </c>
      <c r="BW72">
        <v>0</v>
      </c>
      <c r="BX72">
        <v>0</v>
      </c>
      <c r="BY72">
        <v>0</v>
      </c>
      <c r="BZ72">
        <v>0</v>
      </c>
      <c r="CA72">
        <v>0</v>
      </c>
      <c r="CB72">
        <v>0</v>
      </c>
      <c r="CC72">
        <v>0</v>
      </c>
      <c r="CD72">
        <v>0</v>
      </c>
      <c r="CE72">
        <v>1</v>
      </c>
      <c r="CF72">
        <v>1</v>
      </c>
      <c r="CG72">
        <v>0</v>
      </c>
      <c r="CH72">
        <v>0</v>
      </c>
      <c r="CI72">
        <v>0</v>
      </c>
      <c r="CJ72">
        <v>0</v>
      </c>
      <c r="CK72">
        <v>0</v>
      </c>
      <c r="CL72">
        <v>1</v>
      </c>
      <c r="CM72">
        <v>0</v>
      </c>
      <c r="CN72">
        <v>0</v>
      </c>
      <c r="CO72">
        <v>0</v>
      </c>
      <c r="CP72">
        <v>0</v>
      </c>
      <c r="CQ72">
        <v>0</v>
      </c>
      <c r="CR72">
        <v>1</v>
      </c>
      <c r="CS72">
        <v>0</v>
      </c>
      <c r="CT72">
        <v>0</v>
      </c>
      <c r="CU72">
        <v>0</v>
      </c>
      <c r="CV72">
        <v>0</v>
      </c>
      <c r="CW72">
        <v>0</v>
      </c>
      <c r="CX72">
        <v>0</v>
      </c>
      <c r="CY72">
        <v>0</v>
      </c>
      <c r="CZ72">
        <v>0</v>
      </c>
      <c r="DA72">
        <v>1</v>
      </c>
      <c r="DB72">
        <v>0</v>
      </c>
      <c r="DC72">
        <v>0</v>
      </c>
      <c r="DD72">
        <v>1</v>
      </c>
      <c r="DE72">
        <v>0</v>
      </c>
      <c r="DF72">
        <v>0</v>
      </c>
      <c r="DG72">
        <v>0</v>
      </c>
      <c r="DH72">
        <v>0</v>
      </c>
      <c r="DI72">
        <v>1</v>
      </c>
      <c r="DJ72">
        <v>0</v>
      </c>
      <c r="DK72">
        <v>0</v>
      </c>
      <c r="DL72">
        <v>0</v>
      </c>
      <c r="DM72">
        <v>0</v>
      </c>
      <c r="DN72">
        <v>0</v>
      </c>
      <c r="DO72">
        <v>0</v>
      </c>
      <c r="DP72">
        <v>1</v>
      </c>
      <c r="DQ72">
        <v>0</v>
      </c>
      <c r="DR72">
        <v>0</v>
      </c>
      <c r="DS72">
        <v>0</v>
      </c>
      <c r="DT72">
        <v>0</v>
      </c>
      <c r="DU72">
        <v>0</v>
      </c>
      <c r="DV72">
        <v>0</v>
      </c>
      <c r="DW72">
        <v>1</v>
      </c>
      <c r="DX72">
        <v>0</v>
      </c>
      <c r="DY72">
        <v>0</v>
      </c>
      <c r="DZ72">
        <v>0</v>
      </c>
      <c r="EA72">
        <v>0</v>
      </c>
      <c r="EB72">
        <v>1</v>
      </c>
      <c r="EC72">
        <v>0</v>
      </c>
      <c r="ED72">
        <v>0</v>
      </c>
      <c r="EE72">
        <v>0</v>
      </c>
      <c r="EF72">
        <v>0</v>
      </c>
      <c r="EG72">
        <v>0</v>
      </c>
      <c r="EH72">
        <v>0</v>
      </c>
      <c r="EI72">
        <v>0</v>
      </c>
      <c r="EJ72">
        <v>0</v>
      </c>
      <c r="EK72">
        <v>1</v>
      </c>
      <c r="EL72">
        <v>0</v>
      </c>
      <c r="EM72">
        <v>0</v>
      </c>
      <c r="EN72">
        <v>1</v>
      </c>
    </row>
    <row r="73" spans="1:144">
      <c r="A73" t="s">
        <v>21</v>
      </c>
      <c r="B73" t="s">
        <v>39</v>
      </c>
      <c r="C73" t="s">
        <v>55</v>
      </c>
      <c r="D73" t="s">
        <v>133</v>
      </c>
      <c r="E73" t="s">
        <v>557</v>
      </c>
      <c r="F73" t="s">
        <v>1089</v>
      </c>
      <c r="G73" t="s">
        <v>557</v>
      </c>
      <c r="H73" t="s">
        <v>1090</v>
      </c>
      <c r="I73" t="s">
        <v>557</v>
      </c>
      <c r="J73" t="s">
        <v>1091</v>
      </c>
      <c r="K73" t="s">
        <v>557</v>
      </c>
      <c r="L73" t="s">
        <v>1092</v>
      </c>
      <c r="M73" t="s">
        <v>557</v>
      </c>
      <c r="N73" t="s">
        <v>1093</v>
      </c>
      <c r="O73" t="s">
        <v>557</v>
      </c>
      <c r="P73" t="s">
        <v>1094</v>
      </c>
      <c r="Q73" t="s">
        <v>557</v>
      </c>
      <c r="R73" t="s">
        <v>1095</v>
      </c>
      <c r="S73" t="s">
        <v>1096</v>
      </c>
      <c r="T73" t="s">
        <v>562</v>
      </c>
      <c r="U73" t="s">
        <v>1097</v>
      </c>
      <c r="V73" t="s">
        <v>560</v>
      </c>
      <c r="W73" t="s">
        <v>1098</v>
      </c>
      <c r="X73" t="s">
        <v>562</v>
      </c>
      <c r="Y73" t="s">
        <v>1099</v>
      </c>
      <c r="Z73" t="s">
        <v>570</v>
      </c>
      <c r="AA73" t="s">
        <v>1100</v>
      </c>
      <c r="AB73" t="s">
        <v>570</v>
      </c>
      <c r="AC73" t="s">
        <v>1101</v>
      </c>
      <c r="AD73" t="s">
        <v>569</v>
      </c>
      <c r="AE73">
        <v>0</v>
      </c>
      <c r="AF73">
        <v>0</v>
      </c>
      <c r="AG73">
        <v>0</v>
      </c>
      <c r="AH73">
        <v>1</v>
      </c>
      <c r="AI73">
        <v>0</v>
      </c>
      <c r="AJ73">
        <v>1</v>
      </c>
      <c r="AK73">
        <v>0</v>
      </c>
      <c r="AL73">
        <v>0</v>
      </c>
      <c r="AM73">
        <v>0</v>
      </c>
      <c r="AN73">
        <v>1</v>
      </c>
      <c r="AO73">
        <v>0</v>
      </c>
      <c r="AP73">
        <v>1</v>
      </c>
      <c r="AQ73">
        <v>0</v>
      </c>
      <c r="AR73">
        <v>0</v>
      </c>
      <c r="AS73">
        <v>0</v>
      </c>
      <c r="AT73">
        <v>1</v>
      </c>
      <c r="AU73">
        <v>0</v>
      </c>
      <c r="AV73">
        <v>1</v>
      </c>
      <c r="AW73">
        <v>0</v>
      </c>
      <c r="AX73">
        <v>0</v>
      </c>
      <c r="AY73">
        <v>0</v>
      </c>
      <c r="AZ73">
        <v>1</v>
      </c>
      <c r="BA73">
        <v>0</v>
      </c>
      <c r="BB73">
        <v>1</v>
      </c>
      <c r="BC73">
        <v>0</v>
      </c>
      <c r="BD73">
        <v>0</v>
      </c>
      <c r="BE73">
        <v>0</v>
      </c>
      <c r="BF73">
        <v>1</v>
      </c>
      <c r="BG73">
        <v>0</v>
      </c>
      <c r="BH73">
        <v>1</v>
      </c>
      <c r="BI73">
        <v>0</v>
      </c>
      <c r="BJ73">
        <v>0</v>
      </c>
      <c r="BK73">
        <v>0</v>
      </c>
      <c r="BL73">
        <v>1</v>
      </c>
      <c r="BM73">
        <v>0</v>
      </c>
      <c r="BN73">
        <v>1</v>
      </c>
      <c r="BO73">
        <v>0</v>
      </c>
      <c r="BP73">
        <v>0</v>
      </c>
      <c r="BQ73">
        <v>0</v>
      </c>
      <c r="BR73">
        <v>1</v>
      </c>
      <c r="BS73">
        <v>0</v>
      </c>
      <c r="BT73">
        <v>1</v>
      </c>
      <c r="BU73">
        <v>0</v>
      </c>
      <c r="BV73">
        <v>0</v>
      </c>
      <c r="BW73">
        <v>1</v>
      </c>
      <c r="BX73">
        <v>0</v>
      </c>
      <c r="BY73">
        <v>0</v>
      </c>
      <c r="BZ73">
        <v>0</v>
      </c>
      <c r="CA73">
        <v>0</v>
      </c>
      <c r="CB73">
        <v>0</v>
      </c>
      <c r="CC73">
        <v>0</v>
      </c>
      <c r="CD73">
        <v>0</v>
      </c>
      <c r="CE73">
        <v>0</v>
      </c>
      <c r="CF73">
        <v>1</v>
      </c>
      <c r="CG73">
        <v>1</v>
      </c>
      <c r="CH73">
        <v>0</v>
      </c>
      <c r="CI73">
        <v>0</v>
      </c>
      <c r="CJ73">
        <v>0</v>
      </c>
      <c r="CK73">
        <v>0</v>
      </c>
      <c r="CL73">
        <v>0</v>
      </c>
      <c r="CM73">
        <v>0</v>
      </c>
      <c r="CN73">
        <v>0</v>
      </c>
      <c r="CO73">
        <v>0</v>
      </c>
      <c r="CP73">
        <v>0</v>
      </c>
      <c r="CQ73">
        <v>0</v>
      </c>
      <c r="CR73">
        <v>1</v>
      </c>
      <c r="CS73">
        <v>0</v>
      </c>
      <c r="CT73">
        <v>0</v>
      </c>
      <c r="CU73">
        <v>1</v>
      </c>
      <c r="CV73">
        <v>0</v>
      </c>
      <c r="CW73">
        <v>0</v>
      </c>
      <c r="CX73">
        <v>0</v>
      </c>
      <c r="CY73">
        <v>0</v>
      </c>
      <c r="CZ73">
        <v>0</v>
      </c>
      <c r="DA73">
        <v>0</v>
      </c>
      <c r="DB73">
        <v>0</v>
      </c>
      <c r="DC73">
        <v>0</v>
      </c>
      <c r="DD73">
        <v>1</v>
      </c>
      <c r="DE73">
        <v>0</v>
      </c>
      <c r="DF73">
        <v>0</v>
      </c>
      <c r="DG73">
        <v>0</v>
      </c>
      <c r="DH73">
        <v>0</v>
      </c>
      <c r="DI73">
        <v>0</v>
      </c>
      <c r="DJ73">
        <v>0</v>
      </c>
      <c r="DK73">
        <v>0</v>
      </c>
      <c r="DL73">
        <v>0</v>
      </c>
      <c r="DM73">
        <v>0</v>
      </c>
      <c r="DN73">
        <v>0</v>
      </c>
      <c r="DO73">
        <v>1</v>
      </c>
      <c r="DP73">
        <v>1</v>
      </c>
      <c r="DQ73">
        <v>0</v>
      </c>
      <c r="DR73">
        <v>0</v>
      </c>
      <c r="DS73">
        <v>0</v>
      </c>
      <c r="DT73">
        <v>0</v>
      </c>
      <c r="DU73">
        <v>0</v>
      </c>
      <c r="DV73">
        <v>0</v>
      </c>
      <c r="DW73">
        <v>0</v>
      </c>
      <c r="DX73">
        <v>0</v>
      </c>
      <c r="DY73">
        <v>0</v>
      </c>
      <c r="DZ73">
        <v>0</v>
      </c>
      <c r="EA73">
        <v>1</v>
      </c>
      <c r="EB73">
        <v>1</v>
      </c>
      <c r="EC73">
        <v>0</v>
      </c>
      <c r="ED73">
        <v>0</v>
      </c>
      <c r="EE73">
        <v>0</v>
      </c>
      <c r="EF73">
        <v>0</v>
      </c>
      <c r="EG73">
        <v>0</v>
      </c>
      <c r="EH73">
        <v>0</v>
      </c>
      <c r="EI73">
        <v>0</v>
      </c>
      <c r="EJ73">
        <v>0</v>
      </c>
      <c r="EK73">
        <v>0</v>
      </c>
      <c r="EL73">
        <v>1</v>
      </c>
      <c r="EM73">
        <v>0</v>
      </c>
      <c r="EN73">
        <v>1</v>
      </c>
    </row>
    <row r="74" spans="1:144">
      <c r="A74" t="s">
        <v>15</v>
      </c>
      <c r="B74" t="s">
        <v>27</v>
      </c>
      <c r="C74" t="s">
        <v>41</v>
      </c>
      <c r="D74" t="s">
        <v>135</v>
      </c>
      <c r="E74" t="s">
        <v>557</v>
      </c>
      <c r="F74" t="s">
        <v>713</v>
      </c>
      <c r="G74" t="s">
        <v>557</v>
      </c>
      <c r="H74" t="s">
        <v>713</v>
      </c>
      <c r="I74" t="s">
        <v>556</v>
      </c>
      <c r="J74" t="s">
        <v>1102</v>
      </c>
      <c r="K74" t="s">
        <v>555</v>
      </c>
      <c r="L74" t="s">
        <v>1103</v>
      </c>
      <c r="M74" t="s">
        <v>556</v>
      </c>
      <c r="N74" t="s">
        <v>1104</v>
      </c>
      <c r="O74" t="s">
        <v>556</v>
      </c>
      <c r="P74" t="s">
        <v>1105</v>
      </c>
      <c r="Q74" t="s">
        <v>557</v>
      </c>
      <c r="R74" t="s">
        <v>1106</v>
      </c>
      <c r="S74" t="s">
        <v>1107</v>
      </c>
      <c r="T74" t="s">
        <v>560</v>
      </c>
      <c r="U74" t="s">
        <v>1108</v>
      </c>
      <c r="V74" t="s">
        <v>565</v>
      </c>
      <c r="W74" t="s">
        <v>713</v>
      </c>
      <c r="X74" t="s">
        <v>713</v>
      </c>
      <c r="Y74" t="s">
        <v>1109</v>
      </c>
      <c r="Z74" t="s">
        <v>566</v>
      </c>
      <c r="AA74" t="s">
        <v>1110</v>
      </c>
      <c r="AB74" t="s">
        <v>560</v>
      </c>
      <c r="AC74" t="s">
        <v>713</v>
      </c>
      <c r="AD74" t="s">
        <v>713</v>
      </c>
      <c r="AE74">
        <v>0</v>
      </c>
      <c r="AF74">
        <v>0</v>
      </c>
      <c r="AG74">
        <v>0</v>
      </c>
      <c r="AH74">
        <v>1</v>
      </c>
      <c r="AI74">
        <v>0</v>
      </c>
      <c r="AJ74">
        <v>1</v>
      </c>
      <c r="AK74">
        <v>0</v>
      </c>
      <c r="AL74">
        <v>0</v>
      </c>
      <c r="AM74">
        <v>0</v>
      </c>
      <c r="AN74">
        <v>1</v>
      </c>
      <c r="AO74">
        <v>0</v>
      </c>
      <c r="AP74">
        <v>1</v>
      </c>
      <c r="AQ74">
        <v>0</v>
      </c>
      <c r="AR74">
        <v>0</v>
      </c>
      <c r="AS74">
        <v>1</v>
      </c>
      <c r="AT74">
        <v>0</v>
      </c>
      <c r="AU74">
        <v>0</v>
      </c>
      <c r="AV74">
        <v>1</v>
      </c>
      <c r="AW74">
        <v>0</v>
      </c>
      <c r="AX74">
        <v>1</v>
      </c>
      <c r="AY74">
        <v>0</v>
      </c>
      <c r="AZ74">
        <v>0</v>
      </c>
      <c r="BA74">
        <v>0</v>
      </c>
      <c r="BB74">
        <v>1</v>
      </c>
      <c r="BC74">
        <v>0</v>
      </c>
      <c r="BD74">
        <v>0</v>
      </c>
      <c r="BE74">
        <v>1</v>
      </c>
      <c r="BF74">
        <v>0</v>
      </c>
      <c r="BG74">
        <v>0</v>
      </c>
      <c r="BH74">
        <v>1</v>
      </c>
      <c r="BI74">
        <v>0</v>
      </c>
      <c r="BJ74">
        <v>0</v>
      </c>
      <c r="BK74">
        <v>1</v>
      </c>
      <c r="BL74">
        <v>0</v>
      </c>
      <c r="BM74">
        <v>0</v>
      </c>
      <c r="BN74">
        <v>1</v>
      </c>
      <c r="BO74">
        <v>0</v>
      </c>
      <c r="BP74">
        <v>0</v>
      </c>
      <c r="BQ74">
        <v>0</v>
      </c>
      <c r="BR74">
        <v>1</v>
      </c>
      <c r="BS74">
        <v>0</v>
      </c>
      <c r="BT74">
        <v>1</v>
      </c>
      <c r="BU74">
        <v>1</v>
      </c>
      <c r="BV74">
        <v>0</v>
      </c>
      <c r="BW74">
        <v>0</v>
      </c>
      <c r="BX74">
        <v>0</v>
      </c>
      <c r="BY74">
        <v>0</v>
      </c>
      <c r="BZ74">
        <v>0</v>
      </c>
      <c r="CA74">
        <v>0</v>
      </c>
      <c r="CB74">
        <v>0</v>
      </c>
      <c r="CC74">
        <v>0</v>
      </c>
      <c r="CD74">
        <v>0</v>
      </c>
      <c r="CE74">
        <v>0</v>
      </c>
      <c r="CF74">
        <v>1</v>
      </c>
      <c r="CG74">
        <v>0</v>
      </c>
      <c r="CH74">
        <v>0</v>
      </c>
      <c r="CI74">
        <v>0</v>
      </c>
      <c r="CJ74">
        <v>0</v>
      </c>
      <c r="CK74">
        <v>0</v>
      </c>
      <c r="CL74">
        <v>1</v>
      </c>
      <c r="CM74">
        <v>0</v>
      </c>
      <c r="CN74">
        <v>0</v>
      </c>
      <c r="CO74">
        <v>0</v>
      </c>
      <c r="CP74">
        <v>0</v>
      </c>
      <c r="CQ74">
        <v>0</v>
      </c>
      <c r="CR74">
        <v>1</v>
      </c>
      <c r="CS74">
        <v>0</v>
      </c>
      <c r="CT74">
        <v>0</v>
      </c>
      <c r="CU74">
        <v>0</v>
      </c>
      <c r="CV74">
        <v>0</v>
      </c>
      <c r="CW74">
        <v>0</v>
      </c>
      <c r="CX74">
        <v>0</v>
      </c>
      <c r="CY74">
        <v>0</v>
      </c>
      <c r="CZ74">
        <v>0</v>
      </c>
      <c r="DA74">
        <v>0</v>
      </c>
      <c r="DB74">
        <v>0</v>
      </c>
      <c r="DC74">
        <v>0</v>
      </c>
      <c r="DD74">
        <v>0</v>
      </c>
      <c r="DE74">
        <v>0</v>
      </c>
      <c r="DF74">
        <v>0</v>
      </c>
      <c r="DG74">
        <v>0</v>
      </c>
      <c r="DH74">
        <v>0</v>
      </c>
      <c r="DI74">
        <v>0</v>
      </c>
      <c r="DJ74">
        <v>0</v>
      </c>
      <c r="DK74">
        <v>1</v>
      </c>
      <c r="DL74">
        <v>0</v>
      </c>
      <c r="DM74">
        <v>0</v>
      </c>
      <c r="DN74">
        <v>0</v>
      </c>
      <c r="DO74">
        <v>0</v>
      </c>
      <c r="DP74">
        <v>1</v>
      </c>
      <c r="DQ74">
        <v>1</v>
      </c>
      <c r="DR74">
        <v>0</v>
      </c>
      <c r="DS74">
        <v>0</v>
      </c>
      <c r="DT74">
        <v>0</v>
      </c>
      <c r="DU74">
        <v>0</v>
      </c>
      <c r="DV74">
        <v>0</v>
      </c>
      <c r="DW74">
        <v>0</v>
      </c>
      <c r="DX74">
        <v>0</v>
      </c>
      <c r="DY74">
        <v>0</v>
      </c>
      <c r="DZ74">
        <v>0</v>
      </c>
      <c r="EA74">
        <v>0</v>
      </c>
      <c r="EB74">
        <v>1</v>
      </c>
      <c r="EC74">
        <v>0</v>
      </c>
      <c r="ED74">
        <v>0</v>
      </c>
      <c r="EE74">
        <v>0</v>
      </c>
      <c r="EF74">
        <v>0</v>
      </c>
      <c r="EG74">
        <v>0</v>
      </c>
      <c r="EH74">
        <v>0</v>
      </c>
      <c r="EI74">
        <v>0</v>
      </c>
      <c r="EJ74">
        <v>0</v>
      </c>
      <c r="EK74">
        <v>0</v>
      </c>
      <c r="EL74">
        <v>0</v>
      </c>
      <c r="EM74">
        <v>0</v>
      </c>
      <c r="EN74">
        <v>0</v>
      </c>
    </row>
    <row r="75" spans="1:144">
      <c r="A75" t="s">
        <v>21</v>
      </c>
      <c r="B75" t="s">
        <v>39</v>
      </c>
      <c r="C75" t="s">
        <v>61</v>
      </c>
      <c r="D75" t="s">
        <v>137</v>
      </c>
      <c r="E75" t="s">
        <v>557</v>
      </c>
      <c r="F75" t="s">
        <v>713</v>
      </c>
      <c r="G75" t="s">
        <v>557</v>
      </c>
      <c r="H75" t="s">
        <v>713</v>
      </c>
      <c r="I75" t="s">
        <v>557</v>
      </c>
      <c r="J75" t="s">
        <v>713</v>
      </c>
      <c r="K75" t="s">
        <v>557</v>
      </c>
      <c r="L75" t="s">
        <v>713</v>
      </c>
      <c r="M75" t="s">
        <v>557</v>
      </c>
      <c r="N75" t="s">
        <v>713</v>
      </c>
      <c r="O75" t="s">
        <v>557</v>
      </c>
      <c r="P75" t="s">
        <v>713</v>
      </c>
      <c r="Q75" t="s">
        <v>557</v>
      </c>
      <c r="R75" t="s">
        <v>713</v>
      </c>
      <c r="S75" t="s">
        <v>1111</v>
      </c>
      <c r="T75" t="s">
        <v>560</v>
      </c>
      <c r="U75" t="s">
        <v>1112</v>
      </c>
      <c r="V75" t="s">
        <v>646</v>
      </c>
      <c r="W75" t="s">
        <v>1113</v>
      </c>
      <c r="X75" t="s">
        <v>565</v>
      </c>
      <c r="Y75" t="s">
        <v>1114</v>
      </c>
      <c r="Z75" t="s">
        <v>646</v>
      </c>
      <c r="AA75" t="s">
        <v>1115</v>
      </c>
      <c r="AB75" t="s">
        <v>569</v>
      </c>
      <c r="AC75" t="s">
        <v>1116</v>
      </c>
      <c r="AD75" t="s">
        <v>561</v>
      </c>
      <c r="AE75">
        <v>0</v>
      </c>
      <c r="AF75">
        <v>0</v>
      </c>
      <c r="AG75">
        <v>0</v>
      </c>
      <c r="AH75">
        <v>1</v>
      </c>
      <c r="AI75">
        <v>0</v>
      </c>
      <c r="AJ75">
        <v>1</v>
      </c>
      <c r="AK75">
        <v>0</v>
      </c>
      <c r="AL75">
        <v>0</v>
      </c>
      <c r="AM75">
        <v>0</v>
      </c>
      <c r="AN75">
        <v>1</v>
      </c>
      <c r="AO75">
        <v>0</v>
      </c>
      <c r="AP75">
        <v>1</v>
      </c>
      <c r="AQ75">
        <v>0</v>
      </c>
      <c r="AR75">
        <v>0</v>
      </c>
      <c r="AS75">
        <v>0</v>
      </c>
      <c r="AT75">
        <v>1</v>
      </c>
      <c r="AU75">
        <v>0</v>
      </c>
      <c r="AV75">
        <v>1</v>
      </c>
      <c r="AW75">
        <v>0</v>
      </c>
      <c r="AX75">
        <v>0</v>
      </c>
      <c r="AY75">
        <v>0</v>
      </c>
      <c r="AZ75">
        <v>1</v>
      </c>
      <c r="BA75">
        <v>0</v>
      </c>
      <c r="BB75">
        <v>1</v>
      </c>
      <c r="BC75">
        <v>0</v>
      </c>
      <c r="BD75">
        <v>0</v>
      </c>
      <c r="BE75">
        <v>0</v>
      </c>
      <c r="BF75">
        <v>1</v>
      </c>
      <c r="BG75">
        <v>0</v>
      </c>
      <c r="BH75">
        <v>1</v>
      </c>
      <c r="BI75">
        <v>0</v>
      </c>
      <c r="BJ75">
        <v>0</v>
      </c>
      <c r="BK75">
        <v>0</v>
      </c>
      <c r="BL75">
        <v>1</v>
      </c>
      <c r="BM75">
        <v>0</v>
      </c>
      <c r="BN75">
        <v>1</v>
      </c>
      <c r="BO75">
        <v>0</v>
      </c>
      <c r="BP75">
        <v>0</v>
      </c>
      <c r="BQ75">
        <v>0</v>
      </c>
      <c r="BR75">
        <v>1</v>
      </c>
      <c r="BS75">
        <v>0</v>
      </c>
      <c r="BT75">
        <v>1</v>
      </c>
      <c r="BU75">
        <v>1</v>
      </c>
      <c r="BV75">
        <v>0</v>
      </c>
      <c r="BW75">
        <v>0</v>
      </c>
      <c r="BX75">
        <v>0</v>
      </c>
      <c r="BY75">
        <v>0</v>
      </c>
      <c r="BZ75">
        <v>0</v>
      </c>
      <c r="CA75">
        <v>0</v>
      </c>
      <c r="CB75">
        <v>0</v>
      </c>
      <c r="CC75">
        <v>0</v>
      </c>
      <c r="CD75">
        <v>0</v>
      </c>
      <c r="CE75">
        <v>0</v>
      </c>
      <c r="CF75">
        <v>1</v>
      </c>
      <c r="CG75">
        <v>0</v>
      </c>
      <c r="CH75">
        <v>0</v>
      </c>
      <c r="CI75">
        <v>0</v>
      </c>
      <c r="CJ75">
        <v>0</v>
      </c>
      <c r="CK75">
        <v>0</v>
      </c>
      <c r="CL75">
        <v>0</v>
      </c>
      <c r="CM75">
        <v>0</v>
      </c>
      <c r="CN75">
        <v>0</v>
      </c>
      <c r="CO75">
        <v>1</v>
      </c>
      <c r="CP75">
        <v>0</v>
      </c>
      <c r="CQ75">
        <v>0</v>
      </c>
      <c r="CR75">
        <v>1</v>
      </c>
      <c r="CS75">
        <v>0</v>
      </c>
      <c r="CT75">
        <v>0</v>
      </c>
      <c r="CU75">
        <v>0</v>
      </c>
      <c r="CV75">
        <v>0</v>
      </c>
      <c r="CW75">
        <v>0</v>
      </c>
      <c r="CX75">
        <v>1</v>
      </c>
      <c r="CY75">
        <v>0</v>
      </c>
      <c r="CZ75">
        <v>0</v>
      </c>
      <c r="DA75">
        <v>0</v>
      </c>
      <c r="DB75">
        <v>0</v>
      </c>
      <c r="DC75">
        <v>0</v>
      </c>
      <c r="DD75">
        <v>1</v>
      </c>
      <c r="DE75">
        <v>0</v>
      </c>
      <c r="DF75">
        <v>0</v>
      </c>
      <c r="DG75">
        <v>0</v>
      </c>
      <c r="DH75">
        <v>0</v>
      </c>
      <c r="DI75">
        <v>0</v>
      </c>
      <c r="DJ75">
        <v>0</v>
      </c>
      <c r="DK75">
        <v>0</v>
      </c>
      <c r="DL75">
        <v>0</v>
      </c>
      <c r="DM75">
        <v>1</v>
      </c>
      <c r="DN75">
        <v>0</v>
      </c>
      <c r="DO75">
        <v>0</v>
      </c>
      <c r="DP75">
        <v>1</v>
      </c>
      <c r="DQ75">
        <v>0</v>
      </c>
      <c r="DR75">
        <v>0</v>
      </c>
      <c r="DS75">
        <v>0</v>
      </c>
      <c r="DT75">
        <v>0</v>
      </c>
      <c r="DU75">
        <v>0</v>
      </c>
      <c r="DV75">
        <v>0</v>
      </c>
      <c r="DW75">
        <v>0</v>
      </c>
      <c r="DX75">
        <v>0</v>
      </c>
      <c r="DY75">
        <v>0</v>
      </c>
      <c r="DZ75">
        <v>1</v>
      </c>
      <c r="EA75">
        <v>0</v>
      </c>
      <c r="EB75">
        <v>1</v>
      </c>
      <c r="EC75">
        <v>0</v>
      </c>
      <c r="ED75">
        <v>1</v>
      </c>
      <c r="EE75">
        <v>0</v>
      </c>
      <c r="EF75">
        <v>0</v>
      </c>
      <c r="EG75">
        <v>0</v>
      </c>
      <c r="EH75">
        <v>0</v>
      </c>
      <c r="EI75">
        <v>0</v>
      </c>
      <c r="EJ75">
        <v>0</v>
      </c>
      <c r="EK75">
        <v>0</v>
      </c>
      <c r="EL75">
        <v>0</v>
      </c>
      <c r="EM75">
        <v>0</v>
      </c>
      <c r="EN75">
        <v>1</v>
      </c>
    </row>
    <row r="76" spans="1:144">
      <c r="A76" t="s">
        <v>17</v>
      </c>
      <c r="B76" t="s">
        <v>31</v>
      </c>
      <c r="C76" t="s">
        <v>49</v>
      </c>
      <c r="D76" t="s">
        <v>139</v>
      </c>
      <c r="E76" t="s">
        <v>557</v>
      </c>
      <c r="F76" t="s">
        <v>1117</v>
      </c>
      <c r="G76" t="s">
        <v>557</v>
      </c>
      <c r="H76" t="s">
        <v>1118</v>
      </c>
      <c r="I76" t="s">
        <v>557</v>
      </c>
      <c r="J76" t="s">
        <v>1119</v>
      </c>
      <c r="K76" t="s">
        <v>557</v>
      </c>
      <c r="L76" t="s">
        <v>1120</v>
      </c>
      <c r="M76" t="s">
        <v>557</v>
      </c>
      <c r="N76" t="s">
        <v>1121</v>
      </c>
      <c r="O76" t="s">
        <v>557</v>
      </c>
      <c r="P76" t="s">
        <v>1122</v>
      </c>
      <c r="Q76" t="s">
        <v>557</v>
      </c>
      <c r="R76" t="s">
        <v>1123</v>
      </c>
      <c r="S76" t="s">
        <v>1124</v>
      </c>
      <c r="T76" t="s">
        <v>562</v>
      </c>
      <c r="U76" t="s">
        <v>1125</v>
      </c>
      <c r="V76" t="s">
        <v>560</v>
      </c>
      <c r="W76" t="s">
        <v>1126</v>
      </c>
      <c r="X76" t="s">
        <v>569</v>
      </c>
      <c r="Y76" t="s">
        <v>1127</v>
      </c>
      <c r="Z76" t="s">
        <v>561</v>
      </c>
      <c r="AA76" t="s">
        <v>1128</v>
      </c>
      <c r="AB76" t="s">
        <v>561</v>
      </c>
      <c r="AC76" t="s">
        <v>1129</v>
      </c>
      <c r="AD76" t="s">
        <v>564</v>
      </c>
      <c r="AE76">
        <v>0</v>
      </c>
      <c r="AF76">
        <v>0</v>
      </c>
      <c r="AG76">
        <v>0</v>
      </c>
      <c r="AH76">
        <v>1</v>
      </c>
      <c r="AI76">
        <v>0</v>
      </c>
      <c r="AJ76">
        <v>1</v>
      </c>
      <c r="AK76">
        <v>0</v>
      </c>
      <c r="AL76">
        <v>0</v>
      </c>
      <c r="AM76">
        <v>0</v>
      </c>
      <c r="AN76">
        <v>1</v>
      </c>
      <c r="AO76">
        <v>0</v>
      </c>
      <c r="AP76">
        <v>1</v>
      </c>
      <c r="AQ76">
        <v>0</v>
      </c>
      <c r="AR76">
        <v>0</v>
      </c>
      <c r="AS76">
        <v>0</v>
      </c>
      <c r="AT76">
        <v>1</v>
      </c>
      <c r="AU76">
        <v>0</v>
      </c>
      <c r="AV76">
        <v>1</v>
      </c>
      <c r="AW76">
        <v>0</v>
      </c>
      <c r="AX76">
        <v>0</v>
      </c>
      <c r="AY76">
        <v>0</v>
      </c>
      <c r="AZ76">
        <v>1</v>
      </c>
      <c r="BA76">
        <v>0</v>
      </c>
      <c r="BB76">
        <v>1</v>
      </c>
      <c r="BC76">
        <v>0</v>
      </c>
      <c r="BD76">
        <v>0</v>
      </c>
      <c r="BE76">
        <v>0</v>
      </c>
      <c r="BF76">
        <v>1</v>
      </c>
      <c r="BG76">
        <v>0</v>
      </c>
      <c r="BH76">
        <v>1</v>
      </c>
      <c r="BI76">
        <v>0</v>
      </c>
      <c r="BJ76">
        <v>0</v>
      </c>
      <c r="BK76">
        <v>0</v>
      </c>
      <c r="BL76">
        <v>1</v>
      </c>
      <c r="BM76">
        <v>0</v>
      </c>
      <c r="BN76">
        <v>1</v>
      </c>
      <c r="BO76">
        <v>0</v>
      </c>
      <c r="BP76">
        <v>0</v>
      </c>
      <c r="BQ76">
        <v>0</v>
      </c>
      <c r="BR76">
        <v>1</v>
      </c>
      <c r="BS76">
        <v>0</v>
      </c>
      <c r="BT76">
        <v>1</v>
      </c>
      <c r="BU76">
        <v>0</v>
      </c>
      <c r="BV76">
        <v>0</v>
      </c>
      <c r="BW76">
        <v>1</v>
      </c>
      <c r="BX76">
        <v>0</v>
      </c>
      <c r="BY76">
        <v>0</v>
      </c>
      <c r="BZ76">
        <v>0</v>
      </c>
      <c r="CA76">
        <v>0</v>
      </c>
      <c r="CB76">
        <v>0</v>
      </c>
      <c r="CC76">
        <v>0</v>
      </c>
      <c r="CD76">
        <v>0</v>
      </c>
      <c r="CE76">
        <v>0</v>
      </c>
      <c r="CF76">
        <v>1</v>
      </c>
      <c r="CG76">
        <v>1</v>
      </c>
      <c r="CH76">
        <v>0</v>
      </c>
      <c r="CI76">
        <v>0</v>
      </c>
      <c r="CJ76">
        <v>0</v>
      </c>
      <c r="CK76">
        <v>0</v>
      </c>
      <c r="CL76">
        <v>0</v>
      </c>
      <c r="CM76">
        <v>0</v>
      </c>
      <c r="CN76">
        <v>0</v>
      </c>
      <c r="CO76">
        <v>0</v>
      </c>
      <c r="CP76">
        <v>0</v>
      </c>
      <c r="CQ76">
        <v>0</v>
      </c>
      <c r="CR76">
        <v>1</v>
      </c>
      <c r="CS76">
        <v>0</v>
      </c>
      <c r="CT76">
        <v>0</v>
      </c>
      <c r="CU76">
        <v>0</v>
      </c>
      <c r="CV76">
        <v>0</v>
      </c>
      <c r="CW76">
        <v>0</v>
      </c>
      <c r="CX76">
        <v>0</v>
      </c>
      <c r="CY76">
        <v>0</v>
      </c>
      <c r="CZ76">
        <v>0</v>
      </c>
      <c r="DA76">
        <v>0</v>
      </c>
      <c r="DB76">
        <v>1</v>
      </c>
      <c r="DC76">
        <v>0</v>
      </c>
      <c r="DD76">
        <v>1</v>
      </c>
      <c r="DE76">
        <v>0</v>
      </c>
      <c r="DF76">
        <v>1</v>
      </c>
      <c r="DG76">
        <v>0</v>
      </c>
      <c r="DH76">
        <v>0</v>
      </c>
      <c r="DI76">
        <v>0</v>
      </c>
      <c r="DJ76">
        <v>0</v>
      </c>
      <c r="DK76">
        <v>0</v>
      </c>
      <c r="DL76">
        <v>0</v>
      </c>
      <c r="DM76">
        <v>0</v>
      </c>
      <c r="DN76">
        <v>0</v>
      </c>
      <c r="DO76">
        <v>0</v>
      </c>
      <c r="DP76">
        <v>1</v>
      </c>
      <c r="DQ76">
        <v>0</v>
      </c>
      <c r="DR76">
        <v>1</v>
      </c>
      <c r="DS76">
        <v>0</v>
      </c>
      <c r="DT76">
        <v>0</v>
      </c>
      <c r="DU76">
        <v>0</v>
      </c>
      <c r="DV76">
        <v>0</v>
      </c>
      <c r="DW76">
        <v>0</v>
      </c>
      <c r="DX76">
        <v>0</v>
      </c>
      <c r="DY76">
        <v>0</v>
      </c>
      <c r="DZ76">
        <v>0</v>
      </c>
      <c r="EA76">
        <v>0</v>
      </c>
      <c r="EB76">
        <v>1</v>
      </c>
      <c r="EC76">
        <v>0</v>
      </c>
      <c r="ED76">
        <v>0</v>
      </c>
      <c r="EE76">
        <v>0</v>
      </c>
      <c r="EF76">
        <v>0</v>
      </c>
      <c r="EG76">
        <v>1</v>
      </c>
      <c r="EH76">
        <v>0</v>
      </c>
      <c r="EI76">
        <v>0</v>
      </c>
      <c r="EJ76">
        <v>0</v>
      </c>
      <c r="EK76">
        <v>0</v>
      </c>
      <c r="EL76">
        <v>0</v>
      </c>
      <c r="EM76">
        <v>0</v>
      </c>
      <c r="EN76">
        <v>1</v>
      </c>
    </row>
    <row r="77" spans="1:144">
      <c r="A77" t="s">
        <v>19</v>
      </c>
      <c r="B77" t="s">
        <v>35</v>
      </c>
      <c r="C77" t="s">
        <v>63</v>
      </c>
      <c r="D77" t="s">
        <v>141</v>
      </c>
      <c r="E77" t="s">
        <v>558</v>
      </c>
      <c r="F77" t="s">
        <v>1130</v>
      </c>
      <c r="G77" t="s">
        <v>558</v>
      </c>
      <c r="H77" t="s">
        <v>1131</v>
      </c>
      <c r="I77" t="s">
        <v>557</v>
      </c>
      <c r="J77" t="s">
        <v>1132</v>
      </c>
      <c r="K77" t="s">
        <v>557</v>
      </c>
      <c r="L77" t="s">
        <v>1133</v>
      </c>
      <c r="M77" t="s">
        <v>555</v>
      </c>
      <c r="N77" t="s">
        <v>1134</v>
      </c>
      <c r="O77" t="s">
        <v>558</v>
      </c>
      <c r="P77" t="s">
        <v>1135</v>
      </c>
      <c r="Q77" t="s">
        <v>558</v>
      </c>
      <c r="R77" t="s">
        <v>1136</v>
      </c>
      <c r="S77" t="s">
        <v>1137</v>
      </c>
      <c r="T77" t="s">
        <v>562</v>
      </c>
      <c r="U77" t="s">
        <v>1138</v>
      </c>
      <c r="V77" t="s">
        <v>565</v>
      </c>
      <c r="W77" t="s">
        <v>1139</v>
      </c>
      <c r="X77" t="s">
        <v>566</v>
      </c>
      <c r="Y77" t="s">
        <v>1140</v>
      </c>
      <c r="Z77" t="s">
        <v>644</v>
      </c>
      <c r="AA77" t="s">
        <v>1141</v>
      </c>
      <c r="AB77" t="s">
        <v>646</v>
      </c>
      <c r="AC77" t="s">
        <v>1142</v>
      </c>
      <c r="AD77" t="s">
        <v>646</v>
      </c>
      <c r="AE77">
        <v>0</v>
      </c>
      <c r="AF77">
        <v>0</v>
      </c>
      <c r="AG77">
        <v>0</v>
      </c>
      <c r="AH77">
        <v>0</v>
      </c>
      <c r="AI77">
        <v>1</v>
      </c>
      <c r="AJ77">
        <v>1</v>
      </c>
      <c r="AK77">
        <v>0</v>
      </c>
      <c r="AL77">
        <v>0</v>
      </c>
      <c r="AM77">
        <v>0</v>
      </c>
      <c r="AN77">
        <v>0</v>
      </c>
      <c r="AO77">
        <v>1</v>
      </c>
      <c r="AP77">
        <v>1</v>
      </c>
      <c r="AQ77">
        <v>0</v>
      </c>
      <c r="AR77">
        <v>0</v>
      </c>
      <c r="AS77">
        <v>0</v>
      </c>
      <c r="AT77">
        <v>1</v>
      </c>
      <c r="AU77">
        <v>0</v>
      </c>
      <c r="AV77">
        <v>1</v>
      </c>
      <c r="AW77">
        <v>0</v>
      </c>
      <c r="AX77">
        <v>0</v>
      </c>
      <c r="AY77">
        <v>0</v>
      </c>
      <c r="AZ77">
        <v>1</v>
      </c>
      <c r="BA77">
        <v>0</v>
      </c>
      <c r="BB77">
        <v>1</v>
      </c>
      <c r="BC77">
        <v>0</v>
      </c>
      <c r="BD77">
        <v>1</v>
      </c>
      <c r="BE77">
        <v>0</v>
      </c>
      <c r="BF77">
        <v>0</v>
      </c>
      <c r="BG77">
        <v>0</v>
      </c>
      <c r="BH77">
        <v>1</v>
      </c>
      <c r="BI77">
        <v>0</v>
      </c>
      <c r="BJ77">
        <v>0</v>
      </c>
      <c r="BK77">
        <v>0</v>
      </c>
      <c r="BL77">
        <v>0</v>
      </c>
      <c r="BM77">
        <v>1</v>
      </c>
      <c r="BN77">
        <v>1</v>
      </c>
      <c r="BO77">
        <v>0</v>
      </c>
      <c r="BP77">
        <v>0</v>
      </c>
      <c r="BQ77">
        <v>0</v>
      </c>
      <c r="BR77">
        <v>0</v>
      </c>
      <c r="BS77">
        <v>1</v>
      </c>
      <c r="BT77">
        <v>1</v>
      </c>
      <c r="BU77">
        <v>0</v>
      </c>
      <c r="BV77">
        <v>0</v>
      </c>
      <c r="BW77">
        <v>1</v>
      </c>
      <c r="BX77">
        <v>0</v>
      </c>
      <c r="BY77">
        <v>0</v>
      </c>
      <c r="BZ77">
        <v>0</v>
      </c>
      <c r="CA77">
        <v>0</v>
      </c>
      <c r="CB77">
        <v>0</v>
      </c>
      <c r="CC77">
        <v>0</v>
      </c>
      <c r="CD77">
        <v>0</v>
      </c>
      <c r="CE77">
        <v>0</v>
      </c>
      <c r="CF77">
        <v>1</v>
      </c>
      <c r="CG77">
        <v>0</v>
      </c>
      <c r="CH77">
        <v>0</v>
      </c>
      <c r="CI77">
        <v>0</v>
      </c>
      <c r="CJ77">
        <v>0</v>
      </c>
      <c r="CK77">
        <v>0</v>
      </c>
      <c r="CL77">
        <v>1</v>
      </c>
      <c r="CM77">
        <v>0</v>
      </c>
      <c r="CN77">
        <v>0</v>
      </c>
      <c r="CO77">
        <v>0</v>
      </c>
      <c r="CP77">
        <v>0</v>
      </c>
      <c r="CQ77">
        <v>0</v>
      </c>
      <c r="CR77">
        <v>1</v>
      </c>
      <c r="CS77">
        <v>0</v>
      </c>
      <c r="CT77">
        <v>0</v>
      </c>
      <c r="CU77">
        <v>0</v>
      </c>
      <c r="CV77">
        <v>0</v>
      </c>
      <c r="CW77">
        <v>0</v>
      </c>
      <c r="CX77">
        <v>0</v>
      </c>
      <c r="CY77">
        <v>1</v>
      </c>
      <c r="CZ77">
        <v>0</v>
      </c>
      <c r="DA77">
        <v>0</v>
      </c>
      <c r="DB77">
        <v>0</v>
      </c>
      <c r="DC77">
        <v>0</v>
      </c>
      <c r="DD77">
        <v>1</v>
      </c>
      <c r="DE77">
        <v>0</v>
      </c>
      <c r="DF77">
        <v>0</v>
      </c>
      <c r="DG77">
        <v>0</v>
      </c>
      <c r="DH77">
        <v>1</v>
      </c>
      <c r="DI77">
        <v>0</v>
      </c>
      <c r="DJ77">
        <v>0</v>
      </c>
      <c r="DK77">
        <v>0</v>
      </c>
      <c r="DL77">
        <v>0</v>
      </c>
      <c r="DM77">
        <v>0</v>
      </c>
      <c r="DN77">
        <v>0</v>
      </c>
      <c r="DO77">
        <v>0</v>
      </c>
      <c r="DP77">
        <v>1</v>
      </c>
      <c r="DQ77">
        <v>0</v>
      </c>
      <c r="DR77">
        <v>0</v>
      </c>
      <c r="DS77">
        <v>0</v>
      </c>
      <c r="DT77">
        <v>0</v>
      </c>
      <c r="DU77">
        <v>0</v>
      </c>
      <c r="DV77">
        <v>0</v>
      </c>
      <c r="DW77">
        <v>0</v>
      </c>
      <c r="DX77">
        <v>0</v>
      </c>
      <c r="DY77">
        <v>1</v>
      </c>
      <c r="DZ77">
        <v>0</v>
      </c>
      <c r="EA77">
        <v>0</v>
      </c>
      <c r="EB77">
        <v>1</v>
      </c>
      <c r="EC77">
        <v>0</v>
      </c>
      <c r="ED77">
        <v>0</v>
      </c>
      <c r="EE77">
        <v>0</v>
      </c>
      <c r="EF77">
        <v>0</v>
      </c>
      <c r="EG77">
        <v>0</v>
      </c>
      <c r="EH77">
        <v>0</v>
      </c>
      <c r="EI77">
        <v>0</v>
      </c>
      <c r="EJ77">
        <v>0</v>
      </c>
      <c r="EK77">
        <v>1</v>
      </c>
      <c r="EL77">
        <v>0</v>
      </c>
      <c r="EM77">
        <v>0</v>
      </c>
      <c r="EN77">
        <v>1</v>
      </c>
    </row>
    <row r="78" spans="1:144">
      <c r="A78" t="s">
        <v>15</v>
      </c>
      <c r="B78" t="s">
        <v>27</v>
      </c>
      <c r="C78" t="s">
        <v>41</v>
      </c>
      <c r="D78" t="s">
        <v>143</v>
      </c>
      <c r="E78" t="s">
        <v>557</v>
      </c>
      <c r="F78" t="s">
        <v>1143</v>
      </c>
      <c r="G78" t="s">
        <v>557</v>
      </c>
      <c r="H78" t="s">
        <v>1144</v>
      </c>
      <c r="I78" t="s">
        <v>558</v>
      </c>
      <c r="J78" t="s">
        <v>1145</v>
      </c>
      <c r="K78" t="s">
        <v>555</v>
      </c>
      <c r="L78" t="s">
        <v>1146</v>
      </c>
      <c r="M78" t="s">
        <v>555</v>
      </c>
      <c r="N78" t="s">
        <v>1147</v>
      </c>
      <c r="O78" t="s">
        <v>555</v>
      </c>
      <c r="P78" t="s">
        <v>1148</v>
      </c>
      <c r="Q78" t="s">
        <v>555</v>
      </c>
      <c r="R78" t="s">
        <v>1149</v>
      </c>
      <c r="S78" t="s">
        <v>1150</v>
      </c>
      <c r="T78" t="s">
        <v>562</v>
      </c>
      <c r="U78" t="s">
        <v>1151</v>
      </c>
      <c r="V78" t="s">
        <v>644</v>
      </c>
      <c r="W78" t="s">
        <v>1152</v>
      </c>
      <c r="X78" t="s">
        <v>562</v>
      </c>
      <c r="Y78" t="s">
        <v>1153</v>
      </c>
      <c r="Z78" t="s">
        <v>562</v>
      </c>
      <c r="AA78" t="s">
        <v>1154</v>
      </c>
      <c r="AB78" t="s">
        <v>562</v>
      </c>
      <c r="AC78" t="s">
        <v>713</v>
      </c>
      <c r="AD78" t="s">
        <v>713</v>
      </c>
      <c r="AE78">
        <v>0</v>
      </c>
      <c r="AF78">
        <v>0</v>
      </c>
      <c r="AG78">
        <v>0</v>
      </c>
      <c r="AH78">
        <v>1</v>
      </c>
      <c r="AI78">
        <v>0</v>
      </c>
      <c r="AJ78">
        <v>1</v>
      </c>
      <c r="AK78">
        <v>0</v>
      </c>
      <c r="AL78">
        <v>0</v>
      </c>
      <c r="AM78">
        <v>0</v>
      </c>
      <c r="AN78">
        <v>1</v>
      </c>
      <c r="AO78">
        <v>0</v>
      </c>
      <c r="AP78">
        <v>1</v>
      </c>
      <c r="AQ78">
        <v>0</v>
      </c>
      <c r="AR78">
        <v>0</v>
      </c>
      <c r="AS78">
        <v>0</v>
      </c>
      <c r="AT78">
        <v>0</v>
      </c>
      <c r="AU78">
        <v>1</v>
      </c>
      <c r="AV78">
        <v>1</v>
      </c>
      <c r="AW78">
        <v>0</v>
      </c>
      <c r="AX78">
        <v>1</v>
      </c>
      <c r="AY78">
        <v>0</v>
      </c>
      <c r="AZ78">
        <v>0</v>
      </c>
      <c r="BA78">
        <v>0</v>
      </c>
      <c r="BB78">
        <v>1</v>
      </c>
      <c r="BC78">
        <v>0</v>
      </c>
      <c r="BD78">
        <v>1</v>
      </c>
      <c r="BE78">
        <v>0</v>
      </c>
      <c r="BF78">
        <v>0</v>
      </c>
      <c r="BG78">
        <v>0</v>
      </c>
      <c r="BH78">
        <v>1</v>
      </c>
      <c r="BI78">
        <v>0</v>
      </c>
      <c r="BJ78">
        <v>1</v>
      </c>
      <c r="BK78">
        <v>0</v>
      </c>
      <c r="BL78">
        <v>0</v>
      </c>
      <c r="BM78">
        <v>0</v>
      </c>
      <c r="BN78">
        <v>1</v>
      </c>
      <c r="BO78">
        <v>0</v>
      </c>
      <c r="BP78">
        <v>1</v>
      </c>
      <c r="BQ78">
        <v>0</v>
      </c>
      <c r="BR78">
        <v>0</v>
      </c>
      <c r="BS78">
        <v>0</v>
      </c>
      <c r="BT78">
        <v>1</v>
      </c>
      <c r="BU78">
        <v>0</v>
      </c>
      <c r="BV78">
        <v>0</v>
      </c>
      <c r="BW78">
        <v>1</v>
      </c>
      <c r="BX78">
        <v>0</v>
      </c>
      <c r="BY78">
        <v>0</v>
      </c>
      <c r="BZ78">
        <v>0</v>
      </c>
      <c r="CA78">
        <v>0</v>
      </c>
      <c r="CB78">
        <v>0</v>
      </c>
      <c r="CC78">
        <v>0</v>
      </c>
      <c r="CD78">
        <v>0</v>
      </c>
      <c r="CE78">
        <v>0</v>
      </c>
      <c r="CF78">
        <v>1</v>
      </c>
      <c r="CG78">
        <v>0</v>
      </c>
      <c r="CH78">
        <v>0</v>
      </c>
      <c r="CI78">
        <v>0</v>
      </c>
      <c r="CJ78">
        <v>1</v>
      </c>
      <c r="CK78">
        <v>0</v>
      </c>
      <c r="CL78">
        <v>0</v>
      </c>
      <c r="CM78">
        <v>0</v>
      </c>
      <c r="CN78">
        <v>0</v>
      </c>
      <c r="CO78">
        <v>0</v>
      </c>
      <c r="CP78">
        <v>0</v>
      </c>
      <c r="CQ78">
        <v>0</v>
      </c>
      <c r="CR78">
        <v>1</v>
      </c>
      <c r="CS78">
        <v>0</v>
      </c>
      <c r="CT78">
        <v>0</v>
      </c>
      <c r="CU78">
        <v>1</v>
      </c>
      <c r="CV78">
        <v>0</v>
      </c>
      <c r="CW78">
        <v>0</v>
      </c>
      <c r="CX78">
        <v>0</v>
      </c>
      <c r="CY78">
        <v>0</v>
      </c>
      <c r="CZ78">
        <v>0</v>
      </c>
      <c r="DA78">
        <v>0</v>
      </c>
      <c r="DB78">
        <v>0</v>
      </c>
      <c r="DC78">
        <v>0</v>
      </c>
      <c r="DD78">
        <v>1</v>
      </c>
      <c r="DE78">
        <v>0</v>
      </c>
      <c r="DF78">
        <v>0</v>
      </c>
      <c r="DG78">
        <v>1</v>
      </c>
      <c r="DH78">
        <v>0</v>
      </c>
      <c r="DI78">
        <v>0</v>
      </c>
      <c r="DJ78">
        <v>0</v>
      </c>
      <c r="DK78">
        <v>0</v>
      </c>
      <c r="DL78">
        <v>0</v>
      </c>
      <c r="DM78">
        <v>0</v>
      </c>
      <c r="DN78">
        <v>0</v>
      </c>
      <c r="DO78">
        <v>0</v>
      </c>
      <c r="DP78">
        <v>1</v>
      </c>
      <c r="DQ78">
        <v>0</v>
      </c>
      <c r="DR78">
        <v>0</v>
      </c>
      <c r="DS78">
        <v>1</v>
      </c>
      <c r="DT78">
        <v>0</v>
      </c>
      <c r="DU78">
        <v>0</v>
      </c>
      <c r="DV78">
        <v>0</v>
      </c>
      <c r="DW78">
        <v>0</v>
      </c>
      <c r="DX78">
        <v>0</v>
      </c>
      <c r="DY78">
        <v>0</v>
      </c>
      <c r="DZ78">
        <v>0</v>
      </c>
      <c r="EA78">
        <v>0</v>
      </c>
      <c r="EB78">
        <v>1</v>
      </c>
      <c r="EC78">
        <v>0</v>
      </c>
      <c r="ED78">
        <v>0</v>
      </c>
      <c r="EE78">
        <v>0</v>
      </c>
      <c r="EF78">
        <v>0</v>
      </c>
      <c r="EG78">
        <v>0</v>
      </c>
      <c r="EH78">
        <v>0</v>
      </c>
      <c r="EI78">
        <v>0</v>
      </c>
      <c r="EJ78">
        <v>0</v>
      </c>
      <c r="EK78">
        <v>0</v>
      </c>
      <c r="EL78">
        <v>0</v>
      </c>
      <c r="EM78">
        <v>0</v>
      </c>
      <c r="EN78">
        <v>0</v>
      </c>
    </row>
    <row r="79" spans="1:144">
      <c r="A79" t="s">
        <v>21</v>
      </c>
      <c r="B79" t="s">
        <v>37</v>
      </c>
      <c r="C79" t="s">
        <v>57</v>
      </c>
      <c r="D79" t="s">
        <v>145</v>
      </c>
      <c r="E79" t="s">
        <v>557</v>
      </c>
      <c r="F79" t="s">
        <v>1155</v>
      </c>
      <c r="G79" t="s">
        <v>557</v>
      </c>
      <c r="H79" t="s">
        <v>713</v>
      </c>
      <c r="I79" t="s">
        <v>557</v>
      </c>
      <c r="J79" t="s">
        <v>1155</v>
      </c>
      <c r="K79" t="s">
        <v>557</v>
      </c>
      <c r="L79" t="s">
        <v>713</v>
      </c>
      <c r="M79" t="s">
        <v>557</v>
      </c>
      <c r="N79" t="s">
        <v>713</v>
      </c>
      <c r="O79" t="s">
        <v>557</v>
      </c>
      <c r="P79" t="s">
        <v>713</v>
      </c>
      <c r="Q79" t="s">
        <v>557</v>
      </c>
      <c r="R79" t="s">
        <v>713</v>
      </c>
      <c r="S79" t="s">
        <v>1156</v>
      </c>
      <c r="T79" t="s">
        <v>560</v>
      </c>
      <c r="U79" t="s">
        <v>1156</v>
      </c>
      <c r="V79" t="s">
        <v>561</v>
      </c>
      <c r="W79" t="s">
        <v>1156</v>
      </c>
      <c r="X79" t="s">
        <v>565</v>
      </c>
      <c r="Y79" t="s">
        <v>1157</v>
      </c>
      <c r="Z79" t="s">
        <v>566</v>
      </c>
      <c r="AA79" t="s">
        <v>1158</v>
      </c>
      <c r="AB79" t="s">
        <v>644</v>
      </c>
      <c r="AC79" t="s">
        <v>713</v>
      </c>
      <c r="AD79" t="s">
        <v>713</v>
      </c>
      <c r="AE79">
        <v>0</v>
      </c>
      <c r="AF79">
        <v>0</v>
      </c>
      <c r="AG79">
        <v>0</v>
      </c>
      <c r="AH79">
        <v>1</v>
      </c>
      <c r="AI79">
        <v>0</v>
      </c>
      <c r="AJ79">
        <v>1</v>
      </c>
      <c r="AK79">
        <v>0</v>
      </c>
      <c r="AL79">
        <v>0</v>
      </c>
      <c r="AM79">
        <v>0</v>
      </c>
      <c r="AN79">
        <v>1</v>
      </c>
      <c r="AO79">
        <v>0</v>
      </c>
      <c r="AP79">
        <v>1</v>
      </c>
      <c r="AQ79">
        <v>0</v>
      </c>
      <c r="AR79">
        <v>0</v>
      </c>
      <c r="AS79">
        <v>0</v>
      </c>
      <c r="AT79">
        <v>1</v>
      </c>
      <c r="AU79">
        <v>0</v>
      </c>
      <c r="AV79">
        <v>1</v>
      </c>
      <c r="AW79">
        <v>0</v>
      </c>
      <c r="AX79">
        <v>0</v>
      </c>
      <c r="AY79">
        <v>0</v>
      </c>
      <c r="AZ79">
        <v>1</v>
      </c>
      <c r="BA79">
        <v>0</v>
      </c>
      <c r="BB79">
        <v>1</v>
      </c>
      <c r="BC79">
        <v>0</v>
      </c>
      <c r="BD79">
        <v>0</v>
      </c>
      <c r="BE79">
        <v>0</v>
      </c>
      <c r="BF79">
        <v>1</v>
      </c>
      <c r="BG79">
        <v>0</v>
      </c>
      <c r="BH79">
        <v>1</v>
      </c>
      <c r="BI79">
        <v>0</v>
      </c>
      <c r="BJ79">
        <v>0</v>
      </c>
      <c r="BK79">
        <v>0</v>
      </c>
      <c r="BL79">
        <v>1</v>
      </c>
      <c r="BM79">
        <v>0</v>
      </c>
      <c r="BN79">
        <v>1</v>
      </c>
      <c r="BO79">
        <v>0</v>
      </c>
      <c r="BP79">
        <v>0</v>
      </c>
      <c r="BQ79">
        <v>0</v>
      </c>
      <c r="BR79">
        <v>1</v>
      </c>
      <c r="BS79">
        <v>0</v>
      </c>
      <c r="BT79">
        <v>1</v>
      </c>
      <c r="BU79">
        <v>1</v>
      </c>
      <c r="BV79">
        <v>0</v>
      </c>
      <c r="BW79">
        <v>0</v>
      </c>
      <c r="BX79">
        <v>0</v>
      </c>
      <c r="BY79">
        <v>0</v>
      </c>
      <c r="BZ79">
        <v>0</v>
      </c>
      <c r="CA79">
        <v>0</v>
      </c>
      <c r="CB79">
        <v>0</v>
      </c>
      <c r="CC79">
        <v>0</v>
      </c>
      <c r="CD79">
        <v>0</v>
      </c>
      <c r="CE79">
        <v>0</v>
      </c>
      <c r="CF79">
        <v>1</v>
      </c>
      <c r="CG79">
        <v>0</v>
      </c>
      <c r="CH79">
        <v>1</v>
      </c>
      <c r="CI79">
        <v>0</v>
      </c>
      <c r="CJ79">
        <v>0</v>
      </c>
      <c r="CK79">
        <v>0</v>
      </c>
      <c r="CL79">
        <v>0</v>
      </c>
      <c r="CM79">
        <v>0</v>
      </c>
      <c r="CN79">
        <v>0</v>
      </c>
      <c r="CO79">
        <v>0</v>
      </c>
      <c r="CP79">
        <v>0</v>
      </c>
      <c r="CQ79">
        <v>0</v>
      </c>
      <c r="CR79">
        <v>1</v>
      </c>
      <c r="CS79">
        <v>0</v>
      </c>
      <c r="CT79">
        <v>0</v>
      </c>
      <c r="CU79">
        <v>0</v>
      </c>
      <c r="CV79">
        <v>0</v>
      </c>
      <c r="CW79">
        <v>0</v>
      </c>
      <c r="CX79">
        <v>1</v>
      </c>
      <c r="CY79">
        <v>0</v>
      </c>
      <c r="CZ79">
        <v>0</v>
      </c>
      <c r="DA79">
        <v>0</v>
      </c>
      <c r="DB79">
        <v>0</v>
      </c>
      <c r="DC79">
        <v>0</v>
      </c>
      <c r="DD79">
        <v>1</v>
      </c>
      <c r="DE79">
        <v>0</v>
      </c>
      <c r="DF79">
        <v>0</v>
      </c>
      <c r="DG79">
        <v>0</v>
      </c>
      <c r="DH79">
        <v>0</v>
      </c>
      <c r="DI79">
        <v>0</v>
      </c>
      <c r="DJ79">
        <v>0</v>
      </c>
      <c r="DK79">
        <v>1</v>
      </c>
      <c r="DL79">
        <v>0</v>
      </c>
      <c r="DM79">
        <v>0</v>
      </c>
      <c r="DN79">
        <v>0</v>
      </c>
      <c r="DO79">
        <v>0</v>
      </c>
      <c r="DP79">
        <v>1</v>
      </c>
      <c r="DQ79">
        <v>0</v>
      </c>
      <c r="DR79">
        <v>0</v>
      </c>
      <c r="DS79">
        <v>0</v>
      </c>
      <c r="DT79">
        <v>1</v>
      </c>
      <c r="DU79">
        <v>0</v>
      </c>
      <c r="DV79">
        <v>0</v>
      </c>
      <c r="DW79">
        <v>0</v>
      </c>
      <c r="DX79">
        <v>0</v>
      </c>
      <c r="DY79">
        <v>0</v>
      </c>
      <c r="DZ79">
        <v>0</v>
      </c>
      <c r="EA79">
        <v>0</v>
      </c>
      <c r="EB79">
        <v>1</v>
      </c>
      <c r="EC79">
        <v>0</v>
      </c>
      <c r="ED79">
        <v>0</v>
      </c>
      <c r="EE79">
        <v>0</v>
      </c>
      <c r="EF79">
        <v>0</v>
      </c>
      <c r="EG79">
        <v>0</v>
      </c>
      <c r="EH79">
        <v>0</v>
      </c>
      <c r="EI79">
        <v>0</v>
      </c>
      <c r="EJ79">
        <v>0</v>
      </c>
      <c r="EK79">
        <v>0</v>
      </c>
      <c r="EL79">
        <v>0</v>
      </c>
      <c r="EM79">
        <v>0</v>
      </c>
      <c r="EN79">
        <v>0</v>
      </c>
    </row>
    <row r="80" spans="1:144">
      <c r="A80" t="s">
        <v>19</v>
      </c>
      <c r="B80" t="s">
        <v>35</v>
      </c>
      <c r="C80" t="s">
        <v>63</v>
      </c>
      <c r="D80" t="s">
        <v>147</v>
      </c>
      <c r="E80" t="s">
        <v>557</v>
      </c>
      <c r="F80" t="s">
        <v>1159</v>
      </c>
      <c r="G80" t="s">
        <v>557</v>
      </c>
      <c r="H80" t="s">
        <v>1160</v>
      </c>
      <c r="I80" t="s">
        <v>557</v>
      </c>
      <c r="J80" t="s">
        <v>1161</v>
      </c>
      <c r="K80" t="s">
        <v>557</v>
      </c>
      <c r="L80" t="s">
        <v>1162</v>
      </c>
      <c r="M80" t="s">
        <v>557</v>
      </c>
      <c r="N80" t="s">
        <v>1163</v>
      </c>
      <c r="O80" t="s">
        <v>557</v>
      </c>
      <c r="P80" t="s">
        <v>1164</v>
      </c>
      <c r="Q80" t="s">
        <v>557</v>
      </c>
      <c r="R80" t="s">
        <v>1165</v>
      </c>
      <c r="S80" t="s">
        <v>1166</v>
      </c>
      <c r="T80" t="s">
        <v>562</v>
      </c>
      <c r="U80" t="s">
        <v>1167</v>
      </c>
      <c r="V80" t="s">
        <v>564</v>
      </c>
      <c r="W80" t="s">
        <v>1168</v>
      </c>
      <c r="X80" t="s">
        <v>569</v>
      </c>
      <c r="Y80" t="s">
        <v>1169</v>
      </c>
      <c r="Z80" t="s">
        <v>560</v>
      </c>
      <c r="AA80" t="s">
        <v>1170</v>
      </c>
      <c r="AB80" t="s">
        <v>562</v>
      </c>
      <c r="AC80" t="s">
        <v>1171</v>
      </c>
      <c r="AD80" t="s">
        <v>560</v>
      </c>
      <c r="AE80">
        <v>0</v>
      </c>
      <c r="AF80">
        <v>0</v>
      </c>
      <c r="AG80">
        <v>0</v>
      </c>
      <c r="AH80">
        <v>1</v>
      </c>
      <c r="AI80">
        <v>0</v>
      </c>
      <c r="AJ80">
        <v>1</v>
      </c>
      <c r="AK80">
        <v>0</v>
      </c>
      <c r="AL80">
        <v>0</v>
      </c>
      <c r="AM80">
        <v>0</v>
      </c>
      <c r="AN80">
        <v>1</v>
      </c>
      <c r="AO80">
        <v>0</v>
      </c>
      <c r="AP80">
        <v>1</v>
      </c>
      <c r="AQ80">
        <v>0</v>
      </c>
      <c r="AR80">
        <v>0</v>
      </c>
      <c r="AS80">
        <v>0</v>
      </c>
      <c r="AT80">
        <v>1</v>
      </c>
      <c r="AU80">
        <v>0</v>
      </c>
      <c r="AV80">
        <v>1</v>
      </c>
      <c r="AW80">
        <v>0</v>
      </c>
      <c r="AX80">
        <v>0</v>
      </c>
      <c r="AY80">
        <v>0</v>
      </c>
      <c r="AZ80">
        <v>1</v>
      </c>
      <c r="BA80">
        <v>0</v>
      </c>
      <c r="BB80">
        <v>1</v>
      </c>
      <c r="BC80">
        <v>0</v>
      </c>
      <c r="BD80">
        <v>0</v>
      </c>
      <c r="BE80">
        <v>0</v>
      </c>
      <c r="BF80">
        <v>1</v>
      </c>
      <c r="BG80">
        <v>0</v>
      </c>
      <c r="BH80">
        <v>1</v>
      </c>
      <c r="BI80">
        <v>0</v>
      </c>
      <c r="BJ80">
        <v>0</v>
      </c>
      <c r="BK80">
        <v>0</v>
      </c>
      <c r="BL80">
        <v>1</v>
      </c>
      <c r="BM80">
        <v>0</v>
      </c>
      <c r="BN80">
        <v>1</v>
      </c>
      <c r="BO80">
        <v>0</v>
      </c>
      <c r="BP80">
        <v>0</v>
      </c>
      <c r="BQ80">
        <v>0</v>
      </c>
      <c r="BR80">
        <v>1</v>
      </c>
      <c r="BS80">
        <v>0</v>
      </c>
      <c r="BT80">
        <v>1</v>
      </c>
      <c r="BU80">
        <v>0</v>
      </c>
      <c r="BV80">
        <v>0</v>
      </c>
      <c r="BW80">
        <v>1</v>
      </c>
      <c r="BX80">
        <v>0</v>
      </c>
      <c r="BY80">
        <v>0</v>
      </c>
      <c r="BZ80">
        <v>0</v>
      </c>
      <c r="CA80">
        <v>0</v>
      </c>
      <c r="CB80">
        <v>0</v>
      </c>
      <c r="CC80">
        <v>0</v>
      </c>
      <c r="CD80">
        <v>0</v>
      </c>
      <c r="CE80">
        <v>0</v>
      </c>
      <c r="CF80">
        <v>1</v>
      </c>
      <c r="CG80">
        <v>0</v>
      </c>
      <c r="CH80">
        <v>0</v>
      </c>
      <c r="CI80">
        <v>0</v>
      </c>
      <c r="CJ80">
        <v>0</v>
      </c>
      <c r="CK80">
        <v>1</v>
      </c>
      <c r="CL80">
        <v>0</v>
      </c>
      <c r="CM80">
        <v>0</v>
      </c>
      <c r="CN80">
        <v>0</v>
      </c>
      <c r="CO80">
        <v>0</v>
      </c>
      <c r="CP80">
        <v>0</v>
      </c>
      <c r="CQ80">
        <v>0</v>
      </c>
      <c r="CR80">
        <v>1</v>
      </c>
      <c r="CS80">
        <v>0</v>
      </c>
      <c r="CT80">
        <v>0</v>
      </c>
      <c r="CU80">
        <v>0</v>
      </c>
      <c r="CV80">
        <v>0</v>
      </c>
      <c r="CW80">
        <v>0</v>
      </c>
      <c r="CX80">
        <v>0</v>
      </c>
      <c r="CY80">
        <v>0</v>
      </c>
      <c r="CZ80">
        <v>0</v>
      </c>
      <c r="DA80">
        <v>0</v>
      </c>
      <c r="DB80">
        <v>1</v>
      </c>
      <c r="DC80">
        <v>0</v>
      </c>
      <c r="DD80">
        <v>1</v>
      </c>
      <c r="DE80">
        <v>1</v>
      </c>
      <c r="DF80">
        <v>0</v>
      </c>
      <c r="DG80">
        <v>0</v>
      </c>
      <c r="DH80">
        <v>0</v>
      </c>
      <c r="DI80">
        <v>0</v>
      </c>
      <c r="DJ80">
        <v>0</v>
      </c>
      <c r="DK80">
        <v>0</v>
      </c>
      <c r="DL80">
        <v>0</v>
      </c>
      <c r="DM80">
        <v>0</v>
      </c>
      <c r="DN80">
        <v>0</v>
      </c>
      <c r="DO80">
        <v>0</v>
      </c>
      <c r="DP80">
        <v>1</v>
      </c>
      <c r="DQ80">
        <v>0</v>
      </c>
      <c r="DR80">
        <v>0</v>
      </c>
      <c r="DS80">
        <v>1</v>
      </c>
      <c r="DT80">
        <v>0</v>
      </c>
      <c r="DU80">
        <v>0</v>
      </c>
      <c r="DV80">
        <v>0</v>
      </c>
      <c r="DW80">
        <v>0</v>
      </c>
      <c r="DX80">
        <v>0</v>
      </c>
      <c r="DY80">
        <v>0</v>
      </c>
      <c r="DZ80">
        <v>0</v>
      </c>
      <c r="EA80">
        <v>0</v>
      </c>
      <c r="EB80">
        <v>1</v>
      </c>
      <c r="EC80">
        <v>1</v>
      </c>
      <c r="ED80">
        <v>0</v>
      </c>
      <c r="EE80">
        <v>0</v>
      </c>
      <c r="EF80">
        <v>0</v>
      </c>
      <c r="EG80">
        <v>0</v>
      </c>
      <c r="EH80">
        <v>0</v>
      </c>
      <c r="EI80">
        <v>0</v>
      </c>
      <c r="EJ80">
        <v>0</v>
      </c>
      <c r="EK80">
        <v>0</v>
      </c>
      <c r="EL80">
        <v>0</v>
      </c>
      <c r="EM80">
        <v>0</v>
      </c>
      <c r="EN80">
        <v>1</v>
      </c>
    </row>
    <row r="81" spans="1:144">
      <c r="A81" t="s">
        <v>17</v>
      </c>
      <c r="B81" t="s">
        <v>33</v>
      </c>
      <c r="C81" t="s">
        <v>53</v>
      </c>
      <c r="D81" t="s">
        <v>149</v>
      </c>
      <c r="E81" t="s">
        <v>556</v>
      </c>
      <c r="F81" t="s">
        <v>1172</v>
      </c>
      <c r="G81" t="s">
        <v>558</v>
      </c>
      <c r="H81" t="s">
        <v>1173</v>
      </c>
      <c r="I81" t="s">
        <v>556</v>
      </c>
      <c r="J81" t="s">
        <v>1174</v>
      </c>
      <c r="K81" t="s">
        <v>556</v>
      </c>
      <c r="L81" t="s">
        <v>1175</v>
      </c>
      <c r="M81" t="s">
        <v>557</v>
      </c>
      <c r="N81" t="s">
        <v>1176</v>
      </c>
      <c r="O81" t="s">
        <v>557</v>
      </c>
      <c r="P81" t="s">
        <v>1177</v>
      </c>
      <c r="Q81" t="s">
        <v>557</v>
      </c>
      <c r="R81" t="s">
        <v>1178</v>
      </c>
      <c r="S81" t="s">
        <v>1179</v>
      </c>
      <c r="T81" t="s">
        <v>565</v>
      </c>
      <c r="U81" t="s">
        <v>1180</v>
      </c>
      <c r="V81" t="s">
        <v>562</v>
      </c>
      <c r="W81" t="s">
        <v>713</v>
      </c>
      <c r="X81" t="s">
        <v>713</v>
      </c>
      <c r="Y81" t="s">
        <v>1181</v>
      </c>
      <c r="Z81" t="s">
        <v>644</v>
      </c>
      <c r="AA81" t="s">
        <v>1182</v>
      </c>
      <c r="AB81" t="s">
        <v>562</v>
      </c>
      <c r="AC81" t="s">
        <v>713</v>
      </c>
      <c r="AD81" t="s">
        <v>713</v>
      </c>
      <c r="AE81">
        <v>0</v>
      </c>
      <c r="AF81">
        <v>0</v>
      </c>
      <c r="AG81">
        <v>1</v>
      </c>
      <c r="AH81">
        <v>0</v>
      </c>
      <c r="AI81">
        <v>0</v>
      </c>
      <c r="AJ81">
        <v>1</v>
      </c>
      <c r="AK81">
        <v>0</v>
      </c>
      <c r="AL81">
        <v>0</v>
      </c>
      <c r="AM81">
        <v>0</v>
      </c>
      <c r="AN81">
        <v>0</v>
      </c>
      <c r="AO81">
        <v>1</v>
      </c>
      <c r="AP81">
        <v>1</v>
      </c>
      <c r="AQ81">
        <v>0</v>
      </c>
      <c r="AR81">
        <v>0</v>
      </c>
      <c r="AS81">
        <v>1</v>
      </c>
      <c r="AT81">
        <v>0</v>
      </c>
      <c r="AU81">
        <v>0</v>
      </c>
      <c r="AV81">
        <v>1</v>
      </c>
      <c r="AW81">
        <v>0</v>
      </c>
      <c r="AX81">
        <v>0</v>
      </c>
      <c r="AY81">
        <v>1</v>
      </c>
      <c r="AZ81">
        <v>0</v>
      </c>
      <c r="BA81">
        <v>0</v>
      </c>
      <c r="BB81">
        <v>1</v>
      </c>
      <c r="BC81">
        <v>0</v>
      </c>
      <c r="BD81">
        <v>0</v>
      </c>
      <c r="BE81">
        <v>0</v>
      </c>
      <c r="BF81">
        <v>1</v>
      </c>
      <c r="BG81">
        <v>0</v>
      </c>
      <c r="BH81">
        <v>1</v>
      </c>
      <c r="BI81">
        <v>0</v>
      </c>
      <c r="BJ81">
        <v>0</v>
      </c>
      <c r="BK81">
        <v>0</v>
      </c>
      <c r="BL81">
        <v>1</v>
      </c>
      <c r="BM81">
        <v>0</v>
      </c>
      <c r="BN81">
        <v>1</v>
      </c>
      <c r="BO81">
        <v>0</v>
      </c>
      <c r="BP81">
        <v>0</v>
      </c>
      <c r="BQ81">
        <v>0</v>
      </c>
      <c r="BR81">
        <v>1</v>
      </c>
      <c r="BS81">
        <v>0</v>
      </c>
      <c r="BT81">
        <v>1</v>
      </c>
      <c r="BU81">
        <v>0</v>
      </c>
      <c r="BV81">
        <v>0</v>
      </c>
      <c r="BW81">
        <v>0</v>
      </c>
      <c r="BX81">
        <v>0</v>
      </c>
      <c r="BY81">
        <v>0</v>
      </c>
      <c r="BZ81">
        <v>1</v>
      </c>
      <c r="CA81">
        <v>0</v>
      </c>
      <c r="CB81">
        <v>0</v>
      </c>
      <c r="CC81">
        <v>0</v>
      </c>
      <c r="CD81">
        <v>0</v>
      </c>
      <c r="CE81">
        <v>0</v>
      </c>
      <c r="CF81">
        <v>1</v>
      </c>
      <c r="CG81">
        <v>0</v>
      </c>
      <c r="CH81">
        <v>0</v>
      </c>
      <c r="CI81">
        <v>1</v>
      </c>
      <c r="CJ81">
        <v>0</v>
      </c>
      <c r="CK81">
        <v>0</v>
      </c>
      <c r="CL81">
        <v>0</v>
      </c>
      <c r="CM81">
        <v>0</v>
      </c>
      <c r="CN81">
        <v>0</v>
      </c>
      <c r="CO81">
        <v>0</v>
      </c>
      <c r="CP81">
        <v>0</v>
      </c>
      <c r="CQ81">
        <v>0</v>
      </c>
      <c r="CR81">
        <v>1</v>
      </c>
      <c r="CS81">
        <v>0</v>
      </c>
      <c r="CT81">
        <v>0</v>
      </c>
      <c r="CU81">
        <v>0</v>
      </c>
      <c r="CV81">
        <v>0</v>
      </c>
      <c r="CW81">
        <v>0</v>
      </c>
      <c r="CX81">
        <v>0</v>
      </c>
      <c r="CY81">
        <v>0</v>
      </c>
      <c r="CZ81">
        <v>0</v>
      </c>
      <c r="DA81">
        <v>0</v>
      </c>
      <c r="DB81">
        <v>0</v>
      </c>
      <c r="DC81">
        <v>0</v>
      </c>
      <c r="DD81">
        <v>0</v>
      </c>
      <c r="DE81">
        <v>0</v>
      </c>
      <c r="DF81">
        <v>0</v>
      </c>
      <c r="DG81">
        <v>0</v>
      </c>
      <c r="DH81">
        <v>1</v>
      </c>
      <c r="DI81">
        <v>0</v>
      </c>
      <c r="DJ81">
        <v>0</v>
      </c>
      <c r="DK81">
        <v>0</v>
      </c>
      <c r="DL81">
        <v>0</v>
      </c>
      <c r="DM81">
        <v>0</v>
      </c>
      <c r="DN81">
        <v>0</v>
      </c>
      <c r="DO81">
        <v>0</v>
      </c>
      <c r="DP81">
        <v>1</v>
      </c>
      <c r="DQ81">
        <v>0</v>
      </c>
      <c r="DR81">
        <v>0</v>
      </c>
      <c r="DS81">
        <v>1</v>
      </c>
      <c r="DT81">
        <v>0</v>
      </c>
      <c r="DU81">
        <v>0</v>
      </c>
      <c r="DV81">
        <v>0</v>
      </c>
      <c r="DW81">
        <v>0</v>
      </c>
      <c r="DX81">
        <v>0</v>
      </c>
      <c r="DY81">
        <v>0</v>
      </c>
      <c r="DZ81">
        <v>0</v>
      </c>
      <c r="EA81">
        <v>0</v>
      </c>
      <c r="EB81">
        <v>1</v>
      </c>
      <c r="EC81">
        <v>0</v>
      </c>
      <c r="ED81">
        <v>0</v>
      </c>
      <c r="EE81">
        <v>0</v>
      </c>
      <c r="EF81">
        <v>0</v>
      </c>
      <c r="EG81">
        <v>0</v>
      </c>
      <c r="EH81">
        <v>0</v>
      </c>
      <c r="EI81">
        <v>0</v>
      </c>
      <c r="EJ81">
        <v>0</v>
      </c>
      <c r="EK81">
        <v>0</v>
      </c>
      <c r="EL81">
        <v>0</v>
      </c>
      <c r="EM81">
        <v>0</v>
      </c>
      <c r="EN81">
        <v>0</v>
      </c>
    </row>
    <row r="82" spans="1:144">
      <c r="A82" t="s">
        <v>15</v>
      </c>
      <c r="B82" t="s">
        <v>23</v>
      </c>
      <c r="C82" t="s">
        <v>43</v>
      </c>
      <c r="D82" t="s">
        <v>151</v>
      </c>
      <c r="E82" t="s">
        <v>557</v>
      </c>
      <c r="F82" t="s">
        <v>1183</v>
      </c>
      <c r="G82" t="s">
        <v>557</v>
      </c>
      <c r="H82" t="s">
        <v>713</v>
      </c>
      <c r="I82" t="s">
        <v>557</v>
      </c>
      <c r="J82" t="s">
        <v>1184</v>
      </c>
      <c r="K82" t="s">
        <v>557</v>
      </c>
      <c r="L82" t="s">
        <v>713</v>
      </c>
      <c r="M82" t="s">
        <v>557</v>
      </c>
      <c r="N82" t="s">
        <v>1185</v>
      </c>
      <c r="O82" t="s">
        <v>557</v>
      </c>
      <c r="P82" t="s">
        <v>1186</v>
      </c>
      <c r="Q82" t="s">
        <v>557</v>
      </c>
      <c r="R82" t="s">
        <v>1187</v>
      </c>
      <c r="S82" t="s">
        <v>1188</v>
      </c>
      <c r="T82" t="s">
        <v>562</v>
      </c>
      <c r="U82" t="s">
        <v>1189</v>
      </c>
      <c r="V82" t="s">
        <v>646</v>
      </c>
      <c r="W82" t="s">
        <v>1190</v>
      </c>
      <c r="X82" t="s">
        <v>560</v>
      </c>
      <c r="Y82" t="s">
        <v>1191</v>
      </c>
      <c r="Z82" t="s">
        <v>570</v>
      </c>
      <c r="AA82" t="s">
        <v>1192</v>
      </c>
      <c r="AB82" t="s">
        <v>569</v>
      </c>
      <c r="AC82" t="s">
        <v>1193</v>
      </c>
      <c r="AD82" t="s">
        <v>564</v>
      </c>
      <c r="AE82">
        <v>0</v>
      </c>
      <c r="AF82">
        <v>0</v>
      </c>
      <c r="AG82">
        <v>0</v>
      </c>
      <c r="AH82">
        <v>1</v>
      </c>
      <c r="AI82">
        <v>0</v>
      </c>
      <c r="AJ82">
        <v>1</v>
      </c>
      <c r="AK82">
        <v>0</v>
      </c>
      <c r="AL82">
        <v>0</v>
      </c>
      <c r="AM82">
        <v>0</v>
      </c>
      <c r="AN82">
        <v>1</v>
      </c>
      <c r="AO82">
        <v>0</v>
      </c>
      <c r="AP82">
        <v>1</v>
      </c>
      <c r="AQ82">
        <v>0</v>
      </c>
      <c r="AR82">
        <v>0</v>
      </c>
      <c r="AS82">
        <v>0</v>
      </c>
      <c r="AT82">
        <v>1</v>
      </c>
      <c r="AU82">
        <v>0</v>
      </c>
      <c r="AV82">
        <v>1</v>
      </c>
      <c r="AW82">
        <v>0</v>
      </c>
      <c r="AX82">
        <v>0</v>
      </c>
      <c r="AY82">
        <v>0</v>
      </c>
      <c r="AZ82">
        <v>1</v>
      </c>
      <c r="BA82">
        <v>0</v>
      </c>
      <c r="BB82">
        <v>1</v>
      </c>
      <c r="BC82">
        <v>0</v>
      </c>
      <c r="BD82">
        <v>0</v>
      </c>
      <c r="BE82">
        <v>0</v>
      </c>
      <c r="BF82">
        <v>1</v>
      </c>
      <c r="BG82">
        <v>0</v>
      </c>
      <c r="BH82">
        <v>1</v>
      </c>
      <c r="BI82">
        <v>0</v>
      </c>
      <c r="BJ82">
        <v>0</v>
      </c>
      <c r="BK82">
        <v>0</v>
      </c>
      <c r="BL82">
        <v>1</v>
      </c>
      <c r="BM82">
        <v>0</v>
      </c>
      <c r="BN82">
        <v>1</v>
      </c>
      <c r="BO82">
        <v>0</v>
      </c>
      <c r="BP82">
        <v>0</v>
      </c>
      <c r="BQ82">
        <v>0</v>
      </c>
      <c r="BR82">
        <v>1</v>
      </c>
      <c r="BS82">
        <v>0</v>
      </c>
      <c r="BT82">
        <v>1</v>
      </c>
      <c r="BU82">
        <v>0</v>
      </c>
      <c r="BV82">
        <v>0</v>
      </c>
      <c r="BW82">
        <v>1</v>
      </c>
      <c r="BX82">
        <v>0</v>
      </c>
      <c r="BY82">
        <v>0</v>
      </c>
      <c r="BZ82">
        <v>0</v>
      </c>
      <c r="CA82">
        <v>0</v>
      </c>
      <c r="CB82">
        <v>0</v>
      </c>
      <c r="CC82">
        <v>0</v>
      </c>
      <c r="CD82">
        <v>0</v>
      </c>
      <c r="CE82">
        <v>0</v>
      </c>
      <c r="CF82">
        <v>1</v>
      </c>
      <c r="CG82">
        <v>0</v>
      </c>
      <c r="CH82">
        <v>0</v>
      </c>
      <c r="CI82">
        <v>0</v>
      </c>
      <c r="CJ82">
        <v>0</v>
      </c>
      <c r="CK82">
        <v>0</v>
      </c>
      <c r="CL82">
        <v>0</v>
      </c>
      <c r="CM82">
        <v>0</v>
      </c>
      <c r="CN82">
        <v>0</v>
      </c>
      <c r="CO82">
        <v>1</v>
      </c>
      <c r="CP82">
        <v>0</v>
      </c>
      <c r="CQ82">
        <v>0</v>
      </c>
      <c r="CR82">
        <v>1</v>
      </c>
      <c r="CS82">
        <v>1</v>
      </c>
      <c r="CT82">
        <v>0</v>
      </c>
      <c r="CU82">
        <v>0</v>
      </c>
      <c r="CV82">
        <v>0</v>
      </c>
      <c r="CW82">
        <v>0</v>
      </c>
      <c r="CX82">
        <v>0</v>
      </c>
      <c r="CY82">
        <v>0</v>
      </c>
      <c r="CZ82">
        <v>0</v>
      </c>
      <c r="DA82">
        <v>0</v>
      </c>
      <c r="DB82">
        <v>0</v>
      </c>
      <c r="DC82">
        <v>0</v>
      </c>
      <c r="DD82">
        <v>1</v>
      </c>
      <c r="DE82">
        <v>0</v>
      </c>
      <c r="DF82">
        <v>0</v>
      </c>
      <c r="DG82">
        <v>0</v>
      </c>
      <c r="DH82">
        <v>0</v>
      </c>
      <c r="DI82">
        <v>0</v>
      </c>
      <c r="DJ82">
        <v>0</v>
      </c>
      <c r="DK82">
        <v>0</v>
      </c>
      <c r="DL82">
        <v>0</v>
      </c>
      <c r="DM82">
        <v>0</v>
      </c>
      <c r="DN82">
        <v>0</v>
      </c>
      <c r="DO82">
        <v>1</v>
      </c>
      <c r="DP82">
        <v>1</v>
      </c>
      <c r="DQ82">
        <v>0</v>
      </c>
      <c r="DR82">
        <v>0</v>
      </c>
      <c r="DS82">
        <v>0</v>
      </c>
      <c r="DT82">
        <v>0</v>
      </c>
      <c r="DU82">
        <v>0</v>
      </c>
      <c r="DV82">
        <v>0</v>
      </c>
      <c r="DW82">
        <v>0</v>
      </c>
      <c r="DX82">
        <v>0</v>
      </c>
      <c r="DY82">
        <v>0</v>
      </c>
      <c r="DZ82">
        <v>1</v>
      </c>
      <c r="EA82">
        <v>0</v>
      </c>
      <c r="EB82">
        <v>1</v>
      </c>
      <c r="EC82">
        <v>0</v>
      </c>
      <c r="ED82">
        <v>0</v>
      </c>
      <c r="EE82">
        <v>0</v>
      </c>
      <c r="EF82">
        <v>0</v>
      </c>
      <c r="EG82">
        <v>1</v>
      </c>
      <c r="EH82">
        <v>0</v>
      </c>
      <c r="EI82">
        <v>0</v>
      </c>
      <c r="EJ82">
        <v>0</v>
      </c>
      <c r="EK82">
        <v>0</v>
      </c>
      <c r="EL82">
        <v>0</v>
      </c>
      <c r="EM82">
        <v>0</v>
      </c>
      <c r="EN82">
        <v>1</v>
      </c>
    </row>
    <row r="83" spans="1:144">
      <c r="A83" t="s">
        <v>21</v>
      </c>
      <c r="B83" t="s">
        <v>39</v>
      </c>
      <c r="C83" t="s">
        <v>59</v>
      </c>
      <c r="D83" t="s">
        <v>153</v>
      </c>
      <c r="E83" t="s">
        <v>557</v>
      </c>
      <c r="F83" t="s">
        <v>713</v>
      </c>
      <c r="G83" t="s">
        <v>557</v>
      </c>
      <c r="H83" t="s">
        <v>713</v>
      </c>
      <c r="I83" t="s">
        <v>557</v>
      </c>
      <c r="J83" t="s">
        <v>713</v>
      </c>
      <c r="K83" t="s">
        <v>556</v>
      </c>
      <c r="L83" t="s">
        <v>1194</v>
      </c>
      <c r="M83" t="s">
        <v>557</v>
      </c>
      <c r="N83" t="s">
        <v>1195</v>
      </c>
      <c r="O83" t="s">
        <v>557</v>
      </c>
      <c r="P83" t="s">
        <v>713</v>
      </c>
      <c r="Q83" t="s">
        <v>557</v>
      </c>
      <c r="R83" t="s">
        <v>713</v>
      </c>
      <c r="S83" t="s">
        <v>1196</v>
      </c>
      <c r="T83" t="s">
        <v>562</v>
      </c>
      <c r="U83" t="s">
        <v>1197</v>
      </c>
      <c r="V83" t="s">
        <v>560</v>
      </c>
      <c r="W83" t="s">
        <v>1198</v>
      </c>
      <c r="X83" t="s">
        <v>644</v>
      </c>
      <c r="Y83" t="s">
        <v>1199</v>
      </c>
      <c r="Z83" t="s">
        <v>565</v>
      </c>
      <c r="AA83" t="s">
        <v>1200</v>
      </c>
      <c r="AB83" t="s">
        <v>566</v>
      </c>
      <c r="AC83" t="s">
        <v>1201</v>
      </c>
      <c r="AD83" t="s">
        <v>564</v>
      </c>
      <c r="AE83">
        <v>0</v>
      </c>
      <c r="AF83">
        <v>0</v>
      </c>
      <c r="AG83">
        <v>0</v>
      </c>
      <c r="AH83">
        <v>1</v>
      </c>
      <c r="AI83">
        <v>0</v>
      </c>
      <c r="AJ83">
        <v>1</v>
      </c>
      <c r="AK83">
        <v>0</v>
      </c>
      <c r="AL83">
        <v>0</v>
      </c>
      <c r="AM83">
        <v>0</v>
      </c>
      <c r="AN83">
        <v>1</v>
      </c>
      <c r="AO83">
        <v>0</v>
      </c>
      <c r="AP83">
        <v>1</v>
      </c>
      <c r="AQ83">
        <v>0</v>
      </c>
      <c r="AR83">
        <v>0</v>
      </c>
      <c r="AS83">
        <v>0</v>
      </c>
      <c r="AT83">
        <v>1</v>
      </c>
      <c r="AU83">
        <v>0</v>
      </c>
      <c r="AV83">
        <v>1</v>
      </c>
      <c r="AW83">
        <v>0</v>
      </c>
      <c r="AX83">
        <v>0</v>
      </c>
      <c r="AY83">
        <v>1</v>
      </c>
      <c r="AZ83">
        <v>0</v>
      </c>
      <c r="BA83">
        <v>0</v>
      </c>
      <c r="BB83">
        <v>1</v>
      </c>
      <c r="BC83">
        <v>0</v>
      </c>
      <c r="BD83">
        <v>0</v>
      </c>
      <c r="BE83">
        <v>0</v>
      </c>
      <c r="BF83">
        <v>1</v>
      </c>
      <c r="BG83">
        <v>0</v>
      </c>
      <c r="BH83">
        <v>1</v>
      </c>
      <c r="BI83">
        <v>0</v>
      </c>
      <c r="BJ83">
        <v>0</v>
      </c>
      <c r="BK83">
        <v>0</v>
      </c>
      <c r="BL83">
        <v>1</v>
      </c>
      <c r="BM83">
        <v>0</v>
      </c>
      <c r="BN83">
        <v>1</v>
      </c>
      <c r="BO83">
        <v>0</v>
      </c>
      <c r="BP83">
        <v>0</v>
      </c>
      <c r="BQ83">
        <v>0</v>
      </c>
      <c r="BR83">
        <v>1</v>
      </c>
      <c r="BS83">
        <v>0</v>
      </c>
      <c r="BT83">
        <v>1</v>
      </c>
      <c r="BU83">
        <v>0</v>
      </c>
      <c r="BV83">
        <v>0</v>
      </c>
      <c r="BW83">
        <v>1</v>
      </c>
      <c r="BX83">
        <v>0</v>
      </c>
      <c r="BY83">
        <v>0</v>
      </c>
      <c r="BZ83">
        <v>0</v>
      </c>
      <c r="CA83">
        <v>0</v>
      </c>
      <c r="CB83">
        <v>0</v>
      </c>
      <c r="CC83">
        <v>0</v>
      </c>
      <c r="CD83">
        <v>0</v>
      </c>
      <c r="CE83">
        <v>0</v>
      </c>
      <c r="CF83">
        <v>1</v>
      </c>
      <c r="CG83">
        <v>1</v>
      </c>
      <c r="CH83">
        <v>0</v>
      </c>
      <c r="CI83">
        <v>0</v>
      </c>
      <c r="CJ83">
        <v>0</v>
      </c>
      <c r="CK83">
        <v>0</v>
      </c>
      <c r="CL83">
        <v>0</v>
      </c>
      <c r="CM83">
        <v>0</v>
      </c>
      <c r="CN83">
        <v>0</v>
      </c>
      <c r="CO83">
        <v>0</v>
      </c>
      <c r="CP83">
        <v>0</v>
      </c>
      <c r="CQ83">
        <v>0</v>
      </c>
      <c r="CR83">
        <v>1</v>
      </c>
      <c r="CS83">
        <v>0</v>
      </c>
      <c r="CT83">
        <v>0</v>
      </c>
      <c r="CU83">
        <v>0</v>
      </c>
      <c r="CV83">
        <v>1</v>
      </c>
      <c r="CW83">
        <v>0</v>
      </c>
      <c r="CX83">
        <v>0</v>
      </c>
      <c r="CY83">
        <v>0</v>
      </c>
      <c r="CZ83">
        <v>0</v>
      </c>
      <c r="DA83">
        <v>0</v>
      </c>
      <c r="DB83">
        <v>0</v>
      </c>
      <c r="DC83">
        <v>0</v>
      </c>
      <c r="DD83">
        <v>1</v>
      </c>
      <c r="DE83">
        <v>0</v>
      </c>
      <c r="DF83">
        <v>0</v>
      </c>
      <c r="DG83">
        <v>0</v>
      </c>
      <c r="DH83">
        <v>0</v>
      </c>
      <c r="DI83">
        <v>0</v>
      </c>
      <c r="DJ83">
        <v>1</v>
      </c>
      <c r="DK83">
        <v>0</v>
      </c>
      <c r="DL83">
        <v>0</v>
      </c>
      <c r="DM83">
        <v>0</v>
      </c>
      <c r="DN83">
        <v>0</v>
      </c>
      <c r="DO83">
        <v>0</v>
      </c>
      <c r="DP83">
        <v>1</v>
      </c>
      <c r="DQ83">
        <v>0</v>
      </c>
      <c r="DR83">
        <v>0</v>
      </c>
      <c r="DS83">
        <v>0</v>
      </c>
      <c r="DT83">
        <v>0</v>
      </c>
      <c r="DU83">
        <v>0</v>
      </c>
      <c r="DV83">
        <v>0</v>
      </c>
      <c r="DW83">
        <v>1</v>
      </c>
      <c r="DX83">
        <v>0</v>
      </c>
      <c r="DY83">
        <v>0</v>
      </c>
      <c r="DZ83">
        <v>0</v>
      </c>
      <c r="EA83">
        <v>0</v>
      </c>
      <c r="EB83">
        <v>1</v>
      </c>
      <c r="EC83">
        <v>0</v>
      </c>
      <c r="ED83">
        <v>0</v>
      </c>
      <c r="EE83">
        <v>0</v>
      </c>
      <c r="EF83">
        <v>0</v>
      </c>
      <c r="EG83">
        <v>1</v>
      </c>
      <c r="EH83">
        <v>0</v>
      </c>
      <c r="EI83">
        <v>0</v>
      </c>
      <c r="EJ83">
        <v>0</v>
      </c>
      <c r="EK83">
        <v>0</v>
      </c>
      <c r="EL83">
        <v>0</v>
      </c>
      <c r="EM83">
        <v>0</v>
      </c>
      <c r="EN83">
        <v>1</v>
      </c>
    </row>
    <row r="84" spans="1:144">
      <c r="A84" t="s">
        <v>19</v>
      </c>
      <c r="B84" t="s">
        <v>35</v>
      </c>
      <c r="C84" t="s">
        <v>63</v>
      </c>
      <c r="D84" t="s">
        <v>155</v>
      </c>
      <c r="E84" t="s">
        <v>557</v>
      </c>
      <c r="F84" t="s">
        <v>1202</v>
      </c>
      <c r="G84" t="s">
        <v>557</v>
      </c>
      <c r="H84" t="s">
        <v>1203</v>
      </c>
      <c r="I84" t="s">
        <v>557</v>
      </c>
      <c r="J84" t="s">
        <v>1204</v>
      </c>
      <c r="K84" t="s">
        <v>557</v>
      </c>
      <c r="L84" t="s">
        <v>1205</v>
      </c>
      <c r="M84" t="s">
        <v>557</v>
      </c>
      <c r="N84" t="s">
        <v>1206</v>
      </c>
      <c r="O84" t="s">
        <v>557</v>
      </c>
      <c r="P84" t="s">
        <v>713</v>
      </c>
      <c r="Q84" t="s">
        <v>557</v>
      </c>
      <c r="R84" t="s">
        <v>713</v>
      </c>
      <c r="S84" t="s">
        <v>1207</v>
      </c>
      <c r="T84" t="s">
        <v>565</v>
      </c>
      <c r="U84" t="s">
        <v>1208</v>
      </c>
      <c r="V84" t="s">
        <v>560</v>
      </c>
      <c r="W84" t="s">
        <v>1209</v>
      </c>
      <c r="X84" t="s">
        <v>562</v>
      </c>
      <c r="Y84" t="s">
        <v>1210</v>
      </c>
      <c r="Z84" t="s">
        <v>566</v>
      </c>
      <c r="AA84" t="s">
        <v>1211</v>
      </c>
      <c r="AB84" t="s">
        <v>564</v>
      </c>
      <c r="AC84" t="s">
        <v>1212</v>
      </c>
      <c r="AD84" t="s">
        <v>569</v>
      </c>
      <c r="AE84">
        <v>0</v>
      </c>
      <c r="AF84">
        <v>0</v>
      </c>
      <c r="AG84">
        <v>0</v>
      </c>
      <c r="AH84">
        <v>1</v>
      </c>
      <c r="AI84">
        <v>0</v>
      </c>
      <c r="AJ84">
        <v>1</v>
      </c>
      <c r="AK84">
        <v>0</v>
      </c>
      <c r="AL84">
        <v>0</v>
      </c>
      <c r="AM84">
        <v>0</v>
      </c>
      <c r="AN84">
        <v>1</v>
      </c>
      <c r="AO84">
        <v>0</v>
      </c>
      <c r="AP84">
        <v>1</v>
      </c>
      <c r="AQ84">
        <v>0</v>
      </c>
      <c r="AR84">
        <v>0</v>
      </c>
      <c r="AS84">
        <v>0</v>
      </c>
      <c r="AT84">
        <v>1</v>
      </c>
      <c r="AU84">
        <v>0</v>
      </c>
      <c r="AV84">
        <v>1</v>
      </c>
      <c r="AW84">
        <v>0</v>
      </c>
      <c r="AX84">
        <v>0</v>
      </c>
      <c r="AY84">
        <v>0</v>
      </c>
      <c r="AZ84">
        <v>1</v>
      </c>
      <c r="BA84">
        <v>0</v>
      </c>
      <c r="BB84">
        <v>1</v>
      </c>
      <c r="BC84">
        <v>0</v>
      </c>
      <c r="BD84">
        <v>0</v>
      </c>
      <c r="BE84">
        <v>0</v>
      </c>
      <c r="BF84">
        <v>1</v>
      </c>
      <c r="BG84">
        <v>0</v>
      </c>
      <c r="BH84">
        <v>1</v>
      </c>
      <c r="BI84">
        <v>0</v>
      </c>
      <c r="BJ84">
        <v>0</v>
      </c>
      <c r="BK84">
        <v>0</v>
      </c>
      <c r="BL84">
        <v>1</v>
      </c>
      <c r="BM84">
        <v>0</v>
      </c>
      <c r="BN84">
        <v>1</v>
      </c>
      <c r="BO84">
        <v>0</v>
      </c>
      <c r="BP84">
        <v>0</v>
      </c>
      <c r="BQ84">
        <v>0</v>
      </c>
      <c r="BR84">
        <v>1</v>
      </c>
      <c r="BS84">
        <v>0</v>
      </c>
      <c r="BT84">
        <v>1</v>
      </c>
      <c r="BU84">
        <v>0</v>
      </c>
      <c r="BV84">
        <v>0</v>
      </c>
      <c r="BW84">
        <v>0</v>
      </c>
      <c r="BX84">
        <v>0</v>
      </c>
      <c r="BY84">
        <v>0</v>
      </c>
      <c r="BZ84">
        <v>1</v>
      </c>
      <c r="CA84">
        <v>0</v>
      </c>
      <c r="CB84">
        <v>0</v>
      </c>
      <c r="CC84">
        <v>0</v>
      </c>
      <c r="CD84">
        <v>0</v>
      </c>
      <c r="CE84">
        <v>0</v>
      </c>
      <c r="CF84">
        <v>1</v>
      </c>
      <c r="CG84">
        <v>1</v>
      </c>
      <c r="CH84">
        <v>0</v>
      </c>
      <c r="CI84">
        <v>0</v>
      </c>
      <c r="CJ84">
        <v>0</v>
      </c>
      <c r="CK84">
        <v>0</v>
      </c>
      <c r="CL84">
        <v>0</v>
      </c>
      <c r="CM84">
        <v>0</v>
      </c>
      <c r="CN84">
        <v>0</v>
      </c>
      <c r="CO84">
        <v>0</v>
      </c>
      <c r="CP84">
        <v>0</v>
      </c>
      <c r="CQ84">
        <v>0</v>
      </c>
      <c r="CR84">
        <v>1</v>
      </c>
      <c r="CS84">
        <v>0</v>
      </c>
      <c r="CT84">
        <v>0</v>
      </c>
      <c r="CU84">
        <v>1</v>
      </c>
      <c r="CV84">
        <v>0</v>
      </c>
      <c r="CW84">
        <v>0</v>
      </c>
      <c r="CX84">
        <v>0</v>
      </c>
      <c r="CY84">
        <v>0</v>
      </c>
      <c r="CZ84">
        <v>0</v>
      </c>
      <c r="DA84">
        <v>0</v>
      </c>
      <c r="DB84">
        <v>0</v>
      </c>
      <c r="DC84">
        <v>0</v>
      </c>
      <c r="DD84">
        <v>1</v>
      </c>
      <c r="DE84">
        <v>0</v>
      </c>
      <c r="DF84">
        <v>0</v>
      </c>
      <c r="DG84">
        <v>0</v>
      </c>
      <c r="DH84">
        <v>0</v>
      </c>
      <c r="DI84">
        <v>0</v>
      </c>
      <c r="DJ84">
        <v>0</v>
      </c>
      <c r="DK84">
        <v>1</v>
      </c>
      <c r="DL84">
        <v>0</v>
      </c>
      <c r="DM84">
        <v>0</v>
      </c>
      <c r="DN84">
        <v>0</v>
      </c>
      <c r="DO84">
        <v>0</v>
      </c>
      <c r="DP84">
        <v>1</v>
      </c>
      <c r="DQ84">
        <v>0</v>
      </c>
      <c r="DR84">
        <v>0</v>
      </c>
      <c r="DS84">
        <v>0</v>
      </c>
      <c r="DT84">
        <v>0</v>
      </c>
      <c r="DU84">
        <v>1</v>
      </c>
      <c r="DV84">
        <v>0</v>
      </c>
      <c r="DW84">
        <v>0</v>
      </c>
      <c r="DX84">
        <v>0</v>
      </c>
      <c r="DY84">
        <v>0</v>
      </c>
      <c r="DZ84">
        <v>0</v>
      </c>
      <c r="EA84">
        <v>0</v>
      </c>
      <c r="EB84">
        <v>1</v>
      </c>
      <c r="EC84">
        <v>0</v>
      </c>
      <c r="ED84">
        <v>0</v>
      </c>
      <c r="EE84">
        <v>0</v>
      </c>
      <c r="EF84">
        <v>0</v>
      </c>
      <c r="EG84">
        <v>0</v>
      </c>
      <c r="EH84">
        <v>0</v>
      </c>
      <c r="EI84">
        <v>0</v>
      </c>
      <c r="EJ84">
        <v>0</v>
      </c>
      <c r="EK84">
        <v>0</v>
      </c>
      <c r="EL84">
        <v>1</v>
      </c>
      <c r="EM84">
        <v>0</v>
      </c>
      <c r="EN84">
        <v>1</v>
      </c>
    </row>
    <row r="85" spans="1:144">
      <c r="A85" t="s">
        <v>19</v>
      </c>
      <c r="B85" t="s">
        <v>35</v>
      </c>
      <c r="C85" t="s">
        <v>63</v>
      </c>
      <c r="D85" t="s">
        <v>157</v>
      </c>
      <c r="E85" t="s">
        <v>557</v>
      </c>
      <c r="F85" t="s">
        <v>974</v>
      </c>
      <c r="G85" t="s">
        <v>557</v>
      </c>
      <c r="H85" t="s">
        <v>1213</v>
      </c>
      <c r="I85" t="s">
        <v>557</v>
      </c>
      <c r="J85" t="s">
        <v>976</v>
      </c>
      <c r="K85" t="s">
        <v>555</v>
      </c>
      <c r="L85" t="s">
        <v>1214</v>
      </c>
      <c r="M85" t="s">
        <v>557</v>
      </c>
      <c r="N85" t="s">
        <v>1215</v>
      </c>
      <c r="O85" t="s">
        <v>557</v>
      </c>
      <c r="P85" t="s">
        <v>1216</v>
      </c>
      <c r="Q85" t="s">
        <v>555</v>
      </c>
      <c r="R85" t="s">
        <v>1217</v>
      </c>
      <c r="S85" t="s">
        <v>1218</v>
      </c>
      <c r="T85" t="s">
        <v>564</v>
      </c>
      <c r="U85" t="s">
        <v>1219</v>
      </c>
      <c r="V85" t="s">
        <v>565</v>
      </c>
      <c r="W85" t="s">
        <v>1220</v>
      </c>
      <c r="X85" t="s">
        <v>564</v>
      </c>
      <c r="Y85" t="s">
        <v>984</v>
      </c>
      <c r="Z85" t="s">
        <v>645</v>
      </c>
      <c r="AA85" t="s">
        <v>985</v>
      </c>
      <c r="AB85" t="s">
        <v>569</v>
      </c>
      <c r="AC85" t="s">
        <v>986</v>
      </c>
      <c r="AD85" t="s">
        <v>560</v>
      </c>
      <c r="AE85">
        <v>0</v>
      </c>
      <c r="AF85">
        <v>0</v>
      </c>
      <c r="AG85">
        <v>0</v>
      </c>
      <c r="AH85">
        <v>1</v>
      </c>
      <c r="AI85">
        <v>0</v>
      </c>
      <c r="AJ85">
        <v>1</v>
      </c>
      <c r="AK85">
        <v>0</v>
      </c>
      <c r="AL85">
        <v>0</v>
      </c>
      <c r="AM85">
        <v>0</v>
      </c>
      <c r="AN85">
        <v>1</v>
      </c>
      <c r="AO85">
        <v>0</v>
      </c>
      <c r="AP85">
        <v>1</v>
      </c>
      <c r="AQ85">
        <v>0</v>
      </c>
      <c r="AR85">
        <v>0</v>
      </c>
      <c r="AS85">
        <v>0</v>
      </c>
      <c r="AT85">
        <v>1</v>
      </c>
      <c r="AU85">
        <v>0</v>
      </c>
      <c r="AV85">
        <v>1</v>
      </c>
      <c r="AW85">
        <v>0</v>
      </c>
      <c r="AX85">
        <v>1</v>
      </c>
      <c r="AY85">
        <v>0</v>
      </c>
      <c r="AZ85">
        <v>0</v>
      </c>
      <c r="BA85">
        <v>0</v>
      </c>
      <c r="BB85">
        <v>1</v>
      </c>
      <c r="BC85">
        <v>0</v>
      </c>
      <c r="BD85">
        <v>0</v>
      </c>
      <c r="BE85">
        <v>0</v>
      </c>
      <c r="BF85">
        <v>1</v>
      </c>
      <c r="BG85">
        <v>0</v>
      </c>
      <c r="BH85">
        <v>1</v>
      </c>
      <c r="BI85">
        <v>0</v>
      </c>
      <c r="BJ85">
        <v>0</v>
      </c>
      <c r="BK85">
        <v>0</v>
      </c>
      <c r="BL85">
        <v>1</v>
      </c>
      <c r="BM85">
        <v>0</v>
      </c>
      <c r="BN85">
        <v>1</v>
      </c>
      <c r="BO85">
        <v>0</v>
      </c>
      <c r="BP85">
        <v>1</v>
      </c>
      <c r="BQ85">
        <v>0</v>
      </c>
      <c r="BR85">
        <v>0</v>
      </c>
      <c r="BS85">
        <v>0</v>
      </c>
      <c r="BT85">
        <v>1</v>
      </c>
      <c r="BU85">
        <v>0</v>
      </c>
      <c r="BV85">
        <v>0</v>
      </c>
      <c r="BW85">
        <v>0</v>
      </c>
      <c r="BX85">
        <v>0</v>
      </c>
      <c r="BY85">
        <v>1</v>
      </c>
      <c r="BZ85">
        <v>0</v>
      </c>
      <c r="CA85">
        <v>0</v>
      </c>
      <c r="CB85">
        <v>0</v>
      </c>
      <c r="CC85">
        <v>0</v>
      </c>
      <c r="CD85">
        <v>0</v>
      </c>
      <c r="CE85">
        <v>0</v>
      </c>
      <c r="CF85">
        <v>1</v>
      </c>
      <c r="CG85">
        <v>0</v>
      </c>
      <c r="CH85">
        <v>0</v>
      </c>
      <c r="CI85">
        <v>0</v>
      </c>
      <c r="CJ85">
        <v>0</v>
      </c>
      <c r="CK85">
        <v>0</v>
      </c>
      <c r="CL85">
        <v>1</v>
      </c>
      <c r="CM85">
        <v>0</v>
      </c>
      <c r="CN85">
        <v>0</v>
      </c>
      <c r="CO85">
        <v>0</v>
      </c>
      <c r="CP85">
        <v>0</v>
      </c>
      <c r="CQ85">
        <v>0</v>
      </c>
      <c r="CR85">
        <v>1</v>
      </c>
      <c r="CS85">
        <v>0</v>
      </c>
      <c r="CT85">
        <v>0</v>
      </c>
      <c r="CU85">
        <v>0</v>
      </c>
      <c r="CV85">
        <v>0</v>
      </c>
      <c r="CW85">
        <v>1</v>
      </c>
      <c r="CX85">
        <v>0</v>
      </c>
      <c r="CY85">
        <v>0</v>
      </c>
      <c r="CZ85">
        <v>0</v>
      </c>
      <c r="DA85">
        <v>0</v>
      </c>
      <c r="DB85">
        <v>0</v>
      </c>
      <c r="DC85">
        <v>0</v>
      </c>
      <c r="DD85">
        <v>1</v>
      </c>
      <c r="DE85">
        <v>0</v>
      </c>
      <c r="DF85">
        <v>0</v>
      </c>
      <c r="DG85">
        <v>0</v>
      </c>
      <c r="DH85">
        <v>0</v>
      </c>
      <c r="DI85">
        <v>0</v>
      </c>
      <c r="DJ85">
        <v>0</v>
      </c>
      <c r="DK85">
        <v>0</v>
      </c>
      <c r="DL85">
        <v>1</v>
      </c>
      <c r="DM85">
        <v>0</v>
      </c>
      <c r="DN85">
        <v>0</v>
      </c>
      <c r="DO85">
        <v>0</v>
      </c>
      <c r="DP85">
        <v>1</v>
      </c>
      <c r="DQ85">
        <v>0</v>
      </c>
      <c r="DR85">
        <v>0</v>
      </c>
      <c r="DS85">
        <v>0</v>
      </c>
      <c r="DT85">
        <v>0</v>
      </c>
      <c r="DU85">
        <v>0</v>
      </c>
      <c r="DV85">
        <v>0</v>
      </c>
      <c r="DW85">
        <v>0</v>
      </c>
      <c r="DX85">
        <v>0</v>
      </c>
      <c r="DY85">
        <v>0</v>
      </c>
      <c r="DZ85">
        <v>1</v>
      </c>
      <c r="EA85">
        <v>0</v>
      </c>
      <c r="EB85">
        <v>1</v>
      </c>
      <c r="EC85">
        <v>1</v>
      </c>
      <c r="ED85">
        <v>0</v>
      </c>
      <c r="EE85">
        <v>0</v>
      </c>
      <c r="EF85">
        <v>0</v>
      </c>
      <c r="EG85">
        <v>0</v>
      </c>
      <c r="EH85">
        <v>0</v>
      </c>
      <c r="EI85">
        <v>0</v>
      </c>
      <c r="EJ85">
        <v>0</v>
      </c>
      <c r="EK85">
        <v>0</v>
      </c>
      <c r="EL85">
        <v>0</v>
      </c>
      <c r="EM85">
        <v>0</v>
      </c>
      <c r="EN85">
        <v>1</v>
      </c>
    </row>
    <row r="86" spans="1:144">
      <c r="A86" t="s">
        <v>15</v>
      </c>
      <c r="B86" t="s">
        <v>25</v>
      </c>
      <c r="C86" t="s">
        <v>45</v>
      </c>
      <c r="D86" t="s">
        <v>159</v>
      </c>
      <c r="E86" t="s">
        <v>557</v>
      </c>
      <c r="F86" t="s">
        <v>713</v>
      </c>
      <c r="G86" t="s">
        <v>558</v>
      </c>
      <c r="H86" t="s">
        <v>713</v>
      </c>
      <c r="I86" t="s">
        <v>557</v>
      </c>
      <c r="J86" t="s">
        <v>713</v>
      </c>
      <c r="K86" t="s">
        <v>558</v>
      </c>
      <c r="L86" t="s">
        <v>713</v>
      </c>
      <c r="M86" t="s">
        <v>556</v>
      </c>
      <c r="N86" t="s">
        <v>713</v>
      </c>
      <c r="O86" t="s">
        <v>556</v>
      </c>
      <c r="P86" t="s">
        <v>713</v>
      </c>
      <c r="Q86" t="s">
        <v>556</v>
      </c>
      <c r="R86" t="s">
        <v>713</v>
      </c>
      <c r="S86" t="s">
        <v>1221</v>
      </c>
      <c r="T86" t="s">
        <v>562</v>
      </c>
      <c r="U86" t="s">
        <v>1222</v>
      </c>
      <c r="V86" t="s">
        <v>564</v>
      </c>
      <c r="W86" t="s">
        <v>1223</v>
      </c>
      <c r="X86" t="s">
        <v>646</v>
      </c>
      <c r="Y86" t="s">
        <v>1224</v>
      </c>
      <c r="Z86" t="s">
        <v>646</v>
      </c>
      <c r="AA86" t="s">
        <v>713</v>
      </c>
      <c r="AB86" t="s">
        <v>713</v>
      </c>
      <c r="AC86" t="s">
        <v>713</v>
      </c>
      <c r="AD86" t="s">
        <v>713</v>
      </c>
      <c r="AE86">
        <v>0</v>
      </c>
      <c r="AF86">
        <v>0</v>
      </c>
      <c r="AG86">
        <v>0</v>
      </c>
      <c r="AH86">
        <v>1</v>
      </c>
      <c r="AI86">
        <v>0</v>
      </c>
      <c r="AJ86">
        <v>1</v>
      </c>
      <c r="AK86">
        <v>0</v>
      </c>
      <c r="AL86">
        <v>0</v>
      </c>
      <c r="AM86">
        <v>0</v>
      </c>
      <c r="AN86">
        <v>0</v>
      </c>
      <c r="AO86">
        <v>1</v>
      </c>
      <c r="AP86">
        <v>1</v>
      </c>
      <c r="AQ86">
        <v>0</v>
      </c>
      <c r="AR86">
        <v>0</v>
      </c>
      <c r="AS86">
        <v>0</v>
      </c>
      <c r="AT86">
        <v>1</v>
      </c>
      <c r="AU86">
        <v>0</v>
      </c>
      <c r="AV86">
        <v>1</v>
      </c>
      <c r="AW86">
        <v>0</v>
      </c>
      <c r="AX86">
        <v>0</v>
      </c>
      <c r="AY86">
        <v>0</v>
      </c>
      <c r="AZ86">
        <v>0</v>
      </c>
      <c r="BA86">
        <v>1</v>
      </c>
      <c r="BB86">
        <v>1</v>
      </c>
      <c r="BC86">
        <v>0</v>
      </c>
      <c r="BD86">
        <v>0</v>
      </c>
      <c r="BE86">
        <v>1</v>
      </c>
      <c r="BF86">
        <v>0</v>
      </c>
      <c r="BG86">
        <v>0</v>
      </c>
      <c r="BH86">
        <v>1</v>
      </c>
      <c r="BI86">
        <v>0</v>
      </c>
      <c r="BJ86">
        <v>0</v>
      </c>
      <c r="BK86">
        <v>1</v>
      </c>
      <c r="BL86">
        <v>0</v>
      </c>
      <c r="BM86">
        <v>0</v>
      </c>
      <c r="BN86">
        <v>1</v>
      </c>
      <c r="BO86">
        <v>0</v>
      </c>
      <c r="BP86">
        <v>0</v>
      </c>
      <c r="BQ86">
        <v>1</v>
      </c>
      <c r="BR86">
        <v>0</v>
      </c>
      <c r="BS86">
        <v>0</v>
      </c>
      <c r="BT86">
        <v>1</v>
      </c>
      <c r="BU86">
        <v>0</v>
      </c>
      <c r="BV86">
        <v>0</v>
      </c>
      <c r="BW86">
        <v>1</v>
      </c>
      <c r="BX86">
        <v>0</v>
      </c>
      <c r="BY86">
        <v>0</v>
      </c>
      <c r="BZ86">
        <v>0</v>
      </c>
      <c r="CA86">
        <v>0</v>
      </c>
      <c r="CB86">
        <v>0</v>
      </c>
      <c r="CC86">
        <v>0</v>
      </c>
      <c r="CD86">
        <v>0</v>
      </c>
      <c r="CE86">
        <v>0</v>
      </c>
      <c r="CF86">
        <v>1</v>
      </c>
      <c r="CG86">
        <v>0</v>
      </c>
      <c r="CH86">
        <v>0</v>
      </c>
      <c r="CI86">
        <v>0</v>
      </c>
      <c r="CJ86">
        <v>0</v>
      </c>
      <c r="CK86">
        <v>1</v>
      </c>
      <c r="CL86">
        <v>0</v>
      </c>
      <c r="CM86">
        <v>0</v>
      </c>
      <c r="CN86">
        <v>0</v>
      </c>
      <c r="CO86">
        <v>0</v>
      </c>
      <c r="CP86">
        <v>0</v>
      </c>
      <c r="CQ86">
        <v>0</v>
      </c>
      <c r="CR86">
        <v>1</v>
      </c>
      <c r="CS86">
        <v>0</v>
      </c>
      <c r="CT86">
        <v>0</v>
      </c>
      <c r="CU86">
        <v>0</v>
      </c>
      <c r="CV86">
        <v>0</v>
      </c>
      <c r="CW86">
        <v>0</v>
      </c>
      <c r="CX86">
        <v>0</v>
      </c>
      <c r="CY86">
        <v>0</v>
      </c>
      <c r="CZ86">
        <v>0</v>
      </c>
      <c r="DA86">
        <v>1</v>
      </c>
      <c r="DB86">
        <v>0</v>
      </c>
      <c r="DC86">
        <v>0</v>
      </c>
      <c r="DD86">
        <v>1</v>
      </c>
      <c r="DE86">
        <v>0</v>
      </c>
      <c r="DF86">
        <v>0</v>
      </c>
      <c r="DG86">
        <v>0</v>
      </c>
      <c r="DH86">
        <v>0</v>
      </c>
      <c r="DI86">
        <v>0</v>
      </c>
      <c r="DJ86">
        <v>0</v>
      </c>
      <c r="DK86">
        <v>0</v>
      </c>
      <c r="DL86">
        <v>0</v>
      </c>
      <c r="DM86">
        <v>1</v>
      </c>
      <c r="DN86">
        <v>0</v>
      </c>
      <c r="DO86">
        <v>0</v>
      </c>
      <c r="DP86">
        <v>1</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row>
    <row r="87" spans="1:144">
      <c r="A87" t="s">
        <v>19</v>
      </c>
      <c r="B87" t="s">
        <v>35</v>
      </c>
      <c r="C87" t="s">
        <v>63</v>
      </c>
      <c r="D87" t="s">
        <v>161</v>
      </c>
      <c r="E87" t="s">
        <v>557</v>
      </c>
      <c r="F87" t="s">
        <v>1225</v>
      </c>
      <c r="G87" t="s">
        <v>557</v>
      </c>
      <c r="H87" t="s">
        <v>1226</v>
      </c>
      <c r="I87" t="s">
        <v>557</v>
      </c>
      <c r="J87" t="s">
        <v>1227</v>
      </c>
      <c r="K87" t="s">
        <v>557</v>
      </c>
      <c r="L87" t="s">
        <v>1228</v>
      </c>
      <c r="M87" t="s">
        <v>557</v>
      </c>
      <c r="N87" t="s">
        <v>1229</v>
      </c>
      <c r="O87" t="s">
        <v>556</v>
      </c>
      <c r="P87" t="s">
        <v>1230</v>
      </c>
      <c r="Q87" t="s">
        <v>557</v>
      </c>
      <c r="R87" t="s">
        <v>1229</v>
      </c>
      <c r="S87" t="s">
        <v>1231</v>
      </c>
      <c r="T87" t="s">
        <v>564</v>
      </c>
      <c r="U87" t="s">
        <v>1232</v>
      </c>
      <c r="V87" t="s">
        <v>565</v>
      </c>
      <c r="W87" t="s">
        <v>1233</v>
      </c>
      <c r="X87" t="s">
        <v>566</v>
      </c>
      <c r="Y87" t="s">
        <v>1234</v>
      </c>
      <c r="Z87" t="s">
        <v>565</v>
      </c>
      <c r="AA87" t="s">
        <v>1235</v>
      </c>
      <c r="AB87" t="s">
        <v>566</v>
      </c>
      <c r="AC87" t="s">
        <v>1236</v>
      </c>
      <c r="AD87" t="s">
        <v>646</v>
      </c>
      <c r="AE87">
        <v>0</v>
      </c>
      <c r="AF87">
        <v>0</v>
      </c>
      <c r="AG87">
        <v>0</v>
      </c>
      <c r="AH87">
        <v>1</v>
      </c>
      <c r="AI87">
        <v>0</v>
      </c>
      <c r="AJ87">
        <v>1</v>
      </c>
      <c r="AK87">
        <v>0</v>
      </c>
      <c r="AL87">
        <v>0</v>
      </c>
      <c r="AM87">
        <v>0</v>
      </c>
      <c r="AN87">
        <v>1</v>
      </c>
      <c r="AO87">
        <v>0</v>
      </c>
      <c r="AP87">
        <v>1</v>
      </c>
      <c r="AQ87">
        <v>0</v>
      </c>
      <c r="AR87">
        <v>0</v>
      </c>
      <c r="AS87">
        <v>0</v>
      </c>
      <c r="AT87">
        <v>1</v>
      </c>
      <c r="AU87">
        <v>0</v>
      </c>
      <c r="AV87">
        <v>1</v>
      </c>
      <c r="AW87">
        <v>0</v>
      </c>
      <c r="AX87">
        <v>0</v>
      </c>
      <c r="AY87">
        <v>0</v>
      </c>
      <c r="AZ87">
        <v>1</v>
      </c>
      <c r="BA87">
        <v>0</v>
      </c>
      <c r="BB87">
        <v>1</v>
      </c>
      <c r="BC87">
        <v>0</v>
      </c>
      <c r="BD87">
        <v>0</v>
      </c>
      <c r="BE87">
        <v>0</v>
      </c>
      <c r="BF87">
        <v>1</v>
      </c>
      <c r="BG87">
        <v>0</v>
      </c>
      <c r="BH87">
        <v>1</v>
      </c>
      <c r="BI87">
        <v>0</v>
      </c>
      <c r="BJ87">
        <v>0</v>
      </c>
      <c r="BK87">
        <v>1</v>
      </c>
      <c r="BL87">
        <v>0</v>
      </c>
      <c r="BM87">
        <v>0</v>
      </c>
      <c r="BN87">
        <v>1</v>
      </c>
      <c r="BO87">
        <v>0</v>
      </c>
      <c r="BP87">
        <v>0</v>
      </c>
      <c r="BQ87">
        <v>0</v>
      </c>
      <c r="BR87">
        <v>1</v>
      </c>
      <c r="BS87">
        <v>0</v>
      </c>
      <c r="BT87">
        <v>1</v>
      </c>
      <c r="BU87">
        <v>0</v>
      </c>
      <c r="BV87">
        <v>0</v>
      </c>
      <c r="BW87">
        <v>0</v>
      </c>
      <c r="BX87">
        <v>0</v>
      </c>
      <c r="BY87">
        <v>1</v>
      </c>
      <c r="BZ87">
        <v>0</v>
      </c>
      <c r="CA87">
        <v>0</v>
      </c>
      <c r="CB87">
        <v>0</v>
      </c>
      <c r="CC87">
        <v>0</v>
      </c>
      <c r="CD87">
        <v>0</v>
      </c>
      <c r="CE87">
        <v>0</v>
      </c>
      <c r="CF87">
        <v>1</v>
      </c>
      <c r="CG87">
        <v>0</v>
      </c>
      <c r="CH87">
        <v>0</v>
      </c>
      <c r="CI87">
        <v>0</v>
      </c>
      <c r="CJ87">
        <v>0</v>
      </c>
      <c r="CK87">
        <v>0</v>
      </c>
      <c r="CL87">
        <v>1</v>
      </c>
      <c r="CM87">
        <v>0</v>
      </c>
      <c r="CN87">
        <v>0</v>
      </c>
      <c r="CO87">
        <v>0</v>
      </c>
      <c r="CP87">
        <v>0</v>
      </c>
      <c r="CQ87">
        <v>0</v>
      </c>
      <c r="CR87">
        <v>1</v>
      </c>
      <c r="CS87">
        <v>0</v>
      </c>
      <c r="CT87">
        <v>0</v>
      </c>
      <c r="CU87">
        <v>0</v>
      </c>
      <c r="CV87">
        <v>0</v>
      </c>
      <c r="CW87">
        <v>0</v>
      </c>
      <c r="CX87">
        <v>0</v>
      </c>
      <c r="CY87">
        <v>1</v>
      </c>
      <c r="CZ87">
        <v>0</v>
      </c>
      <c r="DA87">
        <v>0</v>
      </c>
      <c r="DB87">
        <v>0</v>
      </c>
      <c r="DC87">
        <v>0</v>
      </c>
      <c r="DD87">
        <v>1</v>
      </c>
      <c r="DE87">
        <v>0</v>
      </c>
      <c r="DF87">
        <v>0</v>
      </c>
      <c r="DG87">
        <v>0</v>
      </c>
      <c r="DH87">
        <v>0</v>
      </c>
      <c r="DI87">
        <v>0</v>
      </c>
      <c r="DJ87">
        <v>1</v>
      </c>
      <c r="DK87">
        <v>0</v>
      </c>
      <c r="DL87">
        <v>0</v>
      </c>
      <c r="DM87">
        <v>0</v>
      </c>
      <c r="DN87">
        <v>0</v>
      </c>
      <c r="DO87">
        <v>0</v>
      </c>
      <c r="DP87">
        <v>1</v>
      </c>
      <c r="DQ87">
        <v>0</v>
      </c>
      <c r="DR87">
        <v>0</v>
      </c>
      <c r="DS87">
        <v>0</v>
      </c>
      <c r="DT87">
        <v>0</v>
      </c>
      <c r="DU87">
        <v>0</v>
      </c>
      <c r="DV87">
        <v>0</v>
      </c>
      <c r="DW87">
        <v>1</v>
      </c>
      <c r="DX87">
        <v>0</v>
      </c>
      <c r="DY87">
        <v>0</v>
      </c>
      <c r="DZ87">
        <v>0</v>
      </c>
      <c r="EA87">
        <v>0</v>
      </c>
      <c r="EB87">
        <v>1</v>
      </c>
      <c r="EC87">
        <v>0</v>
      </c>
      <c r="ED87">
        <v>0</v>
      </c>
      <c r="EE87">
        <v>0</v>
      </c>
      <c r="EF87">
        <v>0</v>
      </c>
      <c r="EG87">
        <v>0</v>
      </c>
      <c r="EH87">
        <v>0</v>
      </c>
      <c r="EI87">
        <v>0</v>
      </c>
      <c r="EJ87">
        <v>0</v>
      </c>
      <c r="EK87">
        <v>1</v>
      </c>
      <c r="EL87">
        <v>0</v>
      </c>
      <c r="EM87">
        <v>0</v>
      </c>
      <c r="EN87">
        <v>1</v>
      </c>
    </row>
    <row r="88" spans="1:144">
      <c r="A88" t="s">
        <v>21</v>
      </c>
      <c r="B88" t="s">
        <v>37</v>
      </c>
      <c r="C88" t="s">
        <v>61</v>
      </c>
      <c r="D88" t="s">
        <v>163</v>
      </c>
      <c r="E88" t="s">
        <v>556</v>
      </c>
      <c r="F88" t="s">
        <v>1237</v>
      </c>
      <c r="G88" t="s">
        <v>557</v>
      </c>
      <c r="H88" t="s">
        <v>1238</v>
      </c>
      <c r="I88" t="s">
        <v>556</v>
      </c>
      <c r="J88" t="s">
        <v>1239</v>
      </c>
      <c r="K88" t="s">
        <v>556</v>
      </c>
      <c r="L88" t="s">
        <v>1240</v>
      </c>
      <c r="M88" t="s">
        <v>556</v>
      </c>
      <c r="N88" t="s">
        <v>1241</v>
      </c>
      <c r="O88" t="s">
        <v>557</v>
      </c>
      <c r="P88" t="s">
        <v>1242</v>
      </c>
      <c r="Q88" t="s">
        <v>556</v>
      </c>
      <c r="R88" t="s">
        <v>1243</v>
      </c>
      <c r="S88" t="s">
        <v>1244</v>
      </c>
      <c r="T88" t="s">
        <v>560</v>
      </c>
      <c r="U88" t="s">
        <v>1245</v>
      </c>
      <c r="V88" t="s">
        <v>562</v>
      </c>
      <c r="W88" t="s">
        <v>1246</v>
      </c>
      <c r="X88" t="s">
        <v>564</v>
      </c>
      <c r="Y88" t="s">
        <v>1247</v>
      </c>
      <c r="Z88" t="s">
        <v>565</v>
      </c>
      <c r="AA88" t="s">
        <v>1248</v>
      </c>
      <c r="AB88" t="s">
        <v>646</v>
      </c>
      <c r="AC88" t="s">
        <v>1249</v>
      </c>
      <c r="AD88" t="s">
        <v>644</v>
      </c>
      <c r="AE88">
        <v>0</v>
      </c>
      <c r="AF88">
        <v>0</v>
      </c>
      <c r="AG88">
        <v>1</v>
      </c>
      <c r="AH88">
        <v>0</v>
      </c>
      <c r="AI88">
        <v>0</v>
      </c>
      <c r="AJ88">
        <v>1</v>
      </c>
      <c r="AK88">
        <v>0</v>
      </c>
      <c r="AL88">
        <v>0</v>
      </c>
      <c r="AM88">
        <v>0</v>
      </c>
      <c r="AN88">
        <v>1</v>
      </c>
      <c r="AO88">
        <v>0</v>
      </c>
      <c r="AP88">
        <v>1</v>
      </c>
      <c r="AQ88">
        <v>0</v>
      </c>
      <c r="AR88">
        <v>0</v>
      </c>
      <c r="AS88">
        <v>1</v>
      </c>
      <c r="AT88">
        <v>0</v>
      </c>
      <c r="AU88">
        <v>0</v>
      </c>
      <c r="AV88">
        <v>1</v>
      </c>
      <c r="AW88">
        <v>0</v>
      </c>
      <c r="AX88">
        <v>0</v>
      </c>
      <c r="AY88">
        <v>1</v>
      </c>
      <c r="AZ88">
        <v>0</v>
      </c>
      <c r="BA88">
        <v>0</v>
      </c>
      <c r="BB88">
        <v>1</v>
      </c>
      <c r="BC88">
        <v>0</v>
      </c>
      <c r="BD88">
        <v>0</v>
      </c>
      <c r="BE88">
        <v>1</v>
      </c>
      <c r="BF88">
        <v>0</v>
      </c>
      <c r="BG88">
        <v>0</v>
      </c>
      <c r="BH88">
        <v>1</v>
      </c>
      <c r="BI88">
        <v>0</v>
      </c>
      <c r="BJ88">
        <v>0</v>
      </c>
      <c r="BK88">
        <v>0</v>
      </c>
      <c r="BL88">
        <v>1</v>
      </c>
      <c r="BM88">
        <v>0</v>
      </c>
      <c r="BN88">
        <v>1</v>
      </c>
      <c r="BO88">
        <v>0</v>
      </c>
      <c r="BP88">
        <v>0</v>
      </c>
      <c r="BQ88">
        <v>1</v>
      </c>
      <c r="BR88">
        <v>0</v>
      </c>
      <c r="BS88">
        <v>0</v>
      </c>
      <c r="BT88">
        <v>1</v>
      </c>
      <c r="BU88">
        <v>1</v>
      </c>
      <c r="BV88">
        <v>0</v>
      </c>
      <c r="BW88">
        <v>0</v>
      </c>
      <c r="BX88">
        <v>0</v>
      </c>
      <c r="BY88">
        <v>0</v>
      </c>
      <c r="BZ88">
        <v>0</v>
      </c>
      <c r="CA88">
        <v>0</v>
      </c>
      <c r="CB88">
        <v>0</v>
      </c>
      <c r="CC88">
        <v>0</v>
      </c>
      <c r="CD88">
        <v>0</v>
      </c>
      <c r="CE88">
        <v>0</v>
      </c>
      <c r="CF88">
        <v>1</v>
      </c>
      <c r="CG88">
        <v>0</v>
      </c>
      <c r="CH88">
        <v>0</v>
      </c>
      <c r="CI88">
        <v>1</v>
      </c>
      <c r="CJ88">
        <v>0</v>
      </c>
      <c r="CK88">
        <v>0</v>
      </c>
      <c r="CL88">
        <v>0</v>
      </c>
      <c r="CM88">
        <v>0</v>
      </c>
      <c r="CN88">
        <v>0</v>
      </c>
      <c r="CO88">
        <v>0</v>
      </c>
      <c r="CP88">
        <v>0</v>
      </c>
      <c r="CQ88">
        <v>0</v>
      </c>
      <c r="CR88">
        <v>1</v>
      </c>
      <c r="CS88">
        <v>0</v>
      </c>
      <c r="CT88">
        <v>0</v>
      </c>
      <c r="CU88">
        <v>0</v>
      </c>
      <c r="CV88">
        <v>0</v>
      </c>
      <c r="CW88">
        <v>1</v>
      </c>
      <c r="CX88">
        <v>0</v>
      </c>
      <c r="CY88">
        <v>0</v>
      </c>
      <c r="CZ88">
        <v>0</v>
      </c>
      <c r="DA88">
        <v>0</v>
      </c>
      <c r="DB88">
        <v>0</v>
      </c>
      <c r="DC88">
        <v>0</v>
      </c>
      <c r="DD88">
        <v>1</v>
      </c>
      <c r="DE88">
        <v>0</v>
      </c>
      <c r="DF88">
        <v>0</v>
      </c>
      <c r="DG88">
        <v>0</v>
      </c>
      <c r="DH88">
        <v>0</v>
      </c>
      <c r="DI88">
        <v>0</v>
      </c>
      <c r="DJ88">
        <v>1</v>
      </c>
      <c r="DK88">
        <v>0</v>
      </c>
      <c r="DL88">
        <v>0</v>
      </c>
      <c r="DM88">
        <v>0</v>
      </c>
      <c r="DN88">
        <v>0</v>
      </c>
      <c r="DO88">
        <v>0</v>
      </c>
      <c r="DP88">
        <v>1</v>
      </c>
      <c r="DQ88">
        <v>0</v>
      </c>
      <c r="DR88">
        <v>0</v>
      </c>
      <c r="DS88">
        <v>0</v>
      </c>
      <c r="DT88">
        <v>0</v>
      </c>
      <c r="DU88">
        <v>0</v>
      </c>
      <c r="DV88">
        <v>0</v>
      </c>
      <c r="DW88">
        <v>0</v>
      </c>
      <c r="DX88">
        <v>0</v>
      </c>
      <c r="DY88">
        <v>1</v>
      </c>
      <c r="DZ88">
        <v>0</v>
      </c>
      <c r="EA88">
        <v>0</v>
      </c>
      <c r="EB88">
        <v>1</v>
      </c>
      <c r="EC88">
        <v>0</v>
      </c>
      <c r="ED88">
        <v>0</v>
      </c>
      <c r="EE88">
        <v>0</v>
      </c>
      <c r="EF88">
        <v>1</v>
      </c>
      <c r="EG88">
        <v>0</v>
      </c>
      <c r="EH88">
        <v>0</v>
      </c>
      <c r="EI88">
        <v>0</v>
      </c>
      <c r="EJ88">
        <v>0</v>
      </c>
      <c r="EK88">
        <v>0</v>
      </c>
      <c r="EL88">
        <v>0</v>
      </c>
      <c r="EM88">
        <v>0</v>
      </c>
      <c r="EN88">
        <v>1</v>
      </c>
    </row>
    <row r="89" spans="1:144">
      <c r="A89" t="s">
        <v>19</v>
      </c>
      <c r="B89" t="s">
        <v>35</v>
      </c>
      <c r="C89" t="s">
        <v>63</v>
      </c>
      <c r="D89" t="s">
        <v>165</v>
      </c>
      <c r="E89" t="s">
        <v>557</v>
      </c>
      <c r="F89" t="s">
        <v>1250</v>
      </c>
      <c r="G89" t="s">
        <v>557</v>
      </c>
      <c r="H89" t="s">
        <v>1251</v>
      </c>
      <c r="I89" t="s">
        <v>557</v>
      </c>
      <c r="J89" t="s">
        <v>1252</v>
      </c>
      <c r="K89" t="s">
        <v>556</v>
      </c>
      <c r="L89" t="s">
        <v>1253</v>
      </c>
      <c r="M89" t="s">
        <v>557</v>
      </c>
      <c r="N89" t="s">
        <v>1254</v>
      </c>
      <c r="O89" t="s">
        <v>556</v>
      </c>
      <c r="P89" t="s">
        <v>1255</v>
      </c>
      <c r="Q89" t="s">
        <v>557</v>
      </c>
      <c r="R89" t="s">
        <v>1256</v>
      </c>
      <c r="S89" t="s">
        <v>1257</v>
      </c>
      <c r="T89" t="s">
        <v>564</v>
      </c>
      <c r="U89" t="s">
        <v>1258</v>
      </c>
      <c r="V89" t="s">
        <v>560</v>
      </c>
      <c r="W89" t="s">
        <v>1259</v>
      </c>
      <c r="X89" t="s">
        <v>564</v>
      </c>
      <c r="Y89" t="s">
        <v>1260</v>
      </c>
      <c r="Z89" t="s">
        <v>570</v>
      </c>
      <c r="AA89" t="s">
        <v>1261</v>
      </c>
      <c r="AB89" t="s">
        <v>564</v>
      </c>
      <c r="AC89" t="s">
        <v>1262</v>
      </c>
      <c r="AD89" t="s">
        <v>569</v>
      </c>
      <c r="AE89">
        <v>0</v>
      </c>
      <c r="AF89">
        <v>0</v>
      </c>
      <c r="AG89">
        <v>0</v>
      </c>
      <c r="AH89">
        <v>1</v>
      </c>
      <c r="AI89">
        <v>0</v>
      </c>
      <c r="AJ89">
        <v>1</v>
      </c>
      <c r="AK89">
        <v>0</v>
      </c>
      <c r="AL89">
        <v>0</v>
      </c>
      <c r="AM89">
        <v>0</v>
      </c>
      <c r="AN89">
        <v>1</v>
      </c>
      <c r="AO89">
        <v>0</v>
      </c>
      <c r="AP89">
        <v>1</v>
      </c>
      <c r="AQ89">
        <v>0</v>
      </c>
      <c r="AR89">
        <v>0</v>
      </c>
      <c r="AS89">
        <v>0</v>
      </c>
      <c r="AT89">
        <v>1</v>
      </c>
      <c r="AU89">
        <v>0</v>
      </c>
      <c r="AV89">
        <v>1</v>
      </c>
      <c r="AW89">
        <v>0</v>
      </c>
      <c r="AX89">
        <v>0</v>
      </c>
      <c r="AY89">
        <v>1</v>
      </c>
      <c r="AZ89">
        <v>0</v>
      </c>
      <c r="BA89">
        <v>0</v>
      </c>
      <c r="BB89">
        <v>1</v>
      </c>
      <c r="BC89">
        <v>0</v>
      </c>
      <c r="BD89">
        <v>0</v>
      </c>
      <c r="BE89">
        <v>0</v>
      </c>
      <c r="BF89">
        <v>1</v>
      </c>
      <c r="BG89">
        <v>0</v>
      </c>
      <c r="BH89">
        <v>1</v>
      </c>
      <c r="BI89">
        <v>0</v>
      </c>
      <c r="BJ89">
        <v>0</v>
      </c>
      <c r="BK89">
        <v>1</v>
      </c>
      <c r="BL89">
        <v>0</v>
      </c>
      <c r="BM89">
        <v>0</v>
      </c>
      <c r="BN89">
        <v>1</v>
      </c>
      <c r="BO89">
        <v>0</v>
      </c>
      <c r="BP89">
        <v>0</v>
      </c>
      <c r="BQ89">
        <v>0</v>
      </c>
      <c r="BR89">
        <v>1</v>
      </c>
      <c r="BS89">
        <v>0</v>
      </c>
      <c r="BT89">
        <v>1</v>
      </c>
      <c r="BU89">
        <v>0</v>
      </c>
      <c r="BV89">
        <v>0</v>
      </c>
      <c r="BW89">
        <v>0</v>
      </c>
      <c r="BX89">
        <v>0</v>
      </c>
      <c r="BY89">
        <v>1</v>
      </c>
      <c r="BZ89">
        <v>0</v>
      </c>
      <c r="CA89">
        <v>0</v>
      </c>
      <c r="CB89">
        <v>0</v>
      </c>
      <c r="CC89">
        <v>0</v>
      </c>
      <c r="CD89">
        <v>0</v>
      </c>
      <c r="CE89">
        <v>0</v>
      </c>
      <c r="CF89">
        <v>1</v>
      </c>
      <c r="CG89">
        <v>1</v>
      </c>
      <c r="CH89">
        <v>0</v>
      </c>
      <c r="CI89">
        <v>0</v>
      </c>
      <c r="CJ89">
        <v>0</v>
      </c>
      <c r="CK89">
        <v>0</v>
      </c>
      <c r="CL89">
        <v>0</v>
      </c>
      <c r="CM89">
        <v>0</v>
      </c>
      <c r="CN89">
        <v>0</v>
      </c>
      <c r="CO89">
        <v>0</v>
      </c>
      <c r="CP89">
        <v>0</v>
      </c>
      <c r="CQ89">
        <v>0</v>
      </c>
      <c r="CR89">
        <v>1</v>
      </c>
      <c r="CS89">
        <v>0</v>
      </c>
      <c r="CT89">
        <v>0</v>
      </c>
      <c r="CU89">
        <v>0</v>
      </c>
      <c r="CV89">
        <v>0</v>
      </c>
      <c r="CW89">
        <v>1</v>
      </c>
      <c r="CX89">
        <v>0</v>
      </c>
      <c r="CY89">
        <v>0</v>
      </c>
      <c r="CZ89">
        <v>0</v>
      </c>
      <c r="DA89">
        <v>0</v>
      </c>
      <c r="DB89">
        <v>0</v>
      </c>
      <c r="DC89">
        <v>0</v>
      </c>
      <c r="DD89">
        <v>1</v>
      </c>
      <c r="DE89">
        <v>0</v>
      </c>
      <c r="DF89">
        <v>0</v>
      </c>
      <c r="DG89">
        <v>0</v>
      </c>
      <c r="DH89">
        <v>0</v>
      </c>
      <c r="DI89">
        <v>0</v>
      </c>
      <c r="DJ89">
        <v>0</v>
      </c>
      <c r="DK89">
        <v>0</v>
      </c>
      <c r="DL89">
        <v>0</v>
      </c>
      <c r="DM89">
        <v>0</v>
      </c>
      <c r="DN89">
        <v>0</v>
      </c>
      <c r="DO89">
        <v>1</v>
      </c>
      <c r="DP89">
        <v>1</v>
      </c>
      <c r="DQ89">
        <v>0</v>
      </c>
      <c r="DR89">
        <v>0</v>
      </c>
      <c r="DS89">
        <v>0</v>
      </c>
      <c r="DT89">
        <v>0</v>
      </c>
      <c r="DU89">
        <v>1</v>
      </c>
      <c r="DV89">
        <v>0</v>
      </c>
      <c r="DW89">
        <v>0</v>
      </c>
      <c r="DX89">
        <v>0</v>
      </c>
      <c r="DY89">
        <v>0</v>
      </c>
      <c r="DZ89">
        <v>0</v>
      </c>
      <c r="EA89">
        <v>0</v>
      </c>
      <c r="EB89">
        <v>1</v>
      </c>
      <c r="EC89">
        <v>0</v>
      </c>
      <c r="ED89">
        <v>0</v>
      </c>
      <c r="EE89">
        <v>0</v>
      </c>
      <c r="EF89">
        <v>0</v>
      </c>
      <c r="EG89">
        <v>0</v>
      </c>
      <c r="EH89">
        <v>0</v>
      </c>
      <c r="EI89">
        <v>0</v>
      </c>
      <c r="EJ89">
        <v>0</v>
      </c>
      <c r="EK89">
        <v>0</v>
      </c>
      <c r="EL89">
        <v>1</v>
      </c>
      <c r="EM89">
        <v>0</v>
      </c>
      <c r="EN89">
        <v>1</v>
      </c>
    </row>
    <row r="90" spans="1:144">
      <c r="A90" t="s">
        <v>19</v>
      </c>
      <c r="B90" t="s">
        <v>35</v>
      </c>
      <c r="C90" t="s">
        <v>63</v>
      </c>
      <c r="D90" t="s">
        <v>167</v>
      </c>
      <c r="E90" t="s">
        <v>558</v>
      </c>
      <c r="F90" t="s">
        <v>1263</v>
      </c>
      <c r="G90" t="s">
        <v>557</v>
      </c>
      <c r="H90" t="s">
        <v>1264</v>
      </c>
      <c r="I90" t="s">
        <v>558</v>
      </c>
      <c r="J90" t="s">
        <v>1265</v>
      </c>
      <c r="K90" t="s">
        <v>556</v>
      </c>
      <c r="L90" t="s">
        <v>1266</v>
      </c>
      <c r="M90" t="s">
        <v>558</v>
      </c>
      <c r="N90" t="s">
        <v>1267</v>
      </c>
      <c r="O90" t="s">
        <v>556</v>
      </c>
      <c r="P90" t="s">
        <v>1268</v>
      </c>
      <c r="Q90" t="s">
        <v>557</v>
      </c>
      <c r="R90" t="s">
        <v>1269</v>
      </c>
      <c r="S90" t="s">
        <v>1270</v>
      </c>
      <c r="T90" t="s">
        <v>560</v>
      </c>
      <c r="U90" t="s">
        <v>1271</v>
      </c>
      <c r="V90" t="s">
        <v>561</v>
      </c>
      <c r="W90" t="s">
        <v>1272</v>
      </c>
      <c r="X90" t="s">
        <v>562</v>
      </c>
      <c r="Y90" t="s">
        <v>1273</v>
      </c>
      <c r="Z90" t="s">
        <v>644</v>
      </c>
      <c r="AA90" t="s">
        <v>1274</v>
      </c>
      <c r="AB90" t="s">
        <v>646</v>
      </c>
      <c r="AC90" t="s">
        <v>1275</v>
      </c>
      <c r="AD90" t="s">
        <v>566</v>
      </c>
      <c r="AE90">
        <v>0</v>
      </c>
      <c r="AF90">
        <v>0</v>
      </c>
      <c r="AG90">
        <v>0</v>
      </c>
      <c r="AH90">
        <v>0</v>
      </c>
      <c r="AI90">
        <v>1</v>
      </c>
      <c r="AJ90">
        <v>1</v>
      </c>
      <c r="AK90">
        <v>0</v>
      </c>
      <c r="AL90">
        <v>0</v>
      </c>
      <c r="AM90">
        <v>0</v>
      </c>
      <c r="AN90">
        <v>1</v>
      </c>
      <c r="AO90">
        <v>0</v>
      </c>
      <c r="AP90">
        <v>1</v>
      </c>
      <c r="AQ90">
        <v>0</v>
      </c>
      <c r="AR90">
        <v>0</v>
      </c>
      <c r="AS90">
        <v>0</v>
      </c>
      <c r="AT90">
        <v>0</v>
      </c>
      <c r="AU90">
        <v>1</v>
      </c>
      <c r="AV90">
        <v>1</v>
      </c>
      <c r="AW90">
        <v>0</v>
      </c>
      <c r="AX90">
        <v>0</v>
      </c>
      <c r="AY90">
        <v>1</v>
      </c>
      <c r="AZ90">
        <v>0</v>
      </c>
      <c r="BA90">
        <v>0</v>
      </c>
      <c r="BB90">
        <v>1</v>
      </c>
      <c r="BC90">
        <v>0</v>
      </c>
      <c r="BD90">
        <v>0</v>
      </c>
      <c r="BE90">
        <v>0</v>
      </c>
      <c r="BF90">
        <v>0</v>
      </c>
      <c r="BG90">
        <v>1</v>
      </c>
      <c r="BH90">
        <v>1</v>
      </c>
      <c r="BI90">
        <v>0</v>
      </c>
      <c r="BJ90">
        <v>0</v>
      </c>
      <c r="BK90">
        <v>1</v>
      </c>
      <c r="BL90">
        <v>0</v>
      </c>
      <c r="BM90">
        <v>0</v>
      </c>
      <c r="BN90">
        <v>1</v>
      </c>
      <c r="BO90">
        <v>0</v>
      </c>
      <c r="BP90">
        <v>0</v>
      </c>
      <c r="BQ90">
        <v>0</v>
      </c>
      <c r="BR90">
        <v>1</v>
      </c>
      <c r="BS90">
        <v>0</v>
      </c>
      <c r="BT90">
        <v>1</v>
      </c>
      <c r="BU90">
        <v>1</v>
      </c>
      <c r="BV90">
        <v>0</v>
      </c>
      <c r="BW90">
        <v>0</v>
      </c>
      <c r="BX90">
        <v>0</v>
      </c>
      <c r="BY90">
        <v>0</v>
      </c>
      <c r="BZ90">
        <v>0</v>
      </c>
      <c r="CA90">
        <v>0</v>
      </c>
      <c r="CB90">
        <v>0</v>
      </c>
      <c r="CC90">
        <v>0</v>
      </c>
      <c r="CD90">
        <v>0</v>
      </c>
      <c r="CE90">
        <v>0</v>
      </c>
      <c r="CF90">
        <v>1</v>
      </c>
      <c r="CG90">
        <v>0</v>
      </c>
      <c r="CH90">
        <v>1</v>
      </c>
      <c r="CI90">
        <v>0</v>
      </c>
      <c r="CJ90">
        <v>0</v>
      </c>
      <c r="CK90">
        <v>0</v>
      </c>
      <c r="CL90">
        <v>0</v>
      </c>
      <c r="CM90">
        <v>0</v>
      </c>
      <c r="CN90">
        <v>0</v>
      </c>
      <c r="CO90">
        <v>0</v>
      </c>
      <c r="CP90">
        <v>0</v>
      </c>
      <c r="CQ90">
        <v>0</v>
      </c>
      <c r="CR90">
        <v>1</v>
      </c>
      <c r="CS90">
        <v>0</v>
      </c>
      <c r="CT90">
        <v>0</v>
      </c>
      <c r="CU90">
        <v>1</v>
      </c>
      <c r="CV90">
        <v>0</v>
      </c>
      <c r="CW90">
        <v>0</v>
      </c>
      <c r="CX90">
        <v>0</v>
      </c>
      <c r="CY90">
        <v>0</v>
      </c>
      <c r="CZ90">
        <v>0</v>
      </c>
      <c r="DA90">
        <v>0</v>
      </c>
      <c r="DB90">
        <v>0</v>
      </c>
      <c r="DC90">
        <v>0</v>
      </c>
      <c r="DD90">
        <v>1</v>
      </c>
      <c r="DE90">
        <v>0</v>
      </c>
      <c r="DF90">
        <v>0</v>
      </c>
      <c r="DG90">
        <v>0</v>
      </c>
      <c r="DH90">
        <v>1</v>
      </c>
      <c r="DI90">
        <v>0</v>
      </c>
      <c r="DJ90">
        <v>0</v>
      </c>
      <c r="DK90">
        <v>0</v>
      </c>
      <c r="DL90">
        <v>0</v>
      </c>
      <c r="DM90">
        <v>0</v>
      </c>
      <c r="DN90">
        <v>0</v>
      </c>
      <c r="DO90">
        <v>0</v>
      </c>
      <c r="DP90">
        <v>1</v>
      </c>
      <c r="DQ90">
        <v>0</v>
      </c>
      <c r="DR90">
        <v>0</v>
      </c>
      <c r="DS90">
        <v>0</v>
      </c>
      <c r="DT90">
        <v>0</v>
      </c>
      <c r="DU90">
        <v>0</v>
      </c>
      <c r="DV90">
        <v>0</v>
      </c>
      <c r="DW90">
        <v>0</v>
      </c>
      <c r="DX90">
        <v>0</v>
      </c>
      <c r="DY90">
        <v>1</v>
      </c>
      <c r="DZ90">
        <v>0</v>
      </c>
      <c r="EA90">
        <v>0</v>
      </c>
      <c r="EB90">
        <v>1</v>
      </c>
      <c r="EC90">
        <v>0</v>
      </c>
      <c r="ED90">
        <v>0</v>
      </c>
      <c r="EE90">
        <v>0</v>
      </c>
      <c r="EF90">
        <v>0</v>
      </c>
      <c r="EG90">
        <v>0</v>
      </c>
      <c r="EH90">
        <v>0</v>
      </c>
      <c r="EI90">
        <v>1</v>
      </c>
      <c r="EJ90">
        <v>0</v>
      </c>
      <c r="EK90">
        <v>0</v>
      </c>
      <c r="EL90">
        <v>0</v>
      </c>
      <c r="EM90">
        <v>0</v>
      </c>
      <c r="EN90">
        <v>1</v>
      </c>
    </row>
    <row r="91" spans="1:144">
      <c r="A91" t="s">
        <v>15</v>
      </c>
      <c r="B91" t="s">
        <v>23</v>
      </c>
      <c r="C91" t="s">
        <v>43</v>
      </c>
      <c r="D91" t="s">
        <v>169</v>
      </c>
      <c r="E91" t="s">
        <v>557</v>
      </c>
      <c r="F91" t="s">
        <v>1276</v>
      </c>
      <c r="G91" t="s">
        <v>557</v>
      </c>
      <c r="H91" t="s">
        <v>1277</v>
      </c>
      <c r="I91" t="s">
        <v>557</v>
      </c>
      <c r="J91" t="s">
        <v>1278</v>
      </c>
      <c r="K91" t="s">
        <v>557</v>
      </c>
      <c r="L91" t="s">
        <v>1279</v>
      </c>
      <c r="M91" t="s">
        <v>557</v>
      </c>
      <c r="N91" t="s">
        <v>1280</v>
      </c>
      <c r="O91" t="s">
        <v>557</v>
      </c>
      <c r="P91" t="s">
        <v>1281</v>
      </c>
      <c r="Q91" t="s">
        <v>557</v>
      </c>
      <c r="R91" t="s">
        <v>1282</v>
      </c>
      <c r="S91" t="s">
        <v>1283</v>
      </c>
      <c r="T91" t="s">
        <v>570</v>
      </c>
      <c r="U91" t="s">
        <v>713</v>
      </c>
      <c r="V91" t="s">
        <v>713</v>
      </c>
      <c r="W91" t="s">
        <v>713</v>
      </c>
      <c r="X91" t="s">
        <v>713</v>
      </c>
      <c r="Y91" t="s">
        <v>1284</v>
      </c>
      <c r="Z91" t="s">
        <v>570</v>
      </c>
      <c r="AA91" t="s">
        <v>713</v>
      </c>
      <c r="AB91" t="s">
        <v>713</v>
      </c>
      <c r="AC91" t="s">
        <v>713</v>
      </c>
      <c r="AD91" t="s">
        <v>713</v>
      </c>
      <c r="AE91">
        <v>0</v>
      </c>
      <c r="AF91">
        <v>0</v>
      </c>
      <c r="AG91">
        <v>0</v>
      </c>
      <c r="AH91">
        <v>1</v>
      </c>
      <c r="AI91">
        <v>0</v>
      </c>
      <c r="AJ91">
        <v>1</v>
      </c>
      <c r="AK91">
        <v>0</v>
      </c>
      <c r="AL91">
        <v>0</v>
      </c>
      <c r="AM91">
        <v>0</v>
      </c>
      <c r="AN91">
        <v>1</v>
      </c>
      <c r="AO91">
        <v>0</v>
      </c>
      <c r="AP91">
        <v>1</v>
      </c>
      <c r="AQ91">
        <v>0</v>
      </c>
      <c r="AR91">
        <v>0</v>
      </c>
      <c r="AS91">
        <v>0</v>
      </c>
      <c r="AT91">
        <v>1</v>
      </c>
      <c r="AU91">
        <v>0</v>
      </c>
      <c r="AV91">
        <v>1</v>
      </c>
      <c r="AW91">
        <v>0</v>
      </c>
      <c r="AX91">
        <v>0</v>
      </c>
      <c r="AY91">
        <v>0</v>
      </c>
      <c r="AZ91">
        <v>1</v>
      </c>
      <c r="BA91">
        <v>0</v>
      </c>
      <c r="BB91">
        <v>1</v>
      </c>
      <c r="BC91">
        <v>0</v>
      </c>
      <c r="BD91">
        <v>0</v>
      </c>
      <c r="BE91">
        <v>0</v>
      </c>
      <c r="BF91">
        <v>1</v>
      </c>
      <c r="BG91">
        <v>0</v>
      </c>
      <c r="BH91">
        <v>1</v>
      </c>
      <c r="BI91">
        <v>0</v>
      </c>
      <c r="BJ91">
        <v>0</v>
      </c>
      <c r="BK91">
        <v>0</v>
      </c>
      <c r="BL91">
        <v>1</v>
      </c>
      <c r="BM91">
        <v>0</v>
      </c>
      <c r="BN91">
        <v>1</v>
      </c>
      <c r="BO91">
        <v>0</v>
      </c>
      <c r="BP91">
        <v>0</v>
      </c>
      <c r="BQ91">
        <v>0</v>
      </c>
      <c r="BR91">
        <v>1</v>
      </c>
      <c r="BS91">
        <v>0</v>
      </c>
      <c r="BT91">
        <v>1</v>
      </c>
      <c r="BU91">
        <v>0</v>
      </c>
      <c r="BV91">
        <v>0</v>
      </c>
      <c r="BW91">
        <v>0</v>
      </c>
      <c r="BX91">
        <v>0</v>
      </c>
      <c r="BY91">
        <v>0</v>
      </c>
      <c r="BZ91">
        <v>0</v>
      </c>
      <c r="CA91">
        <v>0</v>
      </c>
      <c r="CB91">
        <v>0</v>
      </c>
      <c r="CC91">
        <v>0</v>
      </c>
      <c r="CD91">
        <v>0</v>
      </c>
      <c r="CE91">
        <v>1</v>
      </c>
      <c r="CF91">
        <v>1</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1</v>
      </c>
      <c r="DP91">
        <v>1</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row>
    <row r="92" spans="1:144">
      <c r="A92" t="s">
        <v>19</v>
      </c>
      <c r="B92" t="s">
        <v>35</v>
      </c>
      <c r="C92" t="s">
        <v>63</v>
      </c>
      <c r="D92" t="s">
        <v>171</v>
      </c>
      <c r="E92" t="s">
        <v>557</v>
      </c>
      <c r="F92" t="s">
        <v>1285</v>
      </c>
      <c r="G92" t="s">
        <v>557</v>
      </c>
      <c r="H92" t="s">
        <v>1286</v>
      </c>
      <c r="I92" t="s">
        <v>557</v>
      </c>
      <c r="J92" t="s">
        <v>1287</v>
      </c>
      <c r="K92" t="s">
        <v>557</v>
      </c>
      <c r="L92" t="s">
        <v>1288</v>
      </c>
      <c r="M92" t="s">
        <v>557</v>
      </c>
      <c r="N92" t="s">
        <v>1289</v>
      </c>
      <c r="O92" t="s">
        <v>557</v>
      </c>
      <c r="P92" t="s">
        <v>1290</v>
      </c>
      <c r="Q92" t="s">
        <v>557</v>
      </c>
      <c r="R92" t="s">
        <v>1291</v>
      </c>
      <c r="S92" t="s">
        <v>1292</v>
      </c>
      <c r="T92" t="s">
        <v>560</v>
      </c>
      <c r="U92" t="s">
        <v>1293</v>
      </c>
      <c r="V92" t="s">
        <v>569</v>
      </c>
      <c r="W92" t="s">
        <v>1294</v>
      </c>
      <c r="X92" t="s">
        <v>560</v>
      </c>
      <c r="Y92" t="s">
        <v>1295</v>
      </c>
      <c r="Z92" t="s">
        <v>645</v>
      </c>
      <c r="AA92" t="s">
        <v>1296</v>
      </c>
      <c r="AB92" t="s">
        <v>566</v>
      </c>
      <c r="AC92" t="s">
        <v>1297</v>
      </c>
      <c r="AD92" t="s">
        <v>644</v>
      </c>
      <c r="AE92">
        <v>0</v>
      </c>
      <c r="AF92">
        <v>0</v>
      </c>
      <c r="AG92">
        <v>0</v>
      </c>
      <c r="AH92">
        <v>1</v>
      </c>
      <c r="AI92">
        <v>0</v>
      </c>
      <c r="AJ92">
        <v>1</v>
      </c>
      <c r="AK92">
        <v>0</v>
      </c>
      <c r="AL92">
        <v>0</v>
      </c>
      <c r="AM92">
        <v>0</v>
      </c>
      <c r="AN92">
        <v>1</v>
      </c>
      <c r="AO92">
        <v>0</v>
      </c>
      <c r="AP92">
        <v>1</v>
      </c>
      <c r="AQ92">
        <v>0</v>
      </c>
      <c r="AR92">
        <v>0</v>
      </c>
      <c r="AS92">
        <v>0</v>
      </c>
      <c r="AT92">
        <v>1</v>
      </c>
      <c r="AU92">
        <v>0</v>
      </c>
      <c r="AV92">
        <v>1</v>
      </c>
      <c r="AW92">
        <v>0</v>
      </c>
      <c r="AX92">
        <v>0</v>
      </c>
      <c r="AY92">
        <v>0</v>
      </c>
      <c r="AZ92">
        <v>1</v>
      </c>
      <c r="BA92">
        <v>0</v>
      </c>
      <c r="BB92">
        <v>1</v>
      </c>
      <c r="BC92">
        <v>0</v>
      </c>
      <c r="BD92">
        <v>0</v>
      </c>
      <c r="BE92">
        <v>0</v>
      </c>
      <c r="BF92">
        <v>1</v>
      </c>
      <c r="BG92">
        <v>0</v>
      </c>
      <c r="BH92">
        <v>1</v>
      </c>
      <c r="BI92">
        <v>0</v>
      </c>
      <c r="BJ92">
        <v>0</v>
      </c>
      <c r="BK92">
        <v>0</v>
      </c>
      <c r="BL92">
        <v>1</v>
      </c>
      <c r="BM92">
        <v>0</v>
      </c>
      <c r="BN92">
        <v>1</v>
      </c>
      <c r="BO92">
        <v>0</v>
      </c>
      <c r="BP92">
        <v>0</v>
      </c>
      <c r="BQ92">
        <v>0</v>
      </c>
      <c r="BR92">
        <v>1</v>
      </c>
      <c r="BS92">
        <v>0</v>
      </c>
      <c r="BT92">
        <v>1</v>
      </c>
      <c r="BU92">
        <v>1</v>
      </c>
      <c r="BV92">
        <v>0</v>
      </c>
      <c r="BW92">
        <v>0</v>
      </c>
      <c r="BX92">
        <v>0</v>
      </c>
      <c r="BY92">
        <v>0</v>
      </c>
      <c r="BZ92">
        <v>0</v>
      </c>
      <c r="CA92">
        <v>0</v>
      </c>
      <c r="CB92">
        <v>0</v>
      </c>
      <c r="CC92">
        <v>0</v>
      </c>
      <c r="CD92">
        <v>0</v>
      </c>
      <c r="CE92">
        <v>0</v>
      </c>
      <c r="CF92">
        <v>1</v>
      </c>
      <c r="CG92">
        <v>0</v>
      </c>
      <c r="CH92">
        <v>0</v>
      </c>
      <c r="CI92">
        <v>0</v>
      </c>
      <c r="CJ92">
        <v>0</v>
      </c>
      <c r="CK92">
        <v>0</v>
      </c>
      <c r="CL92">
        <v>0</v>
      </c>
      <c r="CM92">
        <v>0</v>
      </c>
      <c r="CN92">
        <v>0</v>
      </c>
      <c r="CO92">
        <v>0</v>
      </c>
      <c r="CP92">
        <v>1</v>
      </c>
      <c r="CQ92">
        <v>0</v>
      </c>
      <c r="CR92">
        <v>1</v>
      </c>
      <c r="CS92">
        <v>1</v>
      </c>
      <c r="CT92">
        <v>0</v>
      </c>
      <c r="CU92">
        <v>0</v>
      </c>
      <c r="CV92">
        <v>0</v>
      </c>
      <c r="CW92">
        <v>0</v>
      </c>
      <c r="CX92">
        <v>0</v>
      </c>
      <c r="CY92">
        <v>0</v>
      </c>
      <c r="CZ92">
        <v>0</v>
      </c>
      <c r="DA92">
        <v>0</v>
      </c>
      <c r="DB92">
        <v>0</v>
      </c>
      <c r="DC92">
        <v>0</v>
      </c>
      <c r="DD92">
        <v>1</v>
      </c>
      <c r="DE92">
        <v>0</v>
      </c>
      <c r="DF92">
        <v>0</v>
      </c>
      <c r="DG92">
        <v>0</v>
      </c>
      <c r="DH92">
        <v>0</v>
      </c>
      <c r="DI92">
        <v>0</v>
      </c>
      <c r="DJ92">
        <v>0</v>
      </c>
      <c r="DK92">
        <v>0</v>
      </c>
      <c r="DL92">
        <v>1</v>
      </c>
      <c r="DM92">
        <v>0</v>
      </c>
      <c r="DN92">
        <v>0</v>
      </c>
      <c r="DO92">
        <v>0</v>
      </c>
      <c r="DP92">
        <v>1</v>
      </c>
      <c r="DQ92">
        <v>0</v>
      </c>
      <c r="DR92">
        <v>0</v>
      </c>
      <c r="DS92">
        <v>0</v>
      </c>
      <c r="DT92">
        <v>0</v>
      </c>
      <c r="DU92">
        <v>0</v>
      </c>
      <c r="DV92">
        <v>0</v>
      </c>
      <c r="DW92">
        <v>1</v>
      </c>
      <c r="DX92">
        <v>0</v>
      </c>
      <c r="DY92">
        <v>0</v>
      </c>
      <c r="DZ92">
        <v>0</v>
      </c>
      <c r="EA92">
        <v>0</v>
      </c>
      <c r="EB92">
        <v>1</v>
      </c>
      <c r="EC92">
        <v>0</v>
      </c>
      <c r="ED92">
        <v>0</v>
      </c>
      <c r="EE92">
        <v>0</v>
      </c>
      <c r="EF92">
        <v>1</v>
      </c>
      <c r="EG92">
        <v>0</v>
      </c>
      <c r="EH92">
        <v>0</v>
      </c>
      <c r="EI92">
        <v>0</v>
      </c>
      <c r="EJ92">
        <v>0</v>
      </c>
      <c r="EK92">
        <v>0</v>
      </c>
      <c r="EL92">
        <v>0</v>
      </c>
      <c r="EM92">
        <v>0</v>
      </c>
      <c r="EN92">
        <v>1</v>
      </c>
    </row>
    <row r="93" spans="1:144">
      <c r="A93" t="s">
        <v>17</v>
      </c>
      <c r="B93" t="s">
        <v>31</v>
      </c>
      <c r="C93" t="s">
        <v>49</v>
      </c>
      <c r="D93" t="s">
        <v>173</v>
      </c>
      <c r="E93" t="s">
        <v>557</v>
      </c>
      <c r="F93" t="s">
        <v>1298</v>
      </c>
      <c r="G93" t="s">
        <v>557</v>
      </c>
      <c r="H93" t="s">
        <v>1299</v>
      </c>
      <c r="I93" t="s">
        <v>557</v>
      </c>
      <c r="J93" t="s">
        <v>1300</v>
      </c>
      <c r="K93" t="s">
        <v>557</v>
      </c>
      <c r="L93" t="s">
        <v>1301</v>
      </c>
      <c r="M93" t="s">
        <v>557</v>
      </c>
      <c r="N93" t="s">
        <v>1302</v>
      </c>
      <c r="O93" t="s">
        <v>557</v>
      </c>
      <c r="P93" t="s">
        <v>1303</v>
      </c>
      <c r="Q93" t="s">
        <v>557</v>
      </c>
      <c r="R93" t="s">
        <v>1304</v>
      </c>
      <c r="S93" t="s">
        <v>1305</v>
      </c>
      <c r="T93" t="s">
        <v>562</v>
      </c>
      <c r="U93" t="s">
        <v>1306</v>
      </c>
      <c r="V93" t="s">
        <v>645</v>
      </c>
      <c r="W93" t="s">
        <v>1307</v>
      </c>
      <c r="X93" t="s">
        <v>564</v>
      </c>
      <c r="Y93" t="s">
        <v>1308</v>
      </c>
      <c r="Z93" t="s">
        <v>570</v>
      </c>
      <c r="AA93" t="s">
        <v>1309</v>
      </c>
      <c r="AB93" t="s">
        <v>564</v>
      </c>
      <c r="AC93" t="s">
        <v>1310</v>
      </c>
      <c r="AD93" t="s">
        <v>570</v>
      </c>
      <c r="AE93">
        <v>0</v>
      </c>
      <c r="AF93">
        <v>0</v>
      </c>
      <c r="AG93">
        <v>0</v>
      </c>
      <c r="AH93">
        <v>1</v>
      </c>
      <c r="AI93">
        <v>0</v>
      </c>
      <c r="AJ93">
        <v>1</v>
      </c>
      <c r="AK93">
        <v>0</v>
      </c>
      <c r="AL93">
        <v>0</v>
      </c>
      <c r="AM93">
        <v>0</v>
      </c>
      <c r="AN93">
        <v>1</v>
      </c>
      <c r="AO93">
        <v>0</v>
      </c>
      <c r="AP93">
        <v>1</v>
      </c>
      <c r="AQ93">
        <v>0</v>
      </c>
      <c r="AR93">
        <v>0</v>
      </c>
      <c r="AS93">
        <v>0</v>
      </c>
      <c r="AT93">
        <v>1</v>
      </c>
      <c r="AU93">
        <v>0</v>
      </c>
      <c r="AV93">
        <v>1</v>
      </c>
      <c r="AW93">
        <v>0</v>
      </c>
      <c r="AX93">
        <v>0</v>
      </c>
      <c r="AY93">
        <v>0</v>
      </c>
      <c r="AZ93">
        <v>1</v>
      </c>
      <c r="BA93">
        <v>0</v>
      </c>
      <c r="BB93">
        <v>1</v>
      </c>
      <c r="BC93">
        <v>0</v>
      </c>
      <c r="BD93">
        <v>0</v>
      </c>
      <c r="BE93">
        <v>0</v>
      </c>
      <c r="BF93">
        <v>1</v>
      </c>
      <c r="BG93">
        <v>0</v>
      </c>
      <c r="BH93">
        <v>1</v>
      </c>
      <c r="BI93">
        <v>0</v>
      </c>
      <c r="BJ93">
        <v>0</v>
      </c>
      <c r="BK93">
        <v>0</v>
      </c>
      <c r="BL93">
        <v>1</v>
      </c>
      <c r="BM93">
        <v>0</v>
      </c>
      <c r="BN93">
        <v>1</v>
      </c>
      <c r="BO93">
        <v>0</v>
      </c>
      <c r="BP93">
        <v>0</v>
      </c>
      <c r="BQ93">
        <v>0</v>
      </c>
      <c r="BR93">
        <v>1</v>
      </c>
      <c r="BS93">
        <v>0</v>
      </c>
      <c r="BT93">
        <v>1</v>
      </c>
      <c r="BU93">
        <v>0</v>
      </c>
      <c r="BV93">
        <v>0</v>
      </c>
      <c r="BW93">
        <v>1</v>
      </c>
      <c r="BX93">
        <v>0</v>
      </c>
      <c r="BY93">
        <v>0</v>
      </c>
      <c r="BZ93">
        <v>0</v>
      </c>
      <c r="CA93">
        <v>0</v>
      </c>
      <c r="CB93">
        <v>0</v>
      </c>
      <c r="CC93">
        <v>0</v>
      </c>
      <c r="CD93">
        <v>0</v>
      </c>
      <c r="CE93">
        <v>0</v>
      </c>
      <c r="CF93">
        <v>1</v>
      </c>
      <c r="CG93">
        <v>0</v>
      </c>
      <c r="CH93">
        <v>0</v>
      </c>
      <c r="CI93">
        <v>0</v>
      </c>
      <c r="CJ93">
        <v>0</v>
      </c>
      <c r="CK93">
        <v>0</v>
      </c>
      <c r="CL93">
        <v>0</v>
      </c>
      <c r="CM93">
        <v>0</v>
      </c>
      <c r="CN93">
        <v>1</v>
      </c>
      <c r="CO93">
        <v>0</v>
      </c>
      <c r="CP93">
        <v>0</v>
      </c>
      <c r="CQ93">
        <v>0</v>
      </c>
      <c r="CR93">
        <v>1</v>
      </c>
      <c r="CS93">
        <v>0</v>
      </c>
      <c r="CT93">
        <v>0</v>
      </c>
      <c r="CU93">
        <v>0</v>
      </c>
      <c r="CV93">
        <v>0</v>
      </c>
      <c r="CW93">
        <v>1</v>
      </c>
      <c r="CX93">
        <v>0</v>
      </c>
      <c r="CY93">
        <v>0</v>
      </c>
      <c r="CZ93">
        <v>0</v>
      </c>
      <c r="DA93">
        <v>0</v>
      </c>
      <c r="DB93">
        <v>0</v>
      </c>
      <c r="DC93">
        <v>0</v>
      </c>
      <c r="DD93">
        <v>1</v>
      </c>
      <c r="DE93">
        <v>0</v>
      </c>
      <c r="DF93">
        <v>0</v>
      </c>
      <c r="DG93">
        <v>0</v>
      </c>
      <c r="DH93">
        <v>0</v>
      </c>
      <c r="DI93">
        <v>0</v>
      </c>
      <c r="DJ93">
        <v>0</v>
      </c>
      <c r="DK93">
        <v>0</v>
      </c>
      <c r="DL93">
        <v>0</v>
      </c>
      <c r="DM93">
        <v>0</v>
      </c>
      <c r="DN93">
        <v>0</v>
      </c>
      <c r="DO93">
        <v>1</v>
      </c>
      <c r="DP93">
        <v>1</v>
      </c>
      <c r="DQ93">
        <v>0</v>
      </c>
      <c r="DR93">
        <v>0</v>
      </c>
      <c r="DS93">
        <v>0</v>
      </c>
      <c r="DT93">
        <v>0</v>
      </c>
      <c r="DU93">
        <v>1</v>
      </c>
      <c r="DV93">
        <v>0</v>
      </c>
      <c r="DW93">
        <v>0</v>
      </c>
      <c r="DX93">
        <v>0</v>
      </c>
      <c r="DY93">
        <v>0</v>
      </c>
      <c r="DZ93">
        <v>0</v>
      </c>
      <c r="EA93">
        <v>0</v>
      </c>
      <c r="EB93">
        <v>1</v>
      </c>
      <c r="EC93">
        <v>0</v>
      </c>
      <c r="ED93">
        <v>0</v>
      </c>
      <c r="EE93">
        <v>0</v>
      </c>
      <c r="EF93">
        <v>0</v>
      </c>
      <c r="EG93">
        <v>0</v>
      </c>
      <c r="EH93">
        <v>0</v>
      </c>
      <c r="EI93">
        <v>0</v>
      </c>
      <c r="EJ93">
        <v>0</v>
      </c>
      <c r="EK93">
        <v>0</v>
      </c>
      <c r="EL93">
        <v>0</v>
      </c>
      <c r="EM93">
        <v>1</v>
      </c>
      <c r="EN93">
        <v>1</v>
      </c>
    </row>
    <row r="94" spans="1:144">
      <c r="A94" t="s">
        <v>17</v>
      </c>
      <c r="B94" t="s">
        <v>33</v>
      </c>
      <c r="C94" t="s">
        <v>51</v>
      </c>
      <c r="D94" t="s">
        <v>175</v>
      </c>
      <c r="E94" t="s">
        <v>557</v>
      </c>
      <c r="F94" t="s">
        <v>1311</v>
      </c>
      <c r="G94" t="s">
        <v>558</v>
      </c>
      <c r="H94" t="s">
        <v>1312</v>
      </c>
      <c r="I94" t="s">
        <v>557</v>
      </c>
      <c r="J94" t="s">
        <v>1313</v>
      </c>
      <c r="K94" t="s">
        <v>556</v>
      </c>
      <c r="L94" t="s">
        <v>1314</v>
      </c>
      <c r="M94" t="s">
        <v>556</v>
      </c>
      <c r="N94" t="s">
        <v>1315</v>
      </c>
      <c r="O94" t="s">
        <v>557</v>
      </c>
      <c r="P94" t="s">
        <v>1316</v>
      </c>
      <c r="Q94" t="s">
        <v>558</v>
      </c>
      <c r="R94" t="s">
        <v>1317</v>
      </c>
      <c r="S94" t="s">
        <v>1318</v>
      </c>
      <c r="T94" t="s">
        <v>562</v>
      </c>
      <c r="U94" t="s">
        <v>1319</v>
      </c>
      <c r="V94" t="s">
        <v>562</v>
      </c>
      <c r="W94" t="s">
        <v>1320</v>
      </c>
      <c r="X94" t="s">
        <v>566</v>
      </c>
      <c r="Y94" t="s">
        <v>1321</v>
      </c>
      <c r="Z94" t="s">
        <v>569</v>
      </c>
      <c r="AA94" t="s">
        <v>1322</v>
      </c>
      <c r="AB94" t="s">
        <v>644</v>
      </c>
      <c r="AC94" t="s">
        <v>1323</v>
      </c>
      <c r="AD94" t="s">
        <v>564</v>
      </c>
      <c r="AE94">
        <v>0</v>
      </c>
      <c r="AF94">
        <v>0</v>
      </c>
      <c r="AG94">
        <v>0</v>
      </c>
      <c r="AH94">
        <v>1</v>
      </c>
      <c r="AI94">
        <v>0</v>
      </c>
      <c r="AJ94">
        <v>1</v>
      </c>
      <c r="AK94">
        <v>0</v>
      </c>
      <c r="AL94">
        <v>0</v>
      </c>
      <c r="AM94">
        <v>0</v>
      </c>
      <c r="AN94">
        <v>0</v>
      </c>
      <c r="AO94">
        <v>1</v>
      </c>
      <c r="AP94">
        <v>1</v>
      </c>
      <c r="AQ94">
        <v>0</v>
      </c>
      <c r="AR94">
        <v>0</v>
      </c>
      <c r="AS94">
        <v>0</v>
      </c>
      <c r="AT94">
        <v>1</v>
      </c>
      <c r="AU94">
        <v>0</v>
      </c>
      <c r="AV94">
        <v>1</v>
      </c>
      <c r="AW94">
        <v>0</v>
      </c>
      <c r="AX94">
        <v>0</v>
      </c>
      <c r="AY94">
        <v>1</v>
      </c>
      <c r="AZ94">
        <v>0</v>
      </c>
      <c r="BA94">
        <v>0</v>
      </c>
      <c r="BB94">
        <v>1</v>
      </c>
      <c r="BC94">
        <v>0</v>
      </c>
      <c r="BD94">
        <v>0</v>
      </c>
      <c r="BE94">
        <v>1</v>
      </c>
      <c r="BF94">
        <v>0</v>
      </c>
      <c r="BG94">
        <v>0</v>
      </c>
      <c r="BH94">
        <v>1</v>
      </c>
      <c r="BI94">
        <v>0</v>
      </c>
      <c r="BJ94">
        <v>0</v>
      </c>
      <c r="BK94">
        <v>0</v>
      </c>
      <c r="BL94">
        <v>1</v>
      </c>
      <c r="BM94">
        <v>0</v>
      </c>
      <c r="BN94">
        <v>1</v>
      </c>
      <c r="BO94">
        <v>0</v>
      </c>
      <c r="BP94">
        <v>0</v>
      </c>
      <c r="BQ94">
        <v>0</v>
      </c>
      <c r="BR94">
        <v>0</v>
      </c>
      <c r="BS94">
        <v>1</v>
      </c>
      <c r="BT94">
        <v>1</v>
      </c>
      <c r="BU94">
        <v>0</v>
      </c>
      <c r="BV94">
        <v>0</v>
      </c>
      <c r="BW94">
        <v>1</v>
      </c>
      <c r="BX94">
        <v>0</v>
      </c>
      <c r="BY94">
        <v>0</v>
      </c>
      <c r="BZ94">
        <v>0</v>
      </c>
      <c r="CA94">
        <v>0</v>
      </c>
      <c r="CB94">
        <v>0</v>
      </c>
      <c r="CC94">
        <v>0</v>
      </c>
      <c r="CD94">
        <v>0</v>
      </c>
      <c r="CE94">
        <v>0</v>
      </c>
      <c r="CF94">
        <v>1</v>
      </c>
      <c r="CG94">
        <v>0</v>
      </c>
      <c r="CH94">
        <v>0</v>
      </c>
      <c r="CI94">
        <v>1</v>
      </c>
      <c r="CJ94">
        <v>0</v>
      </c>
      <c r="CK94">
        <v>0</v>
      </c>
      <c r="CL94">
        <v>0</v>
      </c>
      <c r="CM94">
        <v>0</v>
      </c>
      <c r="CN94">
        <v>0</v>
      </c>
      <c r="CO94">
        <v>0</v>
      </c>
      <c r="CP94">
        <v>0</v>
      </c>
      <c r="CQ94">
        <v>0</v>
      </c>
      <c r="CR94">
        <v>1</v>
      </c>
      <c r="CS94">
        <v>0</v>
      </c>
      <c r="CT94">
        <v>0</v>
      </c>
      <c r="CU94">
        <v>0</v>
      </c>
      <c r="CV94">
        <v>0</v>
      </c>
      <c r="CW94">
        <v>0</v>
      </c>
      <c r="CX94">
        <v>0</v>
      </c>
      <c r="CY94">
        <v>1</v>
      </c>
      <c r="CZ94">
        <v>0</v>
      </c>
      <c r="DA94">
        <v>0</v>
      </c>
      <c r="DB94">
        <v>0</v>
      </c>
      <c r="DC94">
        <v>0</v>
      </c>
      <c r="DD94">
        <v>1</v>
      </c>
      <c r="DE94">
        <v>0</v>
      </c>
      <c r="DF94">
        <v>0</v>
      </c>
      <c r="DG94">
        <v>0</v>
      </c>
      <c r="DH94">
        <v>0</v>
      </c>
      <c r="DI94">
        <v>0</v>
      </c>
      <c r="DJ94">
        <v>0</v>
      </c>
      <c r="DK94">
        <v>0</v>
      </c>
      <c r="DL94">
        <v>0</v>
      </c>
      <c r="DM94">
        <v>0</v>
      </c>
      <c r="DN94">
        <v>1</v>
      </c>
      <c r="DO94">
        <v>0</v>
      </c>
      <c r="DP94">
        <v>1</v>
      </c>
      <c r="DQ94">
        <v>0</v>
      </c>
      <c r="DR94">
        <v>0</v>
      </c>
      <c r="DS94">
        <v>0</v>
      </c>
      <c r="DT94">
        <v>1</v>
      </c>
      <c r="DU94">
        <v>0</v>
      </c>
      <c r="DV94">
        <v>0</v>
      </c>
      <c r="DW94">
        <v>0</v>
      </c>
      <c r="DX94">
        <v>0</v>
      </c>
      <c r="DY94">
        <v>0</v>
      </c>
      <c r="DZ94">
        <v>0</v>
      </c>
      <c r="EA94">
        <v>0</v>
      </c>
      <c r="EB94">
        <v>1</v>
      </c>
      <c r="EC94">
        <v>0</v>
      </c>
      <c r="ED94">
        <v>0</v>
      </c>
      <c r="EE94">
        <v>0</v>
      </c>
      <c r="EF94">
        <v>0</v>
      </c>
      <c r="EG94">
        <v>1</v>
      </c>
      <c r="EH94">
        <v>0</v>
      </c>
      <c r="EI94">
        <v>0</v>
      </c>
      <c r="EJ94">
        <v>0</v>
      </c>
      <c r="EK94">
        <v>0</v>
      </c>
      <c r="EL94">
        <v>0</v>
      </c>
      <c r="EM94">
        <v>0</v>
      </c>
      <c r="EN94">
        <v>1</v>
      </c>
    </row>
    <row r="95" spans="1:144">
      <c r="A95" t="s">
        <v>19</v>
      </c>
      <c r="B95" t="s">
        <v>35</v>
      </c>
      <c r="C95" t="s">
        <v>63</v>
      </c>
      <c r="D95" t="s">
        <v>177</v>
      </c>
      <c r="E95" t="s">
        <v>558</v>
      </c>
      <c r="F95" t="s">
        <v>1324</v>
      </c>
      <c r="G95" t="s">
        <v>555</v>
      </c>
      <c r="H95" t="s">
        <v>1325</v>
      </c>
      <c r="I95" t="s">
        <v>557</v>
      </c>
      <c r="J95" t="s">
        <v>1326</v>
      </c>
      <c r="K95" t="s">
        <v>557</v>
      </c>
      <c r="L95" t="s">
        <v>1327</v>
      </c>
      <c r="M95" t="s">
        <v>556</v>
      </c>
      <c r="N95" t="s">
        <v>1328</v>
      </c>
      <c r="O95" t="s">
        <v>556</v>
      </c>
      <c r="P95" t="s">
        <v>1329</v>
      </c>
      <c r="Q95" t="s">
        <v>557</v>
      </c>
      <c r="R95" t="s">
        <v>1330</v>
      </c>
      <c r="S95" t="s">
        <v>1331</v>
      </c>
      <c r="T95" t="s">
        <v>562</v>
      </c>
      <c r="U95" t="s">
        <v>1332</v>
      </c>
      <c r="V95" t="s">
        <v>565</v>
      </c>
      <c r="W95" t="s">
        <v>1333</v>
      </c>
      <c r="X95" t="s">
        <v>562</v>
      </c>
      <c r="Y95" t="s">
        <v>1334</v>
      </c>
      <c r="Z95" t="s">
        <v>569</v>
      </c>
      <c r="AA95" t="s">
        <v>1335</v>
      </c>
      <c r="AB95" t="s">
        <v>564</v>
      </c>
      <c r="AC95" t="s">
        <v>1336</v>
      </c>
      <c r="AD95" t="s">
        <v>566</v>
      </c>
      <c r="AE95">
        <v>0</v>
      </c>
      <c r="AF95">
        <v>0</v>
      </c>
      <c r="AG95">
        <v>0</v>
      </c>
      <c r="AH95">
        <v>0</v>
      </c>
      <c r="AI95">
        <v>1</v>
      </c>
      <c r="AJ95">
        <v>1</v>
      </c>
      <c r="AK95">
        <v>0</v>
      </c>
      <c r="AL95">
        <v>1</v>
      </c>
      <c r="AM95">
        <v>0</v>
      </c>
      <c r="AN95">
        <v>0</v>
      </c>
      <c r="AO95">
        <v>0</v>
      </c>
      <c r="AP95">
        <v>1</v>
      </c>
      <c r="AQ95">
        <v>0</v>
      </c>
      <c r="AR95">
        <v>0</v>
      </c>
      <c r="AS95">
        <v>0</v>
      </c>
      <c r="AT95">
        <v>1</v>
      </c>
      <c r="AU95">
        <v>0</v>
      </c>
      <c r="AV95">
        <v>1</v>
      </c>
      <c r="AW95">
        <v>0</v>
      </c>
      <c r="AX95">
        <v>0</v>
      </c>
      <c r="AY95">
        <v>0</v>
      </c>
      <c r="AZ95">
        <v>1</v>
      </c>
      <c r="BA95">
        <v>0</v>
      </c>
      <c r="BB95">
        <v>1</v>
      </c>
      <c r="BC95">
        <v>0</v>
      </c>
      <c r="BD95">
        <v>0</v>
      </c>
      <c r="BE95">
        <v>1</v>
      </c>
      <c r="BF95">
        <v>0</v>
      </c>
      <c r="BG95">
        <v>0</v>
      </c>
      <c r="BH95">
        <v>1</v>
      </c>
      <c r="BI95">
        <v>0</v>
      </c>
      <c r="BJ95">
        <v>0</v>
      </c>
      <c r="BK95">
        <v>1</v>
      </c>
      <c r="BL95">
        <v>0</v>
      </c>
      <c r="BM95">
        <v>0</v>
      </c>
      <c r="BN95">
        <v>1</v>
      </c>
      <c r="BO95">
        <v>0</v>
      </c>
      <c r="BP95">
        <v>0</v>
      </c>
      <c r="BQ95">
        <v>0</v>
      </c>
      <c r="BR95">
        <v>1</v>
      </c>
      <c r="BS95">
        <v>0</v>
      </c>
      <c r="BT95">
        <v>1</v>
      </c>
      <c r="BU95">
        <v>0</v>
      </c>
      <c r="BV95">
        <v>0</v>
      </c>
      <c r="BW95">
        <v>1</v>
      </c>
      <c r="BX95">
        <v>0</v>
      </c>
      <c r="BY95">
        <v>0</v>
      </c>
      <c r="BZ95">
        <v>0</v>
      </c>
      <c r="CA95">
        <v>0</v>
      </c>
      <c r="CB95">
        <v>0</v>
      </c>
      <c r="CC95">
        <v>0</v>
      </c>
      <c r="CD95">
        <v>0</v>
      </c>
      <c r="CE95">
        <v>0</v>
      </c>
      <c r="CF95">
        <v>1</v>
      </c>
      <c r="CG95">
        <v>0</v>
      </c>
      <c r="CH95">
        <v>0</v>
      </c>
      <c r="CI95">
        <v>0</v>
      </c>
      <c r="CJ95">
        <v>0</v>
      </c>
      <c r="CK95">
        <v>0</v>
      </c>
      <c r="CL95">
        <v>1</v>
      </c>
      <c r="CM95">
        <v>0</v>
      </c>
      <c r="CN95">
        <v>0</v>
      </c>
      <c r="CO95">
        <v>0</v>
      </c>
      <c r="CP95">
        <v>0</v>
      </c>
      <c r="CQ95">
        <v>0</v>
      </c>
      <c r="CR95">
        <v>1</v>
      </c>
      <c r="CS95">
        <v>0</v>
      </c>
      <c r="CT95">
        <v>0</v>
      </c>
      <c r="CU95">
        <v>1</v>
      </c>
      <c r="CV95">
        <v>0</v>
      </c>
      <c r="CW95">
        <v>0</v>
      </c>
      <c r="CX95">
        <v>0</v>
      </c>
      <c r="CY95">
        <v>0</v>
      </c>
      <c r="CZ95">
        <v>0</v>
      </c>
      <c r="DA95">
        <v>0</v>
      </c>
      <c r="DB95">
        <v>0</v>
      </c>
      <c r="DC95">
        <v>0</v>
      </c>
      <c r="DD95">
        <v>1</v>
      </c>
      <c r="DE95">
        <v>0</v>
      </c>
      <c r="DF95">
        <v>0</v>
      </c>
      <c r="DG95">
        <v>0</v>
      </c>
      <c r="DH95">
        <v>0</v>
      </c>
      <c r="DI95">
        <v>0</v>
      </c>
      <c r="DJ95">
        <v>0</v>
      </c>
      <c r="DK95">
        <v>0</v>
      </c>
      <c r="DL95">
        <v>0</v>
      </c>
      <c r="DM95">
        <v>0</v>
      </c>
      <c r="DN95">
        <v>1</v>
      </c>
      <c r="DO95">
        <v>0</v>
      </c>
      <c r="DP95">
        <v>1</v>
      </c>
      <c r="DQ95">
        <v>0</v>
      </c>
      <c r="DR95">
        <v>0</v>
      </c>
      <c r="DS95">
        <v>0</v>
      </c>
      <c r="DT95">
        <v>0</v>
      </c>
      <c r="DU95">
        <v>1</v>
      </c>
      <c r="DV95">
        <v>0</v>
      </c>
      <c r="DW95">
        <v>0</v>
      </c>
      <c r="DX95">
        <v>0</v>
      </c>
      <c r="DY95">
        <v>0</v>
      </c>
      <c r="DZ95">
        <v>0</v>
      </c>
      <c r="EA95">
        <v>0</v>
      </c>
      <c r="EB95">
        <v>1</v>
      </c>
      <c r="EC95">
        <v>0</v>
      </c>
      <c r="ED95">
        <v>0</v>
      </c>
      <c r="EE95">
        <v>0</v>
      </c>
      <c r="EF95">
        <v>0</v>
      </c>
      <c r="EG95">
        <v>0</v>
      </c>
      <c r="EH95">
        <v>0</v>
      </c>
      <c r="EI95">
        <v>1</v>
      </c>
      <c r="EJ95">
        <v>0</v>
      </c>
      <c r="EK95">
        <v>0</v>
      </c>
      <c r="EL95">
        <v>0</v>
      </c>
      <c r="EM95">
        <v>0</v>
      </c>
      <c r="EN95">
        <v>1</v>
      </c>
    </row>
    <row r="96" spans="1:144">
      <c r="A96" t="s">
        <v>19</v>
      </c>
      <c r="B96" t="s">
        <v>35</v>
      </c>
      <c r="C96" t="s">
        <v>63</v>
      </c>
      <c r="D96" t="s">
        <v>179</v>
      </c>
      <c r="E96" t="s">
        <v>558</v>
      </c>
      <c r="F96" t="s">
        <v>1337</v>
      </c>
      <c r="G96" t="s">
        <v>558</v>
      </c>
      <c r="H96" t="s">
        <v>1338</v>
      </c>
      <c r="I96" t="s">
        <v>558</v>
      </c>
      <c r="J96" t="s">
        <v>1339</v>
      </c>
      <c r="K96" t="s">
        <v>558</v>
      </c>
      <c r="L96" t="s">
        <v>1340</v>
      </c>
      <c r="M96" t="s">
        <v>558</v>
      </c>
      <c r="N96" t="s">
        <v>1341</v>
      </c>
      <c r="O96" t="s">
        <v>558</v>
      </c>
      <c r="P96" t="s">
        <v>1342</v>
      </c>
      <c r="Q96" t="s">
        <v>558</v>
      </c>
      <c r="R96" t="s">
        <v>1343</v>
      </c>
      <c r="S96" t="s">
        <v>1344</v>
      </c>
      <c r="T96" t="s">
        <v>562</v>
      </c>
      <c r="U96" t="s">
        <v>1345</v>
      </c>
      <c r="V96" t="s">
        <v>562</v>
      </c>
      <c r="W96" t="s">
        <v>1346</v>
      </c>
      <c r="X96" t="s">
        <v>560</v>
      </c>
      <c r="Y96" t="s">
        <v>1347</v>
      </c>
      <c r="Z96" t="s">
        <v>644</v>
      </c>
      <c r="AA96" t="s">
        <v>1348</v>
      </c>
      <c r="AB96" t="s">
        <v>565</v>
      </c>
      <c r="AC96" t="s">
        <v>1349</v>
      </c>
      <c r="AD96" t="s">
        <v>562</v>
      </c>
      <c r="AE96">
        <v>0</v>
      </c>
      <c r="AF96">
        <v>0</v>
      </c>
      <c r="AG96">
        <v>0</v>
      </c>
      <c r="AH96">
        <v>0</v>
      </c>
      <c r="AI96">
        <v>1</v>
      </c>
      <c r="AJ96">
        <v>1</v>
      </c>
      <c r="AK96">
        <v>0</v>
      </c>
      <c r="AL96">
        <v>0</v>
      </c>
      <c r="AM96">
        <v>0</v>
      </c>
      <c r="AN96">
        <v>0</v>
      </c>
      <c r="AO96">
        <v>1</v>
      </c>
      <c r="AP96">
        <v>1</v>
      </c>
      <c r="AQ96">
        <v>0</v>
      </c>
      <c r="AR96">
        <v>0</v>
      </c>
      <c r="AS96">
        <v>0</v>
      </c>
      <c r="AT96">
        <v>0</v>
      </c>
      <c r="AU96">
        <v>1</v>
      </c>
      <c r="AV96">
        <v>1</v>
      </c>
      <c r="AW96">
        <v>0</v>
      </c>
      <c r="AX96">
        <v>0</v>
      </c>
      <c r="AY96">
        <v>0</v>
      </c>
      <c r="AZ96">
        <v>0</v>
      </c>
      <c r="BA96">
        <v>1</v>
      </c>
      <c r="BB96">
        <v>1</v>
      </c>
      <c r="BC96">
        <v>0</v>
      </c>
      <c r="BD96">
        <v>0</v>
      </c>
      <c r="BE96">
        <v>0</v>
      </c>
      <c r="BF96">
        <v>0</v>
      </c>
      <c r="BG96">
        <v>1</v>
      </c>
      <c r="BH96">
        <v>1</v>
      </c>
      <c r="BI96">
        <v>0</v>
      </c>
      <c r="BJ96">
        <v>0</v>
      </c>
      <c r="BK96">
        <v>0</v>
      </c>
      <c r="BL96">
        <v>0</v>
      </c>
      <c r="BM96">
        <v>1</v>
      </c>
      <c r="BN96">
        <v>1</v>
      </c>
      <c r="BO96">
        <v>0</v>
      </c>
      <c r="BP96">
        <v>0</v>
      </c>
      <c r="BQ96">
        <v>0</v>
      </c>
      <c r="BR96">
        <v>0</v>
      </c>
      <c r="BS96">
        <v>1</v>
      </c>
      <c r="BT96">
        <v>1</v>
      </c>
      <c r="BU96">
        <v>0</v>
      </c>
      <c r="BV96">
        <v>0</v>
      </c>
      <c r="BW96">
        <v>1</v>
      </c>
      <c r="BX96">
        <v>0</v>
      </c>
      <c r="BY96">
        <v>0</v>
      </c>
      <c r="BZ96">
        <v>0</v>
      </c>
      <c r="CA96">
        <v>0</v>
      </c>
      <c r="CB96">
        <v>0</v>
      </c>
      <c r="CC96">
        <v>0</v>
      </c>
      <c r="CD96">
        <v>0</v>
      </c>
      <c r="CE96">
        <v>0</v>
      </c>
      <c r="CF96">
        <v>1</v>
      </c>
      <c r="CG96">
        <v>0</v>
      </c>
      <c r="CH96">
        <v>0</v>
      </c>
      <c r="CI96">
        <v>1</v>
      </c>
      <c r="CJ96">
        <v>0</v>
      </c>
      <c r="CK96">
        <v>0</v>
      </c>
      <c r="CL96">
        <v>0</v>
      </c>
      <c r="CM96">
        <v>0</v>
      </c>
      <c r="CN96">
        <v>0</v>
      </c>
      <c r="CO96">
        <v>0</v>
      </c>
      <c r="CP96">
        <v>0</v>
      </c>
      <c r="CQ96">
        <v>0</v>
      </c>
      <c r="CR96">
        <v>1</v>
      </c>
      <c r="CS96">
        <v>1</v>
      </c>
      <c r="CT96">
        <v>0</v>
      </c>
      <c r="CU96">
        <v>0</v>
      </c>
      <c r="CV96">
        <v>0</v>
      </c>
      <c r="CW96">
        <v>0</v>
      </c>
      <c r="CX96">
        <v>0</v>
      </c>
      <c r="CY96">
        <v>0</v>
      </c>
      <c r="CZ96">
        <v>0</v>
      </c>
      <c r="DA96">
        <v>0</v>
      </c>
      <c r="DB96">
        <v>0</v>
      </c>
      <c r="DC96">
        <v>0</v>
      </c>
      <c r="DD96">
        <v>1</v>
      </c>
      <c r="DE96">
        <v>0</v>
      </c>
      <c r="DF96">
        <v>0</v>
      </c>
      <c r="DG96">
        <v>0</v>
      </c>
      <c r="DH96">
        <v>1</v>
      </c>
      <c r="DI96">
        <v>0</v>
      </c>
      <c r="DJ96">
        <v>0</v>
      </c>
      <c r="DK96">
        <v>0</v>
      </c>
      <c r="DL96">
        <v>0</v>
      </c>
      <c r="DM96">
        <v>0</v>
      </c>
      <c r="DN96">
        <v>0</v>
      </c>
      <c r="DO96">
        <v>0</v>
      </c>
      <c r="DP96">
        <v>1</v>
      </c>
      <c r="DQ96">
        <v>0</v>
      </c>
      <c r="DR96">
        <v>0</v>
      </c>
      <c r="DS96">
        <v>0</v>
      </c>
      <c r="DT96">
        <v>0</v>
      </c>
      <c r="DU96">
        <v>0</v>
      </c>
      <c r="DV96">
        <v>1</v>
      </c>
      <c r="DW96">
        <v>0</v>
      </c>
      <c r="DX96">
        <v>0</v>
      </c>
      <c r="DY96">
        <v>0</v>
      </c>
      <c r="DZ96">
        <v>0</v>
      </c>
      <c r="EA96">
        <v>0</v>
      </c>
      <c r="EB96">
        <v>1</v>
      </c>
      <c r="EC96">
        <v>0</v>
      </c>
      <c r="ED96">
        <v>0</v>
      </c>
      <c r="EE96">
        <v>1</v>
      </c>
      <c r="EF96">
        <v>0</v>
      </c>
      <c r="EG96">
        <v>0</v>
      </c>
      <c r="EH96">
        <v>0</v>
      </c>
      <c r="EI96">
        <v>0</v>
      </c>
      <c r="EJ96">
        <v>0</v>
      </c>
      <c r="EK96">
        <v>0</v>
      </c>
      <c r="EL96">
        <v>0</v>
      </c>
      <c r="EM96">
        <v>0</v>
      </c>
      <c r="EN96">
        <v>1</v>
      </c>
    </row>
    <row r="97" spans="1:144">
      <c r="A97" t="s">
        <v>21</v>
      </c>
      <c r="B97" t="s">
        <v>37</v>
      </c>
      <c r="C97" t="s">
        <v>61</v>
      </c>
      <c r="D97" t="s">
        <v>181</v>
      </c>
      <c r="E97" t="s">
        <v>557</v>
      </c>
      <c r="F97" t="s">
        <v>1350</v>
      </c>
      <c r="G97" t="s">
        <v>557</v>
      </c>
      <c r="H97" t="s">
        <v>1351</v>
      </c>
      <c r="I97" t="s">
        <v>557</v>
      </c>
      <c r="J97" t="s">
        <v>1352</v>
      </c>
      <c r="K97" t="s">
        <v>557</v>
      </c>
      <c r="L97" t="s">
        <v>1353</v>
      </c>
      <c r="M97" t="s">
        <v>557</v>
      </c>
      <c r="N97" t="s">
        <v>1354</v>
      </c>
      <c r="O97" t="s">
        <v>557</v>
      </c>
      <c r="P97" t="s">
        <v>1355</v>
      </c>
      <c r="Q97" t="s">
        <v>555</v>
      </c>
      <c r="R97" t="s">
        <v>1356</v>
      </c>
      <c r="S97" t="s">
        <v>1357</v>
      </c>
      <c r="T97" t="s">
        <v>562</v>
      </c>
      <c r="U97" t="s">
        <v>1358</v>
      </c>
      <c r="V97" t="s">
        <v>565</v>
      </c>
      <c r="W97" t="s">
        <v>1359</v>
      </c>
      <c r="X97" t="s">
        <v>562</v>
      </c>
      <c r="Y97" t="s">
        <v>1360</v>
      </c>
      <c r="Z97" t="s">
        <v>646</v>
      </c>
      <c r="AA97" t="s">
        <v>1361</v>
      </c>
      <c r="AB97" t="s">
        <v>561</v>
      </c>
      <c r="AC97" t="s">
        <v>713</v>
      </c>
      <c r="AD97" t="s">
        <v>713</v>
      </c>
      <c r="AE97">
        <v>0</v>
      </c>
      <c r="AF97">
        <v>0</v>
      </c>
      <c r="AG97">
        <v>0</v>
      </c>
      <c r="AH97">
        <v>1</v>
      </c>
      <c r="AI97">
        <v>0</v>
      </c>
      <c r="AJ97">
        <v>1</v>
      </c>
      <c r="AK97">
        <v>0</v>
      </c>
      <c r="AL97">
        <v>0</v>
      </c>
      <c r="AM97">
        <v>0</v>
      </c>
      <c r="AN97">
        <v>1</v>
      </c>
      <c r="AO97">
        <v>0</v>
      </c>
      <c r="AP97">
        <v>1</v>
      </c>
      <c r="AQ97">
        <v>0</v>
      </c>
      <c r="AR97">
        <v>0</v>
      </c>
      <c r="AS97">
        <v>0</v>
      </c>
      <c r="AT97">
        <v>1</v>
      </c>
      <c r="AU97">
        <v>0</v>
      </c>
      <c r="AV97">
        <v>1</v>
      </c>
      <c r="AW97">
        <v>0</v>
      </c>
      <c r="AX97">
        <v>0</v>
      </c>
      <c r="AY97">
        <v>0</v>
      </c>
      <c r="AZ97">
        <v>1</v>
      </c>
      <c r="BA97">
        <v>0</v>
      </c>
      <c r="BB97">
        <v>1</v>
      </c>
      <c r="BC97">
        <v>0</v>
      </c>
      <c r="BD97">
        <v>0</v>
      </c>
      <c r="BE97">
        <v>0</v>
      </c>
      <c r="BF97">
        <v>1</v>
      </c>
      <c r="BG97">
        <v>0</v>
      </c>
      <c r="BH97">
        <v>1</v>
      </c>
      <c r="BI97">
        <v>0</v>
      </c>
      <c r="BJ97">
        <v>0</v>
      </c>
      <c r="BK97">
        <v>0</v>
      </c>
      <c r="BL97">
        <v>1</v>
      </c>
      <c r="BM97">
        <v>0</v>
      </c>
      <c r="BN97">
        <v>1</v>
      </c>
      <c r="BO97">
        <v>0</v>
      </c>
      <c r="BP97">
        <v>1</v>
      </c>
      <c r="BQ97">
        <v>0</v>
      </c>
      <c r="BR97">
        <v>0</v>
      </c>
      <c r="BS97">
        <v>0</v>
      </c>
      <c r="BT97">
        <v>1</v>
      </c>
      <c r="BU97">
        <v>0</v>
      </c>
      <c r="BV97">
        <v>0</v>
      </c>
      <c r="BW97">
        <v>1</v>
      </c>
      <c r="BX97">
        <v>0</v>
      </c>
      <c r="BY97">
        <v>0</v>
      </c>
      <c r="BZ97">
        <v>0</v>
      </c>
      <c r="CA97">
        <v>0</v>
      </c>
      <c r="CB97">
        <v>0</v>
      </c>
      <c r="CC97">
        <v>0</v>
      </c>
      <c r="CD97">
        <v>0</v>
      </c>
      <c r="CE97">
        <v>0</v>
      </c>
      <c r="CF97">
        <v>1</v>
      </c>
      <c r="CG97">
        <v>0</v>
      </c>
      <c r="CH97">
        <v>0</v>
      </c>
      <c r="CI97">
        <v>0</v>
      </c>
      <c r="CJ97">
        <v>0</v>
      </c>
      <c r="CK97">
        <v>0</v>
      </c>
      <c r="CL97">
        <v>1</v>
      </c>
      <c r="CM97">
        <v>0</v>
      </c>
      <c r="CN97">
        <v>0</v>
      </c>
      <c r="CO97">
        <v>0</v>
      </c>
      <c r="CP97">
        <v>0</v>
      </c>
      <c r="CQ97">
        <v>0</v>
      </c>
      <c r="CR97">
        <v>1</v>
      </c>
      <c r="CS97">
        <v>0</v>
      </c>
      <c r="CT97">
        <v>0</v>
      </c>
      <c r="CU97">
        <v>1</v>
      </c>
      <c r="CV97">
        <v>0</v>
      </c>
      <c r="CW97">
        <v>0</v>
      </c>
      <c r="CX97">
        <v>0</v>
      </c>
      <c r="CY97">
        <v>0</v>
      </c>
      <c r="CZ97">
        <v>0</v>
      </c>
      <c r="DA97">
        <v>0</v>
      </c>
      <c r="DB97">
        <v>0</v>
      </c>
      <c r="DC97">
        <v>0</v>
      </c>
      <c r="DD97">
        <v>1</v>
      </c>
      <c r="DE97">
        <v>0</v>
      </c>
      <c r="DF97">
        <v>0</v>
      </c>
      <c r="DG97">
        <v>0</v>
      </c>
      <c r="DH97">
        <v>0</v>
      </c>
      <c r="DI97">
        <v>0</v>
      </c>
      <c r="DJ97">
        <v>0</v>
      </c>
      <c r="DK97">
        <v>0</v>
      </c>
      <c r="DL97">
        <v>0</v>
      </c>
      <c r="DM97">
        <v>1</v>
      </c>
      <c r="DN97">
        <v>0</v>
      </c>
      <c r="DO97">
        <v>0</v>
      </c>
      <c r="DP97">
        <v>1</v>
      </c>
      <c r="DQ97">
        <v>0</v>
      </c>
      <c r="DR97">
        <v>1</v>
      </c>
      <c r="DS97">
        <v>0</v>
      </c>
      <c r="DT97">
        <v>0</v>
      </c>
      <c r="DU97">
        <v>0</v>
      </c>
      <c r="DV97">
        <v>0</v>
      </c>
      <c r="DW97">
        <v>0</v>
      </c>
      <c r="DX97">
        <v>0</v>
      </c>
      <c r="DY97">
        <v>0</v>
      </c>
      <c r="DZ97">
        <v>0</v>
      </c>
      <c r="EA97">
        <v>0</v>
      </c>
      <c r="EB97">
        <v>1</v>
      </c>
      <c r="EC97">
        <v>0</v>
      </c>
      <c r="ED97">
        <v>0</v>
      </c>
      <c r="EE97">
        <v>0</v>
      </c>
      <c r="EF97">
        <v>0</v>
      </c>
      <c r="EG97">
        <v>0</v>
      </c>
      <c r="EH97">
        <v>0</v>
      </c>
      <c r="EI97">
        <v>0</v>
      </c>
      <c r="EJ97">
        <v>0</v>
      </c>
      <c r="EK97">
        <v>0</v>
      </c>
      <c r="EL97">
        <v>0</v>
      </c>
      <c r="EM97">
        <v>0</v>
      </c>
      <c r="EN97">
        <v>0</v>
      </c>
    </row>
    <row r="98" spans="1:144">
      <c r="A98" t="s">
        <v>19</v>
      </c>
      <c r="B98" t="s">
        <v>35</v>
      </c>
      <c r="C98" t="s">
        <v>63</v>
      </c>
      <c r="D98" t="s">
        <v>183</v>
      </c>
      <c r="E98" t="s">
        <v>557</v>
      </c>
      <c r="F98" t="s">
        <v>1362</v>
      </c>
      <c r="G98" t="s">
        <v>557</v>
      </c>
      <c r="H98" t="s">
        <v>1363</v>
      </c>
      <c r="I98" t="s">
        <v>557</v>
      </c>
      <c r="J98" t="s">
        <v>1364</v>
      </c>
      <c r="K98" t="s">
        <v>557</v>
      </c>
      <c r="L98" t="s">
        <v>1365</v>
      </c>
      <c r="M98" t="s">
        <v>556</v>
      </c>
      <c r="N98" t="s">
        <v>1366</v>
      </c>
      <c r="O98" t="s">
        <v>558</v>
      </c>
      <c r="P98" t="s">
        <v>1367</v>
      </c>
      <c r="Q98" t="s">
        <v>557</v>
      </c>
      <c r="R98" t="s">
        <v>1368</v>
      </c>
      <c r="S98" t="s">
        <v>1369</v>
      </c>
      <c r="T98" t="s">
        <v>565</v>
      </c>
      <c r="U98" t="s">
        <v>1370</v>
      </c>
      <c r="V98" t="s">
        <v>565</v>
      </c>
      <c r="W98" t="s">
        <v>1371</v>
      </c>
      <c r="X98" t="s">
        <v>565</v>
      </c>
      <c r="Y98" t="s">
        <v>1372</v>
      </c>
      <c r="Z98" t="s">
        <v>565</v>
      </c>
      <c r="AA98" t="s">
        <v>1373</v>
      </c>
      <c r="AB98" t="s">
        <v>570</v>
      </c>
      <c r="AC98" t="s">
        <v>713</v>
      </c>
      <c r="AD98" t="s">
        <v>713</v>
      </c>
      <c r="AE98">
        <v>0</v>
      </c>
      <c r="AF98">
        <v>0</v>
      </c>
      <c r="AG98">
        <v>0</v>
      </c>
      <c r="AH98">
        <v>1</v>
      </c>
      <c r="AI98">
        <v>0</v>
      </c>
      <c r="AJ98">
        <v>1</v>
      </c>
      <c r="AK98">
        <v>0</v>
      </c>
      <c r="AL98">
        <v>0</v>
      </c>
      <c r="AM98">
        <v>0</v>
      </c>
      <c r="AN98">
        <v>1</v>
      </c>
      <c r="AO98">
        <v>0</v>
      </c>
      <c r="AP98">
        <v>1</v>
      </c>
      <c r="AQ98">
        <v>0</v>
      </c>
      <c r="AR98">
        <v>0</v>
      </c>
      <c r="AS98">
        <v>0</v>
      </c>
      <c r="AT98">
        <v>1</v>
      </c>
      <c r="AU98">
        <v>0</v>
      </c>
      <c r="AV98">
        <v>1</v>
      </c>
      <c r="AW98">
        <v>0</v>
      </c>
      <c r="AX98">
        <v>0</v>
      </c>
      <c r="AY98">
        <v>0</v>
      </c>
      <c r="AZ98">
        <v>1</v>
      </c>
      <c r="BA98">
        <v>0</v>
      </c>
      <c r="BB98">
        <v>1</v>
      </c>
      <c r="BC98">
        <v>0</v>
      </c>
      <c r="BD98">
        <v>0</v>
      </c>
      <c r="BE98">
        <v>1</v>
      </c>
      <c r="BF98">
        <v>0</v>
      </c>
      <c r="BG98">
        <v>0</v>
      </c>
      <c r="BH98">
        <v>1</v>
      </c>
      <c r="BI98">
        <v>0</v>
      </c>
      <c r="BJ98">
        <v>0</v>
      </c>
      <c r="BK98">
        <v>0</v>
      </c>
      <c r="BL98">
        <v>0</v>
      </c>
      <c r="BM98">
        <v>1</v>
      </c>
      <c r="BN98">
        <v>1</v>
      </c>
      <c r="BO98">
        <v>0</v>
      </c>
      <c r="BP98">
        <v>0</v>
      </c>
      <c r="BQ98">
        <v>0</v>
      </c>
      <c r="BR98">
        <v>1</v>
      </c>
      <c r="BS98">
        <v>0</v>
      </c>
      <c r="BT98">
        <v>1</v>
      </c>
      <c r="BU98">
        <v>0</v>
      </c>
      <c r="BV98">
        <v>0</v>
      </c>
      <c r="BW98">
        <v>0</v>
      </c>
      <c r="BX98">
        <v>0</v>
      </c>
      <c r="BY98">
        <v>0</v>
      </c>
      <c r="BZ98">
        <v>1</v>
      </c>
      <c r="CA98">
        <v>0</v>
      </c>
      <c r="CB98">
        <v>0</v>
      </c>
      <c r="CC98">
        <v>0</v>
      </c>
      <c r="CD98">
        <v>0</v>
      </c>
      <c r="CE98">
        <v>0</v>
      </c>
      <c r="CF98">
        <v>1</v>
      </c>
      <c r="CG98">
        <v>0</v>
      </c>
      <c r="CH98">
        <v>0</v>
      </c>
      <c r="CI98">
        <v>0</v>
      </c>
      <c r="CJ98">
        <v>0</v>
      </c>
      <c r="CK98">
        <v>0</v>
      </c>
      <c r="CL98">
        <v>1</v>
      </c>
      <c r="CM98">
        <v>0</v>
      </c>
      <c r="CN98">
        <v>0</v>
      </c>
      <c r="CO98">
        <v>0</v>
      </c>
      <c r="CP98">
        <v>0</v>
      </c>
      <c r="CQ98">
        <v>0</v>
      </c>
      <c r="CR98">
        <v>1</v>
      </c>
      <c r="CS98">
        <v>0</v>
      </c>
      <c r="CT98">
        <v>0</v>
      </c>
      <c r="CU98">
        <v>0</v>
      </c>
      <c r="CV98">
        <v>0</v>
      </c>
      <c r="CW98">
        <v>0</v>
      </c>
      <c r="CX98">
        <v>1</v>
      </c>
      <c r="CY98">
        <v>0</v>
      </c>
      <c r="CZ98">
        <v>0</v>
      </c>
      <c r="DA98">
        <v>0</v>
      </c>
      <c r="DB98">
        <v>0</v>
      </c>
      <c r="DC98">
        <v>0</v>
      </c>
      <c r="DD98">
        <v>1</v>
      </c>
      <c r="DE98">
        <v>0</v>
      </c>
      <c r="DF98">
        <v>0</v>
      </c>
      <c r="DG98">
        <v>0</v>
      </c>
      <c r="DH98">
        <v>0</v>
      </c>
      <c r="DI98">
        <v>0</v>
      </c>
      <c r="DJ98">
        <v>1</v>
      </c>
      <c r="DK98">
        <v>0</v>
      </c>
      <c r="DL98">
        <v>0</v>
      </c>
      <c r="DM98">
        <v>0</v>
      </c>
      <c r="DN98">
        <v>0</v>
      </c>
      <c r="DO98">
        <v>0</v>
      </c>
      <c r="DP98">
        <v>1</v>
      </c>
      <c r="DQ98">
        <v>0</v>
      </c>
      <c r="DR98">
        <v>0</v>
      </c>
      <c r="DS98">
        <v>0</v>
      </c>
      <c r="DT98">
        <v>0</v>
      </c>
      <c r="DU98">
        <v>0</v>
      </c>
      <c r="DV98">
        <v>0</v>
      </c>
      <c r="DW98">
        <v>0</v>
      </c>
      <c r="DX98">
        <v>0</v>
      </c>
      <c r="DY98">
        <v>0</v>
      </c>
      <c r="DZ98">
        <v>0</v>
      </c>
      <c r="EA98">
        <v>1</v>
      </c>
      <c r="EB98">
        <v>1</v>
      </c>
      <c r="EC98">
        <v>0</v>
      </c>
      <c r="ED98">
        <v>0</v>
      </c>
      <c r="EE98">
        <v>0</v>
      </c>
      <c r="EF98">
        <v>0</v>
      </c>
      <c r="EG98">
        <v>0</v>
      </c>
      <c r="EH98">
        <v>0</v>
      </c>
      <c r="EI98">
        <v>0</v>
      </c>
      <c r="EJ98">
        <v>0</v>
      </c>
      <c r="EK98">
        <v>0</v>
      </c>
      <c r="EL98">
        <v>0</v>
      </c>
      <c r="EM98">
        <v>0</v>
      </c>
      <c r="EN98">
        <v>0</v>
      </c>
    </row>
    <row r="99" spans="1:144">
      <c r="A99" t="s">
        <v>19</v>
      </c>
      <c r="B99" t="s">
        <v>35</v>
      </c>
      <c r="C99" t="s">
        <v>63</v>
      </c>
      <c r="D99" t="s">
        <v>185</v>
      </c>
      <c r="E99" t="s">
        <v>557</v>
      </c>
      <c r="F99" t="s">
        <v>1225</v>
      </c>
      <c r="G99" t="s">
        <v>557</v>
      </c>
      <c r="H99" t="s">
        <v>1226</v>
      </c>
      <c r="I99" t="s">
        <v>557</v>
      </c>
      <c r="J99" t="s">
        <v>1227</v>
      </c>
      <c r="K99" t="s">
        <v>557</v>
      </c>
      <c r="L99" t="s">
        <v>1228</v>
      </c>
      <c r="M99" t="s">
        <v>557</v>
      </c>
      <c r="N99" t="s">
        <v>1229</v>
      </c>
      <c r="O99" t="s">
        <v>556</v>
      </c>
      <c r="P99" t="s">
        <v>1230</v>
      </c>
      <c r="Q99" t="s">
        <v>557</v>
      </c>
      <c r="R99" t="s">
        <v>1229</v>
      </c>
      <c r="S99" t="s">
        <v>1231</v>
      </c>
      <c r="T99" t="s">
        <v>564</v>
      </c>
      <c r="U99" t="s">
        <v>1232</v>
      </c>
      <c r="V99" t="s">
        <v>565</v>
      </c>
      <c r="W99" t="s">
        <v>1374</v>
      </c>
      <c r="X99" t="s">
        <v>566</v>
      </c>
      <c r="Y99" t="s">
        <v>1234</v>
      </c>
      <c r="Z99" t="s">
        <v>565</v>
      </c>
      <c r="AA99" t="s">
        <v>1235</v>
      </c>
      <c r="AB99" t="s">
        <v>566</v>
      </c>
      <c r="AC99" t="s">
        <v>1236</v>
      </c>
      <c r="AD99" t="s">
        <v>646</v>
      </c>
      <c r="AE99">
        <v>0</v>
      </c>
      <c r="AF99">
        <v>0</v>
      </c>
      <c r="AG99">
        <v>0</v>
      </c>
      <c r="AH99">
        <v>1</v>
      </c>
      <c r="AI99">
        <v>0</v>
      </c>
      <c r="AJ99">
        <v>1</v>
      </c>
      <c r="AK99">
        <v>0</v>
      </c>
      <c r="AL99">
        <v>0</v>
      </c>
      <c r="AM99">
        <v>0</v>
      </c>
      <c r="AN99">
        <v>1</v>
      </c>
      <c r="AO99">
        <v>0</v>
      </c>
      <c r="AP99">
        <v>1</v>
      </c>
      <c r="AQ99">
        <v>0</v>
      </c>
      <c r="AR99">
        <v>0</v>
      </c>
      <c r="AS99">
        <v>0</v>
      </c>
      <c r="AT99">
        <v>1</v>
      </c>
      <c r="AU99">
        <v>0</v>
      </c>
      <c r="AV99">
        <v>1</v>
      </c>
      <c r="AW99">
        <v>0</v>
      </c>
      <c r="AX99">
        <v>0</v>
      </c>
      <c r="AY99">
        <v>0</v>
      </c>
      <c r="AZ99">
        <v>1</v>
      </c>
      <c r="BA99">
        <v>0</v>
      </c>
      <c r="BB99">
        <v>1</v>
      </c>
      <c r="BC99">
        <v>0</v>
      </c>
      <c r="BD99">
        <v>0</v>
      </c>
      <c r="BE99">
        <v>0</v>
      </c>
      <c r="BF99">
        <v>1</v>
      </c>
      <c r="BG99">
        <v>0</v>
      </c>
      <c r="BH99">
        <v>1</v>
      </c>
      <c r="BI99">
        <v>0</v>
      </c>
      <c r="BJ99">
        <v>0</v>
      </c>
      <c r="BK99">
        <v>1</v>
      </c>
      <c r="BL99">
        <v>0</v>
      </c>
      <c r="BM99">
        <v>0</v>
      </c>
      <c r="BN99">
        <v>1</v>
      </c>
      <c r="BO99">
        <v>0</v>
      </c>
      <c r="BP99">
        <v>0</v>
      </c>
      <c r="BQ99">
        <v>0</v>
      </c>
      <c r="BR99">
        <v>1</v>
      </c>
      <c r="BS99">
        <v>0</v>
      </c>
      <c r="BT99">
        <v>1</v>
      </c>
      <c r="BU99">
        <v>0</v>
      </c>
      <c r="BV99">
        <v>0</v>
      </c>
      <c r="BW99">
        <v>0</v>
      </c>
      <c r="BX99">
        <v>0</v>
      </c>
      <c r="BY99">
        <v>1</v>
      </c>
      <c r="BZ99">
        <v>0</v>
      </c>
      <c r="CA99">
        <v>0</v>
      </c>
      <c r="CB99">
        <v>0</v>
      </c>
      <c r="CC99">
        <v>0</v>
      </c>
      <c r="CD99">
        <v>0</v>
      </c>
      <c r="CE99">
        <v>0</v>
      </c>
      <c r="CF99">
        <v>1</v>
      </c>
      <c r="CG99">
        <v>0</v>
      </c>
      <c r="CH99">
        <v>0</v>
      </c>
      <c r="CI99">
        <v>0</v>
      </c>
      <c r="CJ99">
        <v>0</v>
      </c>
      <c r="CK99">
        <v>0</v>
      </c>
      <c r="CL99">
        <v>1</v>
      </c>
      <c r="CM99">
        <v>0</v>
      </c>
      <c r="CN99">
        <v>0</v>
      </c>
      <c r="CO99">
        <v>0</v>
      </c>
      <c r="CP99">
        <v>0</v>
      </c>
      <c r="CQ99">
        <v>0</v>
      </c>
      <c r="CR99">
        <v>1</v>
      </c>
      <c r="CS99">
        <v>0</v>
      </c>
      <c r="CT99">
        <v>0</v>
      </c>
      <c r="CU99">
        <v>0</v>
      </c>
      <c r="CV99">
        <v>0</v>
      </c>
      <c r="CW99">
        <v>0</v>
      </c>
      <c r="CX99">
        <v>0</v>
      </c>
      <c r="CY99">
        <v>1</v>
      </c>
      <c r="CZ99">
        <v>0</v>
      </c>
      <c r="DA99">
        <v>0</v>
      </c>
      <c r="DB99">
        <v>0</v>
      </c>
      <c r="DC99">
        <v>0</v>
      </c>
      <c r="DD99">
        <v>1</v>
      </c>
      <c r="DE99">
        <v>0</v>
      </c>
      <c r="DF99">
        <v>0</v>
      </c>
      <c r="DG99">
        <v>0</v>
      </c>
      <c r="DH99">
        <v>0</v>
      </c>
      <c r="DI99">
        <v>0</v>
      </c>
      <c r="DJ99">
        <v>1</v>
      </c>
      <c r="DK99">
        <v>0</v>
      </c>
      <c r="DL99">
        <v>0</v>
      </c>
      <c r="DM99">
        <v>0</v>
      </c>
      <c r="DN99">
        <v>0</v>
      </c>
      <c r="DO99">
        <v>0</v>
      </c>
      <c r="DP99">
        <v>1</v>
      </c>
      <c r="DQ99">
        <v>0</v>
      </c>
      <c r="DR99">
        <v>0</v>
      </c>
      <c r="DS99">
        <v>0</v>
      </c>
      <c r="DT99">
        <v>0</v>
      </c>
      <c r="DU99">
        <v>0</v>
      </c>
      <c r="DV99">
        <v>0</v>
      </c>
      <c r="DW99">
        <v>1</v>
      </c>
      <c r="DX99">
        <v>0</v>
      </c>
      <c r="DY99">
        <v>0</v>
      </c>
      <c r="DZ99">
        <v>0</v>
      </c>
      <c r="EA99">
        <v>0</v>
      </c>
      <c r="EB99">
        <v>1</v>
      </c>
      <c r="EC99">
        <v>0</v>
      </c>
      <c r="ED99">
        <v>0</v>
      </c>
      <c r="EE99">
        <v>0</v>
      </c>
      <c r="EF99">
        <v>0</v>
      </c>
      <c r="EG99">
        <v>0</v>
      </c>
      <c r="EH99">
        <v>0</v>
      </c>
      <c r="EI99">
        <v>0</v>
      </c>
      <c r="EJ99">
        <v>0</v>
      </c>
      <c r="EK99">
        <v>1</v>
      </c>
      <c r="EL99">
        <v>0</v>
      </c>
      <c r="EM99">
        <v>0</v>
      </c>
      <c r="EN99">
        <v>1</v>
      </c>
    </row>
    <row r="100" spans="1:144">
      <c r="A100" t="s">
        <v>21</v>
      </c>
      <c r="B100" t="s">
        <v>37</v>
      </c>
      <c r="C100" t="s">
        <v>57</v>
      </c>
      <c r="D100" t="s">
        <v>187</v>
      </c>
      <c r="E100" t="s">
        <v>555</v>
      </c>
      <c r="F100" t="s">
        <v>1375</v>
      </c>
      <c r="G100" t="s">
        <v>557</v>
      </c>
      <c r="H100" t="s">
        <v>1376</v>
      </c>
      <c r="I100" t="s">
        <v>557</v>
      </c>
      <c r="J100" t="s">
        <v>1377</v>
      </c>
      <c r="K100" t="s">
        <v>556</v>
      </c>
      <c r="L100" t="s">
        <v>1378</v>
      </c>
      <c r="M100" t="s">
        <v>556</v>
      </c>
      <c r="N100" t="s">
        <v>1379</v>
      </c>
      <c r="O100" t="s">
        <v>556</v>
      </c>
      <c r="P100" t="s">
        <v>1380</v>
      </c>
      <c r="Q100" t="s">
        <v>556</v>
      </c>
      <c r="R100" t="s">
        <v>1381</v>
      </c>
      <c r="S100" t="s">
        <v>1382</v>
      </c>
      <c r="T100" t="s">
        <v>560</v>
      </c>
      <c r="U100" t="s">
        <v>1383</v>
      </c>
      <c r="V100" t="s">
        <v>562</v>
      </c>
      <c r="W100" t="s">
        <v>1384</v>
      </c>
      <c r="X100" t="s">
        <v>645</v>
      </c>
      <c r="Y100" t="s">
        <v>1385</v>
      </c>
      <c r="Z100" t="s">
        <v>564</v>
      </c>
      <c r="AA100" t="s">
        <v>1386</v>
      </c>
      <c r="AB100" t="s">
        <v>561</v>
      </c>
      <c r="AC100" t="s">
        <v>1387</v>
      </c>
      <c r="AD100" t="s">
        <v>566</v>
      </c>
      <c r="AE100">
        <v>0</v>
      </c>
      <c r="AF100">
        <v>1</v>
      </c>
      <c r="AG100">
        <v>0</v>
      </c>
      <c r="AH100">
        <v>0</v>
      </c>
      <c r="AI100">
        <v>0</v>
      </c>
      <c r="AJ100">
        <v>1</v>
      </c>
      <c r="AK100">
        <v>0</v>
      </c>
      <c r="AL100">
        <v>0</v>
      </c>
      <c r="AM100">
        <v>0</v>
      </c>
      <c r="AN100">
        <v>1</v>
      </c>
      <c r="AO100">
        <v>0</v>
      </c>
      <c r="AP100">
        <v>1</v>
      </c>
      <c r="AQ100">
        <v>0</v>
      </c>
      <c r="AR100">
        <v>0</v>
      </c>
      <c r="AS100">
        <v>0</v>
      </c>
      <c r="AT100">
        <v>1</v>
      </c>
      <c r="AU100">
        <v>0</v>
      </c>
      <c r="AV100">
        <v>1</v>
      </c>
      <c r="AW100">
        <v>0</v>
      </c>
      <c r="AX100">
        <v>0</v>
      </c>
      <c r="AY100">
        <v>1</v>
      </c>
      <c r="AZ100">
        <v>0</v>
      </c>
      <c r="BA100">
        <v>0</v>
      </c>
      <c r="BB100">
        <v>1</v>
      </c>
      <c r="BC100">
        <v>0</v>
      </c>
      <c r="BD100">
        <v>0</v>
      </c>
      <c r="BE100">
        <v>1</v>
      </c>
      <c r="BF100">
        <v>0</v>
      </c>
      <c r="BG100">
        <v>0</v>
      </c>
      <c r="BH100">
        <v>1</v>
      </c>
      <c r="BI100">
        <v>0</v>
      </c>
      <c r="BJ100">
        <v>0</v>
      </c>
      <c r="BK100">
        <v>1</v>
      </c>
      <c r="BL100">
        <v>0</v>
      </c>
      <c r="BM100">
        <v>0</v>
      </c>
      <c r="BN100">
        <v>1</v>
      </c>
      <c r="BO100">
        <v>0</v>
      </c>
      <c r="BP100">
        <v>0</v>
      </c>
      <c r="BQ100">
        <v>1</v>
      </c>
      <c r="BR100">
        <v>0</v>
      </c>
      <c r="BS100">
        <v>0</v>
      </c>
      <c r="BT100">
        <v>1</v>
      </c>
      <c r="BU100">
        <v>1</v>
      </c>
      <c r="BV100">
        <v>0</v>
      </c>
      <c r="BW100">
        <v>0</v>
      </c>
      <c r="BX100">
        <v>0</v>
      </c>
      <c r="BY100">
        <v>0</v>
      </c>
      <c r="BZ100">
        <v>0</v>
      </c>
      <c r="CA100">
        <v>0</v>
      </c>
      <c r="CB100">
        <v>0</v>
      </c>
      <c r="CC100">
        <v>0</v>
      </c>
      <c r="CD100">
        <v>0</v>
      </c>
      <c r="CE100">
        <v>0</v>
      </c>
      <c r="CF100">
        <v>1</v>
      </c>
      <c r="CG100">
        <v>0</v>
      </c>
      <c r="CH100">
        <v>0</v>
      </c>
      <c r="CI100">
        <v>1</v>
      </c>
      <c r="CJ100">
        <v>0</v>
      </c>
      <c r="CK100">
        <v>0</v>
      </c>
      <c r="CL100">
        <v>0</v>
      </c>
      <c r="CM100">
        <v>0</v>
      </c>
      <c r="CN100">
        <v>0</v>
      </c>
      <c r="CO100">
        <v>0</v>
      </c>
      <c r="CP100">
        <v>0</v>
      </c>
      <c r="CQ100">
        <v>0</v>
      </c>
      <c r="CR100">
        <v>1</v>
      </c>
      <c r="CS100">
        <v>0</v>
      </c>
      <c r="CT100">
        <v>0</v>
      </c>
      <c r="CU100">
        <v>0</v>
      </c>
      <c r="CV100">
        <v>0</v>
      </c>
      <c r="CW100">
        <v>0</v>
      </c>
      <c r="CX100">
        <v>0</v>
      </c>
      <c r="CY100">
        <v>0</v>
      </c>
      <c r="CZ100">
        <v>1</v>
      </c>
      <c r="DA100">
        <v>0</v>
      </c>
      <c r="DB100">
        <v>0</v>
      </c>
      <c r="DC100">
        <v>0</v>
      </c>
      <c r="DD100">
        <v>1</v>
      </c>
      <c r="DE100">
        <v>0</v>
      </c>
      <c r="DF100">
        <v>0</v>
      </c>
      <c r="DG100">
        <v>0</v>
      </c>
      <c r="DH100">
        <v>0</v>
      </c>
      <c r="DI100">
        <v>1</v>
      </c>
      <c r="DJ100">
        <v>0</v>
      </c>
      <c r="DK100">
        <v>0</v>
      </c>
      <c r="DL100">
        <v>0</v>
      </c>
      <c r="DM100">
        <v>0</v>
      </c>
      <c r="DN100">
        <v>0</v>
      </c>
      <c r="DO100">
        <v>0</v>
      </c>
      <c r="DP100">
        <v>1</v>
      </c>
      <c r="DQ100">
        <v>0</v>
      </c>
      <c r="DR100">
        <v>1</v>
      </c>
      <c r="DS100">
        <v>0</v>
      </c>
      <c r="DT100">
        <v>0</v>
      </c>
      <c r="DU100">
        <v>0</v>
      </c>
      <c r="DV100">
        <v>0</v>
      </c>
      <c r="DW100">
        <v>0</v>
      </c>
      <c r="DX100">
        <v>0</v>
      </c>
      <c r="DY100">
        <v>0</v>
      </c>
      <c r="DZ100">
        <v>0</v>
      </c>
      <c r="EA100">
        <v>0</v>
      </c>
      <c r="EB100">
        <v>1</v>
      </c>
      <c r="EC100">
        <v>0</v>
      </c>
      <c r="ED100">
        <v>0</v>
      </c>
      <c r="EE100">
        <v>0</v>
      </c>
      <c r="EF100">
        <v>0</v>
      </c>
      <c r="EG100">
        <v>0</v>
      </c>
      <c r="EH100">
        <v>0</v>
      </c>
      <c r="EI100">
        <v>1</v>
      </c>
      <c r="EJ100">
        <v>0</v>
      </c>
      <c r="EK100">
        <v>0</v>
      </c>
      <c r="EL100">
        <v>0</v>
      </c>
      <c r="EM100">
        <v>0</v>
      </c>
      <c r="EN100">
        <v>1</v>
      </c>
    </row>
    <row r="101" spans="1:144">
      <c r="A101" t="s">
        <v>15</v>
      </c>
      <c r="B101" t="s">
        <v>27</v>
      </c>
      <c r="C101" t="s">
        <v>41</v>
      </c>
      <c r="D101" t="s">
        <v>189</v>
      </c>
      <c r="E101" t="s">
        <v>558</v>
      </c>
      <c r="F101" t="s">
        <v>1388</v>
      </c>
      <c r="G101" t="s">
        <v>557</v>
      </c>
      <c r="H101" t="s">
        <v>1389</v>
      </c>
      <c r="I101" t="s">
        <v>558</v>
      </c>
      <c r="J101" t="s">
        <v>1390</v>
      </c>
      <c r="K101" t="s">
        <v>557</v>
      </c>
      <c r="L101" t="s">
        <v>1391</v>
      </c>
      <c r="M101" t="s">
        <v>558</v>
      </c>
      <c r="N101" t="s">
        <v>1392</v>
      </c>
      <c r="O101" t="s">
        <v>557</v>
      </c>
      <c r="P101" t="s">
        <v>1393</v>
      </c>
      <c r="Q101" t="s">
        <v>557</v>
      </c>
      <c r="R101" t="s">
        <v>1394</v>
      </c>
      <c r="S101" t="s">
        <v>1395</v>
      </c>
      <c r="T101" t="s">
        <v>561</v>
      </c>
      <c r="U101" t="s">
        <v>1396</v>
      </c>
      <c r="V101" t="s">
        <v>565</v>
      </c>
      <c r="W101" t="s">
        <v>1397</v>
      </c>
      <c r="X101" t="s">
        <v>562</v>
      </c>
      <c r="Y101" t="s">
        <v>1398</v>
      </c>
      <c r="Z101" t="s">
        <v>566</v>
      </c>
      <c r="AA101" t="s">
        <v>1399</v>
      </c>
      <c r="AB101" t="s">
        <v>569</v>
      </c>
      <c r="AC101" t="s">
        <v>1400</v>
      </c>
      <c r="AD101" t="s">
        <v>644</v>
      </c>
      <c r="AE101">
        <v>0</v>
      </c>
      <c r="AF101">
        <v>0</v>
      </c>
      <c r="AG101">
        <v>0</v>
      </c>
      <c r="AH101">
        <v>0</v>
      </c>
      <c r="AI101">
        <v>1</v>
      </c>
      <c r="AJ101">
        <v>1</v>
      </c>
      <c r="AK101">
        <v>0</v>
      </c>
      <c r="AL101">
        <v>0</v>
      </c>
      <c r="AM101">
        <v>0</v>
      </c>
      <c r="AN101">
        <v>1</v>
      </c>
      <c r="AO101">
        <v>0</v>
      </c>
      <c r="AP101">
        <v>1</v>
      </c>
      <c r="AQ101">
        <v>0</v>
      </c>
      <c r="AR101">
        <v>0</v>
      </c>
      <c r="AS101">
        <v>0</v>
      </c>
      <c r="AT101">
        <v>0</v>
      </c>
      <c r="AU101">
        <v>1</v>
      </c>
      <c r="AV101">
        <v>1</v>
      </c>
      <c r="AW101">
        <v>0</v>
      </c>
      <c r="AX101">
        <v>0</v>
      </c>
      <c r="AY101">
        <v>0</v>
      </c>
      <c r="AZ101">
        <v>1</v>
      </c>
      <c r="BA101">
        <v>0</v>
      </c>
      <c r="BB101">
        <v>1</v>
      </c>
      <c r="BC101">
        <v>0</v>
      </c>
      <c r="BD101">
        <v>0</v>
      </c>
      <c r="BE101">
        <v>0</v>
      </c>
      <c r="BF101">
        <v>0</v>
      </c>
      <c r="BG101">
        <v>1</v>
      </c>
      <c r="BH101">
        <v>1</v>
      </c>
      <c r="BI101">
        <v>0</v>
      </c>
      <c r="BJ101">
        <v>0</v>
      </c>
      <c r="BK101">
        <v>0</v>
      </c>
      <c r="BL101">
        <v>1</v>
      </c>
      <c r="BM101">
        <v>0</v>
      </c>
      <c r="BN101">
        <v>1</v>
      </c>
      <c r="BO101">
        <v>0</v>
      </c>
      <c r="BP101">
        <v>0</v>
      </c>
      <c r="BQ101">
        <v>0</v>
      </c>
      <c r="BR101">
        <v>1</v>
      </c>
      <c r="BS101">
        <v>0</v>
      </c>
      <c r="BT101">
        <v>1</v>
      </c>
      <c r="BU101">
        <v>0</v>
      </c>
      <c r="BV101">
        <v>1</v>
      </c>
      <c r="BW101">
        <v>0</v>
      </c>
      <c r="BX101">
        <v>0</v>
      </c>
      <c r="BY101">
        <v>0</v>
      </c>
      <c r="BZ101">
        <v>0</v>
      </c>
      <c r="CA101">
        <v>0</v>
      </c>
      <c r="CB101">
        <v>0</v>
      </c>
      <c r="CC101">
        <v>0</v>
      </c>
      <c r="CD101">
        <v>0</v>
      </c>
      <c r="CE101">
        <v>0</v>
      </c>
      <c r="CF101">
        <v>1</v>
      </c>
      <c r="CG101">
        <v>0</v>
      </c>
      <c r="CH101">
        <v>0</v>
      </c>
      <c r="CI101">
        <v>0</v>
      </c>
      <c r="CJ101">
        <v>0</v>
      </c>
      <c r="CK101">
        <v>0</v>
      </c>
      <c r="CL101">
        <v>1</v>
      </c>
      <c r="CM101">
        <v>0</v>
      </c>
      <c r="CN101">
        <v>0</v>
      </c>
      <c r="CO101">
        <v>0</v>
      </c>
      <c r="CP101">
        <v>0</v>
      </c>
      <c r="CQ101">
        <v>0</v>
      </c>
      <c r="CR101">
        <v>1</v>
      </c>
      <c r="CS101">
        <v>0</v>
      </c>
      <c r="CT101">
        <v>0</v>
      </c>
      <c r="CU101">
        <v>1</v>
      </c>
      <c r="CV101">
        <v>0</v>
      </c>
      <c r="CW101">
        <v>0</v>
      </c>
      <c r="CX101">
        <v>0</v>
      </c>
      <c r="CY101">
        <v>0</v>
      </c>
      <c r="CZ101">
        <v>0</v>
      </c>
      <c r="DA101">
        <v>0</v>
      </c>
      <c r="DB101">
        <v>0</v>
      </c>
      <c r="DC101">
        <v>0</v>
      </c>
      <c r="DD101">
        <v>1</v>
      </c>
      <c r="DE101">
        <v>0</v>
      </c>
      <c r="DF101">
        <v>0</v>
      </c>
      <c r="DG101">
        <v>0</v>
      </c>
      <c r="DH101">
        <v>0</v>
      </c>
      <c r="DI101">
        <v>0</v>
      </c>
      <c r="DJ101">
        <v>0</v>
      </c>
      <c r="DK101">
        <v>1</v>
      </c>
      <c r="DL101">
        <v>0</v>
      </c>
      <c r="DM101">
        <v>0</v>
      </c>
      <c r="DN101">
        <v>0</v>
      </c>
      <c r="DO101">
        <v>0</v>
      </c>
      <c r="DP101">
        <v>1</v>
      </c>
      <c r="DQ101">
        <v>0</v>
      </c>
      <c r="DR101">
        <v>0</v>
      </c>
      <c r="DS101">
        <v>0</v>
      </c>
      <c r="DT101">
        <v>0</v>
      </c>
      <c r="DU101">
        <v>0</v>
      </c>
      <c r="DV101">
        <v>0</v>
      </c>
      <c r="DW101">
        <v>0</v>
      </c>
      <c r="DX101">
        <v>0</v>
      </c>
      <c r="DY101">
        <v>0</v>
      </c>
      <c r="DZ101">
        <v>1</v>
      </c>
      <c r="EA101">
        <v>0</v>
      </c>
      <c r="EB101">
        <v>1</v>
      </c>
      <c r="EC101">
        <v>0</v>
      </c>
      <c r="ED101">
        <v>0</v>
      </c>
      <c r="EE101">
        <v>0</v>
      </c>
      <c r="EF101">
        <v>1</v>
      </c>
      <c r="EG101">
        <v>0</v>
      </c>
      <c r="EH101">
        <v>0</v>
      </c>
      <c r="EI101">
        <v>0</v>
      </c>
      <c r="EJ101">
        <v>0</v>
      </c>
      <c r="EK101">
        <v>0</v>
      </c>
      <c r="EL101">
        <v>0</v>
      </c>
      <c r="EM101">
        <v>0</v>
      </c>
      <c r="EN101">
        <v>1</v>
      </c>
    </row>
    <row r="102" spans="1:144">
      <c r="A102" t="s">
        <v>19</v>
      </c>
      <c r="B102" t="s">
        <v>35</v>
      </c>
      <c r="C102" t="s">
        <v>63</v>
      </c>
      <c r="D102" t="s">
        <v>191</v>
      </c>
      <c r="E102" t="s">
        <v>557</v>
      </c>
      <c r="F102" t="s">
        <v>713</v>
      </c>
      <c r="G102" t="s">
        <v>557</v>
      </c>
      <c r="H102" t="s">
        <v>713</v>
      </c>
      <c r="I102" t="s">
        <v>557</v>
      </c>
      <c r="J102" t="s">
        <v>713</v>
      </c>
      <c r="K102" t="s">
        <v>557</v>
      </c>
      <c r="L102" t="s">
        <v>713</v>
      </c>
      <c r="M102" t="s">
        <v>557</v>
      </c>
      <c r="N102" t="s">
        <v>713</v>
      </c>
      <c r="O102" t="s">
        <v>557</v>
      </c>
      <c r="P102" t="s">
        <v>713</v>
      </c>
      <c r="Q102" t="s">
        <v>557</v>
      </c>
      <c r="R102" t="s">
        <v>713</v>
      </c>
      <c r="S102" t="s">
        <v>1401</v>
      </c>
      <c r="T102" t="s">
        <v>561</v>
      </c>
      <c r="U102" t="s">
        <v>1402</v>
      </c>
      <c r="V102" t="s">
        <v>562</v>
      </c>
      <c r="W102" t="s">
        <v>1403</v>
      </c>
      <c r="X102" t="s">
        <v>566</v>
      </c>
      <c r="Y102" t="s">
        <v>1404</v>
      </c>
      <c r="Z102" t="s">
        <v>570</v>
      </c>
      <c r="AA102" t="s">
        <v>1405</v>
      </c>
      <c r="AB102" t="s">
        <v>565</v>
      </c>
      <c r="AC102" t="s">
        <v>713</v>
      </c>
      <c r="AD102" t="s">
        <v>713</v>
      </c>
      <c r="AE102">
        <v>0</v>
      </c>
      <c r="AF102">
        <v>0</v>
      </c>
      <c r="AG102">
        <v>0</v>
      </c>
      <c r="AH102">
        <v>1</v>
      </c>
      <c r="AI102">
        <v>0</v>
      </c>
      <c r="AJ102">
        <v>1</v>
      </c>
      <c r="AK102">
        <v>0</v>
      </c>
      <c r="AL102">
        <v>0</v>
      </c>
      <c r="AM102">
        <v>0</v>
      </c>
      <c r="AN102">
        <v>1</v>
      </c>
      <c r="AO102">
        <v>0</v>
      </c>
      <c r="AP102">
        <v>1</v>
      </c>
      <c r="AQ102">
        <v>0</v>
      </c>
      <c r="AR102">
        <v>0</v>
      </c>
      <c r="AS102">
        <v>0</v>
      </c>
      <c r="AT102">
        <v>1</v>
      </c>
      <c r="AU102">
        <v>0</v>
      </c>
      <c r="AV102">
        <v>1</v>
      </c>
      <c r="AW102">
        <v>0</v>
      </c>
      <c r="AX102">
        <v>0</v>
      </c>
      <c r="AY102">
        <v>0</v>
      </c>
      <c r="AZ102">
        <v>1</v>
      </c>
      <c r="BA102">
        <v>0</v>
      </c>
      <c r="BB102">
        <v>1</v>
      </c>
      <c r="BC102">
        <v>0</v>
      </c>
      <c r="BD102">
        <v>0</v>
      </c>
      <c r="BE102">
        <v>0</v>
      </c>
      <c r="BF102">
        <v>1</v>
      </c>
      <c r="BG102">
        <v>0</v>
      </c>
      <c r="BH102">
        <v>1</v>
      </c>
      <c r="BI102">
        <v>0</v>
      </c>
      <c r="BJ102">
        <v>0</v>
      </c>
      <c r="BK102">
        <v>0</v>
      </c>
      <c r="BL102">
        <v>1</v>
      </c>
      <c r="BM102">
        <v>0</v>
      </c>
      <c r="BN102">
        <v>1</v>
      </c>
      <c r="BO102">
        <v>0</v>
      </c>
      <c r="BP102">
        <v>0</v>
      </c>
      <c r="BQ102">
        <v>0</v>
      </c>
      <c r="BR102">
        <v>1</v>
      </c>
      <c r="BS102">
        <v>0</v>
      </c>
      <c r="BT102">
        <v>1</v>
      </c>
      <c r="BU102">
        <v>0</v>
      </c>
      <c r="BV102">
        <v>1</v>
      </c>
      <c r="BW102">
        <v>0</v>
      </c>
      <c r="BX102">
        <v>0</v>
      </c>
      <c r="BY102">
        <v>0</v>
      </c>
      <c r="BZ102">
        <v>0</v>
      </c>
      <c r="CA102">
        <v>0</v>
      </c>
      <c r="CB102">
        <v>0</v>
      </c>
      <c r="CC102">
        <v>0</v>
      </c>
      <c r="CD102">
        <v>0</v>
      </c>
      <c r="CE102">
        <v>0</v>
      </c>
      <c r="CF102">
        <v>1</v>
      </c>
      <c r="CG102">
        <v>0</v>
      </c>
      <c r="CH102">
        <v>0</v>
      </c>
      <c r="CI102">
        <v>1</v>
      </c>
      <c r="CJ102">
        <v>0</v>
      </c>
      <c r="CK102">
        <v>0</v>
      </c>
      <c r="CL102">
        <v>0</v>
      </c>
      <c r="CM102">
        <v>0</v>
      </c>
      <c r="CN102">
        <v>0</v>
      </c>
      <c r="CO102">
        <v>0</v>
      </c>
      <c r="CP102">
        <v>0</v>
      </c>
      <c r="CQ102">
        <v>0</v>
      </c>
      <c r="CR102">
        <v>1</v>
      </c>
      <c r="CS102">
        <v>0</v>
      </c>
      <c r="CT102">
        <v>0</v>
      </c>
      <c r="CU102">
        <v>0</v>
      </c>
      <c r="CV102">
        <v>0</v>
      </c>
      <c r="CW102">
        <v>0</v>
      </c>
      <c r="CX102">
        <v>0</v>
      </c>
      <c r="CY102">
        <v>1</v>
      </c>
      <c r="CZ102">
        <v>0</v>
      </c>
      <c r="DA102">
        <v>0</v>
      </c>
      <c r="DB102">
        <v>0</v>
      </c>
      <c r="DC102">
        <v>0</v>
      </c>
      <c r="DD102">
        <v>1</v>
      </c>
      <c r="DE102">
        <v>0</v>
      </c>
      <c r="DF102">
        <v>0</v>
      </c>
      <c r="DG102">
        <v>0</v>
      </c>
      <c r="DH102">
        <v>0</v>
      </c>
      <c r="DI102">
        <v>0</v>
      </c>
      <c r="DJ102">
        <v>0</v>
      </c>
      <c r="DK102">
        <v>0</v>
      </c>
      <c r="DL102">
        <v>0</v>
      </c>
      <c r="DM102">
        <v>0</v>
      </c>
      <c r="DN102">
        <v>0</v>
      </c>
      <c r="DO102">
        <v>1</v>
      </c>
      <c r="DP102">
        <v>1</v>
      </c>
      <c r="DQ102">
        <v>0</v>
      </c>
      <c r="DR102">
        <v>0</v>
      </c>
      <c r="DS102">
        <v>0</v>
      </c>
      <c r="DT102">
        <v>0</v>
      </c>
      <c r="DU102">
        <v>0</v>
      </c>
      <c r="DV102">
        <v>1</v>
      </c>
      <c r="DW102">
        <v>0</v>
      </c>
      <c r="DX102">
        <v>0</v>
      </c>
      <c r="DY102">
        <v>0</v>
      </c>
      <c r="DZ102">
        <v>0</v>
      </c>
      <c r="EA102">
        <v>0</v>
      </c>
      <c r="EB102">
        <v>1</v>
      </c>
      <c r="EC102">
        <v>0</v>
      </c>
      <c r="ED102">
        <v>0</v>
      </c>
      <c r="EE102">
        <v>0</v>
      </c>
      <c r="EF102">
        <v>0</v>
      </c>
      <c r="EG102">
        <v>0</v>
      </c>
      <c r="EH102">
        <v>0</v>
      </c>
      <c r="EI102">
        <v>0</v>
      </c>
      <c r="EJ102">
        <v>0</v>
      </c>
      <c r="EK102">
        <v>0</v>
      </c>
      <c r="EL102">
        <v>0</v>
      </c>
      <c r="EM102">
        <v>0</v>
      </c>
      <c r="EN102">
        <v>0</v>
      </c>
    </row>
    <row r="103" spans="1:144">
      <c r="A103" t="s">
        <v>15</v>
      </c>
      <c r="B103" t="s">
        <v>27</v>
      </c>
      <c r="C103" t="s">
        <v>41</v>
      </c>
      <c r="D103" t="s">
        <v>193</v>
      </c>
      <c r="E103" t="s">
        <v>557</v>
      </c>
      <c r="F103" t="s">
        <v>713</v>
      </c>
      <c r="G103" t="s">
        <v>557</v>
      </c>
      <c r="H103" t="s">
        <v>713</v>
      </c>
      <c r="I103" t="s">
        <v>557</v>
      </c>
      <c r="J103" t="s">
        <v>713</v>
      </c>
      <c r="K103" t="s">
        <v>557</v>
      </c>
      <c r="L103" t="s">
        <v>713</v>
      </c>
      <c r="M103" t="s">
        <v>557</v>
      </c>
      <c r="N103" t="s">
        <v>713</v>
      </c>
      <c r="O103" t="s">
        <v>557</v>
      </c>
      <c r="P103" t="s">
        <v>713</v>
      </c>
      <c r="Q103" t="s">
        <v>557</v>
      </c>
      <c r="R103" t="s">
        <v>713</v>
      </c>
      <c r="S103" t="s">
        <v>1406</v>
      </c>
      <c r="T103" t="s">
        <v>565</v>
      </c>
      <c r="U103" t="s">
        <v>1407</v>
      </c>
      <c r="V103" t="s">
        <v>562</v>
      </c>
      <c r="W103" t="s">
        <v>1408</v>
      </c>
      <c r="X103" t="s">
        <v>564</v>
      </c>
      <c r="Y103" t="s">
        <v>1409</v>
      </c>
      <c r="Z103" t="s">
        <v>646</v>
      </c>
      <c r="AA103" t="s">
        <v>1410</v>
      </c>
      <c r="AB103" t="s">
        <v>561</v>
      </c>
      <c r="AC103" t="s">
        <v>1411</v>
      </c>
      <c r="AD103" t="s">
        <v>566</v>
      </c>
      <c r="AE103">
        <v>0</v>
      </c>
      <c r="AF103">
        <v>0</v>
      </c>
      <c r="AG103">
        <v>0</v>
      </c>
      <c r="AH103">
        <v>1</v>
      </c>
      <c r="AI103">
        <v>0</v>
      </c>
      <c r="AJ103">
        <v>1</v>
      </c>
      <c r="AK103">
        <v>0</v>
      </c>
      <c r="AL103">
        <v>0</v>
      </c>
      <c r="AM103">
        <v>0</v>
      </c>
      <c r="AN103">
        <v>1</v>
      </c>
      <c r="AO103">
        <v>0</v>
      </c>
      <c r="AP103">
        <v>1</v>
      </c>
      <c r="AQ103">
        <v>0</v>
      </c>
      <c r="AR103">
        <v>0</v>
      </c>
      <c r="AS103">
        <v>0</v>
      </c>
      <c r="AT103">
        <v>1</v>
      </c>
      <c r="AU103">
        <v>0</v>
      </c>
      <c r="AV103">
        <v>1</v>
      </c>
      <c r="AW103">
        <v>0</v>
      </c>
      <c r="AX103">
        <v>0</v>
      </c>
      <c r="AY103">
        <v>0</v>
      </c>
      <c r="AZ103">
        <v>1</v>
      </c>
      <c r="BA103">
        <v>0</v>
      </c>
      <c r="BB103">
        <v>1</v>
      </c>
      <c r="BC103">
        <v>0</v>
      </c>
      <c r="BD103">
        <v>0</v>
      </c>
      <c r="BE103">
        <v>0</v>
      </c>
      <c r="BF103">
        <v>1</v>
      </c>
      <c r="BG103">
        <v>0</v>
      </c>
      <c r="BH103">
        <v>1</v>
      </c>
      <c r="BI103">
        <v>0</v>
      </c>
      <c r="BJ103">
        <v>0</v>
      </c>
      <c r="BK103">
        <v>0</v>
      </c>
      <c r="BL103">
        <v>1</v>
      </c>
      <c r="BM103">
        <v>0</v>
      </c>
      <c r="BN103">
        <v>1</v>
      </c>
      <c r="BO103">
        <v>0</v>
      </c>
      <c r="BP103">
        <v>0</v>
      </c>
      <c r="BQ103">
        <v>0</v>
      </c>
      <c r="BR103">
        <v>1</v>
      </c>
      <c r="BS103">
        <v>0</v>
      </c>
      <c r="BT103">
        <v>1</v>
      </c>
      <c r="BU103">
        <v>0</v>
      </c>
      <c r="BV103">
        <v>0</v>
      </c>
      <c r="BW103">
        <v>0</v>
      </c>
      <c r="BX103">
        <v>0</v>
      </c>
      <c r="BY103">
        <v>0</v>
      </c>
      <c r="BZ103">
        <v>1</v>
      </c>
      <c r="CA103">
        <v>0</v>
      </c>
      <c r="CB103">
        <v>0</v>
      </c>
      <c r="CC103">
        <v>0</v>
      </c>
      <c r="CD103">
        <v>0</v>
      </c>
      <c r="CE103">
        <v>0</v>
      </c>
      <c r="CF103">
        <v>1</v>
      </c>
      <c r="CG103">
        <v>0</v>
      </c>
      <c r="CH103">
        <v>0</v>
      </c>
      <c r="CI103">
        <v>1</v>
      </c>
      <c r="CJ103">
        <v>0</v>
      </c>
      <c r="CK103">
        <v>0</v>
      </c>
      <c r="CL103">
        <v>0</v>
      </c>
      <c r="CM103">
        <v>0</v>
      </c>
      <c r="CN103">
        <v>0</v>
      </c>
      <c r="CO103">
        <v>0</v>
      </c>
      <c r="CP103">
        <v>0</v>
      </c>
      <c r="CQ103">
        <v>0</v>
      </c>
      <c r="CR103">
        <v>1</v>
      </c>
      <c r="CS103">
        <v>0</v>
      </c>
      <c r="CT103">
        <v>0</v>
      </c>
      <c r="CU103">
        <v>0</v>
      </c>
      <c r="CV103">
        <v>0</v>
      </c>
      <c r="CW103">
        <v>1</v>
      </c>
      <c r="CX103">
        <v>0</v>
      </c>
      <c r="CY103">
        <v>0</v>
      </c>
      <c r="CZ103">
        <v>0</v>
      </c>
      <c r="DA103">
        <v>0</v>
      </c>
      <c r="DB103">
        <v>0</v>
      </c>
      <c r="DC103">
        <v>0</v>
      </c>
      <c r="DD103">
        <v>1</v>
      </c>
      <c r="DE103">
        <v>0</v>
      </c>
      <c r="DF103">
        <v>0</v>
      </c>
      <c r="DG103">
        <v>0</v>
      </c>
      <c r="DH103">
        <v>0</v>
      </c>
      <c r="DI103">
        <v>0</v>
      </c>
      <c r="DJ103">
        <v>0</v>
      </c>
      <c r="DK103">
        <v>0</v>
      </c>
      <c r="DL103">
        <v>0</v>
      </c>
      <c r="DM103">
        <v>1</v>
      </c>
      <c r="DN103">
        <v>0</v>
      </c>
      <c r="DO103">
        <v>0</v>
      </c>
      <c r="DP103">
        <v>1</v>
      </c>
      <c r="DQ103">
        <v>0</v>
      </c>
      <c r="DR103">
        <v>1</v>
      </c>
      <c r="DS103">
        <v>0</v>
      </c>
      <c r="DT103">
        <v>0</v>
      </c>
      <c r="DU103">
        <v>0</v>
      </c>
      <c r="DV103">
        <v>0</v>
      </c>
      <c r="DW103">
        <v>0</v>
      </c>
      <c r="DX103">
        <v>0</v>
      </c>
      <c r="DY103">
        <v>0</v>
      </c>
      <c r="DZ103">
        <v>0</v>
      </c>
      <c r="EA103">
        <v>0</v>
      </c>
      <c r="EB103">
        <v>1</v>
      </c>
      <c r="EC103">
        <v>0</v>
      </c>
      <c r="ED103">
        <v>0</v>
      </c>
      <c r="EE103">
        <v>0</v>
      </c>
      <c r="EF103">
        <v>0</v>
      </c>
      <c r="EG103">
        <v>0</v>
      </c>
      <c r="EH103">
        <v>0</v>
      </c>
      <c r="EI103">
        <v>1</v>
      </c>
      <c r="EJ103">
        <v>0</v>
      </c>
      <c r="EK103">
        <v>0</v>
      </c>
      <c r="EL103">
        <v>0</v>
      </c>
      <c r="EM103">
        <v>0</v>
      </c>
      <c r="EN103">
        <v>1</v>
      </c>
    </row>
    <row r="104" spans="1:144">
      <c r="A104" t="s">
        <v>15</v>
      </c>
      <c r="B104" t="s">
        <v>25</v>
      </c>
      <c r="C104" t="s">
        <v>45</v>
      </c>
      <c r="D104" t="s">
        <v>195</v>
      </c>
      <c r="E104" t="s">
        <v>557</v>
      </c>
      <c r="F104" t="s">
        <v>1412</v>
      </c>
      <c r="G104" t="s">
        <v>557</v>
      </c>
      <c r="H104" t="s">
        <v>1413</v>
      </c>
      <c r="I104" t="s">
        <v>557</v>
      </c>
      <c r="J104" t="s">
        <v>1412</v>
      </c>
      <c r="K104" t="s">
        <v>556</v>
      </c>
      <c r="L104" t="s">
        <v>1414</v>
      </c>
      <c r="M104" t="s">
        <v>557</v>
      </c>
      <c r="N104" t="s">
        <v>1415</v>
      </c>
      <c r="O104" t="s">
        <v>556</v>
      </c>
      <c r="P104" t="s">
        <v>1416</v>
      </c>
      <c r="Q104" t="s">
        <v>556</v>
      </c>
      <c r="R104" t="s">
        <v>1417</v>
      </c>
      <c r="S104" t="s">
        <v>1418</v>
      </c>
      <c r="T104" t="s">
        <v>560</v>
      </c>
      <c r="U104" t="s">
        <v>1419</v>
      </c>
      <c r="V104" t="s">
        <v>565</v>
      </c>
      <c r="W104" t="s">
        <v>1420</v>
      </c>
      <c r="X104" t="s">
        <v>644</v>
      </c>
      <c r="Y104" t="s">
        <v>1421</v>
      </c>
      <c r="Z104" t="s">
        <v>646</v>
      </c>
      <c r="AA104" t="s">
        <v>1422</v>
      </c>
      <c r="AB104" t="s">
        <v>565</v>
      </c>
      <c r="AC104" t="s">
        <v>1423</v>
      </c>
      <c r="AD104" t="s">
        <v>565</v>
      </c>
      <c r="AE104">
        <v>0</v>
      </c>
      <c r="AF104">
        <v>0</v>
      </c>
      <c r="AG104">
        <v>0</v>
      </c>
      <c r="AH104">
        <v>1</v>
      </c>
      <c r="AI104">
        <v>0</v>
      </c>
      <c r="AJ104">
        <v>1</v>
      </c>
      <c r="AK104">
        <v>0</v>
      </c>
      <c r="AL104">
        <v>0</v>
      </c>
      <c r="AM104">
        <v>0</v>
      </c>
      <c r="AN104">
        <v>1</v>
      </c>
      <c r="AO104">
        <v>0</v>
      </c>
      <c r="AP104">
        <v>1</v>
      </c>
      <c r="AQ104">
        <v>0</v>
      </c>
      <c r="AR104">
        <v>0</v>
      </c>
      <c r="AS104">
        <v>0</v>
      </c>
      <c r="AT104">
        <v>1</v>
      </c>
      <c r="AU104">
        <v>0</v>
      </c>
      <c r="AV104">
        <v>1</v>
      </c>
      <c r="AW104">
        <v>0</v>
      </c>
      <c r="AX104">
        <v>0</v>
      </c>
      <c r="AY104">
        <v>1</v>
      </c>
      <c r="AZ104">
        <v>0</v>
      </c>
      <c r="BA104">
        <v>0</v>
      </c>
      <c r="BB104">
        <v>1</v>
      </c>
      <c r="BC104">
        <v>0</v>
      </c>
      <c r="BD104">
        <v>0</v>
      </c>
      <c r="BE104">
        <v>0</v>
      </c>
      <c r="BF104">
        <v>1</v>
      </c>
      <c r="BG104">
        <v>0</v>
      </c>
      <c r="BH104">
        <v>1</v>
      </c>
      <c r="BI104">
        <v>0</v>
      </c>
      <c r="BJ104">
        <v>0</v>
      </c>
      <c r="BK104">
        <v>1</v>
      </c>
      <c r="BL104">
        <v>0</v>
      </c>
      <c r="BM104">
        <v>0</v>
      </c>
      <c r="BN104">
        <v>1</v>
      </c>
      <c r="BO104">
        <v>0</v>
      </c>
      <c r="BP104">
        <v>0</v>
      </c>
      <c r="BQ104">
        <v>1</v>
      </c>
      <c r="BR104">
        <v>0</v>
      </c>
      <c r="BS104">
        <v>0</v>
      </c>
      <c r="BT104">
        <v>1</v>
      </c>
      <c r="BU104">
        <v>1</v>
      </c>
      <c r="BV104">
        <v>0</v>
      </c>
      <c r="BW104">
        <v>0</v>
      </c>
      <c r="BX104">
        <v>0</v>
      </c>
      <c r="BY104">
        <v>0</v>
      </c>
      <c r="BZ104">
        <v>0</v>
      </c>
      <c r="CA104">
        <v>0</v>
      </c>
      <c r="CB104">
        <v>0</v>
      </c>
      <c r="CC104">
        <v>0</v>
      </c>
      <c r="CD104">
        <v>0</v>
      </c>
      <c r="CE104">
        <v>0</v>
      </c>
      <c r="CF104">
        <v>1</v>
      </c>
      <c r="CG104">
        <v>0</v>
      </c>
      <c r="CH104">
        <v>0</v>
      </c>
      <c r="CI104">
        <v>0</v>
      </c>
      <c r="CJ104">
        <v>0</v>
      </c>
      <c r="CK104">
        <v>0</v>
      </c>
      <c r="CL104">
        <v>1</v>
      </c>
      <c r="CM104">
        <v>0</v>
      </c>
      <c r="CN104">
        <v>0</v>
      </c>
      <c r="CO104">
        <v>0</v>
      </c>
      <c r="CP104">
        <v>0</v>
      </c>
      <c r="CQ104">
        <v>0</v>
      </c>
      <c r="CR104">
        <v>1</v>
      </c>
      <c r="CS104">
        <v>0</v>
      </c>
      <c r="CT104">
        <v>0</v>
      </c>
      <c r="CU104">
        <v>0</v>
      </c>
      <c r="CV104">
        <v>1</v>
      </c>
      <c r="CW104">
        <v>0</v>
      </c>
      <c r="CX104">
        <v>0</v>
      </c>
      <c r="CY104">
        <v>0</v>
      </c>
      <c r="CZ104">
        <v>0</v>
      </c>
      <c r="DA104">
        <v>0</v>
      </c>
      <c r="DB104">
        <v>0</v>
      </c>
      <c r="DC104">
        <v>0</v>
      </c>
      <c r="DD104">
        <v>1</v>
      </c>
      <c r="DE104">
        <v>0</v>
      </c>
      <c r="DF104">
        <v>0</v>
      </c>
      <c r="DG104">
        <v>0</v>
      </c>
      <c r="DH104">
        <v>0</v>
      </c>
      <c r="DI104">
        <v>0</v>
      </c>
      <c r="DJ104">
        <v>0</v>
      </c>
      <c r="DK104">
        <v>0</v>
      </c>
      <c r="DL104">
        <v>0</v>
      </c>
      <c r="DM104">
        <v>1</v>
      </c>
      <c r="DN104">
        <v>0</v>
      </c>
      <c r="DO104">
        <v>0</v>
      </c>
      <c r="DP104">
        <v>1</v>
      </c>
      <c r="DQ104">
        <v>0</v>
      </c>
      <c r="DR104">
        <v>0</v>
      </c>
      <c r="DS104">
        <v>0</v>
      </c>
      <c r="DT104">
        <v>0</v>
      </c>
      <c r="DU104">
        <v>0</v>
      </c>
      <c r="DV104">
        <v>1</v>
      </c>
      <c r="DW104">
        <v>0</v>
      </c>
      <c r="DX104">
        <v>0</v>
      </c>
      <c r="DY104">
        <v>0</v>
      </c>
      <c r="DZ104">
        <v>0</v>
      </c>
      <c r="EA104">
        <v>0</v>
      </c>
      <c r="EB104">
        <v>1</v>
      </c>
      <c r="EC104">
        <v>0</v>
      </c>
      <c r="ED104">
        <v>0</v>
      </c>
      <c r="EE104">
        <v>0</v>
      </c>
      <c r="EF104">
        <v>0</v>
      </c>
      <c r="EG104">
        <v>0</v>
      </c>
      <c r="EH104">
        <v>1</v>
      </c>
      <c r="EI104">
        <v>0</v>
      </c>
      <c r="EJ104">
        <v>0</v>
      </c>
      <c r="EK104">
        <v>0</v>
      </c>
      <c r="EL104">
        <v>0</v>
      </c>
      <c r="EM104">
        <v>0</v>
      </c>
      <c r="EN104">
        <v>1</v>
      </c>
    </row>
    <row r="105" spans="1:144">
      <c r="A105" t="s">
        <v>19</v>
      </c>
      <c r="B105" t="s">
        <v>35</v>
      </c>
      <c r="C105" t="s">
        <v>63</v>
      </c>
      <c r="D105" t="s">
        <v>197</v>
      </c>
      <c r="E105" t="s">
        <v>557</v>
      </c>
      <c r="F105" t="s">
        <v>713</v>
      </c>
      <c r="G105" t="s">
        <v>557</v>
      </c>
      <c r="H105" t="s">
        <v>713</v>
      </c>
      <c r="I105" t="s">
        <v>557</v>
      </c>
      <c r="J105" t="s">
        <v>713</v>
      </c>
      <c r="K105" t="s">
        <v>557</v>
      </c>
      <c r="L105" t="s">
        <v>713</v>
      </c>
      <c r="M105" t="s">
        <v>557</v>
      </c>
      <c r="N105" t="s">
        <v>713</v>
      </c>
      <c r="O105" t="s">
        <v>557</v>
      </c>
      <c r="P105" t="s">
        <v>713</v>
      </c>
      <c r="Q105" t="s">
        <v>557</v>
      </c>
      <c r="R105" t="s">
        <v>713</v>
      </c>
      <c r="S105" t="s">
        <v>1424</v>
      </c>
      <c r="T105" t="s">
        <v>564</v>
      </c>
      <c r="U105" t="s">
        <v>1425</v>
      </c>
      <c r="V105" t="s">
        <v>560</v>
      </c>
      <c r="W105" t="s">
        <v>1426</v>
      </c>
      <c r="X105" t="s">
        <v>569</v>
      </c>
      <c r="Y105" t="s">
        <v>1427</v>
      </c>
      <c r="Z105" t="s">
        <v>570</v>
      </c>
      <c r="AA105" t="s">
        <v>1428</v>
      </c>
      <c r="AB105" t="s">
        <v>566</v>
      </c>
      <c r="AC105" t="s">
        <v>1429</v>
      </c>
      <c r="AD105" t="s">
        <v>565</v>
      </c>
      <c r="AE105">
        <v>0</v>
      </c>
      <c r="AF105">
        <v>0</v>
      </c>
      <c r="AG105">
        <v>0</v>
      </c>
      <c r="AH105">
        <v>1</v>
      </c>
      <c r="AI105">
        <v>0</v>
      </c>
      <c r="AJ105">
        <v>1</v>
      </c>
      <c r="AK105">
        <v>0</v>
      </c>
      <c r="AL105">
        <v>0</v>
      </c>
      <c r="AM105">
        <v>0</v>
      </c>
      <c r="AN105">
        <v>1</v>
      </c>
      <c r="AO105">
        <v>0</v>
      </c>
      <c r="AP105">
        <v>1</v>
      </c>
      <c r="AQ105">
        <v>0</v>
      </c>
      <c r="AR105">
        <v>0</v>
      </c>
      <c r="AS105">
        <v>0</v>
      </c>
      <c r="AT105">
        <v>1</v>
      </c>
      <c r="AU105">
        <v>0</v>
      </c>
      <c r="AV105">
        <v>1</v>
      </c>
      <c r="AW105">
        <v>0</v>
      </c>
      <c r="AX105">
        <v>0</v>
      </c>
      <c r="AY105">
        <v>0</v>
      </c>
      <c r="AZ105">
        <v>1</v>
      </c>
      <c r="BA105">
        <v>0</v>
      </c>
      <c r="BB105">
        <v>1</v>
      </c>
      <c r="BC105">
        <v>0</v>
      </c>
      <c r="BD105">
        <v>0</v>
      </c>
      <c r="BE105">
        <v>0</v>
      </c>
      <c r="BF105">
        <v>1</v>
      </c>
      <c r="BG105">
        <v>0</v>
      </c>
      <c r="BH105">
        <v>1</v>
      </c>
      <c r="BI105">
        <v>0</v>
      </c>
      <c r="BJ105">
        <v>0</v>
      </c>
      <c r="BK105">
        <v>0</v>
      </c>
      <c r="BL105">
        <v>1</v>
      </c>
      <c r="BM105">
        <v>0</v>
      </c>
      <c r="BN105">
        <v>1</v>
      </c>
      <c r="BO105">
        <v>0</v>
      </c>
      <c r="BP105">
        <v>0</v>
      </c>
      <c r="BQ105">
        <v>0</v>
      </c>
      <c r="BR105">
        <v>1</v>
      </c>
      <c r="BS105">
        <v>0</v>
      </c>
      <c r="BT105">
        <v>1</v>
      </c>
      <c r="BU105">
        <v>0</v>
      </c>
      <c r="BV105">
        <v>0</v>
      </c>
      <c r="BW105">
        <v>0</v>
      </c>
      <c r="BX105">
        <v>0</v>
      </c>
      <c r="BY105">
        <v>1</v>
      </c>
      <c r="BZ105">
        <v>0</v>
      </c>
      <c r="CA105">
        <v>0</v>
      </c>
      <c r="CB105">
        <v>0</v>
      </c>
      <c r="CC105">
        <v>0</v>
      </c>
      <c r="CD105">
        <v>0</v>
      </c>
      <c r="CE105">
        <v>0</v>
      </c>
      <c r="CF105">
        <v>1</v>
      </c>
      <c r="CG105">
        <v>1</v>
      </c>
      <c r="CH105">
        <v>0</v>
      </c>
      <c r="CI105">
        <v>0</v>
      </c>
      <c r="CJ105">
        <v>0</v>
      </c>
      <c r="CK105">
        <v>0</v>
      </c>
      <c r="CL105">
        <v>0</v>
      </c>
      <c r="CM105">
        <v>0</v>
      </c>
      <c r="CN105">
        <v>0</v>
      </c>
      <c r="CO105">
        <v>0</v>
      </c>
      <c r="CP105">
        <v>0</v>
      </c>
      <c r="CQ105">
        <v>0</v>
      </c>
      <c r="CR105">
        <v>1</v>
      </c>
      <c r="CS105">
        <v>0</v>
      </c>
      <c r="CT105">
        <v>0</v>
      </c>
      <c r="CU105">
        <v>0</v>
      </c>
      <c r="CV105">
        <v>0</v>
      </c>
      <c r="CW105">
        <v>0</v>
      </c>
      <c r="CX105">
        <v>0</v>
      </c>
      <c r="CY105">
        <v>0</v>
      </c>
      <c r="CZ105">
        <v>0</v>
      </c>
      <c r="DA105">
        <v>0</v>
      </c>
      <c r="DB105">
        <v>1</v>
      </c>
      <c r="DC105">
        <v>0</v>
      </c>
      <c r="DD105">
        <v>1</v>
      </c>
      <c r="DE105">
        <v>0</v>
      </c>
      <c r="DF105">
        <v>0</v>
      </c>
      <c r="DG105">
        <v>0</v>
      </c>
      <c r="DH105">
        <v>0</v>
      </c>
      <c r="DI105">
        <v>0</v>
      </c>
      <c r="DJ105">
        <v>0</v>
      </c>
      <c r="DK105">
        <v>0</v>
      </c>
      <c r="DL105">
        <v>0</v>
      </c>
      <c r="DM105">
        <v>0</v>
      </c>
      <c r="DN105">
        <v>0</v>
      </c>
      <c r="DO105">
        <v>1</v>
      </c>
      <c r="DP105">
        <v>1</v>
      </c>
      <c r="DQ105">
        <v>0</v>
      </c>
      <c r="DR105">
        <v>0</v>
      </c>
      <c r="DS105">
        <v>0</v>
      </c>
      <c r="DT105">
        <v>0</v>
      </c>
      <c r="DU105">
        <v>0</v>
      </c>
      <c r="DV105">
        <v>0</v>
      </c>
      <c r="DW105">
        <v>1</v>
      </c>
      <c r="DX105">
        <v>0</v>
      </c>
      <c r="DY105">
        <v>0</v>
      </c>
      <c r="DZ105">
        <v>0</v>
      </c>
      <c r="EA105">
        <v>0</v>
      </c>
      <c r="EB105">
        <v>1</v>
      </c>
      <c r="EC105">
        <v>0</v>
      </c>
      <c r="ED105">
        <v>0</v>
      </c>
      <c r="EE105">
        <v>0</v>
      </c>
      <c r="EF105">
        <v>0</v>
      </c>
      <c r="EG105">
        <v>0</v>
      </c>
      <c r="EH105">
        <v>1</v>
      </c>
      <c r="EI105">
        <v>0</v>
      </c>
      <c r="EJ105">
        <v>0</v>
      </c>
      <c r="EK105">
        <v>0</v>
      </c>
      <c r="EL105">
        <v>0</v>
      </c>
      <c r="EM105">
        <v>0</v>
      </c>
      <c r="EN105">
        <v>1</v>
      </c>
    </row>
    <row r="106" spans="1:144">
      <c r="A106" t="s">
        <v>15</v>
      </c>
      <c r="B106" t="s">
        <v>25</v>
      </c>
      <c r="C106" t="s">
        <v>470</v>
      </c>
      <c r="D106" t="s">
        <v>199</v>
      </c>
      <c r="E106" t="s">
        <v>557</v>
      </c>
      <c r="F106" t="s">
        <v>1430</v>
      </c>
      <c r="G106" t="s">
        <v>557</v>
      </c>
      <c r="H106" t="s">
        <v>1431</v>
      </c>
      <c r="I106" t="s">
        <v>557</v>
      </c>
      <c r="J106" t="s">
        <v>1432</v>
      </c>
      <c r="K106" t="s">
        <v>557</v>
      </c>
      <c r="L106" t="s">
        <v>1433</v>
      </c>
      <c r="M106" t="s">
        <v>557</v>
      </c>
      <c r="N106" t="s">
        <v>1434</v>
      </c>
      <c r="O106" t="s">
        <v>557</v>
      </c>
      <c r="P106" t="s">
        <v>1435</v>
      </c>
      <c r="Q106" t="s">
        <v>557</v>
      </c>
      <c r="R106" t="s">
        <v>1436</v>
      </c>
      <c r="S106" t="s">
        <v>1437</v>
      </c>
      <c r="T106" t="s">
        <v>561</v>
      </c>
      <c r="U106" t="s">
        <v>1438</v>
      </c>
      <c r="V106" t="s">
        <v>560</v>
      </c>
      <c r="W106" t="s">
        <v>1439</v>
      </c>
      <c r="X106" t="s">
        <v>564</v>
      </c>
      <c r="Y106" t="s">
        <v>1440</v>
      </c>
      <c r="Z106" t="s">
        <v>562</v>
      </c>
      <c r="AA106" t="s">
        <v>713</v>
      </c>
      <c r="AB106" t="s">
        <v>713</v>
      </c>
      <c r="AC106" t="s">
        <v>713</v>
      </c>
      <c r="AD106" t="s">
        <v>713</v>
      </c>
      <c r="AE106">
        <v>0</v>
      </c>
      <c r="AF106">
        <v>0</v>
      </c>
      <c r="AG106">
        <v>0</v>
      </c>
      <c r="AH106">
        <v>1</v>
      </c>
      <c r="AI106">
        <v>0</v>
      </c>
      <c r="AJ106">
        <v>1</v>
      </c>
      <c r="AK106">
        <v>0</v>
      </c>
      <c r="AL106">
        <v>0</v>
      </c>
      <c r="AM106">
        <v>0</v>
      </c>
      <c r="AN106">
        <v>1</v>
      </c>
      <c r="AO106">
        <v>0</v>
      </c>
      <c r="AP106">
        <v>1</v>
      </c>
      <c r="AQ106">
        <v>0</v>
      </c>
      <c r="AR106">
        <v>0</v>
      </c>
      <c r="AS106">
        <v>0</v>
      </c>
      <c r="AT106">
        <v>1</v>
      </c>
      <c r="AU106">
        <v>0</v>
      </c>
      <c r="AV106">
        <v>1</v>
      </c>
      <c r="AW106">
        <v>0</v>
      </c>
      <c r="AX106">
        <v>0</v>
      </c>
      <c r="AY106">
        <v>0</v>
      </c>
      <c r="AZ106">
        <v>1</v>
      </c>
      <c r="BA106">
        <v>0</v>
      </c>
      <c r="BB106">
        <v>1</v>
      </c>
      <c r="BC106">
        <v>0</v>
      </c>
      <c r="BD106">
        <v>0</v>
      </c>
      <c r="BE106">
        <v>0</v>
      </c>
      <c r="BF106">
        <v>1</v>
      </c>
      <c r="BG106">
        <v>0</v>
      </c>
      <c r="BH106">
        <v>1</v>
      </c>
      <c r="BI106">
        <v>0</v>
      </c>
      <c r="BJ106">
        <v>0</v>
      </c>
      <c r="BK106">
        <v>0</v>
      </c>
      <c r="BL106">
        <v>1</v>
      </c>
      <c r="BM106">
        <v>0</v>
      </c>
      <c r="BN106">
        <v>1</v>
      </c>
      <c r="BO106">
        <v>0</v>
      </c>
      <c r="BP106">
        <v>0</v>
      </c>
      <c r="BQ106">
        <v>0</v>
      </c>
      <c r="BR106">
        <v>1</v>
      </c>
      <c r="BS106">
        <v>0</v>
      </c>
      <c r="BT106">
        <v>1</v>
      </c>
      <c r="BU106">
        <v>0</v>
      </c>
      <c r="BV106">
        <v>1</v>
      </c>
      <c r="BW106">
        <v>0</v>
      </c>
      <c r="BX106">
        <v>0</v>
      </c>
      <c r="BY106">
        <v>0</v>
      </c>
      <c r="BZ106">
        <v>0</v>
      </c>
      <c r="CA106">
        <v>0</v>
      </c>
      <c r="CB106">
        <v>0</v>
      </c>
      <c r="CC106">
        <v>0</v>
      </c>
      <c r="CD106">
        <v>0</v>
      </c>
      <c r="CE106">
        <v>0</v>
      </c>
      <c r="CF106">
        <v>1</v>
      </c>
      <c r="CG106">
        <v>1</v>
      </c>
      <c r="CH106">
        <v>0</v>
      </c>
      <c r="CI106">
        <v>0</v>
      </c>
      <c r="CJ106">
        <v>0</v>
      </c>
      <c r="CK106">
        <v>0</v>
      </c>
      <c r="CL106">
        <v>0</v>
      </c>
      <c r="CM106">
        <v>0</v>
      </c>
      <c r="CN106">
        <v>0</v>
      </c>
      <c r="CO106">
        <v>0</v>
      </c>
      <c r="CP106">
        <v>0</v>
      </c>
      <c r="CQ106">
        <v>0</v>
      </c>
      <c r="CR106">
        <v>1</v>
      </c>
      <c r="CS106">
        <v>0</v>
      </c>
      <c r="CT106">
        <v>0</v>
      </c>
      <c r="CU106">
        <v>0</v>
      </c>
      <c r="CV106">
        <v>0</v>
      </c>
      <c r="CW106">
        <v>1</v>
      </c>
      <c r="CX106">
        <v>0</v>
      </c>
      <c r="CY106">
        <v>0</v>
      </c>
      <c r="CZ106">
        <v>0</v>
      </c>
      <c r="DA106">
        <v>0</v>
      </c>
      <c r="DB106">
        <v>0</v>
      </c>
      <c r="DC106">
        <v>0</v>
      </c>
      <c r="DD106">
        <v>1</v>
      </c>
      <c r="DE106">
        <v>0</v>
      </c>
      <c r="DF106">
        <v>0</v>
      </c>
      <c r="DG106">
        <v>1</v>
      </c>
      <c r="DH106">
        <v>0</v>
      </c>
      <c r="DI106">
        <v>0</v>
      </c>
      <c r="DJ106">
        <v>0</v>
      </c>
      <c r="DK106">
        <v>0</v>
      </c>
      <c r="DL106">
        <v>0</v>
      </c>
      <c r="DM106">
        <v>0</v>
      </c>
      <c r="DN106">
        <v>0</v>
      </c>
      <c r="DO106">
        <v>0</v>
      </c>
      <c r="DP106">
        <v>1</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row>
    <row r="107" spans="1:144">
      <c r="A107" t="s">
        <v>15</v>
      </c>
      <c r="B107" t="s">
        <v>27</v>
      </c>
      <c r="C107" t="s">
        <v>41</v>
      </c>
      <c r="D107" t="s">
        <v>201</v>
      </c>
      <c r="E107" t="s">
        <v>557</v>
      </c>
      <c r="F107" t="s">
        <v>1441</v>
      </c>
      <c r="G107" t="s">
        <v>557</v>
      </c>
      <c r="H107" t="s">
        <v>713</v>
      </c>
      <c r="I107" t="s">
        <v>555</v>
      </c>
      <c r="J107" t="s">
        <v>1442</v>
      </c>
      <c r="K107" t="s">
        <v>991</v>
      </c>
      <c r="L107" t="s">
        <v>1443</v>
      </c>
      <c r="M107" t="s">
        <v>557</v>
      </c>
      <c r="N107" t="s">
        <v>1444</v>
      </c>
      <c r="O107" t="s">
        <v>557</v>
      </c>
      <c r="P107" t="s">
        <v>713</v>
      </c>
      <c r="Q107" t="s">
        <v>557</v>
      </c>
      <c r="R107" t="s">
        <v>713</v>
      </c>
      <c r="S107" t="s">
        <v>1445</v>
      </c>
      <c r="T107" t="s">
        <v>566</v>
      </c>
      <c r="U107" t="s">
        <v>1446</v>
      </c>
      <c r="V107" t="s">
        <v>565</v>
      </c>
      <c r="W107" t="s">
        <v>713</v>
      </c>
      <c r="X107" t="s">
        <v>713</v>
      </c>
      <c r="Y107" t="s">
        <v>1447</v>
      </c>
      <c r="Z107" t="s">
        <v>565</v>
      </c>
      <c r="AA107" t="s">
        <v>1448</v>
      </c>
      <c r="AB107" t="s">
        <v>565</v>
      </c>
      <c r="AC107" t="s">
        <v>713</v>
      </c>
      <c r="AD107" t="s">
        <v>713</v>
      </c>
      <c r="AE107">
        <v>0</v>
      </c>
      <c r="AF107">
        <v>0</v>
      </c>
      <c r="AG107">
        <v>0</v>
      </c>
      <c r="AH107">
        <v>1</v>
      </c>
      <c r="AI107">
        <v>0</v>
      </c>
      <c r="AJ107">
        <v>1</v>
      </c>
      <c r="AK107">
        <v>0</v>
      </c>
      <c r="AL107">
        <v>0</v>
      </c>
      <c r="AM107">
        <v>0</v>
      </c>
      <c r="AN107">
        <v>1</v>
      </c>
      <c r="AO107">
        <v>0</v>
      </c>
      <c r="AP107">
        <v>1</v>
      </c>
      <c r="AQ107">
        <v>0</v>
      </c>
      <c r="AR107">
        <v>1</v>
      </c>
      <c r="AS107">
        <v>0</v>
      </c>
      <c r="AT107">
        <v>0</v>
      </c>
      <c r="AU107">
        <v>0</v>
      </c>
      <c r="AV107">
        <v>1</v>
      </c>
      <c r="AW107">
        <v>1</v>
      </c>
      <c r="AX107">
        <v>0</v>
      </c>
      <c r="AY107">
        <v>0</v>
      </c>
      <c r="AZ107">
        <v>0</v>
      </c>
      <c r="BA107">
        <v>0</v>
      </c>
      <c r="BB107">
        <v>1</v>
      </c>
      <c r="BC107">
        <v>0</v>
      </c>
      <c r="BD107">
        <v>0</v>
      </c>
      <c r="BE107">
        <v>0</v>
      </c>
      <c r="BF107">
        <v>1</v>
      </c>
      <c r="BG107">
        <v>0</v>
      </c>
      <c r="BH107">
        <v>1</v>
      </c>
      <c r="BI107">
        <v>0</v>
      </c>
      <c r="BJ107">
        <v>0</v>
      </c>
      <c r="BK107">
        <v>0</v>
      </c>
      <c r="BL107">
        <v>1</v>
      </c>
      <c r="BM107">
        <v>0</v>
      </c>
      <c r="BN107">
        <v>1</v>
      </c>
      <c r="BO107">
        <v>0</v>
      </c>
      <c r="BP107">
        <v>0</v>
      </c>
      <c r="BQ107">
        <v>0</v>
      </c>
      <c r="BR107">
        <v>1</v>
      </c>
      <c r="BS107">
        <v>0</v>
      </c>
      <c r="BT107">
        <v>1</v>
      </c>
      <c r="BU107">
        <v>0</v>
      </c>
      <c r="BV107">
        <v>0</v>
      </c>
      <c r="BW107">
        <v>0</v>
      </c>
      <c r="BX107">
        <v>0</v>
      </c>
      <c r="BY107">
        <v>0</v>
      </c>
      <c r="BZ107">
        <v>0</v>
      </c>
      <c r="CA107">
        <v>1</v>
      </c>
      <c r="CB107">
        <v>0</v>
      </c>
      <c r="CC107">
        <v>0</v>
      </c>
      <c r="CD107">
        <v>0</v>
      </c>
      <c r="CE107">
        <v>0</v>
      </c>
      <c r="CF107">
        <v>1</v>
      </c>
      <c r="CG107">
        <v>0</v>
      </c>
      <c r="CH107">
        <v>0</v>
      </c>
      <c r="CI107">
        <v>0</v>
      </c>
      <c r="CJ107">
        <v>0</v>
      </c>
      <c r="CK107">
        <v>0</v>
      </c>
      <c r="CL107">
        <v>1</v>
      </c>
      <c r="CM107">
        <v>0</v>
      </c>
      <c r="CN107">
        <v>0</v>
      </c>
      <c r="CO107">
        <v>0</v>
      </c>
      <c r="CP107">
        <v>0</v>
      </c>
      <c r="CQ107">
        <v>0</v>
      </c>
      <c r="CR107">
        <v>1</v>
      </c>
      <c r="CS107">
        <v>0</v>
      </c>
      <c r="CT107">
        <v>0</v>
      </c>
      <c r="CU107">
        <v>0</v>
      </c>
      <c r="CV107">
        <v>0</v>
      </c>
      <c r="CW107">
        <v>0</v>
      </c>
      <c r="CX107">
        <v>0</v>
      </c>
      <c r="CY107">
        <v>0</v>
      </c>
      <c r="CZ107">
        <v>0</v>
      </c>
      <c r="DA107">
        <v>0</v>
      </c>
      <c r="DB107">
        <v>0</v>
      </c>
      <c r="DC107">
        <v>0</v>
      </c>
      <c r="DD107">
        <v>0</v>
      </c>
      <c r="DE107">
        <v>0</v>
      </c>
      <c r="DF107">
        <v>0</v>
      </c>
      <c r="DG107">
        <v>0</v>
      </c>
      <c r="DH107">
        <v>0</v>
      </c>
      <c r="DI107">
        <v>0</v>
      </c>
      <c r="DJ107">
        <v>1</v>
      </c>
      <c r="DK107">
        <v>0</v>
      </c>
      <c r="DL107">
        <v>0</v>
      </c>
      <c r="DM107">
        <v>0</v>
      </c>
      <c r="DN107">
        <v>0</v>
      </c>
      <c r="DO107">
        <v>0</v>
      </c>
      <c r="DP107">
        <v>1</v>
      </c>
      <c r="DQ107">
        <v>0</v>
      </c>
      <c r="DR107">
        <v>0</v>
      </c>
      <c r="DS107">
        <v>0</v>
      </c>
      <c r="DT107">
        <v>0</v>
      </c>
      <c r="DU107">
        <v>0</v>
      </c>
      <c r="DV107">
        <v>1</v>
      </c>
      <c r="DW107">
        <v>0</v>
      </c>
      <c r="DX107">
        <v>0</v>
      </c>
      <c r="DY107">
        <v>0</v>
      </c>
      <c r="DZ107">
        <v>0</v>
      </c>
      <c r="EA107">
        <v>0</v>
      </c>
      <c r="EB107">
        <v>1</v>
      </c>
      <c r="EC107">
        <v>0</v>
      </c>
      <c r="ED107">
        <v>0</v>
      </c>
      <c r="EE107">
        <v>0</v>
      </c>
      <c r="EF107">
        <v>0</v>
      </c>
      <c r="EG107">
        <v>0</v>
      </c>
      <c r="EH107">
        <v>0</v>
      </c>
      <c r="EI107">
        <v>0</v>
      </c>
      <c r="EJ107">
        <v>0</v>
      </c>
      <c r="EK107">
        <v>0</v>
      </c>
      <c r="EL107">
        <v>0</v>
      </c>
      <c r="EM107">
        <v>0</v>
      </c>
      <c r="EN107">
        <v>0</v>
      </c>
    </row>
    <row r="108" spans="1:144">
      <c r="A108" t="s">
        <v>17</v>
      </c>
      <c r="B108" t="s">
        <v>29</v>
      </c>
      <c r="C108" t="s">
        <v>51</v>
      </c>
      <c r="D108" t="s">
        <v>203</v>
      </c>
      <c r="E108" t="s">
        <v>558</v>
      </c>
      <c r="F108" t="s">
        <v>1449</v>
      </c>
      <c r="G108" t="s">
        <v>558</v>
      </c>
      <c r="H108" t="s">
        <v>1449</v>
      </c>
      <c r="I108" t="s">
        <v>558</v>
      </c>
      <c r="J108" t="s">
        <v>1449</v>
      </c>
      <c r="K108" t="s">
        <v>558</v>
      </c>
      <c r="L108" t="s">
        <v>1449</v>
      </c>
      <c r="M108" t="s">
        <v>558</v>
      </c>
      <c r="N108" t="s">
        <v>1449</v>
      </c>
      <c r="O108" t="s">
        <v>558</v>
      </c>
      <c r="P108" t="s">
        <v>1449</v>
      </c>
      <c r="Q108" t="s">
        <v>558</v>
      </c>
      <c r="R108" t="s">
        <v>1449</v>
      </c>
      <c r="S108" t="s">
        <v>1450</v>
      </c>
      <c r="T108" t="s">
        <v>562</v>
      </c>
      <c r="U108" t="s">
        <v>1451</v>
      </c>
      <c r="V108" t="s">
        <v>564</v>
      </c>
      <c r="W108" t="s">
        <v>1452</v>
      </c>
      <c r="X108" t="s">
        <v>565</v>
      </c>
      <c r="Y108" t="s">
        <v>1453</v>
      </c>
      <c r="Z108" t="s">
        <v>566</v>
      </c>
      <c r="AA108" t="s">
        <v>1454</v>
      </c>
      <c r="AB108" t="s">
        <v>566</v>
      </c>
      <c r="AC108" t="s">
        <v>1455</v>
      </c>
      <c r="AD108" t="s">
        <v>564</v>
      </c>
      <c r="AE108">
        <v>0</v>
      </c>
      <c r="AF108">
        <v>0</v>
      </c>
      <c r="AG108">
        <v>0</v>
      </c>
      <c r="AH108">
        <v>0</v>
      </c>
      <c r="AI108">
        <v>1</v>
      </c>
      <c r="AJ108">
        <v>1</v>
      </c>
      <c r="AK108">
        <v>0</v>
      </c>
      <c r="AL108">
        <v>0</v>
      </c>
      <c r="AM108">
        <v>0</v>
      </c>
      <c r="AN108">
        <v>0</v>
      </c>
      <c r="AO108">
        <v>1</v>
      </c>
      <c r="AP108">
        <v>1</v>
      </c>
      <c r="AQ108">
        <v>0</v>
      </c>
      <c r="AR108">
        <v>0</v>
      </c>
      <c r="AS108">
        <v>0</v>
      </c>
      <c r="AT108">
        <v>0</v>
      </c>
      <c r="AU108">
        <v>1</v>
      </c>
      <c r="AV108">
        <v>1</v>
      </c>
      <c r="AW108">
        <v>0</v>
      </c>
      <c r="AX108">
        <v>0</v>
      </c>
      <c r="AY108">
        <v>0</v>
      </c>
      <c r="AZ108">
        <v>0</v>
      </c>
      <c r="BA108">
        <v>1</v>
      </c>
      <c r="BB108">
        <v>1</v>
      </c>
      <c r="BC108">
        <v>0</v>
      </c>
      <c r="BD108">
        <v>0</v>
      </c>
      <c r="BE108">
        <v>0</v>
      </c>
      <c r="BF108">
        <v>0</v>
      </c>
      <c r="BG108">
        <v>1</v>
      </c>
      <c r="BH108">
        <v>1</v>
      </c>
      <c r="BI108">
        <v>0</v>
      </c>
      <c r="BJ108">
        <v>0</v>
      </c>
      <c r="BK108">
        <v>0</v>
      </c>
      <c r="BL108">
        <v>0</v>
      </c>
      <c r="BM108">
        <v>1</v>
      </c>
      <c r="BN108">
        <v>1</v>
      </c>
      <c r="BO108">
        <v>0</v>
      </c>
      <c r="BP108">
        <v>0</v>
      </c>
      <c r="BQ108">
        <v>0</v>
      </c>
      <c r="BR108">
        <v>0</v>
      </c>
      <c r="BS108">
        <v>1</v>
      </c>
      <c r="BT108">
        <v>1</v>
      </c>
      <c r="BU108">
        <v>0</v>
      </c>
      <c r="BV108">
        <v>0</v>
      </c>
      <c r="BW108">
        <v>1</v>
      </c>
      <c r="BX108">
        <v>0</v>
      </c>
      <c r="BY108">
        <v>0</v>
      </c>
      <c r="BZ108">
        <v>0</v>
      </c>
      <c r="CA108">
        <v>0</v>
      </c>
      <c r="CB108">
        <v>0</v>
      </c>
      <c r="CC108">
        <v>0</v>
      </c>
      <c r="CD108">
        <v>0</v>
      </c>
      <c r="CE108">
        <v>0</v>
      </c>
      <c r="CF108">
        <v>1</v>
      </c>
      <c r="CG108">
        <v>0</v>
      </c>
      <c r="CH108">
        <v>0</v>
      </c>
      <c r="CI108">
        <v>0</v>
      </c>
      <c r="CJ108">
        <v>0</v>
      </c>
      <c r="CK108">
        <v>1</v>
      </c>
      <c r="CL108">
        <v>0</v>
      </c>
      <c r="CM108">
        <v>0</v>
      </c>
      <c r="CN108">
        <v>0</v>
      </c>
      <c r="CO108">
        <v>0</v>
      </c>
      <c r="CP108">
        <v>0</v>
      </c>
      <c r="CQ108">
        <v>0</v>
      </c>
      <c r="CR108">
        <v>1</v>
      </c>
      <c r="CS108">
        <v>0</v>
      </c>
      <c r="CT108">
        <v>0</v>
      </c>
      <c r="CU108">
        <v>0</v>
      </c>
      <c r="CV108">
        <v>0</v>
      </c>
      <c r="CW108">
        <v>0</v>
      </c>
      <c r="CX108">
        <v>1</v>
      </c>
      <c r="CY108">
        <v>0</v>
      </c>
      <c r="CZ108">
        <v>0</v>
      </c>
      <c r="DA108">
        <v>0</v>
      </c>
      <c r="DB108">
        <v>0</v>
      </c>
      <c r="DC108">
        <v>0</v>
      </c>
      <c r="DD108">
        <v>1</v>
      </c>
      <c r="DE108">
        <v>0</v>
      </c>
      <c r="DF108">
        <v>0</v>
      </c>
      <c r="DG108">
        <v>0</v>
      </c>
      <c r="DH108">
        <v>0</v>
      </c>
      <c r="DI108">
        <v>0</v>
      </c>
      <c r="DJ108">
        <v>0</v>
      </c>
      <c r="DK108">
        <v>1</v>
      </c>
      <c r="DL108">
        <v>0</v>
      </c>
      <c r="DM108">
        <v>0</v>
      </c>
      <c r="DN108">
        <v>0</v>
      </c>
      <c r="DO108">
        <v>0</v>
      </c>
      <c r="DP108">
        <v>1</v>
      </c>
      <c r="DQ108">
        <v>0</v>
      </c>
      <c r="DR108">
        <v>0</v>
      </c>
      <c r="DS108">
        <v>0</v>
      </c>
      <c r="DT108">
        <v>0</v>
      </c>
      <c r="DU108">
        <v>0</v>
      </c>
      <c r="DV108">
        <v>0</v>
      </c>
      <c r="DW108">
        <v>1</v>
      </c>
      <c r="DX108">
        <v>0</v>
      </c>
      <c r="DY108">
        <v>0</v>
      </c>
      <c r="DZ108">
        <v>0</v>
      </c>
      <c r="EA108">
        <v>0</v>
      </c>
      <c r="EB108">
        <v>1</v>
      </c>
      <c r="EC108">
        <v>0</v>
      </c>
      <c r="ED108">
        <v>0</v>
      </c>
      <c r="EE108">
        <v>0</v>
      </c>
      <c r="EF108">
        <v>0</v>
      </c>
      <c r="EG108">
        <v>1</v>
      </c>
      <c r="EH108">
        <v>0</v>
      </c>
      <c r="EI108">
        <v>0</v>
      </c>
      <c r="EJ108">
        <v>0</v>
      </c>
      <c r="EK108">
        <v>0</v>
      </c>
      <c r="EL108">
        <v>0</v>
      </c>
      <c r="EM108">
        <v>0</v>
      </c>
      <c r="EN108">
        <v>1</v>
      </c>
    </row>
    <row r="109" spans="1:144">
      <c r="A109" t="s">
        <v>17</v>
      </c>
      <c r="B109" t="s">
        <v>29</v>
      </c>
      <c r="C109" t="s">
        <v>51</v>
      </c>
      <c r="D109" t="s">
        <v>205</v>
      </c>
      <c r="E109" t="s">
        <v>558</v>
      </c>
      <c r="F109" t="s">
        <v>1456</v>
      </c>
      <c r="G109" t="s">
        <v>558</v>
      </c>
      <c r="H109" t="s">
        <v>1457</v>
      </c>
      <c r="I109" t="s">
        <v>557</v>
      </c>
      <c r="J109" t="s">
        <v>1458</v>
      </c>
      <c r="K109" t="s">
        <v>557</v>
      </c>
      <c r="L109" t="s">
        <v>1459</v>
      </c>
      <c r="M109" t="s">
        <v>555</v>
      </c>
      <c r="N109" t="s">
        <v>1460</v>
      </c>
      <c r="O109" t="s">
        <v>557</v>
      </c>
      <c r="P109" t="s">
        <v>1461</v>
      </c>
      <c r="Q109" t="s">
        <v>557</v>
      </c>
      <c r="R109" t="s">
        <v>1461</v>
      </c>
      <c r="S109" t="s">
        <v>1462</v>
      </c>
      <c r="T109" t="s">
        <v>565</v>
      </c>
      <c r="U109" t="s">
        <v>1463</v>
      </c>
      <c r="V109" t="s">
        <v>565</v>
      </c>
      <c r="W109" t="s">
        <v>1464</v>
      </c>
      <c r="X109" t="s">
        <v>564</v>
      </c>
      <c r="Y109" t="s">
        <v>1465</v>
      </c>
      <c r="Z109" t="s">
        <v>561</v>
      </c>
      <c r="AA109" t="s">
        <v>1466</v>
      </c>
      <c r="AB109" t="s">
        <v>569</v>
      </c>
      <c r="AC109" t="s">
        <v>1467</v>
      </c>
      <c r="AD109" t="s">
        <v>565</v>
      </c>
      <c r="AE109">
        <v>0</v>
      </c>
      <c r="AF109">
        <v>0</v>
      </c>
      <c r="AG109">
        <v>0</v>
      </c>
      <c r="AH109">
        <v>0</v>
      </c>
      <c r="AI109">
        <v>1</v>
      </c>
      <c r="AJ109">
        <v>1</v>
      </c>
      <c r="AK109">
        <v>0</v>
      </c>
      <c r="AL109">
        <v>0</v>
      </c>
      <c r="AM109">
        <v>0</v>
      </c>
      <c r="AN109">
        <v>0</v>
      </c>
      <c r="AO109">
        <v>1</v>
      </c>
      <c r="AP109">
        <v>1</v>
      </c>
      <c r="AQ109">
        <v>0</v>
      </c>
      <c r="AR109">
        <v>0</v>
      </c>
      <c r="AS109">
        <v>0</v>
      </c>
      <c r="AT109">
        <v>1</v>
      </c>
      <c r="AU109">
        <v>0</v>
      </c>
      <c r="AV109">
        <v>1</v>
      </c>
      <c r="AW109">
        <v>0</v>
      </c>
      <c r="AX109">
        <v>0</v>
      </c>
      <c r="AY109">
        <v>0</v>
      </c>
      <c r="AZ109">
        <v>1</v>
      </c>
      <c r="BA109">
        <v>0</v>
      </c>
      <c r="BB109">
        <v>1</v>
      </c>
      <c r="BC109">
        <v>0</v>
      </c>
      <c r="BD109">
        <v>1</v>
      </c>
      <c r="BE109">
        <v>0</v>
      </c>
      <c r="BF109">
        <v>0</v>
      </c>
      <c r="BG109">
        <v>0</v>
      </c>
      <c r="BH109">
        <v>1</v>
      </c>
      <c r="BI109">
        <v>0</v>
      </c>
      <c r="BJ109">
        <v>0</v>
      </c>
      <c r="BK109">
        <v>0</v>
      </c>
      <c r="BL109">
        <v>1</v>
      </c>
      <c r="BM109">
        <v>0</v>
      </c>
      <c r="BN109">
        <v>1</v>
      </c>
      <c r="BO109">
        <v>0</v>
      </c>
      <c r="BP109">
        <v>0</v>
      </c>
      <c r="BQ109">
        <v>0</v>
      </c>
      <c r="BR109">
        <v>1</v>
      </c>
      <c r="BS109">
        <v>0</v>
      </c>
      <c r="BT109">
        <v>1</v>
      </c>
      <c r="BU109">
        <v>0</v>
      </c>
      <c r="BV109">
        <v>0</v>
      </c>
      <c r="BW109">
        <v>0</v>
      </c>
      <c r="BX109">
        <v>0</v>
      </c>
      <c r="BY109">
        <v>0</v>
      </c>
      <c r="BZ109">
        <v>1</v>
      </c>
      <c r="CA109">
        <v>0</v>
      </c>
      <c r="CB109">
        <v>0</v>
      </c>
      <c r="CC109">
        <v>0</v>
      </c>
      <c r="CD109">
        <v>0</v>
      </c>
      <c r="CE109">
        <v>0</v>
      </c>
      <c r="CF109">
        <v>1</v>
      </c>
      <c r="CG109">
        <v>0</v>
      </c>
      <c r="CH109">
        <v>0</v>
      </c>
      <c r="CI109">
        <v>0</v>
      </c>
      <c r="CJ109">
        <v>0</v>
      </c>
      <c r="CK109">
        <v>0</v>
      </c>
      <c r="CL109">
        <v>1</v>
      </c>
      <c r="CM109">
        <v>0</v>
      </c>
      <c r="CN109">
        <v>0</v>
      </c>
      <c r="CO109">
        <v>0</v>
      </c>
      <c r="CP109">
        <v>0</v>
      </c>
      <c r="CQ109">
        <v>0</v>
      </c>
      <c r="CR109">
        <v>1</v>
      </c>
      <c r="CS109">
        <v>0</v>
      </c>
      <c r="CT109">
        <v>0</v>
      </c>
      <c r="CU109">
        <v>0</v>
      </c>
      <c r="CV109">
        <v>0</v>
      </c>
      <c r="CW109">
        <v>1</v>
      </c>
      <c r="CX109">
        <v>0</v>
      </c>
      <c r="CY109">
        <v>0</v>
      </c>
      <c r="CZ109">
        <v>0</v>
      </c>
      <c r="DA109">
        <v>0</v>
      </c>
      <c r="DB109">
        <v>0</v>
      </c>
      <c r="DC109">
        <v>0</v>
      </c>
      <c r="DD109">
        <v>1</v>
      </c>
      <c r="DE109">
        <v>0</v>
      </c>
      <c r="DF109">
        <v>1</v>
      </c>
      <c r="DG109">
        <v>0</v>
      </c>
      <c r="DH109">
        <v>0</v>
      </c>
      <c r="DI109">
        <v>0</v>
      </c>
      <c r="DJ109">
        <v>0</v>
      </c>
      <c r="DK109">
        <v>0</v>
      </c>
      <c r="DL109">
        <v>0</v>
      </c>
      <c r="DM109">
        <v>0</v>
      </c>
      <c r="DN109">
        <v>0</v>
      </c>
      <c r="DO109">
        <v>0</v>
      </c>
      <c r="DP109">
        <v>1</v>
      </c>
      <c r="DQ109">
        <v>0</v>
      </c>
      <c r="DR109">
        <v>0</v>
      </c>
      <c r="DS109">
        <v>0</v>
      </c>
      <c r="DT109">
        <v>0</v>
      </c>
      <c r="DU109">
        <v>0</v>
      </c>
      <c r="DV109">
        <v>0</v>
      </c>
      <c r="DW109">
        <v>0</v>
      </c>
      <c r="DX109">
        <v>0</v>
      </c>
      <c r="DY109">
        <v>0</v>
      </c>
      <c r="DZ109">
        <v>1</v>
      </c>
      <c r="EA109">
        <v>0</v>
      </c>
      <c r="EB109">
        <v>1</v>
      </c>
      <c r="EC109">
        <v>0</v>
      </c>
      <c r="ED109">
        <v>0</v>
      </c>
      <c r="EE109">
        <v>0</v>
      </c>
      <c r="EF109">
        <v>0</v>
      </c>
      <c r="EG109">
        <v>0</v>
      </c>
      <c r="EH109">
        <v>1</v>
      </c>
      <c r="EI109">
        <v>0</v>
      </c>
      <c r="EJ109">
        <v>0</v>
      </c>
      <c r="EK109">
        <v>0</v>
      </c>
      <c r="EL109">
        <v>0</v>
      </c>
      <c r="EM109">
        <v>0</v>
      </c>
      <c r="EN109">
        <v>1</v>
      </c>
    </row>
    <row r="110" spans="1:144">
      <c r="A110" t="s">
        <v>19</v>
      </c>
      <c r="B110" t="s">
        <v>35</v>
      </c>
      <c r="C110" t="s">
        <v>63</v>
      </c>
      <c r="D110" t="s">
        <v>207</v>
      </c>
      <c r="E110" t="s">
        <v>557</v>
      </c>
      <c r="F110" t="s">
        <v>1468</v>
      </c>
      <c r="G110" t="s">
        <v>557</v>
      </c>
      <c r="H110" t="s">
        <v>1469</v>
      </c>
      <c r="I110" t="s">
        <v>557</v>
      </c>
      <c r="J110" t="s">
        <v>1470</v>
      </c>
      <c r="K110" t="s">
        <v>557</v>
      </c>
      <c r="L110" t="s">
        <v>1471</v>
      </c>
      <c r="M110" t="s">
        <v>557</v>
      </c>
      <c r="N110" t="s">
        <v>1472</v>
      </c>
      <c r="O110" t="s">
        <v>557</v>
      </c>
      <c r="P110" t="s">
        <v>1473</v>
      </c>
      <c r="Q110" t="s">
        <v>555</v>
      </c>
      <c r="R110" t="s">
        <v>1474</v>
      </c>
      <c r="S110" t="s">
        <v>1475</v>
      </c>
      <c r="T110" t="s">
        <v>561</v>
      </c>
      <c r="U110" t="s">
        <v>1476</v>
      </c>
      <c r="V110" t="s">
        <v>565</v>
      </c>
      <c r="W110" t="s">
        <v>1477</v>
      </c>
      <c r="X110" t="s">
        <v>644</v>
      </c>
      <c r="Y110" t="s">
        <v>1478</v>
      </c>
      <c r="Z110" t="s">
        <v>646</v>
      </c>
      <c r="AA110" t="s">
        <v>1479</v>
      </c>
      <c r="AB110" t="s">
        <v>564</v>
      </c>
      <c r="AC110" t="s">
        <v>1480</v>
      </c>
      <c r="AD110" t="s">
        <v>569</v>
      </c>
      <c r="AE110">
        <v>0</v>
      </c>
      <c r="AF110">
        <v>0</v>
      </c>
      <c r="AG110">
        <v>0</v>
      </c>
      <c r="AH110">
        <v>1</v>
      </c>
      <c r="AI110">
        <v>0</v>
      </c>
      <c r="AJ110">
        <v>1</v>
      </c>
      <c r="AK110">
        <v>0</v>
      </c>
      <c r="AL110">
        <v>0</v>
      </c>
      <c r="AM110">
        <v>0</v>
      </c>
      <c r="AN110">
        <v>1</v>
      </c>
      <c r="AO110">
        <v>0</v>
      </c>
      <c r="AP110">
        <v>1</v>
      </c>
      <c r="AQ110">
        <v>0</v>
      </c>
      <c r="AR110">
        <v>0</v>
      </c>
      <c r="AS110">
        <v>0</v>
      </c>
      <c r="AT110">
        <v>1</v>
      </c>
      <c r="AU110">
        <v>0</v>
      </c>
      <c r="AV110">
        <v>1</v>
      </c>
      <c r="AW110">
        <v>0</v>
      </c>
      <c r="AX110">
        <v>0</v>
      </c>
      <c r="AY110">
        <v>0</v>
      </c>
      <c r="AZ110">
        <v>1</v>
      </c>
      <c r="BA110">
        <v>0</v>
      </c>
      <c r="BB110">
        <v>1</v>
      </c>
      <c r="BC110">
        <v>0</v>
      </c>
      <c r="BD110">
        <v>0</v>
      </c>
      <c r="BE110">
        <v>0</v>
      </c>
      <c r="BF110">
        <v>1</v>
      </c>
      <c r="BG110">
        <v>0</v>
      </c>
      <c r="BH110">
        <v>1</v>
      </c>
      <c r="BI110">
        <v>0</v>
      </c>
      <c r="BJ110">
        <v>0</v>
      </c>
      <c r="BK110">
        <v>0</v>
      </c>
      <c r="BL110">
        <v>1</v>
      </c>
      <c r="BM110">
        <v>0</v>
      </c>
      <c r="BN110">
        <v>1</v>
      </c>
      <c r="BO110">
        <v>0</v>
      </c>
      <c r="BP110">
        <v>1</v>
      </c>
      <c r="BQ110">
        <v>0</v>
      </c>
      <c r="BR110">
        <v>0</v>
      </c>
      <c r="BS110">
        <v>0</v>
      </c>
      <c r="BT110">
        <v>1</v>
      </c>
      <c r="BU110">
        <v>0</v>
      </c>
      <c r="BV110">
        <v>1</v>
      </c>
      <c r="BW110">
        <v>0</v>
      </c>
      <c r="BX110">
        <v>0</v>
      </c>
      <c r="BY110">
        <v>0</v>
      </c>
      <c r="BZ110">
        <v>0</v>
      </c>
      <c r="CA110">
        <v>0</v>
      </c>
      <c r="CB110">
        <v>0</v>
      </c>
      <c r="CC110">
        <v>0</v>
      </c>
      <c r="CD110">
        <v>0</v>
      </c>
      <c r="CE110">
        <v>0</v>
      </c>
      <c r="CF110">
        <v>1</v>
      </c>
      <c r="CG110">
        <v>0</v>
      </c>
      <c r="CH110">
        <v>0</v>
      </c>
      <c r="CI110">
        <v>0</v>
      </c>
      <c r="CJ110">
        <v>0</v>
      </c>
      <c r="CK110">
        <v>0</v>
      </c>
      <c r="CL110">
        <v>1</v>
      </c>
      <c r="CM110">
        <v>0</v>
      </c>
      <c r="CN110">
        <v>0</v>
      </c>
      <c r="CO110">
        <v>0</v>
      </c>
      <c r="CP110">
        <v>0</v>
      </c>
      <c r="CQ110">
        <v>0</v>
      </c>
      <c r="CR110">
        <v>1</v>
      </c>
      <c r="CS110">
        <v>0</v>
      </c>
      <c r="CT110">
        <v>0</v>
      </c>
      <c r="CU110">
        <v>0</v>
      </c>
      <c r="CV110">
        <v>1</v>
      </c>
      <c r="CW110">
        <v>0</v>
      </c>
      <c r="CX110">
        <v>0</v>
      </c>
      <c r="CY110">
        <v>0</v>
      </c>
      <c r="CZ110">
        <v>0</v>
      </c>
      <c r="DA110">
        <v>0</v>
      </c>
      <c r="DB110">
        <v>0</v>
      </c>
      <c r="DC110">
        <v>0</v>
      </c>
      <c r="DD110">
        <v>1</v>
      </c>
      <c r="DE110">
        <v>0</v>
      </c>
      <c r="DF110">
        <v>0</v>
      </c>
      <c r="DG110">
        <v>0</v>
      </c>
      <c r="DH110">
        <v>0</v>
      </c>
      <c r="DI110">
        <v>0</v>
      </c>
      <c r="DJ110">
        <v>0</v>
      </c>
      <c r="DK110">
        <v>0</v>
      </c>
      <c r="DL110">
        <v>0</v>
      </c>
      <c r="DM110">
        <v>1</v>
      </c>
      <c r="DN110">
        <v>0</v>
      </c>
      <c r="DO110">
        <v>0</v>
      </c>
      <c r="DP110">
        <v>1</v>
      </c>
      <c r="DQ110">
        <v>0</v>
      </c>
      <c r="DR110">
        <v>0</v>
      </c>
      <c r="DS110">
        <v>0</v>
      </c>
      <c r="DT110">
        <v>0</v>
      </c>
      <c r="DU110">
        <v>1</v>
      </c>
      <c r="DV110">
        <v>0</v>
      </c>
      <c r="DW110">
        <v>0</v>
      </c>
      <c r="DX110">
        <v>0</v>
      </c>
      <c r="DY110">
        <v>0</v>
      </c>
      <c r="DZ110">
        <v>0</v>
      </c>
      <c r="EA110">
        <v>0</v>
      </c>
      <c r="EB110">
        <v>1</v>
      </c>
      <c r="EC110">
        <v>0</v>
      </c>
      <c r="ED110">
        <v>0</v>
      </c>
      <c r="EE110">
        <v>0</v>
      </c>
      <c r="EF110">
        <v>0</v>
      </c>
      <c r="EG110">
        <v>0</v>
      </c>
      <c r="EH110">
        <v>0</v>
      </c>
      <c r="EI110">
        <v>0</v>
      </c>
      <c r="EJ110">
        <v>0</v>
      </c>
      <c r="EK110">
        <v>0</v>
      </c>
      <c r="EL110">
        <v>1</v>
      </c>
      <c r="EM110">
        <v>0</v>
      </c>
      <c r="EN110">
        <v>1</v>
      </c>
    </row>
    <row r="111" spans="1:144">
      <c r="A111" t="s">
        <v>17</v>
      </c>
      <c r="B111" t="s">
        <v>29</v>
      </c>
      <c r="C111" t="s">
        <v>51</v>
      </c>
      <c r="D111" t="s">
        <v>209</v>
      </c>
      <c r="E111" t="s">
        <v>558</v>
      </c>
      <c r="F111" t="s">
        <v>1481</v>
      </c>
      <c r="G111" t="s">
        <v>558</v>
      </c>
      <c r="H111" t="s">
        <v>1482</v>
      </c>
      <c r="I111" t="s">
        <v>557</v>
      </c>
      <c r="J111" t="s">
        <v>1483</v>
      </c>
      <c r="K111" t="s">
        <v>557</v>
      </c>
      <c r="L111" t="s">
        <v>1484</v>
      </c>
      <c r="M111" t="s">
        <v>557</v>
      </c>
      <c r="N111" t="s">
        <v>1484</v>
      </c>
      <c r="O111" t="s">
        <v>557</v>
      </c>
      <c r="P111" t="s">
        <v>1485</v>
      </c>
      <c r="Q111" t="s">
        <v>557</v>
      </c>
      <c r="R111" t="s">
        <v>1486</v>
      </c>
      <c r="S111" t="s">
        <v>1487</v>
      </c>
      <c r="T111" t="s">
        <v>561</v>
      </c>
      <c r="U111" t="s">
        <v>1488</v>
      </c>
      <c r="V111" t="s">
        <v>562</v>
      </c>
      <c r="W111" t="s">
        <v>1489</v>
      </c>
      <c r="X111" t="s">
        <v>562</v>
      </c>
      <c r="Y111" t="s">
        <v>1490</v>
      </c>
      <c r="Z111" t="s">
        <v>564</v>
      </c>
      <c r="AA111" t="s">
        <v>1491</v>
      </c>
      <c r="AB111" t="s">
        <v>566</v>
      </c>
      <c r="AC111" t="s">
        <v>1492</v>
      </c>
      <c r="AD111" t="s">
        <v>644</v>
      </c>
      <c r="AE111">
        <v>0</v>
      </c>
      <c r="AF111">
        <v>0</v>
      </c>
      <c r="AG111">
        <v>0</v>
      </c>
      <c r="AH111">
        <v>0</v>
      </c>
      <c r="AI111">
        <v>1</v>
      </c>
      <c r="AJ111">
        <v>1</v>
      </c>
      <c r="AK111">
        <v>0</v>
      </c>
      <c r="AL111">
        <v>0</v>
      </c>
      <c r="AM111">
        <v>0</v>
      </c>
      <c r="AN111">
        <v>0</v>
      </c>
      <c r="AO111">
        <v>1</v>
      </c>
      <c r="AP111">
        <v>1</v>
      </c>
      <c r="AQ111">
        <v>0</v>
      </c>
      <c r="AR111">
        <v>0</v>
      </c>
      <c r="AS111">
        <v>0</v>
      </c>
      <c r="AT111">
        <v>1</v>
      </c>
      <c r="AU111">
        <v>0</v>
      </c>
      <c r="AV111">
        <v>1</v>
      </c>
      <c r="AW111">
        <v>0</v>
      </c>
      <c r="AX111">
        <v>0</v>
      </c>
      <c r="AY111">
        <v>0</v>
      </c>
      <c r="AZ111">
        <v>1</v>
      </c>
      <c r="BA111">
        <v>0</v>
      </c>
      <c r="BB111">
        <v>1</v>
      </c>
      <c r="BC111">
        <v>0</v>
      </c>
      <c r="BD111">
        <v>0</v>
      </c>
      <c r="BE111">
        <v>0</v>
      </c>
      <c r="BF111">
        <v>1</v>
      </c>
      <c r="BG111">
        <v>0</v>
      </c>
      <c r="BH111">
        <v>1</v>
      </c>
      <c r="BI111">
        <v>0</v>
      </c>
      <c r="BJ111">
        <v>0</v>
      </c>
      <c r="BK111">
        <v>0</v>
      </c>
      <c r="BL111">
        <v>1</v>
      </c>
      <c r="BM111">
        <v>0</v>
      </c>
      <c r="BN111">
        <v>1</v>
      </c>
      <c r="BO111">
        <v>0</v>
      </c>
      <c r="BP111">
        <v>0</v>
      </c>
      <c r="BQ111">
        <v>0</v>
      </c>
      <c r="BR111">
        <v>1</v>
      </c>
      <c r="BS111">
        <v>0</v>
      </c>
      <c r="BT111">
        <v>1</v>
      </c>
      <c r="BU111">
        <v>0</v>
      </c>
      <c r="BV111">
        <v>1</v>
      </c>
      <c r="BW111">
        <v>0</v>
      </c>
      <c r="BX111">
        <v>0</v>
      </c>
      <c r="BY111">
        <v>0</v>
      </c>
      <c r="BZ111">
        <v>0</v>
      </c>
      <c r="CA111">
        <v>0</v>
      </c>
      <c r="CB111">
        <v>0</v>
      </c>
      <c r="CC111">
        <v>0</v>
      </c>
      <c r="CD111">
        <v>0</v>
      </c>
      <c r="CE111">
        <v>0</v>
      </c>
      <c r="CF111">
        <v>1</v>
      </c>
      <c r="CG111">
        <v>0</v>
      </c>
      <c r="CH111">
        <v>0</v>
      </c>
      <c r="CI111">
        <v>1</v>
      </c>
      <c r="CJ111">
        <v>0</v>
      </c>
      <c r="CK111">
        <v>0</v>
      </c>
      <c r="CL111">
        <v>0</v>
      </c>
      <c r="CM111">
        <v>0</v>
      </c>
      <c r="CN111">
        <v>0</v>
      </c>
      <c r="CO111">
        <v>0</v>
      </c>
      <c r="CP111">
        <v>0</v>
      </c>
      <c r="CQ111">
        <v>0</v>
      </c>
      <c r="CR111">
        <v>1</v>
      </c>
      <c r="CS111">
        <v>0</v>
      </c>
      <c r="CT111">
        <v>0</v>
      </c>
      <c r="CU111">
        <v>1</v>
      </c>
      <c r="CV111">
        <v>0</v>
      </c>
      <c r="CW111">
        <v>0</v>
      </c>
      <c r="CX111">
        <v>0</v>
      </c>
      <c r="CY111">
        <v>0</v>
      </c>
      <c r="CZ111">
        <v>0</v>
      </c>
      <c r="DA111">
        <v>0</v>
      </c>
      <c r="DB111">
        <v>0</v>
      </c>
      <c r="DC111">
        <v>0</v>
      </c>
      <c r="DD111">
        <v>1</v>
      </c>
      <c r="DE111">
        <v>0</v>
      </c>
      <c r="DF111">
        <v>0</v>
      </c>
      <c r="DG111">
        <v>0</v>
      </c>
      <c r="DH111">
        <v>0</v>
      </c>
      <c r="DI111">
        <v>1</v>
      </c>
      <c r="DJ111">
        <v>0</v>
      </c>
      <c r="DK111">
        <v>0</v>
      </c>
      <c r="DL111">
        <v>0</v>
      </c>
      <c r="DM111">
        <v>0</v>
      </c>
      <c r="DN111">
        <v>0</v>
      </c>
      <c r="DO111">
        <v>0</v>
      </c>
      <c r="DP111">
        <v>1</v>
      </c>
      <c r="DQ111">
        <v>0</v>
      </c>
      <c r="DR111">
        <v>0</v>
      </c>
      <c r="DS111">
        <v>0</v>
      </c>
      <c r="DT111">
        <v>0</v>
      </c>
      <c r="DU111">
        <v>0</v>
      </c>
      <c r="DV111">
        <v>0</v>
      </c>
      <c r="DW111">
        <v>1</v>
      </c>
      <c r="DX111">
        <v>0</v>
      </c>
      <c r="DY111">
        <v>0</v>
      </c>
      <c r="DZ111">
        <v>0</v>
      </c>
      <c r="EA111">
        <v>0</v>
      </c>
      <c r="EB111">
        <v>1</v>
      </c>
      <c r="EC111">
        <v>0</v>
      </c>
      <c r="ED111">
        <v>0</v>
      </c>
      <c r="EE111">
        <v>0</v>
      </c>
      <c r="EF111">
        <v>1</v>
      </c>
      <c r="EG111">
        <v>0</v>
      </c>
      <c r="EH111">
        <v>0</v>
      </c>
      <c r="EI111">
        <v>0</v>
      </c>
      <c r="EJ111">
        <v>0</v>
      </c>
      <c r="EK111">
        <v>0</v>
      </c>
      <c r="EL111">
        <v>0</v>
      </c>
      <c r="EM111">
        <v>0</v>
      </c>
      <c r="EN111">
        <v>1</v>
      </c>
    </row>
    <row r="112" spans="1:144">
      <c r="A112" t="s">
        <v>15</v>
      </c>
      <c r="B112" t="s">
        <v>25</v>
      </c>
      <c r="C112" t="s">
        <v>45</v>
      </c>
      <c r="D112" t="s">
        <v>211</v>
      </c>
      <c r="E112" t="s">
        <v>556</v>
      </c>
      <c r="F112" t="s">
        <v>1493</v>
      </c>
      <c r="G112" t="s">
        <v>557</v>
      </c>
      <c r="H112" t="s">
        <v>713</v>
      </c>
      <c r="I112" t="s">
        <v>556</v>
      </c>
      <c r="J112" t="s">
        <v>1494</v>
      </c>
      <c r="K112" t="s">
        <v>557</v>
      </c>
      <c r="L112" t="s">
        <v>1495</v>
      </c>
      <c r="M112" t="s">
        <v>557</v>
      </c>
      <c r="N112" t="s">
        <v>1496</v>
      </c>
      <c r="O112" t="s">
        <v>557</v>
      </c>
      <c r="P112" t="s">
        <v>1497</v>
      </c>
      <c r="Q112" t="s">
        <v>556</v>
      </c>
      <c r="R112" t="s">
        <v>713</v>
      </c>
      <c r="S112" t="s">
        <v>1498</v>
      </c>
      <c r="T112" t="s">
        <v>560</v>
      </c>
      <c r="U112" t="s">
        <v>1499</v>
      </c>
      <c r="V112" t="s">
        <v>562</v>
      </c>
      <c r="W112" t="s">
        <v>1500</v>
      </c>
      <c r="X112" t="s">
        <v>564</v>
      </c>
      <c r="Y112" t="s">
        <v>1501</v>
      </c>
      <c r="Z112" t="s">
        <v>561</v>
      </c>
      <c r="AA112" t="s">
        <v>1502</v>
      </c>
      <c r="AB112" t="s">
        <v>560</v>
      </c>
      <c r="AC112" t="s">
        <v>1503</v>
      </c>
      <c r="AD112" t="s">
        <v>565</v>
      </c>
      <c r="AE112">
        <v>0</v>
      </c>
      <c r="AF112">
        <v>0</v>
      </c>
      <c r="AG112">
        <v>1</v>
      </c>
      <c r="AH112">
        <v>0</v>
      </c>
      <c r="AI112">
        <v>0</v>
      </c>
      <c r="AJ112">
        <v>1</v>
      </c>
      <c r="AK112">
        <v>0</v>
      </c>
      <c r="AL112">
        <v>0</v>
      </c>
      <c r="AM112">
        <v>0</v>
      </c>
      <c r="AN112">
        <v>1</v>
      </c>
      <c r="AO112">
        <v>0</v>
      </c>
      <c r="AP112">
        <v>1</v>
      </c>
      <c r="AQ112">
        <v>0</v>
      </c>
      <c r="AR112">
        <v>0</v>
      </c>
      <c r="AS112">
        <v>1</v>
      </c>
      <c r="AT112">
        <v>0</v>
      </c>
      <c r="AU112">
        <v>0</v>
      </c>
      <c r="AV112">
        <v>1</v>
      </c>
      <c r="AW112">
        <v>0</v>
      </c>
      <c r="AX112">
        <v>0</v>
      </c>
      <c r="AY112">
        <v>0</v>
      </c>
      <c r="AZ112">
        <v>1</v>
      </c>
      <c r="BA112">
        <v>0</v>
      </c>
      <c r="BB112">
        <v>1</v>
      </c>
      <c r="BC112">
        <v>0</v>
      </c>
      <c r="BD112">
        <v>0</v>
      </c>
      <c r="BE112">
        <v>0</v>
      </c>
      <c r="BF112">
        <v>1</v>
      </c>
      <c r="BG112">
        <v>0</v>
      </c>
      <c r="BH112">
        <v>1</v>
      </c>
      <c r="BI112">
        <v>0</v>
      </c>
      <c r="BJ112">
        <v>0</v>
      </c>
      <c r="BK112">
        <v>0</v>
      </c>
      <c r="BL112">
        <v>1</v>
      </c>
      <c r="BM112">
        <v>0</v>
      </c>
      <c r="BN112">
        <v>1</v>
      </c>
      <c r="BO112">
        <v>0</v>
      </c>
      <c r="BP112">
        <v>0</v>
      </c>
      <c r="BQ112">
        <v>1</v>
      </c>
      <c r="BR112">
        <v>0</v>
      </c>
      <c r="BS112">
        <v>0</v>
      </c>
      <c r="BT112">
        <v>1</v>
      </c>
      <c r="BU112">
        <v>1</v>
      </c>
      <c r="BV112">
        <v>0</v>
      </c>
      <c r="BW112">
        <v>0</v>
      </c>
      <c r="BX112">
        <v>0</v>
      </c>
      <c r="BY112">
        <v>0</v>
      </c>
      <c r="BZ112">
        <v>0</v>
      </c>
      <c r="CA112">
        <v>0</v>
      </c>
      <c r="CB112">
        <v>0</v>
      </c>
      <c r="CC112">
        <v>0</v>
      </c>
      <c r="CD112">
        <v>0</v>
      </c>
      <c r="CE112">
        <v>0</v>
      </c>
      <c r="CF112">
        <v>1</v>
      </c>
      <c r="CG112">
        <v>0</v>
      </c>
      <c r="CH112">
        <v>0</v>
      </c>
      <c r="CI112">
        <v>1</v>
      </c>
      <c r="CJ112">
        <v>0</v>
      </c>
      <c r="CK112">
        <v>0</v>
      </c>
      <c r="CL112">
        <v>0</v>
      </c>
      <c r="CM112">
        <v>0</v>
      </c>
      <c r="CN112">
        <v>0</v>
      </c>
      <c r="CO112">
        <v>0</v>
      </c>
      <c r="CP112">
        <v>0</v>
      </c>
      <c r="CQ112">
        <v>0</v>
      </c>
      <c r="CR112">
        <v>1</v>
      </c>
      <c r="CS112">
        <v>0</v>
      </c>
      <c r="CT112">
        <v>0</v>
      </c>
      <c r="CU112">
        <v>0</v>
      </c>
      <c r="CV112">
        <v>0</v>
      </c>
      <c r="CW112">
        <v>1</v>
      </c>
      <c r="CX112">
        <v>0</v>
      </c>
      <c r="CY112">
        <v>0</v>
      </c>
      <c r="CZ112">
        <v>0</v>
      </c>
      <c r="DA112">
        <v>0</v>
      </c>
      <c r="DB112">
        <v>0</v>
      </c>
      <c r="DC112">
        <v>0</v>
      </c>
      <c r="DD112">
        <v>1</v>
      </c>
      <c r="DE112">
        <v>0</v>
      </c>
      <c r="DF112">
        <v>1</v>
      </c>
      <c r="DG112">
        <v>0</v>
      </c>
      <c r="DH112">
        <v>0</v>
      </c>
      <c r="DI112">
        <v>0</v>
      </c>
      <c r="DJ112">
        <v>0</v>
      </c>
      <c r="DK112">
        <v>0</v>
      </c>
      <c r="DL112">
        <v>0</v>
      </c>
      <c r="DM112">
        <v>0</v>
      </c>
      <c r="DN112">
        <v>0</v>
      </c>
      <c r="DO112">
        <v>0</v>
      </c>
      <c r="DP112">
        <v>1</v>
      </c>
      <c r="DQ112">
        <v>1</v>
      </c>
      <c r="DR112">
        <v>0</v>
      </c>
      <c r="DS112">
        <v>0</v>
      </c>
      <c r="DT112">
        <v>0</v>
      </c>
      <c r="DU112">
        <v>0</v>
      </c>
      <c r="DV112">
        <v>0</v>
      </c>
      <c r="DW112">
        <v>0</v>
      </c>
      <c r="DX112">
        <v>0</v>
      </c>
      <c r="DY112">
        <v>0</v>
      </c>
      <c r="DZ112">
        <v>0</v>
      </c>
      <c r="EA112">
        <v>0</v>
      </c>
      <c r="EB112">
        <v>1</v>
      </c>
      <c r="EC112">
        <v>0</v>
      </c>
      <c r="ED112">
        <v>0</v>
      </c>
      <c r="EE112">
        <v>0</v>
      </c>
      <c r="EF112">
        <v>0</v>
      </c>
      <c r="EG112">
        <v>0</v>
      </c>
      <c r="EH112">
        <v>1</v>
      </c>
      <c r="EI112">
        <v>0</v>
      </c>
      <c r="EJ112">
        <v>0</v>
      </c>
      <c r="EK112">
        <v>0</v>
      </c>
      <c r="EL112">
        <v>0</v>
      </c>
      <c r="EM112">
        <v>0</v>
      </c>
      <c r="EN112">
        <v>1</v>
      </c>
    </row>
    <row r="113" spans="1:144">
      <c r="A113" t="s">
        <v>17</v>
      </c>
      <c r="B113" t="s">
        <v>33</v>
      </c>
      <c r="C113" t="s">
        <v>51</v>
      </c>
      <c r="D113" t="s">
        <v>213</v>
      </c>
      <c r="E113" t="s">
        <v>558</v>
      </c>
      <c r="F113" t="s">
        <v>1504</v>
      </c>
      <c r="G113" t="s">
        <v>557</v>
      </c>
      <c r="H113" t="s">
        <v>1505</v>
      </c>
      <c r="I113" t="s">
        <v>557</v>
      </c>
      <c r="J113" t="s">
        <v>1506</v>
      </c>
      <c r="K113" t="s">
        <v>555</v>
      </c>
      <c r="L113" t="s">
        <v>1507</v>
      </c>
      <c r="M113" t="s">
        <v>558</v>
      </c>
      <c r="N113" t="s">
        <v>1508</v>
      </c>
      <c r="O113" t="s">
        <v>558</v>
      </c>
      <c r="P113" t="s">
        <v>1509</v>
      </c>
      <c r="Q113" t="s">
        <v>558</v>
      </c>
      <c r="R113" t="s">
        <v>1509</v>
      </c>
      <c r="S113" t="s">
        <v>1510</v>
      </c>
      <c r="T113" t="s">
        <v>562</v>
      </c>
      <c r="U113" t="s">
        <v>1511</v>
      </c>
      <c r="V113" t="s">
        <v>565</v>
      </c>
      <c r="W113" t="s">
        <v>1512</v>
      </c>
      <c r="X113" t="s">
        <v>560</v>
      </c>
      <c r="Y113" t="s">
        <v>1513</v>
      </c>
      <c r="Z113" t="s">
        <v>564</v>
      </c>
      <c r="AA113" t="s">
        <v>1514</v>
      </c>
      <c r="AB113" t="s">
        <v>566</v>
      </c>
      <c r="AC113" t="s">
        <v>1515</v>
      </c>
      <c r="AD113" t="s">
        <v>565</v>
      </c>
      <c r="AE113">
        <v>0</v>
      </c>
      <c r="AF113">
        <v>0</v>
      </c>
      <c r="AG113">
        <v>0</v>
      </c>
      <c r="AH113">
        <v>0</v>
      </c>
      <c r="AI113">
        <v>1</v>
      </c>
      <c r="AJ113">
        <v>1</v>
      </c>
      <c r="AK113">
        <v>0</v>
      </c>
      <c r="AL113">
        <v>0</v>
      </c>
      <c r="AM113">
        <v>0</v>
      </c>
      <c r="AN113">
        <v>1</v>
      </c>
      <c r="AO113">
        <v>0</v>
      </c>
      <c r="AP113">
        <v>1</v>
      </c>
      <c r="AQ113">
        <v>0</v>
      </c>
      <c r="AR113">
        <v>0</v>
      </c>
      <c r="AS113">
        <v>0</v>
      </c>
      <c r="AT113">
        <v>1</v>
      </c>
      <c r="AU113">
        <v>0</v>
      </c>
      <c r="AV113">
        <v>1</v>
      </c>
      <c r="AW113">
        <v>0</v>
      </c>
      <c r="AX113">
        <v>1</v>
      </c>
      <c r="AY113">
        <v>0</v>
      </c>
      <c r="AZ113">
        <v>0</v>
      </c>
      <c r="BA113">
        <v>0</v>
      </c>
      <c r="BB113">
        <v>1</v>
      </c>
      <c r="BC113">
        <v>0</v>
      </c>
      <c r="BD113">
        <v>0</v>
      </c>
      <c r="BE113">
        <v>0</v>
      </c>
      <c r="BF113">
        <v>0</v>
      </c>
      <c r="BG113">
        <v>1</v>
      </c>
      <c r="BH113">
        <v>1</v>
      </c>
      <c r="BI113">
        <v>0</v>
      </c>
      <c r="BJ113">
        <v>0</v>
      </c>
      <c r="BK113">
        <v>0</v>
      </c>
      <c r="BL113">
        <v>0</v>
      </c>
      <c r="BM113">
        <v>1</v>
      </c>
      <c r="BN113">
        <v>1</v>
      </c>
      <c r="BO113">
        <v>0</v>
      </c>
      <c r="BP113">
        <v>0</v>
      </c>
      <c r="BQ113">
        <v>0</v>
      </c>
      <c r="BR113">
        <v>0</v>
      </c>
      <c r="BS113">
        <v>1</v>
      </c>
      <c r="BT113">
        <v>1</v>
      </c>
      <c r="BU113">
        <v>0</v>
      </c>
      <c r="BV113">
        <v>0</v>
      </c>
      <c r="BW113">
        <v>1</v>
      </c>
      <c r="BX113">
        <v>0</v>
      </c>
      <c r="BY113">
        <v>0</v>
      </c>
      <c r="BZ113">
        <v>0</v>
      </c>
      <c r="CA113">
        <v>0</v>
      </c>
      <c r="CB113">
        <v>0</v>
      </c>
      <c r="CC113">
        <v>0</v>
      </c>
      <c r="CD113">
        <v>0</v>
      </c>
      <c r="CE113">
        <v>0</v>
      </c>
      <c r="CF113">
        <v>1</v>
      </c>
      <c r="CG113">
        <v>0</v>
      </c>
      <c r="CH113">
        <v>0</v>
      </c>
      <c r="CI113">
        <v>0</v>
      </c>
      <c r="CJ113">
        <v>0</v>
      </c>
      <c r="CK113">
        <v>0</v>
      </c>
      <c r="CL113">
        <v>1</v>
      </c>
      <c r="CM113">
        <v>0</v>
      </c>
      <c r="CN113">
        <v>0</v>
      </c>
      <c r="CO113">
        <v>0</v>
      </c>
      <c r="CP113">
        <v>0</v>
      </c>
      <c r="CQ113">
        <v>0</v>
      </c>
      <c r="CR113">
        <v>1</v>
      </c>
      <c r="CS113">
        <v>1</v>
      </c>
      <c r="CT113">
        <v>0</v>
      </c>
      <c r="CU113">
        <v>0</v>
      </c>
      <c r="CV113">
        <v>0</v>
      </c>
      <c r="CW113">
        <v>0</v>
      </c>
      <c r="CX113">
        <v>0</v>
      </c>
      <c r="CY113">
        <v>0</v>
      </c>
      <c r="CZ113">
        <v>0</v>
      </c>
      <c r="DA113">
        <v>0</v>
      </c>
      <c r="DB113">
        <v>0</v>
      </c>
      <c r="DC113">
        <v>0</v>
      </c>
      <c r="DD113">
        <v>1</v>
      </c>
      <c r="DE113">
        <v>0</v>
      </c>
      <c r="DF113">
        <v>0</v>
      </c>
      <c r="DG113">
        <v>0</v>
      </c>
      <c r="DH113">
        <v>0</v>
      </c>
      <c r="DI113">
        <v>1</v>
      </c>
      <c r="DJ113">
        <v>0</v>
      </c>
      <c r="DK113">
        <v>0</v>
      </c>
      <c r="DL113">
        <v>0</v>
      </c>
      <c r="DM113">
        <v>0</v>
      </c>
      <c r="DN113">
        <v>0</v>
      </c>
      <c r="DO113">
        <v>0</v>
      </c>
      <c r="DP113">
        <v>1</v>
      </c>
      <c r="DQ113">
        <v>0</v>
      </c>
      <c r="DR113">
        <v>0</v>
      </c>
      <c r="DS113">
        <v>0</v>
      </c>
      <c r="DT113">
        <v>0</v>
      </c>
      <c r="DU113">
        <v>0</v>
      </c>
      <c r="DV113">
        <v>0</v>
      </c>
      <c r="DW113">
        <v>1</v>
      </c>
      <c r="DX113">
        <v>0</v>
      </c>
      <c r="DY113">
        <v>0</v>
      </c>
      <c r="DZ113">
        <v>0</v>
      </c>
      <c r="EA113">
        <v>0</v>
      </c>
      <c r="EB113">
        <v>1</v>
      </c>
      <c r="EC113">
        <v>0</v>
      </c>
      <c r="ED113">
        <v>0</v>
      </c>
      <c r="EE113">
        <v>0</v>
      </c>
      <c r="EF113">
        <v>0</v>
      </c>
      <c r="EG113">
        <v>0</v>
      </c>
      <c r="EH113">
        <v>1</v>
      </c>
      <c r="EI113">
        <v>0</v>
      </c>
      <c r="EJ113">
        <v>0</v>
      </c>
      <c r="EK113">
        <v>0</v>
      </c>
      <c r="EL113">
        <v>0</v>
      </c>
      <c r="EM113">
        <v>0</v>
      </c>
      <c r="EN113">
        <v>1</v>
      </c>
    </row>
    <row r="114" spans="1:144">
      <c r="A114" t="s">
        <v>15</v>
      </c>
      <c r="B114" t="s">
        <v>25</v>
      </c>
      <c r="C114" t="s">
        <v>469</v>
      </c>
      <c r="D114" t="s">
        <v>215</v>
      </c>
      <c r="E114" t="s">
        <v>558</v>
      </c>
      <c r="F114" t="s">
        <v>1516</v>
      </c>
      <c r="G114" t="s">
        <v>558</v>
      </c>
      <c r="H114" t="s">
        <v>713</v>
      </c>
      <c r="I114" t="s">
        <v>558</v>
      </c>
      <c r="J114" t="s">
        <v>713</v>
      </c>
      <c r="K114" t="s">
        <v>556</v>
      </c>
      <c r="L114" t="s">
        <v>1517</v>
      </c>
      <c r="M114" t="s">
        <v>556</v>
      </c>
      <c r="N114" t="s">
        <v>1517</v>
      </c>
      <c r="O114" t="s">
        <v>556</v>
      </c>
      <c r="P114" t="s">
        <v>1517</v>
      </c>
      <c r="Q114" t="s">
        <v>555</v>
      </c>
      <c r="R114" t="s">
        <v>1518</v>
      </c>
      <c r="S114" t="s">
        <v>1519</v>
      </c>
      <c r="T114" t="s">
        <v>644</v>
      </c>
      <c r="U114" t="s">
        <v>1520</v>
      </c>
      <c r="V114" t="s">
        <v>562</v>
      </c>
      <c r="W114" t="s">
        <v>1521</v>
      </c>
      <c r="X114" t="s">
        <v>566</v>
      </c>
      <c r="Y114" t="s">
        <v>1522</v>
      </c>
      <c r="Z114" t="s">
        <v>646</v>
      </c>
      <c r="AA114" t="s">
        <v>1523</v>
      </c>
      <c r="AB114" t="s">
        <v>565</v>
      </c>
      <c r="AC114" t="s">
        <v>1524</v>
      </c>
      <c r="AD114" t="s">
        <v>569</v>
      </c>
      <c r="AE114">
        <v>0</v>
      </c>
      <c r="AF114">
        <v>0</v>
      </c>
      <c r="AG114">
        <v>0</v>
      </c>
      <c r="AH114">
        <v>0</v>
      </c>
      <c r="AI114">
        <v>1</v>
      </c>
      <c r="AJ114">
        <v>1</v>
      </c>
      <c r="AK114">
        <v>0</v>
      </c>
      <c r="AL114">
        <v>0</v>
      </c>
      <c r="AM114">
        <v>0</v>
      </c>
      <c r="AN114">
        <v>0</v>
      </c>
      <c r="AO114">
        <v>1</v>
      </c>
      <c r="AP114">
        <v>1</v>
      </c>
      <c r="AQ114">
        <v>0</v>
      </c>
      <c r="AR114">
        <v>0</v>
      </c>
      <c r="AS114">
        <v>0</v>
      </c>
      <c r="AT114">
        <v>0</v>
      </c>
      <c r="AU114">
        <v>1</v>
      </c>
      <c r="AV114">
        <v>1</v>
      </c>
      <c r="AW114">
        <v>0</v>
      </c>
      <c r="AX114">
        <v>0</v>
      </c>
      <c r="AY114">
        <v>1</v>
      </c>
      <c r="AZ114">
        <v>0</v>
      </c>
      <c r="BA114">
        <v>0</v>
      </c>
      <c r="BB114">
        <v>1</v>
      </c>
      <c r="BC114">
        <v>0</v>
      </c>
      <c r="BD114">
        <v>0</v>
      </c>
      <c r="BE114">
        <v>1</v>
      </c>
      <c r="BF114">
        <v>0</v>
      </c>
      <c r="BG114">
        <v>0</v>
      </c>
      <c r="BH114">
        <v>1</v>
      </c>
      <c r="BI114">
        <v>0</v>
      </c>
      <c r="BJ114">
        <v>0</v>
      </c>
      <c r="BK114">
        <v>1</v>
      </c>
      <c r="BL114">
        <v>0</v>
      </c>
      <c r="BM114">
        <v>0</v>
      </c>
      <c r="BN114">
        <v>1</v>
      </c>
      <c r="BO114">
        <v>0</v>
      </c>
      <c r="BP114">
        <v>1</v>
      </c>
      <c r="BQ114">
        <v>0</v>
      </c>
      <c r="BR114">
        <v>0</v>
      </c>
      <c r="BS114">
        <v>0</v>
      </c>
      <c r="BT114">
        <v>1</v>
      </c>
      <c r="BU114">
        <v>0</v>
      </c>
      <c r="BV114">
        <v>0</v>
      </c>
      <c r="BW114">
        <v>0</v>
      </c>
      <c r="BX114">
        <v>1</v>
      </c>
      <c r="BY114">
        <v>0</v>
      </c>
      <c r="BZ114">
        <v>0</v>
      </c>
      <c r="CA114">
        <v>0</v>
      </c>
      <c r="CB114">
        <v>0</v>
      </c>
      <c r="CC114">
        <v>0</v>
      </c>
      <c r="CD114">
        <v>0</v>
      </c>
      <c r="CE114">
        <v>0</v>
      </c>
      <c r="CF114">
        <v>1</v>
      </c>
      <c r="CG114">
        <v>0</v>
      </c>
      <c r="CH114">
        <v>0</v>
      </c>
      <c r="CI114">
        <v>1</v>
      </c>
      <c r="CJ114">
        <v>0</v>
      </c>
      <c r="CK114">
        <v>0</v>
      </c>
      <c r="CL114">
        <v>0</v>
      </c>
      <c r="CM114">
        <v>0</v>
      </c>
      <c r="CN114">
        <v>0</v>
      </c>
      <c r="CO114">
        <v>0</v>
      </c>
      <c r="CP114">
        <v>0</v>
      </c>
      <c r="CQ114">
        <v>0</v>
      </c>
      <c r="CR114">
        <v>1</v>
      </c>
      <c r="CS114">
        <v>0</v>
      </c>
      <c r="CT114">
        <v>0</v>
      </c>
      <c r="CU114">
        <v>0</v>
      </c>
      <c r="CV114">
        <v>0</v>
      </c>
      <c r="CW114">
        <v>0</v>
      </c>
      <c r="CX114">
        <v>0</v>
      </c>
      <c r="CY114">
        <v>1</v>
      </c>
      <c r="CZ114">
        <v>0</v>
      </c>
      <c r="DA114">
        <v>0</v>
      </c>
      <c r="DB114">
        <v>0</v>
      </c>
      <c r="DC114">
        <v>0</v>
      </c>
      <c r="DD114">
        <v>1</v>
      </c>
      <c r="DE114">
        <v>0</v>
      </c>
      <c r="DF114">
        <v>0</v>
      </c>
      <c r="DG114">
        <v>0</v>
      </c>
      <c r="DH114">
        <v>0</v>
      </c>
      <c r="DI114">
        <v>0</v>
      </c>
      <c r="DJ114">
        <v>0</v>
      </c>
      <c r="DK114">
        <v>0</v>
      </c>
      <c r="DL114">
        <v>0</v>
      </c>
      <c r="DM114">
        <v>1</v>
      </c>
      <c r="DN114">
        <v>0</v>
      </c>
      <c r="DO114">
        <v>0</v>
      </c>
      <c r="DP114">
        <v>1</v>
      </c>
      <c r="DQ114">
        <v>0</v>
      </c>
      <c r="DR114">
        <v>0</v>
      </c>
      <c r="DS114">
        <v>0</v>
      </c>
      <c r="DT114">
        <v>0</v>
      </c>
      <c r="DU114">
        <v>0</v>
      </c>
      <c r="DV114">
        <v>1</v>
      </c>
      <c r="DW114">
        <v>0</v>
      </c>
      <c r="DX114">
        <v>0</v>
      </c>
      <c r="DY114">
        <v>0</v>
      </c>
      <c r="DZ114">
        <v>0</v>
      </c>
      <c r="EA114">
        <v>0</v>
      </c>
      <c r="EB114">
        <v>1</v>
      </c>
      <c r="EC114">
        <v>0</v>
      </c>
      <c r="ED114">
        <v>0</v>
      </c>
      <c r="EE114">
        <v>0</v>
      </c>
      <c r="EF114">
        <v>0</v>
      </c>
      <c r="EG114">
        <v>0</v>
      </c>
      <c r="EH114">
        <v>0</v>
      </c>
      <c r="EI114">
        <v>0</v>
      </c>
      <c r="EJ114">
        <v>0</v>
      </c>
      <c r="EK114">
        <v>0</v>
      </c>
      <c r="EL114">
        <v>1</v>
      </c>
      <c r="EM114">
        <v>0</v>
      </c>
      <c r="EN114">
        <v>1</v>
      </c>
    </row>
    <row r="115" spans="1:144">
      <c r="A115" t="s">
        <v>21</v>
      </c>
      <c r="B115" t="s">
        <v>37</v>
      </c>
      <c r="C115" t="s">
        <v>57</v>
      </c>
      <c r="D115" t="s">
        <v>217</v>
      </c>
      <c r="E115" t="s">
        <v>557</v>
      </c>
      <c r="F115" t="s">
        <v>1525</v>
      </c>
      <c r="G115" t="s">
        <v>557</v>
      </c>
      <c r="H115" t="s">
        <v>1526</v>
      </c>
      <c r="I115" t="s">
        <v>557</v>
      </c>
      <c r="J115" t="s">
        <v>1527</v>
      </c>
      <c r="K115" t="s">
        <v>557</v>
      </c>
      <c r="L115" t="s">
        <v>1528</v>
      </c>
      <c r="M115" t="s">
        <v>558</v>
      </c>
      <c r="N115" t="s">
        <v>1529</v>
      </c>
      <c r="O115" t="s">
        <v>557</v>
      </c>
      <c r="P115" t="s">
        <v>1530</v>
      </c>
      <c r="Q115" t="s">
        <v>557</v>
      </c>
      <c r="R115" t="s">
        <v>1531</v>
      </c>
      <c r="S115" t="s">
        <v>1532</v>
      </c>
      <c r="T115" t="s">
        <v>565</v>
      </c>
      <c r="U115" t="s">
        <v>1533</v>
      </c>
      <c r="V115" t="s">
        <v>561</v>
      </c>
      <c r="W115" t="s">
        <v>1534</v>
      </c>
      <c r="X115" t="s">
        <v>645</v>
      </c>
      <c r="Y115" t="s">
        <v>1535</v>
      </c>
      <c r="Z115" t="s">
        <v>644</v>
      </c>
      <c r="AA115" t="s">
        <v>1536</v>
      </c>
      <c r="AB115" t="s">
        <v>560</v>
      </c>
      <c r="AC115" t="s">
        <v>1537</v>
      </c>
      <c r="AD115" t="s">
        <v>566</v>
      </c>
      <c r="AE115">
        <v>0</v>
      </c>
      <c r="AF115">
        <v>0</v>
      </c>
      <c r="AG115">
        <v>0</v>
      </c>
      <c r="AH115">
        <v>1</v>
      </c>
      <c r="AI115">
        <v>0</v>
      </c>
      <c r="AJ115">
        <v>1</v>
      </c>
      <c r="AK115">
        <v>0</v>
      </c>
      <c r="AL115">
        <v>0</v>
      </c>
      <c r="AM115">
        <v>0</v>
      </c>
      <c r="AN115">
        <v>1</v>
      </c>
      <c r="AO115">
        <v>0</v>
      </c>
      <c r="AP115">
        <v>1</v>
      </c>
      <c r="AQ115">
        <v>0</v>
      </c>
      <c r="AR115">
        <v>0</v>
      </c>
      <c r="AS115">
        <v>0</v>
      </c>
      <c r="AT115">
        <v>1</v>
      </c>
      <c r="AU115">
        <v>0</v>
      </c>
      <c r="AV115">
        <v>1</v>
      </c>
      <c r="AW115">
        <v>0</v>
      </c>
      <c r="AX115">
        <v>0</v>
      </c>
      <c r="AY115">
        <v>0</v>
      </c>
      <c r="AZ115">
        <v>1</v>
      </c>
      <c r="BA115">
        <v>0</v>
      </c>
      <c r="BB115">
        <v>1</v>
      </c>
      <c r="BC115">
        <v>0</v>
      </c>
      <c r="BD115">
        <v>0</v>
      </c>
      <c r="BE115">
        <v>0</v>
      </c>
      <c r="BF115">
        <v>0</v>
      </c>
      <c r="BG115">
        <v>1</v>
      </c>
      <c r="BH115">
        <v>1</v>
      </c>
      <c r="BI115">
        <v>0</v>
      </c>
      <c r="BJ115">
        <v>0</v>
      </c>
      <c r="BK115">
        <v>0</v>
      </c>
      <c r="BL115">
        <v>1</v>
      </c>
      <c r="BM115">
        <v>0</v>
      </c>
      <c r="BN115">
        <v>1</v>
      </c>
      <c r="BO115">
        <v>0</v>
      </c>
      <c r="BP115">
        <v>0</v>
      </c>
      <c r="BQ115">
        <v>0</v>
      </c>
      <c r="BR115">
        <v>1</v>
      </c>
      <c r="BS115">
        <v>0</v>
      </c>
      <c r="BT115">
        <v>1</v>
      </c>
      <c r="BU115">
        <v>0</v>
      </c>
      <c r="BV115">
        <v>0</v>
      </c>
      <c r="BW115">
        <v>0</v>
      </c>
      <c r="BX115">
        <v>0</v>
      </c>
      <c r="BY115">
        <v>0</v>
      </c>
      <c r="BZ115">
        <v>1</v>
      </c>
      <c r="CA115">
        <v>0</v>
      </c>
      <c r="CB115">
        <v>0</v>
      </c>
      <c r="CC115">
        <v>0</v>
      </c>
      <c r="CD115">
        <v>0</v>
      </c>
      <c r="CE115">
        <v>0</v>
      </c>
      <c r="CF115">
        <v>1</v>
      </c>
      <c r="CG115">
        <v>0</v>
      </c>
      <c r="CH115">
        <v>1</v>
      </c>
      <c r="CI115">
        <v>0</v>
      </c>
      <c r="CJ115">
        <v>0</v>
      </c>
      <c r="CK115">
        <v>0</v>
      </c>
      <c r="CL115">
        <v>0</v>
      </c>
      <c r="CM115">
        <v>0</v>
      </c>
      <c r="CN115">
        <v>0</v>
      </c>
      <c r="CO115">
        <v>0</v>
      </c>
      <c r="CP115">
        <v>0</v>
      </c>
      <c r="CQ115">
        <v>0</v>
      </c>
      <c r="CR115">
        <v>1</v>
      </c>
      <c r="CS115">
        <v>0</v>
      </c>
      <c r="CT115">
        <v>0</v>
      </c>
      <c r="CU115">
        <v>0</v>
      </c>
      <c r="CV115">
        <v>0</v>
      </c>
      <c r="CW115">
        <v>0</v>
      </c>
      <c r="CX115">
        <v>0</v>
      </c>
      <c r="CY115">
        <v>0</v>
      </c>
      <c r="CZ115">
        <v>1</v>
      </c>
      <c r="DA115">
        <v>0</v>
      </c>
      <c r="DB115">
        <v>0</v>
      </c>
      <c r="DC115">
        <v>0</v>
      </c>
      <c r="DD115">
        <v>1</v>
      </c>
      <c r="DE115">
        <v>0</v>
      </c>
      <c r="DF115">
        <v>0</v>
      </c>
      <c r="DG115">
        <v>0</v>
      </c>
      <c r="DH115">
        <v>1</v>
      </c>
      <c r="DI115">
        <v>0</v>
      </c>
      <c r="DJ115">
        <v>0</v>
      </c>
      <c r="DK115">
        <v>0</v>
      </c>
      <c r="DL115">
        <v>0</v>
      </c>
      <c r="DM115">
        <v>0</v>
      </c>
      <c r="DN115">
        <v>0</v>
      </c>
      <c r="DO115">
        <v>0</v>
      </c>
      <c r="DP115">
        <v>1</v>
      </c>
      <c r="DQ115">
        <v>1</v>
      </c>
      <c r="DR115">
        <v>0</v>
      </c>
      <c r="DS115">
        <v>0</v>
      </c>
      <c r="DT115">
        <v>0</v>
      </c>
      <c r="DU115">
        <v>0</v>
      </c>
      <c r="DV115">
        <v>0</v>
      </c>
      <c r="DW115">
        <v>0</v>
      </c>
      <c r="DX115">
        <v>0</v>
      </c>
      <c r="DY115">
        <v>0</v>
      </c>
      <c r="DZ115">
        <v>0</v>
      </c>
      <c r="EA115">
        <v>0</v>
      </c>
      <c r="EB115">
        <v>1</v>
      </c>
      <c r="EC115">
        <v>0</v>
      </c>
      <c r="ED115">
        <v>0</v>
      </c>
      <c r="EE115">
        <v>0</v>
      </c>
      <c r="EF115">
        <v>0</v>
      </c>
      <c r="EG115">
        <v>0</v>
      </c>
      <c r="EH115">
        <v>0</v>
      </c>
      <c r="EI115">
        <v>1</v>
      </c>
      <c r="EJ115">
        <v>0</v>
      </c>
      <c r="EK115">
        <v>0</v>
      </c>
      <c r="EL115">
        <v>0</v>
      </c>
      <c r="EM115">
        <v>0</v>
      </c>
      <c r="EN115">
        <v>1</v>
      </c>
    </row>
    <row r="116" spans="1:144">
      <c r="A116" t="s">
        <v>19</v>
      </c>
      <c r="B116" t="s">
        <v>35</v>
      </c>
      <c r="C116" t="s">
        <v>63</v>
      </c>
      <c r="D116" t="s">
        <v>219</v>
      </c>
      <c r="E116" t="s">
        <v>557</v>
      </c>
      <c r="F116" t="s">
        <v>713</v>
      </c>
      <c r="G116" t="s">
        <v>557</v>
      </c>
      <c r="H116" t="s">
        <v>713</v>
      </c>
      <c r="I116" t="s">
        <v>557</v>
      </c>
      <c r="J116" t="s">
        <v>713</v>
      </c>
      <c r="K116" t="s">
        <v>557</v>
      </c>
      <c r="L116" t="s">
        <v>713</v>
      </c>
      <c r="M116" t="s">
        <v>558</v>
      </c>
      <c r="N116" t="s">
        <v>713</v>
      </c>
      <c r="O116" t="s">
        <v>557</v>
      </c>
      <c r="P116" t="s">
        <v>713</v>
      </c>
      <c r="Q116" t="s">
        <v>558</v>
      </c>
      <c r="R116" t="s">
        <v>713</v>
      </c>
      <c r="S116" t="s">
        <v>1538</v>
      </c>
      <c r="T116" t="s">
        <v>565</v>
      </c>
      <c r="U116" t="s">
        <v>1539</v>
      </c>
      <c r="V116" t="s">
        <v>562</v>
      </c>
      <c r="W116" t="s">
        <v>1540</v>
      </c>
      <c r="X116" t="s">
        <v>565</v>
      </c>
      <c r="Y116" t="s">
        <v>1541</v>
      </c>
      <c r="Z116" t="s">
        <v>570</v>
      </c>
      <c r="AA116" t="s">
        <v>1542</v>
      </c>
      <c r="AB116" t="s">
        <v>570</v>
      </c>
      <c r="AC116" t="s">
        <v>1543</v>
      </c>
      <c r="AD116" t="s">
        <v>570</v>
      </c>
      <c r="AE116">
        <v>0</v>
      </c>
      <c r="AF116">
        <v>0</v>
      </c>
      <c r="AG116">
        <v>0</v>
      </c>
      <c r="AH116">
        <v>1</v>
      </c>
      <c r="AI116">
        <v>0</v>
      </c>
      <c r="AJ116">
        <v>1</v>
      </c>
      <c r="AK116">
        <v>0</v>
      </c>
      <c r="AL116">
        <v>0</v>
      </c>
      <c r="AM116">
        <v>0</v>
      </c>
      <c r="AN116">
        <v>1</v>
      </c>
      <c r="AO116">
        <v>0</v>
      </c>
      <c r="AP116">
        <v>1</v>
      </c>
      <c r="AQ116">
        <v>0</v>
      </c>
      <c r="AR116">
        <v>0</v>
      </c>
      <c r="AS116">
        <v>0</v>
      </c>
      <c r="AT116">
        <v>1</v>
      </c>
      <c r="AU116">
        <v>0</v>
      </c>
      <c r="AV116">
        <v>1</v>
      </c>
      <c r="AW116">
        <v>0</v>
      </c>
      <c r="AX116">
        <v>0</v>
      </c>
      <c r="AY116">
        <v>0</v>
      </c>
      <c r="AZ116">
        <v>1</v>
      </c>
      <c r="BA116">
        <v>0</v>
      </c>
      <c r="BB116">
        <v>1</v>
      </c>
      <c r="BC116">
        <v>0</v>
      </c>
      <c r="BD116">
        <v>0</v>
      </c>
      <c r="BE116">
        <v>0</v>
      </c>
      <c r="BF116">
        <v>0</v>
      </c>
      <c r="BG116">
        <v>1</v>
      </c>
      <c r="BH116">
        <v>1</v>
      </c>
      <c r="BI116">
        <v>0</v>
      </c>
      <c r="BJ116">
        <v>0</v>
      </c>
      <c r="BK116">
        <v>0</v>
      </c>
      <c r="BL116">
        <v>1</v>
      </c>
      <c r="BM116">
        <v>0</v>
      </c>
      <c r="BN116">
        <v>1</v>
      </c>
      <c r="BO116">
        <v>0</v>
      </c>
      <c r="BP116">
        <v>0</v>
      </c>
      <c r="BQ116">
        <v>0</v>
      </c>
      <c r="BR116">
        <v>0</v>
      </c>
      <c r="BS116">
        <v>1</v>
      </c>
      <c r="BT116">
        <v>1</v>
      </c>
      <c r="BU116">
        <v>0</v>
      </c>
      <c r="BV116">
        <v>0</v>
      </c>
      <c r="BW116">
        <v>0</v>
      </c>
      <c r="BX116">
        <v>0</v>
      </c>
      <c r="BY116">
        <v>0</v>
      </c>
      <c r="BZ116">
        <v>1</v>
      </c>
      <c r="CA116">
        <v>0</v>
      </c>
      <c r="CB116">
        <v>0</v>
      </c>
      <c r="CC116">
        <v>0</v>
      </c>
      <c r="CD116">
        <v>0</v>
      </c>
      <c r="CE116">
        <v>0</v>
      </c>
      <c r="CF116">
        <v>1</v>
      </c>
      <c r="CG116">
        <v>0</v>
      </c>
      <c r="CH116">
        <v>0</v>
      </c>
      <c r="CI116">
        <v>1</v>
      </c>
      <c r="CJ116">
        <v>0</v>
      </c>
      <c r="CK116">
        <v>0</v>
      </c>
      <c r="CL116">
        <v>0</v>
      </c>
      <c r="CM116">
        <v>0</v>
      </c>
      <c r="CN116">
        <v>0</v>
      </c>
      <c r="CO116">
        <v>0</v>
      </c>
      <c r="CP116">
        <v>0</v>
      </c>
      <c r="CQ116">
        <v>0</v>
      </c>
      <c r="CR116">
        <v>1</v>
      </c>
      <c r="CS116">
        <v>0</v>
      </c>
      <c r="CT116">
        <v>0</v>
      </c>
      <c r="CU116">
        <v>0</v>
      </c>
      <c r="CV116">
        <v>0</v>
      </c>
      <c r="CW116">
        <v>0</v>
      </c>
      <c r="CX116">
        <v>1</v>
      </c>
      <c r="CY116">
        <v>0</v>
      </c>
      <c r="CZ116">
        <v>0</v>
      </c>
      <c r="DA116">
        <v>0</v>
      </c>
      <c r="DB116">
        <v>0</v>
      </c>
      <c r="DC116">
        <v>0</v>
      </c>
      <c r="DD116">
        <v>1</v>
      </c>
      <c r="DE116">
        <v>0</v>
      </c>
      <c r="DF116">
        <v>0</v>
      </c>
      <c r="DG116">
        <v>0</v>
      </c>
      <c r="DH116">
        <v>0</v>
      </c>
      <c r="DI116">
        <v>0</v>
      </c>
      <c r="DJ116">
        <v>0</v>
      </c>
      <c r="DK116">
        <v>0</v>
      </c>
      <c r="DL116">
        <v>0</v>
      </c>
      <c r="DM116">
        <v>0</v>
      </c>
      <c r="DN116">
        <v>0</v>
      </c>
      <c r="DO116">
        <v>1</v>
      </c>
      <c r="DP116">
        <v>1</v>
      </c>
      <c r="DQ116">
        <v>0</v>
      </c>
      <c r="DR116">
        <v>0</v>
      </c>
      <c r="DS116">
        <v>0</v>
      </c>
      <c r="DT116">
        <v>0</v>
      </c>
      <c r="DU116">
        <v>0</v>
      </c>
      <c r="DV116">
        <v>0</v>
      </c>
      <c r="DW116">
        <v>0</v>
      </c>
      <c r="DX116">
        <v>0</v>
      </c>
      <c r="DY116">
        <v>0</v>
      </c>
      <c r="DZ116">
        <v>0</v>
      </c>
      <c r="EA116">
        <v>1</v>
      </c>
      <c r="EB116">
        <v>1</v>
      </c>
      <c r="EC116">
        <v>0</v>
      </c>
      <c r="ED116">
        <v>0</v>
      </c>
      <c r="EE116">
        <v>0</v>
      </c>
      <c r="EF116">
        <v>0</v>
      </c>
      <c r="EG116">
        <v>0</v>
      </c>
      <c r="EH116">
        <v>0</v>
      </c>
      <c r="EI116">
        <v>0</v>
      </c>
      <c r="EJ116">
        <v>0</v>
      </c>
      <c r="EK116">
        <v>0</v>
      </c>
      <c r="EL116">
        <v>0</v>
      </c>
      <c r="EM116">
        <v>1</v>
      </c>
      <c r="EN116">
        <v>1</v>
      </c>
    </row>
    <row r="117" spans="1:144">
      <c r="A117" t="s">
        <v>15</v>
      </c>
      <c r="B117" t="s">
        <v>23</v>
      </c>
      <c r="C117" t="s">
        <v>43</v>
      </c>
      <c r="D117" t="s">
        <v>221</v>
      </c>
      <c r="E117" t="s">
        <v>557</v>
      </c>
      <c r="F117" t="s">
        <v>713</v>
      </c>
      <c r="G117" t="s">
        <v>557</v>
      </c>
      <c r="H117" t="s">
        <v>713</v>
      </c>
      <c r="I117" t="s">
        <v>557</v>
      </c>
      <c r="J117" t="s">
        <v>713</v>
      </c>
      <c r="K117" t="s">
        <v>556</v>
      </c>
      <c r="L117" t="s">
        <v>1544</v>
      </c>
      <c r="M117" t="s">
        <v>556</v>
      </c>
      <c r="N117" t="s">
        <v>1545</v>
      </c>
      <c r="O117" t="s">
        <v>557</v>
      </c>
      <c r="P117" t="s">
        <v>713</v>
      </c>
      <c r="Q117" t="s">
        <v>557</v>
      </c>
      <c r="R117" t="s">
        <v>713</v>
      </c>
      <c r="S117" t="s">
        <v>1546</v>
      </c>
      <c r="T117" t="s">
        <v>562</v>
      </c>
      <c r="U117" t="s">
        <v>1547</v>
      </c>
      <c r="V117" t="s">
        <v>646</v>
      </c>
      <c r="W117" t="s">
        <v>1548</v>
      </c>
      <c r="X117" t="s">
        <v>569</v>
      </c>
      <c r="Y117" t="s">
        <v>1549</v>
      </c>
      <c r="Z117" t="s">
        <v>560</v>
      </c>
      <c r="AA117" t="s">
        <v>1550</v>
      </c>
      <c r="AB117" t="s">
        <v>644</v>
      </c>
      <c r="AC117" t="s">
        <v>1551</v>
      </c>
      <c r="AD117" t="s">
        <v>565</v>
      </c>
      <c r="AE117">
        <v>0</v>
      </c>
      <c r="AF117">
        <v>0</v>
      </c>
      <c r="AG117">
        <v>0</v>
      </c>
      <c r="AH117">
        <v>1</v>
      </c>
      <c r="AI117">
        <v>0</v>
      </c>
      <c r="AJ117">
        <v>1</v>
      </c>
      <c r="AK117">
        <v>0</v>
      </c>
      <c r="AL117">
        <v>0</v>
      </c>
      <c r="AM117">
        <v>0</v>
      </c>
      <c r="AN117">
        <v>1</v>
      </c>
      <c r="AO117">
        <v>0</v>
      </c>
      <c r="AP117">
        <v>1</v>
      </c>
      <c r="AQ117">
        <v>0</v>
      </c>
      <c r="AR117">
        <v>0</v>
      </c>
      <c r="AS117">
        <v>0</v>
      </c>
      <c r="AT117">
        <v>1</v>
      </c>
      <c r="AU117">
        <v>0</v>
      </c>
      <c r="AV117">
        <v>1</v>
      </c>
      <c r="AW117">
        <v>0</v>
      </c>
      <c r="AX117">
        <v>0</v>
      </c>
      <c r="AY117">
        <v>1</v>
      </c>
      <c r="AZ117">
        <v>0</v>
      </c>
      <c r="BA117">
        <v>0</v>
      </c>
      <c r="BB117">
        <v>1</v>
      </c>
      <c r="BC117">
        <v>0</v>
      </c>
      <c r="BD117">
        <v>0</v>
      </c>
      <c r="BE117">
        <v>1</v>
      </c>
      <c r="BF117">
        <v>0</v>
      </c>
      <c r="BG117">
        <v>0</v>
      </c>
      <c r="BH117">
        <v>1</v>
      </c>
      <c r="BI117">
        <v>0</v>
      </c>
      <c r="BJ117">
        <v>0</v>
      </c>
      <c r="BK117">
        <v>0</v>
      </c>
      <c r="BL117">
        <v>1</v>
      </c>
      <c r="BM117">
        <v>0</v>
      </c>
      <c r="BN117">
        <v>1</v>
      </c>
      <c r="BO117">
        <v>0</v>
      </c>
      <c r="BP117">
        <v>0</v>
      </c>
      <c r="BQ117">
        <v>0</v>
      </c>
      <c r="BR117">
        <v>1</v>
      </c>
      <c r="BS117">
        <v>0</v>
      </c>
      <c r="BT117">
        <v>1</v>
      </c>
      <c r="BU117">
        <v>0</v>
      </c>
      <c r="BV117">
        <v>0</v>
      </c>
      <c r="BW117">
        <v>1</v>
      </c>
      <c r="BX117">
        <v>0</v>
      </c>
      <c r="BY117">
        <v>0</v>
      </c>
      <c r="BZ117">
        <v>0</v>
      </c>
      <c r="CA117">
        <v>0</v>
      </c>
      <c r="CB117">
        <v>0</v>
      </c>
      <c r="CC117">
        <v>0</v>
      </c>
      <c r="CD117">
        <v>0</v>
      </c>
      <c r="CE117">
        <v>0</v>
      </c>
      <c r="CF117">
        <v>1</v>
      </c>
      <c r="CG117">
        <v>0</v>
      </c>
      <c r="CH117">
        <v>0</v>
      </c>
      <c r="CI117">
        <v>0</v>
      </c>
      <c r="CJ117">
        <v>0</v>
      </c>
      <c r="CK117">
        <v>0</v>
      </c>
      <c r="CL117">
        <v>0</v>
      </c>
      <c r="CM117">
        <v>0</v>
      </c>
      <c r="CN117">
        <v>0</v>
      </c>
      <c r="CO117">
        <v>1</v>
      </c>
      <c r="CP117">
        <v>0</v>
      </c>
      <c r="CQ117">
        <v>0</v>
      </c>
      <c r="CR117">
        <v>1</v>
      </c>
      <c r="CS117">
        <v>0</v>
      </c>
      <c r="CT117">
        <v>0</v>
      </c>
      <c r="CU117">
        <v>0</v>
      </c>
      <c r="CV117">
        <v>0</v>
      </c>
      <c r="CW117">
        <v>0</v>
      </c>
      <c r="CX117">
        <v>0</v>
      </c>
      <c r="CY117">
        <v>0</v>
      </c>
      <c r="CZ117">
        <v>0</v>
      </c>
      <c r="DA117">
        <v>0</v>
      </c>
      <c r="DB117">
        <v>1</v>
      </c>
      <c r="DC117">
        <v>0</v>
      </c>
      <c r="DD117">
        <v>1</v>
      </c>
      <c r="DE117">
        <v>1</v>
      </c>
      <c r="DF117">
        <v>0</v>
      </c>
      <c r="DG117">
        <v>0</v>
      </c>
      <c r="DH117">
        <v>0</v>
      </c>
      <c r="DI117">
        <v>0</v>
      </c>
      <c r="DJ117">
        <v>0</v>
      </c>
      <c r="DK117">
        <v>0</v>
      </c>
      <c r="DL117">
        <v>0</v>
      </c>
      <c r="DM117">
        <v>0</v>
      </c>
      <c r="DN117">
        <v>0</v>
      </c>
      <c r="DO117">
        <v>0</v>
      </c>
      <c r="DP117">
        <v>1</v>
      </c>
      <c r="DQ117">
        <v>0</v>
      </c>
      <c r="DR117">
        <v>0</v>
      </c>
      <c r="DS117">
        <v>0</v>
      </c>
      <c r="DT117">
        <v>1</v>
      </c>
      <c r="DU117">
        <v>0</v>
      </c>
      <c r="DV117">
        <v>0</v>
      </c>
      <c r="DW117">
        <v>0</v>
      </c>
      <c r="DX117">
        <v>0</v>
      </c>
      <c r="DY117">
        <v>0</v>
      </c>
      <c r="DZ117">
        <v>0</v>
      </c>
      <c r="EA117">
        <v>0</v>
      </c>
      <c r="EB117">
        <v>1</v>
      </c>
      <c r="EC117">
        <v>0</v>
      </c>
      <c r="ED117">
        <v>0</v>
      </c>
      <c r="EE117">
        <v>0</v>
      </c>
      <c r="EF117">
        <v>0</v>
      </c>
      <c r="EG117">
        <v>0</v>
      </c>
      <c r="EH117">
        <v>1</v>
      </c>
      <c r="EI117">
        <v>0</v>
      </c>
      <c r="EJ117">
        <v>0</v>
      </c>
      <c r="EK117">
        <v>0</v>
      </c>
      <c r="EL117">
        <v>0</v>
      </c>
      <c r="EM117">
        <v>0</v>
      </c>
      <c r="EN117">
        <v>1</v>
      </c>
    </row>
    <row r="118" spans="1:144">
      <c r="A118" t="s">
        <v>17</v>
      </c>
      <c r="B118" t="s">
        <v>37</v>
      </c>
      <c r="C118" t="s">
        <v>51</v>
      </c>
      <c r="D118" t="s">
        <v>223</v>
      </c>
      <c r="E118" t="s">
        <v>557</v>
      </c>
      <c r="F118" t="s">
        <v>1552</v>
      </c>
      <c r="G118" t="s">
        <v>557</v>
      </c>
      <c r="H118" t="s">
        <v>1553</v>
      </c>
      <c r="I118" t="s">
        <v>557</v>
      </c>
      <c r="J118" t="s">
        <v>1554</v>
      </c>
      <c r="K118" t="s">
        <v>557</v>
      </c>
      <c r="L118" t="s">
        <v>1555</v>
      </c>
      <c r="M118" t="s">
        <v>557</v>
      </c>
      <c r="N118" t="s">
        <v>1556</v>
      </c>
      <c r="O118" t="s">
        <v>557</v>
      </c>
      <c r="P118" t="s">
        <v>1557</v>
      </c>
      <c r="Q118" t="s">
        <v>558</v>
      </c>
      <c r="R118" t="s">
        <v>1558</v>
      </c>
      <c r="S118" t="s">
        <v>1559</v>
      </c>
      <c r="T118" t="s">
        <v>564</v>
      </c>
      <c r="U118" t="s">
        <v>1560</v>
      </c>
      <c r="V118" t="s">
        <v>565</v>
      </c>
      <c r="W118" t="s">
        <v>1561</v>
      </c>
      <c r="X118" t="s">
        <v>562</v>
      </c>
      <c r="Y118" t="s">
        <v>1562</v>
      </c>
      <c r="Z118" t="s">
        <v>566</v>
      </c>
      <c r="AA118" t="s">
        <v>1563</v>
      </c>
      <c r="AB118" t="s">
        <v>565</v>
      </c>
      <c r="AC118" t="s">
        <v>1564</v>
      </c>
      <c r="AD118" t="s">
        <v>561</v>
      </c>
      <c r="AE118">
        <v>0</v>
      </c>
      <c r="AF118">
        <v>0</v>
      </c>
      <c r="AG118">
        <v>0</v>
      </c>
      <c r="AH118">
        <v>1</v>
      </c>
      <c r="AI118">
        <v>0</v>
      </c>
      <c r="AJ118">
        <v>1</v>
      </c>
      <c r="AK118">
        <v>0</v>
      </c>
      <c r="AL118">
        <v>0</v>
      </c>
      <c r="AM118">
        <v>0</v>
      </c>
      <c r="AN118">
        <v>1</v>
      </c>
      <c r="AO118">
        <v>0</v>
      </c>
      <c r="AP118">
        <v>1</v>
      </c>
      <c r="AQ118">
        <v>0</v>
      </c>
      <c r="AR118">
        <v>0</v>
      </c>
      <c r="AS118">
        <v>0</v>
      </c>
      <c r="AT118">
        <v>1</v>
      </c>
      <c r="AU118">
        <v>0</v>
      </c>
      <c r="AV118">
        <v>1</v>
      </c>
      <c r="AW118">
        <v>0</v>
      </c>
      <c r="AX118">
        <v>0</v>
      </c>
      <c r="AY118">
        <v>0</v>
      </c>
      <c r="AZ118">
        <v>1</v>
      </c>
      <c r="BA118">
        <v>0</v>
      </c>
      <c r="BB118">
        <v>1</v>
      </c>
      <c r="BC118">
        <v>0</v>
      </c>
      <c r="BD118">
        <v>0</v>
      </c>
      <c r="BE118">
        <v>0</v>
      </c>
      <c r="BF118">
        <v>1</v>
      </c>
      <c r="BG118">
        <v>0</v>
      </c>
      <c r="BH118">
        <v>1</v>
      </c>
      <c r="BI118">
        <v>0</v>
      </c>
      <c r="BJ118">
        <v>0</v>
      </c>
      <c r="BK118">
        <v>0</v>
      </c>
      <c r="BL118">
        <v>1</v>
      </c>
      <c r="BM118">
        <v>0</v>
      </c>
      <c r="BN118">
        <v>1</v>
      </c>
      <c r="BO118">
        <v>0</v>
      </c>
      <c r="BP118">
        <v>0</v>
      </c>
      <c r="BQ118">
        <v>0</v>
      </c>
      <c r="BR118">
        <v>0</v>
      </c>
      <c r="BS118">
        <v>1</v>
      </c>
      <c r="BT118">
        <v>1</v>
      </c>
      <c r="BU118">
        <v>0</v>
      </c>
      <c r="BV118">
        <v>0</v>
      </c>
      <c r="BW118">
        <v>0</v>
      </c>
      <c r="BX118">
        <v>0</v>
      </c>
      <c r="BY118">
        <v>1</v>
      </c>
      <c r="BZ118">
        <v>0</v>
      </c>
      <c r="CA118">
        <v>0</v>
      </c>
      <c r="CB118">
        <v>0</v>
      </c>
      <c r="CC118">
        <v>0</v>
      </c>
      <c r="CD118">
        <v>0</v>
      </c>
      <c r="CE118">
        <v>0</v>
      </c>
      <c r="CF118">
        <v>1</v>
      </c>
      <c r="CG118">
        <v>0</v>
      </c>
      <c r="CH118">
        <v>0</v>
      </c>
      <c r="CI118">
        <v>0</v>
      </c>
      <c r="CJ118">
        <v>0</v>
      </c>
      <c r="CK118">
        <v>0</v>
      </c>
      <c r="CL118">
        <v>1</v>
      </c>
      <c r="CM118">
        <v>0</v>
      </c>
      <c r="CN118">
        <v>0</v>
      </c>
      <c r="CO118">
        <v>0</v>
      </c>
      <c r="CP118">
        <v>0</v>
      </c>
      <c r="CQ118">
        <v>0</v>
      </c>
      <c r="CR118">
        <v>1</v>
      </c>
      <c r="CS118">
        <v>0</v>
      </c>
      <c r="CT118">
        <v>0</v>
      </c>
      <c r="CU118">
        <v>1</v>
      </c>
      <c r="CV118">
        <v>0</v>
      </c>
      <c r="CW118">
        <v>0</v>
      </c>
      <c r="CX118">
        <v>0</v>
      </c>
      <c r="CY118">
        <v>0</v>
      </c>
      <c r="CZ118">
        <v>0</v>
      </c>
      <c r="DA118">
        <v>0</v>
      </c>
      <c r="DB118">
        <v>0</v>
      </c>
      <c r="DC118">
        <v>0</v>
      </c>
      <c r="DD118">
        <v>1</v>
      </c>
      <c r="DE118">
        <v>0</v>
      </c>
      <c r="DF118">
        <v>0</v>
      </c>
      <c r="DG118">
        <v>0</v>
      </c>
      <c r="DH118">
        <v>0</v>
      </c>
      <c r="DI118">
        <v>0</v>
      </c>
      <c r="DJ118">
        <v>0</v>
      </c>
      <c r="DK118">
        <v>1</v>
      </c>
      <c r="DL118">
        <v>0</v>
      </c>
      <c r="DM118">
        <v>0</v>
      </c>
      <c r="DN118">
        <v>0</v>
      </c>
      <c r="DO118">
        <v>0</v>
      </c>
      <c r="DP118">
        <v>1</v>
      </c>
      <c r="DQ118">
        <v>0</v>
      </c>
      <c r="DR118">
        <v>0</v>
      </c>
      <c r="DS118">
        <v>0</v>
      </c>
      <c r="DT118">
        <v>0</v>
      </c>
      <c r="DU118">
        <v>0</v>
      </c>
      <c r="DV118">
        <v>1</v>
      </c>
      <c r="DW118">
        <v>0</v>
      </c>
      <c r="DX118">
        <v>0</v>
      </c>
      <c r="DY118">
        <v>0</v>
      </c>
      <c r="DZ118">
        <v>0</v>
      </c>
      <c r="EA118">
        <v>0</v>
      </c>
      <c r="EB118">
        <v>1</v>
      </c>
      <c r="EC118">
        <v>0</v>
      </c>
      <c r="ED118">
        <v>1</v>
      </c>
      <c r="EE118">
        <v>0</v>
      </c>
      <c r="EF118">
        <v>0</v>
      </c>
      <c r="EG118">
        <v>0</v>
      </c>
      <c r="EH118">
        <v>0</v>
      </c>
      <c r="EI118">
        <v>0</v>
      </c>
      <c r="EJ118">
        <v>0</v>
      </c>
      <c r="EK118">
        <v>0</v>
      </c>
      <c r="EL118">
        <v>0</v>
      </c>
      <c r="EM118">
        <v>0</v>
      </c>
      <c r="EN118">
        <v>1</v>
      </c>
    </row>
    <row r="119" spans="1:144">
      <c r="A119" t="s">
        <v>15</v>
      </c>
      <c r="B119" t="s">
        <v>23</v>
      </c>
      <c r="C119" t="s">
        <v>43</v>
      </c>
      <c r="D119" t="s">
        <v>225</v>
      </c>
      <c r="E119" t="s">
        <v>558</v>
      </c>
      <c r="F119" t="s">
        <v>1565</v>
      </c>
      <c r="G119" t="s">
        <v>557</v>
      </c>
      <c r="H119" t="s">
        <v>1566</v>
      </c>
      <c r="I119" t="s">
        <v>557</v>
      </c>
      <c r="J119" t="s">
        <v>1567</v>
      </c>
      <c r="K119" t="s">
        <v>557</v>
      </c>
      <c r="L119" t="s">
        <v>1568</v>
      </c>
      <c r="M119" t="s">
        <v>557</v>
      </c>
      <c r="N119" t="s">
        <v>1569</v>
      </c>
      <c r="O119" t="s">
        <v>557</v>
      </c>
      <c r="P119" t="s">
        <v>1570</v>
      </c>
      <c r="Q119" t="s">
        <v>557</v>
      </c>
      <c r="R119" t="s">
        <v>1571</v>
      </c>
      <c r="S119" t="s">
        <v>1572</v>
      </c>
      <c r="T119" t="s">
        <v>562</v>
      </c>
      <c r="U119" t="s">
        <v>1573</v>
      </c>
      <c r="V119" t="s">
        <v>560</v>
      </c>
      <c r="W119" t="s">
        <v>1574</v>
      </c>
      <c r="X119" t="s">
        <v>566</v>
      </c>
      <c r="Y119" t="s">
        <v>1575</v>
      </c>
      <c r="Z119" t="s">
        <v>560</v>
      </c>
      <c r="AA119" t="s">
        <v>1576</v>
      </c>
      <c r="AB119" t="s">
        <v>644</v>
      </c>
      <c r="AC119" t="s">
        <v>1577</v>
      </c>
      <c r="AD119" t="s">
        <v>569</v>
      </c>
      <c r="AE119">
        <v>0</v>
      </c>
      <c r="AF119">
        <v>0</v>
      </c>
      <c r="AG119">
        <v>0</v>
      </c>
      <c r="AH119">
        <v>0</v>
      </c>
      <c r="AI119">
        <v>1</v>
      </c>
      <c r="AJ119">
        <v>1</v>
      </c>
      <c r="AK119">
        <v>0</v>
      </c>
      <c r="AL119">
        <v>0</v>
      </c>
      <c r="AM119">
        <v>0</v>
      </c>
      <c r="AN119">
        <v>1</v>
      </c>
      <c r="AO119">
        <v>0</v>
      </c>
      <c r="AP119">
        <v>1</v>
      </c>
      <c r="AQ119">
        <v>0</v>
      </c>
      <c r="AR119">
        <v>0</v>
      </c>
      <c r="AS119">
        <v>0</v>
      </c>
      <c r="AT119">
        <v>1</v>
      </c>
      <c r="AU119">
        <v>0</v>
      </c>
      <c r="AV119">
        <v>1</v>
      </c>
      <c r="AW119">
        <v>0</v>
      </c>
      <c r="AX119">
        <v>0</v>
      </c>
      <c r="AY119">
        <v>0</v>
      </c>
      <c r="AZ119">
        <v>1</v>
      </c>
      <c r="BA119">
        <v>0</v>
      </c>
      <c r="BB119">
        <v>1</v>
      </c>
      <c r="BC119">
        <v>0</v>
      </c>
      <c r="BD119">
        <v>0</v>
      </c>
      <c r="BE119">
        <v>0</v>
      </c>
      <c r="BF119">
        <v>1</v>
      </c>
      <c r="BG119">
        <v>0</v>
      </c>
      <c r="BH119">
        <v>1</v>
      </c>
      <c r="BI119">
        <v>0</v>
      </c>
      <c r="BJ119">
        <v>0</v>
      </c>
      <c r="BK119">
        <v>0</v>
      </c>
      <c r="BL119">
        <v>1</v>
      </c>
      <c r="BM119">
        <v>0</v>
      </c>
      <c r="BN119">
        <v>1</v>
      </c>
      <c r="BO119">
        <v>0</v>
      </c>
      <c r="BP119">
        <v>0</v>
      </c>
      <c r="BQ119">
        <v>0</v>
      </c>
      <c r="BR119">
        <v>1</v>
      </c>
      <c r="BS119">
        <v>0</v>
      </c>
      <c r="BT119">
        <v>1</v>
      </c>
      <c r="BU119">
        <v>0</v>
      </c>
      <c r="BV119">
        <v>0</v>
      </c>
      <c r="BW119">
        <v>1</v>
      </c>
      <c r="BX119">
        <v>0</v>
      </c>
      <c r="BY119">
        <v>0</v>
      </c>
      <c r="BZ119">
        <v>0</v>
      </c>
      <c r="CA119">
        <v>0</v>
      </c>
      <c r="CB119">
        <v>0</v>
      </c>
      <c r="CC119">
        <v>0</v>
      </c>
      <c r="CD119">
        <v>0</v>
      </c>
      <c r="CE119">
        <v>0</v>
      </c>
      <c r="CF119">
        <v>1</v>
      </c>
      <c r="CG119">
        <v>1</v>
      </c>
      <c r="CH119">
        <v>0</v>
      </c>
      <c r="CI119">
        <v>0</v>
      </c>
      <c r="CJ119">
        <v>0</v>
      </c>
      <c r="CK119">
        <v>0</v>
      </c>
      <c r="CL119">
        <v>0</v>
      </c>
      <c r="CM119">
        <v>0</v>
      </c>
      <c r="CN119">
        <v>0</v>
      </c>
      <c r="CO119">
        <v>0</v>
      </c>
      <c r="CP119">
        <v>0</v>
      </c>
      <c r="CQ119">
        <v>0</v>
      </c>
      <c r="CR119">
        <v>1</v>
      </c>
      <c r="CS119">
        <v>0</v>
      </c>
      <c r="CT119">
        <v>0</v>
      </c>
      <c r="CU119">
        <v>0</v>
      </c>
      <c r="CV119">
        <v>0</v>
      </c>
      <c r="CW119">
        <v>0</v>
      </c>
      <c r="CX119">
        <v>0</v>
      </c>
      <c r="CY119">
        <v>1</v>
      </c>
      <c r="CZ119">
        <v>0</v>
      </c>
      <c r="DA119">
        <v>0</v>
      </c>
      <c r="DB119">
        <v>0</v>
      </c>
      <c r="DC119">
        <v>0</v>
      </c>
      <c r="DD119">
        <v>1</v>
      </c>
      <c r="DE119">
        <v>1</v>
      </c>
      <c r="DF119">
        <v>0</v>
      </c>
      <c r="DG119">
        <v>0</v>
      </c>
      <c r="DH119">
        <v>0</v>
      </c>
      <c r="DI119">
        <v>0</v>
      </c>
      <c r="DJ119">
        <v>0</v>
      </c>
      <c r="DK119">
        <v>0</v>
      </c>
      <c r="DL119">
        <v>0</v>
      </c>
      <c r="DM119">
        <v>0</v>
      </c>
      <c r="DN119">
        <v>0</v>
      </c>
      <c r="DO119">
        <v>0</v>
      </c>
      <c r="DP119">
        <v>1</v>
      </c>
      <c r="DQ119">
        <v>0</v>
      </c>
      <c r="DR119">
        <v>0</v>
      </c>
      <c r="DS119">
        <v>0</v>
      </c>
      <c r="DT119">
        <v>1</v>
      </c>
      <c r="DU119">
        <v>0</v>
      </c>
      <c r="DV119">
        <v>0</v>
      </c>
      <c r="DW119">
        <v>0</v>
      </c>
      <c r="DX119">
        <v>0</v>
      </c>
      <c r="DY119">
        <v>0</v>
      </c>
      <c r="DZ119">
        <v>0</v>
      </c>
      <c r="EA119">
        <v>0</v>
      </c>
      <c r="EB119">
        <v>1</v>
      </c>
      <c r="EC119">
        <v>0</v>
      </c>
      <c r="ED119">
        <v>0</v>
      </c>
      <c r="EE119">
        <v>0</v>
      </c>
      <c r="EF119">
        <v>0</v>
      </c>
      <c r="EG119">
        <v>0</v>
      </c>
      <c r="EH119">
        <v>0</v>
      </c>
      <c r="EI119">
        <v>0</v>
      </c>
      <c r="EJ119">
        <v>0</v>
      </c>
      <c r="EK119">
        <v>0</v>
      </c>
      <c r="EL119">
        <v>1</v>
      </c>
      <c r="EM119">
        <v>0</v>
      </c>
      <c r="EN119">
        <v>1</v>
      </c>
    </row>
    <row r="120" spans="1:144">
      <c r="A120" t="s">
        <v>19</v>
      </c>
      <c r="B120" t="s">
        <v>35</v>
      </c>
      <c r="C120" t="s">
        <v>63</v>
      </c>
      <c r="D120" t="s">
        <v>227</v>
      </c>
      <c r="E120" t="s">
        <v>557</v>
      </c>
      <c r="F120" t="s">
        <v>1578</v>
      </c>
      <c r="G120" t="s">
        <v>557</v>
      </c>
      <c r="H120" t="s">
        <v>1579</v>
      </c>
      <c r="I120" t="s">
        <v>558</v>
      </c>
      <c r="J120" t="s">
        <v>1580</v>
      </c>
      <c r="K120" t="s">
        <v>557</v>
      </c>
      <c r="L120" t="s">
        <v>1581</v>
      </c>
      <c r="M120" t="s">
        <v>557</v>
      </c>
      <c r="N120" t="s">
        <v>1582</v>
      </c>
      <c r="O120" t="s">
        <v>557</v>
      </c>
      <c r="P120" t="s">
        <v>1583</v>
      </c>
      <c r="Q120" t="s">
        <v>556</v>
      </c>
      <c r="R120" t="s">
        <v>1584</v>
      </c>
      <c r="S120" t="s">
        <v>1585</v>
      </c>
      <c r="T120" t="s">
        <v>560</v>
      </c>
      <c r="U120" t="s">
        <v>1586</v>
      </c>
      <c r="V120" t="s">
        <v>562</v>
      </c>
      <c r="W120" t="s">
        <v>1587</v>
      </c>
      <c r="X120" t="s">
        <v>566</v>
      </c>
      <c r="Y120" t="s">
        <v>1588</v>
      </c>
      <c r="Z120" t="s">
        <v>569</v>
      </c>
      <c r="AA120" t="s">
        <v>1589</v>
      </c>
      <c r="AB120" t="s">
        <v>560</v>
      </c>
      <c r="AC120" t="s">
        <v>1590</v>
      </c>
      <c r="AD120" t="s">
        <v>566</v>
      </c>
      <c r="AE120">
        <v>0</v>
      </c>
      <c r="AF120">
        <v>0</v>
      </c>
      <c r="AG120">
        <v>0</v>
      </c>
      <c r="AH120">
        <v>1</v>
      </c>
      <c r="AI120">
        <v>0</v>
      </c>
      <c r="AJ120">
        <v>1</v>
      </c>
      <c r="AK120">
        <v>0</v>
      </c>
      <c r="AL120">
        <v>0</v>
      </c>
      <c r="AM120">
        <v>0</v>
      </c>
      <c r="AN120">
        <v>1</v>
      </c>
      <c r="AO120">
        <v>0</v>
      </c>
      <c r="AP120">
        <v>1</v>
      </c>
      <c r="AQ120">
        <v>0</v>
      </c>
      <c r="AR120">
        <v>0</v>
      </c>
      <c r="AS120">
        <v>0</v>
      </c>
      <c r="AT120">
        <v>0</v>
      </c>
      <c r="AU120">
        <v>1</v>
      </c>
      <c r="AV120">
        <v>1</v>
      </c>
      <c r="AW120">
        <v>0</v>
      </c>
      <c r="AX120">
        <v>0</v>
      </c>
      <c r="AY120">
        <v>0</v>
      </c>
      <c r="AZ120">
        <v>1</v>
      </c>
      <c r="BA120">
        <v>0</v>
      </c>
      <c r="BB120">
        <v>1</v>
      </c>
      <c r="BC120">
        <v>0</v>
      </c>
      <c r="BD120">
        <v>0</v>
      </c>
      <c r="BE120">
        <v>0</v>
      </c>
      <c r="BF120">
        <v>1</v>
      </c>
      <c r="BG120">
        <v>0</v>
      </c>
      <c r="BH120">
        <v>1</v>
      </c>
      <c r="BI120">
        <v>0</v>
      </c>
      <c r="BJ120">
        <v>0</v>
      </c>
      <c r="BK120">
        <v>0</v>
      </c>
      <c r="BL120">
        <v>1</v>
      </c>
      <c r="BM120">
        <v>0</v>
      </c>
      <c r="BN120">
        <v>1</v>
      </c>
      <c r="BO120">
        <v>0</v>
      </c>
      <c r="BP120">
        <v>0</v>
      </c>
      <c r="BQ120">
        <v>1</v>
      </c>
      <c r="BR120">
        <v>0</v>
      </c>
      <c r="BS120">
        <v>0</v>
      </c>
      <c r="BT120">
        <v>1</v>
      </c>
      <c r="BU120">
        <v>1</v>
      </c>
      <c r="BV120">
        <v>0</v>
      </c>
      <c r="BW120">
        <v>0</v>
      </c>
      <c r="BX120">
        <v>0</v>
      </c>
      <c r="BY120">
        <v>0</v>
      </c>
      <c r="BZ120">
        <v>0</v>
      </c>
      <c r="CA120">
        <v>0</v>
      </c>
      <c r="CB120">
        <v>0</v>
      </c>
      <c r="CC120">
        <v>0</v>
      </c>
      <c r="CD120">
        <v>0</v>
      </c>
      <c r="CE120">
        <v>0</v>
      </c>
      <c r="CF120">
        <v>1</v>
      </c>
      <c r="CG120">
        <v>0</v>
      </c>
      <c r="CH120">
        <v>0</v>
      </c>
      <c r="CI120">
        <v>1</v>
      </c>
      <c r="CJ120">
        <v>0</v>
      </c>
      <c r="CK120">
        <v>0</v>
      </c>
      <c r="CL120">
        <v>0</v>
      </c>
      <c r="CM120">
        <v>0</v>
      </c>
      <c r="CN120">
        <v>0</v>
      </c>
      <c r="CO120">
        <v>0</v>
      </c>
      <c r="CP120">
        <v>0</v>
      </c>
      <c r="CQ120">
        <v>0</v>
      </c>
      <c r="CR120">
        <v>1</v>
      </c>
      <c r="CS120">
        <v>0</v>
      </c>
      <c r="CT120">
        <v>0</v>
      </c>
      <c r="CU120">
        <v>0</v>
      </c>
      <c r="CV120">
        <v>0</v>
      </c>
      <c r="CW120">
        <v>0</v>
      </c>
      <c r="CX120">
        <v>0</v>
      </c>
      <c r="CY120">
        <v>1</v>
      </c>
      <c r="CZ120">
        <v>0</v>
      </c>
      <c r="DA120">
        <v>0</v>
      </c>
      <c r="DB120">
        <v>0</v>
      </c>
      <c r="DC120">
        <v>0</v>
      </c>
      <c r="DD120">
        <v>1</v>
      </c>
      <c r="DE120">
        <v>0</v>
      </c>
      <c r="DF120">
        <v>0</v>
      </c>
      <c r="DG120">
        <v>0</v>
      </c>
      <c r="DH120">
        <v>0</v>
      </c>
      <c r="DI120">
        <v>0</v>
      </c>
      <c r="DJ120">
        <v>0</v>
      </c>
      <c r="DK120">
        <v>0</v>
      </c>
      <c r="DL120">
        <v>0</v>
      </c>
      <c r="DM120">
        <v>0</v>
      </c>
      <c r="DN120">
        <v>1</v>
      </c>
      <c r="DO120">
        <v>0</v>
      </c>
      <c r="DP120">
        <v>1</v>
      </c>
      <c r="DQ120">
        <v>1</v>
      </c>
      <c r="DR120">
        <v>0</v>
      </c>
      <c r="DS120">
        <v>0</v>
      </c>
      <c r="DT120">
        <v>0</v>
      </c>
      <c r="DU120">
        <v>0</v>
      </c>
      <c r="DV120">
        <v>0</v>
      </c>
      <c r="DW120">
        <v>0</v>
      </c>
      <c r="DX120">
        <v>0</v>
      </c>
      <c r="DY120">
        <v>0</v>
      </c>
      <c r="DZ120">
        <v>0</v>
      </c>
      <c r="EA120">
        <v>0</v>
      </c>
      <c r="EB120">
        <v>1</v>
      </c>
      <c r="EC120">
        <v>0</v>
      </c>
      <c r="ED120">
        <v>0</v>
      </c>
      <c r="EE120">
        <v>0</v>
      </c>
      <c r="EF120">
        <v>0</v>
      </c>
      <c r="EG120">
        <v>0</v>
      </c>
      <c r="EH120">
        <v>0</v>
      </c>
      <c r="EI120">
        <v>1</v>
      </c>
      <c r="EJ120">
        <v>0</v>
      </c>
      <c r="EK120">
        <v>0</v>
      </c>
      <c r="EL120">
        <v>0</v>
      </c>
      <c r="EM120">
        <v>0</v>
      </c>
      <c r="EN120">
        <v>1</v>
      </c>
    </row>
    <row r="121" spans="1:144">
      <c r="A121" t="s">
        <v>17</v>
      </c>
      <c r="B121" t="s">
        <v>33</v>
      </c>
      <c r="C121" t="s">
        <v>53</v>
      </c>
      <c r="D121" t="s">
        <v>229</v>
      </c>
      <c r="E121" t="s">
        <v>556</v>
      </c>
      <c r="F121" t="s">
        <v>1591</v>
      </c>
      <c r="G121" t="s">
        <v>556</v>
      </c>
      <c r="H121" t="s">
        <v>1592</v>
      </c>
      <c r="I121" t="s">
        <v>557</v>
      </c>
      <c r="J121" t="s">
        <v>713</v>
      </c>
      <c r="K121" t="s">
        <v>556</v>
      </c>
      <c r="L121" t="s">
        <v>1593</v>
      </c>
      <c r="M121" t="s">
        <v>556</v>
      </c>
      <c r="N121" t="s">
        <v>1594</v>
      </c>
      <c r="O121" t="s">
        <v>557</v>
      </c>
      <c r="P121" t="s">
        <v>1595</v>
      </c>
      <c r="Q121" t="s">
        <v>556</v>
      </c>
      <c r="R121" t="s">
        <v>1596</v>
      </c>
      <c r="S121" t="s">
        <v>1597</v>
      </c>
      <c r="T121" t="s">
        <v>565</v>
      </c>
      <c r="U121" t="s">
        <v>1598</v>
      </c>
      <c r="V121" t="s">
        <v>562</v>
      </c>
      <c r="W121" t="s">
        <v>1599</v>
      </c>
      <c r="X121" t="s">
        <v>644</v>
      </c>
      <c r="Y121" t="s">
        <v>1600</v>
      </c>
      <c r="Z121" t="s">
        <v>564</v>
      </c>
      <c r="AA121" t="s">
        <v>1601</v>
      </c>
      <c r="AB121" t="s">
        <v>561</v>
      </c>
      <c r="AC121" t="s">
        <v>1602</v>
      </c>
      <c r="AD121" t="s">
        <v>570</v>
      </c>
      <c r="AE121">
        <v>0</v>
      </c>
      <c r="AF121">
        <v>0</v>
      </c>
      <c r="AG121">
        <v>1</v>
      </c>
      <c r="AH121">
        <v>0</v>
      </c>
      <c r="AI121">
        <v>0</v>
      </c>
      <c r="AJ121">
        <v>1</v>
      </c>
      <c r="AK121">
        <v>0</v>
      </c>
      <c r="AL121">
        <v>0</v>
      </c>
      <c r="AM121">
        <v>1</v>
      </c>
      <c r="AN121">
        <v>0</v>
      </c>
      <c r="AO121">
        <v>0</v>
      </c>
      <c r="AP121">
        <v>1</v>
      </c>
      <c r="AQ121">
        <v>0</v>
      </c>
      <c r="AR121">
        <v>0</v>
      </c>
      <c r="AS121">
        <v>0</v>
      </c>
      <c r="AT121">
        <v>1</v>
      </c>
      <c r="AU121">
        <v>0</v>
      </c>
      <c r="AV121">
        <v>1</v>
      </c>
      <c r="AW121">
        <v>0</v>
      </c>
      <c r="AX121">
        <v>0</v>
      </c>
      <c r="AY121">
        <v>1</v>
      </c>
      <c r="AZ121">
        <v>0</v>
      </c>
      <c r="BA121">
        <v>0</v>
      </c>
      <c r="BB121">
        <v>1</v>
      </c>
      <c r="BC121">
        <v>0</v>
      </c>
      <c r="BD121">
        <v>0</v>
      </c>
      <c r="BE121">
        <v>1</v>
      </c>
      <c r="BF121">
        <v>0</v>
      </c>
      <c r="BG121">
        <v>0</v>
      </c>
      <c r="BH121">
        <v>1</v>
      </c>
      <c r="BI121">
        <v>0</v>
      </c>
      <c r="BJ121">
        <v>0</v>
      </c>
      <c r="BK121">
        <v>0</v>
      </c>
      <c r="BL121">
        <v>1</v>
      </c>
      <c r="BM121">
        <v>0</v>
      </c>
      <c r="BN121">
        <v>1</v>
      </c>
      <c r="BO121">
        <v>0</v>
      </c>
      <c r="BP121">
        <v>0</v>
      </c>
      <c r="BQ121">
        <v>1</v>
      </c>
      <c r="BR121">
        <v>0</v>
      </c>
      <c r="BS121">
        <v>0</v>
      </c>
      <c r="BT121">
        <v>1</v>
      </c>
      <c r="BU121">
        <v>0</v>
      </c>
      <c r="BV121">
        <v>0</v>
      </c>
      <c r="BW121">
        <v>0</v>
      </c>
      <c r="BX121">
        <v>0</v>
      </c>
      <c r="BY121">
        <v>0</v>
      </c>
      <c r="BZ121">
        <v>1</v>
      </c>
      <c r="CA121">
        <v>0</v>
      </c>
      <c r="CB121">
        <v>0</v>
      </c>
      <c r="CC121">
        <v>0</v>
      </c>
      <c r="CD121">
        <v>0</v>
      </c>
      <c r="CE121">
        <v>0</v>
      </c>
      <c r="CF121">
        <v>1</v>
      </c>
      <c r="CG121">
        <v>0</v>
      </c>
      <c r="CH121">
        <v>0</v>
      </c>
      <c r="CI121">
        <v>1</v>
      </c>
      <c r="CJ121">
        <v>0</v>
      </c>
      <c r="CK121">
        <v>0</v>
      </c>
      <c r="CL121">
        <v>0</v>
      </c>
      <c r="CM121">
        <v>0</v>
      </c>
      <c r="CN121">
        <v>0</v>
      </c>
      <c r="CO121">
        <v>0</v>
      </c>
      <c r="CP121">
        <v>0</v>
      </c>
      <c r="CQ121">
        <v>0</v>
      </c>
      <c r="CR121">
        <v>1</v>
      </c>
      <c r="CS121">
        <v>0</v>
      </c>
      <c r="CT121">
        <v>0</v>
      </c>
      <c r="CU121">
        <v>0</v>
      </c>
      <c r="CV121">
        <v>1</v>
      </c>
      <c r="CW121">
        <v>0</v>
      </c>
      <c r="CX121">
        <v>0</v>
      </c>
      <c r="CY121">
        <v>0</v>
      </c>
      <c r="CZ121">
        <v>0</v>
      </c>
      <c r="DA121">
        <v>0</v>
      </c>
      <c r="DB121">
        <v>0</v>
      </c>
      <c r="DC121">
        <v>0</v>
      </c>
      <c r="DD121">
        <v>1</v>
      </c>
      <c r="DE121">
        <v>0</v>
      </c>
      <c r="DF121">
        <v>0</v>
      </c>
      <c r="DG121">
        <v>0</v>
      </c>
      <c r="DH121">
        <v>0</v>
      </c>
      <c r="DI121">
        <v>1</v>
      </c>
      <c r="DJ121">
        <v>0</v>
      </c>
      <c r="DK121">
        <v>0</v>
      </c>
      <c r="DL121">
        <v>0</v>
      </c>
      <c r="DM121">
        <v>0</v>
      </c>
      <c r="DN121">
        <v>0</v>
      </c>
      <c r="DO121">
        <v>0</v>
      </c>
      <c r="DP121">
        <v>1</v>
      </c>
      <c r="DQ121">
        <v>0</v>
      </c>
      <c r="DR121">
        <v>1</v>
      </c>
      <c r="DS121">
        <v>0</v>
      </c>
      <c r="DT121">
        <v>0</v>
      </c>
      <c r="DU121">
        <v>0</v>
      </c>
      <c r="DV121">
        <v>0</v>
      </c>
      <c r="DW121">
        <v>0</v>
      </c>
      <c r="DX121">
        <v>0</v>
      </c>
      <c r="DY121">
        <v>0</v>
      </c>
      <c r="DZ121">
        <v>0</v>
      </c>
      <c r="EA121">
        <v>0</v>
      </c>
      <c r="EB121">
        <v>1</v>
      </c>
      <c r="EC121">
        <v>0</v>
      </c>
      <c r="ED121">
        <v>0</v>
      </c>
      <c r="EE121">
        <v>0</v>
      </c>
      <c r="EF121">
        <v>0</v>
      </c>
      <c r="EG121">
        <v>0</v>
      </c>
      <c r="EH121">
        <v>0</v>
      </c>
      <c r="EI121">
        <v>0</v>
      </c>
      <c r="EJ121">
        <v>0</v>
      </c>
      <c r="EK121">
        <v>0</v>
      </c>
      <c r="EL121">
        <v>0</v>
      </c>
      <c r="EM121">
        <v>1</v>
      </c>
      <c r="EN121">
        <v>1</v>
      </c>
    </row>
    <row r="122" spans="1:144">
      <c r="A122" t="s">
        <v>15</v>
      </c>
      <c r="B122" t="s">
        <v>27</v>
      </c>
      <c r="C122" t="s">
        <v>41</v>
      </c>
      <c r="D122" t="s">
        <v>231</v>
      </c>
      <c r="E122" t="s">
        <v>556</v>
      </c>
      <c r="F122" t="s">
        <v>1603</v>
      </c>
      <c r="G122" t="s">
        <v>555</v>
      </c>
      <c r="H122" t="s">
        <v>1604</v>
      </c>
      <c r="I122" t="s">
        <v>556</v>
      </c>
      <c r="J122" t="s">
        <v>1603</v>
      </c>
      <c r="K122" t="s">
        <v>556</v>
      </c>
      <c r="L122" t="s">
        <v>1605</v>
      </c>
      <c r="M122" t="s">
        <v>556</v>
      </c>
      <c r="N122" t="s">
        <v>1606</v>
      </c>
      <c r="O122" t="s">
        <v>556</v>
      </c>
      <c r="P122" t="s">
        <v>1607</v>
      </c>
      <c r="Q122" t="s">
        <v>556</v>
      </c>
      <c r="R122" t="s">
        <v>1608</v>
      </c>
      <c r="S122" t="s">
        <v>1609</v>
      </c>
      <c r="T122" t="s">
        <v>560</v>
      </c>
      <c r="U122" t="s">
        <v>1610</v>
      </c>
      <c r="V122" t="s">
        <v>562</v>
      </c>
      <c r="W122" t="s">
        <v>1611</v>
      </c>
      <c r="X122" t="s">
        <v>562</v>
      </c>
      <c r="Y122" t="s">
        <v>1612</v>
      </c>
      <c r="Z122" t="s">
        <v>646</v>
      </c>
      <c r="AA122" t="s">
        <v>1613</v>
      </c>
      <c r="AB122" t="s">
        <v>570</v>
      </c>
      <c r="AC122" t="s">
        <v>1614</v>
      </c>
      <c r="AD122" t="s">
        <v>644</v>
      </c>
      <c r="AE122">
        <v>0</v>
      </c>
      <c r="AF122">
        <v>0</v>
      </c>
      <c r="AG122">
        <v>1</v>
      </c>
      <c r="AH122">
        <v>0</v>
      </c>
      <c r="AI122">
        <v>0</v>
      </c>
      <c r="AJ122">
        <v>1</v>
      </c>
      <c r="AK122">
        <v>0</v>
      </c>
      <c r="AL122">
        <v>1</v>
      </c>
      <c r="AM122">
        <v>0</v>
      </c>
      <c r="AN122">
        <v>0</v>
      </c>
      <c r="AO122">
        <v>0</v>
      </c>
      <c r="AP122">
        <v>1</v>
      </c>
      <c r="AQ122">
        <v>0</v>
      </c>
      <c r="AR122">
        <v>0</v>
      </c>
      <c r="AS122">
        <v>1</v>
      </c>
      <c r="AT122">
        <v>0</v>
      </c>
      <c r="AU122">
        <v>0</v>
      </c>
      <c r="AV122">
        <v>1</v>
      </c>
      <c r="AW122">
        <v>0</v>
      </c>
      <c r="AX122">
        <v>0</v>
      </c>
      <c r="AY122">
        <v>1</v>
      </c>
      <c r="AZ122">
        <v>0</v>
      </c>
      <c r="BA122">
        <v>0</v>
      </c>
      <c r="BB122">
        <v>1</v>
      </c>
      <c r="BC122">
        <v>0</v>
      </c>
      <c r="BD122">
        <v>0</v>
      </c>
      <c r="BE122">
        <v>1</v>
      </c>
      <c r="BF122">
        <v>0</v>
      </c>
      <c r="BG122">
        <v>0</v>
      </c>
      <c r="BH122">
        <v>1</v>
      </c>
      <c r="BI122">
        <v>0</v>
      </c>
      <c r="BJ122">
        <v>0</v>
      </c>
      <c r="BK122">
        <v>1</v>
      </c>
      <c r="BL122">
        <v>0</v>
      </c>
      <c r="BM122">
        <v>0</v>
      </c>
      <c r="BN122">
        <v>1</v>
      </c>
      <c r="BO122">
        <v>0</v>
      </c>
      <c r="BP122">
        <v>0</v>
      </c>
      <c r="BQ122">
        <v>1</v>
      </c>
      <c r="BR122">
        <v>0</v>
      </c>
      <c r="BS122">
        <v>0</v>
      </c>
      <c r="BT122">
        <v>1</v>
      </c>
      <c r="BU122">
        <v>1</v>
      </c>
      <c r="BV122">
        <v>0</v>
      </c>
      <c r="BW122">
        <v>0</v>
      </c>
      <c r="BX122">
        <v>0</v>
      </c>
      <c r="BY122">
        <v>0</v>
      </c>
      <c r="BZ122">
        <v>0</v>
      </c>
      <c r="CA122">
        <v>0</v>
      </c>
      <c r="CB122">
        <v>0</v>
      </c>
      <c r="CC122">
        <v>0</v>
      </c>
      <c r="CD122">
        <v>0</v>
      </c>
      <c r="CE122">
        <v>0</v>
      </c>
      <c r="CF122">
        <v>1</v>
      </c>
      <c r="CG122">
        <v>0</v>
      </c>
      <c r="CH122">
        <v>0</v>
      </c>
      <c r="CI122">
        <v>1</v>
      </c>
      <c r="CJ122">
        <v>0</v>
      </c>
      <c r="CK122">
        <v>0</v>
      </c>
      <c r="CL122">
        <v>0</v>
      </c>
      <c r="CM122">
        <v>0</v>
      </c>
      <c r="CN122">
        <v>0</v>
      </c>
      <c r="CO122">
        <v>0</v>
      </c>
      <c r="CP122">
        <v>0</v>
      </c>
      <c r="CQ122">
        <v>0</v>
      </c>
      <c r="CR122">
        <v>1</v>
      </c>
      <c r="CS122">
        <v>0</v>
      </c>
      <c r="CT122">
        <v>0</v>
      </c>
      <c r="CU122">
        <v>1</v>
      </c>
      <c r="CV122">
        <v>0</v>
      </c>
      <c r="CW122">
        <v>0</v>
      </c>
      <c r="CX122">
        <v>0</v>
      </c>
      <c r="CY122">
        <v>0</v>
      </c>
      <c r="CZ122">
        <v>0</v>
      </c>
      <c r="DA122">
        <v>0</v>
      </c>
      <c r="DB122">
        <v>0</v>
      </c>
      <c r="DC122">
        <v>0</v>
      </c>
      <c r="DD122">
        <v>1</v>
      </c>
      <c r="DE122">
        <v>0</v>
      </c>
      <c r="DF122">
        <v>0</v>
      </c>
      <c r="DG122">
        <v>0</v>
      </c>
      <c r="DH122">
        <v>0</v>
      </c>
      <c r="DI122">
        <v>0</v>
      </c>
      <c r="DJ122">
        <v>0</v>
      </c>
      <c r="DK122">
        <v>0</v>
      </c>
      <c r="DL122">
        <v>0</v>
      </c>
      <c r="DM122">
        <v>1</v>
      </c>
      <c r="DN122">
        <v>0</v>
      </c>
      <c r="DO122">
        <v>0</v>
      </c>
      <c r="DP122">
        <v>1</v>
      </c>
      <c r="DQ122">
        <v>0</v>
      </c>
      <c r="DR122">
        <v>0</v>
      </c>
      <c r="DS122">
        <v>0</v>
      </c>
      <c r="DT122">
        <v>0</v>
      </c>
      <c r="DU122">
        <v>0</v>
      </c>
      <c r="DV122">
        <v>0</v>
      </c>
      <c r="DW122">
        <v>0</v>
      </c>
      <c r="DX122">
        <v>0</v>
      </c>
      <c r="DY122">
        <v>0</v>
      </c>
      <c r="DZ122">
        <v>0</v>
      </c>
      <c r="EA122">
        <v>1</v>
      </c>
      <c r="EB122">
        <v>1</v>
      </c>
      <c r="EC122">
        <v>0</v>
      </c>
      <c r="ED122">
        <v>0</v>
      </c>
      <c r="EE122">
        <v>0</v>
      </c>
      <c r="EF122">
        <v>1</v>
      </c>
      <c r="EG122">
        <v>0</v>
      </c>
      <c r="EH122">
        <v>0</v>
      </c>
      <c r="EI122">
        <v>0</v>
      </c>
      <c r="EJ122">
        <v>0</v>
      </c>
      <c r="EK122">
        <v>0</v>
      </c>
      <c r="EL122">
        <v>0</v>
      </c>
      <c r="EM122">
        <v>0</v>
      </c>
      <c r="EN122">
        <v>1</v>
      </c>
    </row>
    <row r="123" spans="1:144">
      <c r="A123" t="s">
        <v>15</v>
      </c>
      <c r="B123" t="s">
        <v>27</v>
      </c>
      <c r="C123" t="s">
        <v>41</v>
      </c>
      <c r="D123" t="s">
        <v>233</v>
      </c>
      <c r="E123" t="s">
        <v>557</v>
      </c>
      <c r="F123" t="s">
        <v>1615</v>
      </c>
      <c r="G123" t="s">
        <v>557</v>
      </c>
      <c r="H123" t="s">
        <v>1616</v>
      </c>
      <c r="I123" t="s">
        <v>557</v>
      </c>
      <c r="J123" t="s">
        <v>1617</v>
      </c>
      <c r="K123" t="s">
        <v>556</v>
      </c>
      <c r="L123" t="s">
        <v>1618</v>
      </c>
      <c r="M123" t="s">
        <v>557</v>
      </c>
      <c r="N123" t="s">
        <v>1619</v>
      </c>
      <c r="O123" t="s">
        <v>557</v>
      </c>
      <c r="P123" t="s">
        <v>1620</v>
      </c>
      <c r="Q123" t="s">
        <v>556</v>
      </c>
      <c r="R123" t="s">
        <v>1621</v>
      </c>
      <c r="S123" t="s">
        <v>1622</v>
      </c>
      <c r="T123" t="s">
        <v>562</v>
      </c>
      <c r="U123" t="s">
        <v>1623</v>
      </c>
      <c r="V123" t="s">
        <v>565</v>
      </c>
      <c r="W123" t="s">
        <v>1624</v>
      </c>
      <c r="X123" t="s">
        <v>644</v>
      </c>
      <c r="Y123" t="s">
        <v>1625</v>
      </c>
      <c r="Z123" t="s">
        <v>564</v>
      </c>
      <c r="AA123" t="s">
        <v>1626</v>
      </c>
      <c r="AB123" t="s">
        <v>566</v>
      </c>
      <c r="AC123" t="s">
        <v>1627</v>
      </c>
      <c r="AD123" t="s">
        <v>565</v>
      </c>
      <c r="AE123">
        <v>0</v>
      </c>
      <c r="AF123">
        <v>0</v>
      </c>
      <c r="AG123">
        <v>0</v>
      </c>
      <c r="AH123">
        <v>1</v>
      </c>
      <c r="AI123">
        <v>0</v>
      </c>
      <c r="AJ123">
        <v>1</v>
      </c>
      <c r="AK123">
        <v>0</v>
      </c>
      <c r="AL123">
        <v>0</v>
      </c>
      <c r="AM123">
        <v>0</v>
      </c>
      <c r="AN123">
        <v>1</v>
      </c>
      <c r="AO123">
        <v>0</v>
      </c>
      <c r="AP123">
        <v>1</v>
      </c>
      <c r="AQ123">
        <v>0</v>
      </c>
      <c r="AR123">
        <v>0</v>
      </c>
      <c r="AS123">
        <v>0</v>
      </c>
      <c r="AT123">
        <v>1</v>
      </c>
      <c r="AU123">
        <v>0</v>
      </c>
      <c r="AV123">
        <v>1</v>
      </c>
      <c r="AW123">
        <v>0</v>
      </c>
      <c r="AX123">
        <v>0</v>
      </c>
      <c r="AY123">
        <v>1</v>
      </c>
      <c r="AZ123">
        <v>0</v>
      </c>
      <c r="BA123">
        <v>0</v>
      </c>
      <c r="BB123">
        <v>1</v>
      </c>
      <c r="BC123">
        <v>0</v>
      </c>
      <c r="BD123">
        <v>0</v>
      </c>
      <c r="BE123">
        <v>0</v>
      </c>
      <c r="BF123">
        <v>1</v>
      </c>
      <c r="BG123">
        <v>0</v>
      </c>
      <c r="BH123">
        <v>1</v>
      </c>
      <c r="BI123">
        <v>0</v>
      </c>
      <c r="BJ123">
        <v>0</v>
      </c>
      <c r="BK123">
        <v>0</v>
      </c>
      <c r="BL123">
        <v>1</v>
      </c>
      <c r="BM123">
        <v>0</v>
      </c>
      <c r="BN123">
        <v>1</v>
      </c>
      <c r="BO123">
        <v>0</v>
      </c>
      <c r="BP123">
        <v>0</v>
      </c>
      <c r="BQ123">
        <v>1</v>
      </c>
      <c r="BR123">
        <v>0</v>
      </c>
      <c r="BS123">
        <v>0</v>
      </c>
      <c r="BT123">
        <v>1</v>
      </c>
      <c r="BU123">
        <v>0</v>
      </c>
      <c r="BV123">
        <v>0</v>
      </c>
      <c r="BW123">
        <v>1</v>
      </c>
      <c r="BX123">
        <v>0</v>
      </c>
      <c r="BY123">
        <v>0</v>
      </c>
      <c r="BZ123">
        <v>0</v>
      </c>
      <c r="CA123">
        <v>0</v>
      </c>
      <c r="CB123">
        <v>0</v>
      </c>
      <c r="CC123">
        <v>0</v>
      </c>
      <c r="CD123">
        <v>0</v>
      </c>
      <c r="CE123">
        <v>0</v>
      </c>
      <c r="CF123">
        <v>1</v>
      </c>
      <c r="CG123">
        <v>0</v>
      </c>
      <c r="CH123">
        <v>0</v>
      </c>
      <c r="CI123">
        <v>0</v>
      </c>
      <c r="CJ123">
        <v>0</v>
      </c>
      <c r="CK123">
        <v>0</v>
      </c>
      <c r="CL123">
        <v>1</v>
      </c>
      <c r="CM123">
        <v>0</v>
      </c>
      <c r="CN123">
        <v>0</v>
      </c>
      <c r="CO123">
        <v>0</v>
      </c>
      <c r="CP123">
        <v>0</v>
      </c>
      <c r="CQ123">
        <v>0</v>
      </c>
      <c r="CR123">
        <v>1</v>
      </c>
      <c r="CS123">
        <v>0</v>
      </c>
      <c r="CT123">
        <v>0</v>
      </c>
      <c r="CU123">
        <v>0</v>
      </c>
      <c r="CV123">
        <v>1</v>
      </c>
      <c r="CW123">
        <v>0</v>
      </c>
      <c r="CX123">
        <v>0</v>
      </c>
      <c r="CY123">
        <v>0</v>
      </c>
      <c r="CZ123">
        <v>0</v>
      </c>
      <c r="DA123">
        <v>0</v>
      </c>
      <c r="DB123">
        <v>0</v>
      </c>
      <c r="DC123">
        <v>0</v>
      </c>
      <c r="DD123">
        <v>1</v>
      </c>
      <c r="DE123">
        <v>0</v>
      </c>
      <c r="DF123">
        <v>0</v>
      </c>
      <c r="DG123">
        <v>0</v>
      </c>
      <c r="DH123">
        <v>0</v>
      </c>
      <c r="DI123">
        <v>1</v>
      </c>
      <c r="DJ123">
        <v>0</v>
      </c>
      <c r="DK123">
        <v>0</v>
      </c>
      <c r="DL123">
        <v>0</v>
      </c>
      <c r="DM123">
        <v>0</v>
      </c>
      <c r="DN123">
        <v>0</v>
      </c>
      <c r="DO123">
        <v>0</v>
      </c>
      <c r="DP123">
        <v>1</v>
      </c>
      <c r="DQ123">
        <v>0</v>
      </c>
      <c r="DR123">
        <v>0</v>
      </c>
      <c r="DS123">
        <v>0</v>
      </c>
      <c r="DT123">
        <v>0</v>
      </c>
      <c r="DU123">
        <v>0</v>
      </c>
      <c r="DV123">
        <v>0</v>
      </c>
      <c r="DW123">
        <v>1</v>
      </c>
      <c r="DX123">
        <v>0</v>
      </c>
      <c r="DY123">
        <v>0</v>
      </c>
      <c r="DZ123">
        <v>0</v>
      </c>
      <c r="EA123">
        <v>0</v>
      </c>
      <c r="EB123">
        <v>1</v>
      </c>
      <c r="EC123">
        <v>0</v>
      </c>
      <c r="ED123">
        <v>0</v>
      </c>
      <c r="EE123">
        <v>0</v>
      </c>
      <c r="EF123">
        <v>0</v>
      </c>
      <c r="EG123">
        <v>0</v>
      </c>
      <c r="EH123">
        <v>1</v>
      </c>
      <c r="EI123">
        <v>0</v>
      </c>
      <c r="EJ123">
        <v>0</v>
      </c>
      <c r="EK123">
        <v>0</v>
      </c>
      <c r="EL123">
        <v>0</v>
      </c>
      <c r="EM123">
        <v>0</v>
      </c>
      <c r="EN123">
        <v>1</v>
      </c>
    </row>
    <row r="124" spans="1:144">
      <c r="A124" t="s">
        <v>21</v>
      </c>
      <c r="B124" t="s">
        <v>39</v>
      </c>
      <c r="C124" t="s">
        <v>55</v>
      </c>
      <c r="D124" t="s">
        <v>235</v>
      </c>
      <c r="E124" t="s">
        <v>557</v>
      </c>
      <c r="F124" t="s">
        <v>1628</v>
      </c>
      <c r="G124" t="s">
        <v>557</v>
      </c>
      <c r="H124" t="s">
        <v>1629</v>
      </c>
      <c r="I124" t="s">
        <v>557</v>
      </c>
      <c r="J124" t="s">
        <v>1630</v>
      </c>
      <c r="K124" t="s">
        <v>556</v>
      </c>
      <c r="L124" t="s">
        <v>1631</v>
      </c>
      <c r="M124" t="s">
        <v>556</v>
      </c>
      <c r="N124" t="s">
        <v>1632</v>
      </c>
      <c r="O124" t="s">
        <v>557</v>
      </c>
      <c r="P124" t="s">
        <v>1633</v>
      </c>
      <c r="Q124" t="s">
        <v>557</v>
      </c>
      <c r="R124" t="s">
        <v>1634</v>
      </c>
      <c r="S124" t="s">
        <v>1635</v>
      </c>
      <c r="T124" t="s">
        <v>644</v>
      </c>
      <c r="U124" t="s">
        <v>1636</v>
      </c>
      <c r="V124" t="s">
        <v>564</v>
      </c>
      <c r="W124" t="s">
        <v>1637</v>
      </c>
      <c r="X124" t="s">
        <v>644</v>
      </c>
      <c r="Y124" t="s">
        <v>1638</v>
      </c>
      <c r="Z124" t="s">
        <v>565</v>
      </c>
      <c r="AA124" t="s">
        <v>1639</v>
      </c>
      <c r="AB124" t="s">
        <v>565</v>
      </c>
      <c r="AC124" t="s">
        <v>1640</v>
      </c>
      <c r="AD124" t="s">
        <v>565</v>
      </c>
      <c r="AE124">
        <v>0</v>
      </c>
      <c r="AF124">
        <v>0</v>
      </c>
      <c r="AG124">
        <v>0</v>
      </c>
      <c r="AH124">
        <v>1</v>
      </c>
      <c r="AI124">
        <v>0</v>
      </c>
      <c r="AJ124">
        <v>1</v>
      </c>
      <c r="AK124">
        <v>0</v>
      </c>
      <c r="AL124">
        <v>0</v>
      </c>
      <c r="AM124">
        <v>0</v>
      </c>
      <c r="AN124">
        <v>1</v>
      </c>
      <c r="AO124">
        <v>0</v>
      </c>
      <c r="AP124">
        <v>1</v>
      </c>
      <c r="AQ124">
        <v>0</v>
      </c>
      <c r="AR124">
        <v>0</v>
      </c>
      <c r="AS124">
        <v>0</v>
      </c>
      <c r="AT124">
        <v>1</v>
      </c>
      <c r="AU124">
        <v>0</v>
      </c>
      <c r="AV124">
        <v>1</v>
      </c>
      <c r="AW124">
        <v>0</v>
      </c>
      <c r="AX124">
        <v>0</v>
      </c>
      <c r="AY124">
        <v>1</v>
      </c>
      <c r="AZ124">
        <v>0</v>
      </c>
      <c r="BA124">
        <v>0</v>
      </c>
      <c r="BB124">
        <v>1</v>
      </c>
      <c r="BC124">
        <v>0</v>
      </c>
      <c r="BD124">
        <v>0</v>
      </c>
      <c r="BE124">
        <v>1</v>
      </c>
      <c r="BF124">
        <v>0</v>
      </c>
      <c r="BG124">
        <v>0</v>
      </c>
      <c r="BH124">
        <v>1</v>
      </c>
      <c r="BI124">
        <v>0</v>
      </c>
      <c r="BJ124">
        <v>0</v>
      </c>
      <c r="BK124">
        <v>0</v>
      </c>
      <c r="BL124">
        <v>1</v>
      </c>
      <c r="BM124">
        <v>0</v>
      </c>
      <c r="BN124">
        <v>1</v>
      </c>
      <c r="BO124">
        <v>0</v>
      </c>
      <c r="BP124">
        <v>0</v>
      </c>
      <c r="BQ124">
        <v>0</v>
      </c>
      <c r="BR124">
        <v>1</v>
      </c>
      <c r="BS124">
        <v>0</v>
      </c>
      <c r="BT124">
        <v>1</v>
      </c>
      <c r="BU124">
        <v>0</v>
      </c>
      <c r="BV124">
        <v>0</v>
      </c>
      <c r="BW124">
        <v>0</v>
      </c>
      <c r="BX124">
        <v>1</v>
      </c>
      <c r="BY124">
        <v>0</v>
      </c>
      <c r="BZ124">
        <v>0</v>
      </c>
      <c r="CA124">
        <v>0</v>
      </c>
      <c r="CB124">
        <v>0</v>
      </c>
      <c r="CC124">
        <v>0</v>
      </c>
      <c r="CD124">
        <v>0</v>
      </c>
      <c r="CE124">
        <v>0</v>
      </c>
      <c r="CF124">
        <v>1</v>
      </c>
      <c r="CG124">
        <v>0</v>
      </c>
      <c r="CH124">
        <v>0</v>
      </c>
      <c r="CI124">
        <v>0</v>
      </c>
      <c r="CJ124">
        <v>0</v>
      </c>
      <c r="CK124">
        <v>1</v>
      </c>
      <c r="CL124">
        <v>0</v>
      </c>
      <c r="CM124">
        <v>0</v>
      </c>
      <c r="CN124">
        <v>0</v>
      </c>
      <c r="CO124">
        <v>0</v>
      </c>
      <c r="CP124">
        <v>0</v>
      </c>
      <c r="CQ124">
        <v>0</v>
      </c>
      <c r="CR124">
        <v>1</v>
      </c>
      <c r="CS124">
        <v>0</v>
      </c>
      <c r="CT124">
        <v>0</v>
      </c>
      <c r="CU124">
        <v>0</v>
      </c>
      <c r="CV124">
        <v>1</v>
      </c>
      <c r="CW124">
        <v>0</v>
      </c>
      <c r="CX124">
        <v>0</v>
      </c>
      <c r="CY124">
        <v>0</v>
      </c>
      <c r="CZ124">
        <v>0</v>
      </c>
      <c r="DA124">
        <v>0</v>
      </c>
      <c r="DB124">
        <v>0</v>
      </c>
      <c r="DC124">
        <v>0</v>
      </c>
      <c r="DD124">
        <v>1</v>
      </c>
      <c r="DE124">
        <v>0</v>
      </c>
      <c r="DF124">
        <v>0</v>
      </c>
      <c r="DG124">
        <v>0</v>
      </c>
      <c r="DH124">
        <v>0</v>
      </c>
      <c r="DI124">
        <v>0</v>
      </c>
      <c r="DJ124">
        <v>1</v>
      </c>
      <c r="DK124">
        <v>0</v>
      </c>
      <c r="DL124">
        <v>0</v>
      </c>
      <c r="DM124">
        <v>0</v>
      </c>
      <c r="DN124">
        <v>0</v>
      </c>
      <c r="DO124">
        <v>0</v>
      </c>
      <c r="DP124">
        <v>1</v>
      </c>
      <c r="DQ124">
        <v>0</v>
      </c>
      <c r="DR124">
        <v>0</v>
      </c>
      <c r="DS124">
        <v>0</v>
      </c>
      <c r="DT124">
        <v>0</v>
      </c>
      <c r="DU124">
        <v>0</v>
      </c>
      <c r="DV124">
        <v>1</v>
      </c>
      <c r="DW124">
        <v>0</v>
      </c>
      <c r="DX124">
        <v>0</v>
      </c>
      <c r="DY124">
        <v>0</v>
      </c>
      <c r="DZ124">
        <v>0</v>
      </c>
      <c r="EA124">
        <v>0</v>
      </c>
      <c r="EB124">
        <v>1</v>
      </c>
      <c r="EC124">
        <v>0</v>
      </c>
      <c r="ED124">
        <v>0</v>
      </c>
      <c r="EE124">
        <v>0</v>
      </c>
      <c r="EF124">
        <v>0</v>
      </c>
      <c r="EG124">
        <v>0</v>
      </c>
      <c r="EH124">
        <v>1</v>
      </c>
      <c r="EI124">
        <v>0</v>
      </c>
      <c r="EJ124">
        <v>0</v>
      </c>
      <c r="EK124">
        <v>0</v>
      </c>
      <c r="EL124">
        <v>0</v>
      </c>
      <c r="EM124">
        <v>0</v>
      </c>
      <c r="EN124">
        <v>1</v>
      </c>
    </row>
    <row r="125" spans="1:144">
      <c r="A125" t="s">
        <v>15</v>
      </c>
      <c r="B125" t="s">
        <v>23</v>
      </c>
      <c r="C125" t="s">
        <v>43</v>
      </c>
      <c r="D125" t="s">
        <v>237</v>
      </c>
      <c r="E125" t="s">
        <v>556</v>
      </c>
      <c r="F125" t="s">
        <v>713</v>
      </c>
      <c r="G125" t="s">
        <v>557</v>
      </c>
      <c r="H125" t="s">
        <v>1641</v>
      </c>
      <c r="I125" t="s">
        <v>556</v>
      </c>
      <c r="J125" t="s">
        <v>1642</v>
      </c>
      <c r="K125" t="s">
        <v>556</v>
      </c>
      <c r="L125" t="s">
        <v>1643</v>
      </c>
      <c r="M125" t="s">
        <v>557</v>
      </c>
      <c r="N125" t="s">
        <v>1644</v>
      </c>
      <c r="O125" t="s">
        <v>556</v>
      </c>
      <c r="P125" t="s">
        <v>1645</v>
      </c>
      <c r="Q125" t="s">
        <v>556</v>
      </c>
      <c r="R125" t="s">
        <v>713</v>
      </c>
      <c r="S125" t="s">
        <v>1646</v>
      </c>
      <c r="T125" t="s">
        <v>565</v>
      </c>
      <c r="U125" t="s">
        <v>713</v>
      </c>
      <c r="V125" t="s">
        <v>713</v>
      </c>
      <c r="W125" t="s">
        <v>713</v>
      </c>
      <c r="X125" t="s">
        <v>713</v>
      </c>
      <c r="Y125" t="s">
        <v>1647</v>
      </c>
      <c r="Z125" t="s">
        <v>565</v>
      </c>
      <c r="AA125" t="s">
        <v>1648</v>
      </c>
      <c r="AB125" t="s">
        <v>565</v>
      </c>
      <c r="AC125" t="s">
        <v>713</v>
      </c>
      <c r="AD125" t="s">
        <v>713</v>
      </c>
      <c r="AE125">
        <v>0</v>
      </c>
      <c r="AF125">
        <v>0</v>
      </c>
      <c r="AG125">
        <v>1</v>
      </c>
      <c r="AH125">
        <v>0</v>
      </c>
      <c r="AI125">
        <v>0</v>
      </c>
      <c r="AJ125">
        <v>1</v>
      </c>
      <c r="AK125">
        <v>0</v>
      </c>
      <c r="AL125">
        <v>0</v>
      </c>
      <c r="AM125">
        <v>0</v>
      </c>
      <c r="AN125">
        <v>1</v>
      </c>
      <c r="AO125">
        <v>0</v>
      </c>
      <c r="AP125">
        <v>1</v>
      </c>
      <c r="AQ125">
        <v>0</v>
      </c>
      <c r="AR125">
        <v>0</v>
      </c>
      <c r="AS125">
        <v>1</v>
      </c>
      <c r="AT125">
        <v>0</v>
      </c>
      <c r="AU125">
        <v>0</v>
      </c>
      <c r="AV125">
        <v>1</v>
      </c>
      <c r="AW125">
        <v>0</v>
      </c>
      <c r="AX125">
        <v>0</v>
      </c>
      <c r="AY125">
        <v>1</v>
      </c>
      <c r="AZ125">
        <v>0</v>
      </c>
      <c r="BA125">
        <v>0</v>
      </c>
      <c r="BB125">
        <v>1</v>
      </c>
      <c r="BC125">
        <v>0</v>
      </c>
      <c r="BD125">
        <v>0</v>
      </c>
      <c r="BE125">
        <v>0</v>
      </c>
      <c r="BF125">
        <v>1</v>
      </c>
      <c r="BG125">
        <v>0</v>
      </c>
      <c r="BH125">
        <v>1</v>
      </c>
      <c r="BI125">
        <v>0</v>
      </c>
      <c r="BJ125">
        <v>0</v>
      </c>
      <c r="BK125">
        <v>1</v>
      </c>
      <c r="BL125">
        <v>0</v>
      </c>
      <c r="BM125">
        <v>0</v>
      </c>
      <c r="BN125">
        <v>1</v>
      </c>
      <c r="BO125">
        <v>0</v>
      </c>
      <c r="BP125">
        <v>0</v>
      </c>
      <c r="BQ125">
        <v>1</v>
      </c>
      <c r="BR125">
        <v>0</v>
      </c>
      <c r="BS125">
        <v>0</v>
      </c>
      <c r="BT125">
        <v>1</v>
      </c>
      <c r="BU125">
        <v>0</v>
      </c>
      <c r="BV125">
        <v>0</v>
      </c>
      <c r="BW125">
        <v>0</v>
      </c>
      <c r="BX125">
        <v>0</v>
      </c>
      <c r="BY125">
        <v>0</v>
      </c>
      <c r="BZ125">
        <v>1</v>
      </c>
      <c r="CA125">
        <v>0</v>
      </c>
      <c r="CB125">
        <v>0</v>
      </c>
      <c r="CC125">
        <v>0</v>
      </c>
      <c r="CD125">
        <v>0</v>
      </c>
      <c r="CE125">
        <v>0</v>
      </c>
      <c r="CF125">
        <v>1</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1</v>
      </c>
      <c r="DK125">
        <v>0</v>
      </c>
      <c r="DL125">
        <v>0</v>
      </c>
      <c r="DM125">
        <v>0</v>
      </c>
      <c r="DN125">
        <v>0</v>
      </c>
      <c r="DO125">
        <v>0</v>
      </c>
      <c r="DP125">
        <v>1</v>
      </c>
      <c r="DQ125">
        <v>0</v>
      </c>
      <c r="DR125">
        <v>0</v>
      </c>
      <c r="DS125">
        <v>0</v>
      </c>
      <c r="DT125">
        <v>0</v>
      </c>
      <c r="DU125">
        <v>0</v>
      </c>
      <c r="DV125">
        <v>1</v>
      </c>
      <c r="DW125">
        <v>0</v>
      </c>
      <c r="DX125">
        <v>0</v>
      </c>
      <c r="DY125">
        <v>0</v>
      </c>
      <c r="DZ125">
        <v>0</v>
      </c>
      <c r="EA125">
        <v>0</v>
      </c>
      <c r="EB125">
        <v>1</v>
      </c>
      <c r="EC125">
        <v>0</v>
      </c>
      <c r="ED125">
        <v>0</v>
      </c>
      <c r="EE125">
        <v>0</v>
      </c>
      <c r="EF125">
        <v>0</v>
      </c>
      <c r="EG125">
        <v>0</v>
      </c>
      <c r="EH125">
        <v>0</v>
      </c>
      <c r="EI125">
        <v>0</v>
      </c>
      <c r="EJ125">
        <v>0</v>
      </c>
      <c r="EK125">
        <v>0</v>
      </c>
      <c r="EL125">
        <v>0</v>
      </c>
      <c r="EM125">
        <v>0</v>
      </c>
      <c r="EN125">
        <v>0</v>
      </c>
    </row>
    <row r="126" spans="1:144">
      <c r="A126" t="s">
        <v>15</v>
      </c>
      <c r="B126" t="s">
        <v>27</v>
      </c>
      <c r="C126" t="s">
        <v>41</v>
      </c>
      <c r="D126" t="s">
        <v>239</v>
      </c>
      <c r="E126" t="s">
        <v>557</v>
      </c>
      <c r="F126" t="s">
        <v>1649</v>
      </c>
      <c r="G126" t="s">
        <v>557</v>
      </c>
      <c r="H126" t="s">
        <v>1650</v>
      </c>
      <c r="I126" t="s">
        <v>557</v>
      </c>
      <c r="J126" t="s">
        <v>1651</v>
      </c>
      <c r="K126" t="s">
        <v>557</v>
      </c>
      <c r="L126" t="s">
        <v>1652</v>
      </c>
      <c r="M126" t="s">
        <v>557</v>
      </c>
      <c r="N126" t="s">
        <v>1653</v>
      </c>
      <c r="O126" t="s">
        <v>557</v>
      </c>
      <c r="P126" t="s">
        <v>1654</v>
      </c>
      <c r="Q126" t="s">
        <v>557</v>
      </c>
      <c r="R126" t="s">
        <v>1655</v>
      </c>
      <c r="S126" t="s">
        <v>1656</v>
      </c>
      <c r="T126" t="s">
        <v>562</v>
      </c>
      <c r="U126" t="s">
        <v>1657</v>
      </c>
      <c r="V126" t="s">
        <v>560</v>
      </c>
      <c r="W126" t="s">
        <v>1658</v>
      </c>
      <c r="X126" t="s">
        <v>565</v>
      </c>
      <c r="Y126" t="s">
        <v>1659</v>
      </c>
      <c r="Z126" t="s">
        <v>562</v>
      </c>
      <c r="AA126" t="s">
        <v>1660</v>
      </c>
      <c r="AB126" t="s">
        <v>562</v>
      </c>
      <c r="AC126" t="s">
        <v>1661</v>
      </c>
      <c r="AD126" t="s">
        <v>564</v>
      </c>
      <c r="AE126">
        <v>0</v>
      </c>
      <c r="AF126">
        <v>0</v>
      </c>
      <c r="AG126">
        <v>0</v>
      </c>
      <c r="AH126">
        <v>1</v>
      </c>
      <c r="AI126">
        <v>0</v>
      </c>
      <c r="AJ126">
        <v>1</v>
      </c>
      <c r="AK126">
        <v>0</v>
      </c>
      <c r="AL126">
        <v>0</v>
      </c>
      <c r="AM126">
        <v>0</v>
      </c>
      <c r="AN126">
        <v>1</v>
      </c>
      <c r="AO126">
        <v>0</v>
      </c>
      <c r="AP126">
        <v>1</v>
      </c>
      <c r="AQ126">
        <v>0</v>
      </c>
      <c r="AR126">
        <v>0</v>
      </c>
      <c r="AS126">
        <v>0</v>
      </c>
      <c r="AT126">
        <v>1</v>
      </c>
      <c r="AU126">
        <v>0</v>
      </c>
      <c r="AV126">
        <v>1</v>
      </c>
      <c r="AW126">
        <v>0</v>
      </c>
      <c r="AX126">
        <v>0</v>
      </c>
      <c r="AY126">
        <v>0</v>
      </c>
      <c r="AZ126">
        <v>1</v>
      </c>
      <c r="BA126">
        <v>0</v>
      </c>
      <c r="BB126">
        <v>1</v>
      </c>
      <c r="BC126">
        <v>0</v>
      </c>
      <c r="BD126">
        <v>0</v>
      </c>
      <c r="BE126">
        <v>0</v>
      </c>
      <c r="BF126">
        <v>1</v>
      </c>
      <c r="BG126">
        <v>0</v>
      </c>
      <c r="BH126">
        <v>1</v>
      </c>
      <c r="BI126">
        <v>0</v>
      </c>
      <c r="BJ126">
        <v>0</v>
      </c>
      <c r="BK126">
        <v>0</v>
      </c>
      <c r="BL126">
        <v>1</v>
      </c>
      <c r="BM126">
        <v>0</v>
      </c>
      <c r="BN126">
        <v>1</v>
      </c>
      <c r="BO126">
        <v>0</v>
      </c>
      <c r="BP126">
        <v>0</v>
      </c>
      <c r="BQ126">
        <v>0</v>
      </c>
      <c r="BR126">
        <v>1</v>
      </c>
      <c r="BS126">
        <v>0</v>
      </c>
      <c r="BT126">
        <v>1</v>
      </c>
      <c r="BU126">
        <v>0</v>
      </c>
      <c r="BV126">
        <v>0</v>
      </c>
      <c r="BW126">
        <v>1</v>
      </c>
      <c r="BX126">
        <v>0</v>
      </c>
      <c r="BY126">
        <v>0</v>
      </c>
      <c r="BZ126">
        <v>0</v>
      </c>
      <c r="CA126">
        <v>0</v>
      </c>
      <c r="CB126">
        <v>0</v>
      </c>
      <c r="CC126">
        <v>0</v>
      </c>
      <c r="CD126">
        <v>0</v>
      </c>
      <c r="CE126">
        <v>0</v>
      </c>
      <c r="CF126">
        <v>1</v>
      </c>
      <c r="CG126">
        <v>1</v>
      </c>
      <c r="CH126">
        <v>0</v>
      </c>
      <c r="CI126">
        <v>0</v>
      </c>
      <c r="CJ126">
        <v>0</v>
      </c>
      <c r="CK126">
        <v>0</v>
      </c>
      <c r="CL126">
        <v>0</v>
      </c>
      <c r="CM126">
        <v>0</v>
      </c>
      <c r="CN126">
        <v>0</v>
      </c>
      <c r="CO126">
        <v>0</v>
      </c>
      <c r="CP126">
        <v>0</v>
      </c>
      <c r="CQ126">
        <v>0</v>
      </c>
      <c r="CR126">
        <v>1</v>
      </c>
      <c r="CS126">
        <v>0</v>
      </c>
      <c r="CT126">
        <v>0</v>
      </c>
      <c r="CU126">
        <v>0</v>
      </c>
      <c r="CV126">
        <v>0</v>
      </c>
      <c r="CW126">
        <v>0</v>
      </c>
      <c r="CX126">
        <v>1</v>
      </c>
      <c r="CY126">
        <v>0</v>
      </c>
      <c r="CZ126">
        <v>0</v>
      </c>
      <c r="DA126">
        <v>0</v>
      </c>
      <c r="DB126">
        <v>0</v>
      </c>
      <c r="DC126">
        <v>0</v>
      </c>
      <c r="DD126">
        <v>1</v>
      </c>
      <c r="DE126">
        <v>0</v>
      </c>
      <c r="DF126">
        <v>0</v>
      </c>
      <c r="DG126">
        <v>1</v>
      </c>
      <c r="DH126">
        <v>0</v>
      </c>
      <c r="DI126">
        <v>0</v>
      </c>
      <c r="DJ126">
        <v>0</v>
      </c>
      <c r="DK126">
        <v>0</v>
      </c>
      <c r="DL126">
        <v>0</v>
      </c>
      <c r="DM126">
        <v>0</v>
      </c>
      <c r="DN126">
        <v>0</v>
      </c>
      <c r="DO126">
        <v>0</v>
      </c>
      <c r="DP126">
        <v>1</v>
      </c>
      <c r="DQ126">
        <v>0</v>
      </c>
      <c r="DR126">
        <v>0</v>
      </c>
      <c r="DS126">
        <v>1</v>
      </c>
      <c r="DT126">
        <v>0</v>
      </c>
      <c r="DU126">
        <v>0</v>
      </c>
      <c r="DV126">
        <v>0</v>
      </c>
      <c r="DW126">
        <v>0</v>
      </c>
      <c r="DX126">
        <v>0</v>
      </c>
      <c r="DY126">
        <v>0</v>
      </c>
      <c r="DZ126">
        <v>0</v>
      </c>
      <c r="EA126">
        <v>0</v>
      </c>
      <c r="EB126">
        <v>1</v>
      </c>
      <c r="EC126">
        <v>0</v>
      </c>
      <c r="ED126">
        <v>0</v>
      </c>
      <c r="EE126">
        <v>0</v>
      </c>
      <c r="EF126">
        <v>0</v>
      </c>
      <c r="EG126">
        <v>1</v>
      </c>
      <c r="EH126">
        <v>0</v>
      </c>
      <c r="EI126">
        <v>0</v>
      </c>
      <c r="EJ126">
        <v>0</v>
      </c>
      <c r="EK126">
        <v>0</v>
      </c>
      <c r="EL126">
        <v>0</v>
      </c>
      <c r="EM126">
        <v>0</v>
      </c>
      <c r="EN126">
        <v>1</v>
      </c>
    </row>
    <row r="127" spans="1:144">
      <c r="A127" t="s">
        <v>17</v>
      </c>
      <c r="B127" t="s">
        <v>29</v>
      </c>
      <c r="C127" t="s">
        <v>51</v>
      </c>
      <c r="D127" t="s">
        <v>241</v>
      </c>
      <c r="E127" t="s">
        <v>557</v>
      </c>
      <c r="F127" t="s">
        <v>1662</v>
      </c>
      <c r="G127" t="s">
        <v>557</v>
      </c>
      <c r="H127" t="s">
        <v>1663</v>
      </c>
      <c r="I127" t="s">
        <v>556</v>
      </c>
      <c r="J127" t="s">
        <v>1664</v>
      </c>
      <c r="K127" t="s">
        <v>556</v>
      </c>
      <c r="L127" t="s">
        <v>1665</v>
      </c>
      <c r="M127" t="s">
        <v>556</v>
      </c>
      <c r="N127" t="s">
        <v>1666</v>
      </c>
      <c r="O127" t="s">
        <v>557</v>
      </c>
      <c r="P127" t="s">
        <v>1667</v>
      </c>
      <c r="Q127" t="s">
        <v>557</v>
      </c>
      <c r="R127" t="s">
        <v>1668</v>
      </c>
      <c r="S127" t="s">
        <v>1669</v>
      </c>
      <c r="T127" t="s">
        <v>565</v>
      </c>
      <c r="U127" t="s">
        <v>1670</v>
      </c>
      <c r="V127" t="s">
        <v>562</v>
      </c>
      <c r="W127" t="s">
        <v>1671</v>
      </c>
      <c r="X127" t="s">
        <v>569</v>
      </c>
      <c r="Y127" t="s">
        <v>1672</v>
      </c>
      <c r="Z127" t="s">
        <v>646</v>
      </c>
      <c r="AA127" t="s">
        <v>1673</v>
      </c>
      <c r="AB127" t="s">
        <v>565</v>
      </c>
      <c r="AC127" t="s">
        <v>1674</v>
      </c>
      <c r="AD127" t="s">
        <v>645</v>
      </c>
      <c r="AE127">
        <v>0</v>
      </c>
      <c r="AF127">
        <v>0</v>
      </c>
      <c r="AG127">
        <v>0</v>
      </c>
      <c r="AH127">
        <v>1</v>
      </c>
      <c r="AI127">
        <v>0</v>
      </c>
      <c r="AJ127">
        <v>1</v>
      </c>
      <c r="AK127">
        <v>0</v>
      </c>
      <c r="AL127">
        <v>0</v>
      </c>
      <c r="AM127">
        <v>0</v>
      </c>
      <c r="AN127">
        <v>1</v>
      </c>
      <c r="AO127">
        <v>0</v>
      </c>
      <c r="AP127">
        <v>1</v>
      </c>
      <c r="AQ127">
        <v>0</v>
      </c>
      <c r="AR127">
        <v>0</v>
      </c>
      <c r="AS127">
        <v>1</v>
      </c>
      <c r="AT127">
        <v>0</v>
      </c>
      <c r="AU127">
        <v>0</v>
      </c>
      <c r="AV127">
        <v>1</v>
      </c>
      <c r="AW127">
        <v>0</v>
      </c>
      <c r="AX127">
        <v>0</v>
      </c>
      <c r="AY127">
        <v>1</v>
      </c>
      <c r="AZ127">
        <v>0</v>
      </c>
      <c r="BA127">
        <v>0</v>
      </c>
      <c r="BB127">
        <v>1</v>
      </c>
      <c r="BC127">
        <v>0</v>
      </c>
      <c r="BD127">
        <v>0</v>
      </c>
      <c r="BE127">
        <v>1</v>
      </c>
      <c r="BF127">
        <v>0</v>
      </c>
      <c r="BG127">
        <v>0</v>
      </c>
      <c r="BH127">
        <v>1</v>
      </c>
      <c r="BI127">
        <v>0</v>
      </c>
      <c r="BJ127">
        <v>0</v>
      </c>
      <c r="BK127">
        <v>0</v>
      </c>
      <c r="BL127">
        <v>1</v>
      </c>
      <c r="BM127">
        <v>0</v>
      </c>
      <c r="BN127">
        <v>1</v>
      </c>
      <c r="BO127">
        <v>0</v>
      </c>
      <c r="BP127">
        <v>0</v>
      </c>
      <c r="BQ127">
        <v>0</v>
      </c>
      <c r="BR127">
        <v>1</v>
      </c>
      <c r="BS127">
        <v>0</v>
      </c>
      <c r="BT127">
        <v>1</v>
      </c>
      <c r="BU127">
        <v>0</v>
      </c>
      <c r="BV127">
        <v>0</v>
      </c>
      <c r="BW127">
        <v>0</v>
      </c>
      <c r="BX127">
        <v>0</v>
      </c>
      <c r="BY127">
        <v>0</v>
      </c>
      <c r="BZ127">
        <v>1</v>
      </c>
      <c r="CA127">
        <v>0</v>
      </c>
      <c r="CB127">
        <v>0</v>
      </c>
      <c r="CC127">
        <v>0</v>
      </c>
      <c r="CD127">
        <v>0</v>
      </c>
      <c r="CE127">
        <v>0</v>
      </c>
      <c r="CF127">
        <v>1</v>
      </c>
      <c r="CG127">
        <v>0</v>
      </c>
      <c r="CH127">
        <v>0</v>
      </c>
      <c r="CI127">
        <v>1</v>
      </c>
      <c r="CJ127">
        <v>0</v>
      </c>
      <c r="CK127">
        <v>0</v>
      </c>
      <c r="CL127">
        <v>0</v>
      </c>
      <c r="CM127">
        <v>0</v>
      </c>
      <c r="CN127">
        <v>0</v>
      </c>
      <c r="CO127">
        <v>0</v>
      </c>
      <c r="CP127">
        <v>0</v>
      </c>
      <c r="CQ127">
        <v>0</v>
      </c>
      <c r="CR127">
        <v>1</v>
      </c>
      <c r="CS127">
        <v>0</v>
      </c>
      <c r="CT127">
        <v>0</v>
      </c>
      <c r="CU127">
        <v>0</v>
      </c>
      <c r="CV127">
        <v>0</v>
      </c>
      <c r="CW127">
        <v>0</v>
      </c>
      <c r="CX127">
        <v>0</v>
      </c>
      <c r="CY127">
        <v>0</v>
      </c>
      <c r="CZ127">
        <v>0</v>
      </c>
      <c r="DA127">
        <v>0</v>
      </c>
      <c r="DB127">
        <v>1</v>
      </c>
      <c r="DC127">
        <v>0</v>
      </c>
      <c r="DD127">
        <v>1</v>
      </c>
      <c r="DE127">
        <v>0</v>
      </c>
      <c r="DF127">
        <v>0</v>
      </c>
      <c r="DG127">
        <v>0</v>
      </c>
      <c r="DH127">
        <v>0</v>
      </c>
      <c r="DI127">
        <v>0</v>
      </c>
      <c r="DJ127">
        <v>0</v>
      </c>
      <c r="DK127">
        <v>0</v>
      </c>
      <c r="DL127">
        <v>0</v>
      </c>
      <c r="DM127">
        <v>1</v>
      </c>
      <c r="DN127">
        <v>0</v>
      </c>
      <c r="DO127">
        <v>0</v>
      </c>
      <c r="DP127">
        <v>1</v>
      </c>
      <c r="DQ127">
        <v>0</v>
      </c>
      <c r="DR127">
        <v>0</v>
      </c>
      <c r="DS127">
        <v>0</v>
      </c>
      <c r="DT127">
        <v>0</v>
      </c>
      <c r="DU127">
        <v>0</v>
      </c>
      <c r="DV127">
        <v>1</v>
      </c>
      <c r="DW127">
        <v>0</v>
      </c>
      <c r="DX127">
        <v>0</v>
      </c>
      <c r="DY127">
        <v>0</v>
      </c>
      <c r="DZ127">
        <v>0</v>
      </c>
      <c r="EA127">
        <v>0</v>
      </c>
      <c r="EB127">
        <v>1</v>
      </c>
      <c r="EC127">
        <v>0</v>
      </c>
      <c r="ED127">
        <v>0</v>
      </c>
      <c r="EE127">
        <v>0</v>
      </c>
      <c r="EF127">
        <v>0</v>
      </c>
      <c r="EG127">
        <v>0</v>
      </c>
      <c r="EH127">
        <v>0</v>
      </c>
      <c r="EI127">
        <v>0</v>
      </c>
      <c r="EJ127">
        <v>1</v>
      </c>
      <c r="EK127">
        <v>0</v>
      </c>
      <c r="EL127">
        <v>0</v>
      </c>
      <c r="EM127">
        <v>0</v>
      </c>
      <c r="EN127">
        <v>1</v>
      </c>
    </row>
    <row r="128" spans="1:144">
      <c r="A128" t="s">
        <v>15</v>
      </c>
      <c r="B128" t="s">
        <v>23</v>
      </c>
      <c r="C128" t="s">
        <v>43</v>
      </c>
      <c r="D128" t="s">
        <v>243</v>
      </c>
      <c r="E128" t="s">
        <v>557</v>
      </c>
      <c r="F128" t="s">
        <v>713</v>
      </c>
      <c r="G128" t="s">
        <v>557</v>
      </c>
      <c r="H128" t="s">
        <v>713</v>
      </c>
      <c r="I128" t="s">
        <v>557</v>
      </c>
      <c r="J128" t="s">
        <v>713</v>
      </c>
      <c r="K128" t="s">
        <v>557</v>
      </c>
      <c r="L128" t="s">
        <v>713</v>
      </c>
      <c r="M128" t="s">
        <v>556</v>
      </c>
      <c r="N128" t="s">
        <v>713</v>
      </c>
      <c r="O128" t="s">
        <v>557</v>
      </c>
      <c r="P128" t="s">
        <v>713</v>
      </c>
      <c r="Q128" t="s">
        <v>557</v>
      </c>
      <c r="R128" t="s">
        <v>713</v>
      </c>
      <c r="S128" t="s">
        <v>1675</v>
      </c>
      <c r="T128" t="s">
        <v>564</v>
      </c>
      <c r="U128" t="s">
        <v>1676</v>
      </c>
      <c r="V128" t="s">
        <v>562</v>
      </c>
      <c r="W128" t="s">
        <v>1677</v>
      </c>
      <c r="X128" t="s">
        <v>565</v>
      </c>
      <c r="Y128" t="s">
        <v>1678</v>
      </c>
      <c r="Z128" t="s">
        <v>569</v>
      </c>
      <c r="AA128" t="s">
        <v>1679</v>
      </c>
      <c r="AB128" t="s">
        <v>562</v>
      </c>
      <c r="AC128" t="s">
        <v>1680</v>
      </c>
      <c r="AD128" t="s">
        <v>562</v>
      </c>
      <c r="AE128">
        <v>0</v>
      </c>
      <c r="AF128">
        <v>0</v>
      </c>
      <c r="AG128">
        <v>0</v>
      </c>
      <c r="AH128">
        <v>1</v>
      </c>
      <c r="AI128">
        <v>0</v>
      </c>
      <c r="AJ128">
        <v>1</v>
      </c>
      <c r="AK128">
        <v>0</v>
      </c>
      <c r="AL128">
        <v>0</v>
      </c>
      <c r="AM128">
        <v>0</v>
      </c>
      <c r="AN128">
        <v>1</v>
      </c>
      <c r="AO128">
        <v>0</v>
      </c>
      <c r="AP128">
        <v>1</v>
      </c>
      <c r="AQ128">
        <v>0</v>
      </c>
      <c r="AR128">
        <v>0</v>
      </c>
      <c r="AS128">
        <v>0</v>
      </c>
      <c r="AT128">
        <v>1</v>
      </c>
      <c r="AU128">
        <v>0</v>
      </c>
      <c r="AV128">
        <v>1</v>
      </c>
      <c r="AW128">
        <v>0</v>
      </c>
      <c r="AX128">
        <v>0</v>
      </c>
      <c r="AY128">
        <v>0</v>
      </c>
      <c r="AZ128">
        <v>1</v>
      </c>
      <c r="BA128">
        <v>0</v>
      </c>
      <c r="BB128">
        <v>1</v>
      </c>
      <c r="BC128">
        <v>0</v>
      </c>
      <c r="BD128">
        <v>0</v>
      </c>
      <c r="BE128">
        <v>1</v>
      </c>
      <c r="BF128">
        <v>0</v>
      </c>
      <c r="BG128">
        <v>0</v>
      </c>
      <c r="BH128">
        <v>1</v>
      </c>
      <c r="BI128">
        <v>0</v>
      </c>
      <c r="BJ128">
        <v>0</v>
      </c>
      <c r="BK128">
        <v>0</v>
      </c>
      <c r="BL128">
        <v>1</v>
      </c>
      <c r="BM128">
        <v>0</v>
      </c>
      <c r="BN128">
        <v>1</v>
      </c>
      <c r="BO128">
        <v>0</v>
      </c>
      <c r="BP128">
        <v>0</v>
      </c>
      <c r="BQ128">
        <v>0</v>
      </c>
      <c r="BR128">
        <v>1</v>
      </c>
      <c r="BS128">
        <v>0</v>
      </c>
      <c r="BT128">
        <v>1</v>
      </c>
      <c r="BU128">
        <v>0</v>
      </c>
      <c r="BV128">
        <v>0</v>
      </c>
      <c r="BW128">
        <v>0</v>
      </c>
      <c r="BX128">
        <v>0</v>
      </c>
      <c r="BY128">
        <v>1</v>
      </c>
      <c r="BZ128">
        <v>0</v>
      </c>
      <c r="CA128">
        <v>0</v>
      </c>
      <c r="CB128">
        <v>0</v>
      </c>
      <c r="CC128">
        <v>0</v>
      </c>
      <c r="CD128">
        <v>0</v>
      </c>
      <c r="CE128">
        <v>0</v>
      </c>
      <c r="CF128">
        <v>1</v>
      </c>
      <c r="CG128">
        <v>0</v>
      </c>
      <c r="CH128">
        <v>0</v>
      </c>
      <c r="CI128">
        <v>1</v>
      </c>
      <c r="CJ128">
        <v>0</v>
      </c>
      <c r="CK128">
        <v>0</v>
      </c>
      <c r="CL128">
        <v>0</v>
      </c>
      <c r="CM128">
        <v>0</v>
      </c>
      <c r="CN128">
        <v>0</v>
      </c>
      <c r="CO128">
        <v>0</v>
      </c>
      <c r="CP128">
        <v>0</v>
      </c>
      <c r="CQ128">
        <v>0</v>
      </c>
      <c r="CR128">
        <v>1</v>
      </c>
      <c r="CS128">
        <v>0</v>
      </c>
      <c r="CT128">
        <v>0</v>
      </c>
      <c r="CU128">
        <v>0</v>
      </c>
      <c r="CV128">
        <v>0</v>
      </c>
      <c r="CW128">
        <v>0</v>
      </c>
      <c r="CX128">
        <v>1</v>
      </c>
      <c r="CY128">
        <v>0</v>
      </c>
      <c r="CZ128">
        <v>0</v>
      </c>
      <c r="DA128">
        <v>0</v>
      </c>
      <c r="DB128">
        <v>0</v>
      </c>
      <c r="DC128">
        <v>0</v>
      </c>
      <c r="DD128">
        <v>1</v>
      </c>
      <c r="DE128">
        <v>0</v>
      </c>
      <c r="DF128">
        <v>0</v>
      </c>
      <c r="DG128">
        <v>0</v>
      </c>
      <c r="DH128">
        <v>0</v>
      </c>
      <c r="DI128">
        <v>0</v>
      </c>
      <c r="DJ128">
        <v>0</v>
      </c>
      <c r="DK128">
        <v>0</v>
      </c>
      <c r="DL128">
        <v>0</v>
      </c>
      <c r="DM128">
        <v>0</v>
      </c>
      <c r="DN128">
        <v>1</v>
      </c>
      <c r="DO128">
        <v>0</v>
      </c>
      <c r="DP128">
        <v>1</v>
      </c>
      <c r="DQ128">
        <v>0</v>
      </c>
      <c r="DR128">
        <v>0</v>
      </c>
      <c r="DS128">
        <v>1</v>
      </c>
      <c r="DT128">
        <v>0</v>
      </c>
      <c r="DU128">
        <v>0</v>
      </c>
      <c r="DV128">
        <v>0</v>
      </c>
      <c r="DW128">
        <v>0</v>
      </c>
      <c r="DX128">
        <v>0</v>
      </c>
      <c r="DY128">
        <v>0</v>
      </c>
      <c r="DZ128">
        <v>0</v>
      </c>
      <c r="EA128">
        <v>0</v>
      </c>
      <c r="EB128">
        <v>1</v>
      </c>
      <c r="EC128">
        <v>0</v>
      </c>
      <c r="ED128">
        <v>0</v>
      </c>
      <c r="EE128">
        <v>1</v>
      </c>
      <c r="EF128">
        <v>0</v>
      </c>
      <c r="EG128">
        <v>0</v>
      </c>
      <c r="EH128">
        <v>0</v>
      </c>
      <c r="EI128">
        <v>0</v>
      </c>
      <c r="EJ128">
        <v>0</v>
      </c>
      <c r="EK128">
        <v>0</v>
      </c>
      <c r="EL128">
        <v>0</v>
      </c>
      <c r="EM128">
        <v>0</v>
      </c>
      <c r="EN128">
        <v>1</v>
      </c>
    </row>
    <row r="129" spans="1:144">
      <c r="A129" t="s">
        <v>17</v>
      </c>
      <c r="B129" t="s">
        <v>29</v>
      </c>
      <c r="C129" t="s">
        <v>47</v>
      </c>
      <c r="D129" t="s">
        <v>245</v>
      </c>
      <c r="E129" t="s">
        <v>558</v>
      </c>
      <c r="F129" t="s">
        <v>1681</v>
      </c>
      <c r="G129" t="s">
        <v>557</v>
      </c>
      <c r="H129" t="s">
        <v>1682</v>
      </c>
      <c r="I129" t="s">
        <v>557</v>
      </c>
      <c r="J129" t="s">
        <v>1683</v>
      </c>
      <c r="K129" t="s">
        <v>557</v>
      </c>
      <c r="L129" t="s">
        <v>1684</v>
      </c>
      <c r="M129" t="s">
        <v>558</v>
      </c>
      <c r="N129" t="s">
        <v>1685</v>
      </c>
      <c r="O129" t="s">
        <v>557</v>
      </c>
      <c r="P129" t="s">
        <v>1686</v>
      </c>
      <c r="Q129" t="s">
        <v>557</v>
      </c>
      <c r="R129" t="s">
        <v>1687</v>
      </c>
      <c r="S129" t="s">
        <v>1688</v>
      </c>
      <c r="T129" t="s">
        <v>564</v>
      </c>
      <c r="U129" t="s">
        <v>1689</v>
      </c>
      <c r="V129" t="s">
        <v>644</v>
      </c>
      <c r="W129" t="s">
        <v>1690</v>
      </c>
      <c r="X129" t="s">
        <v>562</v>
      </c>
      <c r="Y129" t="s">
        <v>1691</v>
      </c>
      <c r="Z129" t="s">
        <v>644</v>
      </c>
      <c r="AA129" t="s">
        <v>1692</v>
      </c>
      <c r="AB129" t="s">
        <v>562</v>
      </c>
      <c r="AC129" t="s">
        <v>1693</v>
      </c>
      <c r="AD129" t="s">
        <v>564</v>
      </c>
      <c r="AE129">
        <v>0</v>
      </c>
      <c r="AF129">
        <v>0</v>
      </c>
      <c r="AG129">
        <v>0</v>
      </c>
      <c r="AH129">
        <v>0</v>
      </c>
      <c r="AI129">
        <v>1</v>
      </c>
      <c r="AJ129">
        <v>1</v>
      </c>
      <c r="AK129">
        <v>0</v>
      </c>
      <c r="AL129">
        <v>0</v>
      </c>
      <c r="AM129">
        <v>0</v>
      </c>
      <c r="AN129">
        <v>1</v>
      </c>
      <c r="AO129">
        <v>0</v>
      </c>
      <c r="AP129">
        <v>1</v>
      </c>
      <c r="AQ129">
        <v>0</v>
      </c>
      <c r="AR129">
        <v>0</v>
      </c>
      <c r="AS129">
        <v>0</v>
      </c>
      <c r="AT129">
        <v>1</v>
      </c>
      <c r="AU129">
        <v>0</v>
      </c>
      <c r="AV129">
        <v>1</v>
      </c>
      <c r="AW129">
        <v>0</v>
      </c>
      <c r="AX129">
        <v>0</v>
      </c>
      <c r="AY129">
        <v>0</v>
      </c>
      <c r="AZ129">
        <v>1</v>
      </c>
      <c r="BA129">
        <v>0</v>
      </c>
      <c r="BB129">
        <v>1</v>
      </c>
      <c r="BC129">
        <v>0</v>
      </c>
      <c r="BD129">
        <v>0</v>
      </c>
      <c r="BE129">
        <v>0</v>
      </c>
      <c r="BF129">
        <v>0</v>
      </c>
      <c r="BG129">
        <v>1</v>
      </c>
      <c r="BH129">
        <v>1</v>
      </c>
      <c r="BI129">
        <v>0</v>
      </c>
      <c r="BJ129">
        <v>0</v>
      </c>
      <c r="BK129">
        <v>0</v>
      </c>
      <c r="BL129">
        <v>1</v>
      </c>
      <c r="BM129">
        <v>0</v>
      </c>
      <c r="BN129">
        <v>1</v>
      </c>
      <c r="BO129">
        <v>0</v>
      </c>
      <c r="BP129">
        <v>0</v>
      </c>
      <c r="BQ129">
        <v>0</v>
      </c>
      <c r="BR129">
        <v>1</v>
      </c>
      <c r="BS129">
        <v>0</v>
      </c>
      <c r="BT129">
        <v>1</v>
      </c>
      <c r="BU129">
        <v>0</v>
      </c>
      <c r="BV129">
        <v>0</v>
      </c>
      <c r="BW129">
        <v>0</v>
      </c>
      <c r="BX129">
        <v>0</v>
      </c>
      <c r="BY129">
        <v>1</v>
      </c>
      <c r="BZ129">
        <v>0</v>
      </c>
      <c r="CA129">
        <v>0</v>
      </c>
      <c r="CB129">
        <v>0</v>
      </c>
      <c r="CC129">
        <v>0</v>
      </c>
      <c r="CD129">
        <v>0</v>
      </c>
      <c r="CE129">
        <v>0</v>
      </c>
      <c r="CF129">
        <v>1</v>
      </c>
      <c r="CG129">
        <v>0</v>
      </c>
      <c r="CH129">
        <v>0</v>
      </c>
      <c r="CI129">
        <v>0</v>
      </c>
      <c r="CJ129">
        <v>1</v>
      </c>
      <c r="CK129">
        <v>0</v>
      </c>
      <c r="CL129">
        <v>0</v>
      </c>
      <c r="CM129">
        <v>0</v>
      </c>
      <c r="CN129">
        <v>0</v>
      </c>
      <c r="CO129">
        <v>0</v>
      </c>
      <c r="CP129">
        <v>0</v>
      </c>
      <c r="CQ129">
        <v>0</v>
      </c>
      <c r="CR129">
        <v>1</v>
      </c>
      <c r="CS129">
        <v>0</v>
      </c>
      <c r="CT129">
        <v>0</v>
      </c>
      <c r="CU129">
        <v>1</v>
      </c>
      <c r="CV129">
        <v>0</v>
      </c>
      <c r="CW129">
        <v>0</v>
      </c>
      <c r="CX129">
        <v>0</v>
      </c>
      <c r="CY129">
        <v>0</v>
      </c>
      <c r="CZ129">
        <v>0</v>
      </c>
      <c r="DA129">
        <v>0</v>
      </c>
      <c r="DB129">
        <v>0</v>
      </c>
      <c r="DC129">
        <v>0</v>
      </c>
      <c r="DD129">
        <v>1</v>
      </c>
      <c r="DE129">
        <v>0</v>
      </c>
      <c r="DF129">
        <v>0</v>
      </c>
      <c r="DG129">
        <v>0</v>
      </c>
      <c r="DH129">
        <v>1</v>
      </c>
      <c r="DI129">
        <v>0</v>
      </c>
      <c r="DJ129">
        <v>0</v>
      </c>
      <c r="DK129">
        <v>0</v>
      </c>
      <c r="DL129">
        <v>0</v>
      </c>
      <c r="DM129">
        <v>0</v>
      </c>
      <c r="DN129">
        <v>0</v>
      </c>
      <c r="DO129">
        <v>0</v>
      </c>
      <c r="DP129">
        <v>1</v>
      </c>
      <c r="DQ129">
        <v>0</v>
      </c>
      <c r="DR129">
        <v>0</v>
      </c>
      <c r="DS129">
        <v>1</v>
      </c>
      <c r="DT129">
        <v>0</v>
      </c>
      <c r="DU129">
        <v>0</v>
      </c>
      <c r="DV129">
        <v>0</v>
      </c>
      <c r="DW129">
        <v>0</v>
      </c>
      <c r="DX129">
        <v>0</v>
      </c>
      <c r="DY129">
        <v>0</v>
      </c>
      <c r="DZ129">
        <v>0</v>
      </c>
      <c r="EA129">
        <v>0</v>
      </c>
      <c r="EB129">
        <v>1</v>
      </c>
      <c r="EC129">
        <v>0</v>
      </c>
      <c r="ED129">
        <v>0</v>
      </c>
      <c r="EE129">
        <v>0</v>
      </c>
      <c r="EF129">
        <v>0</v>
      </c>
      <c r="EG129">
        <v>1</v>
      </c>
      <c r="EH129">
        <v>0</v>
      </c>
      <c r="EI129">
        <v>0</v>
      </c>
      <c r="EJ129">
        <v>0</v>
      </c>
      <c r="EK129">
        <v>0</v>
      </c>
      <c r="EL129">
        <v>0</v>
      </c>
      <c r="EM129">
        <v>0</v>
      </c>
      <c r="EN129">
        <v>1</v>
      </c>
    </row>
    <row r="130" spans="1:144">
      <c r="A130" t="s">
        <v>17</v>
      </c>
      <c r="B130" t="s">
        <v>29</v>
      </c>
      <c r="C130" t="s">
        <v>47</v>
      </c>
      <c r="D130" t="s">
        <v>247</v>
      </c>
      <c r="E130" t="s">
        <v>557</v>
      </c>
      <c r="F130" t="s">
        <v>1694</v>
      </c>
      <c r="G130" t="s">
        <v>557</v>
      </c>
      <c r="H130" t="s">
        <v>1695</v>
      </c>
      <c r="I130" t="s">
        <v>557</v>
      </c>
      <c r="J130" t="s">
        <v>1696</v>
      </c>
      <c r="K130" t="s">
        <v>557</v>
      </c>
      <c r="L130" t="s">
        <v>1697</v>
      </c>
      <c r="M130" t="s">
        <v>557</v>
      </c>
      <c r="N130" t="s">
        <v>1698</v>
      </c>
      <c r="O130" t="s">
        <v>557</v>
      </c>
      <c r="P130" t="s">
        <v>1699</v>
      </c>
      <c r="Q130" t="s">
        <v>557</v>
      </c>
      <c r="R130" t="s">
        <v>1700</v>
      </c>
      <c r="S130" t="s">
        <v>1701</v>
      </c>
      <c r="T130" t="s">
        <v>566</v>
      </c>
      <c r="U130" t="s">
        <v>1702</v>
      </c>
      <c r="V130" t="s">
        <v>646</v>
      </c>
      <c r="W130" t="s">
        <v>1703</v>
      </c>
      <c r="X130" t="s">
        <v>561</v>
      </c>
      <c r="Y130" t="s">
        <v>1704</v>
      </c>
      <c r="Z130" t="s">
        <v>561</v>
      </c>
      <c r="AA130" t="s">
        <v>1705</v>
      </c>
      <c r="AB130" t="s">
        <v>646</v>
      </c>
      <c r="AC130" t="s">
        <v>1706</v>
      </c>
      <c r="AD130" t="s">
        <v>564</v>
      </c>
      <c r="AE130">
        <v>0</v>
      </c>
      <c r="AF130">
        <v>0</v>
      </c>
      <c r="AG130">
        <v>0</v>
      </c>
      <c r="AH130">
        <v>1</v>
      </c>
      <c r="AI130">
        <v>0</v>
      </c>
      <c r="AJ130">
        <v>1</v>
      </c>
      <c r="AK130">
        <v>0</v>
      </c>
      <c r="AL130">
        <v>0</v>
      </c>
      <c r="AM130">
        <v>0</v>
      </c>
      <c r="AN130">
        <v>1</v>
      </c>
      <c r="AO130">
        <v>0</v>
      </c>
      <c r="AP130">
        <v>1</v>
      </c>
      <c r="AQ130">
        <v>0</v>
      </c>
      <c r="AR130">
        <v>0</v>
      </c>
      <c r="AS130">
        <v>0</v>
      </c>
      <c r="AT130">
        <v>1</v>
      </c>
      <c r="AU130">
        <v>0</v>
      </c>
      <c r="AV130">
        <v>1</v>
      </c>
      <c r="AW130">
        <v>0</v>
      </c>
      <c r="AX130">
        <v>0</v>
      </c>
      <c r="AY130">
        <v>0</v>
      </c>
      <c r="AZ130">
        <v>1</v>
      </c>
      <c r="BA130">
        <v>0</v>
      </c>
      <c r="BB130">
        <v>1</v>
      </c>
      <c r="BC130">
        <v>0</v>
      </c>
      <c r="BD130">
        <v>0</v>
      </c>
      <c r="BE130">
        <v>0</v>
      </c>
      <c r="BF130">
        <v>1</v>
      </c>
      <c r="BG130">
        <v>0</v>
      </c>
      <c r="BH130">
        <v>1</v>
      </c>
      <c r="BI130">
        <v>0</v>
      </c>
      <c r="BJ130">
        <v>0</v>
      </c>
      <c r="BK130">
        <v>0</v>
      </c>
      <c r="BL130">
        <v>1</v>
      </c>
      <c r="BM130">
        <v>0</v>
      </c>
      <c r="BN130">
        <v>1</v>
      </c>
      <c r="BO130">
        <v>0</v>
      </c>
      <c r="BP130">
        <v>0</v>
      </c>
      <c r="BQ130">
        <v>0</v>
      </c>
      <c r="BR130">
        <v>1</v>
      </c>
      <c r="BS130">
        <v>0</v>
      </c>
      <c r="BT130">
        <v>1</v>
      </c>
      <c r="BU130">
        <v>0</v>
      </c>
      <c r="BV130">
        <v>0</v>
      </c>
      <c r="BW130">
        <v>0</v>
      </c>
      <c r="BX130">
        <v>0</v>
      </c>
      <c r="BY130">
        <v>0</v>
      </c>
      <c r="BZ130">
        <v>0</v>
      </c>
      <c r="CA130">
        <v>1</v>
      </c>
      <c r="CB130">
        <v>0</v>
      </c>
      <c r="CC130">
        <v>0</v>
      </c>
      <c r="CD130">
        <v>0</v>
      </c>
      <c r="CE130">
        <v>0</v>
      </c>
      <c r="CF130">
        <v>1</v>
      </c>
      <c r="CG130">
        <v>0</v>
      </c>
      <c r="CH130">
        <v>0</v>
      </c>
      <c r="CI130">
        <v>0</v>
      </c>
      <c r="CJ130">
        <v>0</v>
      </c>
      <c r="CK130">
        <v>0</v>
      </c>
      <c r="CL130">
        <v>0</v>
      </c>
      <c r="CM130">
        <v>0</v>
      </c>
      <c r="CN130">
        <v>0</v>
      </c>
      <c r="CO130">
        <v>1</v>
      </c>
      <c r="CP130">
        <v>0</v>
      </c>
      <c r="CQ130">
        <v>0</v>
      </c>
      <c r="CR130">
        <v>1</v>
      </c>
      <c r="CS130">
        <v>0</v>
      </c>
      <c r="CT130">
        <v>1</v>
      </c>
      <c r="CU130">
        <v>0</v>
      </c>
      <c r="CV130">
        <v>0</v>
      </c>
      <c r="CW130">
        <v>0</v>
      </c>
      <c r="CX130">
        <v>0</v>
      </c>
      <c r="CY130">
        <v>0</v>
      </c>
      <c r="CZ130">
        <v>0</v>
      </c>
      <c r="DA130">
        <v>0</v>
      </c>
      <c r="DB130">
        <v>0</v>
      </c>
      <c r="DC130">
        <v>0</v>
      </c>
      <c r="DD130">
        <v>1</v>
      </c>
      <c r="DE130">
        <v>0</v>
      </c>
      <c r="DF130">
        <v>1</v>
      </c>
      <c r="DG130">
        <v>0</v>
      </c>
      <c r="DH130">
        <v>0</v>
      </c>
      <c r="DI130">
        <v>0</v>
      </c>
      <c r="DJ130">
        <v>0</v>
      </c>
      <c r="DK130">
        <v>0</v>
      </c>
      <c r="DL130">
        <v>0</v>
      </c>
      <c r="DM130">
        <v>0</v>
      </c>
      <c r="DN130">
        <v>0</v>
      </c>
      <c r="DO130">
        <v>0</v>
      </c>
      <c r="DP130">
        <v>1</v>
      </c>
      <c r="DQ130">
        <v>0</v>
      </c>
      <c r="DR130">
        <v>0</v>
      </c>
      <c r="DS130">
        <v>0</v>
      </c>
      <c r="DT130">
        <v>0</v>
      </c>
      <c r="DU130">
        <v>0</v>
      </c>
      <c r="DV130">
        <v>0</v>
      </c>
      <c r="DW130">
        <v>0</v>
      </c>
      <c r="DX130">
        <v>0</v>
      </c>
      <c r="DY130">
        <v>1</v>
      </c>
      <c r="DZ130">
        <v>0</v>
      </c>
      <c r="EA130">
        <v>0</v>
      </c>
      <c r="EB130">
        <v>1</v>
      </c>
      <c r="EC130">
        <v>0</v>
      </c>
      <c r="ED130">
        <v>0</v>
      </c>
      <c r="EE130">
        <v>0</v>
      </c>
      <c r="EF130">
        <v>0</v>
      </c>
      <c r="EG130">
        <v>1</v>
      </c>
      <c r="EH130">
        <v>0</v>
      </c>
      <c r="EI130">
        <v>0</v>
      </c>
      <c r="EJ130">
        <v>0</v>
      </c>
      <c r="EK130">
        <v>0</v>
      </c>
      <c r="EL130">
        <v>0</v>
      </c>
      <c r="EM130">
        <v>0</v>
      </c>
      <c r="EN130">
        <v>1</v>
      </c>
    </row>
    <row r="131" spans="1:144">
      <c r="A131" t="s">
        <v>15</v>
      </c>
      <c r="B131" t="s">
        <v>25</v>
      </c>
      <c r="C131" t="s">
        <v>469</v>
      </c>
      <c r="D131" t="s">
        <v>249</v>
      </c>
      <c r="E131" t="s">
        <v>557</v>
      </c>
      <c r="F131" t="s">
        <v>1707</v>
      </c>
      <c r="G131" t="s">
        <v>557</v>
      </c>
      <c r="H131" t="s">
        <v>1708</v>
      </c>
      <c r="I131" t="s">
        <v>558</v>
      </c>
      <c r="J131" t="s">
        <v>1709</v>
      </c>
      <c r="K131" t="s">
        <v>557</v>
      </c>
      <c r="L131" t="s">
        <v>1710</v>
      </c>
      <c r="M131" t="s">
        <v>558</v>
      </c>
      <c r="N131" t="s">
        <v>1711</v>
      </c>
      <c r="O131" t="s">
        <v>557</v>
      </c>
      <c r="P131" t="s">
        <v>1712</v>
      </c>
      <c r="Q131" t="s">
        <v>557</v>
      </c>
      <c r="R131" t="s">
        <v>1713</v>
      </c>
      <c r="S131" t="s">
        <v>1714</v>
      </c>
      <c r="T131" t="s">
        <v>564</v>
      </c>
      <c r="U131" t="s">
        <v>1715</v>
      </c>
      <c r="V131" t="s">
        <v>561</v>
      </c>
      <c r="W131" t="s">
        <v>713</v>
      </c>
      <c r="X131" t="s">
        <v>713</v>
      </c>
      <c r="Y131" t="s">
        <v>1716</v>
      </c>
      <c r="Z131" t="s">
        <v>566</v>
      </c>
      <c r="AA131" t="s">
        <v>1717</v>
      </c>
      <c r="AB131" t="s">
        <v>561</v>
      </c>
      <c r="AC131" t="s">
        <v>713</v>
      </c>
      <c r="AD131" t="s">
        <v>713</v>
      </c>
      <c r="AE131">
        <v>0</v>
      </c>
      <c r="AF131">
        <v>0</v>
      </c>
      <c r="AG131">
        <v>0</v>
      </c>
      <c r="AH131">
        <v>1</v>
      </c>
      <c r="AI131">
        <v>0</v>
      </c>
      <c r="AJ131">
        <v>1</v>
      </c>
      <c r="AK131">
        <v>0</v>
      </c>
      <c r="AL131">
        <v>0</v>
      </c>
      <c r="AM131">
        <v>0</v>
      </c>
      <c r="AN131">
        <v>1</v>
      </c>
      <c r="AO131">
        <v>0</v>
      </c>
      <c r="AP131">
        <v>1</v>
      </c>
      <c r="AQ131">
        <v>0</v>
      </c>
      <c r="AR131">
        <v>0</v>
      </c>
      <c r="AS131">
        <v>0</v>
      </c>
      <c r="AT131">
        <v>0</v>
      </c>
      <c r="AU131">
        <v>1</v>
      </c>
      <c r="AV131">
        <v>1</v>
      </c>
      <c r="AW131">
        <v>0</v>
      </c>
      <c r="AX131">
        <v>0</v>
      </c>
      <c r="AY131">
        <v>0</v>
      </c>
      <c r="AZ131">
        <v>1</v>
      </c>
      <c r="BA131">
        <v>0</v>
      </c>
      <c r="BB131">
        <v>1</v>
      </c>
      <c r="BC131">
        <v>0</v>
      </c>
      <c r="BD131">
        <v>0</v>
      </c>
      <c r="BE131">
        <v>0</v>
      </c>
      <c r="BF131">
        <v>0</v>
      </c>
      <c r="BG131">
        <v>1</v>
      </c>
      <c r="BH131">
        <v>1</v>
      </c>
      <c r="BI131">
        <v>0</v>
      </c>
      <c r="BJ131">
        <v>0</v>
      </c>
      <c r="BK131">
        <v>0</v>
      </c>
      <c r="BL131">
        <v>1</v>
      </c>
      <c r="BM131">
        <v>0</v>
      </c>
      <c r="BN131">
        <v>1</v>
      </c>
      <c r="BO131">
        <v>0</v>
      </c>
      <c r="BP131">
        <v>0</v>
      </c>
      <c r="BQ131">
        <v>0</v>
      </c>
      <c r="BR131">
        <v>1</v>
      </c>
      <c r="BS131">
        <v>0</v>
      </c>
      <c r="BT131">
        <v>1</v>
      </c>
      <c r="BU131">
        <v>0</v>
      </c>
      <c r="BV131">
        <v>0</v>
      </c>
      <c r="BW131">
        <v>0</v>
      </c>
      <c r="BX131">
        <v>0</v>
      </c>
      <c r="BY131">
        <v>1</v>
      </c>
      <c r="BZ131">
        <v>0</v>
      </c>
      <c r="CA131">
        <v>0</v>
      </c>
      <c r="CB131">
        <v>0</v>
      </c>
      <c r="CC131">
        <v>0</v>
      </c>
      <c r="CD131">
        <v>0</v>
      </c>
      <c r="CE131">
        <v>0</v>
      </c>
      <c r="CF131">
        <v>1</v>
      </c>
      <c r="CG131">
        <v>0</v>
      </c>
      <c r="CH131">
        <v>1</v>
      </c>
      <c r="CI131">
        <v>0</v>
      </c>
      <c r="CJ131">
        <v>0</v>
      </c>
      <c r="CK131">
        <v>0</v>
      </c>
      <c r="CL131">
        <v>0</v>
      </c>
      <c r="CM131">
        <v>0</v>
      </c>
      <c r="CN131">
        <v>0</v>
      </c>
      <c r="CO131">
        <v>0</v>
      </c>
      <c r="CP131">
        <v>0</v>
      </c>
      <c r="CQ131">
        <v>0</v>
      </c>
      <c r="CR131">
        <v>1</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1</v>
      </c>
      <c r="DL131">
        <v>0</v>
      </c>
      <c r="DM131">
        <v>0</v>
      </c>
      <c r="DN131">
        <v>0</v>
      </c>
      <c r="DO131">
        <v>0</v>
      </c>
      <c r="DP131">
        <v>1</v>
      </c>
      <c r="DQ131">
        <v>0</v>
      </c>
      <c r="DR131">
        <v>1</v>
      </c>
      <c r="DS131">
        <v>0</v>
      </c>
      <c r="DT131">
        <v>0</v>
      </c>
      <c r="DU131">
        <v>0</v>
      </c>
      <c r="DV131">
        <v>0</v>
      </c>
      <c r="DW131">
        <v>0</v>
      </c>
      <c r="DX131">
        <v>0</v>
      </c>
      <c r="DY131">
        <v>0</v>
      </c>
      <c r="DZ131">
        <v>0</v>
      </c>
      <c r="EA131">
        <v>0</v>
      </c>
      <c r="EB131">
        <v>1</v>
      </c>
      <c r="EC131">
        <v>0</v>
      </c>
      <c r="ED131">
        <v>0</v>
      </c>
      <c r="EE131">
        <v>0</v>
      </c>
      <c r="EF131">
        <v>0</v>
      </c>
      <c r="EG131">
        <v>0</v>
      </c>
      <c r="EH131">
        <v>0</v>
      </c>
      <c r="EI131">
        <v>0</v>
      </c>
      <c r="EJ131">
        <v>0</v>
      </c>
      <c r="EK131">
        <v>0</v>
      </c>
      <c r="EL131">
        <v>0</v>
      </c>
      <c r="EM131">
        <v>0</v>
      </c>
      <c r="EN131">
        <v>0</v>
      </c>
    </row>
    <row r="132" spans="1:144">
      <c r="A132" t="s">
        <v>21</v>
      </c>
      <c r="B132" t="s">
        <v>37</v>
      </c>
      <c r="C132" t="s">
        <v>59</v>
      </c>
      <c r="D132" t="s">
        <v>251</v>
      </c>
      <c r="E132" t="s">
        <v>556</v>
      </c>
      <c r="F132" t="s">
        <v>1718</v>
      </c>
      <c r="G132" t="s">
        <v>557</v>
      </c>
      <c r="H132" t="s">
        <v>1719</v>
      </c>
      <c r="I132" t="s">
        <v>557</v>
      </c>
      <c r="J132" t="s">
        <v>1720</v>
      </c>
      <c r="K132" t="s">
        <v>557</v>
      </c>
      <c r="L132" t="s">
        <v>1721</v>
      </c>
      <c r="M132" t="s">
        <v>556</v>
      </c>
      <c r="N132" t="s">
        <v>1722</v>
      </c>
      <c r="O132" t="s">
        <v>556</v>
      </c>
      <c r="P132" t="s">
        <v>1723</v>
      </c>
      <c r="Q132" t="s">
        <v>557</v>
      </c>
      <c r="R132" t="s">
        <v>1724</v>
      </c>
      <c r="S132" t="s">
        <v>1725</v>
      </c>
      <c r="T132" t="s">
        <v>565</v>
      </c>
      <c r="U132" t="s">
        <v>1726</v>
      </c>
      <c r="V132" t="s">
        <v>564</v>
      </c>
      <c r="W132" t="s">
        <v>1727</v>
      </c>
      <c r="X132" t="s">
        <v>569</v>
      </c>
      <c r="Y132" t="s">
        <v>1728</v>
      </c>
      <c r="Z132" t="s">
        <v>569</v>
      </c>
      <c r="AA132" t="s">
        <v>1729</v>
      </c>
      <c r="AB132" t="s">
        <v>565</v>
      </c>
      <c r="AC132" t="s">
        <v>1730</v>
      </c>
      <c r="AD132" t="s">
        <v>562</v>
      </c>
      <c r="AE132">
        <v>0</v>
      </c>
      <c r="AF132">
        <v>0</v>
      </c>
      <c r="AG132">
        <v>1</v>
      </c>
      <c r="AH132">
        <v>0</v>
      </c>
      <c r="AI132">
        <v>0</v>
      </c>
      <c r="AJ132">
        <v>1</v>
      </c>
      <c r="AK132">
        <v>0</v>
      </c>
      <c r="AL132">
        <v>0</v>
      </c>
      <c r="AM132">
        <v>0</v>
      </c>
      <c r="AN132">
        <v>1</v>
      </c>
      <c r="AO132">
        <v>0</v>
      </c>
      <c r="AP132">
        <v>1</v>
      </c>
      <c r="AQ132">
        <v>0</v>
      </c>
      <c r="AR132">
        <v>0</v>
      </c>
      <c r="AS132">
        <v>0</v>
      </c>
      <c r="AT132">
        <v>1</v>
      </c>
      <c r="AU132">
        <v>0</v>
      </c>
      <c r="AV132">
        <v>1</v>
      </c>
      <c r="AW132">
        <v>0</v>
      </c>
      <c r="AX132">
        <v>0</v>
      </c>
      <c r="AY132">
        <v>0</v>
      </c>
      <c r="AZ132">
        <v>1</v>
      </c>
      <c r="BA132">
        <v>0</v>
      </c>
      <c r="BB132">
        <v>1</v>
      </c>
      <c r="BC132">
        <v>0</v>
      </c>
      <c r="BD132">
        <v>0</v>
      </c>
      <c r="BE132">
        <v>1</v>
      </c>
      <c r="BF132">
        <v>0</v>
      </c>
      <c r="BG132">
        <v>0</v>
      </c>
      <c r="BH132">
        <v>1</v>
      </c>
      <c r="BI132">
        <v>0</v>
      </c>
      <c r="BJ132">
        <v>0</v>
      </c>
      <c r="BK132">
        <v>1</v>
      </c>
      <c r="BL132">
        <v>0</v>
      </c>
      <c r="BM132">
        <v>0</v>
      </c>
      <c r="BN132">
        <v>1</v>
      </c>
      <c r="BO132">
        <v>0</v>
      </c>
      <c r="BP132">
        <v>0</v>
      </c>
      <c r="BQ132">
        <v>0</v>
      </c>
      <c r="BR132">
        <v>1</v>
      </c>
      <c r="BS132">
        <v>0</v>
      </c>
      <c r="BT132">
        <v>1</v>
      </c>
      <c r="BU132">
        <v>0</v>
      </c>
      <c r="BV132">
        <v>0</v>
      </c>
      <c r="BW132">
        <v>0</v>
      </c>
      <c r="BX132">
        <v>0</v>
      </c>
      <c r="BY132">
        <v>0</v>
      </c>
      <c r="BZ132">
        <v>1</v>
      </c>
      <c r="CA132">
        <v>0</v>
      </c>
      <c r="CB132">
        <v>0</v>
      </c>
      <c r="CC132">
        <v>0</v>
      </c>
      <c r="CD132">
        <v>0</v>
      </c>
      <c r="CE132">
        <v>0</v>
      </c>
      <c r="CF132">
        <v>1</v>
      </c>
      <c r="CG132">
        <v>0</v>
      </c>
      <c r="CH132">
        <v>0</v>
      </c>
      <c r="CI132">
        <v>0</v>
      </c>
      <c r="CJ132">
        <v>0</v>
      </c>
      <c r="CK132">
        <v>1</v>
      </c>
      <c r="CL132">
        <v>0</v>
      </c>
      <c r="CM132">
        <v>0</v>
      </c>
      <c r="CN132">
        <v>0</v>
      </c>
      <c r="CO132">
        <v>0</v>
      </c>
      <c r="CP132">
        <v>0</v>
      </c>
      <c r="CQ132">
        <v>0</v>
      </c>
      <c r="CR132">
        <v>1</v>
      </c>
      <c r="CS132">
        <v>0</v>
      </c>
      <c r="CT132">
        <v>0</v>
      </c>
      <c r="CU132">
        <v>0</v>
      </c>
      <c r="CV132">
        <v>0</v>
      </c>
      <c r="CW132">
        <v>0</v>
      </c>
      <c r="CX132">
        <v>0</v>
      </c>
      <c r="CY132">
        <v>0</v>
      </c>
      <c r="CZ132">
        <v>0</v>
      </c>
      <c r="DA132">
        <v>0</v>
      </c>
      <c r="DB132">
        <v>1</v>
      </c>
      <c r="DC132">
        <v>0</v>
      </c>
      <c r="DD132">
        <v>1</v>
      </c>
      <c r="DE132">
        <v>0</v>
      </c>
      <c r="DF132">
        <v>0</v>
      </c>
      <c r="DG132">
        <v>0</v>
      </c>
      <c r="DH132">
        <v>0</v>
      </c>
      <c r="DI132">
        <v>0</v>
      </c>
      <c r="DJ132">
        <v>0</v>
      </c>
      <c r="DK132">
        <v>0</v>
      </c>
      <c r="DL132">
        <v>0</v>
      </c>
      <c r="DM132">
        <v>0</v>
      </c>
      <c r="DN132">
        <v>1</v>
      </c>
      <c r="DO132">
        <v>0</v>
      </c>
      <c r="DP132">
        <v>1</v>
      </c>
      <c r="DQ132">
        <v>0</v>
      </c>
      <c r="DR132">
        <v>0</v>
      </c>
      <c r="DS132">
        <v>0</v>
      </c>
      <c r="DT132">
        <v>0</v>
      </c>
      <c r="DU132">
        <v>0</v>
      </c>
      <c r="DV132">
        <v>1</v>
      </c>
      <c r="DW132">
        <v>0</v>
      </c>
      <c r="DX132">
        <v>0</v>
      </c>
      <c r="DY132">
        <v>0</v>
      </c>
      <c r="DZ132">
        <v>0</v>
      </c>
      <c r="EA132">
        <v>0</v>
      </c>
      <c r="EB132">
        <v>1</v>
      </c>
      <c r="EC132">
        <v>0</v>
      </c>
      <c r="ED132">
        <v>0</v>
      </c>
      <c r="EE132">
        <v>1</v>
      </c>
      <c r="EF132">
        <v>0</v>
      </c>
      <c r="EG132">
        <v>0</v>
      </c>
      <c r="EH132">
        <v>0</v>
      </c>
      <c r="EI132">
        <v>0</v>
      </c>
      <c r="EJ132">
        <v>0</v>
      </c>
      <c r="EK132">
        <v>0</v>
      </c>
      <c r="EL132">
        <v>0</v>
      </c>
      <c r="EM132">
        <v>0</v>
      </c>
      <c r="EN132">
        <v>1</v>
      </c>
    </row>
    <row r="133" spans="1:144">
      <c r="A133" t="s">
        <v>17</v>
      </c>
      <c r="B133" t="s">
        <v>33</v>
      </c>
      <c r="C133" t="s">
        <v>53</v>
      </c>
      <c r="D133" t="s">
        <v>253</v>
      </c>
      <c r="E133" t="s">
        <v>557</v>
      </c>
      <c r="F133" t="s">
        <v>911</v>
      </c>
      <c r="G133" t="s">
        <v>556</v>
      </c>
      <c r="H133" t="s">
        <v>912</v>
      </c>
      <c r="I133" t="s">
        <v>557</v>
      </c>
      <c r="J133" t="s">
        <v>913</v>
      </c>
      <c r="K133" t="s">
        <v>556</v>
      </c>
      <c r="L133" t="s">
        <v>914</v>
      </c>
      <c r="M133" t="s">
        <v>556</v>
      </c>
      <c r="N133" t="s">
        <v>915</v>
      </c>
      <c r="O133" t="s">
        <v>556</v>
      </c>
      <c r="P133" t="s">
        <v>1731</v>
      </c>
      <c r="Q133" t="s">
        <v>557</v>
      </c>
      <c r="R133" t="s">
        <v>917</v>
      </c>
      <c r="S133" t="s">
        <v>918</v>
      </c>
      <c r="T133" t="s">
        <v>565</v>
      </c>
      <c r="U133" t="s">
        <v>919</v>
      </c>
      <c r="V133" t="s">
        <v>564</v>
      </c>
      <c r="W133" t="s">
        <v>920</v>
      </c>
      <c r="X133" t="s">
        <v>566</v>
      </c>
      <c r="Y133" t="s">
        <v>921</v>
      </c>
      <c r="Z133" t="s">
        <v>564</v>
      </c>
      <c r="AA133" t="s">
        <v>922</v>
      </c>
      <c r="AB133" t="s">
        <v>646</v>
      </c>
      <c r="AC133" t="s">
        <v>923</v>
      </c>
      <c r="AD133" t="s">
        <v>566</v>
      </c>
      <c r="AE133">
        <v>0</v>
      </c>
      <c r="AF133">
        <v>0</v>
      </c>
      <c r="AG133">
        <v>0</v>
      </c>
      <c r="AH133">
        <v>1</v>
      </c>
      <c r="AI133">
        <v>0</v>
      </c>
      <c r="AJ133">
        <v>1</v>
      </c>
      <c r="AK133">
        <v>0</v>
      </c>
      <c r="AL133">
        <v>0</v>
      </c>
      <c r="AM133">
        <v>1</v>
      </c>
      <c r="AN133">
        <v>0</v>
      </c>
      <c r="AO133">
        <v>0</v>
      </c>
      <c r="AP133">
        <v>1</v>
      </c>
      <c r="AQ133">
        <v>0</v>
      </c>
      <c r="AR133">
        <v>0</v>
      </c>
      <c r="AS133">
        <v>0</v>
      </c>
      <c r="AT133">
        <v>1</v>
      </c>
      <c r="AU133">
        <v>0</v>
      </c>
      <c r="AV133">
        <v>1</v>
      </c>
      <c r="AW133">
        <v>0</v>
      </c>
      <c r="AX133">
        <v>0</v>
      </c>
      <c r="AY133">
        <v>1</v>
      </c>
      <c r="AZ133">
        <v>0</v>
      </c>
      <c r="BA133">
        <v>0</v>
      </c>
      <c r="BB133">
        <v>1</v>
      </c>
      <c r="BC133">
        <v>0</v>
      </c>
      <c r="BD133">
        <v>0</v>
      </c>
      <c r="BE133">
        <v>1</v>
      </c>
      <c r="BF133">
        <v>0</v>
      </c>
      <c r="BG133">
        <v>0</v>
      </c>
      <c r="BH133">
        <v>1</v>
      </c>
      <c r="BI133">
        <v>0</v>
      </c>
      <c r="BJ133">
        <v>0</v>
      </c>
      <c r="BK133">
        <v>1</v>
      </c>
      <c r="BL133">
        <v>0</v>
      </c>
      <c r="BM133">
        <v>0</v>
      </c>
      <c r="BN133">
        <v>1</v>
      </c>
      <c r="BO133">
        <v>0</v>
      </c>
      <c r="BP133">
        <v>0</v>
      </c>
      <c r="BQ133">
        <v>0</v>
      </c>
      <c r="BR133">
        <v>1</v>
      </c>
      <c r="BS133">
        <v>0</v>
      </c>
      <c r="BT133">
        <v>1</v>
      </c>
      <c r="BU133">
        <v>0</v>
      </c>
      <c r="BV133">
        <v>0</v>
      </c>
      <c r="BW133">
        <v>0</v>
      </c>
      <c r="BX133">
        <v>0</v>
      </c>
      <c r="BY133">
        <v>0</v>
      </c>
      <c r="BZ133">
        <v>1</v>
      </c>
      <c r="CA133">
        <v>0</v>
      </c>
      <c r="CB133">
        <v>0</v>
      </c>
      <c r="CC133">
        <v>0</v>
      </c>
      <c r="CD133">
        <v>0</v>
      </c>
      <c r="CE133">
        <v>0</v>
      </c>
      <c r="CF133">
        <v>1</v>
      </c>
      <c r="CG133">
        <v>0</v>
      </c>
      <c r="CH133">
        <v>0</v>
      </c>
      <c r="CI133">
        <v>0</v>
      </c>
      <c r="CJ133">
        <v>0</v>
      </c>
      <c r="CK133">
        <v>1</v>
      </c>
      <c r="CL133">
        <v>0</v>
      </c>
      <c r="CM133">
        <v>0</v>
      </c>
      <c r="CN133">
        <v>0</v>
      </c>
      <c r="CO133">
        <v>0</v>
      </c>
      <c r="CP133">
        <v>0</v>
      </c>
      <c r="CQ133">
        <v>0</v>
      </c>
      <c r="CR133">
        <v>1</v>
      </c>
      <c r="CS133">
        <v>0</v>
      </c>
      <c r="CT133">
        <v>0</v>
      </c>
      <c r="CU133">
        <v>0</v>
      </c>
      <c r="CV133">
        <v>0</v>
      </c>
      <c r="CW133">
        <v>0</v>
      </c>
      <c r="CX133">
        <v>0</v>
      </c>
      <c r="CY133">
        <v>1</v>
      </c>
      <c r="CZ133">
        <v>0</v>
      </c>
      <c r="DA133">
        <v>0</v>
      </c>
      <c r="DB133">
        <v>0</v>
      </c>
      <c r="DC133">
        <v>0</v>
      </c>
      <c r="DD133">
        <v>1</v>
      </c>
      <c r="DE133">
        <v>0</v>
      </c>
      <c r="DF133">
        <v>0</v>
      </c>
      <c r="DG133">
        <v>0</v>
      </c>
      <c r="DH133">
        <v>0</v>
      </c>
      <c r="DI133">
        <v>1</v>
      </c>
      <c r="DJ133">
        <v>0</v>
      </c>
      <c r="DK133">
        <v>0</v>
      </c>
      <c r="DL133">
        <v>0</v>
      </c>
      <c r="DM133">
        <v>0</v>
      </c>
      <c r="DN133">
        <v>0</v>
      </c>
      <c r="DO133">
        <v>0</v>
      </c>
      <c r="DP133">
        <v>1</v>
      </c>
      <c r="DQ133">
        <v>0</v>
      </c>
      <c r="DR133">
        <v>0</v>
      </c>
      <c r="DS133">
        <v>0</v>
      </c>
      <c r="DT133">
        <v>0</v>
      </c>
      <c r="DU133">
        <v>0</v>
      </c>
      <c r="DV133">
        <v>0</v>
      </c>
      <c r="DW133">
        <v>0</v>
      </c>
      <c r="DX133">
        <v>0</v>
      </c>
      <c r="DY133">
        <v>1</v>
      </c>
      <c r="DZ133">
        <v>0</v>
      </c>
      <c r="EA133">
        <v>0</v>
      </c>
      <c r="EB133">
        <v>1</v>
      </c>
      <c r="EC133">
        <v>0</v>
      </c>
      <c r="ED133">
        <v>0</v>
      </c>
      <c r="EE133">
        <v>0</v>
      </c>
      <c r="EF133">
        <v>0</v>
      </c>
      <c r="EG133">
        <v>0</v>
      </c>
      <c r="EH133">
        <v>0</v>
      </c>
      <c r="EI133">
        <v>1</v>
      </c>
      <c r="EJ133">
        <v>0</v>
      </c>
      <c r="EK133">
        <v>0</v>
      </c>
      <c r="EL133">
        <v>0</v>
      </c>
      <c r="EM133">
        <v>0</v>
      </c>
      <c r="EN133">
        <v>1</v>
      </c>
    </row>
    <row r="134" spans="1:144">
      <c r="A134" t="s">
        <v>21</v>
      </c>
      <c r="B134" t="s">
        <v>39</v>
      </c>
      <c r="C134" t="s">
        <v>55</v>
      </c>
      <c r="D134" t="s">
        <v>255</v>
      </c>
      <c r="E134" t="s">
        <v>557</v>
      </c>
      <c r="F134" t="s">
        <v>713</v>
      </c>
      <c r="G134" t="s">
        <v>557</v>
      </c>
      <c r="H134" t="s">
        <v>713</v>
      </c>
      <c r="I134" t="s">
        <v>557</v>
      </c>
      <c r="J134" t="s">
        <v>713</v>
      </c>
      <c r="K134" t="s">
        <v>557</v>
      </c>
      <c r="L134" t="s">
        <v>713</v>
      </c>
      <c r="M134" t="s">
        <v>557</v>
      </c>
      <c r="N134" t="s">
        <v>713</v>
      </c>
      <c r="O134" t="s">
        <v>557</v>
      </c>
      <c r="P134" t="s">
        <v>713</v>
      </c>
      <c r="Q134" t="s">
        <v>557</v>
      </c>
      <c r="R134" t="s">
        <v>713</v>
      </c>
      <c r="S134" t="s">
        <v>1732</v>
      </c>
      <c r="T134" t="s">
        <v>646</v>
      </c>
      <c r="U134" t="s">
        <v>1733</v>
      </c>
      <c r="V134" t="s">
        <v>561</v>
      </c>
      <c r="W134" t="s">
        <v>713</v>
      </c>
      <c r="X134" t="s">
        <v>713</v>
      </c>
      <c r="Y134" t="s">
        <v>1734</v>
      </c>
      <c r="Z134" t="s">
        <v>565</v>
      </c>
      <c r="AA134" t="s">
        <v>713</v>
      </c>
      <c r="AB134" t="s">
        <v>713</v>
      </c>
      <c r="AC134" t="s">
        <v>713</v>
      </c>
      <c r="AD134" t="s">
        <v>713</v>
      </c>
      <c r="AE134">
        <v>0</v>
      </c>
      <c r="AF134">
        <v>0</v>
      </c>
      <c r="AG134">
        <v>0</v>
      </c>
      <c r="AH134">
        <v>1</v>
      </c>
      <c r="AI134">
        <v>0</v>
      </c>
      <c r="AJ134">
        <v>1</v>
      </c>
      <c r="AK134">
        <v>0</v>
      </c>
      <c r="AL134">
        <v>0</v>
      </c>
      <c r="AM134">
        <v>0</v>
      </c>
      <c r="AN134">
        <v>1</v>
      </c>
      <c r="AO134">
        <v>0</v>
      </c>
      <c r="AP134">
        <v>1</v>
      </c>
      <c r="AQ134">
        <v>0</v>
      </c>
      <c r="AR134">
        <v>0</v>
      </c>
      <c r="AS134">
        <v>0</v>
      </c>
      <c r="AT134">
        <v>1</v>
      </c>
      <c r="AU134">
        <v>0</v>
      </c>
      <c r="AV134">
        <v>1</v>
      </c>
      <c r="AW134">
        <v>0</v>
      </c>
      <c r="AX134">
        <v>0</v>
      </c>
      <c r="AY134">
        <v>0</v>
      </c>
      <c r="AZ134">
        <v>1</v>
      </c>
      <c r="BA134">
        <v>0</v>
      </c>
      <c r="BB134">
        <v>1</v>
      </c>
      <c r="BC134">
        <v>0</v>
      </c>
      <c r="BD134">
        <v>0</v>
      </c>
      <c r="BE134">
        <v>0</v>
      </c>
      <c r="BF134">
        <v>1</v>
      </c>
      <c r="BG134">
        <v>0</v>
      </c>
      <c r="BH134">
        <v>1</v>
      </c>
      <c r="BI134">
        <v>0</v>
      </c>
      <c r="BJ134">
        <v>0</v>
      </c>
      <c r="BK134">
        <v>0</v>
      </c>
      <c r="BL134">
        <v>1</v>
      </c>
      <c r="BM134">
        <v>0</v>
      </c>
      <c r="BN134">
        <v>1</v>
      </c>
      <c r="BO134">
        <v>0</v>
      </c>
      <c r="BP134">
        <v>0</v>
      </c>
      <c r="BQ134">
        <v>0</v>
      </c>
      <c r="BR134">
        <v>1</v>
      </c>
      <c r="BS134">
        <v>0</v>
      </c>
      <c r="BT134">
        <v>1</v>
      </c>
      <c r="BU134">
        <v>0</v>
      </c>
      <c r="BV134">
        <v>0</v>
      </c>
      <c r="BW134">
        <v>0</v>
      </c>
      <c r="BX134">
        <v>0</v>
      </c>
      <c r="BY134">
        <v>0</v>
      </c>
      <c r="BZ134">
        <v>0</v>
      </c>
      <c r="CA134">
        <v>0</v>
      </c>
      <c r="CB134">
        <v>0</v>
      </c>
      <c r="CC134">
        <v>1</v>
      </c>
      <c r="CD134">
        <v>0</v>
      </c>
      <c r="CE134">
        <v>0</v>
      </c>
      <c r="CF134">
        <v>1</v>
      </c>
      <c r="CG134">
        <v>0</v>
      </c>
      <c r="CH134">
        <v>1</v>
      </c>
      <c r="CI134">
        <v>0</v>
      </c>
      <c r="CJ134">
        <v>0</v>
      </c>
      <c r="CK134">
        <v>0</v>
      </c>
      <c r="CL134">
        <v>0</v>
      </c>
      <c r="CM134">
        <v>0</v>
      </c>
      <c r="CN134">
        <v>0</v>
      </c>
      <c r="CO134">
        <v>0</v>
      </c>
      <c r="CP134">
        <v>0</v>
      </c>
      <c r="CQ134">
        <v>0</v>
      </c>
      <c r="CR134">
        <v>1</v>
      </c>
      <c r="CS134">
        <v>0</v>
      </c>
      <c r="CT134">
        <v>0</v>
      </c>
      <c r="CU134">
        <v>0</v>
      </c>
      <c r="CV134">
        <v>0</v>
      </c>
      <c r="CW134">
        <v>0</v>
      </c>
      <c r="CX134">
        <v>0</v>
      </c>
      <c r="CY134">
        <v>0</v>
      </c>
      <c r="CZ134">
        <v>0</v>
      </c>
      <c r="DA134">
        <v>0</v>
      </c>
      <c r="DB134">
        <v>0</v>
      </c>
      <c r="DC134">
        <v>0</v>
      </c>
      <c r="DD134">
        <v>0</v>
      </c>
      <c r="DE134">
        <v>0</v>
      </c>
      <c r="DF134">
        <v>0</v>
      </c>
      <c r="DG134">
        <v>0</v>
      </c>
      <c r="DH134">
        <v>0</v>
      </c>
      <c r="DI134">
        <v>0</v>
      </c>
      <c r="DJ134">
        <v>1</v>
      </c>
      <c r="DK134">
        <v>0</v>
      </c>
      <c r="DL134">
        <v>0</v>
      </c>
      <c r="DM134">
        <v>0</v>
      </c>
      <c r="DN134">
        <v>0</v>
      </c>
      <c r="DO134">
        <v>0</v>
      </c>
      <c r="DP134">
        <v>1</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row>
    <row r="135" spans="1:144">
      <c r="A135" t="s">
        <v>21</v>
      </c>
      <c r="B135" t="s">
        <v>37</v>
      </c>
      <c r="C135" t="s">
        <v>61</v>
      </c>
      <c r="D135" t="s">
        <v>257</v>
      </c>
      <c r="E135" t="s">
        <v>557</v>
      </c>
      <c r="F135" t="s">
        <v>1735</v>
      </c>
      <c r="G135" t="s">
        <v>555</v>
      </c>
      <c r="H135" t="s">
        <v>1736</v>
      </c>
      <c r="I135" t="s">
        <v>555</v>
      </c>
      <c r="J135" t="s">
        <v>1737</v>
      </c>
      <c r="K135" t="s">
        <v>556</v>
      </c>
      <c r="L135" t="s">
        <v>1738</v>
      </c>
      <c r="M135" t="s">
        <v>555</v>
      </c>
      <c r="N135" t="s">
        <v>1739</v>
      </c>
      <c r="O135" t="s">
        <v>555</v>
      </c>
      <c r="P135" t="s">
        <v>1740</v>
      </c>
      <c r="Q135" t="s">
        <v>556</v>
      </c>
      <c r="R135" t="s">
        <v>1741</v>
      </c>
      <c r="S135" t="s">
        <v>1742</v>
      </c>
      <c r="T135" t="s">
        <v>560</v>
      </c>
      <c r="U135" t="s">
        <v>1743</v>
      </c>
      <c r="V135" t="s">
        <v>562</v>
      </c>
      <c r="W135" t="s">
        <v>1744</v>
      </c>
      <c r="X135" t="s">
        <v>565</v>
      </c>
      <c r="Y135" t="s">
        <v>1745</v>
      </c>
      <c r="Z135" t="s">
        <v>564</v>
      </c>
      <c r="AA135" t="s">
        <v>1746</v>
      </c>
      <c r="AB135" t="s">
        <v>562</v>
      </c>
      <c r="AC135" t="s">
        <v>1747</v>
      </c>
      <c r="AD135" t="s">
        <v>565</v>
      </c>
      <c r="AE135">
        <v>0</v>
      </c>
      <c r="AF135">
        <v>0</v>
      </c>
      <c r="AG135">
        <v>0</v>
      </c>
      <c r="AH135">
        <v>1</v>
      </c>
      <c r="AI135">
        <v>0</v>
      </c>
      <c r="AJ135">
        <v>1</v>
      </c>
      <c r="AK135">
        <v>0</v>
      </c>
      <c r="AL135">
        <v>1</v>
      </c>
      <c r="AM135">
        <v>0</v>
      </c>
      <c r="AN135">
        <v>0</v>
      </c>
      <c r="AO135">
        <v>0</v>
      </c>
      <c r="AP135">
        <v>1</v>
      </c>
      <c r="AQ135">
        <v>0</v>
      </c>
      <c r="AR135">
        <v>1</v>
      </c>
      <c r="AS135">
        <v>0</v>
      </c>
      <c r="AT135">
        <v>0</v>
      </c>
      <c r="AU135">
        <v>0</v>
      </c>
      <c r="AV135">
        <v>1</v>
      </c>
      <c r="AW135">
        <v>0</v>
      </c>
      <c r="AX135">
        <v>0</v>
      </c>
      <c r="AY135">
        <v>1</v>
      </c>
      <c r="AZ135">
        <v>0</v>
      </c>
      <c r="BA135">
        <v>0</v>
      </c>
      <c r="BB135">
        <v>1</v>
      </c>
      <c r="BC135">
        <v>0</v>
      </c>
      <c r="BD135">
        <v>1</v>
      </c>
      <c r="BE135">
        <v>0</v>
      </c>
      <c r="BF135">
        <v>0</v>
      </c>
      <c r="BG135">
        <v>0</v>
      </c>
      <c r="BH135">
        <v>1</v>
      </c>
      <c r="BI135">
        <v>0</v>
      </c>
      <c r="BJ135">
        <v>1</v>
      </c>
      <c r="BK135">
        <v>0</v>
      </c>
      <c r="BL135">
        <v>0</v>
      </c>
      <c r="BM135">
        <v>0</v>
      </c>
      <c r="BN135">
        <v>1</v>
      </c>
      <c r="BO135">
        <v>0</v>
      </c>
      <c r="BP135">
        <v>0</v>
      </c>
      <c r="BQ135">
        <v>1</v>
      </c>
      <c r="BR135">
        <v>0</v>
      </c>
      <c r="BS135">
        <v>0</v>
      </c>
      <c r="BT135">
        <v>1</v>
      </c>
      <c r="BU135">
        <v>1</v>
      </c>
      <c r="BV135">
        <v>0</v>
      </c>
      <c r="BW135">
        <v>0</v>
      </c>
      <c r="BX135">
        <v>0</v>
      </c>
      <c r="BY135">
        <v>0</v>
      </c>
      <c r="BZ135">
        <v>0</v>
      </c>
      <c r="CA135">
        <v>0</v>
      </c>
      <c r="CB135">
        <v>0</v>
      </c>
      <c r="CC135">
        <v>0</v>
      </c>
      <c r="CD135">
        <v>0</v>
      </c>
      <c r="CE135">
        <v>0</v>
      </c>
      <c r="CF135">
        <v>1</v>
      </c>
      <c r="CG135">
        <v>0</v>
      </c>
      <c r="CH135">
        <v>0</v>
      </c>
      <c r="CI135">
        <v>1</v>
      </c>
      <c r="CJ135">
        <v>0</v>
      </c>
      <c r="CK135">
        <v>0</v>
      </c>
      <c r="CL135">
        <v>0</v>
      </c>
      <c r="CM135">
        <v>0</v>
      </c>
      <c r="CN135">
        <v>0</v>
      </c>
      <c r="CO135">
        <v>0</v>
      </c>
      <c r="CP135">
        <v>0</v>
      </c>
      <c r="CQ135">
        <v>0</v>
      </c>
      <c r="CR135">
        <v>1</v>
      </c>
      <c r="CS135">
        <v>0</v>
      </c>
      <c r="CT135">
        <v>0</v>
      </c>
      <c r="CU135">
        <v>0</v>
      </c>
      <c r="CV135">
        <v>0</v>
      </c>
      <c r="CW135">
        <v>0</v>
      </c>
      <c r="CX135">
        <v>1</v>
      </c>
      <c r="CY135">
        <v>0</v>
      </c>
      <c r="CZ135">
        <v>0</v>
      </c>
      <c r="DA135">
        <v>0</v>
      </c>
      <c r="DB135">
        <v>0</v>
      </c>
      <c r="DC135">
        <v>0</v>
      </c>
      <c r="DD135">
        <v>1</v>
      </c>
      <c r="DE135">
        <v>0</v>
      </c>
      <c r="DF135">
        <v>0</v>
      </c>
      <c r="DG135">
        <v>0</v>
      </c>
      <c r="DH135">
        <v>0</v>
      </c>
      <c r="DI135">
        <v>1</v>
      </c>
      <c r="DJ135">
        <v>0</v>
      </c>
      <c r="DK135">
        <v>0</v>
      </c>
      <c r="DL135">
        <v>0</v>
      </c>
      <c r="DM135">
        <v>0</v>
      </c>
      <c r="DN135">
        <v>0</v>
      </c>
      <c r="DO135">
        <v>0</v>
      </c>
      <c r="DP135">
        <v>1</v>
      </c>
      <c r="DQ135">
        <v>0</v>
      </c>
      <c r="DR135">
        <v>0</v>
      </c>
      <c r="DS135">
        <v>1</v>
      </c>
      <c r="DT135">
        <v>0</v>
      </c>
      <c r="DU135">
        <v>0</v>
      </c>
      <c r="DV135">
        <v>0</v>
      </c>
      <c r="DW135">
        <v>0</v>
      </c>
      <c r="DX135">
        <v>0</v>
      </c>
      <c r="DY135">
        <v>0</v>
      </c>
      <c r="DZ135">
        <v>0</v>
      </c>
      <c r="EA135">
        <v>0</v>
      </c>
      <c r="EB135">
        <v>1</v>
      </c>
      <c r="EC135">
        <v>0</v>
      </c>
      <c r="ED135">
        <v>0</v>
      </c>
      <c r="EE135">
        <v>0</v>
      </c>
      <c r="EF135">
        <v>0</v>
      </c>
      <c r="EG135">
        <v>0</v>
      </c>
      <c r="EH135">
        <v>1</v>
      </c>
      <c r="EI135">
        <v>0</v>
      </c>
      <c r="EJ135">
        <v>0</v>
      </c>
      <c r="EK135">
        <v>0</v>
      </c>
      <c r="EL135">
        <v>0</v>
      </c>
      <c r="EM135">
        <v>0</v>
      </c>
      <c r="EN135">
        <v>1</v>
      </c>
    </row>
    <row r="136" spans="1:144">
      <c r="A136" t="s">
        <v>21</v>
      </c>
      <c r="B136" t="s">
        <v>37</v>
      </c>
      <c r="C136" t="s">
        <v>59</v>
      </c>
      <c r="D136" t="s">
        <v>259</v>
      </c>
      <c r="E136" t="s">
        <v>557</v>
      </c>
      <c r="F136" t="s">
        <v>1748</v>
      </c>
      <c r="G136" t="s">
        <v>557</v>
      </c>
      <c r="H136" t="s">
        <v>1749</v>
      </c>
      <c r="I136" t="s">
        <v>557</v>
      </c>
      <c r="J136" t="s">
        <v>1750</v>
      </c>
      <c r="K136" t="s">
        <v>558</v>
      </c>
      <c r="L136" t="s">
        <v>1751</v>
      </c>
      <c r="M136" t="s">
        <v>557</v>
      </c>
      <c r="N136" t="s">
        <v>1752</v>
      </c>
      <c r="O136" t="s">
        <v>558</v>
      </c>
      <c r="P136" t="s">
        <v>1753</v>
      </c>
      <c r="Q136" t="s">
        <v>557</v>
      </c>
      <c r="R136" t="s">
        <v>1754</v>
      </c>
      <c r="S136" t="s">
        <v>1755</v>
      </c>
      <c r="T136" t="s">
        <v>562</v>
      </c>
      <c r="U136" t="s">
        <v>1756</v>
      </c>
      <c r="V136" t="s">
        <v>565</v>
      </c>
      <c r="W136" t="s">
        <v>1757</v>
      </c>
      <c r="X136" t="s">
        <v>562</v>
      </c>
      <c r="Y136" t="s">
        <v>1758</v>
      </c>
      <c r="Z136" t="s">
        <v>564</v>
      </c>
      <c r="AA136" t="s">
        <v>1759</v>
      </c>
      <c r="AB136" t="s">
        <v>560</v>
      </c>
      <c r="AC136" t="s">
        <v>1760</v>
      </c>
      <c r="AD136" t="s">
        <v>560</v>
      </c>
      <c r="AE136">
        <v>0</v>
      </c>
      <c r="AF136">
        <v>0</v>
      </c>
      <c r="AG136">
        <v>0</v>
      </c>
      <c r="AH136">
        <v>1</v>
      </c>
      <c r="AI136">
        <v>0</v>
      </c>
      <c r="AJ136">
        <v>1</v>
      </c>
      <c r="AK136">
        <v>0</v>
      </c>
      <c r="AL136">
        <v>0</v>
      </c>
      <c r="AM136">
        <v>0</v>
      </c>
      <c r="AN136">
        <v>1</v>
      </c>
      <c r="AO136">
        <v>0</v>
      </c>
      <c r="AP136">
        <v>1</v>
      </c>
      <c r="AQ136">
        <v>0</v>
      </c>
      <c r="AR136">
        <v>0</v>
      </c>
      <c r="AS136">
        <v>0</v>
      </c>
      <c r="AT136">
        <v>1</v>
      </c>
      <c r="AU136">
        <v>0</v>
      </c>
      <c r="AV136">
        <v>1</v>
      </c>
      <c r="AW136">
        <v>0</v>
      </c>
      <c r="AX136">
        <v>0</v>
      </c>
      <c r="AY136">
        <v>0</v>
      </c>
      <c r="AZ136">
        <v>0</v>
      </c>
      <c r="BA136">
        <v>1</v>
      </c>
      <c r="BB136">
        <v>1</v>
      </c>
      <c r="BC136">
        <v>0</v>
      </c>
      <c r="BD136">
        <v>0</v>
      </c>
      <c r="BE136">
        <v>0</v>
      </c>
      <c r="BF136">
        <v>1</v>
      </c>
      <c r="BG136">
        <v>0</v>
      </c>
      <c r="BH136">
        <v>1</v>
      </c>
      <c r="BI136">
        <v>0</v>
      </c>
      <c r="BJ136">
        <v>0</v>
      </c>
      <c r="BK136">
        <v>0</v>
      </c>
      <c r="BL136">
        <v>0</v>
      </c>
      <c r="BM136">
        <v>1</v>
      </c>
      <c r="BN136">
        <v>1</v>
      </c>
      <c r="BO136">
        <v>0</v>
      </c>
      <c r="BP136">
        <v>0</v>
      </c>
      <c r="BQ136">
        <v>0</v>
      </c>
      <c r="BR136">
        <v>1</v>
      </c>
      <c r="BS136">
        <v>0</v>
      </c>
      <c r="BT136">
        <v>1</v>
      </c>
      <c r="BU136">
        <v>0</v>
      </c>
      <c r="BV136">
        <v>0</v>
      </c>
      <c r="BW136">
        <v>1</v>
      </c>
      <c r="BX136">
        <v>0</v>
      </c>
      <c r="BY136">
        <v>0</v>
      </c>
      <c r="BZ136">
        <v>0</v>
      </c>
      <c r="CA136">
        <v>0</v>
      </c>
      <c r="CB136">
        <v>0</v>
      </c>
      <c r="CC136">
        <v>0</v>
      </c>
      <c r="CD136">
        <v>0</v>
      </c>
      <c r="CE136">
        <v>0</v>
      </c>
      <c r="CF136">
        <v>1</v>
      </c>
      <c r="CG136">
        <v>0</v>
      </c>
      <c r="CH136">
        <v>0</v>
      </c>
      <c r="CI136">
        <v>0</v>
      </c>
      <c r="CJ136">
        <v>0</v>
      </c>
      <c r="CK136">
        <v>0</v>
      </c>
      <c r="CL136">
        <v>1</v>
      </c>
      <c r="CM136">
        <v>0</v>
      </c>
      <c r="CN136">
        <v>0</v>
      </c>
      <c r="CO136">
        <v>0</v>
      </c>
      <c r="CP136">
        <v>0</v>
      </c>
      <c r="CQ136">
        <v>0</v>
      </c>
      <c r="CR136">
        <v>1</v>
      </c>
      <c r="CS136">
        <v>0</v>
      </c>
      <c r="CT136">
        <v>0</v>
      </c>
      <c r="CU136">
        <v>1</v>
      </c>
      <c r="CV136">
        <v>0</v>
      </c>
      <c r="CW136">
        <v>0</v>
      </c>
      <c r="CX136">
        <v>0</v>
      </c>
      <c r="CY136">
        <v>0</v>
      </c>
      <c r="CZ136">
        <v>0</v>
      </c>
      <c r="DA136">
        <v>0</v>
      </c>
      <c r="DB136">
        <v>0</v>
      </c>
      <c r="DC136">
        <v>0</v>
      </c>
      <c r="DD136">
        <v>1</v>
      </c>
      <c r="DE136">
        <v>0</v>
      </c>
      <c r="DF136">
        <v>0</v>
      </c>
      <c r="DG136">
        <v>0</v>
      </c>
      <c r="DH136">
        <v>0</v>
      </c>
      <c r="DI136">
        <v>1</v>
      </c>
      <c r="DJ136">
        <v>0</v>
      </c>
      <c r="DK136">
        <v>0</v>
      </c>
      <c r="DL136">
        <v>0</v>
      </c>
      <c r="DM136">
        <v>0</v>
      </c>
      <c r="DN136">
        <v>0</v>
      </c>
      <c r="DO136">
        <v>0</v>
      </c>
      <c r="DP136">
        <v>1</v>
      </c>
      <c r="DQ136">
        <v>1</v>
      </c>
      <c r="DR136">
        <v>0</v>
      </c>
      <c r="DS136">
        <v>0</v>
      </c>
      <c r="DT136">
        <v>0</v>
      </c>
      <c r="DU136">
        <v>0</v>
      </c>
      <c r="DV136">
        <v>0</v>
      </c>
      <c r="DW136">
        <v>0</v>
      </c>
      <c r="DX136">
        <v>0</v>
      </c>
      <c r="DY136">
        <v>0</v>
      </c>
      <c r="DZ136">
        <v>0</v>
      </c>
      <c r="EA136">
        <v>0</v>
      </c>
      <c r="EB136">
        <v>1</v>
      </c>
      <c r="EC136">
        <v>1</v>
      </c>
      <c r="ED136">
        <v>0</v>
      </c>
      <c r="EE136">
        <v>0</v>
      </c>
      <c r="EF136">
        <v>0</v>
      </c>
      <c r="EG136">
        <v>0</v>
      </c>
      <c r="EH136">
        <v>0</v>
      </c>
      <c r="EI136">
        <v>0</v>
      </c>
      <c r="EJ136">
        <v>0</v>
      </c>
      <c r="EK136">
        <v>0</v>
      </c>
      <c r="EL136">
        <v>0</v>
      </c>
      <c r="EM136">
        <v>0</v>
      </c>
      <c r="EN136">
        <v>1</v>
      </c>
    </row>
    <row r="137" spans="1:144">
      <c r="A137" t="s">
        <v>19</v>
      </c>
      <c r="B137" t="s">
        <v>35</v>
      </c>
      <c r="C137" t="s">
        <v>63</v>
      </c>
      <c r="D137" t="s">
        <v>261</v>
      </c>
      <c r="E137" t="s">
        <v>558</v>
      </c>
      <c r="F137" t="s">
        <v>1761</v>
      </c>
      <c r="G137" t="s">
        <v>557</v>
      </c>
      <c r="H137" t="s">
        <v>1762</v>
      </c>
      <c r="I137" t="s">
        <v>557</v>
      </c>
      <c r="J137" t="s">
        <v>1763</v>
      </c>
      <c r="K137" t="s">
        <v>557</v>
      </c>
      <c r="L137" t="s">
        <v>681</v>
      </c>
      <c r="M137" t="s">
        <v>557</v>
      </c>
      <c r="N137" t="s">
        <v>1764</v>
      </c>
      <c r="O137" t="s">
        <v>557</v>
      </c>
      <c r="P137" t="s">
        <v>1765</v>
      </c>
      <c r="Q137" t="s">
        <v>557</v>
      </c>
      <c r="R137" t="s">
        <v>1766</v>
      </c>
      <c r="S137" t="s">
        <v>685</v>
      </c>
      <c r="T137" t="s">
        <v>560</v>
      </c>
      <c r="U137" t="s">
        <v>1767</v>
      </c>
      <c r="V137" t="s">
        <v>561</v>
      </c>
      <c r="W137" t="s">
        <v>1768</v>
      </c>
      <c r="X137" t="s">
        <v>562</v>
      </c>
      <c r="Y137" t="s">
        <v>1769</v>
      </c>
      <c r="Z137" t="s">
        <v>646</v>
      </c>
      <c r="AA137" t="s">
        <v>689</v>
      </c>
      <c r="AB137" t="s">
        <v>569</v>
      </c>
      <c r="AC137" t="s">
        <v>690</v>
      </c>
      <c r="AD137" t="s">
        <v>646</v>
      </c>
      <c r="AE137">
        <v>0</v>
      </c>
      <c r="AF137">
        <v>0</v>
      </c>
      <c r="AG137">
        <v>0</v>
      </c>
      <c r="AH137">
        <v>0</v>
      </c>
      <c r="AI137">
        <v>1</v>
      </c>
      <c r="AJ137">
        <v>1</v>
      </c>
      <c r="AK137">
        <v>0</v>
      </c>
      <c r="AL137">
        <v>0</v>
      </c>
      <c r="AM137">
        <v>0</v>
      </c>
      <c r="AN137">
        <v>1</v>
      </c>
      <c r="AO137">
        <v>0</v>
      </c>
      <c r="AP137">
        <v>1</v>
      </c>
      <c r="AQ137">
        <v>0</v>
      </c>
      <c r="AR137">
        <v>0</v>
      </c>
      <c r="AS137">
        <v>0</v>
      </c>
      <c r="AT137">
        <v>1</v>
      </c>
      <c r="AU137">
        <v>0</v>
      </c>
      <c r="AV137">
        <v>1</v>
      </c>
      <c r="AW137">
        <v>0</v>
      </c>
      <c r="AX137">
        <v>0</v>
      </c>
      <c r="AY137">
        <v>0</v>
      </c>
      <c r="AZ137">
        <v>1</v>
      </c>
      <c r="BA137">
        <v>0</v>
      </c>
      <c r="BB137">
        <v>1</v>
      </c>
      <c r="BC137">
        <v>0</v>
      </c>
      <c r="BD137">
        <v>0</v>
      </c>
      <c r="BE137">
        <v>0</v>
      </c>
      <c r="BF137">
        <v>1</v>
      </c>
      <c r="BG137">
        <v>0</v>
      </c>
      <c r="BH137">
        <v>1</v>
      </c>
      <c r="BI137">
        <v>0</v>
      </c>
      <c r="BJ137">
        <v>0</v>
      </c>
      <c r="BK137">
        <v>0</v>
      </c>
      <c r="BL137">
        <v>1</v>
      </c>
      <c r="BM137">
        <v>0</v>
      </c>
      <c r="BN137">
        <v>1</v>
      </c>
      <c r="BO137">
        <v>0</v>
      </c>
      <c r="BP137">
        <v>0</v>
      </c>
      <c r="BQ137">
        <v>0</v>
      </c>
      <c r="BR137">
        <v>1</v>
      </c>
      <c r="BS137">
        <v>0</v>
      </c>
      <c r="BT137">
        <v>1</v>
      </c>
      <c r="BU137">
        <v>1</v>
      </c>
      <c r="BV137">
        <v>0</v>
      </c>
      <c r="BW137">
        <v>0</v>
      </c>
      <c r="BX137">
        <v>0</v>
      </c>
      <c r="BY137">
        <v>0</v>
      </c>
      <c r="BZ137">
        <v>0</v>
      </c>
      <c r="CA137">
        <v>0</v>
      </c>
      <c r="CB137">
        <v>0</v>
      </c>
      <c r="CC137">
        <v>0</v>
      </c>
      <c r="CD137">
        <v>0</v>
      </c>
      <c r="CE137">
        <v>0</v>
      </c>
      <c r="CF137">
        <v>1</v>
      </c>
      <c r="CG137">
        <v>0</v>
      </c>
      <c r="CH137">
        <v>1</v>
      </c>
      <c r="CI137">
        <v>0</v>
      </c>
      <c r="CJ137">
        <v>0</v>
      </c>
      <c r="CK137">
        <v>0</v>
      </c>
      <c r="CL137">
        <v>0</v>
      </c>
      <c r="CM137">
        <v>0</v>
      </c>
      <c r="CN137">
        <v>0</v>
      </c>
      <c r="CO137">
        <v>0</v>
      </c>
      <c r="CP137">
        <v>0</v>
      </c>
      <c r="CQ137">
        <v>0</v>
      </c>
      <c r="CR137">
        <v>1</v>
      </c>
      <c r="CS137">
        <v>0</v>
      </c>
      <c r="CT137">
        <v>0</v>
      </c>
      <c r="CU137">
        <v>1</v>
      </c>
      <c r="CV137">
        <v>0</v>
      </c>
      <c r="CW137">
        <v>0</v>
      </c>
      <c r="CX137">
        <v>0</v>
      </c>
      <c r="CY137">
        <v>0</v>
      </c>
      <c r="CZ137">
        <v>0</v>
      </c>
      <c r="DA137">
        <v>0</v>
      </c>
      <c r="DB137">
        <v>0</v>
      </c>
      <c r="DC137">
        <v>0</v>
      </c>
      <c r="DD137">
        <v>1</v>
      </c>
      <c r="DE137">
        <v>0</v>
      </c>
      <c r="DF137">
        <v>0</v>
      </c>
      <c r="DG137">
        <v>0</v>
      </c>
      <c r="DH137">
        <v>0</v>
      </c>
      <c r="DI137">
        <v>0</v>
      </c>
      <c r="DJ137">
        <v>0</v>
      </c>
      <c r="DK137">
        <v>0</v>
      </c>
      <c r="DL137">
        <v>0</v>
      </c>
      <c r="DM137">
        <v>1</v>
      </c>
      <c r="DN137">
        <v>0</v>
      </c>
      <c r="DO137">
        <v>0</v>
      </c>
      <c r="DP137">
        <v>1</v>
      </c>
      <c r="DQ137">
        <v>0</v>
      </c>
      <c r="DR137">
        <v>0</v>
      </c>
      <c r="DS137">
        <v>0</v>
      </c>
      <c r="DT137">
        <v>0</v>
      </c>
      <c r="DU137">
        <v>0</v>
      </c>
      <c r="DV137">
        <v>0</v>
      </c>
      <c r="DW137">
        <v>0</v>
      </c>
      <c r="DX137">
        <v>0</v>
      </c>
      <c r="DY137">
        <v>0</v>
      </c>
      <c r="DZ137">
        <v>1</v>
      </c>
      <c r="EA137">
        <v>0</v>
      </c>
      <c r="EB137">
        <v>1</v>
      </c>
      <c r="EC137">
        <v>0</v>
      </c>
      <c r="ED137">
        <v>0</v>
      </c>
      <c r="EE137">
        <v>0</v>
      </c>
      <c r="EF137">
        <v>0</v>
      </c>
      <c r="EG137">
        <v>0</v>
      </c>
      <c r="EH137">
        <v>0</v>
      </c>
      <c r="EI137">
        <v>0</v>
      </c>
      <c r="EJ137">
        <v>0</v>
      </c>
      <c r="EK137">
        <v>1</v>
      </c>
      <c r="EL137">
        <v>0</v>
      </c>
      <c r="EM137">
        <v>0</v>
      </c>
      <c r="EN137">
        <v>1</v>
      </c>
    </row>
    <row r="138" spans="1:144">
      <c r="A138" t="s">
        <v>15</v>
      </c>
      <c r="B138" t="s">
        <v>23</v>
      </c>
      <c r="C138" t="s">
        <v>43</v>
      </c>
      <c r="D138" t="s">
        <v>263</v>
      </c>
      <c r="E138" t="s">
        <v>557</v>
      </c>
      <c r="F138" t="s">
        <v>713</v>
      </c>
      <c r="G138" t="s">
        <v>557</v>
      </c>
      <c r="H138" t="s">
        <v>713</v>
      </c>
      <c r="I138" t="s">
        <v>557</v>
      </c>
      <c r="J138" t="s">
        <v>713</v>
      </c>
      <c r="K138" t="s">
        <v>556</v>
      </c>
      <c r="L138" t="s">
        <v>1770</v>
      </c>
      <c r="M138" t="s">
        <v>556</v>
      </c>
      <c r="N138" t="s">
        <v>1545</v>
      </c>
      <c r="O138" t="s">
        <v>557</v>
      </c>
      <c r="P138" t="s">
        <v>1771</v>
      </c>
      <c r="Q138" t="s">
        <v>556</v>
      </c>
      <c r="R138" t="s">
        <v>1772</v>
      </c>
      <c r="S138" t="s">
        <v>1546</v>
      </c>
      <c r="T138" t="s">
        <v>562</v>
      </c>
      <c r="U138" t="s">
        <v>1547</v>
      </c>
      <c r="V138" t="s">
        <v>646</v>
      </c>
      <c r="W138" t="s">
        <v>1773</v>
      </c>
      <c r="X138" t="s">
        <v>562</v>
      </c>
      <c r="Y138" t="s">
        <v>1549</v>
      </c>
      <c r="Z138" t="s">
        <v>560</v>
      </c>
      <c r="AA138" t="s">
        <v>1550</v>
      </c>
      <c r="AB138" t="s">
        <v>644</v>
      </c>
      <c r="AC138" t="s">
        <v>1551</v>
      </c>
      <c r="AD138" t="s">
        <v>565</v>
      </c>
      <c r="AE138">
        <v>0</v>
      </c>
      <c r="AF138">
        <v>0</v>
      </c>
      <c r="AG138">
        <v>0</v>
      </c>
      <c r="AH138">
        <v>1</v>
      </c>
      <c r="AI138">
        <v>0</v>
      </c>
      <c r="AJ138">
        <v>1</v>
      </c>
      <c r="AK138">
        <v>0</v>
      </c>
      <c r="AL138">
        <v>0</v>
      </c>
      <c r="AM138">
        <v>0</v>
      </c>
      <c r="AN138">
        <v>1</v>
      </c>
      <c r="AO138">
        <v>0</v>
      </c>
      <c r="AP138">
        <v>1</v>
      </c>
      <c r="AQ138">
        <v>0</v>
      </c>
      <c r="AR138">
        <v>0</v>
      </c>
      <c r="AS138">
        <v>0</v>
      </c>
      <c r="AT138">
        <v>1</v>
      </c>
      <c r="AU138">
        <v>0</v>
      </c>
      <c r="AV138">
        <v>1</v>
      </c>
      <c r="AW138">
        <v>0</v>
      </c>
      <c r="AX138">
        <v>0</v>
      </c>
      <c r="AY138">
        <v>1</v>
      </c>
      <c r="AZ138">
        <v>0</v>
      </c>
      <c r="BA138">
        <v>0</v>
      </c>
      <c r="BB138">
        <v>1</v>
      </c>
      <c r="BC138">
        <v>0</v>
      </c>
      <c r="BD138">
        <v>0</v>
      </c>
      <c r="BE138">
        <v>1</v>
      </c>
      <c r="BF138">
        <v>0</v>
      </c>
      <c r="BG138">
        <v>0</v>
      </c>
      <c r="BH138">
        <v>1</v>
      </c>
      <c r="BI138">
        <v>0</v>
      </c>
      <c r="BJ138">
        <v>0</v>
      </c>
      <c r="BK138">
        <v>0</v>
      </c>
      <c r="BL138">
        <v>1</v>
      </c>
      <c r="BM138">
        <v>0</v>
      </c>
      <c r="BN138">
        <v>1</v>
      </c>
      <c r="BO138">
        <v>0</v>
      </c>
      <c r="BP138">
        <v>0</v>
      </c>
      <c r="BQ138">
        <v>1</v>
      </c>
      <c r="BR138">
        <v>0</v>
      </c>
      <c r="BS138">
        <v>0</v>
      </c>
      <c r="BT138">
        <v>1</v>
      </c>
      <c r="BU138">
        <v>0</v>
      </c>
      <c r="BV138">
        <v>0</v>
      </c>
      <c r="BW138">
        <v>1</v>
      </c>
      <c r="BX138">
        <v>0</v>
      </c>
      <c r="BY138">
        <v>0</v>
      </c>
      <c r="BZ138">
        <v>0</v>
      </c>
      <c r="CA138">
        <v>0</v>
      </c>
      <c r="CB138">
        <v>0</v>
      </c>
      <c r="CC138">
        <v>0</v>
      </c>
      <c r="CD138">
        <v>0</v>
      </c>
      <c r="CE138">
        <v>0</v>
      </c>
      <c r="CF138">
        <v>1</v>
      </c>
      <c r="CG138">
        <v>0</v>
      </c>
      <c r="CH138">
        <v>0</v>
      </c>
      <c r="CI138">
        <v>0</v>
      </c>
      <c r="CJ138">
        <v>0</v>
      </c>
      <c r="CK138">
        <v>0</v>
      </c>
      <c r="CL138">
        <v>0</v>
      </c>
      <c r="CM138">
        <v>0</v>
      </c>
      <c r="CN138">
        <v>0</v>
      </c>
      <c r="CO138">
        <v>1</v>
      </c>
      <c r="CP138">
        <v>0</v>
      </c>
      <c r="CQ138">
        <v>0</v>
      </c>
      <c r="CR138">
        <v>1</v>
      </c>
      <c r="CS138">
        <v>0</v>
      </c>
      <c r="CT138">
        <v>0</v>
      </c>
      <c r="CU138">
        <v>1</v>
      </c>
      <c r="CV138">
        <v>0</v>
      </c>
      <c r="CW138">
        <v>0</v>
      </c>
      <c r="CX138">
        <v>0</v>
      </c>
      <c r="CY138">
        <v>0</v>
      </c>
      <c r="CZ138">
        <v>0</v>
      </c>
      <c r="DA138">
        <v>0</v>
      </c>
      <c r="DB138">
        <v>0</v>
      </c>
      <c r="DC138">
        <v>0</v>
      </c>
      <c r="DD138">
        <v>1</v>
      </c>
      <c r="DE138">
        <v>1</v>
      </c>
      <c r="DF138">
        <v>0</v>
      </c>
      <c r="DG138">
        <v>0</v>
      </c>
      <c r="DH138">
        <v>0</v>
      </c>
      <c r="DI138">
        <v>0</v>
      </c>
      <c r="DJ138">
        <v>0</v>
      </c>
      <c r="DK138">
        <v>0</v>
      </c>
      <c r="DL138">
        <v>0</v>
      </c>
      <c r="DM138">
        <v>0</v>
      </c>
      <c r="DN138">
        <v>0</v>
      </c>
      <c r="DO138">
        <v>0</v>
      </c>
      <c r="DP138">
        <v>1</v>
      </c>
      <c r="DQ138">
        <v>0</v>
      </c>
      <c r="DR138">
        <v>0</v>
      </c>
      <c r="DS138">
        <v>0</v>
      </c>
      <c r="DT138">
        <v>1</v>
      </c>
      <c r="DU138">
        <v>0</v>
      </c>
      <c r="DV138">
        <v>0</v>
      </c>
      <c r="DW138">
        <v>0</v>
      </c>
      <c r="DX138">
        <v>0</v>
      </c>
      <c r="DY138">
        <v>0</v>
      </c>
      <c r="DZ138">
        <v>0</v>
      </c>
      <c r="EA138">
        <v>0</v>
      </c>
      <c r="EB138">
        <v>1</v>
      </c>
      <c r="EC138">
        <v>0</v>
      </c>
      <c r="ED138">
        <v>0</v>
      </c>
      <c r="EE138">
        <v>0</v>
      </c>
      <c r="EF138">
        <v>0</v>
      </c>
      <c r="EG138">
        <v>0</v>
      </c>
      <c r="EH138">
        <v>1</v>
      </c>
      <c r="EI138">
        <v>0</v>
      </c>
      <c r="EJ138">
        <v>0</v>
      </c>
      <c r="EK138">
        <v>0</v>
      </c>
      <c r="EL138">
        <v>0</v>
      </c>
      <c r="EM138">
        <v>0</v>
      </c>
      <c r="EN138">
        <v>1</v>
      </c>
    </row>
    <row r="139" spans="1:144">
      <c r="A139" t="s">
        <v>19</v>
      </c>
      <c r="B139" t="s">
        <v>35</v>
      </c>
      <c r="C139" t="s">
        <v>63</v>
      </c>
      <c r="D139" t="s">
        <v>265</v>
      </c>
      <c r="E139" t="s">
        <v>557</v>
      </c>
      <c r="F139" t="s">
        <v>1774</v>
      </c>
      <c r="G139" t="s">
        <v>557</v>
      </c>
      <c r="H139" t="s">
        <v>713</v>
      </c>
      <c r="I139" t="s">
        <v>557</v>
      </c>
      <c r="J139" t="s">
        <v>1775</v>
      </c>
      <c r="K139" t="s">
        <v>556</v>
      </c>
      <c r="L139" t="s">
        <v>1776</v>
      </c>
      <c r="M139" t="s">
        <v>555</v>
      </c>
      <c r="N139" t="s">
        <v>1777</v>
      </c>
      <c r="O139" t="s">
        <v>557</v>
      </c>
      <c r="P139" t="s">
        <v>1778</v>
      </c>
      <c r="Q139" t="s">
        <v>557</v>
      </c>
      <c r="R139" t="s">
        <v>1779</v>
      </c>
      <c r="S139" t="s">
        <v>1780</v>
      </c>
      <c r="T139" t="s">
        <v>562</v>
      </c>
      <c r="U139" t="s">
        <v>1781</v>
      </c>
      <c r="V139" t="s">
        <v>562</v>
      </c>
      <c r="W139" t="s">
        <v>1782</v>
      </c>
      <c r="X139" t="s">
        <v>564</v>
      </c>
      <c r="Y139" t="s">
        <v>1783</v>
      </c>
      <c r="Z139" t="s">
        <v>565</v>
      </c>
      <c r="AA139" t="s">
        <v>1784</v>
      </c>
      <c r="AB139" t="s">
        <v>564</v>
      </c>
      <c r="AC139" t="s">
        <v>1785</v>
      </c>
      <c r="AD139" t="s">
        <v>564</v>
      </c>
      <c r="AE139">
        <v>0</v>
      </c>
      <c r="AF139">
        <v>0</v>
      </c>
      <c r="AG139">
        <v>0</v>
      </c>
      <c r="AH139">
        <v>1</v>
      </c>
      <c r="AI139">
        <v>0</v>
      </c>
      <c r="AJ139">
        <v>1</v>
      </c>
      <c r="AK139">
        <v>0</v>
      </c>
      <c r="AL139">
        <v>0</v>
      </c>
      <c r="AM139">
        <v>0</v>
      </c>
      <c r="AN139">
        <v>1</v>
      </c>
      <c r="AO139">
        <v>0</v>
      </c>
      <c r="AP139">
        <v>1</v>
      </c>
      <c r="AQ139">
        <v>0</v>
      </c>
      <c r="AR139">
        <v>0</v>
      </c>
      <c r="AS139">
        <v>0</v>
      </c>
      <c r="AT139">
        <v>1</v>
      </c>
      <c r="AU139">
        <v>0</v>
      </c>
      <c r="AV139">
        <v>1</v>
      </c>
      <c r="AW139">
        <v>0</v>
      </c>
      <c r="AX139">
        <v>0</v>
      </c>
      <c r="AY139">
        <v>1</v>
      </c>
      <c r="AZ139">
        <v>0</v>
      </c>
      <c r="BA139">
        <v>0</v>
      </c>
      <c r="BB139">
        <v>1</v>
      </c>
      <c r="BC139">
        <v>0</v>
      </c>
      <c r="BD139">
        <v>1</v>
      </c>
      <c r="BE139">
        <v>0</v>
      </c>
      <c r="BF139">
        <v>0</v>
      </c>
      <c r="BG139">
        <v>0</v>
      </c>
      <c r="BH139">
        <v>1</v>
      </c>
      <c r="BI139">
        <v>0</v>
      </c>
      <c r="BJ139">
        <v>0</v>
      </c>
      <c r="BK139">
        <v>0</v>
      </c>
      <c r="BL139">
        <v>1</v>
      </c>
      <c r="BM139">
        <v>0</v>
      </c>
      <c r="BN139">
        <v>1</v>
      </c>
      <c r="BO139">
        <v>0</v>
      </c>
      <c r="BP139">
        <v>0</v>
      </c>
      <c r="BQ139">
        <v>0</v>
      </c>
      <c r="BR139">
        <v>1</v>
      </c>
      <c r="BS139">
        <v>0</v>
      </c>
      <c r="BT139">
        <v>1</v>
      </c>
      <c r="BU139">
        <v>0</v>
      </c>
      <c r="BV139">
        <v>0</v>
      </c>
      <c r="BW139">
        <v>1</v>
      </c>
      <c r="BX139">
        <v>0</v>
      </c>
      <c r="BY139">
        <v>0</v>
      </c>
      <c r="BZ139">
        <v>0</v>
      </c>
      <c r="CA139">
        <v>0</v>
      </c>
      <c r="CB139">
        <v>0</v>
      </c>
      <c r="CC139">
        <v>0</v>
      </c>
      <c r="CD139">
        <v>0</v>
      </c>
      <c r="CE139">
        <v>0</v>
      </c>
      <c r="CF139">
        <v>1</v>
      </c>
      <c r="CG139">
        <v>0</v>
      </c>
      <c r="CH139">
        <v>0</v>
      </c>
      <c r="CI139">
        <v>1</v>
      </c>
      <c r="CJ139">
        <v>0</v>
      </c>
      <c r="CK139">
        <v>0</v>
      </c>
      <c r="CL139">
        <v>0</v>
      </c>
      <c r="CM139">
        <v>0</v>
      </c>
      <c r="CN139">
        <v>0</v>
      </c>
      <c r="CO139">
        <v>0</v>
      </c>
      <c r="CP139">
        <v>0</v>
      </c>
      <c r="CQ139">
        <v>0</v>
      </c>
      <c r="CR139">
        <v>1</v>
      </c>
      <c r="CS139">
        <v>0</v>
      </c>
      <c r="CT139">
        <v>0</v>
      </c>
      <c r="CU139">
        <v>0</v>
      </c>
      <c r="CV139">
        <v>0</v>
      </c>
      <c r="CW139">
        <v>1</v>
      </c>
      <c r="CX139">
        <v>0</v>
      </c>
      <c r="CY139">
        <v>0</v>
      </c>
      <c r="CZ139">
        <v>0</v>
      </c>
      <c r="DA139">
        <v>0</v>
      </c>
      <c r="DB139">
        <v>0</v>
      </c>
      <c r="DC139">
        <v>0</v>
      </c>
      <c r="DD139">
        <v>1</v>
      </c>
      <c r="DE139">
        <v>0</v>
      </c>
      <c r="DF139">
        <v>0</v>
      </c>
      <c r="DG139">
        <v>0</v>
      </c>
      <c r="DH139">
        <v>0</v>
      </c>
      <c r="DI139">
        <v>0</v>
      </c>
      <c r="DJ139">
        <v>1</v>
      </c>
      <c r="DK139">
        <v>0</v>
      </c>
      <c r="DL139">
        <v>0</v>
      </c>
      <c r="DM139">
        <v>0</v>
      </c>
      <c r="DN139">
        <v>0</v>
      </c>
      <c r="DO139">
        <v>0</v>
      </c>
      <c r="DP139">
        <v>1</v>
      </c>
      <c r="DQ139">
        <v>0</v>
      </c>
      <c r="DR139">
        <v>0</v>
      </c>
      <c r="DS139">
        <v>0</v>
      </c>
      <c r="DT139">
        <v>0</v>
      </c>
      <c r="DU139">
        <v>1</v>
      </c>
      <c r="DV139">
        <v>0</v>
      </c>
      <c r="DW139">
        <v>0</v>
      </c>
      <c r="DX139">
        <v>0</v>
      </c>
      <c r="DY139">
        <v>0</v>
      </c>
      <c r="DZ139">
        <v>0</v>
      </c>
      <c r="EA139">
        <v>0</v>
      </c>
      <c r="EB139">
        <v>1</v>
      </c>
      <c r="EC139">
        <v>0</v>
      </c>
      <c r="ED139">
        <v>0</v>
      </c>
      <c r="EE139">
        <v>0</v>
      </c>
      <c r="EF139">
        <v>0</v>
      </c>
      <c r="EG139">
        <v>1</v>
      </c>
      <c r="EH139">
        <v>0</v>
      </c>
      <c r="EI139">
        <v>0</v>
      </c>
      <c r="EJ139">
        <v>0</v>
      </c>
      <c r="EK139">
        <v>0</v>
      </c>
      <c r="EL139">
        <v>0</v>
      </c>
      <c r="EM139">
        <v>0</v>
      </c>
      <c r="EN139">
        <v>1</v>
      </c>
    </row>
    <row r="140" spans="1:144">
      <c r="A140" t="s">
        <v>15</v>
      </c>
      <c r="B140" t="s">
        <v>25</v>
      </c>
      <c r="C140" t="s">
        <v>469</v>
      </c>
      <c r="D140" t="s">
        <v>267</v>
      </c>
      <c r="E140" t="s">
        <v>558</v>
      </c>
      <c r="F140" t="s">
        <v>713</v>
      </c>
      <c r="G140" t="s">
        <v>558</v>
      </c>
      <c r="H140" t="s">
        <v>713</v>
      </c>
      <c r="I140" t="s">
        <v>558</v>
      </c>
      <c r="J140" t="s">
        <v>713</v>
      </c>
      <c r="K140" t="s">
        <v>557</v>
      </c>
      <c r="L140" t="s">
        <v>713</v>
      </c>
      <c r="M140" t="s">
        <v>558</v>
      </c>
      <c r="N140" t="s">
        <v>713</v>
      </c>
      <c r="O140" t="s">
        <v>557</v>
      </c>
      <c r="P140" t="s">
        <v>713</v>
      </c>
      <c r="Q140" t="s">
        <v>557</v>
      </c>
      <c r="R140" t="s">
        <v>713</v>
      </c>
      <c r="S140" t="s">
        <v>1786</v>
      </c>
      <c r="T140" t="s">
        <v>562</v>
      </c>
      <c r="U140" t="s">
        <v>1787</v>
      </c>
      <c r="V140" t="s">
        <v>562</v>
      </c>
      <c r="W140" t="s">
        <v>1788</v>
      </c>
      <c r="X140" t="s">
        <v>560</v>
      </c>
      <c r="Y140" t="s">
        <v>1789</v>
      </c>
      <c r="Z140" t="s">
        <v>565</v>
      </c>
      <c r="AA140" t="s">
        <v>1790</v>
      </c>
      <c r="AB140" t="s">
        <v>566</v>
      </c>
      <c r="AC140" t="s">
        <v>713</v>
      </c>
      <c r="AD140" t="s">
        <v>713</v>
      </c>
      <c r="AE140">
        <v>0</v>
      </c>
      <c r="AF140">
        <v>0</v>
      </c>
      <c r="AG140">
        <v>0</v>
      </c>
      <c r="AH140">
        <v>0</v>
      </c>
      <c r="AI140">
        <v>1</v>
      </c>
      <c r="AJ140">
        <v>1</v>
      </c>
      <c r="AK140">
        <v>0</v>
      </c>
      <c r="AL140">
        <v>0</v>
      </c>
      <c r="AM140">
        <v>0</v>
      </c>
      <c r="AN140">
        <v>0</v>
      </c>
      <c r="AO140">
        <v>1</v>
      </c>
      <c r="AP140">
        <v>1</v>
      </c>
      <c r="AQ140">
        <v>0</v>
      </c>
      <c r="AR140">
        <v>0</v>
      </c>
      <c r="AS140">
        <v>0</v>
      </c>
      <c r="AT140">
        <v>0</v>
      </c>
      <c r="AU140">
        <v>1</v>
      </c>
      <c r="AV140">
        <v>1</v>
      </c>
      <c r="AW140">
        <v>0</v>
      </c>
      <c r="AX140">
        <v>0</v>
      </c>
      <c r="AY140">
        <v>0</v>
      </c>
      <c r="AZ140">
        <v>1</v>
      </c>
      <c r="BA140">
        <v>0</v>
      </c>
      <c r="BB140">
        <v>1</v>
      </c>
      <c r="BC140">
        <v>0</v>
      </c>
      <c r="BD140">
        <v>0</v>
      </c>
      <c r="BE140">
        <v>0</v>
      </c>
      <c r="BF140">
        <v>0</v>
      </c>
      <c r="BG140">
        <v>1</v>
      </c>
      <c r="BH140">
        <v>1</v>
      </c>
      <c r="BI140">
        <v>0</v>
      </c>
      <c r="BJ140">
        <v>0</v>
      </c>
      <c r="BK140">
        <v>0</v>
      </c>
      <c r="BL140">
        <v>1</v>
      </c>
      <c r="BM140">
        <v>0</v>
      </c>
      <c r="BN140">
        <v>1</v>
      </c>
      <c r="BO140">
        <v>0</v>
      </c>
      <c r="BP140">
        <v>0</v>
      </c>
      <c r="BQ140">
        <v>0</v>
      </c>
      <c r="BR140">
        <v>1</v>
      </c>
      <c r="BS140">
        <v>0</v>
      </c>
      <c r="BT140">
        <v>1</v>
      </c>
      <c r="BU140">
        <v>0</v>
      </c>
      <c r="BV140">
        <v>0</v>
      </c>
      <c r="BW140">
        <v>1</v>
      </c>
      <c r="BX140">
        <v>0</v>
      </c>
      <c r="BY140">
        <v>0</v>
      </c>
      <c r="BZ140">
        <v>0</v>
      </c>
      <c r="CA140">
        <v>0</v>
      </c>
      <c r="CB140">
        <v>0</v>
      </c>
      <c r="CC140">
        <v>0</v>
      </c>
      <c r="CD140">
        <v>0</v>
      </c>
      <c r="CE140">
        <v>0</v>
      </c>
      <c r="CF140">
        <v>1</v>
      </c>
      <c r="CG140">
        <v>0</v>
      </c>
      <c r="CH140">
        <v>0</v>
      </c>
      <c r="CI140">
        <v>1</v>
      </c>
      <c r="CJ140">
        <v>0</v>
      </c>
      <c r="CK140">
        <v>0</v>
      </c>
      <c r="CL140">
        <v>0</v>
      </c>
      <c r="CM140">
        <v>0</v>
      </c>
      <c r="CN140">
        <v>0</v>
      </c>
      <c r="CO140">
        <v>0</v>
      </c>
      <c r="CP140">
        <v>0</v>
      </c>
      <c r="CQ140">
        <v>0</v>
      </c>
      <c r="CR140">
        <v>1</v>
      </c>
      <c r="CS140">
        <v>1</v>
      </c>
      <c r="CT140">
        <v>0</v>
      </c>
      <c r="CU140">
        <v>0</v>
      </c>
      <c r="CV140">
        <v>0</v>
      </c>
      <c r="CW140">
        <v>0</v>
      </c>
      <c r="CX140">
        <v>0</v>
      </c>
      <c r="CY140">
        <v>0</v>
      </c>
      <c r="CZ140">
        <v>0</v>
      </c>
      <c r="DA140">
        <v>0</v>
      </c>
      <c r="DB140">
        <v>0</v>
      </c>
      <c r="DC140">
        <v>0</v>
      </c>
      <c r="DD140">
        <v>1</v>
      </c>
      <c r="DE140">
        <v>0</v>
      </c>
      <c r="DF140">
        <v>0</v>
      </c>
      <c r="DG140">
        <v>0</v>
      </c>
      <c r="DH140">
        <v>0</v>
      </c>
      <c r="DI140">
        <v>0</v>
      </c>
      <c r="DJ140">
        <v>1</v>
      </c>
      <c r="DK140">
        <v>0</v>
      </c>
      <c r="DL140">
        <v>0</v>
      </c>
      <c r="DM140">
        <v>0</v>
      </c>
      <c r="DN140">
        <v>0</v>
      </c>
      <c r="DO140">
        <v>0</v>
      </c>
      <c r="DP140">
        <v>1</v>
      </c>
      <c r="DQ140">
        <v>0</v>
      </c>
      <c r="DR140">
        <v>0</v>
      </c>
      <c r="DS140">
        <v>0</v>
      </c>
      <c r="DT140">
        <v>0</v>
      </c>
      <c r="DU140">
        <v>0</v>
      </c>
      <c r="DV140">
        <v>0</v>
      </c>
      <c r="DW140">
        <v>1</v>
      </c>
      <c r="DX140">
        <v>0</v>
      </c>
      <c r="DY140">
        <v>0</v>
      </c>
      <c r="DZ140">
        <v>0</v>
      </c>
      <c r="EA140">
        <v>0</v>
      </c>
      <c r="EB140">
        <v>1</v>
      </c>
      <c r="EC140">
        <v>0</v>
      </c>
      <c r="ED140">
        <v>0</v>
      </c>
      <c r="EE140">
        <v>0</v>
      </c>
      <c r="EF140">
        <v>0</v>
      </c>
      <c r="EG140">
        <v>0</v>
      </c>
      <c r="EH140">
        <v>0</v>
      </c>
      <c r="EI140">
        <v>0</v>
      </c>
      <c r="EJ140">
        <v>0</v>
      </c>
      <c r="EK140">
        <v>0</v>
      </c>
      <c r="EL140">
        <v>0</v>
      </c>
      <c r="EM140">
        <v>0</v>
      </c>
      <c r="EN140">
        <v>0</v>
      </c>
    </row>
    <row r="141" spans="1:144">
      <c r="A141" t="s">
        <v>15</v>
      </c>
      <c r="B141" t="s">
        <v>27</v>
      </c>
      <c r="C141" t="s">
        <v>41</v>
      </c>
      <c r="D141" t="s">
        <v>269</v>
      </c>
      <c r="E141" t="s">
        <v>557</v>
      </c>
      <c r="F141" t="s">
        <v>1791</v>
      </c>
      <c r="G141" t="s">
        <v>558</v>
      </c>
      <c r="H141" t="s">
        <v>1792</v>
      </c>
      <c r="I141" t="s">
        <v>557</v>
      </c>
      <c r="J141" t="s">
        <v>1793</v>
      </c>
      <c r="K141" t="s">
        <v>557</v>
      </c>
      <c r="L141" t="s">
        <v>1794</v>
      </c>
      <c r="M141" t="s">
        <v>557</v>
      </c>
      <c r="N141" t="s">
        <v>1795</v>
      </c>
      <c r="O141" t="s">
        <v>557</v>
      </c>
      <c r="P141" t="s">
        <v>1796</v>
      </c>
      <c r="Q141" t="s">
        <v>557</v>
      </c>
      <c r="R141" t="s">
        <v>1797</v>
      </c>
      <c r="S141" t="s">
        <v>1798</v>
      </c>
      <c r="T141" t="s">
        <v>562</v>
      </c>
      <c r="U141" t="s">
        <v>1799</v>
      </c>
      <c r="V141" t="s">
        <v>566</v>
      </c>
      <c r="W141" t="s">
        <v>1800</v>
      </c>
      <c r="X141" t="s">
        <v>564</v>
      </c>
      <c r="Y141" t="s">
        <v>1801</v>
      </c>
      <c r="Z141" t="s">
        <v>565</v>
      </c>
      <c r="AA141" t="s">
        <v>1802</v>
      </c>
      <c r="AB141" t="s">
        <v>565</v>
      </c>
      <c r="AC141" t="s">
        <v>1803</v>
      </c>
      <c r="AD141" t="s">
        <v>566</v>
      </c>
      <c r="AE141">
        <v>0</v>
      </c>
      <c r="AF141">
        <v>0</v>
      </c>
      <c r="AG141">
        <v>0</v>
      </c>
      <c r="AH141">
        <v>1</v>
      </c>
      <c r="AI141">
        <v>0</v>
      </c>
      <c r="AJ141">
        <v>1</v>
      </c>
      <c r="AK141">
        <v>0</v>
      </c>
      <c r="AL141">
        <v>0</v>
      </c>
      <c r="AM141">
        <v>0</v>
      </c>
      <c r="AN141">
        <v>0</v>
      </c>
      <c r="AO141">
        <v>1</v>
      </c>
      <c r="AP141">
        <v>1</v>
      </c>
      <c r="AQ141">
        <v>0</v>
      </c>
      <c r="AR141">
        <v>0</v>
      </c>
      <c r="AS141">
        <v>0</v>
      </c>
      <c r="AT141">
        <v>1</v>
      </c>
      <c r="AU141">
        <v>0</v>
      </c>
      <c r="AV141">
        <v>1</v>
      </c>
      <c r="AW141">
        <v>0</v>
      </c>
      <c r="AX141">
        <v>0</v>
      </c>
      <c r="AY141">
        <v>0</v>
      </c>
      <c r="AZ141">
        <v>1</v>
      </c>
      <c r="BA141">
        <v>0</v>
      </c>
      <c r="BB141">
        <v>1</v>
      </c>
      <c r="BC141">
        <v>0</v>
      </c>
      <c r="BD141">
        <v>0</v>
      </c>
      <c r="BE141">
        <v>0</v>
      </c>
      <c r="BF141">
        <v>1</v>
      </c>
      <c r="BG141">
        <v>0</v>
      </c>
      <c r="BH141">
        <v>1</v>
      </c>
      <c r="BI141">
        <v>0</v>
      </c>
      <c r="BJ141">
        <v>0</v>
      </c>
      <c r="BK141">
        <v>0</v>
      </c>
      <c r="BL141">
        <v>1</v>
      </c>
      <c r="BM141">
        <v>0</v>
      </c>
      <c r="BN141">
        <v>1</v>
      </c>
      <c r="BO141">
        <v>0</v>
      </c>
      <c r="BP141">
        <v>0</v>
      </c>
      <c r="BQ141">
        <v>0</v>
      </c>
      <c r="BR141">
        <v>1</v>
      </c>
      <c r="BS141">
        <v>0</v>
      </c>
      <c r="BT141">
        <v>1</v>
      </c>
      <c r="BU141">
        <v>0</v>
      </c>
      <c r="BV141">
        <v>0</v>
      </c>
      <c r="BW141">
        <v>1</v>
      </c>
      <c r="BX141">
        <v>0</v>
      </c>
      <c r="BY141">
        <v>0</v>
      </c>
      <c r="BZ141">
        <v>0</v>
      </c>
      <c r="CA141">
        <v>0</v>
      </c>
      <c r="CB141">
        <v>0</v>
      </c>
      <c r="CC141">
        <v>0</v>
      </c>
      <c r="CD141">
        <v>0</v>
      </c>
      <c r="CE141">
        <v>0</v>
      </c>
      <c r="CF141">
        <v>1</v>
      </c>
      <c r="CG141">
        <v>0</v>
      </c>
      <c r="CH141">
        <v>0</v>
      </c>
      <c r="CI141">
        <v>0</v>
      </c>
      <c r="CJ141">
        <v>0</v>
      </c>
      <c r="CK141">
        <v>0</v>
      </c>
      <c r="CL141">
        <v>0</v>
      </c>
      <c r="CM141">
        <v>1</v>
      </c>
      <c r="CN141">
        <v>0</v>
      </c>
      <c r="CO141">
        <v>0</v>
      </c>
      <c r="CP141">
        <v>0</v>
      </c>
      <c r="CQ141">
        <v>0</v>
      </c>
      <c r="CR141">
        <v>1</v>
      </c>
      <c r="CS141">
        <v>0</v>
      </c>
      <c r="CT141">
        <v>0</v>
      </c>
      <c r="CU141">
        <v>0</v>
      </c>
      <c r="CV141">
        <v>0</v>
      </c>
      <c r="CW141">
        <v>1</v>
      </c>
      <c r="CX141">
        <v>0</v>
      </c>
      <c r="CY141">
        <v>0</v>
      </c>
      <c r="CZ141">
        <v>0</v>
      </c>
      <c r="DA141">
        <v>0</v>
      </c>
      <c r="DB141">
        <v>0</v>
      </c>
      <c r="DC141">
        <v>0</v>
      </c>
      <c r="DD141">
        <v>1</v>
      </c>
      <c r="DE141">
        <v>0</v>
      </c>
      <c r="DF141">
        <v>0</v>
      </c>
      <c r="DG141">
        <v>0</v>
      </c>
      <c r="DH141">
        <v>0</v>
      </c>
      <c r="DI141">
        <v>0</v>
      </c>
      <c r="DJ141">
        <v>1</v>
      </c>
      <c r="DK141">
        <v>0</v>
      </c>
      <c r="DL141">
        <v>0</v>
      </c>
      <c r="DM141">
        <v>0</v>
      </c>
      <c r="DN141">
        <v>0</v>
      </c>
      <c r="DO141">
        <v>0</v>
      </c>
      <c r="DP141">
        <v>1</v>
      </c>
      <c r="DQ141">
        <v>0</v>
      </c>
      <c r="DR141">
        <v>0</v>
      </c>
      <c r="DS141">
        <v>0</v>
      </c>
      <c r="DT141">
        <v>0</v>
      </c>
      <c r="DU141">
        <v>0</v>
      </c>
      <c r="DV141">
        <v>1</v>
      </c>
      <c r="DW141">
        <v>0</v>
      </c>
      <c r="DX141">
        <v>0</v>
      </c>
      <c r="DY141">
        <v>0</v>
      </c>
      <c r="DZ141">
        <v>0</v>
      </c>
      <c r="EA141">
        <v>0</v>
      </c>
      <c r="EB141">
        <v>1</v>
      </c>
      <c r="EC141">
        <v>0</v>
      </c>
      <c r="ED141">
        <v>0</v>
      </c>
      <c r="EE141">
        <v>0</v>
      </c>
      <c r="EF141">
        <v>0</v>
      </c>
      <c r="EG141">
        <v>0</v>
      </c>
      <c r="EH141">
        <v>0</v>
      </c>
      <c r="EI141">
        <v>1</v>
      </c>
      <c r="EJ141">
        <v>0</v>
      </c>
      <c r="EK141">
        <v>0</v>
      </c>
      <c r="EL141">
        <v>0</v>
      </c>
      <c r="EM141">
        <v>0</v>
      </c>
      <c r="EN141">
        <v>1</v>
      </c>
    </row>
    <row r="142" spans="1:144">
      <c r="A142" t="s">
        <v>17</v>
      </c>
      <c r="B142" t="s">
        <v>29</v>
      </c>
      <c r="C142" t="s">
        <v>51</v>
      </c>
      <c r="D142" t="s">
        <v>271</v>
      </c>
      <c r="E142" t="s">
        <v>558</v>
      </c>
      <c r="F142" t="s">
        <v>1804</v>
      </c>
      <c r="G142" t="s">
        <v>557</v>
      </c>
      <c r="H142" t="s">
        <v>1805</v>
      </c>
      <c r="I142" t="s">
        <v>558</v>
      </c>
      <c r="J142" t="s">
        <v>1806</v>
      </c>
      <c r="K142" t="s">
        <v>557</v>
      </c>
      <c r="L142" t="s">
        <v>1807</v>
      </c>
      <c r="M142" t="s">
        <v>558</v>
      </c>
      <c r="N142" t="s">
        <v>1808</v>
      </c>
      <c r="O142" t="s">
        <v>558</v>
      </c>
      <c r="P142" t="s">
        <v>1809</v>
      </c>
      <c r="Q142" t="s">
        <v>558</v>
      </c>
      <c r="R142" t="s">
        <v>1810</v>
      </c>
      <c r="S142" t="s">
        <v>1811</v>
      </c>
      <c r="T142" t="s">
        <v>560</v>
      </c>
      <c r="U142" t="s">
        <v>1812</v>
      </c>
      <c r="V142" t="s">
        <v>566</v>
      </c>
      <c r="W142" t="s">
        <v>1813</v>
      </c>
      <c r="X142" t="s">
        <v>562</v>
      </c>
      <c r="Y142" t="s">
        <v>1814</v>
      </c>
      <c r="Z142" t="s">
        <v>569</v>
      </c>
      <c r="AA142" t="s">
        <v>1815</v>
      </c>
      <c r="AB142" t="s">
        <v>565</v>
      </c>
      <c r="AC142" t="s">
        <v>1816</v>
      </c>
      <c r="AD142" t="s">
        <v>566</v>
      </c>
      <c r="AE142">
        <v>0</v>
      </c>
      <c r="AF142">
        <v>0</v>
      </c>
      <c r="AG142">
        <v>0</v>
      </c>
      <c r="AH142">
        <v>0</v>
      </c>
      <c r="AI142">
        <v>1</v>
      </c>
      <c r="AJ142">
        <v>1</v>
      </c>
      <c r="AK142">
        <v>0</v>
      </c>
      <c r="AL142">
        <v>0</v>
      </c>
      <c r="AM142">
        <v>0</v>
      </c>
      <c r="AN142">
        <v>1</v>
      </c>
      <c r="AO142">
        <v>0</v>
      </c>
      <c r="AP142">
        <v>1</v>
      </c>
      <c r="AQ142">
        <v>0</v>
      </c>
      <c r="AR142">
        <v>0</v>
      </c>
      <c r="AS142">
        <v>0</v>
      </c>
      <c r="AT142">
        <v>0</v>
      </c>
      <c r="AU142">
        <v>1</v>
      </c>
      <c r="AV142">
        <v>1</v>
      </c>
      <c r="AW142">
        <v>0</v>
      </c>
      <c r="AX142">
        <v>0</v>
      </c>
      <c r="AY142">
        <v>0</v>
      </c>
      <c r="AZ142">
        <v>1</v>
      </c>
      <c r="BA142">
        <v>0</v>
      </c>
      <c r="BB142">
        <v>1</v>
      </c>
      <c r="BC142">
        <v>0</v>
      </c>
      <c r="BD142">
        <v>0</v>
      </c>
      <c r="BE142">
        <v>0</v>
      </c>
      <c r="BF142">
        <v>0</v>
      </c>
      <c r="BG142">
        <v>1</v>
      </c>
      <c r="BH142">
        <v>1</v>
      </c>
      <c r="BI142">
        <v>0</v>
      </c>
      <c r="BJ142">
        <v>0</v>
      </c>
      <c r="BK142">
        <v>0</v>
      </c>
      <c r="BL142">
        <v>0</v>
      </c>
      <c r="BM142">
        <v>1</v>
      </c>
      <c r="BN142">
        <v>1</v>
      </c>
      <c r="BO142">
        <v>0</v>
      </c>
      <c r="BP142">
        <v>0</v>
      </c>
      <c r="BQ142">
        <v>0</v>
      </c>
      <c r="BR142">
        <v>0</v>
      </c>
      <c r="BS142">
        <v>1</v>
      </c>
      <c r="BT142">
        <v>1</v>
      </c>
      <c r="BU142">
        <v>1</v>
      </c>
      <c r="BV142">
        <v>0</v>
      </c>
      <c r="BW142">
        <v>0</v>
      </c>
      <c r="BX142">
        <v>0</v>
      </c>
      <c r="BY142">
        <v>0</v>
      </c>
      <c r="BZ142">
        <v>0</v>
      </c>
      <c r="CA142">
        <v>0</v>
      </c>
      <c r="CB142">
        <v>0</v>
      </c>
      <c r="CC142">
        <v>0</v>
      </c>
      <c r="CD142">
        <v>0</v>
      </c>
      <c r="CE142">
        <v>0</v>
      </c>
      <c r="CF142">
        <v>1</v>
      </c>
      <c r="CG142">
        <v>0</v>
      </c>
      <c r="CH142">
        <v>0</v>
      </c>
      <c r="CI142">
        <v>0</v>
      </c>
      <c r="CJ142">
        <v>0</v>
      </c>
      <c r="CK142">
        <v>0</v>
      </c>
      <c r="CL142">
        <v>0</v>
      </c>
      <c r="CM142">
        <v>1</v>
      </c>
      <c r="CN142">
        <v>0</v>
      </c>
      <c r="CO142">
        <v>0</v>
      </c>
      <c r="CP142">
        <v>0</v>
      </c>
      <c r="CQ142">
        <v>0</v>
      </c>
      <c r="CR142">
        <v>1</v>
      </c>
      <c r="CS142">
        <v>0</v>
      </c>
      <c r="CT142">
        <v>0</v>
      </c>
      <c r="CU142">
        <v>1</v>
      </c>
      <c r="CV142">
        <v>0</v>
      </c>
      <c r="CW142">
        <v>0</v>
      </c>
      <c r="CX142">
        <v>0</v>
      </c>
      <c r="CY142">
        <v>0</v>
      </c>
      <c r="CZ142">
        <v>0</v>
      </c>
      <c r="DA142">
        <v>0</v>
      </c>
      <c r="DB142">
        <v>0</v>
      </c>
      <c r="DC142">
        <v>0</v>
      </c>
      <c r="DD142">
        <v>1</v>
      </c>
      <c r="DE142">
        <v>0</v>
      </c>
      <c r="DF142">
        <v>0</v>
      </c>
      <c r="DG142">
        <v>0</v>
      </c>
      <c r="DH142">
        <v>0</v>
      </c>
      <c r="DI142">
        <v>0</v>
      </c>
      <c r="DJ142">
        <v>0</v>
      </c>
      <c r="DK142">
        <v>0</v>
      </c>
      <c r="DL142">
        <v>0</v>
      </c>
      <c r="DM142">
        <v>0</v>
      </c>
      <c r="DN142">
        <v>1</v>
      </c>
      <c r="DO142">
        <v>0</v>
      </c>
      <c r="DP142">
        <v>1</v>
      </c>
      <c r="DQ142">
        <v>0</v>
      </c>
      <c r="DR142">
        <v>0</v>
      </c>
      <c r="DS142">
        <v>0</v>
      </c>
      <c r="DT142">
        <v>0</v>
      </c>
      <c r="DU142">
        <v>0</v>
      </c>
      <c r="DV142">
        <v>1</v>
      </c>
      <c r="DW142">
        <v>0</v>
      </c>
      <c r="DX142">
        <v>0</v>
      </c>
      <c r="DY142">
        <v>0</v>
      </c>
      <c r="DZ142">
        <v>0</v>
      </c>
      <c r="EA142">
        <v>0</v>
      </c>
      <c r="EB142">
        <v>1</v>
      </c>
      <c r="EC142">
        <v>0</v>
      </c>
      <c r="ED142">
        <v>0</v>
      </c>
      <c r="EE142">
        <v>0</v>
      </c>
      <c r="EF142">
        <v>0</v>
      </c>
      <c r="EG142">
        <v>0</v>
      </c>
      <c r="EH142">
        <v>0</v>
      </c>
      <c r="EI142">
        <v>1</v>
      </c>
      <c r="EJ142">
        <v>0</v>
      </c>
      <c r="EK142">
        <v>0</v>
      </c>
      <c r="EL142">
        <v>0</v>
      </c>
      <c r="EM142">
        <v>0</v>
      </c>
      <c r="EN142">
        <v>1</v>
      </c>
    </row>
    <row r="143" spans="1:144">
      <c r="A143" t="s">
        <v>15</v>
      </c>
      <c r="B143" t="s">
        <v>25</v>
      </c>
      <c r="C143" t="s">
        <v>469</v>
      </c>
      <c r="D143" t="s">
        <v>273</v>
      </c>
      <c r="E143" t="s">
        <v>556</v>
      </c>
      <c r="F143" t="s">
        <v>1817</v>
      </c>
      <c r="G143" t="s">
        <v>557</v>
      </c>
      <c r="H143" t="s">
        <v>1818</v>
      </c>
      <c r="I143" t="s">
        <v>557</v>
      </c>
      <c r="J143" t="s">
        <v>1819</v>
      </c>
      <c r="K143" t="s">
        <v>556</v>
      </c>
      <c r="L143" t="s">
        <v>1820</v>
      </c>
      <c r="M143" t="s">
        <v>556</v>
      </c>
      <c r="N143" t="s">
        <v>1821</v>
      </c>
      <c r="O143" t="s">
        <v>556</v>
      </c>
      <c r="P143" t="s">
        <v>1822</v>
      </c>
      <c r="Q143" t="s">
        <v>556</v>
      </c>
      <c r="R143" t="s">
        <v>1823</v>
      </c>
      <c r="S143" t="s">
        <v>1824</v>
      </c>
      <c r="T143" t="s">
        <v>561</v>
      </c>
      <c r="U143" t="s">
        <v>1825</v>
      </c>
      <c r="V143" t="s">
        <v>565</v>
      </c>
      <c r="W143" t="s">
        <v>1826</v>
      </c>
      <c r="X143" t="s">
        <v>562</v>
      </c>
      <c r="Y143" t="s">
        <v>1827</v>
      </c>
      <c r="Z143" t="s">
        <v>564</v>
      </c>
      <c r="AA143" t="s">
        <v>1828</v>
      </c>
      <c r="AB143" t="s">
        <v>566</v>
      </c>
      <c r="AC143" t="s">
        <v>1829</v>
      </c>
      <c r="AD143" t="s">
        <v>644</v>
      </c>
      <c r="AE143">
        <v>0</v>
      </c>
      <c r="AF143">
        <v>0</v>
      </c>
      <c r="AG143">
        <v>1</v>
      </c>
      <c r="AH143">
        <v>0</v>
      </c>
      <c r="AI143">
        <v>0</v>
      </c>
      <c r="AJ143">
        <v>1</v>
      </c>
      <c r="AK143">
        <v>0</v>
      </c>
      <c r="AL143">
        <v>0</v>
      </c>
      <c r="AM143">
        <v>0</v>
      </c>
      <c r="AN143">
        <v>1</v>
      </c>
      <c r="AO143">
        <v>0</v>
      </c>
      <c r="AP143">
        <v>1</v>
      </c>
      <c r="AQ143">
        <v>0</v>
      </c>
      <c r="AR143">
        <v>0</v>
      </c>
      <c r="AS143">
        <v>0</v>
      </c>
      <c r="AT143">
        <v>1</v>
      </c>
      <c r="AU143">
        <v>0</v>
      </c>
      <c r="AV143">
        <v>1</v>
      </c>
      <c r="AW143">
        <v>0</v>
      </c>
      <c r="AX143">
        <v>0</v>
      </c>
      <c r="AY143">
        <v>1</v>
      </c>
      <c r="AZ143">
        <v>0</v>
      </c>
      <c r="BA143">
        <v>0</v>
      </c>
      <c r="BB143">
        <v>1</v>
      </c>
      <c r="BC143">
        <v>0</v>
      </c>
      <c r="BD143">
        <v>0</v>
      </c>
      <c r="BE143">
        <v>1</v>
      </c>
      <c r="BF143">
        <v>0</v>
      </c>
      <c r="BG143">
        <v>0</v>
      </c>
      <c r="BH143">
        <v>1</v>
      </c>
      <c r="BI143">
        <v>0</v>
      </c>
      <c r="BJ143">
        <v>0</v>
      </c>
      <c r="BK143">
        <v>1</v>
      </c>
      <c r="BL143">
        <v>0</v>
      </c>
      <c r="BM143">
        <v>0</v>
      </c>
      <c r="BN143">
        <v>1</v>
      </c>
      <c r="BO143">
        <v>0</v>
      </c>
      <c r="BP143">
        <v>0</v>
      </c>
      <c r="BQ143">
        <v>1</v>
      </c>
      <c r="BR143">
        <v>0</v>
      </c>
      <c r="BS143">
        <v>0</v>
      </c>
      <c r="BT143">
        <v>1</v>
      </c>
      <c r="BU143">
        <v>0</v>
      </c>
      <c r="BV143">
        <v>1</v>
      </c>
      <c r="BW143">
        <v>0</v>
      </c>
      <c r="BX143">
        <v>0</v>
      </c>
      <c r="BY143">
        <v>0</v>
      </c>
      <c r="BZ143">
        <v>0</v>
      </c>
      <c r="CA143">
        <v>0</v>
      </c>
      <c r="CB143">
        <v>0</v>
      </c>
      <c r="CC143">
        <v>0</v>
      </c>
      <c r="CD143">
        <v>0</v>
      </c>
      <c r="CE143">
        <v>0</v>
      </c>
      <c r="CF143">
        <v>1</v>
      </c>
      <c r="CG143">
        <v>0</v>
      </c>
      <c r="CH143">
        <v>0</v>
      </c>
      <c r="CI143">
        <v>0</v>
      </c>
      <c r="CJ143">
        <v>0</v>
      </c>
      <c r="CK143">
        <v>0</v>
      </c>
      <c r="CL143">
        <v>1</v>
      </c>
      <c r="CM143">
        <v>0</v>
      </c>
      <c r="CN143">
        <v>0</v>
      </c>
      <c r="CO143">
        <v>0</v>
      </c>
      <c r="CP143">
        <v>0</v>
      </c>
      <c r="CQ143">
        <v>0</v>
      </c>
      <c r="CR143">
        <v>1</v>
      </c>
      <c r="CS143">
        <v>0</v>
      </c>
      <c r="CT143">
        <v>0</v>
      </c>
      <c r="CU143">
        <v>1</v>
      </c>
      <c r="CV143">
        <v>0</v>
      </c>
      <c r="CW143">
        <v>0</v>
      </c>
      <c r="CX143">
        <v>0</v>
      </c>
      <c r="CY143">
        <v>0</v>
      </c>
      <c r="CZ143">
        <v>0</v>
      </c>
      <c r="DA143">
        <v>0</v>
      </c>
      <c r="DB143">
        <v>0</v>
      </c>
      <c r="DC143">
        <v>0</v>
      </c>
      <c r="DD143">
        <v>1</v>
      </c>
      <c r="DE143">
        <v>0</v>
      </c>
      <c r="DF143">
        <v>0</v>
      </c>
      <c r="DG143">
        <v>0</v>
      </c>
      <c r="DH143">
        <v>0</v>
      </c>
      <c r="DI143">
        <v>1</v>
      </c>
      <c r="DJ143">
        <v>0</v>
      </c>
      <c r="DK143">
        <v>0</v>
      </c>
      <c r="DL143">
        <v>0</v>
      </c>
      <c r="DM143">
        <v>0</v>
      </c>
      <c r="DN143">
        <v>0</v>
      </c>
      <c r="DO143">
        <v>0</v>
      </c>
      <c r="DP143">
        <v>1</v>
      </c>
      <c r="DQ143">
        <v>0</v>
      </c>
      <c r="DR143">
        <v>0</v>
      </c>
      <c r="DS143">
        <v>0</v>
      </c>
      <c r="DT143">
        <v>0</v>
      </c>
      <c r="DU143">
        <v>0</v>
      </c>
      <c r="DV143">
        <v>0</v>
      </c>
      <c r="DW143">
        <v>1</v>
      </c>
      <c r="DX143">
        <v>0</v>
      </c>
      <c r="DY143">
        <v>0</v>
      </c>
      <c r="DZ143">
        <v>0</v>
      </c>
      <c r="EA143">
        <v>0</v>
      </c>
      <c r="EB143">
        <v>1</v>
      </c>
      <c r="EC143">
        <v>0</v>
      </c>
      <c r="ED143">
        <v>0</v>
      </c>
      <c r="EE143">
        <v>0</v>
      </c>
      <c r="EF143">
        <v>1</v>
      </c>
      <c r="EG143">
        <v>0</v>
      </c>
      <c r="EH143">
        <v>0</v>
      </c>
      <c r="EI143">
        <v>0</v>
      </c>
      <c r="EJ143">
        <v>0</v>
      </c>
      <c r="EK143">
        <v>0</v>
      </c>
      <c r="EL143">
        <v>0</v>
      </c>
      <c r="EM143">
        <v>0</v>
      </c>
      <c r="EN143">
        <v>1</v>
      </c>
    </row>
    <row r="144" spans="1:144">
      <c r="A144" t="s">
        <v>17</v>
      </c>
      <c r="B144" t="s">
        <v>31</v>
      </c>
      <c r="C144" t="s">
        <v>49</v>
      </c>
      <c r="D144" t="s">
        <v>275</v>
      </c>
      <c r="E144" t="s">
        <v>558</v>
      </c>
      <c r="F144" t="s">
        <v>1830</v>
      </c>
      <c r="G144" t="s">
        <v>558</v>
      </c>
      <c r="H144" t="s">
        <v>1831</v>
      </c>
      <c r="I144" t="s">
        <v>558</v>
      </c>
      <c r="J144" t="s">
        <v>1832</v>
      </c>
      <c r="K144" t="s">
        <v>557</v>
      </c>
      <c r="L144" t="s">
        <v>1833</v>
      </c>
      <c r="M144" t="s">
        <v>558</v>
      </c>
      <c r="N144" t="s">
        <v>1834</v>
      </c>
      <c r="O144" t="s">
        <v>557</v>
      </c>
      <c r="P144" t="s">
        <v>1835</v>
      </c>
      <c r="Q144" t="s">
        <v>558</v>
      </c>
      <c r="R144" t="s">
        <v>1836</v>
      </c>
      <c r="S144" t="s">
        <v>1837</v>
      </c>
      <c r="T144" t="s">
        <v>564</v>
      </c>
      <c r="U144" t="s">
        <v>1838</v>
      </c>
      <c r="V144" t="s">
        <v>560</v>
      </c>
      <c r="W144" t="s">
        <v>1839</v>
      </c>
      <c r="X144" t="s">
        <v>569</v>
      </c>
      <c r="Y144" t="s">
        <v>1840</v>
      </c>
      <c r="Z144" t="s">
        <v>566</v>
      </c>
      <c r="AA144" t="s">
        <v>1841</v>
      </c>
      <c r="AB144" t="s">
        <v>564</v>
      </c>
      <c r="AC144" t="s">
        <v>1842</v>
      </c>
      <c r="AD144" t="s">
        <v>645</v>
      </c>
      <c r="AE144">
        <v>0</v>
      </c>
      <c r="AF144">
        <v>0</v>
      </c>
      <c r="AG144">
        <v>0</v>
      </c>
      <c r="AH144">
        <v>0</v>
      </c>
      <c r="AI144">
        <v>1</v>
      </c>
      <c r="AJ144">
        <v>1</v>
      </c>
      <c r="AK144">
        <v>0</v>
      </c>
      <c r="AL144">
        <v>0</v>
      </c>
      <c r="AM144">
        <v>0</v>
      </c>
      <c r="AN144">
        <v>0</v>
      </c>
      <c r="AO144">
        <v>1</v>
      </c>
      <c r="AP144">
        <v>1</v>
      </c>
      <c r="AQ144">
        <v>0</v>
      </c>
      <c r="AR144">
        <v>0</v>
      </c>
      <c r="AS144">
        <v>0</v>
      </c>
      <c r="AT144">
        <v>0</v>
      </c>
      <c r="AU144">
        <v>1</v>
      </c>
      <c r="AV144">
        <v>1</v>
      </c>
      <c r="AW144">
        <v>0</v>
      </c>
      <c r="AX144">
        <v>0</v>
      </c>
      <c r="AY144">
        <v>0</v>
      </c>
      <c r="AZ144">
        <v>1</v>
      </c>
      <c r="BA144">
        <v>0</v>
      </c>
      <c r="BB144">
        <v>1</v>
      </c>
      <c r="BC144">
        <v>0</v>
      </c>
      <c r="BD144">
        <v>0</v>
      </c>
      <c r="BE144">
        <v>0</v>
      </c>
      <c r="BF144">
        <v>0</v>
      </c>
      <c r="BG144">
        <v>1</v>
      </c>
      <c r="BH144">
        <v>1</v>
      </c>
      <c r="BI144">
        <v>0</v>
      </c>
      <c r="BJ144">
        <v>0</v>
      </c>
      <c r="BK144">
        <v>0</v>
      </c>
      <c r="BL144">
        <v>1</v>
      </c>
      <c r="BM144">
        <v>0</v>
      </c>
      <c r="BN144">
        <v>1</v>
      </c>
      <c r="BO144">
        <v>0</v>
      </c>
      <c r="BP144">
        <v>0</v>
      </c>
      <c r="BQ144">
        <v>0</v>
      </c>
      <c r="BR144">
        <v>0</v>
      </c>
      <c r="BS144">
        <v>1</v>
      </c>
      <c r="BT144">
        <v>1</v>
      </c>
      <c r="BU144">
        <v>0</v>
      </c>
      <c r="BV144">
        <v>0</v>
      </c>
      <c r="BW144">
        <v>0</v>
      </c>
      <c r="BX144">
        <v>0</v>
      </c>
      <c r="BY144">
        <v>1</v>
      </c>
      <c r="BZ144">
        <v>0</v>
      </c>
      <c r="CA144">
        <v>0</v>
      </c>
      <c r="CB144">
        <v>0</v>
      </c>
      <c r="CC144">
        <v>0</v>
      </c>
      <c r="CD144">
        <v>0</v>
      </c>
      <c r="CE144">
        <v>0</v>
      </c>
      <c r="CF144">
        <v>1</v>
      </c>
      <c r="CG144">
        <v>1</v>
      </c>
      <c r="CH144">
        <v>0</v>
      </c>
      <c r="CI144">
        <v>0</v>
      </c>
      <c r="CJ144">
        <v>0</v>
      </c>
      <c r="CK144">
        <v>0</v>
      </c>
      <c r="CL144">
        <v>0</v>
      </c>
      <c r="CM144">
        <v>0</v>
      </c>
      <c r="CN144">
        <v>0</v>
      </c>
      <c r="CO144">
        <v>0</v>
      </c>
      <c r="CP144">
        <v>0</v>
      </c>
      <c r="CQ144">
        <v>0</v>
      </c>
      <c r="CR144">
        <v>1</v>
      </c>
      <c r="CS144">
        <v>0</v>
      </c>
      <c r="CT144">
        <v>0</v>
      </c>
      <c r="CU144">
        <v>0</v>
      </c>
      <c r="CV144">
        <v>0</v>
      </c>
      <c r="CW144">
        <v>0</v>
      </c>
      <c r="CX144">
        <v>0</v>
      </c>
      <c r="CY144">
        <v>0</v>
      </c>
      <c r="CZ144">
        <v>0</v>
      </c>
      <c r="DA144">
        <v>0</v>
      </c>
      <c r="DB144">
        <v>1</v>
      </c>
      <c r="DC144">
        <v>0</v>
      </c>
      <c r="DD144">
        <v>1</v>
      </c>
      <c r="DE144">
        <v>0</v>
      </c>
      <c r="DF144">
        <v>0</v>
      </c>
      <c r="DG144">
        <v>0</v>
      </c>
      <c r="DH144">
        <v>0</v>
      </c>
      <c r="DI144">
        <v>0</v>
      </c>
      <c r="DJ144">
        <v>0</v>
      </c>
      <c r="DK144">
        <v>1</v>
      </c>
      <c r="DL144">
        <v>0</v>
      </c>
      <c r="DM144">
        <v>0</v>
      </c>
      <c r="DN144">
        <v>0</v>
      </c>
      <c r="DO144">
        <v>0</v>
      </c>
      <c r="DP144">
        <v>1</v>
      </c>
      <c r="DQ144">
        <v>0</v>
      </c>
      <c r="DR144">
        <v>0</v>
      </c>
      <c r="DS144">
        <v>0</v>
      </c>
      <c r="DT144">
        <v>0</v>
      </c>
      <c r="DU144">
        <v>1</v>
      </c>
      <c r="DV144">
        <v>0</v>
      </c>
      <c r="DW144">
        <v>0</v>
      </c>
      <c r="DX144">
        <v>0</v>
      </c>
      <c r="DY144">
        <v>0</v>
      </c>
      <c r="DZ144">
        <v>0</v>
      </c>
      <c r="EA144">
        <v>0</v>
      </c>
      <c r="EB144">
        <v>1</v>
      </c>
      <c r="EC144">
        <v>0</v>
      </c>
      <c r="ED144">
        <v>0</v>
      </c>
      <c r="EE144">
        <v>0</v>
      </c>
      <c r="EF144">
        <v>0</v>
      </c>
      <c r="EG144">
        <v>0</v>
      </c>
      <c r="EH144">
        <v>0</v>
      </c>
      <c r="EI144">
        <v>0</v>
      </c>
      <c r="EJ144">
        <v>1</v>
      </c>
      <c r="EK144">
        <v>0</v>
      </c>
      <c r="EL144">
        <v>0</v>
      </c>
      <c r="EM144">
        <v>0</v>
      </c>
      <c r="EN144">
        <v>1</v>
      </c>
    </row>
    <row r="145" spans="1:144">
      <c r="A145" t="s">
        <v>15</v>
      </c>
      <c r="B145" t="s">
        <v>25</v>
      </c>
      <c r="C145" t="s">
        <v>45</v>
      </c>
      <c r="D145" t="s">
        <v>277</v>
      </c>
      <c r="E145" t="s">
        <v>556</v>
      </c>
      <c r="F145" t="s">
        <v>713</v>
      </c>
      <c r="G145" t="s">
        <v>556</v>
      </c>
      <c r="H145" t="s">
        <v>713</v>
      </c>
      <c r="I145" t="s">
        <v>556</v>
      </c>
      <c r="J145" t="s">
        <v>713</v>
      </c>
      <c r="K145" t="s">
        <v>556</v>
      </c>
      <c r="L145" t="s">
        <v>713</v>
      </c>
      <c r="M145" t="s">
        <v>556</v>
      </c>
      <c r="N145" t="s">
        <v>713</v>
      </c>
      <c r="O145" t="s">
        <v>556</v>
      </c>
      <c r="P145" t="s">
        <v>1843</v>
      </c>
      <c r="Q145" t="s">
        <v>556</v>
      </c>
      <c r="R145" t="s">
        <v>1843</v>
      </c>
      <c r="S145" t="s">
        <v>1844</v>
      </c>
      <c r="T145" t="s">
        <v>561</v>
      </c>
      <c r="U145" t="s">
        <v>1845</v>
      </c>
      <c r="V145" t="s">
        <v>562</v>
      </c>
      <c r="W145" t="s">
        <v>1846</v>
      </c>
      <c r="X145" t="s">
        <v>565</v>
      </c>
      <c r="Y145" t="s">
        <v>1847</v>
      </c>
      <c r="Z145" t="s">
        <v>644</v>
      </c>
      <c r="AA145" t="s">
        <v>1848</v>
      </c>
      <c r="AB145" t="s">
        <v>564</v>
      </c>
      <c r="AC145" t="s">
        <v>1849</v>
      </c>
      <c r="AD145" t="s">
        <v>565</v>
      </c>
      <c r="AE145">
        <v>0</v>
      </c>
      <c r="AF145">
        <v>0</v>
      </c>
      <c r="AG145">
        <v>1</v>
      </c>
      <c r="AH145">
        <v>0</v>
      </c>
      <c r="AI145">
        <v>0</v>
      </c>
      <c r="AJ145">
        <v>1</v>
      </c>
      <c r="AK145">
        <v>0</v>
      </c>
      <c r="AL145">
        <v>0</v>
      </c>
      <c r="AM145">
        <v>1</v>
      </c>
      <c r="AN145">
        <v>0</v>
      </c>
      <c r="AO145">
        <v>0</v>
      </c>
      <c r="AP145">
        <v>1</v>
      </c>
      <c r="AQ145">
        <v>0</v>
      </c>
      <c r="AR145">
        <v>0</v>
      </c>
      <c r="AS145">
        <v>1</v>
      </c>
      <c r="AT145">
        <v>0</v>
      </c>
      <c r="AU145">
        <v>0</v>
      </c>
      <c r="AV145">
        <v>1</v>
      </c>
      <c r="AW145">
        <v>0</v>
      </c>
      <c r="AX145">
        <v>0</v>
      </c>
      <c r="AY145">
        <v>1</v>
      </c>
      <c r="AZ145">
        <v>0</v>
      </c>
      <c r="BA145">
        <v>0</v>
      </c>
      <c r="BB145">
        <v>1</v>
      </c>
      <c r="BC145">
        <v>0</v>
      </c>
      <c r="BD145">
        <v>0</v>
      </c>
      <c r="BE145">
        <v>1</v>
      </c>
      <c r="BF145">
        <v>0</v>
      </c>
      <c r="BG145">
        <v>0</v>
      </c>
      <c r="BH145">
        <v>1</v>
      </c>
      <c r="BI145">
        <v>0</v>
      </c>
      <c r="BJ145">
        <v>0</v>
      </c>
      <c r="BK145">
        <v>1</v>
      </c>
      <c r="BL145">
        <v>0</v>
      </c>
      <c r="BM145">
        <v>0</v>
      </c>
      <c r="BN145">
        <v>1</v>
      </c>
      <c r="BO145">
        <v>0</v>
      </c>
      <c r="BP145">
        <v>0</v>
      </c>
      <c r="BQ145">
        <v>1</v>
      </c>
      <c r="BR145">
        <v>0</v>
      </c>
      <c r="BS145">
        <v>0</v>
      </c>
      <c r="BT145">
        <v>1</v>
      </c>
      <c r="BU145">
        <v>0</v>
      </c>
      <c r="BV145">
        <v>1</v>
      </c>
      <c r="BW145">
        <v>0</v>
      </c>
      <c r="BX145">
        <v>0</v>
      </c>
      <c r="BY145">
        <v>0</v>
      </c>
      <c r="BZ145">
        <v>0</v>
      </c>
      <c r="CA145">
        <v>0</v>
      </c>
      <c r="CB145">
        <v>0</v>
      </c>
      <c r="CC145">
        <v>0</v>
      </c>
      <c r="CD145">
        <v>0</v>
      </c>
      <c r="CE145">
        <v>0</v>
      </c>
      <c r="CF145">
        <v>1</v>
      </c>
      <c r="CG145">
        <v>0</v>
      </c>
      <c r="CH145">
        <v>0</v>
      </c>
      <c r="CI145">
        <v>1</v>
      </c>
      <c r="CJ145">
        <v>0</v>
      </c>
      <c r="CK145">
        <v>0</v>
      </c>
      <c r="CL145">
        <v>0</v>
      </c>
      <c r="CM145">
        <v>0</v>
      </c>
      <c r="CN145">
        <v>0</v>
      </c>
      <c r="CO145">
        <v>0</v>
      </c>
      <c r="CP145">
        <v>0</v>
      </c>
      <c r="CQ145">
        <v>0</v>
      </c>
      <c r="CR145">
        <v>1</v>
      </c>
      <c r="CS145">
        <v>0</v>
      </c>
      <c r="CT145">
        <v>0</v>
      </c>
      <c r="CU145">
        <v>0</v>
      </c>
      <c r="CV145">
        <v>0</v>
      </c>
      <c r="CW145">
        <v>0</v>
      </c>
      <c r="CX145">
        <v>1</v>
      </c>
      <c r="CY145">
        <v>0</v>
      </c>
      <c r="CZ145">
        <v>0</v>
      </c>
      <c r="DA145">
        <v>0</v>
      </c>
      <c r="DB145">
        <v>0</v>
      </c>
      <c r="DC145">
        <v>0</v>
      </c>
      <c r="DD145">
        <v>1</v>
      </c>
      <c r="DE145">
        <v>0</v>
      </c>
      <c r="DF145">
        <v>0</v>
      </c>
      <c r="DG145">
        <v>0</v>
      </c>
      <c r="DH145">
        <v>1</v>
      </c>
      <c r="DI145">
        <v>0</v>
      </c>
      <c r="DJ145">
        <v>0</v>
      </c>
      <c r="DK145">
        <v>0</v>
      </c>
      <c r="DL145">
        <v>0</v>
      </c>
      <c r="DM145">
        <v>0</v>
      </c>
      <c r="DN145">
        <v>0</v>
      </c>
      <c r="DO145">
        <v>0</v>
      </c>
      <c r="DP145">
        <v>1</v>
      </c>
      <c r="DQ145">
        <v>0</v>
      </c>
      <c r="DR145">
        <v>0</v>
      </c>
      <c r="DS145">
        <v>0</v>
      </c>
      <c r="DT145">
        <v>0</v>
      </c>
      <c r="DU145">
        <v>1</v>
      </c>
      <c r="DV145">
        <v>0</v>
      </c>
      <c r="DW145">
        <v>0</v>
      </c>
      <c r="DX145">
        <v>0</v>
      </c>
      <c r="DY145">
        <v>0</v>
      </c>
      <c r="DZ145">
        <v>0</v>
      </c>
      <c r="EA145">
        <v>0</v>
      </c>
      <c r="EB145">
        <v>1</v>
      </c>
      <c r="EC145">
        <v>0</v>
      </c>
      <c r="ED145">
        <v>0</v>
      </c>
      <c r="EE145">
        <v>0</v>
      </c>
      <c r="EF145">
        <v>0</v>
      </c>
      <c r="EG145">
        <v>0</v>
      </c>
      <c r="EH145">
        <v>1</v>
      </c>
      <c r="EI145">
        <v>0</v>
      </c>
      <c r="EJ145">
        <v>0</v>
      </c>
      <c r="EK145">
        <v>0</v>
      </c>
      <c r="EL145">
        <v>0</v>
      </c>
      <c r="EM145">
        <v>0</v>
      </c>
      <c r="EN145">
        <v>1</v>
      </c>
    </row>
    <row r="146" spans="1:144">
      <c r="A146" t="s">
        <v>15</v>
      </c>
      <c r="B146" t="s">
        <v>27</v>
      </c>
      <c r="C146" t="s">
        <v>41</v>
      </c>
      <c r="D146" t="s">
        <v>279</v>
      </c>
      <c r="E146" t="s">
        <v>556</v>
      </c>
      <c r="F146" t="s">
        <v>1850</v>
      </c>
      <c r="G146" t="s">
        <v>556</v>
      </c>
      <c r="H146" t="s">
        <v>1851</v>
      </c>
      <c r="I146" t="s">
        <v>556</v>
      </c>
      <c r="J146" t="s">
        <v>1852</v>
      </c>
      <c r="K146" t="s">
        <v>557</v>
      </c>
      <c r="L146" t="s">
        <v>1853</v>
      </c>
      <c r="M146" t="s">
        <v>991</v>
      </c>
      <c r="N146" t="s">
        <v>1854</v>
      </c>
      <c r="O146" t="s">
        <v>555</v>
      </c>
      <c r="P146" t="s">
        <v>1855</v>
      </c>
      <c r="Q146" t="s">
        <v>555</v>
      </c>
      <c r="R146" t="s">
        <v>1855</v>
      </c>
      <c r="S146" t="s">
        <v>1856</v>
      </c>
      <c r="T146" t="s">
        <v>565</v>
      </c>
      <c r="U146" t="s">
        <v>1857</v>
      </c>
      <c r="V146" t="s">
        <v>565</v>
      </c>
      <c r="W146" t="s">
        <v>1858</v>
      </c>
      <c r="X146" t="s">
        <v>569</v>
      </c>
      <c r="Y146" t="s">
        <v>1859</v>
      </c>
      <c r="Z146" t="s">
        <v>565</v>
      </c>
      <c r="AA146" t="s">
        <v>1860</v>
      </c>
      <c r="AB146" t="s">
        <v>560</v>
      </c>
      <c r="AC146" t="s">
        <v>1861</v>
      </c>
      <c r="AD146" t="s">
        <v>561</v>
      </c>
      <c r="AE146">
        <v>0</v>
      </c>
      <c r="AF146">
        <v>0</v>
      </c>
      <c r="AG146">
        <v>1</v>
      </c>
      <c r="AH146">
        <v>0</v>
      </c>
      <c r="AI146">
        <v>0</v>
      </c>
      <c r="AJ146">
        <v>1</v>
      </c>
      <c r="AK146">
        <v>0</v>
      </c>
      <c r="AL146">
        <v>0</v>
      </c>
      <c r="AM146">
        <v>1</v>
      </c>
      <c r="AN146">
        <v>0</v>
      </c>
      <c r="AO146">
        <v>0</v>
      </c>
      <c r="AP146">
        <v>1</v>
      </c>
      <c r="AQ146">
        <v>0</v>
      </c>
      <c r="AR146">
        <v>0</v>
      </c>
      <c r="AS146">
        <v>1</v>
      </c>
      <c r="AT146">
        <v>0</v>
      </c>
      <c r="AU146">
        <v>0</v>
      </c>
      <c r="AV146">
        <v>1</v>
      </c>
      <c r="AW146">
        <v>0</v>
      </c>
      <c r="AX146">
        <v>0</v>
      </c>
      <c r="AY146">
        <v>0</v>
      </c>
      <c r="AZ146">
        <v>1</v>
      </c>
      <c r="BA146">
        <v>0</v>
      </c>
      <c r="BB146">
        <v>1</v>
      </c>
      <c r="BC146">
        <v>1</v>
      </c>
      <c r="BD146">
        <v>0</v>
      </c>
      <c r="BE146">
        <v>0</v>
      </c>
      <c r="BF146">
        <v>0</v>
      </c>
      <c r="BG146">
        <v>0</v>
      </c>
      <c r="BH146">
        <v>1</v>
      </c>
      <c r="BI146">
        <v>0</v>
      </c>
      <c r="BJ146">
        <v>1</v>
      </c>
      <c r="BK146">
        <v>0</v>
      </c>
      <c r="BL146">
        <v>0</v>
      </c>
      <c r="BM146">
        <v>0</v>
      </c>
      <c r="BN146">
        <v>1</v>
      </c>
      <c r="BO146">
        <v>0</v>
      </c>
      <c r="BP146">
        <v>1</v>
      </c>
      <c r="BQ146">
        <v>0</v>
      </c>
      <c r="BR146">
        <v>0</v>
      </c>
      <c r="BS146">
        <v>0</v>
      </c>
      <c r="BT146">
        <v>1</v>
      </c>
      <c r="BU146">
        <v>0</v>
      </c>
      <c r="BV146">
        <v>0</v>
      </c>
      <c r="BW146">
        <v>0</v>
      </c>
      <c r="BX146">
        <v>0</v>
      </c>
      <c r="BY146">
        <v>0</v>
      </c>
      <c r="BZ146">
        <v>1</v>
      </c>
      <c r="CA146">
        <v>0</v>
      </c>
      <c r="CB146">
        <v>0</v>
      </c>
      <c r="CC146">
        <v>0</v>
      </c>
      <c r="CD146">
        <v>0</v>
      </c>
      <c r="CE146">
        <v>0</v>
      </c>
      <c r="CF146">
        <v>1</v>
      </c>
      <c r="CG146">
        <v>0</v>
      </c>
      <c r="CH146">
        <v>0</v>
      </c>
      <c r="CI146">
        <v>0</v>
      </c>
      <c r="CJ146">
        <v>0</v>
      </c>
      <c r="CK146">
        <v>0</v>
      </c>
      <c r="CL146">
        <v>1</v>
      </c>
      <c r="CM146">
        <v>0</v>
      </c>
      <c r="CN146">
        <v>0</v>
      </c>
      <c r="CO146">
        <v>0</v>
      </c>
      <c r="CP146">
        <v>0</v>
      </c>
      <c r="CQ146">
        <v>0</v>
      </c>
      <c r="CR146">
        <v>1</v>
      </c>
      <c r="CS146">
        <v>0</v>
      </c>
      <c r="CT146">
        <v>0</v>
      </c>
      <c r="CU146">
        <v>0</v>
      </c>
      <c r="CV146">
        <v>0</v>
      </c>
      <c r="CW146">
        <v>0</v>
      </c>
      <c r="CX146">
        <v>0</v>
      </c>
      <c r="CY146">
        <v>0</v>
      </c>
      <c r="CZ146">
        <v>0</v>
      </c>
      <c r="DA146">
        <v>0</v>
      </c>
      <c r="DB146">
        <v>1</v>
      </c>
      <c r="DC146">
        <v>0</v>
      </c>
      <c r="DD146">
        <v>1</v>
      </c>
      <c r="DE146">
        <v>0</v>
      </c>
      <c r="DF146">
        <v>0</v>
      </c>
      <c r="DG146">
        <v>0</v>
      </c>
      <c r="DH146">
        <v>0</v>
      </c>
      <c r="DI146">
        <v>0</v>
      </c>
      <c r="DJ146">
        <v>1</v>
      </c>
      <c r="DK146">
        <v>0</v>
      </c>
      <c r="DL146">
        <v>0</v>
      </c>
      <c r="DM146">
        <v>0</v>
      </c>
      <c r="DN146">
        <v>0</v>
      </c>
      <c r="DO146">
        <v>0</v>
      </c>
      <c r="DP146">
        <v>1</v>
      </c>
      <c r="DQ146">
        <v>1</v>
      </c>
      <c r="DR146">
        <v>0</v>
      </c>
      <c r="DS146">
        <v>0</v>
      </c>
      <c r="DT146">
        <v>0</v>
      </c>
      <c r="DU146">
        <v>0</v>
      </c>
      <c r="DV146">
        <v>0</v>
      </c>
      <c r="DW146">
        <v>0</v>
      </c>
      <c r="DX146">
        <v>0</v>
      </c>
      <c r="DY146">
        <v>0</v>
      </c>
      <c r="DZ146">
        <v>0</v>
      </c>
      <c r="EA146">
        <v>0</v>
      </c>
      <c r="EB146">
        <v>1</v>
      </c>
      <c r="EC146">
        <v>0</v>
      </c>
      <c r="ED146">
        <v>1</v>
      </c>
      <c r="EE146">
        <v>0</v>
      </c>
      <c r="EF146">
        <v>0</v>
      </c>
      <c r="EG146">
        <v>0</v>
      </c>
      <c r="EH146">
        <v>0</v>
      </c>
      <c r="EI146">
        <v>0</v>
      </c>
      <c r="EJ146">
        <v>0</v>
      </c>
      <c r="EK146">
        <v>0</v>
      </c>
      <c r="EL146">
        <v>0</v>
      </c>
      <c r="EM146">
        <v>0</v>
      </c>
      <c r="EN146">
        <v>1</v>
      </c>
    </row>
    <row r="147" spans="1:144">
      <c r="A147" t="s">
        <v>17</v>
      </c>
      <c r="B147" t="s">
        <v>31</v>
      </c>
      <c r="C147" t="s">
        <v>47</v>
      </c>
      <c r="D147" t="s">
        <v>281</v>
      </c>
      <c r="E147" t="s">
        <v>557</v>
      </c>
      <c r="F147" t="s">
        <v>1862</v>
      </c>
      <c r="G147" t="s">
        <v>556</v>
      </c>
      <c r="H147" t="s">
        <v>1863</v>
      </c>
      <c r="I147" t="s">
        <v>557</v>
      </c>
      <c r="J147" t="s">
        <v>1862</v>
      </c>
      <c r="K147" t="s">
        <v>557</v>
      </c>
      <c r="L147" t="s">
        <v>1864</v>
      </c>
      <c r="M147" t="s">
        <v>557</v>
      </c>
      <c r="N147" t="s">
        <v>1865</v>
      </c>
      <c r="O147" t="s">
        <v>557</v>
      </c>
      <c r="P147" t="s">
        <v>1866</v>
      </c>
      <c r="Q147" t="s">
        <v>557</v>
      </c>
      <c r="R147" t="s">
        <v>1867</v>
      </c>
      <c r="S147" t="s">
        <v>1868</v>
      </c>
      <c r="T147" t="s">
        <v>561</v>
      </c>
      <c r="U147" t="s">
        <v>1869</v>
      </c>
      <c r="V147" t="s">
        <v>565</v>
      </c>
      <c r="W147" t="s">
        <v>1870</v>
      </c>
      <c r="X147" t="s">
        <v>560</v>
      </c>
      <c r="Y147" t="s">
        <v>1871</v>
      </c>
      <c r="Z147" t="s">
        <v>646</v>
      </c>
      <c r="AA147" t="s">
        <v>1872</v>
      </c>
      <c r="AB147" t="s">
        <v>564</v>
      </c>
      <c r="AC147" t="s">
        <v>1873</v>
      </c>
      <c r="AD147" t="s">
        <v>645</v>
      </c>
      <c r="AE147">
        <v>0</v>
      </c>
      <c r="AF147">
        <v>0</v>
      </c>
      <c r="AG147">
        <v>0</v>
      </c>
      <c r="AH147">
        <v>1</v>
      </c>
      <c r="AI147">
        <v>0</v>
      </c>
      <c r="AJ147">
        <v>1</v>
      </c>
      <c r="AK147">
        <v>0</v>
      </c>
      <c r="AL147">
        <v>0</v>
      </c>
      <c r="AM147">
        <v>1</v>
      </c>
      <c r="AN147">
        <v>0</v>
      </c>
      <c r="AO147">
        <v>0</v>
      </c>
      <c r="AP147">
        <v>1</v>
      </c>
      <c r="AQ147">
        <v>0</v>
      </c>
      <c r="AR147">
        <v>0</v>
      </c>
      <c r="AS147">
        <v>0</v>
      </c>
      <c r="AT147">
        <v>1</v>
      </c>
      <c r="AU147">
        <v>0</v>
      </c>
      <c r="AV147">
        <v>1</v>
      </c>
      <c r="AW147">
        <v>0</v>
      </c>
      <c r="AX147">
        <v>0</v>
      </c>
      <c r="AY147">
        <v>0</v>
      </c>
      <c r="AZ147">
        <v>1</v>
      </c>
      <c r="BA147">
        <v>0</v>
      </c>
      <c r="BB147">
        <v>1</v>
      </c>
      <c r="BC147">
        <v>0</v>
      </c>
      <c r="BD147">
        <v>0</v>
      </c>
      <c r="BE147">
        <v>0</v>
      </c>
      <c r="BF147">
        <v>1</v>
      </c>
      <c r="BG147">
        <v>0</v>
      </c>
      <c r="BH147">
        <v>1</v>
      </c>
      <c r="BI147">
        <v>0</v>
      </c>
      <c r="BJ147">
        <v>0</v>
      </c>
      <c r="BK147">
        <v>0</v>
      </c>
      <c r="BL147">
        <v>1</v>
      </c>
      <c r="BM147">
        <v>0</v>
      </c>
      <c r="BN147">
        <v>1</v>
      </c>
      <c r="BO147">
        <v>0</v>
      </c>
      <c r="BP147">
        <v>0</v>
      </c>
      <c r="BQ147">
        <v>0</v>
      </c>
      <c r="BR147">
        <v>1</v>
      </c>
      <c r="BS147">
        <v>0</v>
      </c>
      <c r="BT147">
        <v>1</v>
      </c>
      <c r="BU147">
        <v>0</v>
      </c>
      <c r="BV147">
        <v>1</v>
      </c>
      <c r="BW147">
        <v>0</v>
      </c>
      <c r="BX147">
        <v>0</v>
      </c>
      <c r="BY147">
        <v>0</v>
      </c>
      <c r="BZ147">
        <v>0</v>
      </c>
      <c r="CA147">
        <v>0</v>
      </c>
      <c r="CB147">
        <v>0</v>
      </c>
      <c r="CC147">
        <v>0</v>
      </c>
      <c r="CD147">
        <v>0</v>
      </c>
      <c r="CE147">
        <v>0</v>
      </c>
      <c r="CF147">
        <v>1</v>
      </c>
      <c r="CG147">
        <v>0</v>
      </c>
      <c r="CH147">
        <v>0</v>
      </c>
      <c r="CI147">
        <v>0</v>
      </c>
      <c r="CJ147">
        <v>0</v>
      </c>
      <c r="CK147">
        <v>0</v>
      </c>
      <c r="CL147">
        <v>1</v>
      </c>
      <c r="CM147">
        <v>0</v>
      </c>
      <c r="CN147">
        <v>0</v>
      </c>
      <c r="CO147">
        <v>0</v>
      </c>
      <c r="CP147">
        <v>0</v>
      </c>
      <c r="CQ147">
        <v>0</v>
      </c>
      <c r="CR147">
        <v>1</v>
      </c>
      <c r="CS147">
        <v>1</v>
      </c>
      <c r="CT147">
        <v>0</v>
      </c>
      <c r="CU147">
        <v>0</v>
      </c>
      <c r="CV147">
        <v>0</v>
      </c>
      <c r="CW147">
        <v>0</v>
      </c>
      <c r="CX147">
        <v>0</v>
      </c>
      <c r="CY147">
        <v>0</v>
      </c>
      <c r="CZ147">
        <v>0</v>
      </c>
      <c r="DA147">
        <v>0</v>
      </c>
      <c r="DB147">
        <v>0</v>
      </c>
      <c r="DC147">
        <v>0</v>
      </c>
      <c r="DD147">
        <v>1</v>
      </c>
      <c r="DE147">
        <v>0</v>
      </c>
      <c r="DF147">
        <v>0</v>
      </c>
      <c r="DG147">
        <v>0</v>
      </c>
      <c r="DH147">
        <v>0</v>
      </c>
      <c r="DI147">
        <v>0</v>
      </c>
      <c r="DJ147">
        <v>0</v>
      </c>
      <c r="DK147">
        <v>0</v>
      </c>
      <c r="DL147">
        <v>0</v>
      </c>
      <c r="DM147">
        <v>1</v>
      </c>
      <c r="DN147">
        <v>0</v>
      </c>
      <c r="DO147">
        <v>0</v>
      </c>
      <c r="DP147">
        <v>1</v>
      </c>
      <c r="DQ147">
        <v>0</v>
      </c>
      <c r="DR147">
        <v>0</v>
      </c>
      <c r="DS147">
        <v>0</v>
      </c>
      <c r="DT147">
        <v>0</v>
      </c>
      <c r="DU147">
        <v>1</v>
      </c>
      <c r="DV147">
        <v>0</v>
      </c>
      <c r="DW147">
        <v>0</v>
      </c>
      <c r="DX147">
        <v>0</v>
      </c>
      <c r="DY147">
        <v>0</v>
      </c>
      <c r="DZ147">
        <v>0</v>
      </c>
      <c r="EA147">
        <v>0</v>
      </c>
      <c r="EB147">
        <v>1</v>
      </c>
      <c r="EC147">
        <v>0</v>
      </c>
      <c r="ED147">
        <v>0</v>
      </c>
      <c r="EE147">
        <v>0</v>
      </c>
      <c r="EF147">
        <v>0</v>
      </c>
      <c r="EG147">
        <v>0</v>
      </c>
      <c r="EH147">
        <v>0</v>
      </c>
      <c r="EI147">
        <v>0</v>
      </c>
      <c r="EJ147">
        <v>1</v>
      </c>
      <c r="EK147">
        <v>0</v>
      </c>
      <c r="EL147">
        <v>0</v>
      </c>
      <c r="EM147">
        <v>0</v>
      </c>
      <c r="EN147">
        <v>1</v>
      </c>
    </row>
    <row r="148" spans="1:144">
      <c r="A148" t="s">
        <v>21</v>
      </c>
      <c r="B148" t="s">
        <v>37</v>
      </c>
      <c r="C148" t="s">
        <v>59</v>
      </c>
      <c r="D148" t="s">
        <v>283</v>
      </c>
      <c r="E148" t="s">
        <v>558</v>
      </c>
      <c r="F148" t="s">
        <v>1874</v>
      </c>
      <c r="G148" t="s">
        <v>557</v>
      </c>
      <c r="H148" t="s">
        <v>1875</v>
      </c>
      <c r="I148" t="s">
        <v>558</v>
      </c>
      <c r="J148" t="s">
        <v>1876</v>
      </c>
      <c r="K148" t="s">
        <v>557</v>
      </c>
      <c r="L148" t="s">
        <v>1877</v>
      </c>
      <c r="M148" t="s">
        <v>557</v>
      </c>
      <c r="N148" t="s">
        <v>1878</v>
      </c>
      <c r="O148" t="s">
        <v>556</v>
      </c>
      <c r="P148" t="s">
        <v>1879</v>
      </c>
      <c r="Q148" t="s">
        <v>558</v>
      </c>
      <c r="R148" t="s">
        <v>1880</v>
      </c>
      <c r="S148" t="s">
        <v>1881</v>
      </c>
      <c r="T148" t="s">
        <v>565</v>
      </c>
      <c r="U148" t="s">
        <v>1882</v>
      </c>
      <c r="V148" t="s">
        <v>565</v>
      </c>
      <c r="W148" t="s">
        <v>1883</v>
      </c>
      <c r="X148" t="s">
        <v>564</v>
      </c>
      <c r="Y148" t="s">
        <v>1884</v>
      </c>
      <c r="Z148" t="s">
        <v>565</v>
      </c>
      <c r="AA148" t="s">
        <v>1885</v>
      </c>
      <c r="AB148" t="s">
        <v>564</v>
      </c>
      <c r="AC148" t="s">
        <v>1886</v>
      </c>
      <c r="AD148" t="s">
        <v>561</v>
      </c>
      <c r="AE148">
        <v>0</v>
      </c>
      <c r="AF148">
        <v>0</v>
      </c>
      <c r="AG148">
        <v>0</v>
      </c>
      <c r="AH148">
        <v>0</v>
      </c>
      <c r="AI148">
        <v>1</v>
      </c>
      <c r="AJ148">
        <v>1</v>
      </c>
      <c r="AK148">
        <v>0</v>
      </c>
      <c r="AL148">
        <v>0</v>
      </c>
      <c r="AM148">
        <v>0</v>
      </c>
      <c r="AN148">
        <v>1</v>
      </c>
      <c r="AO148">
        <v>0</v>
      </c>
      <c r="AP148">
        <v>1</v>
      </c>
      <c r="AQ148">
        <v>0</v>
      </c>
      <c r="AR148">
        <v>0</v>
      </c>
      <c r="AS148">
        <v>0</v>
      </c>
      <c r="AT148">
        <v>0</v>
      </c>
      <c r="AU148">
        <v>1</v>
      </c>
      <c r="AV148">
        <v>1</v>
      </c>
      <c r="AW148">
        <v>0</v>
      </c>
      <c r="AX148">
        <v>0</v>
      </c>
      <c r="AY148">
        <v>0</v>
      </c>
      <c r="AZ148">
        <v>1</v>
      </c>
      <c r="BA148">
        <v>0</v>
      </c>
      <c r="BB148">
        <v>1</v>
      </c>
      <c r="BC148">
        <v>0</v>
      </c>
      <c r="BD148">
        <v>0</v>
      </c>
      <c r="BE148">
        <v>0</v>
      </c>
      <c r="BF148">
        <v>1</v>
      </c>
      <c r="BG148">
        <v>0</v>
      </c>
      <c r="BH148">
        <v>1</v>
      </c>
      <c r="BI148">
        <v>0</v>
      </c>
      <c r="BJ148">
        <v>0</v>
      </c>
      <c r="BK148">
        <v>1</v>
      </c>
      <c r="BL148">
        <v>0</v>
      </c>
      <c r="BM148">
        <v>0</v>
      </c>
      <c r="BN148">
        <v>1</v>
      </c>
      <c r="BO148">
        <v>0</v>
      </c>
      <c r="BP148">
        <v>0</v>
      </c>
      <c r="BQ148">
        <v>0</v>
      </c>
      <c r="BR148">
        <v>0</v>
      </c>
      <c r="BS148">
        <v>1</v>
      </c>
      <c r="BT148">
        <v>1</v>
      </c>
      <c r="BU148">
        <v>0</v>
      </c>
      <c r="BV148">
        <v>0</v>
      </c>
      <c r="BW148">
        <v>0</v>
      </c>
      <c r="BX148">
        <v>0</v>
      </c>
      <c r="BY148">
        <v>0</v>
      </c>
      <c r="BZ148">
        <v>1</v>
      </c>
      <c r="CA148">
        <v>0</v>
      </c>
      <c r="CB148">
        <v>0</v>
      </c>
      <c r="CC148">
        <v>0</v>
      </c>
      <c r="CD148">
        <v>0</v>
      </c>
      <c r="CE148">
        <v>0</v>
      </c>
      <c r="CF148">
        <v>1</v>
      </c>
      <c r="CG148">
        <v>0</v>
      </c>
      <c r="CH148">
        <v>0</v>
      </c>
      <c r="CI148">
        <v>0</v>
      </c>
      <c r="CJ148">
        <v>0</v>
      </c>
      <c r="CK148">
        <v>0</v>
      </c>
      <c r="CL148">
        <v>1</v>
      </c>
      <c r="CM148">
        <v>0</v>
      </c>
      <c r="CN148">
        <v>0</v>
      </c>
      <c r="CO148">
        <v>0</v>
      </c>
      <c r="CP148">
        <v>0</v>
      </c>
      <c r="CQ148">
        <v>0</v>
      </c>
      <c r="CR148">
        <v>1</v>
      </c>
      <c r="CS148">
        <v>0</v>
      </c>
      <c r="CT148">
        <v>0</v>
      </c>
      <c r="CU148">
        <v>0</v>
      </c>
      <c r="CV148">
        <v>0</v>
      </c>
      <c r="CW148">
        <v>1</v>
      </c>
      <c r="CX148">
        <v>0</v>
      </c>
      <c r="CY148">
        <v>0</v>
      </c>
      <c r="CZ148">
        <v>0</v>
      </c>
      <c r="DA148">
        <v>0</v>
      </c>
      <c r="DB148">
        <v>0</v>
      </c>
      <c r="DC148">
        <v>0</v>
      </c>
      <c r="DD148">
        <v>1</v>
      </c>
      <c r="DE148">
        <v>0</v>
      </c>
      <c r="DF148">
        <v>0</v>
      </c>
      <c r="DG148">
        <v>0</v>
      </c>
      <c r="DH148">
        <v>0</v>
      </c>
      <c r="DI148">
        <v>0</v>
      </c>
      <c r="DJ148">
        <v>1</v>
      </c>
      <c r="DK148">
        <v>0</v>
      </c>
      <c r="DL148">
        <v>0</v>
      </c>
      <c r="DM148">
        <v>0</v>
      </c>
      <c r="DN148">
        <v>0</v>
      </c>
      <c r="DO148">
        <v>0</v>
      </c>
      <c r="DP148">
        <v>1</v>
      </c>
      <c r="DQ148">
        <v>0</v>
      </c>
      <c r="DR148">
        <v>0</v>
      </c>
      <c r="DS148">
        <v>0</v>
      </c>
      <c r="DT148">
        <v>0</v>
      </c>
      <c r="DU148">
        <v>1</v>
      </c>
      <c r="DV148">
        <v>0</v>
      </c>
      <c r="DW148">
        <v>0</v>
      </c>
      <c r="DX148">
        <v>0</v>
      </c>
      <c r="DY148">
        <v>0</v>
      </c>
      <c r="DZ148">
        <v>0</v>
      </c>
      <c r="EA148">
        <v>0</v>
      </c>
      <c r="EB148">
        <v>1</v>
      </c>
      <c r="EC148">
        <v>0</v>
      </c>
      <c r="ED148">
        <v>1</v>
      </c>
      <c r="EE148">
        <v>0</v>
      </c>
      <c r="EF148">
        <v>0</v>
      </c>
      <c r="EG148">
        <v>0</v>
      </c>
      <c r="EH148">
        <v>0</v>
      </c>
      <c r="EI148">
        <v>0</v>
      </c>
      <c r="EJ148">
        <v>0</v>
      </c>
      <c r="EK148">
        <v>0</v>
      </c>
      <c r="EL148">
        <v>0</v>
      </c>
      <c r="EM148">
        <v>0</v>
      </c>
      <c r="EN148">
        <v>1</v>
      </c>
    </row>
    <row r="149" spans="1:144">
      <c r="A149" t="s">
        <v>17</v>
      </c>
      <c r="B149" t="s">
        <v>31</v>
      </c>
      <c r="C149" t="s">
        <v>49</v>
      </c>
      <c r="D149" t="s">
        <v>285</v>
      </c>
      <c r="E149" t="s">
        <v>556</v>
      </c>
      <c r="F149" t="s">
        <v>1887</v>
      </c>
      <c r="G149" t="s">
        <v>555</v>
      </c>
      <c r="H149" t="s">
        <v>1888</v>
      </c>
      <c r="I149" t="s">
        <v>556</v>
      </c>
      <c r="J149" t="s">
        <v>1889</v>
      </c>
      <c r="K149" t="s">
        <v>555</v>
      </c>
      <c r="L149" t="s">
        <v>1890</v>
      </c>
      <c r="M149" t="s">
        <v>557</v>
      </c>
      <c r="N149" t="s">
        <v>1891</v>
      </c>
      <c r="O149" t="s">
        <v>556</v>
      </c>
      <c r="P149" t="s">
        <v>1892</v>
      </c>
      <c r="Q149" t="s">
        <v>556</v>
      </c>
      <c r="R149" t="s">
        <v>1892</v>
      </c>
      <c r="S149" t="s">
        <v>1893</v>
      </c>
      <c r="T149" t="s">
        <v>562</v>
      </c>
      <c r="U149" t="s">
        <v>1894</v>
      </c>
      <c r="V149" t="s">
        <v>561</v>
      </c>
      <c r="W149" t="s">
        <v>1895</v>
      </c>
      <c r="X149" t="s">
        <v>565</v>
      </c>
      <c r="Y149" t="s">
        <v>1896</v>
      </c>
      <c r="Z149" t="s">
        <v>646</v>
      </c>
      <c r="AA149" t="s">
        <v>1897</v>
      </c>
      <c r="AB149" t="s">
        <v>646</v>
      </c>
      <c r="AC149" t="s">
        <v>1898</v>
      </c>
      <c r="AD149" t="s">
        <v>562</v>
      </c>
      <c r="AE149">
        <v>0</v>
      </c>
      <c r="AF149">
        <v>0</v>
      </c>
      <c r="AG149">
        <v>1</v>
      </c>
      <c r="AH149">
        <v>0</v>
      </c>
      <c r="AI149">
        <v>0</v>
      </c>
      <c r="AJ149">
        <v>1</v>
      </c>
      <c r="AK149">
        <v>0</v>
      </c>
      <c r="AL149">
        <v>1</v>
      </c>
      <c r="AM149">
        <v>0</v>
      </c>
      <c r="AN149">
        <v>0</v>
      </c>
      <c r="AO149">
        <v>0</v>
      </c>
      <c r="AP149">
        <v>1</v>
      </c>
      <c r="AQ149">
        <v>0</v>
      </c>
      <c r="AR149">
        <v>0</v>
      </c>
      <c r="AS149">
        <v>1</v>
      </c>
      <c r="AT149">
        <v>0</v>
      </c>
      <c r="AU149">
        <v>0</v>
      </c>
      <c r="AV149">
        <v>1</v>
      </c>
      <c r="AW149">
        <v>0</v>
      </c>
      <c r="AX149">
        <v>1</v>
      </c>
      <c r="AY149">
        <v>0</v>
      </c>
      <c r="AZ149">
        <v>0</v>
      </c>
      <c r="BA149">
        <v>0</v>
      </c>
      <c r="BB149">
        <v>1</v>
      </c>
      <c r="BC149">
        <v>0</v>
      </c>
      <c r="BD149">
        <v>0</v>
      </c>
      <c r="BE149">
        <v>0</v>
      </c>
      <c r="BF149">
        <v>1</v>
      </c>
      <c r="BG149">
        <v>0</v>
      </c>
      <c r="BH149">
        <v>1</v>
      </c>
      <c r="BI149">
        <v>0</v>
      </c>
      <c r="BJ149">
        <v>0</v>
      </c>
      <c r="BK149">
        <v>1</v>
      </c>
      <c r="BL149">
        <v>0</v>
      </c>
      <c r="BM149">
        <v>0</v>
      </c>
      <c r="BN149">
        <v>1</v>
      </c>
      <c r="BO149">
        <v>0</v>
      </c>
      <c r="BP149">
        <v>0</v>
      </c>
      <c r="BQ149">
        <v>1</v>
      </c>
      <c r="BR149">
        <v>0</v>
      </c>
      <c r="BS149">
        <v>0</v>
      </c>
      <c r="BT149">
        <v>1</v>
      </c>
      <c r="BU149">
        <v>0</v>
      </c>
      <c r="BV149">
        <v>0</v>
      </c>
      <c r="BW149">
        <v>1</v>
      </c>
      <c r="BX149">
        <v>0</v>
      </c>
      <c r="BY149">
        <v>0</v>
      </c>
      <c r="BZ149">
        <v>0</v>
      </c>
      <c r="CA149">
        <v>0</v>
      </c>
      <c r="CB149">
        <v>0</v>
      </c>
      <c r="CC149">
        <v>0</v>
      </c>
      <c r="CD149">
        <v>0</v>
      </c>
      <c r="CE149">
        <v>0</v>
      </c>
      <c r="CF149">
        <v>1</v>
      </c>
      <c r="CG149">
        <v>0</v>
      </c>
      <c r="CH149">
        <v>1</v>
      </c>
      <c r="CI149">
        <v>0</v>
      </c>
      <c r="CJ149">
        <v>0</v>
      </c>
      <c r="CK149">
        <v>0</v>
      </c>
      <c r="CL149">
        <v>0</v>
      </c>
      <c r="CM149">
        <v>0</v>
      </c>
      <c r="CN149">
        <v>0</v>
      </c>
      <c r="CO149">
        <v>0</v>
      </c>
      <c r="CP149">
        <v>0</v>
      </c>
      <c r="CQ149">
        <v>0</v>
      </c>
      <c r="CR149">
        <v>1</v>
      </c>
      <c r="CS149">
        <v>0</v>
      </c>
      <c r="CT149">
        <v>0</v>
      </c>
      <c r="CU149">
        <v>0</v>
      </c>
      <c r="CV149">
        <v>0</v>
      </c>
      <c r="CW149">
        <v>0</v>
      </c>
      <c r="CX149">
        <v>1</v>
      </c>
      <c r="CY149">
        <v>0</v>
      </c>
      <c r="CZ149">
        <v>0</v>
      </c>
      <c r="DA149">
        <v>0</v>
      </c>
      <c r="DB149">
        <v>0</v>
      </c>
      <c r="DC149">
        <v>0</v>
      </c>
      <c r="DD149">
        <v>1</v>
      </c>
      <c r="DE149">
        <v>0</v>
      </c>
      <c r="DF149">
        <v>0</v>
      </c>
      <c r="DG149">
        <v>0</v>
      </c>
      <c r="DH149">
        <v>0</v>
      </c>
      <c r="DI149">
        <v>0</v>
      </c>
      <c r="DJ149">
        <v>0</v>
      </c>
      <c r="DK149">
        <v>0</v>
      </c>
      <c r="DL149">
        <v>0</v>
      </c>
      <c r="DM149">
        <v>1</v>
      </c>
      <c r="DN149">
        <v>0</v>
      </c>
      <c r="DO149">
        <v>0</v>
      </c>
      <c r="DP149">
        <v>1</v>
      </c>
      <c r="DQ149">
        <v>0</v>
      </c>
      <c r="DR149">
        <v>0</v>
      </c>
      <c r="DS149">
        <v>0</v>
      </c>
      <c r="DT149">
        <v>0</v>
      </c>
      <c r="DU149">
        <v>0</v>
      </c>
      <c r="DV149">
        <v>0</v>
      </c>
      <c r="DW149">
        <v>0</v>
      </c>
      <c r="DX149">
        <v>0</v>
      </c>
      <c r="DY149">
        <v>1</v>
      </c>
      <c r="DZ149">
        <v>0</v>
      </c>
      <c r="EA149">
        <v>0</v>
      </c>
      <c r="EB149">
        <v>1</v>
      </c>
      <c r="EC149">
        <v>0</v>
      </c>
      <c r="ED149">
        <v>0</v>
      </c>
      <c r="EE149">
        <v>1</v>
      </c>
      <c r="EF149">
        <v>0</v>
      </c>
      <c r="EG149">
        <v>0</v>
      </c>
      <c r="EH149">
        <v>0</v>
      </c>
      <c r="EI149">
        <v>0</v>
      </c>
      <c r="EJ149">
        <v>0</v>
      </c>
      <c r="EK149">
        <v>0</v>
      </c>
      <c r="EL149">
        <v>0</v>
      </c>
      <c r="EM149">
        <v>0</v>
      </c>
      <c r="EN149">
        <v>1</v>
      </c>
    </row>
    <row r="150" spans="1:144">
      <c r="A150" t="s">
        <v>21</v>
      </c>
      <c r="B150" t="s">
        <v>39</v>
      </c>
      <c r="C150" t="s">
        <v>55</v>
      </c>
      <c r="D150" t="s">
        <v>287</v>
      </c>
      <c r="E150" t="s">
        <v>557</v>
      </c>
      <c r="F150" t="s">
        <v>1899</v>
      </c>
      <c r="G150" t="s">
        <v>557</v>
      </c>
      <c r="H150" t="s">
        <v>1900</v>
      </c>
      <c r="I150" t="s">
        <v>557</v>
      </c>
      <c r="J150" t="s">
        <v>1901</v>
      </c>
      <c r="K150" t="s">
        <v>557</v>
      </c>
      <c r="L150" t="s">
        <v>1902</v>
      </c>
      <c r="M150" t="s">
        <v>557</v>
      </c>
      <c r="N150" t="s">
        <v>1903</v>
      </c>
      <c r="O150" t="s">
        <v>556</v>
      </c>
      <c r="P150" t="s">
        <v>1904</v>
      </c>
      <c r="Q150" t="s">
        <v>556</v>
      </c>
      <c r="R150" t="s">
        <v>1905</v>
      </c>
      <c r="S150" t="s">
        <v>1906</v>
      </c>
      <c r="T150" t="s">
        <v>560</v>
      </c>
      <c r="U150" t="s">
        <v>713</v>
      </c>
      <c r="V150" t="s">
        <v>713</v>
      </c>
      <c r="W150" t="s">
        <v>713</v>
      </c>
      <c r="X150" t="s">
        <v>713</v>
      </c>
      <c r="Y150" t="s">
        <v>1907</v>
      </c>
      <c r="Z150" t="s">
        <v>564</v>
      </c>
      <c r="AA150" t="s">
        <v>713</v>
      </c>
      <c r="AB150" t="s">
        <v>713</v>
      </c>
      <c r="AC150" t="s">
        <v>713</v>
      </c>
      <c r="AD150" t="s">
        <v>713</v>
      </c>
      <c r="AE150">
        <v>0</v>
      </c>
      <c r="AF150">
        <v>0</v>
      </c>
      <c r="AG150">
        <v>0</v>
      </c>
      <c r="AH150">
        <v>1</v>
      </c>
      <c r="AI150">
        <v>0</v>
      </c>
      <c r="AJ150">
        <v>1</v>
      </c>
      <c r="AK150">
        <v>0</v>
      </c>
      <c r="AL150">
        <v>0</v>
      </c>
      <c r="AM150">
        <v>0</v>
      </c>
      <c r="AN150">
        <v>1</v>
      </c>
      <c r="AO150">
        <v>0</v>
      </c>
      <c r="AP150">
        <v>1</v>
      </c>
      <c r="AQ150">
        <v>0</v>
      </c>
      <c r="AR150">
        <v>0</v>
      </c>
      <c r="AS150">
        <v>0</v>
      </c>
      <c r="AT150">
        <v>1</v>
      </c>
      <c r="AU150">
        <v>0</v>
      </c>
      <c r="AV150">
        <v>1</v>
      </c>
      <c r="AW150">
        <v>0</v>
      </c>
      <c r="AX150">
        <v>0</v>
      </c>
      <c r="AY150">
        <v>0</v>
      </c>
      <c r="AZ150">
        <v>1</v>
      </c>
      <c r="BA150">
        <v>0</v>
      </c>
      <c r="BB150">
        <v>1</v>
      </c>
      <c r="BC150">
        <v>0</v>
      </c>
      <c r="BD150">
        <v>0</v>
      </c>
      <c r="BE150">
        <v>0</v>
      </c>
      <c r="BF150">
        <v>1</v>
      </c>
      <c r="BG150">
        <v>0</v>
      </c>
      <c r="BH150">
        <v>1</v>
      </c>
      <c r="BI150">
        <v>0</v>
      </c>
      <c r="BJ150">
        <v>0</v>
      </c>
      <c r="BK150">
        <v>1</v>
      </c>
      <c r="BL150">
        <v>0</v>
      </c>
      <c r="BM150">
        <v>0</v>
      </c>
      <c r="BN150">
        <v>1</v>
      </c>
      <c r="BO150">
        <v>0</v>
      </c>
      <c r="BP150">
        <v>0</v>
      </c>
      <c r="BQ150">
        <v>1</v>
      </c>
      <c r="BR150">
        <v>0</v>
      </c>
      <c r="BS150">
        <v>0</v>
      </c>
      <c r="BT150">
        <v>1</v>
      </c>
      <c r="BU150">
        <v>1</v>
      </c>
      <c r="BV150">
        <v>0</v>
      </c>
      <c r="BW150">
        <v>0</v>
      </c>
      <c r="BX150">
        <v>0</v>
      </c>
      <c r="BY150">
        <v>0</v>
      </c>
      <c r="BZ150">
        <v>0</v>
      </c>
      <c r="CA150">
        <v>0</v>
      </c>
      <c r="CB150">
        <v>0</v>
      </c>
      <c r="CC150">
        <v>0</v>
      </c>
      <c r="CD150">
        <v>0</v>
      </c>
      <c r="CE150">
        <v>0</v>
      </c>
      <c r="CF150">
        <v>1</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1</v>
      </c>
      <c r="DJ150">
        <v>0</v>
      </c>
      <c r="DK150">
        <v>0</v>
      </c>
      <c r="DL150">
        <v>0</v>
      </c>
      <c r="DM150">
        <v>0</v>
      </c>
      <c r="DN150">
        <v>0</v>
      </c>
      <c r="DO150">
        <v>0</v>
      </c>
      <c r="DP150">
        <v>1</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row>
    <row r="151" spans="1:144">
      <c r="A151" t="s">
        <v>21</v>
      </c>
      <c r="B151" t="s">
        <v>39</v>
      </c>
      <c r="C151" t="s">
        <v>55</v>
      </c>
      <c r="D151" t="s">
        <v>289</v>
      </c>
      <c r="E151" t="s">
        <v>557</v>
      </c>
      <c r="F151" t="s">
        <v>1908</v>
      </c>
      <c r="G151" t="s">
        <v>557</v>
      </c>
      <c r="H151" t="s">
        <v>1909</v>
      </c>
      <c r="I151" t="s">
        <v>557</v>
      </c>
      <c r="J151" t="s">
        <v>1910</v>
      </c>
      <c r="K151" t="s">
        <v>557</v>
      </c>
      <c r="L151" t="s">
        <v>1911</v>
      </c>
      <c r="M151" t="s">
        <v>557</v>
      </c>
      <c r="N151" t="s">
        <v>1912</v>
      </c>
      <c r="O151" t="s">
        <v>557</v>
      </c>
      <c r="P151" t="s">
        <v>1913</v>
      </c>
      <c r="Q151" t="s">
        <v>556</v>
      </c>
      <c r="R151" t="s">
        <v>1914</v>
      </c>
      <c r="S151" t="s">
        <v>1915</v>
      </c>
      <c r="T151" t="s">
        <v>560</v>
      </c>
      <c r="U151" t="s">
        <v>1916</v>
      </c>
      <c r="V151" t="s">
        <v>562</v>
      </c>
      <c r="W151" t="s">
        <v>1917</v>
      </c>
      <c r="X151" t="s">
        <v>562</v>
      </c>
      <c r="Y151" t="s">
        <v>1918</v>
      </c>
      <c r="Z151" t="s">
        <v>564</v>
      </c>
      <c r="AA151" t="s">
        <v>1919</v>
      </c>
      <c r="AB151" t="s">
        <v>570</v>
      </c>
      <c r="AC151" t="s">
        <v>1920</v>
      </c>
      <c r="AD151" t="s">
        <v>569</v>
      </c>
      <c r="AE151">
        <v>0</v>
      </c>
      <c r="AF151">
        <v>0</v>
      </c>
      <c r="AG151">
        <v>0</v>
      </c>
      <c r="AH151">
        <v>1</v>
      </c>
      <c r="AI151">
        <v>0</v>
      </c>
      <c r="AJ151">
        <v>1</v>
      </c>
      <c r="AK151">
        <v>0</v>
      </c>
      <c r="AL151">
        <v>0</v>
      </c>
      <c r="AM151">
        <v>0</v>
      </c>
      <c r="AN151">
        <v>1</v>
      </c>
      <c r="AO151">
        <v>0</v>
      </c>
      <c r="AP151">
        <v>1</v>
      </c>
      <c r="AQ151">
        <v>0</v>
      </c>
      <c r="AR151">
        <v>0</v>
      </c>
      <c r="AS151">
        <v>0</v>
      </c>
      <c r="AT151">
        <v>1</v>
      </c>
      <c r="AU151">
        <v>0</v>
      </c>
      <c r="AV151">
        <v>1</v>
      </c>
      <c r="AW151">
        <v>0</v>
      </c>
      <c r="AX151">
        <v>0</v>
      </c>
      <c r="AY151">
        <v>0</v>
      </c>
      <c r="AZ151">
        <v>1</v>
      </c>
      <c r="BA151">
        <v>0</v>
      </c>
      <c r="BB151">
        <v>1</v>
      </c>
      <c r="BC151">
        <v>0</v>
      </c>
      <c r="BD151">
        <v>0</v>
      </c>
      <c r="BE151">
        <v>0</v>
      </c>
      <c r="BF151">
        <v>1</v>
      </c>
      <c r="BG151">
        <v>0</v>
      </c>
      <c r="BH151">
        <v>1</v>
      </c>
      <c r="BI151">
        <v>0</v>
      </c>
      <c r="BJ151">
        <v>0</v>
      </c>
      <c r="BK151">
        <v>0</v>
      </c>
      <c r="BL151">
        <v>1</v>
      </c>
      <c r="BM151">
        <v>0</v>
      </c>
      <c r="BN151">
        <v>1</v>
      </c>
      <c r="BO151">
        <v>0</v>
      </c>
      <c r="BP151">
        <v>0</v>
      </c>
      <c r="BQ151">
        <v>1</v>
      </c>
      <c r="BR151">
        <v>0</v>
      </c>
      <c r="BS151">
        <v>0</v>
      </c>
      <c r="BT151">
        <v>1</v>
      </c>
      <c r="BU151">
        <v>1</v>
      </c>
      <c r="BV151">
        <v>0</v>
      </c>
      <c r="BW151">
        <v>0</v>
      </c>
      <c r="BX151">
        <v>0</v>
      </c>
      <c r="BY151">
        <v>0</v>
      </c>
      <c r="BZ151">
        <v>0</v>
      </c>
      <c r="CA151">
        <v>0</v>
      </c>
      <c r="CB151">
        <v>0</v>
      </c>
      <c r="CC151">
        <v>0</v>
      </c>
      <c r="CD151">
        <v>0</v>
      </c>
      <c r="CE151">
        <v>0</v>
      </c>
      <c r="CF151">
        <v>1</v>
      </c>
      <c r="CG151">
        <v>0</v>
      </c>
      <c r="CH151">
        <v>0</v>
      </c>
      <c r="CI151">
        <v>1</v>
      </c>
      <c r="CJ151">
        <v>0</v>
      </c>
      <c r="CK151">
        <v>0</v>
      </c>
      <c r="CL151">
        <v>0</v>
      </c>
      <c r="CM151">
        <v>0</v>
      </c>
      <c r="CN151">
        <v>0</v>
      </c>
      <c r="CO151">
        <v>0</v>
      </c>
      <c r="CP151">
        <v>0</v>
      </c>
      <c r="CQ151">
        <v>0</v>
      </c>
      <c r="CR151">
        <v>1</v>
      </c>
      <c r="CS151">
        <v>0</v>
      </c>
      <c r="CT151">
        <v>0</v>
      </c>
      <c r="CU151">
        <v>1</v>
      </c>
      <c r="CV151">
        <v>0</v>
      </c>
      <c r="CW151">
        <v>0</v>
      </c>
      <c r="CX151">
        <v>0</v>
      </c>
      <c r="CY151">
        <v>0</v>
      </c>
      <c r="CZ151">
        <v>0</v>
      </c>
      <c r="DA151">
        <v>0</v>
      </c>
      <c r="DB151">
        <v>0</v>
      </c>
      <c r="DC151">
        <v>0</v>
      </c>
      <c r="DD151">
        <v>1</v>
      </c>
      <c r="DE151">
        <v>0</v>
      </c>
      <c r="DF151">
        <v>0</v>
      </c>
      <c r="DG151">
        <v>0</v>
      </c>
      <c r="DH151">
        <v>0</v>
      </c>
      <c r="DI151">
        <v>1</v>
      </c>
      <c r="DJ151">
        <v>0</v>
      </c>
      <c r="DK151">
        <v>0</v>
      </c>
      <c r="DL151">
        <v>0</v>
      </c>
      <c r="DM151">
        <v>0</v>
      </c>
      <c r="DN151">
        <v>0</v>
      </c>
      <c r="DO151">
        <v>0</v>
      </c>
      <c r="DP151">
        <v>1</v>
      </c>
      <c r="DQ151">
        <v>0</v>
      </c>
      <c r="DR151">
        <v>0</v>
      </c>
      <c r="DS151">
        <v>0</v>
      </c>
      <c r="DT151">
        <v>0</v>
      </c>
      <c r="DU151">
        <v>0</v>
      </c>
      <c r="DV151">
        <v>0</v>
      </c>
      <c r="DW151">
        <v>0</v>
      </c>
      <c r="DX151">
        <v>0</v>
      </c>
      <c r="DY151">
        <v>0</v>
      </c>
      <c r="DZ151">
        <v>0</v>
      </c>
      <c r="EA151">
        <v>1</v>
      </c>
      <c r="EB151">
        <v>1</v>
      </c>
      <c r="EC151">
        <v>0</v>
      </c>
      <c r="ED151">
        <v>0</v>
      </c>
      <c r="EE151">
        <v>0</v>
      </c>
      <c r="EF151">
        <v>0</v>
      </c>
      <c r="EG151">
        <v>0</v>
      </c>
      <c r="EH151">
        <v>0</v>
      </c>
      <c r="EI151">
        <v>0</v>
      </c>
      <c r="EJ151">
        <v>0</v>
      </c>
      <c r="EK151">
        <v>0</v>
      </c>
      <c r="EL151">
        <v>1</v>
      </c>
      <c r="EM151">
        <v>0</v>
      </c>
      <c r="EN151">
        <v>1</v>
      </c>
    </row>
    <row r="152" spans="1:144">
      <c r="A152" t="s">
        <v>15</v>
      </c>
      <c r="B152" t="s">
        <v>23</v>
      </c>
      <c r="C152" t="s">
        <v>43</v>
      </c>
      <c r="D152" t="s">
        <v>291</v>
      </c>
      <c r="E152" t="s">
        <v>557</v>
      </c>
      <c r="F152" t="s">
        <v>1921</v>
      </c>
      <c r="G152" t="s">
        <v>556</v>
      </c>
      <c r="H152" t="s">
        <v>1922</v>
      </c>
      <c r="I152" t="s">
        <v>557</v>
      </c>
      <c r="J152" t="s">
        <v>1923</v>
      </c>
      <c r="K152" t="s">
        <v>556</v>
      </c>
      <c r="L152" t="s">
        <v>1924</v>
      </c>
      <c r="M152" t="s">
        <v>557</v>
      </c>
      <c r="N152" t="s">
        <v>1925</v>
      </c>
      <c r="O152" t="s">
        <v>556</v>
      </c>
      <c r="P152" t="s">
        <v>1926</v>
      </c>
      <c r="Q152" t="s">
        <v>556</v>
      </c>
      <c r="R152" t="s">
        <v>1927</v>
      </c>
      <c r="S152" t="s">
        <v>1928</v>
      </c>
      <c r="T152" t="s">
        <v>565</v>
      </c>
      <c r="U152" t="s">
        <v>1929</v>
      </c>
      <c r="V152" t="s">
        <v>561</v>
      </c>
      <c r="W152" t="s">
        <v>1930</v>
      </c>
      <c r="X152" t="s">
        <v>565</v>
      </c>
      <c r="Y152" t="s">
        <v>1931</v>
      </c>
      <c r="Z152" t="s">
        <v>566</v>
      </c>
      <c r="AA152" t="s">
        <v>1932</v>
      </c>
      <c r="AB152" t="s">
        <v>564</v>
      </c>
      <c r="AC152" t="s">
        <v>1933</v>
      </c>
      <c r="AD152" t="s">
        <v>646</v>
      </c>
      <c r="AE152">
        <v>0</v>
      </c>
      <c r="AF152">
        <v>0</v>
      </c>
      <c r="AG152">
        <v>0</v>
      </c>
      <c r="AH152">
        <v>1</v>
      </c>
      <c r="AI152">
        <v>0</v>
      </c>
      <c r="AJ152">
        <v>1</v>
      </c>
      <c r="AK152">
        <v>0</v>
      </c>
      <c r="AL152">
        <v>0</v>
      </c>
      <c r="AM152">
        <v>1</v>
      </c>
      <c r="AN152">
        <v>0</v>
      </c>
      <c r="AO152">
        <v>0</v>
      </c>
      <c r="AP152">
        <v>1</v>
      </c>
      <c r="AQ152">
        <v>0</v>
      </c>
      <c r="AR152">
        <v>0</v>
      </c>
      <c r="AS152">
        <v>0</v>
      </c>
      <c r="AT152">
        <v>1</v>
      </c>
      <c r="AU152">
        <v>0</v>
      </c>
      <c r="AV152">
        <v>1</v>
      </c>
      <c r="AW152">
        <v>0</v>
      </c>
      <c r="AX152">
        <v>0</v>
      </c>
      <c r="AY152">
        <v>1</v>
      </c>
      <c r="AZ152">
        <v>0</v>
      </c>
      <c r="BA152">
        <v>0</v>
      </c>
      <c r="BB152">
        <v>1</v>
      </c>
      <c r="BC152">
        <v>0</v>
      </c>
      <c r="BD152">
        <v>0</v>
      </c>
      <c r="BE152">
        <v>0</v>
      </c>
      <c r="BF152">
        <v>1</v>
      </c>
      <c r="BG152">
        <v>0</v>
      </c>
      <c r="BH152">
        <v>1</v>
      </c>
      <c r="BI152">
        <v>0</v>
      </c>
      <c r="BJ152">
        <v>0</v>
      </c>
      <c r="BK152">
        <v>1</v>
      </c>
      <c r="BL152">
        <v>0</v>
      </c>
      <c r="BM152">
        <v>0</v>
      </c>
      <c r="BN152">
        <v>1</v>
      </c>
      <c r="BO152">
        <v>0</v>
      </c>
      <c r="BP152">
        <v>0</v>
      </c>
      <c r="BQ152">
        <v>1</v>
      </c>
      <c r="BR152">
        <v>0</v>
      </c>
      <c r="BS152">
        <v>0</v>
      </c>
      <c r="BT152">
        <v>1</v>
      </c>
      <c r="BU152">
        <v>0</v>
      </c>
      <c r="BV152">
        <v>0</v>
      </c>
      <c r="BW152">
        <v>0</v>
      </c>
      <c r="BX152">
        <v>0</v>
      </c>
      <c r="BY152">
        <v>0</v>
      </c>
      <c r="BZ152">
        <v>1</v>
      </c>
      <c r="CA152">
        <v>0</v>
      </c>
      <c r="CB152">
        <v>0</v>
      </c>
      <c r="CC152">
        <v>0</v>
      </c>
      <c r="CD152">
        <v>0</v>
      </c>
      <c r="CE152">
        <v>0</v>
      </c>
      <c r="CF152">
        <v>1</v>
      </c>
      <c r="CG152">
        <v>0</v>
      </c>
      <c r="CH152">
        <v>1</v>
      </c>
      <c r="CI152">
        <v>0</v>
      </c>
      <c r="CJ152">
        <v>0</v>
      </c>
      <c r="CK152">
        <v>0</v>
      </c>
      <c r="CL152">
        <v>0</v>
      </c>
      <c r="CM152">
        <v>0</v>
      </c>
      <c r="CN152">
        <v>0</v>
      </c>
      <c r="CO152">
        <v>0</v>
      </c>
      <c r="CP152">
        <v>0</v>
      </c>
      <c r="CQ152">
        <v>0</v>
      </c>
      <c r="CR152">
        <v>1</v>
      </c>
      <c r="CS152">
        <v>0</v>
      </c>
      <c r="CT152">
        <v>0</v>
      </c>
      <c r="CU152">
        <v>0</v>
      </c>
      <c r="CV152">
        <v>0</v>
      </c>
      <c r="CW152">
        <v>0</v>
      </c>
      <c r="CX152">
        <v>1</v>
      </c>
      <c r="CY152">
        <v>0</v>
      </c>
      <c r="CZ152">
        <v>0</v>
      </c>
      <c r="DA152">
        <v>0</v>
      </c>
      <c r="DB152">
        <v>0</v>
      </c>
      <c r="DC152">
        <v>0</v>
      </c>
      <c r="DD152">
        <v>1</v>
      </c>
      <c r="DE152">
        <v>0</v>
      </c>
      <c r="DF152">
        <v>0</v>
      </c>
      <c r="DG152">
        <v>0</v>
      </c>
      <c r="DH152">
        <v>0</v>
      </c>
      <c r="DI152">
        <v>0</v>
      </c>
      <c r="DJ152">
        <v>0</v>
      </c>
      <c r="DK152">
        <v>1</v>
      </c>
      <c r="DL152">
        <v>0</v>
      </c>
      <c r="DM152">
        <v>0</v>
      </c>
      <c r="DN152">
        <v>0</v>
      </c>
      <c r="DO152">
        <v>0</v>
      </c>
      <c r="DP152">
        <v>1</v>
      </c>
      <c r="DQ152">
        <v>0</v>
      </c>
      <c r="DR152">
        <v>0</v>
      </c>
      <c r="DS152">
        <v>0</v>
      </c>
      <c r="DT152">
        <v>0</v>
      </c>
      <c r="DU152">
        <v>1</v>
      </c>
      <c r="DV152">
        <v>0</v>
      </c>
      <c r="DW152">
        <v>0</v>
      </c>
      <c r="DX152">
        <v>0</v>
      </c>
      <c r="DY152">
        <v>0</v>
      </c>
      <c r="DZ152">
        <v>0</v>
      </c>
      <c r="EA152">
        <v>0</v>
      </c>
      <c r="EB152">
        <v>1</v>
      </c>
      <c r="EC152">
        <v>0</v>
      </c>
      <c r="ED152">
        <v>0</v>
      </c>
      <c r="EE152">
        <v>0</v>
      </c>
      <c r="EF152">
        <v>0</v>
      </c>
      <c r="EG152">
        <v>0</v>
      </c>
      <c r="EH152">
        <v>0</v>
      </c>
      <c r="EI152">
        <v>0</v>
      </c>
      <c r="EJ152">
        <v>0</v>
      </c>
      <c r="EK152">
        <v>1</v>
      </c>
      <c r="EL152">
        <v>0</v>
      </c>
      <c r="EM152">
        <v>0</v>
      </c>
      <c r="EN152">
        <v>1</v>
      </c>
    </row>
    <row r="153" spans="1:144">
      <c r="A153" t="s">
        <v>21</v>
      </c>
      <c r="B153" t="s">
        <v>37</v>
      </c>
      <c r="C153" t="s">
        <v>61</v>
      </c>
      <c r="D153" t="s">
        <v>293</v>
      </c>
      <c r="E153" t="s">
        <v>558</v>
      </c>
      <c r="F153" t="s">
        <v>1934</v>
      </c>
      <c r="G153" t="s">
        <v>558</v>
      </c>
      <c r="H153" t="s">
        <v>1935</v>
      </c>
      <c r="I153" t="s">
        <v>558</v>
      </c>
      <c r="J153" t="s">
        <v>1936</v>
      </c>
      <c r="K153" t="s">
        <v>557</v>
      </c>
      <c r="L153" t="s">
        <v>1937</v>
      </c>
      <c r="M153" t="s">
        <v>557</v>
      </c>
      <c r="N153" t="s">
        <v>1938</v>
      </c>
      <c r="O153" t="s">
        <v>557</v>
      </c>
      <c r="P153" t="s">
        <v>1939</v>
      </c>
      <c r="Q153" t="s">
        <v>558</v>
      </c>
      <c r="R153" t="s">
        <v>1940</v>
      </c>
      <c r="S153" t="s">
        <v>1941</v>
      </c>
      <c r="T153" t="s">
        <v>565</v>
      </c>
      <c r="U153" t="s">
        <v>1942</v>
      </c>
      <c r="V153" t="s">
        <v>562</v>
      </c>
      <c r="W153" t="s">
        <v>1943</v>
      </c>
      <c r="X153" t="s">
        <v>560</v>
      </c>
      <c r="Y153" t="s">
        <v>1944</v>
      </c>
      <c r="Z153" t="s">
        <v>644</v>
      </c>
      <c r="AA153" t="s">
        <v>1945</v>
      </c>
      <c r="AB153" t="s">
        <v>566</v>
      </c>
      <c r="AC153" t="s">
        <v>1946</v>
      </c>
      <c r="AD153" t="s">
        <v>570</v>
      </c>
      <c r="AE153">
        <v>0</v>
      </c>
      <c r="AF153">
        <v>0</v>
      </c>
      <c r="AG153">
        <v>0</v>
      </c>
      <c r="AH153">
        <v>0</v>
      </c>
      <c r="AI153">
        <v>1</v>
      </c>
      <c r="AJ153">
        <v>1</v>
      </c>
      <c r="AK153">
        <v>0</v>
      </c>
      <c r="AL153">
        <v>0</v>
      </c>
      <c r="AM153">
        <v>0</v>
      </c>
      <c r="AN153">
        <v>0</v>
      </c>
      <c r="AO153">
        <v>1</v>
      </c>
      <c r="AP153">
        <v>1</v>
      </c>
      <c r="AQ153">
        <v>0</v>
      </c>
      <c r="AR153">
        <v>0</v>
      </c>
      <c r="AS153">
        <v>0</v>
      </c>
      <c r="AT153">
        <v>0</v>
      </c>
      <c r="AU153">
        <v>1</v>
      </c>
      <c r="AV153">
        <v>1</v>
      </c>
      <c r="AW153">
        <v>0</v>
      </c>
      <c r="AX153">
        <v>0</v>
      </c>
      <c r="AY153">
        <v>0</v>
      </c>
      <c r="AZ153">
        <v>1</v>
      </c>
      <c r="BA153">
        <v>0</v>
      </c>
      <c r="BB153">
        <v>1</v>
      </c>
      <c r="BC153">
        <v>0</v>
      </c>
      <c r="BD153">
        <v>0</v>
      </c>
      <c r="BE153">
        <v>0</v>
      </c>
      <c r="BF153">
        <v>1</v>
      </c>
      <c r="BG153">
        <v>0</v>
      </c>
      <c r="BH153">
        <v>1</v>
      </c>
      <c r="BI153">
        <v>0</v>
      </c>
      <c r="BJ153">
        <v>0</v>
      </c>
      <c r="BK153">
        <v>0</v>
      </c>
      <c r="BL153">
        <v>1</v>
      </c>
      <c r="BM153">
        <v>0</v>
      </c>
      <c r="BN153">
        <v>1</v>
      </c>
      <c r="BO153">
        <v>0</v>
      </c>
      <c r="BP153">
        <v>0</v>
      </c>
      <c r="BQ153">
        <v>0</v>
      </c>
      <c r="BR153">
        <v>0</v>
      </c>
      <c r="BS153">
        <v>1</v>
      </c>
      <c r="BT153">
        <v>1</v>
      </c>
      <c r="BU153">
        <v>0</v>
      </c>
      <c r="BV153">
        <v>0</v>
      </c>
      <c r="BW153">
        <v>0</v>
      </c>
      <c r="BX153">
        <v>0</v>
      </c>
      <c r="BY153">
        <v>0</v>
      </c>
      <c r="BZ153">
        <v>1</v>
      </c>
      <c r="CA153">
        <v>0</v>
      </c>
      <c r="CB153">
        <v>0</v>
      </c>
      <c r="CC153">
        <v>0</v>
      </c>
      <c r="CD153">
        <v>0</v>
      </c>
      <c r="CE153">
        <v>0</v>
      </c>
      <c r="CF153">
        <v>1</v>
      </c>
      <c r="CG153">
        <v>0</v>
      </c>
      <c r="CH153">
        <v>0</v>
      </c>
      <c r="CI153">
        <v>1</v>
      </c>
      <c r="CJ153">
        <v>0</v>
      </c>
      <c r="CK153">
        <v>0</v>
      </c>
      <c r="CL153">
        <v>0</v>
      </c>
      <c r="CM153">
        <v>0</v>
      </c>
      <c r="CN153">
        <v>0</v>
      </c>
      <c r="CO153">
        <v>0</v>
      </c>
      <c r="CP153">
        <v>0</v>
      </c>
      <c r="CQ153">
        <v>0</v>
      </c>
      <c r="CR153">
        <v>1</v>
      </c>
      <c r="CS153">
        <v>1</v>
      </c>
      <c r="CT153">
        <v>0</v>
      </c>
      <c r="CU153">
        <v>0</v>
      </c>
      <c r="CV153">
        <v>0</v>
      </c>
      <c r="CW153">
        <v>0</v>
      </c>
      <c r="CX153">
        <v>0</v>
      </c>
      <c r="CY153">
        <v>0</v>
      </c>
      <c r="CZ153">
        <v>0</v>
      </c>
      <c r="DA153">
        <v>0</v>
      </c>
      <c r="DB153">
        <v>0</v>
      </c>
      <c r="DC153">
        <v>0</v>
      </c>
      <c r="DD153">
        <v>1</v>
      </c>
      <c r="DE153">
        <v>0</v>
      </c>
      <c r="DF153">
        <v>0</v>
      </c>
      <c r="DG153">
        <v>0</v>
      </c>
      <c r="DH153">
        <v>1</v>
      </c>
      <c r="DI153">
        <v>0</v>
      </c>
      <c r="DJ153">
        <v>0</v>
      </c>
      <c r="DK153">
        <v>0</v>
      </c>
      <c r="DL153">
        <v>0</v>
      </c>
      <c r="DM153">
        <v>0</v>
      </c>
      <c r="DN153">
        <v>0</v>
      </c>
      <c r="DO153">
        <v>0</v>
      </c>
      <c r="DP153">
        <v>1</v>
      </c>
      <c r="DQ153">
        <v>0</v>
      </c>
      <c r="DR153">
        <v>0</v>
      </c>
      <c r="DS153">
        <v>0</v>
      </c>
      <c r="DT153">
        <v>0</v>
      </c>
      <c r="DU153">
        <v>0</v>
      </c>
      <c r="DV153">
        <v>0</v>
      </c>
      <c r="DW153">
        <v>1</v>
      </c>
      <c r="DX153">
        <v>0</v>
      </c>
      <c r="DY153">
        <v>0</v>
      </c>
      <c r="DZ153">
        <v>0</v>
      </c>
      <c r="EA153">
        <v>0</v>
      </c>
      <c r="EB153">
        <v>1</v>
      </c>
      <c r="EC153">
        <v>0</v>
      </c>
      <c r="ED153">
        <v>0</v>
      </c>
      <c r="EE153">
        <v>0</v>
      </c>
      <c r="EF153">
        <v>0</v>
      </c>
      <c r="EG153">
        <v>0</v>
      </c>
      <c r="EH153">
        <v>0</v>
      </c>
      <c r="EI153">
        <v>0</v>
      </c>
      <c r="EJ153">
        <v>0</v>
      </c>
      <c r="EK153">
        <v>0</v>
      </c>
      <c r="EL153">
        <v>0</v>
      </c>
      <c r="EM153">
        <v>1</v>
      </c>
      <c r="EN153">
        <v>1</v>
      </c>
    </row>
    <row r="154" spans="1:144">
      <c r="A154" t="s">
        <v>17</v>
      </c>
      <c r="B154" t="s">
        <v>33</v>
      </c>
      <c r="C154" t="s">
        <v>53</v>
      </c>
      <c r="D154" t="s">
        <v>295</v>
      </c>
      <c r="E154" t="s">
        <v>557</v>
      </c>
      <c r="F154" t="s">
        <v>713</v>
      </c>
      <c r="G154" t="s">
        <v>557</v>
      </c>
      <c r="H154" t="s">
        <v>713</v>
      </c>
      <c r="I154" t="s">
        <v>557</v>
      </c>
      <c r="J154" t="s">
        <v>713</v>
      </c>
      <c r="K154" t="s">
        <v>557</v>
      </c>
      <c r="L154" t="s">
        <v>713</v>
      </c>
      <c r="M154" t="s">
        <v>557</v>
      </c>
      <c r="N154" t="s">
        <v>713</v>
      </c>
      <c r="O154" t="s">
        <v>557</v>
      </c>
      <c r="P154" t="s">
        <v>713</v>
      </c>
      <c r="Q154" t="s">
        <v>557</v>
      </c>
      <c r="R154" t="s">
        <v>713</v>
      </c>
      <c r="S154" t="s">
        <v>1947</v>
      </c>
      <c r="T154" t="s">
        <v>562</v>
      </c>
      <c r="U154" t="s">
        <v>1948</v>
      </c>
      <c r="V154" t="s">
        <v>560</v>
      </c>
      <c r="W154" t="s">
        <v>1949</v>
      </c>
      <c r="X154" t="s">
        <v>562</v>
      </c>
      <c r="Y154" t="s">
        <v>1950</v>
      </c>
      <c r="Z154" t="s">
        <v>566</v>
      </c>
      <c r="AA154" t="s">
        <v>1951</v>
      </c>
      <c r="AB154" t="s">
        <v>569</v>
      </c>
      <c r="AC154" t="s">
        <v>1952</v>
      </c>
      <c r="AD154" t="s">
        <v>565</v>
      </c>
      <c r="AE154">
        <v>0</v>
      </c>
      <c r="AF154">
        <v>0</v>
      </c>
      <c r="AG154">
        <v>0</v>
      </c>
      <c r="AH154">
        <v>1</v>
      </c>
      <c r="AI154">
        <v>0</v>
      </c>
      <c r="AJ154">
        <v>1</v>
      </c>
      <c r="AK154">
        <v>0</v>
      </c>
      <c r="AL154">
        <v>0</v>
      </c>
      <c r="AM154">
        <v>0</v>
      </c>
      <c r="AN154">
        <v>1</v>
      </c>
      <c r="AO154">
        <v>0</v>
      </c>
      <c r="AP154">
        <v>1</v>
      </c>
      <c r="AQ154">
        <v>0</v>
      </c>
      <c r="AR154">
        <v>0</v>
      </c>
      <c r="AS154">
        <v>0</v>
      </c>
      <c r="AT154">
        <v>1</v>
      </c>
      <c r="AU154">
        <v>0</v>
      </c>
      <c r="AV154">
        <v>1</v>
      </c>
      <c r="AW154">
        <v>0</v>
      </c>
      <c r="AX154">
        <v>0</v>
      </c>
      <c r="AY154">
        <v>0</v>
      </c>
      <c r="AZ154">
        <v>1</v>
      </c>
      <c r="BA154">
        <v>0</v>
      </c>
      <c r="BB154">
        <v>1</v>
      </c>
      <c r="BC154">
        <v>0</v>
      </c>
      <c r="BD154">
        <v>0</v>
      </c>
      <c r="BE154">
        <v>0</v>
      </c>
      <c r="BF154">
        <v>1</v>
      </c>
      <c r="BG154">
        <v>0</v>
      </c>
      <c r="BH154">
        <v>1</v>
      </c>
      <c r="BI154">
        <v>0</v>
      </c>
      <c r="BJ154">
        <v>0</v>
      </c>
      <c r="BK154">
        <v>0</v>
      </c>
      <c r="BL154">
        <v>1</v>
      </c>
      <c r="BM154">
        <v>0</v>
      </c>
      <c r="BN154">
        <v>1</v>
      </c>
      <c r="BO154">
        <v>0</v>
      </c>
      <c r="BP154">
        <v>0</v>
      </c>
      <c r="BQ154">
        <v>0</v>
      </c>
      <c r="BR154">
        <v>1</v>
      </c>
      <c r="BS154">
        <v>0</v>
      </c>
      <c r="BT154">
        <v>1</v>
      </c>
      <c r="BU154">
        <v>0</v>
      </c>
      <c r="BV154">
        <v>0</v>
      </c>
      <c r="BW154">
        <v>1</v>
      </c>
      <c r="BX154">
        <v>0</v>
      </c>
      <c r="BY154">
        <v>0</v>
      </c>
      <c r="BZ154">
        <v>0</v>
      </c>
      <c r="CA154">
        <v>0</v>
      </c>
      <c r="CB154">
        <v>0</v>
      </c>
      <c r="CC154">
        <v>0</v>
      </c>
      <c r="CD154">
        <v>0</v>
      </c>
      <c r="CE154">
        <v>0</v>
      </c>
      <c r="CF154">
        <v>1</v>
      </c>
      <c r="CG154">
        <v>1</v>
      </c>
      <c r="CH154">
        <v>0</v>
      </c>
      <c r="CI154">
        <v>0</v>
      </c>
      <c r="CJ154">
        <v>0</v>
      </c>
      <c r="CK154">
        <v>0</v>
      </c>
      <c r="CL154">
        <v>0</v>
      </c>
      <c r="CM154">
        <v>0</v>
      </c>
      <c r="CN154">
        <v>0</v>
      </c>
      <c r="CO154">
        <v>0</v>
      </c>
      <c r="CP154">
        <v>0</v>
      </c>
      <c r="CQ154">
        <v>0</v>
      </c>
      <c r="CR154">
        <v>1</v>
      </c>
      <c r="CS154">
        <v>0</v>
      </c>
      <c r="CT154">
        <v>0</v>
      </c>
      <c r="CU154">
        <v>1</v>
      </c>
      <c r="CV154">
        <v>0</v>
      </c>
      <c r="CW154">
        <v>0</v>
      </c>
      <c r="CX154">
        <v>0</v>
      </c>
      <c r="CY154">
        <v>0</v>
      </c>
      <c r="CZ154">
        <v>0</v>
      </c>
      <c r="DA154">
        <v>0</v>
      </c>
      <c r="DB154">
        <v>0</v>
      </c>
      <c r="DC154">
        <v>0</v>
      </c>
      <c r="DD154">
        <v>1</v>
      </c>
      <c r="DE154">
        <v>0</v>
      </c>
      <c r="DF154">
        <v>0</v>
      </c>
      <c r="DG154">
        <v>0</v>
      </c>
      <c r="DH154">
        <v>0</v>
      </c>
      <c r="DI154">
        <v>0</v>
      </c>
      <c r="DJ154">
        <v>0</v>
      </c>
      <c r="DK154">
        <v>1</v>
      </c>
      <c r="DL154">
        <v>0</v>
      </c>
      <c r="DM154">
        <v>0</v>
      </c>
      <c r="DN154">
        <v>0</v>
      </c>
      <c r="DO154">
        <v>0</v>
      </c>
      <c r="DP154">
        <v>1</v>
      </c>
      <c r="DQ154">
        <v>0</v>
      </c>
      <c r="DR154">
        <v>0</v>
      </c>
      <c r="DS154">
        <v>0</v>
      </c>
      <c r="DT154">
        <v>0</v>
      </c>
      <c r="DU154">
        <v>0</v>
      </c>
      <c r="DV154">
        <v>0</v>
      </c>
      <c r="DW154">
        <v>0</v>
      </c>
      <c r="DX154">
        <v>0</v>
      </c>
      <c r="DY154">
        <v>0</v>
      </c>
      <c r="DZ154">
        <v>1</v>
      </c>
      <c r="EA154">
        <v>0</v>
      </c>
      <c r="EB154">
        <v>1</v>
      </c>
      <c r="EC154">
        <v>0</v>
      </c>
      <c r="ED154">
        <v>0</v>
      </c>
      <c r="EE154">
        <v>0</v>
      </c>
      <c r="EF154">
        <v>0</v>
      </c>
      <c r="EG154">
        <v>0</v>
      </c>
      <c r="EH154">
        <v>1</v>
      </c>
      <c r="EI154">
        <v>0</v>
      </c>
      <c r="EJ154">
        <v>0</v>
      </c>
      <c r="EK154">
        <v>0</v>
      </c>
      <c r="EL154">
        <v>0</v>
      </c>
      <c r="EM154">
        <v>0</v>
      </c>
      <c r="EN154">
        <v>1</v>
      </c>
    </row>
    <row r="155" spans="1:144">
      <c r="A155" t="s">
        <v>19</v>
      </c>
      <c r="B155" t="s">
        <v>35</v>
      </c>
      <c r="C155" t="s">
        <v>63</v>
      </c>
      <c r="D155" t="s">
        <v>297</v>
      </c>
      <c r="E155" t="s">
        <v>557</v>
      </c>
      <c r="F155" t="s">
        <v>1953</v>
      </c>
      <c r="G155" t="s">
        <v>557</v>
      </c>
      <c r="H155" t="s">
        <v>1954</v>
      </c>
      <c r="I155" t="s">
        <v>557</v>
      </c>
      <c r="J155" t="s">
        <v>1955</v>
      </c>
      <c r="K155" t="s">
        <v>558</v>
      </c>
      <c r="L155" t="s">
        <v>1956</v>
      </c>
      <c r="M155" t="s">
        <v>558</v>
      </c>
      <c r="N155" t="s">
        <v>1957</v>
      </c>
      <c r="O155" t="s">
        <v>558</v>
      </c>
      <c r="P155" t="s">
        <v>1958</v>
      </c>
      <c r="Q155" t="s">
        <v>558</v>
      </c>
      <c r="R155" t="s">
        <v>1959</v>
      </c>
      <c r="S155" t="s">
        <v>1960</v>
      </c>
      <c r="T155" t="s">
        <v>564</v>
      </c>
      <c r="U155" t="s">
        <v>1961</v>
      </c>
      <c r="V155" t="s">
        <v>564</v>
      </c>
      <c r="W155" t="s">
        <v>1962</v>
      </c>
      <c r="X155" t="s">
        <v>562</v>
      </c>
      <c r="Y155" t="s">
        <v>1963</v>
      </c>
      <c r="Z155" t="s">
        <v>570</v>
      </c>
      <c r="AA155" t="s">
        <v>1964</v>
      </c>
      <c r="AB155" t="s">
        <v>565</v>
      </c>
      <c r="AC155" t="s">
        <v>1965</v>
      </c>
      <c r="AD155" t="s">
        <v>569</v>
      </c>
      <c r="AE155">
        <v>0</v>
      </c>
      <c r="AF155">
        <v>0</v>
      </c>
      <c r="AG155">
        <v>0</v>
      </c>
      <c r="AH155">
        <v>1</v>
      </c>
      <c r="AI155">
        <v>0</v>
      </c>
      <c r="AJ155">
        <v>1</v>
      </c>
      <c r="AK155">
        <v>0</v>
      </c>
      <c r="AL155">
        <v>0</v>
      </c>
      <c r="AM155">
        <v>0</v>
      </c>
      <c r="AN155">
        <v>1</v>
      </c>
      <c r="AO155">
        <v>0</v>
      </c>
      <c r="AP155">
        <v>1</v>
      </c>
      <c r="AQ155">
        <v>0</v>
      </c>
      <c r="AR155">
        <v>0</v>
      </c>
      <c r="AS155">
        <v>0</v>
      </c>
      <c r="AT155">
        <v>1</v>
      </c>
      <c r="AU155">
        <v>0</v>
      </c>
      <c r="AV155">
        <v>1</v>
      </c>
      <c r="AW155">
        <v>0</v>
      </c>
      <c r="AX155">
        <v>0</v>
      </c>
      <c r="AY155">
        <v>0</v>
      </c>
      <c r="AZ155">
        <v>0</v>
      </c>
      <c r="BA155">
        <v>1</v>
      </c>
      <c r="BB155">
        <v>1</v>
      </c>
      <c r="BC155">
        <v>0</v>
      </c>
      <c r="BD155">
        <v>0</v>
      </c>
      <c r="BE155">
        <v>0</v>
      </c>
      <c r="BF155">
        <v>0</v>
      </c>
      <c r="BG155">
        <v>1</v>
      </c>
      <c r="BH155">
        <v>1</v>
      </c>
      <c r="BI155">
        <v>0</v>
      </c>
      <c r="BJ155">
        <v>0</v>
      </c>
      <c r="BK155">
        <v>0</v>
      </c>
      <c r="BL155">
        <v>0</v>
      </c>
      <c r="BM155">
        <v>1</v>
      </c>
      <c r="BN155">
        <v>1</v>
      </c>
      <c r="BO155">
        <v>0</v>
      </c>
      <c r="BP155">
        <v>0</v>
      </c>
      <c r="BQ155">
        <v>0</v>
      </c>
      <c r="BR155">
        <v>0</v>
      </c>
      <c r="BS155">
        <v>1</v>
      </c>
      <c r="BT155">
        <v>1</v>
      </c>
      <c r="BU155">
        <v>0</v>
      </c>
      <c r="BV155">
        <v>0</v>
      </c>
      <c r="BW155">
        <v>0</v>
      </c>
      <c r="BX155">
        <v>0</v>
      </c>
      <c r="BY155">
        <v>1</v>
      </c>
      <c r="BZ155">
        <v>0</v>
      </c>
      <c r="CA155">
        <v>0</v>
      </c>
      <c r="CB155">
        <v>0</v>
      </c>
      <c r="CC155">
        <v>0</v>
      </c>
      <c r="CD155">
        <v>0</v>
      </c>
      <c r="CE155">
        <v>0</v>
      </c>
      <c r="CF155">
        <v>1</v>
      </c>
      <c r="CG155">
        <v>0</v>
      </c>
      <c r="CH155">
        <v>0</v>
      </c>
      <c r="CI155">
        <v>0</v>
      </c>
      <c r="CJ155">
        <v>0</v>
      </c>
      <c r="CK155">
        <v>1</v>
      </c>
      <c r="CL155">
        <v>0</v>
      </c>
      <c r="CM155">
        <v>0</v>
      </c>
      <c r="CN155">
        <v>0</v>
      </c>
      <c r="CO155">
        <v>0</v>
      </c>
      <c r="CP155">
        <v>0</v>
      </c>
      <c r="CQ155">
        <v>0</v>
      </c>
      <c r="CR155">
        <v>1</v>
      </c>
      <c r="CS155">
        <v>0</v>
      </c>
      <c r="CT155">
        <v>0</v>
      </c>
      <c r="CU155">
        <v>1</v>
      </c>
      <c r="CV155">
        <v>0</v>
      </c>
      <c r="CW155">
        <v>0</v>
      </c>
      <c r="CX155">
        <v>0</v>
      </c>
      <c r="CY155">
        <v>0</v>
      </c>
      <c r="CZ155">
        <v>0</v>
      </c>
      <c r="DA155">
        <v>0</v>
      </c>
      <c r="DB155">
        <v>0</v>
      </c>
      <c r="DC155">
        <v>0</v>
      </c>
      <c r="DD155">
        <v>1</v>
      </c>
      <c r="DE155">
        <v>0</v>
      </c>
      <c r="DF155">
        <v>0</v>
      </c>
      <c r="DG155">
        <v>0</v>
      </c>
      <c r="DH155">
        <v>0</v>
      </c>
      <c r="DI155">
        <v>0</v>
      </c>
      <c r="DJ155">
        <v>0</v>
      </c>
      <c r="DK155">
        <v>0</v>
      </c>
      <c r="DL155">
        <v>0</v>
      </c>
      <c r="DM155">
        <v>0</v>
      </c>
      <c r="DN155">
        <v>0</v>
      </c>
      <c r="DO155">
        <v>1</v>
      </c>
      <c r="DP155">
        <v>1</v>
      </c>
      <c r="DQ155">
        <v>0</v>
      </c>
      <c r="DR155">
        <v>0</v>
      </c>
      <c r="DS155">
        <v>0</v>
      </c>
      <c r="DT155">
        <v>0</v>
      </c>
      <c r="DU155">
        <v>0</v>
      </c>
      <c r="DV155">
        <v>1</v>
      </c>
      <c r="DW155">
        <v>0</v>
      </c>
      <c r="DX155">
        <v>0</v>
      </c>
      <c r="DY155">
        <v>0</v>
      </c>
      <c r="DZ155">
        <v>0</v>
      </c>
      <c r="EA155">
        <v>0</v>
      </c>
      <c r="EB155">
        <v>1</v>
      </c>
      <c r="EC155">
        <v>0</v>
      </c>
      <c r="ED155">
        <v>0</v>
      </c>
      <c r="EE155">
        <v>0</v>
      </c>
      <c r="EF155">
        <v>0</v>
      </c>
      <c r="EG155">
        <v>0</v>
      </c>
      <c r="EH155">
        <v>0</v>
      </c>
      <c r="EI155">
        <v>0</v>
      </c>
      <c r="EJ155">
        <v>0</v>
      </c>
      <c r="EK155">
        <v>0</v>
      </c>
      <c r="EL155">
        <v>1</v>
      </c>
      <c r="EM155">
        <v>0</v>
      </c>
      <c r="EN155">
        <v>1</v>
      </c>
    </row>
    <row r="156" spans="1:144">
      <c r="A156" t="s">
        <v>15</v>
      </c>
      <c r="B156" t="s">
        <v>25</v>
      </c>
      <c r="C156" t="s">
        <v>45</v>
      </c>
      <c r="D156" t="s">
        <v>299</v>
      </c>
      <c r="E156" t="s">
        <v>557</v>
      </c>
      <c r="F156" t="s">
        <v>713</v>
      </c>
      <c r="G156" t="s">
        <v>557</v>
      </c>
      <c r="H156" t="s">
        <v>713</v>
      </c>
      <c r="I156" t="s">
        <v>557</v>
      </c>
      <c r="J156" t="s">
        <v>1966</v>
      </c>
      <c r="K156" t="s">
        <v>557</v>
      </c>
      <c r="L156" t="s">
        <v>1967</v>
      </c>
      <c r="M156" t="s">
        <v>557</v>
      </c>
      <c r="N156" t="s">
        <v>1968</v>
      </c>
      <c r="O156" t="s">
        <v>557</v>
      </c>
      <c r="P156" t="s">
        <v>1969</v>
      </c>
      <c r="Q156" t="s">
        <v>557</v>
      </c>
      <c r="R156" t="s">
        <v>1970</v>
      </c>
      <c r="S156" t="s">
        <v>1971</v>
      </c>
      <c r="T156" t="s">
        <v>560</v>
      </c>
      <c r="U156" t="s">
        <v>1972</v>
      </c>
      <c r="V156" t="s">
        <v>562</v>
      </c>
      <c r="W156" t="s">
        <v>1973</v>
      </c>
      <c r="X156" t="s">
        <v>562</v>
      </c>
      <c r="Y156" t="s">
        <v>1974</v>
      </c>
      <c r="Z156" t="s">
        <v>562</v>
      </c>
      <c r="AA156" t="s">
        <v>1975</v>
      </c>
      <c r="AB156" t="s">
        <v>566</v>
      </c>
      <c r="AC156" t="s">
        <v>1976</v>
      </c>
      <c r="AD156" t="s">
        <v>566</v>
      </c>
      <c r="AE156">
        <v>0</v>
      </c>
      <c r="AF156">
        <v>0</v>
      </c>
      <c r="AG156">
        <v>0</v>
      </c>
      <c r="AH156">
        <v>1</v>
      </c>
      <c r="AI156">
        <v>0</v>
      </c>
      <c r="AJ156">
        <v>1</v>
      </c>
      <c r="AK156">
        <v>0</v>
      </c>
      <c r="AL156">
        <v>0</v>
      </c>
      <c r="AM156">
        <v>0</v>
      </c>
      <c r="AN156">
        <v>1</v>
      </c>
      <c r="AO156">
        <v>0</v>
      </c>
      <c r="AP156">
        <v>1</v>
      </c>
      <c r="AQ156">
        <v>0</v>
      </c>
      <c r="AR156">
        <v>0</v>
      </c>
      <c r="AS156">
        <v>0</v>
      </c>
      <c r="AT156">
        <v>1</v>
      </c>
      <c r="AU156">
        <v>0</v>
      </c>
      <c r="AV156">
        <v>1</v>
      </c>
      <c r="AW156">
        <v>0</v>
      </c>
      <c r="AX156">
        <v>0</v>
      </c>
      <c r="AY156">
        <v>0</v>
      </c>
      <c r="AZ156">
        <v>1</v>
      </c>
      <c r="BA156">
        <v>0</v>
      </c>
      <c r="BB156">
        <v>1</v>
      </c>
      <c r="BC156">
        <v>0</v>
      </c>
      <c r="BD156">
        <v>0</v>
      </c>
      <c r="BE156">
        <v>0</v>
      </c>
      <c r="BF156">
        <v>1</v>
      </c>
      <c r="BG156">
        <v>0</v>
      </c>
      <c r="BH156">
        <v>1</v>
      </c>
      <c r="BI156">
        <v>0</v>
      </c>
      <c r="BJ156">
        <v>0</v>
      </c>
      <c r="BK156">
        <v>0</v>
      </c>
      <c r="BL156">
        <v>1</v>
      </c>
      <c r="BM156">
        <v>0</v>
      </c>
      <c r="BN156">
        <v>1</v>
      </c>
      <c r="BO156">
        <v>0</v>
      </c>
      <c r="BP156">
        <v>0</v>
      </c>
      <c r="BQ156">
        <v>0</v>
      </c>
      <c r="BR156">
        <v>1</v>
      </c>
      <c r="BS156">
        <v>0</v>
      </c>
      <c r="BT156">
        <v>1</v>
      </c>
      <c r="BU156">
        <v>1</v>
      </c>
      <c r="BV156">
        <v>0</v>
      </c>
      <c r="BW156">
        <v>0</v>
      </c>
      <c r="BX156">
        <v>0</v>
      </c>
      <c r="BY156">
        <v>0</v>
      </c>
      <c r="BZ156">
        <v>0</v>
      </c>
      <c r="CA156">
        <v>0</v>
      </c>
      <c r="CB156">
        <v>0</v>
      </c>
      <c r="CC156">
        <v>0</v>
      </c>
      <c r="CD156">
        <v>0</v>
      </c>
      <c r="CE156">
        <v>0</v>
      </c>
      <c r="CF156">
        <v>1</v>
      </c>
      <c r="CG156">
        <v>0</v>
      </c>
      <c r="CH156">
        <v>0</v>
      </c>
      <c r="CI156">
        <v>1</v>
      </c>
      <c r="CJ156">
        <v>0</v>
      </c>
      <c r="CK156">
        <v>0</v>
      </c>
      <c r="CL156">
        <v>0</v>
      </c>
      <c r="CM156">
        <v>0</v>
      </c>
      <c r="CN156">
        <v>0</v>
      </c>
      <c r="CO156">
        <v>0</v>
      </c>
      <c r="CP156">
        <v>0</v>
      </c>
      <c r="CQ156">
        <v>0</v>
      </c>
      <c r="CR156">
        <v>1</v>
      </c>
      <c r="CS156">
        <v>0</v>
      </c>
      <c r="CT156">
        <v>0</v>
      </c>
      <c r="CU156">
        <v>1</v>
      </c>
      <c r="CV156">
        <v>0</v>
      </c>
      <c r="CW156">
        <v>0</v>
      </c>
      <c r="CX156">
        <v>0</v>
      </c>
      <c r="CY156">
        <v>0</v>
      </c>
      <c r="CZ156">
        <v>0</v>
      </c>
      <c r="DA156">
        <v>0</v>
      </c>
      <c r="DB156">
        <v>0</v>
      </c>
      <c r="DC156">
        <v>0</v>
      </c>
      <c r="DD156">
        <v>1</v>
      </c>
      <c r="DE156">
        <v>0</v>
      </c>
      <c r="DF156">
        <v>0</v>
      </c>
      <c r="DG156">
        <v>1</v>
      </c>
      <c r="DH156">
        <v>0</v>
      </c>
      <c r="DI156">
        <v>0</v>
      </c>
      <c r="DJ156">
        <v>0</v>
      </c>
      <c r="DK156">
        <v>0</v>
      </c>
      <c r="DL156">
        <v>0</v>
      </c>
      <c r="DM156">
        <v>0</v>
      </c>
      <c r="DN156">
        <v>0</v>
      </c>
      <c r="DO156">
        <v>0</v>
      </c>
      <c r="DP156">
        <v>1</v>
      </c>
      <c r="DQ156">
        <v>0</v>
      </c>
      <c r="DR156">
        <v>0</v>
      </c>
      <c r="DS156">
        <v>0</v>
      </c>
      <c r="DT156">
        <v>0</v>
      </c>
      <c r="DU156">
        <v>0</v>
      </c>
      <c r="DV156">
        <v>0</v>
      </c>
      <c r="DW156">
        <v>1</v>
      </c>
      <c r="DX156">
        <v>0</v>
      </c>
      <c r="DY156">
        <v>0</v>
      </c>
      <c r="DZ156">
        <v>0</v>
      </c>
      <c r="EA156">
        <v>0</v>
      </c>
      <c r="EB156">
        <v>1</v>
      </c>
      <c r="EC156">
        <v>0</v>
      </c>
      <c r="ED156">
        <v>0</v>
      </c>
      <c r="EE156">
        <v>0</v>
      </c>
      <c r="EF156">
        <v>0</v>
      </c>
      <c r="EG156">
        <v>0</v>
      </c>
      <c r="EH156">
        <v>0</v>
      </c>
      <c r="EI156">
        <v>1</v>
      </c>
      <c r="EJ156">
        <v>0</v>
      </c>
      <c r="EK156">
        <v>0</v>
      </c>
      <c r="EL156">
        <v>0</v>
      </c>
      <c r="EM156">
        <v>0</v>
      </c>
      <c r="EN156">
        <v>1</v>
      </c>
    </row>
    <row r="157" spans="1:144">
      <c r="A157" t="s">
        <v>17</v>
      </c>
      <c r="B157" t="s">
        <v>31</v>
      </c>
      <c r="C157" t="s">
        <v>47</v>
      </c>
      <c r="D157" t="s">
        <v>301</v>
      </c>
      <c r="E157" t="s">
        <v>557</v>
      </c>
      <c r="F157" t="s">
        <v>713</v>
      </c>
      <c r="G157" t="s">
        <v>556</v>
      </c>
      <c r="H157" t="s">
        <v>1977</v>
      </c>
      <c r="I157" t="s">
        <v>557</v>
      </c>
      <c r="J157" t="s">
        <v>1978</v>
      </c>
      <c r="K157" t="s">
        <v>557</v>
      </c>
      <c r="L157" t="s">
        <v>1979</v>
      </c>
      <c r="M157" t="s">
        <v>556</v>
      </c>
      <c r="N157" t="s">
        <v>713</v>
      </c>
      <c r="O157" t="s">
        <v>557</v>
      </c>
      <c r="P157" t="s">
        <v>1980</v>
      </c>
      <c r="Q157" t="s">
        <v>557</v>
      </c>
      <c r="R157" t="s">
        <v>713</v>
      </c>
      <c r="S157" t="s">
        <v>1981</v>
      </c>
      <c r="T157" t="s">
        <v>560</v>
      </c>
      <c r="U157" t="s">
        <v>1982</v>
      </c>
      <c r="V157" t="s">
        <v>566</v>
      </c>
      <c r="W157" t="s">
        <v>1983</v>
      </c>
      <c r="X157" t="s">
        <v>644</v>
      </c>
      <c r="Y157" t="s">
        <v>1984</v>
      </c>
      <c r="Z157" t="s">
        <v>570</v>
      </c>
      <c r="AA157" t="s">
        <v>1985</v>
      </c>
      <c r="AB157" t="s">
        <v>566</v>
      </c>
      <c r="AC157" t="s">
        <v>1986</v>
      </c>
      <c r="AD157" t="s">
        <v>561</v>
      </c>
      <c r="AE157">
        <v>0</v>
      </c>
      <c r="AF157">
        <v>0</v>
      </c>
      <c r="AG157">
        <v>0</v>
      </c>
      <c r="AH157">
        <v>1</v>
      </c>
      <c r="AI157">
        <v>0</v>
      </c>
      <c r="AJ157">
        <v>1</v>
      </c>
      <c r="AK157">
        <v>0</v>
      </c>
      <c r="AL157">
        <v>0</v>
      </c>
      <c r="AM157">
        <v>1</v>
      </c>
      <c r="AN157">
        <v>0</v>
      </c>
      <c r="AO157">
        <v>0</v>
      </c>
      <c r="AP157">
        <v>1</v>
      </c>
      <c r="AQ157">
        <v>0</v>
      </c>
      <c r="AR157">
        <v>0</v>
      </c>
      <c r="AS157">
        <v>0</v>
      </c>
      <c r="AT157">
        <v>1</v>
      </c>
      <c r="AU157">
        <v>0</v>
      </c>
      <c r="AV157">
        <v>1</v>
      </c>
      <c r="AW157">
        <v>0</v>
      </c>
      <c r="AX157">
        <v>0</v>
      </c>
      <c r="AY157">
        <v>0</v>
      </c>
      <c r="AZ157">
        <v>1</v>
      </c>
      <c r="BA157">
        <v>0</v>
      </c>
      <c r="BB157">
        <v>1</v>
      </c>
      <c r="BC157">
        <v>0</v>
      </c>
      <c r="BD157">
        <v>0</v>
      </c>
      <c r="BE157">
        <v>1</v>
      </c>
      <c r="BF157">
        <v>0</v>
      </c>
      <c r="BG157">
        <v>0</v>
      </c>
      <c r="BH157">
        <v>1</v>
      </c>
      <c r="BI157">
        <v>0</v>
      </c>
      <c r="BJ157">
        <v>0</v>
      </c>
      <c r="BK157">
        <v>0</v>
      </c>
      <c r="BL157">
        <v>1</v>
      </c>
      <c r="BM157">
        <v>0</v>
      </c>
      <c r="BN157">
        <v>1</v>
      </c>
      <c r="BO157">
        <v>0</v>
      </c>
      <c r="BP157">
        <v>0</v>
      </c>
      <c r="BQ157">
        <v>0</v>
      </c>
      <c r="BR157">
        <v>1</v>
      </c>
      <c r="BS157">
        <v>0</v>
      </c>
      <c r="BT157">
        <v>1</v>
      </c>
      <c r="BU157">
        <v>1</v>
      </c>
      <c r="BV157">
        <v>0</v>
      </c>
      <c r="BW157">
        <v>0</v>
      </c>
      <c r="BX157">
        <v>0</v>
      </c>
      <c r="BY157">
        <v>0</v>
      </c>
      <c r="BZ157">
        <v>0</v>
      </c>
      <c r="CA157">
        <v>0</v>
      </c>
      <c r="CB157">
        <v>0</v>
      </c>
      <c r="CC157">
        <v>0</v>
      </c>
      <c r="CD157">
        <v>0</v>
      </c>
      <c r="CE157">
        <v>0</v>
      </c>
      <c r="CF157">
        <v>1</v>
      </c>
      <c r="CG157">
        <v>0</v>
      </c>
      <c r="CH157">
        <v>0</v>
      </c>
      <c r="CI157">
        <v>0</v>
      </c>
      <c r="CJ157">
        <v>0</v>
      </c>
      <c r="CK157">
        <v>0</v>
      </c>
      <c r="CL157">
        <v>0</v>
      </c>
      <c r="CM157">
        <v>1</v>
      </c>
      <c r="CN157">
        <v>0</v>
      </c>
      <c r="CO157">
        <v>0</v>
      </c>
      <c r="CP157">
        <v>0</v>
      </c>
      <c r="CQ157">
        <v>0</v>
      </c>
      <c r="CR157">
        <v>1</v>
      </c>
      <c r="CS157">
        <v>0</v>
      </c>
      <c r="CT157">
        <v>0</v>
      </c>
      <c r="CU157">
        <v>0</v>
      </c>
      <c r="CV157">
        <v>1</v>
      </c>
      <c r="CW157">
        <v>0</v>
      </c>
      <c r="CX157">
        <v>0</v>
      </c>
      <c r="CY157">
        <v>0</v>
      </c>
      <c r="CZ157">
        <v>0</v>
      </c>
      <c r="DA157">
        <v>0</v>
      </c>
      <c r="DB157">
        <v>0</v>
      </c>
      <c r="DC157">
        <v>0</v>
      </c>
      <c r="DD157">
        <v>1</v>
      </c>
      <c r="DE157">
        <v>0</v>
      </c>
      <c r="DF157">
        <v>0</v>
      </c>
      <c r="DG157">
        <v>0</v>
      </c>
      <c r="DH157">
        <v>0</v>
      </c>
      <c r="DI157">
        <v>0</v>
      </c>
      <c r="DJ157">
        <v>0</v>
      </c>
      <c r="DK157">
        <v>0</v>
      </c>
      <c r="DL157">
        <v>0</v>
      </c>
      <c r="DM157">
        <v>0</v>
      </c>
      <c r="DN157">
        <v>0</v>
      </c>
      <c r="DO157">
        <v>1</v>
      </c>
      <c r="DP157">
        <v>1</v>
      </c>
      <c r="DQ157">
        <v>0</v>
      </c>
      <c r="DR157">
        <v>0</v>
      </c>
      <c r="DS157">
        <v>0</v>
      </c>
      <c r="DT157">
        <v>0</v>
      </c>
      <c r="DU157">
        <v>0</v>
      </c>
      <c r="DV157">
        <v>0</v>
      </c>
      <c r="DW157">
        <v>1</v>
      </c>
      <c r="DX157">
        <v>0</v>
      </c>
      <c r="DY157">
        <v>0</v>
      </c>
      <c r="DZ157">
        <v>0</v>
      </c>
      <c r="EA157">
        <v>0</v>
      </c>
      <c r="EB157">
        <v>1</v>
      </c>
      <c r="EC157">
        <v>0</v>
      </c>
      <c r="ED157">
        <v>1</v>
      </c>
      <c r="EE157">
        <v>0</v>
      </c>
      <c r="EF157">
        <v>0</v>
      </c>
      <c r="EG157">
        <v>0</v>
      </c>
      <c r="EH157">
        <v>0</v>
      </c>
      <c r="EI157">
        <v>0</v>
      </c>
      <c r="EJ157">
        <v>0</v>
      </c>
      <c r="EK157">
        <v>0</v>
      </c>
      <c r="EL157">
        <v>0</v>
      </c>
      <c r="EM157">
        <v>0</v>
      </c>
      <c r="EN157">
        <v>1</v>
      </c>
    </row>
    <row r="158" spans="1:144">
      <c r="A158" t="s">
        <v>15</v>
      </c>
      <c r="B158" t="s">
        <v>25</v>
      </c>
      <c r="C158" t="s">
        <v>469</v>
      </c>
      <c r="D158" t="s">
        <v>303</v>
      </c>
      <c r="E158" t="s">
        <v>558</v>
      </c>
      <c r="F158" t="s">
        <v>1987</v>
      </c>
      <c r="G158" t="s">
        <v>557</v>
      </c>
      <c r="H158" t="s">
        <v>1988</v>
      </c>
      <c r="I158" t="s">
        <v>558</v>
      </c>
      <c r="J158" t="s">
        <v>1989</v>
      </c>
      <c r="K158" t="s">
        <v>558</v>
      </c>
      <c r="L158" t="s">
        <v>1990</v>
      </c>
      <c r="M158" t="s">
        <v>557</v>
      </c>
      <c r="N158" t="s">
        <v>1991</v>
      </c>
      <c r="O158" t="s">
        <v>991</v>
      </c>
      <c r="P158" t="s">
        <v>1992</v>
      </c>
      <c r="Q158" t="s">
        <v>991</v>
      </c>
      <c r="R158" t="s">
        <v>1993</v>
      </c>
      <c r="S158" t="s">
        <v>1994</v>
      </c>
      <c r="T158" t="s">
        <v>562</v>
      </c>
      <c r="U158" t="s">
        <v>1995</v>
      </c>
      <c r="V158" t="s">
        <v>570</v>
      </c>
      <c r="W158" t="s">
        <v>1996</v>
      </c>
      <c r="X158" t="s">
        <v>566</v>
      </c>
      <c r="Y158" t="s">
        <v>1997</v>
      </c>
      <c r="Z158" t="s">
        <v>646</v>
      </c>
      <c r="AA158" t="s">
        <v>1998</v>
      </c>
      <c r="AB158" t="s">
        <v>566</v>
      </c>
      <c r="AC158" t="s">
        <v>1999</v>
      </c>
      <c r="AD158" t="s">
        <v>644</v>
      </c>
      <c r="AE158">
        <v>0</v>
      </c>
      <c r="AF158">
        <v>0</v>
      </c>
      <c r="AG158">
        <v>0</v>
      </c>
      <c r="AH158">
        <v>0</v>
      </c>
      <c r="AI158">
        <v>1</v>
      </c>
      <c r="AJ158">
        <v>1</v>
      </c>
      <c r="AK158">
        <v>0</v>
      </c>
      <c r="AL158">
        <v>0</v>
      </c>
      <c r="AM158">
        <v>0</v>
      </c>
      <c r="AN158">
        <v>1</v>
      </c>
      <c r="AO158">
        <v>0</v>
      </c>
      <c r="AP158">
        <v>1</v>
      </c>
      <c r="AQ158">
        <v>0</v>
      </c>
      <c r="AR158">
        <v>0</v>
      </c>
      <c r="AS158">
        <v>0</v>
      </c>
      <c r="AT158">
        <v>0</v>
      </c>
      <c r="AU158">
        <v>1</v>
      </c>
      <c r="AV158">
        <v>1</v>
      </c>
      <c r="AW158">
        <v>0</v>
      </c>
      <c r="AX158">
        <v>0</v>
      </c>
      <c r="AY158">
        <v>0</v>
      </c>
      <c r="AZ158">
        <v>0</v>
      </c>
      <c r="BA158">
        <v>1</v>
      </c>
      <c r="BB158">
        <v>1</v>
      </c>
      <c r="BC158">
        <v>0</v>
      </c>
      <c r="BD158">
        <v>0</v>
      </c>
      <c r="BE158">
        <v>0</v>
      </c>
      <c r="BF158">
        <v>1</v>
      </c>
      <c r="BG158">
        <v>0</v>
      </c>
      <c r="BH158">
        <v>1</v>
      </c>
      <c r="BI158">
        <v>1</v>
      </c>
      <c r="BJ158">
        <v>0</v>
      </c>
      <c r="BK158">
        <v>0</v>
      </c>
      <c r="BL158">
        <v>0</v>
      </c>
      <c r="BM158">
        <v>0</v>
      </c>
      <c r="BN158">
        <v>1</v>
      </c>
      <c r="BO158">
        <v>1</v>
      </c>
      <c r="BP158">
        <v>0</v>
      </c>
      <c r="BQ158">
        <v>0</v>
      </c>
      <c r="BR158">
        <v>0</v>
      </c>
      <c r="BS158">
        <v>0</v>
      </c>
      <c r="BT158">
        <v>1</v>
      </c>
      <c r="BU158">
        <v>0</v>
      </c>
      <c r="BV158">
        <v>0</v>
      </c>
      <c r="BW158">
        <v>1</v>
      </c>
      <c r="BX158">
        <v>0</v>
      </c>
      <c r="BY158">
        <v>0</v>
      </c>
      <c r="BZ158">
        <v>0</v>
      </c>
      <c r="CA158">
        <v>0</v>
      </c>
      <c r="CB158">
        <v>0</v>
      </c>
      <c r="CC158">
        <v>0</v>
      </c>
      <c r="CD158">
        <v>0</v>
      </c>
      <c r="CE158">
        <v>0</v>
      </c>
      <c r="CF158">
        <v>1</v>
      </c>
      <c r="CG158">
        <v>0</v>
      </c>
      <c r="CH158">
        <v>0</v>
      </c>
      <c r="CI158">
        <v>0</v>
      </c>
      <c r="CJ158">
        <v>0</v>
      </c>
      <c r="CK158">
        <v>0</v>
      </c>
      <c r="CL158">
        <v>0</v>
      </c>
      <c r="CM158">
        <v>0</v>
      </c>
      <c r="CN158">
        <v>0</v>
      </c>
      <c r="CO158">
        <v>0</v>
      </c>
      <c r="CP158">
        <v>0</v>
      </c>
      <c r="CQ158">
        <v>1</v>
      </c>
      <c r="CR158">
        <v>1</v>
      </c>
      <c r="CS158">
        <v>0</v>
      </c>
      <c r="CT158">
        <v>0</v>
      </c>
      <c r="CU158">
        <v>0</v>
      </c>
      <c r="CV158">
        <v>0</v>
      </c>
      <c r="CW158">
        <v>0</v>
      </c>
      <c r="CX158">
        <v>0</v>
      </c>
      <c r="CY158">
        <v>1</v>
      </c>
      <c r="CZ158">
        <v>0</v>
      </c>
      <c r="DA158">
        <v>0</v>
      </c>
      <c r="DB158">
        <v>0</v>
      </c>
      <c r="DC158">
        <v>0</v>
      </c>
      <c r="DD158">
        <v>1</v>
      </c>
      <c r="DE158">
        <v>0</v>
      </c>
      <c r="DF158">
        <v>0</v>
      </c>
      <c r="DG158">
        <v>0</v>
      </c>
      <c r="DH158">
        <v>0</v>
      </c>
      <c r="DI158">
        <v>0</v>
      </c>
      <c r="DJ158">
        <v>0</v>
      </c>
      <c r="DK158">
        <v>0</v>
      </c>
      <c r="DL158">
        <v>0</v>
      </c>
      <c r="DM158">
        <v>1</v>
      </c>
      <c r="DN158">
        <v>0</v>
      </c>
      <c r="DO158">
        <v>0</v>
      </c>
      <c r="DP158">
        <v>1</v>
      </c>
      <c r="DQ158">
        <v>0</v>
      </c>
      <c r="DR158">
        <v>0</v>
      </c>
      <c r="DS158">
        <v>0</v>
      </c>
      <c r="DT158">
        <v>0</v>
      </c>
      <c r="DU158">
        <v>0</v>
      </c>
      <c r="DV158">
        <v>0</v>
      </c>
      <c r="DW158">
        <v>1</v>
      </c>
      <c r="DX158">
        <v>0</v>
      </c>
      <c r="DY158">
        <v>0</v>
      </c>
      <c r="DZ158">
        <v>0</v>
      </c>
      <c r="EA158">
        <v>0</v>
      </c>
      <c r="EB158">
        <v>1</v>
      </c>
      <c r="EC158">
        <v>0</v>
      </c>
      <c r="ED158">
        <v>0</v>
      </c>
      <c r="EE158">
        <v>0</v>
      </c>
      <c r="EF158">
        <v>1</v>
      </c>
      <c r="EG158">
        <v>0</v>
      </c>
      <c r="EH158">
        <v>0</v>
      </c>
      <c r="EI158">
        <v>0</v>
      </c>
      <c r="EJ158">
        <v>0</v>
      </c>
      <c r="EK158">
        <v>0</v>
      </c>
      <c r="EL158">
        <v>0</v>
      </c>
      <c r="EM158">
        <v>0</v>
      </c>
      <c r="EN158">
        <v>1</v>
      </c>
    </row>
    <row r="159" spans="1:144">
      <c r="A159" t="s">
        <v>15</v>
      </c>
      <c r="B159" t="s">
        <v>23</v>
      </c>
      <c r="C159" t="s">
        <v>43</v>
      </c>
      <c r="D159" t="s">
        <v>305</v>
      </c>
      <c r="E159" t="s">
        <v>558</v>
      </c>
      <c r="F159" t="s">
        <v>2000</v>
      </c>
      <c r="G159" t="s">
        <v>557</v>
      </c>
      <c r="H159" t="s">
        <v>2001</v>
      </c>
      <c r="I159" t="s">
        <v>558</v>
      </c>
      <c r="J159" t="s">
        <v>2002</v>
      </c>
      <c r="K159" t="s">
        <v>557</v>
      </c>
      <c r="L159" t="s">
        <v>2003</v>
      </c>
      <c r="M159" t="s">
        <v>557</v>
      </c>
      <c r="N159" t="s">
        <v>2004</v>
      </c>
      <c r="O159" t="s">
        <v>557</v>
      </c>
      <c r="P159" t="s">
        <v>2005</v>
      </c>
      <c r="Q159" t="s">
        <v>556</v>
      </c>
      <c r="R159" t="s">
        <v>2006</v>
      </c>
      <c r="S159" t="s">
        <v>2007</v>
      </c>
      <c r="T159" t="s">
        <v>565</v>
      </c>
      <c r="U159" t="s">
        <v>2008</v>
      </c>
      <c r="V159" t="s">
        <v>564</v>
      </c>
      <c r="W159" t="s">
        <v>2009</v>
      </c>
      <c r="X159" t="s">
        <v>561</v>
      </c>
      <c r="Y159" t="s">
        <v>2010</v>
      </c>
      <c r="Z159" t="s">
        <v>564</v>
      </c>
      <c r="AA159" t="s">
        <v>2011</v>
      </c>
      <c r="AB159" t="s">
        <v>566</v>
      </c>
      <c r="AC159" t="s">
        <v>2012</v>
      </c>
      <c r="AD159" t="s">
        <v>564</v>
      </c>
      <c r="AE159">
        <v>0</v>
      </c>
      <c r="AF159">
        <v>0</v>
      </c>
      <c r="AG159">
        <v>0</v>
      </c>
      <c r="AH159">
        <v>0</v>
      </c>
      <c r="AI159">
        <v>1</v>
      </c>
      <c r="AJ159">
        <v>1</v>
      </c>
      <c r="AK159">
        <v>0</v>
      </c>
      <c r="AL159">
        <v>0</v>
      </c>
      <c r="AM159">
        <v>0</v>
      </c>
      <c r="AN159">
        <v>1</v>
      </c>
      <c r="AO159">
        <v>0</v>
      </c>
      <c r="AP159">
        <v>1</v>
      </c>
      <c r="AQ159">
        <v>0</v>
      </c>
      <c r="AR159">
        <v>0</v>
      </c>
      <c r="AS159">
        <v>0</v>
      </c>
      <c r="AT159">
        <v>0</v>
      </c>
      <c r="AU159">
        <v>1</v>
      </c>
      <c r="AV159">
        <v>1</v>
      </c>
      <c r="AW159">
        <v>0</v>
      </c>
      <c r="AX159">
        <v>0</v>
      </c>
      <c r="AY159">
        <v>0</v>
      </c>
      <c r="AZ159">
        <v>1</v>
      </c>
      <c r="BA159">
        <v>0</v>
      </c>
      <c r="BB159">
        <v>1</v>
      </c>
      <c r="BC159">
        <v>0</v>
      </c>
      <c r="BD159">
        <v>0</v>
      </c>
      <c r="BE159">
        <v>0</v>
      </c>
      <c r="BF159">
        <v>1</v>
      </c>
      <c r="BG159">
        <v>0</v>
      </c>
      <c r="BH159">
        <v>1</v>
      </c>
      <c r="BI159">
        <v>0</v>
      </c>
      <c r="BJ159">
        <v>0</v>
      </c>
      <c r="BK159">
        <v>0</v>
      </c>
      <c r="BL159">
        <v>1</v>
      </c>
      <c r="BM159">
        <v>0</v>
      </c>
      <c r="BN159">
        <v>1</v>
      </c>
      <c r="BO159">
        <v>0</v>
      </c>
      <c r="BP159">
        <v>0</v>
      </c>
      <c r="BQ159">
        <v>1</v>
      </c>
      <c r="BR159">
        <v>0</v>
      </c>
      <c r="BS159">
        <v>0</v>
      </c>
      <c r="BT159">
        <v>1</v>
      </c>
      <c r="BU159">
        <v>0</v>
      </c>
      <c r="BV159">
        <v>0</v>
      </c>
      <c r="BW159">
        <v>0</v>
      </c>
      <c r="BX159">
        <v>0</v>
      </c>
      <c r="BY159">
        <v>0</v>
      </c>
      <c r="BZ159">
        <v>1</v>
      </c>
      <c r="CA159">
        <v>0</v>
      </c>
      <c r="CB159">
        <v>0</v>
      </c>
      <c r="CC159">
        <v>0</v>
      </c>
      <c r="CD159">
        <v>0</v>
      </c>
      <c r="CE159">
        <v>0</v>
      </c>
      <c r="CF159">
        <v>1</v>
      </c>
      <c r="CG159">
        <v>0</v>
      </c>
      <c r="CH159">
        <v>0</v>
      </c>
      <c r="CI159">
        <v>0</v>
      </c>
      <c r="CJ159">
        <v>0</v>
      </c>
      <c r="CK159">
        <v>1</v>
      </c>
      <c r="CL159">
        <v>0</v>
      </c>
      <c r="CM159">
        <v>0</v>
      </c>
      <c r="CN159">
        <v>0</v>
      </c>
      <c r="CO159">
        <v>0</v>
      </c>
      <c r="CP159">
        <v>0</v>
      </c>
      <c r="CQ159">
        <v>0</v>
      </c>
      <c r="CR159">
        <v>1</v>
      </c>
      <c r="CS159">
        <v>0</v>
      </c>
      <c r="CT159">
        <v>1</v>
      </c>
      <c r="CU159">
        <v>0</v>
      </c>
      <c r="CV159">
        <v>0</v>
      </c>
      <c r="CW159">
        <v>0</v>
      </c>
      <c r="CX159">
        <v>0</v>
      </c>
      <c r="CY159">
        <v>0</v>
      </c>
      <c r="CZ159">
        <v>0</v>
      </c>
      <c r="DA159">
        <v>0</v>
      </c>
      <c r="DB159">
        <v>0</v>
      </c>
      <c r="DC159">
        <v>0</v>
      </c>
      <c r="DD159">
        <v>1</v>
      </c>
      <c r="DE159">
        <v>0</v>
      </c>
      <c r="DF159">
        <v>0</v>
      </c>
      <c r="DG159">
        <v>0</v>
      </c>
      <c r="DH159">
        <v>0</v>
      </c>
      <c r="DI159">
        <v>1</v>
      </c>
      <c r="DJ159">
        <v>0</v>
      </c>
      <c r="DK159">
        <v>0</v>
      </c>
      <c r="DL159">
        <v>0</v>
      </c>
      <c r="DM159">
        <v>0</v>
      </c>
      <c r="DN159">
        <v>0</v>
      </c>
      <c r="DO159">
        <v>0</v>
      </c>
      <c r="DP159">
        <v>1</v>
      </c>
      <c r="DQ159">
        <v>0</v>
      </c>
      <c r="DR159">
        <v>0</v>
      </c>
      <c r="DS159">
        <v>0</v>
      </c>
      <c r="DT159">
        <v>0</v>
      </c>
      <c r="DU159">
        <v>0</v>
      </c>
      <c r="DV159">
        <v>0</v>
      </c>
      <c r="DW159">
        <v>1</v>
      </c>
      <c r="DX159">
        <v>0</v>
      </c>
      <c r="DY159">
        <v>0</v>
      </c>
      <c r="DZ159">
        <v>0</v>
      </c>
      <c r="EA159">
        <v>0</v>
      </c>
      <c r="EB159">
        <v>1</v>
      </c>
      <c r="EC159">
        <v>0</v>
      </c>
      <c r="ED159">
        <v>0</v>
      </c>
      <c r="EE159">
        <v>0</v>
      </c>
      <c r="EF159">
        <v>0</v>
      </c>
      <c r="EG159">
        <v>1</v>
      </c>
      <c r="EH159">
        <v>0</v>
      </c>
      <c r="EI159">
        <v>0</v>
      </c>
      <c r="EJ159">
        <v>0</v>
      </c>
      <c r="EK159">
        <v>0</v>
      </c>
      <c r="EL159">
        <v>0</v>
      </c>
      <c r="EM159">
        <v>0</v>
      </c>
      <c r="EN159">
        <v>1</v>
      </c>
    </row>
    <row r="160" spans="1:144">
      <c r="A160" t="s">
        <v>17</v>
      </c>
      <c r="B160" t="s">
        <v>31</v>
      </c>
      <c r="C160" t="s">
        <v>47</v>
      </c>
      <c r="D160" t="s">
        <v>307</v>
      </c>
      <c r="E160" t="s">
        <v>556</v>
      </c>
      <c r="F160" t="s">
        <v>2013</v>
      </c>
      <c r="G160" t="s">
        <v>556</v>
      </c>
      <c r="H160" t="s">
        <v>2014</v>
      </c>
      <c r="I160" t="s">
        <v>556</v>
      </c>
      <c r="J160" t="s">
        <v>2015</v>
      </c>
      <c r="K160" t="s">
        <v>558</v>
      </c>
      <c r="L160" t="s">
        <v>2016</v>
      </c>
      <c r="M160" t="s">
        <v>556</v>
      </c>
      <c r="N160" t="s">
        <v>2017</v>
      </c>
      <c r="O160" t="s">
        <v>557</v>
      </c>
      <c r="P160" t="s">
        <v>2018</v>
      </c>
      <c r="Q160" t="s">
        <v>557</v>
      </c>
      <c r="R160" t="s">
        <v>2019</v>
      </c>
      <c r="S160" t="s">
        <v>2020</v>
      </c>
      <c r="T160" t="s">
        <v>560</v>
      </c>
      <c r="U160" t="s">
        <v>2021</v>
      </c>
      <c r="V160" t="s">
        <v>560</v>
      </c>
      <c r="W160" t="s">
        <v>2022</v>
      </c>
      <c r="X160" t="s">
        <v>564</v>
      </c>
      <c r="Y160" t="s">
        <v>2023</v>
      </c>
      <c r="Z160" t="s">
        <v>646</v>
      </c>
      <c r="AA160" t="s">
        <v>2024</v>
      </c>
      <c r="AB160" t="s">
        <v>561</v>
      </c>
      <c r="AC160" t="s">
        <v>2025</v>
      </c>
      <c r="AD160" t="s">
        <v>644</v>
      </c>
      <c r="AE160">
        <v>0</v>
      </c>
      <c r="AF160">
        <v>0</v>
      </c>
      <c r="AG160">
        <v>1</v>
      </c>
      <c r="AH160">
        <v>0</v>
      </c>
      <c r="AI160">
        <v>0</v>
      </c>
      <c r="AJ160">
        <v>1</v>
      </c>
      <c r="AK160">
        <v>0</v>
      </c>
      <c r="AL160">
        <v>0</v>
      </c>
      <c r="AM160">
        <v>1</v>
      </c>
      <c r="AN160">
        <v>0</v>
      </c>
      <c r="AO160">
        <v>0</v>
      </c>
      <c r="AP160">
        <v>1</v>
      </c>
      <c r="AQ160">
        <v>0</v>
      </c>
      <c r="AR160">
        <v>0</v>
      </c>
      <c r="AS160">
        <v>1</v>
      </c>
      <c r="AT160">
        <v>0</v>
      </c>
      <c r="AU160">
        <v>0</v>
      </c>
      <c r="AV160">
        <v>1</v>
      </c>
      <c r="AW160">
        <v>0</v>
      </c>
      <c r="AX160">
        <v>0</v>
      </c>
      <c r="AY160">
        <v>0</v>
      </c>
      <c r="AZ160">
        <v>0</v>
      </c>
      <c r="BA160">
        <v>1</v>
      </c>
      <c r="BB160">
        <v>1</v>
      </c>
      <c r="BC160">
        <v>0</v>
      </c>
      <c r="BD160">
        <v>0</v>
      </c>
      <c r="BE160">
        <v>1</v>
      </c>
      <c r="BF160">
        <v>0</v>
      </c>
      <c r="BG160">
        <v>0</v>
      </c>
      <c r="BH160">
        <v>1</v>
      </c>
      <c r="BI160">
        <v>0</v>
      </c>
      <c r="BJ160">
        <v>0</v>
      </c>
      <c r="BK160">
        <v>0</v>
      </c>
      <c r="BL160">
        <v>1</v>
      </c>
      <c r="BM160">
        <v>0</v>
      </c>
      <c r="BN160">
        <v>1</v>
      </c>
      <c r="BO160">
        <v>0</v>
      </c>
      <c r="BP160">
        <v>0</v>
      </c>
      <c r="BQ160">
        <v>0</v>
      </c>
      <c r="BR160">
        <v>1</v>
      </c>
      <c r="BS160">
        <v>0</v>
      </c>
      <c r="BT160">
        <v>1</v>
      </c>
      <c r="BU160">
        <v>1</v>
      </c>
      <c r="BV160">
        <v>0</v>
      </c>
      <c r="BW160">
        <v>0</v>
      </c>
      <c r="BX160">
        <v>0</v>
      </c>
      <c r="BY160">
        <v>0</v>
      </c>
      <c r="BZ160">
        <v>0</v>
      </c>
      <c r="CA160">
        <v>0</v>
      </c>
      <c r="CB160">
        <v>0</v>
      </c>
      <c r="CC160">
        <v>0</v>
      </c>
      <c r="CD160">
        <v>0</v>
      </c>
      <c r="CE160">
        <v>0</v>
      </c>
      <c r="CF160">
        <v>1</v>
      </c>
      <c r="CG160">
        <v>1</v>
      </c>
      <c r="CH160">
        <v>0</v>
      </c>
      <c r="CI160">
        <v>0</v>
      </c>
      <c r="CJ160">
        <v>0</v>
      </c>
      <c r="CK160">
        <v>0</v>
      </c>
      <c r="CL160">
        <v>0</v>
      </c>
      <c r="CM160">
        <v>0</v>
      </c>
      <c r="CN160">
        <v>0</v>
      </c>
      <c r="CO160">
        <v>0</v>
      </c>
      <c r="CP160">
        <v>0</v>
      </c>
      <c r="CQ160">
        <v>0</v>
      </c>
      <c r="CR160">
        <v>1</v>
      </c>
      <c r="CS160">
        <v>0</v>
      </c>
      <c r="CT160">
        <v>0</v>
      </c>
      <c r="CU160">
        <v>0</v>
      </c>
      <c r="CV160">
        <v>0</v>
      </c>
      <c r="CW160">
        <v>1</v>
      </c>
      <c r="CX160">
        <v>0</v>
      </c>
      <c r="CY160">
        <v>0</v>
      </c>
      <c r="CZ160">
        <v>0</v>
      </c>
      <c r="DA160">
        <v>0</v>
      </c>
      <c r="DB160">
        <v>0</v>
      </c>
      <c r="DC160">
        <v>0</v>
      </c>
      <c r="DD160">
        <v>1</v>
      </c>
      <c r="DE160">
        <v>0</v>
      </c>
      <c r="DF160">
        <v>0</v>
      </c>
      <c r="DG160">
        <v>0</v>
      </c>
      <c r="DH160">
        <v>0</v>
      </c>
      <c r="DI160">
        <v>0</v>
      </c>
      <c r="DJ160">
        <v>0</v>
      </c>
      <c r="DK160">
        <v>0</v>
      </c>
      <c r="DL160">
        <v>0</v>
      </c>
      <c r="DM160">
        <v>1</v>
      </c>
      <c r="DN160">
        <v>0</v>
      </c>
      <c r="DO160">
        <v>0</v>
      </c>
      <c r="DP160">
        <v>1</v>
      </c>
      <c r="DQ160">
        <v>0</v>
      </c>
      <c r="DR160">
        <v>1</v>
      </c>
      <c r="DS160">
        <v>0</v>
      </c>
      <c r="DT160">
        <v>0</v>
      </c>
      <c r="DU160">
        <v>0</v>
      </c>
      <c r="DV160">
        <v>0</v>
      </c>
      <c r="DW160">
        <v>0</v>
      </c>
      <c r="DX160">
        <v>0</v>
      </c>
      <c r="DY160">
        <v>0</v>
      </c>
      <c r="DZ160">
        <v>0</v>
      </c>
      <c r="EA160">
        <v>0</v>
      </c>
      <c r="EB160">
        <v>1</v>
      </c>
      <c r="EC160">
        <v>0</v>
      </c>
      <c r="ED160">
        <v>0</v>
      </c>
      <c r="EE160">
        <v>0</v>
      </c>
      <c r="EF160">
        <v>1</v>
      </c>
      <c r="EG160">
        <v>0</v>
      </c>
      <c r="EH160">
        <v>0</v>
      </c>
      <c r="EI160">
        <v>0</v>
      </c>
      <c r="EJ160">
        <v>0</v>
      </c>
      <c r="EK160">
        <v>0</v>
      </c>
      <c r="EL160">
        <v>0</v>
      </c>
      <c r="EM160">
        <v>0</v>
      </c>
      <c r="EN160">
        <v>1</v>
      </c>
    </row>
    <row r="161" spans="1:144">
      <c r="A161" t="s">
        <v>17</v>
      </c>
      <c r="B161" t="s">
        <v>33</v>
      </c>
      <c r="C161" t="s">
        <v>53</v>
      </c>
      <c r="D161" t="s">
        <v>309</v>
      </c>
      <c r="E161" t="s">
        <v>557</v>
      </c>
      <c r="F161" t="s">
        <v>2026</v>
      </c>
      <c r="G161" t="s">
        <v>557</v>
      </c>
      <c r="H161" t="s">
        <v>2027</v>
      </c>
      <c r="I161" t="s">
        <v>557</v>
      </c>
      <c r="J161" t="s">
        <v>2028</v>
      </c>
      <c r="K161" t="s">
        <v>556</v>
      </c>
      <c r="L161" t="s">
        <v>2029</v>
      </c>
      <c r="M161" t="s">
        <v>557</v>
      </c>
      <c r="N161" t="s">
        <v>2030</v>
      </c>
      <c r="O161" t="s">
        <v>556</v>
      </c>
      <c r="P161" t="s">
        <v>2031</v>
      </c>
      <c r="Q161" t="s">
        <v>555</v>
      </c>
      <c r="R161" t="s">
        <v>2032</v>
      </c>
      <c r="S161" t="s">
        <v>2033</v>
      </c>
      <c r="T161" t="s">
        <v>560</v>
      </c>
      <c r="U161" t="s">
        <v>2034</v>
      </c>
      <c r="V161" t="s">
        <v>644</v>
      </c>
      <c r="W161" t="s">
        <v>2035</v>
      </c>
      <c r="X161" t="s">
        <v>562</v>
      </c>
      <c r="Y161" t="s">
        <v>2036</v>
      </c>
      <c r="Z161" t="s">
        <v>560</v>
      </c>
      <c r="AA161" t="s">
        <v>2037</v>
      </c>
      <c r="AB161" t="s">
        <v>561</v>
      </c>
      <c r="AC161" t="s">
        <v>2038</v>
      </c>
      <c r="AD161" t="s">
        <v>566</v>
      </c>
      <c r="AE161">
        <v>0</v>
      </c>
      <c r="AF161">
        <v>0</v>
      </c>
      <c r="AG161">
        <v>0</v>
      </c>
      <c r="AH161">
        <v>1</v>
      </c>
      <c r="AI161">
        <v>0</v>
      </c>
      <c r="AJ161">
        <v>1</v>
      </c>
      <c r="AK161">
        <v>0</v>
      </c>
      <c r="AL161">
        <v>0</v>
      </c>
      <c r="AM161">
        <v>0</v>
      </c>
      <c r="AN161">
        <v>1</v>
      </c>
      <c r="AO161">
        <v>0</v>
      </c>
      <c r="AP161">
        <v>1</v>
      </c>
      <c r="AQ161">
        <v>0</v>
      </c>
      <c r="AR161">
        <v>0</v>
      </c>
      <c r="AS161">
        <v>0</v>
      </c>
      <c r="AT161">
        <v>1</v>
      </c>
      <c r="AU161">
        <v>0</v>
      </c>
      <c r="AV161">
        <v>1</v>
      </c>
      <c r="AW161">
        <v>0</v>
      </c>
      <c r="AX161">
        <v>0</v>
      </c>
      <c r="AY161">
        <v>1</v>
      </c>
      <c r="AZ161">
        <v>0</v>
      </c>
      <c r="BA161">
        <v>0</v>
      </c>
      <c r="BB161">
        <v>1</v>
      </c>
      <c r="BC161">
        <v>0</v>
      </c>
      <c r="BD161">
        <v>0</v>
      </c>
      <c r="BE161">
        <v>0</v>
      </c>
      <c r="BF161">
        <v>1</v>
      </c>
      <c r="BG161">
        <v>0</v>
      </c>
      <c r="BH161">
        <v>1</v>
      </c>
      <c r="BI161">
        <v>0</v>
      </c>
      <c r="BJ161">
        <v>0</v>
      </c>
      <c r="BK161">
        <v>1</v>
      </c>
      <c r="BL161">
        <v>0</v>
      </c>
      <c r="BM161">
        <v>0</v>
      </c>
      <c r="BN161">
        <v>1</v>
      </c>
      <c r="BO161">
        <v>0</v>
      </c>
      <c r="BP161">
        <v>1</v>
      </c>
      <c r="BQ161">
        <v>0</v>
      </c>
      <c r="BR161">
        <v>0</v>
      </c>
      <c r="BS161">
        <v>0</v>
      </c>
      <c r="BT161">
        <v>1</v>
      </c>
      <c r="BU161">
        <v>1</v>
      </c>
      <c r="BV161">
        <v>0</v>
      </c>
      <c r="BW161">
        <v>0</v>
      </c>
      <c r="BX161">
        <v>0</v>
      </c>
      <c r="BY161">
        <v>0</v>
      </c>
      <c r="BZ161">
        <v>0</v>
      </c>
      <c r="CA161">
        <v>0</v>
      </c>
      <c r="CB161">
        <v>0</v>
      </c>
      <c r="CC161">
        <v>0</v>
      </c>
      <c r="CD161">
        <v>0</v>
      </c>
      <c r="CE161">
        <v>0</v>
      </c>
      <c r="CF161">
        <v>1</v>
      </c>
      <c r="CG161">
        <v>0</v>
      </c>
      <c r="CH161">
        <v>0</v>
      </c>
      <c r="CI161">
        <v>0</v>
      </c>
      <c r="CJ161">
        <v>1</v>
      </c>
      <c r="CK161">
        <v>0</v>
      </c>
      <c r="CL161">
        <v>0</v>
      </c>
      <c r="CM161">
        <v>0</v>
      </c>
      <c r="CN161">
        <v>0</v>
      </c>
      <c r="CO161">
        <v>0</v>
      </c>
      <c r="CP161">
        <v>0</v>
      </c>
      <c r="CQ161">
        <v>0</v>
      </c>
      <c r="CR161">
        <v>1</v>
      </c>
      <c r="CS161">
        <v>0</v>
      </c>
      <c r="CT161">
        <v>0</v>
      </c>
      <c r="CU161">
        <v>1</v>
      </c>
      <c r="CV161">
        <v>0</v>
      </c>
      <c r="CW161">
        <v>0</v>
      </c>
      <c r="CX161">
        <v>0</v>
      </c>
      <c r="CY161">
        <v>0</v>
      </c>
      <c r="CZ161">
        <v>0</v>
      </c>
      <c r="DA161">
        <v>0</v>
      </c>
      <c r="DB161">
        <v>0</v>
      </c>
      <c r="DC161">
        <v>0</v>
      </c>
      <c r="DD161">
        <v>1</v>
      </c>
      <c r="DE161">
        <v>1</v>
      </c>
      <c r="DF161">
        <v>0</v>
      </c>
      <c r="DG161">
        <v>0</v>
      </c>
      <c r="DH161">
        <v>0</v>
      </c>
      <c r="DI161">
        <v>0</v>
      </c>
      <c r="DJ161">
        <v>0</v>
      </c>
      <c r="DK161">
        <v>0</v>
      </c>
      <c r="DL161">
        <v>0</v>
      </c>
      <c r="DM161">
        <v>0</v>
      </c>
      <c r="DN161">
        <v>0</v>
      </c>
      <c r="DO161">
        <v>0</v>
      </c>
      <c r="DP161">
        <v>1</v>
      </c>
      <c r="DQ161">
        <v>0</v>
      </c>
      <c r="DR161">
        <v>1</v>
      </c>
      <c r="DS161">
        <v>0</v>
      </c>
      <c r="DT161">
        <v>0</v>
      </c>
      <c r="DU161">
        <v>0</v>
      </c>
      <c r="DV161">
        <v>0</v>
      </c>
      <c r="DW161">
        <v>0</v>
      </c>
      <c r="DX161">
        <v>0</v>
      </c>
      <c r="DY161">
        <v>0</v>
      </c>
      <c r="DZ161">
        <v>0</v>
      </c>
      <c r="EA161">
        <v>0</v>
      </c>
      <c r="EB161">
        <v>1</v>
      </c>
      <c r="EC161">
        <v>0</v>
      </c>
      <c r="ED161">
        <v>0</v>
      </c>
      <c r="EE161">
        <v>0</v>
      </c>
      <c r="EF161">
        <v>0</v>
      </c>
      <c r="EG161">
        <v>0</v>
      </c>
      <c r="EH161">
        <v>0</v>
      </c>
      <c r="EI161">
        <v>1</v>
      </c>
      <c r="EJ161">
        <v>0</v>
      </c>
      <c r="EK161">
        <v>0</v>
      </c>
      <c r="EL161">
        <v>0</v>
      </c>
      <c r="EM161">
        <v>0</v>
      </c>
      <c r="EN161">
        <v>1</v>
      </c>
    </row>
    <row r="162" spans="1:144">
      <c r="A162" t="s">
        <v>15</v>
      </c>
      <c r="B162" t="s">
        <v>23</v>
      </c>
      <c r="C162" t="s">
        <v>43</v>
      </c>
      <c r="D162" t="s">
        <v>311</v>
      </c>
      <c r="E162" t="s">
        <v>557</v>
      </c>
      <c r="F162" t="s">
        <v>713</v>
      </c>
      <c r="G162" t="s">
        <v>557</v>
      </c>
      <c r="H162" t="s">
        <v>713</v>
      </c>
      <c r="I162" t="s">
        <v>556</v>
      </c>
      <c r="J162" t="s">
        <v>713</v>
      </c>
      <c r="K162" t="s">
        <v>556</v>
      </c>
      <c r="L162" t="s">
        <v>713</v>
      </c>
      <c r="M162" t="s">
        <v>558</v>
      </c>
      <c r="N162" t="s">
        <v>713</v>
      </c>
      <c r="O162" t="s">
        <v>557</v>
      </c>
      <c r="P162" t="s">
        <v>713</v>
      </c>
      <c r="Q162" t="s">
        <v>555</v>
      </c>
      <c r="R162" t="s">
        <v>713</v>
      </c>
      <c r="S162" t="s">
        <v>2039</v>
      </c>
      <c r="T162" t="s">
        <v>565</v>
      </c>
      <c r="U162" t="s">
        <v>2040</v>
      </c>
      <c r="V162" t="s">
        <v>565</v>
      </c>
      <c r="W162" t="s">
        <v>2041</v>
      </c>
      <c r="X162" t="s">
        <v>560</v>
      </c>
      <c r="Y162" t="s">
        <v>2042</v>
      </c>
      <c r="Z162" t="s">
        <v>562</v>
      </c>
      <c r="AA162" t="s">
        <v>2043</v>
      </c>
      <c r="AB162" t="s">
        <v>564</v>
      </c>
      <c r="AC162" t="s">
        <v>2044</v>
      </c>
      <c r="AD162" t="s">
        <v>560</v>
      </c>
      <c r="AE162">
        <v>0</v>
      </c>
      <c r="AF162">
        <v>0</v>
      </c>
      <c r="AG162">
        <v>0</v>
      </c>
      <c r="AH162">
        <v>1</v>
      </c>
      <c r="AI162">
        <v>0</v>
      </c>
      <c r="AJ162">
        <v>1</v>
      </c>
      <c r="AK162">
        <v>0</v>
      </c>
      <c r="AL162">
        <v>0</v>
      </c>
      <c r="AM162">
        <v>0</v>
      </c>
      <c r="AN162">
        <v>1</v>
      </c>
      <c r="AO162">
        <v>0</v>
      </c>
      <c r="AP162">
        <v>1</v>
      </c>
      <c r="AQ162">
        <v>0</v>
      </c>
      <c r="AR162">
        <v>0</v>
      </c>
      <c r="AS162">
        <v>1</v>
      </c>
      <c r="AT162">
        <v>0</v>
      </c>
      <c r="AU162">
        <v>0</v>
      </c>
      <c r="AV162">
        <v>1</v>
      </c>
      <c r="AW162">
        <v>0</v>
      </c>
      <c r="AX162">
        <v>0</v>
      </c>
      <c r="AY162">
        <v>1</v>
      </c>
      <c r="AZ162">
        <v>0</v>
      </c>
      <c r="BA162">
        <v>0</v>
      </c>
      <c r="BB162">
        <v>1</v>
      </c>
      <c r="BC162">
        <v>0</v>
      </c>
      <c r="BD162">
        <v>0</v>
      </c>
      <c r="BE162">
        <v>0</v>
      </c>
      <c r="BF162">
        <v>0</v>
      </c>
      <c r="BG162">
        <v>1</v>
      </c>
      <c r="BH162">
        <v>1</v>
      </c>
      <c r="BI162">
        <v>0</v>
      </c>
      <c r="BJ162">
        <v>0</v>
      </c>
      <c r="BK162">
        <v>0</v>
      </c>
      <c r="BL162">
        <v>1</v>
      </c>
      <c r="BM162">
        <v>0</v>
      </c>
      <c r="BN162">
        <v>1</v>
      </c>
      <c r="BO162">
        <v>0</v>
      </c>
      <c r="BP162">
        <v>1</v>
      </c>
      <c r="BQ162">
        <v>0</v>
      </c>
      <c r="BR162">
        <v>0</v>
      </c>
      <c r="BS162">
        <v>0</v>
      </c>
      <c r="BT162">
        <v>1</v>
      </c>
      <c r="BU162">
        <v>0</v>
      </c>
      <c r="BV162">
        <v>0</v>
      </c>
      <c r="BW162">
        <v>0</v>
      </c>
      <c r="BX162">
        <v>0</v>
      </c>
      <c r="BY162">
        <v>0</v>
      </c>
      <c r="BZ162">
        <v>1</v>
      </c>
      <c r="CA162">
        <v>0</v>
      </c>
      <c r="CB162">
        <v>0</v>
      </c>
      <c r="CC162">
        <v>0</v>
      </c>
      <c r="CD162">
        <v>0</v>
      </c>
      <c r="CE162">
        <v>0</v>
      </c>
      <c r="CF162">
        <v>1</v>
      </c>
      <c r="CG162">
        <v>0</v>
      </c>
      <c r="CH162">
        <v>0</v>
      </c>
      <c r="CI162">
        <v>0</v>
      </c>
      <c r="CJ162">
        <v>0</v>
      </c>
      <c r="CK162">
        <v>0</v>
      </c>
      <c r="CL162">
        <v>1</v>
      </c>
      <c r="CM162">
        <v>0</v>
      </c>
      <c r="CN162">
        <v>0</v>
      </c>
      <c r="CO162">
        <v>0</v>
      </c>
      <c r="CP162">
        <v>0</v>
      </c>
      <c r="CQ162">
        <v>0</v>
      </c>
      <c r="CR162">
        <v>1</v>
      </c>
      <c r="CS162">
        <v>1</v>
      </c>
      <c r="CT162">
        <v>0</v>
      </c>
      <c r="CU162">
        <v>0</v>
      </c>
      <c r="CV162">
        <v>0</v>
      </c>
      <c r="CW162">
        <v>0</v>
      </c>
      <c r="CX162">
        <v>0</v>
      </c>
      <c r="CY162">
        <v>0</v>
      </c>
      <c r="CZ162">
        <v>0</v>
      </c>
      <c r="DA162">
        <v>0</v>
      </c>
      <c r="DB162">
        <v>0</v>
      </c>
      <c r="DC162">
        <v>0</v>
      </c>
      <c r="DD162">
        <v>1</v>
      </c>
      <c r="DE162">
        <v>0</v>
      </c>
      <c r="DF162">
        <v>0</v>
      </c>
      <c r="DG162">
        <v>1</v>
      </c>
      <c r="DH162">
        <v>0</v>
      </c>
      <c r="DI162">
        <v>0</v>
      </c>
      <c r="DJ162">
        <v>0</v>
      </c>
      <c r="DK162">
        <v>0</v>
      </c>
      <c r="DL162">
        <v>0</v>
      </c>
      <c r="DM162">
        <v>0</v>
      </c>
      <c r="DN162">
        <v>0</v>
      </c>
      <c r="DO162">
        <v>0</v>
      </c>
      <c r="DP162">
        <v>1</v>
      </c>
      <c r="DQ162">
        <v>0</v>
      </c>
      <c r="DR162">
        <v>0</v>
      </c>
      <c r="DS162">
        <v>0</v>
      </c>
      <c r="DT162">
        <v>0</v>
      </c>
      <c r="DU162">
        <v>1</v>
      </c>
      <c r="DV162">
        <v>0</v>
      </c>
      <c r="DW162">
        <v>0</v>
      </c>
      <c r="DX162">
        <v>0</v>
      </c>
      <c r="DY162">
        <v>0</v>
      </c>
      <c r="DZ162">
        <v>0</v>
      </c>
      <c r="EA162">
        <v>0</v>
      </c>
      <c r="EB162">
        <v>1</v>
      </c>
      <c r="EC162">
        <v>1</v>
      </c>
      <c r="ED162">
        <v>0</v>
      </c>
      <c r="EE162">
        <v>0</v>
      </c>
      <c r="EF162">
        <v>0</v>
      </c>
      <c r="EG162">
        <v>0</v>
      </c>
      <c r="EH162">
        <v>0</v>
      </c>
      <c r="EI162">
        <v>0</v>
      </c>
      <c r="EJ162">
        <v>0</v>
      </c>
      <c r="EK162">
        <v>0</v>
      </c>
      <c r="EL162">
        <v>0</v>
      </c>
      <c r="EM162">
        <v>0</v>
      </c>
      <c r="EN162">
        <v>1</v>
      </c>
    </row>
    <row r="163" spans="1:144">
      <c r="A163" t="s">
        <v>21</v>
      </c>
      <c r="B163" t="s">
        <v>37</v>
      </c>
      <c r="C163" t="s">
        <v>57</v>
      </c>
      <c r="D163" t="s">
        <v>313</v>
      </c>
      <c r="E163" t="s">
        <v>557</v>
      </c>
      <c r="F163" t="s">
        <v>713</v>
      </c>
      <c r="G163" t="s">
        <v>557</v>
      </c>
      <c r="H163" t="s">
        <v>713</v>
      </c>
      <c r="I163" t="s">
        <v>557</v>
      </c>
      <c r="J163" t="s">
        <v>713</v>
      </c>
      <c r="K163" t="s">
        <v>557</v>
      </c>
      <c r="L163" t="s">
        <v>713</v>
      </c>
      <c r="M163" t="s">
        <v>557</v>
      </c>
      <c r="N163" t="s">
        <v>713</v>
      </c>
      <c r="O163" t="s">
        <v>557</v>
      </c>
      <c r="P163" t="s">
        <v>713</v>
      </c>
      <c r="Q163" t="s">
        <v>557</v>
      </c>
      <c r="R163" t="s">
        <v>713</v>
      </c>
      <c r="S163" t="s">
        <v>2045</v>
      </c>
      <c r="T163" t="s">
        <v>562</v>
      </c>
      <c r="U163" t="s">
        <v>713</v>
      </c>
      <c r="V163" t="s">
        <v>713</v>
      </c>
      <c r="W163" t="s">
        <v>713</v>
      </c>
      <c r="X163" t="s">
        <v>713</v>
      </c>
      <c r="Y163" t="s">
        <v>2046</v>
      </c>
      <c r="Z163" t="s">
        <v>562</v>
      </c>
      <c r="AA163" t="s">
        <v>713</v>
      </c>
      <c r="AB163" t="s">
        <v>564</v>
      </c>
      <c r="AC163" t="s">
        <v>713</v>
      </c>
      <c r="AD163" t="s">
        <v>713</v>
      </c>
      <c r="AE163">
        <v>0</v>
      </c>
      <c r="AF163">
        <v>0</v>
      </c>
      <c r="AG163">
        <v>0</v>
      </c>
      <c r="AH163">
        <v>1</v>
      </c>
      <c r="AI163">
        <v>0</v>
      </c>
      <c r="AJ163">
        <v>1</v>
      </c>
      <c r="AK163">
        <v>0</v>
      </c>
      <c r="AL163">
        <v>0</v>
      </c>
      <c r="AM163">
        <v>0</v>
      </c>
      <c r="AN163">
        <v>1</v>
      </c>
      <c r="AO163">
        <v>0</v>
      </c>
      <c r="AP163">
        <v>1</v>
      </c>
      <c r="AQ163">
        <v>0</v>
      </c>
      <c r="AR163">
        <v>0</v>
      </c>
      <c r="AS163">
        <v>0</v>
      </c>
      <c r="AT163">
        <v>1</v>
      </c>
      <c r="AU163">
        <v>0</v>
      </c>
      <c r="AV163">
        <v>1</v>
      </c>
      <c r="AW163">
        <v>0</v>
      </c>
      <c r="AX163">
        <v>0</v>
      </c>
      <c r="AY163">
        <v>0</v>
      </c>
      <c r="AZ163">
        <v>1</v>
      </c>
      <c r="BA163">
        <v>0</v>
      </c>
      <c r="BB163">
        <v>1</v>
      </c>
      <c r="BC163">
        <v>0</v>
      </c>
      <c r="BD163">
        <v>0</v>
      </c>
      <c r="BE163">
        <v>0</v>
      </c>
      <c r="BF163">
        <v>1</v>
      </c>
      <c r="BG163">
        <v>0</v>
      </c>
      <c r="BH163">
        <v>1</v>
      </c>
      <c r="BI163">
        <v>0</v>
      </c>
      <c r="BJ163">
        <v>0</v>
      </c>
      <c r="BK163">
        <v>0</v>
      </c>
      <c r="BL163">
        <v>1</v>
      </c>
      <c r="BM163">
        <v>0</v>
      </c>
      <c r="BN163">
        <v>1</v>
      </c>
      <c r="BO163">
        <v>0</v>
      </c>
      <c r="BP163">
        <v>0</v>
      </c>
      <c r="BQ163">
        <v>0</v>
      </c>
      <c r="BR163">
        <v>1</v>
      </c>
      <c r="BS163">
        <v>0</v>
      </c>
      <c r="BT163">
        <v>1</v>
      </c>
      <c r="BU163">
        <v>0</v>
      </c>
      <c r="BV163">
        <v>0</v>
      </c>
      <c r="BW163">
        <v>1</v>
      </c>
      <c r="BX163">
        <v>0</v>
      </c>
      <c r="BY163">
        <v>0</v>
      </c>
      <c r="BZ163">
        <v>0</v>
      </c>
      <c r="CA163">
        <v>0</v>
      </c>
      <c r="CB163">
        <v>0</v>
      </c>
      <c r="CC163">
        <v>0</v>
      </c>
      <c r="CD163">
        <v>0</v>
      </c>
      <c r="CE163">
        <v>0</v>
      </c>
      <c r="CF163">
        <v>1</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1</v>
      </c>
      <c r="DH163">
        <v>0</v>
      </c>
      <c r="DI163">
        <v>0</v>
      </c>
      <c r="DJ163">
        <v>0</v>
      </c>
      <c r="DK163">
        <v>0</v>
      </c>
      <c r="DL163">
        <v>0</v>
      </c>
      <c r="DM163">
        <v>0</v>
      </c>
      <c r="DN163">
        <v>0</v>
      </c>
      <c r="DO163">
        <v>0</v>
      </c>
      <c r="DP163">
        <v>1</v>
      </c>
      <c r="DQ163">
        <v>0</v>
      </c>
      <c r="DR163">
        <v>0</v>
      </c>
      <c r="DS163">
        <v>0</v>
      </c>
      <c r="DT163">
        <v>0</v>
      </c>
      <c r="DU163">
        <v>1</v>
      </c>
      <c r="DV163">
        <v>0</v>
      </c>
      <c r="DW163">
        <v>0</v>
      </c>
      <c r="DX163">
        <v>0</v>
      </c>
      <c r="DY163">
        <v>0</v>
      </c>
      <c r="DZ163">
        <v>0</v>
      </c>
      <c r="EA163">
        <v>0</v>
      </c>
      <c r="EB163">
        <v>1</v>
      </c>
      <c r="EC163">
        <v>0</v>
      </c>
      <c r="ED163">
        <v>0</v>
      </c>
      <c r="EE163">
        <v>0</v>
      </c>
      <c r="EF163">
        <v>0</v>
      </c>
      <c r="EG163">
        <v>0</v>
      </c>
      <c r="EH163">
        <v>0</v>
      </c>
      <c r="EI163">
        <v>0</v>
      </c>
      <c r="EJ163">
        <v>0</v>
      </c>
      <c r="EK163">
        <v>0</v>
      </c>
      <c r="EL163">
        <v>0</v>
      </c>
      <c r="EM163">
        <v>0</v>
      </c>
      <c r="EN163">
        <v>0</v>
      </c>
    </row>
    <row r="164" spans="1:144">
      <c r="A164" t="s">
        <v>19</v>
      </c>
      <c r="B164" t="s">
        <v>35</v>
      </c>
      <c r="C164" t="s">
        <v>63</v>
      </c>
      <c r="D164" t="s">
        <v>315</v>
      </c>
      <c r="E164" t="s">
        <v>557</v>
      </c>
      <c r="F164" t="s">
        <v>2047</v>
      </c>
      <c r="G164" t="s">
        <v>557</v>
      </c>
      <c r="H164" t="s">
        <v>2048</v>
      </c>
      <c r="I164" t="s">
        <v>557</v>
      </c>
      <c r="J164" t="s">
        <v>2049</v>
      </c>
      <c r="K164" t="s">
        <v>557</v>
      </c>
      <c r="L164" t="s">
        <v>2050</v>
      </c>
      <c r="M164" t="s">
        <v>558</v>
      </c>
      <c r="N164" t="s">
        <v>2051</v>
      </c>
      <c r="O164" t="s">
        <v>558</v>
      </c>
      <c r="P164" t="s">
        <v>2052</v>
      </c>
      <c r="Q164" t="s">
        <v>558</v>
      </c>
      <c r="R164" t="s">
        <v>2053</v>
      </c>
      <c r="S164" t="s">
        <v>2054</v>
      </c>
      <c r="T164" t="s">
        <v>566</v>
      </c>
      <c r="U164" t="s">
        <v>2055</v>
      </c>
      <c r="V164" t="s">
        <v>562</v>
      </c>
      <c r="W164" t="s">
        <v>2056</v>
      </c>
      <c r="X164" t="s">
        <v>564</v>
      </c>
      <c r="Y164" t="s">
        <v>2057</v>
      </c>
      <c r="Z164" t="s">
        <v>566</v>
      </c>
      <c r="AA164" t="s">
        <v>2058</v>
      </c>
      <c r="AB164" t="s">
        <v>564</v>
      </c>
      <c r="AC164" t="s">
        <v>2059</v>
      </c>
      <c r="AD164" t="s">
        <v>570</v>
      </c>
      <c r="AE164">
        <v>0</v>
      </c>
      <c r="AF164">
        <v>0</v>
      </c>
      <c r="AG164">
        <v>0</v>
      </c>
      <c r="AH164">
        <v>1</v>
      </c>
      <c r="AI164">
        <v>0</v>
      </c>
      <c r="AJ164">
        <v>1</v>
      </c>
      <c r="AK164">
        <v>0</v>
      </c>
      <c r="AL164">
        <v>0</v>
      </c>
      <c r="AM164">
        <v>0</v>
      </c>
      <c r="AN164">
        <v>1</v>
      </c>
      <c r="AO164">
        <v>0</v>
      </c>
      <c r="AP164">
        <v>1</v>
      </c>
      <c r="AQ164">
        <v>0</v>
      </c>
      <c r="AR164">
        <v>0</v>
      </c>
      <c r="AS164">
        <v>0</v>
      </c>
      <c r="AT164">
        <v>1</v>
      </c>
      <c r="AU164">
        <v>0</v>
      </c>
      <c r="AV164">
        <v>1</v>
      </c>
      <c r="AW164">
        <v>0</v>
      </c>
      <c r="AX164">
        <v>0</v>
      </c>
      <c r="AY164">
        <v>0</v>
      </c>
      <c r="AZ164">
        <v>1</v>
      </c>
      <c r="BA164">
        <v>0</v>
      </c>
      <c r="BB164">
        <v>1</v>
      </c>
      <c r="BC164">
        <v>0</v>
      </c>
      <c r="BD164">
        <v>0</v>
      </c>
      <c r="BE164">
        <v>0</v>
      </c>
      <c r="BF164">
        <v>0</v>
      </c>
      <c r="BG164">
        <v>1</v>
      </c>
      <c r="BH164">
        <v>1</v>
      </c>
      <c r="BI164">
        <v>0</v>
      </c>
      <c r="BJ164">
        <v>0</v>
      </c>
      <c r="BK164">
        <v>0</v>
      </c>
      <c r="BL164">
        <v>0</v>
      </c>
      <c r="BM164">
        <v>1</v>
      </c>
      <c r="BN164">
        <v>1</v>
      </c>
      <c r="BO164">
        <v>0</v>
      </c>
      <c r="BP164">
        <v>0</v>
      </c>
      <c r="BQ164">
        <v>0</v>
      </c>
      <c r="BR164">
        <v>0</v>
      </c>
      <c r="BS164">
        <v>1</v>
      </c>
      <c r="BT164">
        <v>1</v>
      </c>
      <c r="BU164">
        <v>0</v>
      </c>
      <c r="BV164">
        <v>0</v>
      </c>
      <c r="BW164">
        <v>0</v>
      </c>
      <c r="BX164">
        <v>0</v>
      </c>
      <c r="BY164">
        <v>0</v>
      </c>
      <c r="BZ164">
        <v>0</v>
      </c>
      <c r="CA164">
        <v>1</v>
      </c>
      <c r="CB164">
        <v>0</v>
      </c>
      <c r="CC164">
        <v>0</v>
      </c>
      <c r="CD164">
        <v>0</v>
      </c>
      <c r="CE164">
        <v>0</v>
      </c>
      <c r="CF164">
        <v>1</v>
      </c>
      <c r="CG164">
        <v>0</v>
      </c>
      <c r="CH164">
        <v>0</v>
      </c>
      <c r="CI164">
        <v>1</v>
      </c>
      <c r="CJ164">
        <v>0</v>
      </c>
      <c r="CK164">
        <v>0</v>
      </c>
      <c r="CL164">
        <v>0</v>
      </c>
      <c r="CM164">
        <v>0</v>
      </c>
      <c r="CN164">
        <v>0</v>
      </c>
      <c r="CO164">
        <v>0</v>
      </c>
      <c r="CP164">
        <v>0</v>
      </c>
      <c r="CQ164">
        <v>0</v>
      </c>
      <c r="CR164">
        <v>1</v>
      </c>
      <c r="CS164">
        <v>0</v>
      </c>
      <c r="CT164">
        <v>0</v>
      </c>
      <c r="CU164">
        <v>0</v>
      </c>
      <c r="CV164">
        <v>0</v>
      </c>
      <c r="CW164">
        <v>1</v>
      </c>
      <c r="CX164">
        <v>0</v>
      </c>
      <c r="CY164">
        <v>0</v>
      </c>
      <c r="CZ164">
        <v>0</v>
      </c>
      <c r="DA164">
        <v>0</v>
      </c>
      <c r="DB164">
        <v>0</v>
      </c>
      <c r="DC164">
        <v>0</v>
      </c>
      <c r="DD164">
        <v>1</v>
      </c>
      <c r="DE164">
        <v>0</v>
      </c>
      <c r="DF164">
        <v>0</v>
      </c>
      <c r="DG164">
        <v>0</v>
      </c>
      <c r="DH164">
        <v>0</v>
      </c>
      <c r="DI164">
        <v>0</v>
      </c>
      <c r="DJ164">
        <v>0</v>
      </c>
      <c r="DK164">
        <v>1</v>
      </c>
      <c r="DL164">
        <v>0</v>
      </c>
      <c r="DM164">
        <v>0</v>
      </c>
      <c r="DN164">
        <v>0</v>
      </c>
      <c r="DO164">
        <v>0</v>
      </c>
      <c r="DP164">
        <v>1</v>
      </c>
      <c r="DQ164">
        <v>0</v>
      </c>
      <c r="DR164">
        <v>0</v>
      </c>
      <c r="DS164">
        <v>0</v>
      </c>
      <c r="DT164">
        <v>0</v>
      </c>
      <c r="DU164">
        <v>1</v>
      </c>
      <c r="DV164">
        <v>0</v>
      </c>
      <c r="DW164">
        <v>0</v>
      </c>
      <c r="DX164">
        <v>0</v>
      </c>
      <c r="DY164">
        <v>0</v>
      </c>
      <c r="DZ164">
        <v>0</v>
      </c>
      <c r="EA164">
        <v>0</v>
      </c>
      <c r="EB164">
        <v>1</v>
      </c>
      <c r="EC164">
        <v>0</v>
      </c>
      <c r="ED164">
        <v>0</v>
      </c>
      <c r="EE164">
        <v>0</v>
      </c>
      <c r="EF164">
        <v>0</v>
      </c>
      <c r="EG164">
        <v>0</v>
      </c>
      <c r="EH164">
        <v>0</v>
      </c>
      <c r="EI164">
        <v>0</v>
      </c>
      <c r="EJ164">
        <v>0</v>
      </c>
      <c r="EK164">
        <v>0</v>
      </c>
      <c r="EL164">
        <v>0</v>
      </c>
      <c r="EM164">
        <v>1</v>
      </c>
      <c r="EN164">
        <v>1</v>
      </c>
    </row>
    <row r="165" spans="1:144">
      <c r="A165" t="s">
        <v>21</v>
      </c>
      <c r="B165" t="s">
        <v>39</v>
      </c>
      <c r="C165" t="s">
        <v>59</v>
      </c>
      <c r="D165" t="s">
        <v>317</v>
      </c>
      <c r="E165" t="s">
        <v>557</v>
      </c>
      <c r="F165" t="s">
        <v>2060</v>
      </c>
      <c r="G165" t="s">
        <v>558</v>
      </c>
      <c r="H165" t="s">
        <v>2061</v>
      </c>
      <c r="I165" t="s">
        <v>556</v>
      </c>
      <c r="J165" t="s">
        <v>2062</v>
      </c>
      <c r="K165" t="s">
        <v>556</v>
      </c>
      <c r="L165" t="s">
        <v>2063</v>
      </c>
      <c r="M165" t="s">
        <v>557</v>
      </c>
      <c r="N165" t="s">
        <v>2064</v>
      </c>
      <c r="O165" t="s">
        <v>556</v>
      </c>
      <c r="P165" t="s">
        <v>2065</v>
      </c>
      <c r="Q165" t="s">
        <v>557</v>
      </c>
      <c r="R165" t="s">
        <v>2066</v>
      </c>
      <c r="S165" t="s">
        <v>2067</v>
      </c>
      <c r="T165" t="s">
        <v>562</v>
      </c>
      <c r="U165" t="s">
        <v>2068</v>
      </c>
      <c r="V165" t="s">
        <v>562</v>
      </c>
      <c r="W165" t="s">
        <v>2069</v>
      </c>
      <c r="X165" t="s">
        <v>560</v>
      </c>
      <c r="Y165" t="s">
        <v>2070</v>
      </c>
      <c r="Z165" t="s">
        <v>565</v>
      </c>
      <c r="AA165" t="s">
        <v>2071</v>
      </c>
      <c r="AB165" t="s">
        <v>565</v>
      </c>
      <c r="AC165" t="s">
        <v>2072</v>
      </c>
      <c r="AD165" t="s">
        <v>565</v>
      </c>
      <c r="AE165">
        <v>0</v>
      </c>
      <c r="AF165">
        <v>0</v>
      </c>
      <c r="AG165">
        <v>0</v>
      </c>
      <c r="AH165">
        <v>1</v>
      </c>
      <c r="AI165">
        <v>0</v>
      </c>
      <c r="AJ165">
        <v>1</v>
      </c>
      <c r="AK165">
        <v>0</v>
      </c>
      <c r="AL165">
        <v>0</v>
      </c>
      <c r="AM165">
        <v>0</v>
      </c>
      <c r="AN165">
        <v>0</v>
      </c>
      <c r="AO165">
        <v>1</v>
      </c>
      <c r="AP165">
        <v>1</v>
      </c>
      <c r="AQ165">
        <v>0</v>
      </c>
      <c r="AR165">
        <v>0</v>
      </c>
      <c r="AS165">
        <v>1</v>
      </c>
      <c r="AT165">
        <v>0</v>
      </c>
      <c r="AU165">
        <v>0</v>
      </c>
      <c r="AV165">
        <v>1</v>
      </c>
      <c r="AW165">
        <v>0</v>
      </c>
      <c r="AX165">
        <v>0</v>
      </c>
      <c r="AY165">
        <v>1</v>
      </c>
      <c r="AZ165">
        <v>0</v>
      </c>
      <c r="BA165">
        <v>0</v>
      </c>
      <c r="BB165">
        <v>1</v>
      </c>
      <c r="BC165">
        <v>0</v>
      </c>
      <c r="BD165">
        <v>0</v>
      </c>
      <c r="BE165">
        <v>0</v>
      </c>
      <c r="BF165">
        <v>1</v>
      </c>
      <c r="BG165">
        <v>0</v>
      </c>
      <c r="BH165">
        <v>1</v>
      </c>
      <c r="BI165">
        <v>0</v>
      </c>
      <c r="BJ165">
        <v>0</v>
      </c>
      <c r="BK165">
        <v>1</v>
      </c>
      <c r="BL165">
        <v>0</v>
      </c>
      <c r="BM165">
        <v>0</v>
      </c>
      <c r="BN165">
        <v>1</v>
      </c>
      <c r="BO165">
        <v>0</v>
      </c>
      <c r="BP165">
        <v>0</v>
      </c>
      <c r="BQ165">
        <v>0</v>
      </c>
      <c r="BR165">
        <v>1</v>
      </c>
      <c r="BS165">
        <v>0</v>
      </c>
      <c r="BT165">
        <v>1</v>
      </c>
      <c r="BU165">
        <v>0</v>
      </c>
      <c r="BV165">
        <v>0</v>
      </c>
      <c r="BW165">
        <v>1</v>
      </c>
      <c r="BX165">
        <v>0</v>
      </c>
      <c r="BY165">
        <v>0</v>
      </c>
      <c r="BZ165">
        <v>0</v>
      </c>
      <c r="CA165">
        <v>0</v>
      </c>
      <c r="CB165">
        <v>0</v>
      </c>
      <c r="CC165">
        <v>0</v>
      </c>
      <c r="CD165">
        <v>0</v>
      </c>
      <c r="CE165">
        <v>0</v>
      </c>
      <c r="CF165">
        <v>1</v>
      </c>
      <c r="CG165">
        <v>0</v>
      </c>
      <c r="CH165">
        <v>0</v>
      </c>
      <c r="CI165">
        <v>1</v>
      </c>
      <c r="CJ165">
        <v>0</v>
      </c>
      <c r="CK165">
        <v>0</v>
      </c>
      <c r="CL165">
        <v>0</v>
      </c>
      <c r="CM165">
        <v>0</v>
      </c>
      <c r="CN165">
        <v>0</v>
      </c>
      <c r="CO165">
        <v>0</v>
      </c>
      <c r="CP165">
        <v>0</v>
      </c>
      <c r="CQ165">
        <v>0</v>
      </c>
      <c r="CR165">
        <v>1</v>
      </c>
      <c r="CS165">
        <v>1</v>
      </c>
      <c r="CT165">
        <v>0</v>
      </c>
      <c r="CU165">
        <v>0</v>
      </c>
      <c r="CV165">
        <v>0</v>
      </c>
      <c r="CW165">
        <v>0</v>
      </c>
      <c r="CX165">
        <v>0</v>
      </c>
      <c r="CY165">
        <v>0</v>
      </c>
      <c r="CZ165">
        <v>0</v>
      </c>
      <c r="DA165">
        <v>0</v>
      </c>
      <c r="DB165">
        <v>0</v>
      </c>
      <c r="DC165">
        <v>0</v>
      </c>
      <c r="DD165">
        <v>1</v>
      </c>
      <c r="DE165">
        <v>0</v>
      </c>
      <c r="DF165">
        <v>0</v>
      </c>
      <c r="DG165">
        <v>0</v>
      </c>
      <c r="DH165">
        <v>0</v>
      </c>
      <c r="DI165">
        <v>0</v>
      </c>
      <c r="DJ165">
        <v>1</v>
      </c>
      <c r="DK165">
        <v>0</v>
      </c>
      <c r="DL165">
        <v>0</v>
      </c>
      <c r="DM165">
        <v>0</v>
      </c>
      <c r="DN165">
        <v>0</v>
      </c>
      <c r="DO165">
        <v>0</v>
      </c>
      <c r="DP165">
        <v>1</v>
      </c>
      <c r="DQ165">
        <v>0</v>
      </c>
      <c r="DR165">
        <v>0</v>
      </c>
      <c r="DS165">
        <v>0</v>
      </c>
      <c r="DT165">
        <v>0</v>
      </c>
      <c r="DU165">
        <v>0</v>
      </c>
      <c r="DV165">
        <v>1</v>
      </c>
      <c r="DW165">
        <v>0</v>
      </c>
      <c r="DX165">
        <v>0</v>
      </c>
      <c r="DY165">
        <v>0</v>
      </c>
      <c r="DZ165">
        <v>0</v>
      </c>
      <c r="EA165">
        <v>0</v>
      </c>
      <c r="EB165">
        <v>1</v>
      </c>
      <c r="EC165">
        <v>0</v>
      </c>
      <c r="ED165">
        <v>0</v>
      </c>
      <c r="EE165">
        <v>0</v>
      </c>
      <c r="EF165">
        <v>0</v>
      </c>
      <c r="EG165">
        <v>0</v>
      </c>
      <c r="EH165">
        <v>1</v>
      </c>
      <c r="EI165">
        <v>0</v>
      </c>
      <c r="EJ165">
        <v>0</v>
      </c>
      <c r="EK165">
        <v>0</v>
      </c>
      <c r="EL165">
        <v>0</v>
      </c>
      <c r="EM165">
        <v>0</v>
      </c>
      <c r="EN165">
        <v>1</v>
      </c>
    </row>
    <row r="166" spans="1:144">
      <c r="A166" t="s">
        <v>15</v>
      </c>
      <c r="B166" t="s">
        <v>25</v>
      </c>
      <c r="C166" t="s">
        <v>469</v>
      </c>
      <c r="D166" t="s">
        <v>319</v>
      </c>
      <c r="E166" t="s">
        <v>556</v>
      </c>
      <c r="F166" t="s">
        <v>2073</v>
      </c>
      <c r="G166" t="s">
        <v>557</v>
      </c>
      <c r="H166" t="s">
        <v>2074</v>
      </c>
      <c r="I166" t="s">
        <v>556</v>
      </c>
      <c r="J166" t="s">
        <v>2075</v>
      </c>
      <c r="K166" t="s">
        <v>556</v>
      </c>
      <c r="L166" t="s">
        <v>2076</v>
      </c>
      <c r="M166" t="s">
        <v>556</v>
      </c>
      <c r="N166" t="s">
        <v>2077</v>
      </c>
      <c r="O166" t="s">
        <v>556</v>
      </c>
      <c r="P166" t="s">
        <v>2078</v>
      </c>
      <c r="Q166" t="s">
        <v>556</v>
      </c>
      <c r="R166" t="s">
        <v>2079</v>
      </c>
      <c r="S166" t="s">
        <v>2080</v>
      </c>
      <c r="T166" t="s">
        <v>562</v>
      </c>
      <c r="U166" t="s">
        <v>2081</v>
      </c>
      <c r="V166" t="s">
        <v>644</v>
      </c>
      <c r="W166" t="s">
        <v>2082</v>
      </c>
      <c r="X166" t="s">
        <v>644</v>
      </c>
      <c r="Y166" t="s">
        <v>2083</v>
      </c>
      <c r="Z166" t="s">
        <v>566</v>
      </c>
      <c r="AA166" t="s">
        <v>2084</v>
      </c>
      <c r="AB166" t="s">
        <v>564</v>
      </c>
      <c r="AC166" t="s">
        <v>2085</v>
      </c>
      <c r="AD166" t="s">
        <v>564</v>
      </c>
      <c r="AE166">
        <v>0</v>
      </c>
      <c r="AF166">
        <v>0</v>
      </c>
      <c r="AG166">
        <v>1</v>
      </c>
      <c r="AH166">
        <v>0</v>
      </c>
      <c r="AI166">
        <v>0</v>
      </c>
      <c r="AJ166">
        <v>1</v>
      </c>
      <c r="AK166">
        <v>0</v>
      </c>
      <c r="AL166">
        <v>0</v>
      </c>
      <c r="AM166">
        <v>0</v>
      </c>
      <c r="AN166">
        <v>1</v>
      </c>
      <c r="AO166">
        <v>0</v>
      </c>
      <c r="AP166">
        <v>1</v>
      </c>
      <c r="AQ166">
        <v>0</v>
      </c>
      <c r="AR166">
        <v>0</v>
      </c>
      <c r="AS166">
        <v>1</v>
      </c>
      <c r="AT166">
        <v>0</v>
      </c>
      <c r="AU166">
        <v>0</v>
      </c>
      <c r="AV166">
        <v>1</v>
      </c>
      <c r="AW166">
        <v>0</v>
      </c>
      <c r="AX166">
        <v>0</v>
      </c>
      <c r="AY166">
        <v>1</v>
      </c>
      <c r="AZ166">
        <v>0</v>
      </c>
      <c r="BA166">
        <v>0</v>
      </c>
      <c r="BB166">
        <v>1</v>
      </c>
      <c r="BC166">
        <v>0</v>
      </c>
      <c r="BD166">
        <v>0</v>
      </c>
      <c r="BE166">
        <v>1</v>
      </c>
      <c r="BF166">
        <v>0</v>
      </c>
      <c r="BG166">
        <v>0</v>
      </c>
      <c r="BH166">
        <v>1</v>
      </c>
      <c r="BI166">
        <v>0</v>
      </c>
      <c r="BJ166">
        <v>0</v>
      </c>
      <c r="BK166">
        <v>1</v>
      </c>
      <c r="BL166">
        <v>0</v>
      </c>
      <c r="BM166">
        <v>0</v>
      </c>
      <c r="BN166">
        <v>1</v>
      </c>
      <c r="BO166">
        <v>0</v>
      </c>
      <c r="BP166">
        <v>0</v>
      </c>
      <c r="BQ166">
        <v>1</v>
      </c>
      <c r="BR166">
        <v>0</v>
      </c>
      <c r="BS166">
        <v>0</v>
      </c>
      <c r="BT166">
        <v>1</v>
      </c>
      <c r="BU166">
        <v>0</v>
      </c>
      <c r="BV166">
        <v>0</v>
      </c>
      <c r="BW166">
        <v>1</v>
      </c>
      <c r="BX166">
        <v>0</v>
      </c>
      <c r="BY166">
        <v>0</v>
      </c>
      <c r="BZ166">
        <v>0</v>
      </c>
      <c r="CA166">
        <v>0</v>
      </c>
      <c r="CB166">
        <v>0</v>
      </c>
      <c r="CC166">
        <v>0</v>
      </c>
      <c r="CD166">
        <v>0</v>
      </c>
      <c r="CE166">
        <v>0</v>
      </c>
      <c r="CF166">
        <v>1</v>
      </c>
      <c r="CG166">
        <v>0</v>
      </c>
      <c r="CH166">
        <v>0</v>
      </c>
      <c r="CI166">
        <v>0</v>
      </c>
      <c r="CJ166">
        <v>1</v>
      </c>
      <c r="CK166">
        <v>0</v>
      </c>
      <c r="CL166">
        <v>0</v>
      </c>
      <c r="CM166">
        <v>0</v>
      </c>
      <c r="CN166">
        <v>0</v>
      </c>
      <c r="CO166">
        <v>0</v>
      </c>
      <c r="CP166">
        <v>0</v>
      </c>
      <c r="CQ166">
        <v>0</v>
      </c>
      <c r="CR166">
        <v>1</v>
      </c>
      <c r="CS166">
        <v>0</v>
      </c>
      <c r="CT166">
        <v>0</v>
      </c>
      <c r="CU166">
        <v>0</v>
      </c>
      <c r="CV166">
        <v>1</v>
      </c>
      <c r="CW166">
        <v>0</v>
      </c>
      <c r="CX166">
        <v>0</v>
      </c>
      <c r="CY166">
        <v>0</v>
      </c>
      <c r="CZ166">
        <v>0</v>
      </c>
      <c r="DA166">
        <v>0</v>
      </c>
      <c r="DB166">
        <v>0</v>
      </c>
      <c r="DC166">
        <v>0</v>
      </c>
      <c r="DD166">
        <v>1</v>
      </c>
      <c r="DE166">
        <v>0</v>
      </c>
      <c r="DF166">
        <v>0</v>
      </c>
      <c r="DG166">
        <v>0</v>
      </c>
      <c r="DH166">
        <v>0</v>
      </c>
      <c r="DI166">
        <v>0</v>
      </c>
      <c r="DJ166">
        <v>0</v>
      </c>
      <c r="DK166">
        <v>1</v>
      </c>
      <c r="DL166">
        <v>0</v>
      </c>
      <c r="DM166">
        <v>0</v>
      </c>
      <c r="DN166">
        <v>0</v>
      </c>
      <c r="DO166">
        <v>0</v>
      </c>
      <c r="DP166">
        <v>1</v>
      </c>
      <c r="DQ166">
        <v>0</v>
      </c>
      <c r="DR166">
        <v>0</v>
      </c>
      <c r="DS166">
        <v>0</v>
      </c>
      <c r="DT166">
        <v>0</v>
      </c>
      <c r="DU166">
        <v>1</v>
      </c>
      <c r="DV166">
        <v>0</v>
      </c>
      <c r="DW166">
        <v>0</v>
      </c>
      <c r="DX166">
        <v>0</v>
      </c>
      <c r="DY166">
        <v>0</v>
      </c>
      <c r="DZ166">
        <v>0</v>
      </c>
      <c r="EA166">
        <v>0</v>
      </c>
      <c r="EB166">
        <v>1</v>
      </c>
      <c r="EC166">
        <v>0</v>
      </c>
      <c r="ED166">
        <v>0</v>
      </c>
      <c r="EE166">
        <v>0</v>
      </c>
      <c r="EF166">
        <v>0</v>
      </c>
      <c r="EG166">
        <v>1</v>
      </c>
      <c r="EH166">
        <v>0</v>
      </c>
      <c r="EI166">
        <v>0</v>
      </c>
      <c r="EJ166">
        <v>0</v>
      </c>
      <c r="EK166">
        <v>0</v>
      </c>
      <c r="EL166">
        <v>0</v>
      </c>
      <c r="EM166">
        <v>0</v>
      </c>
      <c r="EN166">
        <v>1</v>
      </c>
    </row>
    <row r="167" spans="1:144">
      <c r="A167" t="s">
        <v>17</v>
      </c>
      <c r="B167" t="s">
        <v>31</v>
      </c>
      <c r="C167" t="s">
        <v>47</v>
      </c>
      <c r="D167" t="s">
        <v>321</v>
      </c>
      <c r="E167" t="s">
        <v>558</v>
      </c>
      <c r="F167" t="s">
        <v>2086</v>
      </c>
      <c r="G167" t="s">
        <v>991</v>
      </c>
      <c r="H167" t="s">
        <v>2087</v>
      </c>
      <c r="I167" t="s">
        <v>558</v>
      </c>
      <c r="J167" t="s">
        <v>2088</v>
      </c>
      <c r="K167" t="s">
        <v>557</v>
      </c>
      <c r="L167" t="s">
        <v>2089</v>
      </c>
      <c r="M167" t="s">
        <v>558</v>
      </c>
      <c r="N167" t="s">
        <v>2090</v>
      </c>
      <c r="O167" t="s">
        <v>557</v>
      </c>
      <c r="P167" t="s">
        <v>2091</v>
      </c>
      <c r="Q167" t="s">
        <v>558</v>
      </c>
      <c r="R167" t="s">
        <v>2092</v>
      </c>
      <c r="S167" t="s">
        <v>2093</v>
      </c>
      <c r="T167" t="s">
        <v>561</v>
      </c>
      <c r="U167" t="s">
        <v>2094</v>
      </c>
      <c r="V167" t="s">
        <v>565</v>
      </c>
      <c r="W167" t="s">
        <v>2095</v>
      </c>
      <c r="X167" t="s">
        <v>562</v>
      </c>
      <c r="Y167" t="s">
        <v>2096</v>
      </c>
      <c r="Z167" t="s">
        <v>560</v>
      </c>
      <c r="AA167" t="s">
        <v>2097</v>
      </c>
      <c r="AB167" t="s">
        <v>646</v>
      </c>
      <c r="AC167" t="s">
        <v>2098</v>
      </c>
      <c r="AD167" t="s">
        <v>562</v>
      </c>
      <c r="AE167">
        <v>0</v>
      </c>
      <c r="AF167">
        <v>0</v>
      </c>
      <c r="AG167">
        <v>0</v>
      </c>
      <c r="AH167">
        <v>0</v>
      </c>
      <c r="AI167">
        <v>1</v>
      </c>
      <c r="AJ167">
        <v>1</v>
      </c>
      <c r="AK167">
        <v>1</v>
      </c>
      <c r="AL167">
        <v>0</v>
      </c>
      <c r="AM167">
        <v>0</v>
      </c>
      <c r="AN167">
        <v>0</v>
      </c>
      <c r="AO167">
        <v>0</v>
      </c>
      <c r="AP167">
        <v>1</v>
      </c>
      <c r="AQ167">
        <v>0</v>
      </c>
      <c r="AR167">
        <v>0</v>
      </c>
      <c r="AS167">
        <v>0</v>
      </c>
      <c r="AT167">
        <v>0</v>
      </c>
      <c r="AU167">
        <v>1</v>
      </c>
      <c r="AV167">
        <v>1</v>
      </c>
      <c r="AW167">
        <v>0</v>
      </c>
      <c r="AX167">
        <v>0</v>
      </c>
      <c r="AY167">
        <v>0</v>
      </c>
      <c r="AZ167">
        <v>1</v>
      </c>
      <c r="BA167">
        <v>0</v>
      </c>
      <c r="BB167">
        <v>1</v>
      </c>
      <c r="BC167">
        <v>0</v>
      </c>
      <c r="BD167">
        <v>0</v>
      </c>
      <c r="BE167">
        <v>0</v>
      </c>
      <c r="BF167">
        <v>0</v>
      </c>
      <c r="BG167">
        <v>1</v>
      </c>
      <c r="BH167">
        <v>1</v>
      </c>
      <c r="BI167">
        <v>0</v>
      </c>
      <c r="BJ167">
        <v>0</v>
      </c>
      <c r="BK167">
        <v>0</v>
      </c>
      <c r="BL167">
        <v>1</v>
      </c>
      <c r="BM167">
        <v>0</v>
      </c>
      <c r="BN167">
        <v>1</v>
      </c>
      <c r="BO167">
        <v>0</v>
      </c>
      <c r="BP167">
        <v>0</v>
      </c>
      <c r="BQ167">
        <v>0</v>
      </c>
      <c r="BR167">
        <v>0</v>
      </c>
      <c r="BS167">
        <v>1</v>
      </c>
      <c r="BT167">
        <v>1</v>
      </c>
      <c r="BU167">
        <v>0</v>
      </c>
      <c r="BV167">
        <v>1</v>
      </c>
      <c r="BW167">
        <v>0</v>
      </c>
      <c r="BX167">
        <v>0</v>
      </c>
      <c r="BY167">
        <v>0</v>
      </c>
      <c r="BZ167">
        <v>0</v>
      </c>
      <c r="CA167">
        <v>0</v>
      </c>
      <c r="CB167">
        <v>0</v>
      </c>
      <c r="CC167">
        <v>0</v>
      </c>
      <c r="CD167">
        <v>0</v>
      </c>
      <c r="CE167">
        <v>0</v>
      </c>
      <c r="CF167">
        <v>1</v>
      </c>
      <c r="CG167">
        <v>0</v>
      </c>
      <c r="CH167">
        <v>0</v>
      </c>
      <c r="CI167">
        <v>0</v>
      </c>
      <c r="CJ167">
        <v>0</v>
      </c>
      <c r="CK167">
        <v>0</v>
      </c>
      <c r="CL167">
        <v>1</v>
      </c>
      <c r="CM167">
        <v>0</v>
      </c>
      <c r="CN167">
        <v>0</v>
      </c>
      <c r="CO167">
        <v>0</v>
      </c>
      <c r="CP167">
        <v>0</v>
      </c>
      <c r="CQ167">
        <v>0</v>
      </c>
      <c r="CR167">
        <v>1</v>
      </c>
      <c r="CS167">
        <v>0</v>
      </c>
      <c r="CT167">
        <v>0</v>
      </c>
      <c r="CU167">
        <v>1</v>
      </c>
      <c r="CV167">
        <v>0</v>
      </c>
      <c r="CW167">
        <v>0</v>
      </c>
      <c r="CX167">
        <v>0</v>
      </c>
      <c r="CY167">
        <v>0</v>
      </c>
      <c r="CZ167">
        <v>0</v>
      </c>
      <c r="DA167">
        <v>0</v>
      </c>
      <c r="DB167">
        <v>0</v>
      </c>
      <c r="DC167">
        <v>0</v>
      </c>
      <c r="DD167">
        <v>1</v>
      </c>
      <c r="DE167">
        <v>1</v>
      </c>
      <c r="DF167">
        <v>0</v>
      </c>
      <c r="DG167">
        <v>0</v>
      </c>
      <c r="DH167">
        <v>0</v>
      </c>
      <c r="DI167">
        <v>0</v>
      </c>
      <c r="DJ167">
        <v>0</v>
      </c>
      <c r="DK167">
        <v>0</v>
      </c>
      <c r="DL167">
        <v>0</v>
      </c>
      <c r="DM167">
        <v>0</v>
      </c>
      <c r="DN167">
        <v>0</v>
      </c>
      <c r="DO167">
        <v>0</v>
      </c>
      <c r="DP167">
        <v>1</v>
      </c>
      <c r="DQ167">
        <v>0</v>
      </c>
      <c r="DR167">
        <v>0</v>
      </c>
      <c r="DS167">
        <v>0</v>
      </c>
      <c r="DT167">
        <v>0</v>
      </c>
      <c r="DU167">
        <v>0</v>
      </c>
      <c r="DV167">
        <v>0</v>
      </c>
      <c r="DW167">
        <v>0</v>
      </c>
      <c r="DX167">
        <v>0</v>
      </c>
      <c r="DY167">
        <v>1</v>
      </c>
      <c r="DZ167">
        <v>0</v>
      </c>
      <c r="EA167">
        <v>0</v>
      </c>
      <c r="EB167">
        <v>1</v>
      </c>
      <c r="EC167">
        <v>0</v>
      </c>
      <c r="ED167">
        <v>0</v>
      </c>
      <c r="EE167">
        <v>1</v>
      </c>
      <c r="EF167">
        <v>0</v>
      </c>
      <c r="EG167">
        <v>0</v>
      </c>
      <c r="EH167">
        <v>0</v>
      </c>
      <c r="EI167">
        <v>0</v>
      </c>
      <c r="EJ167">
        <v>0</v>
      </c>
      <c r="EK167">
        <v>0</v>
      </c>
      <c r="EL167">
        <v>0</v>
      </c>
      <c r="EM167">
        <v>0</v>
      </c>
      <c r="EN167">
        <v>1</v>
      </c>
    </row>
    <row r="168" spans="1:144">
      <c r="A168" t="s">
        <v>17</v>
      </c>
      <c r="B168" t="s">
        <v>33</v>
      </c>
      <c r="C168" t="s">
        <v>53</v>
      </c>
      <c r="D168" t="s">
        <v>323</v>
      </c>
      <c r="E168" t="s">
        <v>557</v>
      </c>
      <c r="F168" t="s">
        <v>2099</v>
      </c>
      <c r="G168" t="s">
        <v>557</v>
      </c>
      <c r="H168" t="s">
        <v>713</v>
      </c>
      <c r="I168" t="s">
        <v>557</v>
      </c>
      <c r="J168" t="s">
        <v>2100</v>
      </c>
      <c r="K168" t="s">
        <v>557</v>
      </c>
      <c r="L168" t="s">
        <v>2101</v>
      </c>
      <c r="M168" t="s">
        <v>557</v>
      </c>
      <c r="N168" t="s">
        <v>2102</v>
      </c>
      <c r="O168" t="s">
        <v>556</v>
      </c>
      <c r="P168" t="s">
        <v>2103</v>
      </c>
      <c r="Q168" t="s">
        <v>556</v>
      </c>
      <c r="R168" t="s">
        <v>2104</v>
      </c>
      <c r="S168" t="s">
        <v>2105</v>
      </c>
      <c r="T168" t="s">
        <v>564</v>
      </c>
      <c r="U168" t="s">
        <v>2106</v>
      </c>
      <c r="V168" t="s">
        <v>561</v>
      </c>
      <c r="W168" t="s">
        <v>2107</v>
      </c>
      <c r="X168" t="s">
        <v>562</v>
      </c>
      <c r="Y168" t="s">
        <v>2108</v>
      </c>
      <c r="Z168" t="s">
        <v>646</v>
      </c>
      <c r="AA168" t="s">
        <v>2109</v>
      </c>
      <c r="AB168" t="s">
        <v>569</v>
      </c>
      <c r="AC168" t="s">
        <v>713</v>
      </c>
      <c r="AD168" t="s">
        <v>713</v>
      </c>
      <c r="AE168">
        <v>0</v>
      </c>
      <c r="AF168">
        <v>0</v>
      </c>
      <c r="AG168">
        <v>0</v>
      </c>
      <c r="AH168">
        <v>1</v>
      </c>
      <c r="AI168">
        <v>0</v>
      </c>
      <c r="AJ168">
        <v>1</v>
      </c>
      <c r="AK168">
        <v>0</v>
      </c>
      <c r="AL168">
        <v>0</v>
      </c>
      <c r="AM168">
        <v>0</v>
      </c>
      <c r="AN168">
        <v>1</v>
      </c>
      <c r="AO168">
        <v>0</v>
      </c>
      <c r="AP168">
        <v>1</v>
      </c>
      <c r="AQ168">
        <v>0</v>
      </c>
      <c r="AR168">
        <v>0</v>
      </c>
      <c r="AS168">
        <v>0</v>
      </c>
      <c r="AT168">
        <v>1</v>
      </c>
      <c r="AU168">
        <v>0</v>
      </c>
      <c r="AV168">
        <v>1</v>
      </c>
      <c r="AW168">
        <v>0</v>
      </c>
      <c r="AX168">
        <v>0</v>
      </c>
      <c r="AY168">
        <v>0</v>
      </c>
      <c r="AZ168">
        <v>1</v>
      </c>
      <c r="BA168">
        <v>0</v>
      </c>
      <c r="BB168">
        <v>1</v>
      </c>
      <c r="BC168">
        <v>0</v>
      </c>
      <c r="BD168">
        <v>0</v>
      </c>
      <c r="BE168">
        <v>0</v>
      </c>
      <c r="BF168">
        <v>1</v>
      </c>
      <c r="BG168">
        <v>0</v>
      </c>
      <c r="BH168">
        <v>1</v>
      </c>
      <c r="BI168">
        <v>0</v>
      </c>
      <c r="BJ168">
        <v>0</v>
      </c>
      <c r="BK168">
        <v>1</v>
      </c>
      <c r="BL168">
        <v>0</v>
      </c>
      <c r="BM168">
        <v>0</v>
      </c>
      <c r="BN168">
        <v>1</v>
      </c>
      <c r="BO168">
        <v>0</v>
      </c>
      <c r="BP168">
        <v>0</v>
      </c>
      <c r="BQ168">
        <v>1</v>
      </c>
      <c r="BR168">
        <v>0</v>
      </c>
      <c r="BS168">
        <v>0</v>
      </c>
      <c r="BT168">
        <v>1</v>
      </c>
      <c r="BU168">
        <v>0</v>
      </c>
      <c r="BV168">
        <v>0</v>
      </c>
      <c r="BW168">
        <v>0</v>
      </c>
      <c r="BX168">
        <v>0</v>
      </c>
      <c r="BY168">
        <v>1</v>
      </c>
      <c r="BZ168">
        <v>0</v>
      </c>
      <c r="CA168">
        <v>0</v>
      </c>
      <c r="CB168">
        <v>0</v>
      </c>
      <c r="CC168">
        <v>0</v>
      </c>
      <c r="CD168">
        <v>0</v>
      </c>
      <c r="CE168">
        <v>0</v>
      </c>
      <c r="CF168">
        <v>1</v>
      </c>
      <c r="CG168">
        <v>0</v>
      </c>
      <c r="CH168">
        <v>1</v>
      </c>
      <c r="CI168">
        <v>0</v>
      </c>
      <c r="CJ168">
        <v>0</v>
      </c>
      <c r="CK168">
        <v>0</v>
      </c>
      <c r="CL168">
        <v>0</v>
      </c>
      <c r="CM168">
        <v>0</v>
      </c>
      <c r="CN168">
        <v>0</v>
      </c>
      <c r="CO168">
        <v>0</v>
      </c>
      <c r="CP168">
        <v>0</v>
      </c>
      <c r="CQ168">
        <v>0</v>
      </c>
      <c r="CR168">
        <v>1</v>
      </c>
      <c r="CS168">
        <v>0</v>
      </c>
      <c r="CT168">
        <v>0</v>
      </c>
      <c r="CU168">
        <v>1</v>
      </c>
      <c r="CV168">
        <v>0</v>
      </c>
      <c r="CW168">
        <v>0</v>
      </c>
      <c r="CX168">
        <v>0</v>
      </c>
      <c r="CY168">
        <v>0</v>
      </c>
      <c r="CZ168">
        <v>0</v>
      </c>
      <c r="DA168">
        <v>0</v>
      </c>
      <c r="DB168">
        <v>0</v>
      </c>
      <c r="DC168">
        <v>0</v>
      </c>
      <c r="DD168">
        <v>1</v>
      </c>
      <c r="DE168">
        <v>0</v>
      </c>
      <c r="DF168">
        <v>0</v>
      </c>
      <c r="DG168">
        <v>0</v>
      </c>
      <c r="DH168">
        <v>0</v>
      </c>
      <c r="DI168">
        <v>0</v>
      </c>
      <c r="DJ168">
        <v>0</v>
      </c>
      <c r="DK168">
        <v>0</v>
      </c>
      <c r="DL168">
        <v>0</v>
      </c>
      <c r="DM168">
        <v>1</v>
      </c>
      <c r="DN168">
        <v>0</v>
      </c>
      <c r="DO168">
        <v>0</v>
      </c>
      <c r="DP168">
        <v>1</v>
      </c>
      <c r="DQ168">
        <v>0</v>
      </c>
      <c r="DR168">
        <v>0</v>
      </c>
      <c r="DS168">
        <v>0</v>
      </c>
      <c r="DT168">
        <v>0</v>
      </c>
      <c r="DU168">
        <v>0</v>
      </c>
      <c r="DV168">
        <v>0</v>
      </c>
      <c r="DW168">
        <v>0</v>
      </c>
      <c r="DX168">
        <v>0</v>
      </c>
      <c r="DY168">
        <v>0</v>
      </c>
      <c r="DZ168">
        <v>1</v>
      </c>
      <c r="EA168">
        <v>0</v>
      </c>
      <c r="EB168">
        <v>1</v>
      </c>
      <c r="EC168">
        <v>0</v>
      </c>
      <c r="ED168">
        <v>0</v>
      </c>
      <c r="EE168">
        <v>0</v>
      </c>
      <c r="EF168">
        <v>0</v>
      </c>
      <c r="EG168">
        <v>0</v>
      </c>
      <c r="EH168">
        <v>0</v>
      </c>
      <c r="EI168">
        <v>0</v>
      </c>
      <c r="EJ168">
        <v>0</v>
      </c>
      <c r="EK168">
        <v>0</v>
      </c>
      <c r="EL168">
        <v>0</v>
      </c>
      <c r="EM168">
        <v>0</v>
      </c>
      <c r="EN168">
        <v>0</v>
      </c>
    </row>
    <row r="169" spans="1:144">
      <c r="A169" t="s">
        <v>21</v>
      </c>
      <c r="B169" t="s">
        <v>39</v>
      </c>
      <c r="C169" t="s">
        <v>55</v>
      </c>
      <c r="D169" t="s">
        <v>325</v>
      </c>
      <c r="E169" t="s">
        <v>557</v>
      </c>
      <c r="F169" t="s">
        <v>713</v>
      </c>
      <c r="G169" t="s">
        <v>557</v>
      </c>
      <c r="H169" t="s">
        <v>713</v>
      </c>
      <c r="I169" t="s">
        <v>557</v>
      </c>
      <c r="J169" t="s">
        <v>713</v>
      </c>
      <c r="K169" t="s">
        <v>557</v>
      </c>
      <c r="L169" t="s">
        <v>713</v>
      </c>
      <c r="M169" t="s">
        <v>557</v>
      </c>
      <c r="N169" t="s">
        <v>713</v>
      </c>
      <c r="O169" t="s">
        <v>557</v>
      </c>
      <c r="P169" t="s">
        <v>713</v>
      </c>
      <c r="Q169" t="s">
        <v>556</v>
      </c>
      <c r="R169" t="s">
        <v>713</v>
      </c>
      <c r="S169" t="s">
        <v>2110</v>
      </c>
      <c r="T169" t="s">
        <v>560</v>
      </c>
      <c r="U169" t="s">
        <v>2111</v>
      </c>
      <c r="V169" t="s">
        <v>569</v>
      </c>
      <c r="W169" t="s">
        <v>2112</v>
      </c>
      <c r="X169" t="s">
        <v>562</v>
      </c>
      <c r="Y169" t="s">
        <v>2113</v>
      </c>
      <c r="Z169" t="s">
        <v>565</v>
      </c>
      <c r="AA169" t="s">
        <v>2114</v>
      </c>
      <c r="AB169" t="s">
        <v>569</v>
      </c>
      <c r="AC169" t="s">
        <v>2115</v>
      </c>
      <c r="AD169" t="s">
        <v>566</v>
      </c>
      <c r="AE169">
        <v>0</v>
      </c>
      <c r="AF169">
        <v>0</v>
      </c>
      <c r="AG169">
        <v>0</v>
      </c>
      <c r="AH169">
        <v>1</v>
      </c>
      <c r="AI169">
        <v>0</v>
      </c>
      <c r="AJ169">
        <v>1</v>
      </c>
      <c r="AK169">
        <v>0</v>
      </c>
      <c r="AL169">
        <v>0</v>
      </c>
      <c r="AM169">
        <v>0</v>
      </c>
      <c r="AN169">
        <v>1</v>
      </c>
      <c r="AO169">
        <v>0</v>
      </c>
      <c r="AP169">
        <v>1</v>
      </c>
      <c r="AQ169">
        <v>0</v>
      </c>
      <c r="AR169">
        <v>0</v>
      </c>
      <c r="AS169">
        <v>0</v>
      </c>
      <c r="AT169">
        <v>1</v>
      </c>
      <c r="AU169">
        <v>0</v>
      </c>
      <c r="AV169">
        <v>1</v>
      </c>
      <c r="AW169">
        <v>0</v>
      </c>
      <c r="AX169">
        <v>0</v>
      </c>
      <c r="AY169">
        <v>0</v>
      </c>
      <c r="AZ169">
        <v>1</v>
      </c>
      <c r="BA169">
        <v>0</v>
      </c>
      <c r="BB169">
        <v>1</v>
      </c>
      <c r="BC169">
        <v>0</v>
      </c>
      <c r="BD169">
        <v>0</v>
      </c>
      <c r="BE169">
        <v>0</v>
      </c>
      <c r="BF169">
        <v>1</v>
      </c>
      <c r="BG169">
        <v>0</v>
      </c>
      <c r="BH169">
        <v>1</v>
      </c>
      <c r="BI169">
        <v>0</v>
      </c>
      <c r="BJ169">
        <v>0</v>
      </c>
      <c r="BK169">
        <v>0</v>
      </c>
      <c r="BL169">
        <v>1</v>
      </c>
      <c r="BM169">
        <v>0</v>
      </c>
      <c r="BN169">
        <v>1</v>
      </c>
      <c r="BO169">
        <v>0</v>
      </c>
      <c r="BP169">
        <v>0</v>
      </c>
      <c r="BQ169">
        <v>1</v>
      </c>
      <c r="BR169">
        <v>0</v>
      </c>
      <c r="BS169">
        <v>0</v>
      </c>
      <c r="BT169">
        <v>1</v>
      </c>
      <c r="BU169">
        <v>1</v>
      </c>
      <c r="BV169">
        <v>0</v>
      </c>
      <c r="BW169">
        <v>0</v>
      </c>
      <c r="BX169">
        <v>0</v>
      </c>
      <c r="BY169">
        <v>0</v>
      </c>
      <c r="BZ169">
        <v>0</v>
      </c>
      <c r="CA169">
        <v>0</v>
      </c>
      <c r="CB169">
        <v>0</v>
      </c>
      <c r="CC169">
        <v>0</v>
      </c>
      <c r="CD169">
        <v>0</v>
      </c>
      <c r="CE169">
        <v>0</v>
      </c>
      <c r="CF169">
        <v>1</v>
      </c>
      <c r="CG169">
        <v>0</v>
      </c>
      <c r="CH169">
        <v>0</v>
      </c>
      <c r="CI169">
        <v>0</v>
      </c>
      <c r="CJ169">
        <v>0</v>
      </c>
      <c r="CK169">
        <v>0</v>
      </c>
      <c r="CL169">
        <v>0</v>
      </c>
      <c r="CM169">
        <v>0</v>
      </c>
      <c r="CN169">
        <v>0</v>
      </c>
      <c r="CO169">
        <v>0</v>
      </c>
      <c r="CP169">
        <v>1</v>
      </c>
      <c r="CQ169">
        <v>0</v>
      </c>
      <c r="CR169">
        <v>1</v>
      </c>
      <c r="CS169">
        <v>0</v>
      </c>
      <c r="CT169">
        <v>0</v>
      </c>
      <c r="CU169">
        <v>1</v>
      </c>
      <c r="CV169">
        <v>0</v>
      </c>
      <c r="CW169">
        <v>0</v>
      </c>
      <c r="CX169">
        <v>0</v>
      </c>
      <c r="CY169">
        <v>0</v>
      </c>
      <c r="CZ169">
        <v>0</v>
      </c>
      <c r="DA169">
        <v>0</v>
      </c>
      <c r="DB169">
        <v>0</v>
      </c>
      <c r="DC169">
        <v>0</v>
      </c>
      <c r="DD169">
        <v>1</v>
      </c>
      <c r="DE169">
        <v>0</v>
      </c>
      <c r="DF169">
        <v>0</v>
      </c>
      <c r="DG169">
        <v>0</v>
      </c>
      <c r="DH169">
        <v>0</v>
      </c>
      <c r="DI169">
        <v>0</v>
      </c>
      <c r="DJ169">
        <v>1</v>
      </c>
      <c r="DK169">
        <v>0</v>
      </c>
      <c r="DL169">
        <v>0</v>
      </c>
      <c r="DM169">
        <v>0</v>
      </c>
      <c r="DN169">
        <v>0</v>
      </c>
      <c r="DO169">
        <v>0</v>
      </c>
      <c r="DP169">
        <v>1</v>
      </c>
      <c r="DQ169">
        <v>0</v>
      </c>
      <c r="DR169">
        <v>0</v>
      </c>
      <c r="DS169">
        <v>0</v>
      </c>
      <c r="DT169">
        <v>0</v>
      </c>
      <c r="DU169">
        <v>0</v>
      </c>
      <c r="DV169">
        <v>0</v>
      </c>
      <c r="DW169">
        <v>0</v>
      </c>
      <c r="DX169">
        <v>0</v>
      </c>
      <c r="DY169">
        <v>0</v>
      </c>
      <c r="DZ169">
        <v>1</v>
      </c>
      <c r="EA169">
        <v>0</v>
      </c>
      <c r="EB169">
        <v>1</v>
      </c>
      <c r="EC169">
        <v>0</v>
      </c>
      <c r="ED169">
        <v>0</v>
      </c>
      <c r="EE169">
        <v>0</v>
      </c>
      <c r="EF169">
        <v>0</v>
      </c>
      <c r="EG169">
        <v>0</v>
      </c>
      <c r="EH169">
        <v>0</v>
      </c>
      <c r="EI169">
        <v>1</v>
      </c>
      <c r="EJ169">
        <v>0</v>
      </c>
      <c r="EK169">
        <v>0</v>
      </c>
      <c r="EL169">
        <v>0</v>
      </c>
      <c r="EM169">
        <v>0</v>
      </c>
      <c r="EN169">
        <v>1</v>
      </c>
    </row>
    <row r="170" spans="1:144">
      <c r="A170" t="s">
        <v>19</v>
      </c>
      <c r="B170" t="s">
        <v>35</v>
      </c>
      <c r="C170" t="s">
        <v>63</v>
      </c>
      <c r="D170" t="s">
        <v>327</v>
      </c>
      <c r="E170" t="s">
        <v>557</v>
      </c>
      <c r="F170" t="s">
        <v>2116</v>
      </c>
      <c r="G170" t="s">
        <v>557</v>
      </c>
      <c r="H170" t="s">
        <v>2117</v>
      </c>
      <c r="I170" t="s">
        <v>557</v>
      </c>
      <c r="J170" t="s">
        <v>2118</v>
      </c>
      <c r="K170" t="s">
        <v>557</v>
      </c>
      <c r="L170" t="s">
        <v>2119</v>
      </c>
      <c r="M170" t="s">
        <v>557</v>
      </c>
      <c r="N170" t="s">
        <v>2120</v>
      </c>
      <c r="O170" t="s">
        <v>557</v>
      </c>
      <c r="P170" t="s">
        <v>2121</v>
      </c>
      <c r="Q170" t="s">
        <v>556</v>
      </c>
      <c r="R170" t="s">
        <v>2122</v>
      </c>
      <c r="S170" t="s">
        <v>2123</v>
      </c>
      <c r="T170" t="s">
        <v>561</v>
      </c>
      <c r="U170" t="s">
        <v>2124</v>
      </c>
      <c r="V170" t="s">
        <v>562</v>
      </c>
      <c r="W170" t="s">
        <v>2125</v>
      </c>
      <c r="X170" t="s">
        <v>565</v>
      </c>
      <c r="Y170" t="s">
        <v>2126</v>
      </c>
      <c r="Z170" t="s">
        <v>561</v>
      </c>
      <c r="AA170" t="s">
        <v>2127</v>
      </c>
      <c r="AB170" t="s">
        <v>562</v>
      </c>
      <c r="AC170" t="s">
        <v>2128</v>
      </c>
      <c r="AD170" t="s">
        <v>570</v>
      </c>
      <c r="AE170">
        <v>0</v>
      </c>
      <c r="AF170">
        <v>0</v>
      </c>
      <c r="AG170">
        <v>0</v>
      </c>
      <c r="AH170">
        <v>1</v>
      </c>
      <c r="AI170">
        <v>0</v>
      </c>
      <c r="AJ170">
        <v>1</v>
      </c>
      <c r="AK170">
        <v>0</v>
      </c>
      <c r="AL170">
        <v>0</v>
      </c>
      <c r="AM170">
        <v>0</v>
      </c>
      <c r="AN170">
        <v>1</v>
      </c>
      <c r="AO170">
        <v>0</v>
      </c>
      <c r="AP170">
        <v>1</v>
      </c>
      <c r="AQ170">
        <v>0</v>
      </c>
      <c r="AR170">
        <v>0</v>
      </c>
      <c r="AS170">
        <v>0</v>
      </c>
      <c r="AT170">
        <v>1</v>
      </c>
      <c r="AU170">
        <v>0</v>
      </c>
      <c r="AV170">
        <v>1</v>
      </c>
      <c r="AW170">
        <v>0</v>
      </c>
      <c r="AX170">
        <v>0</v>
      </c>
      <c r="AY170">
        <v>0</v>
      </c>
      <c r="AZ170">
        <v>1</v>
      </c>
      <c r="BA170">
        <v>0</v>
      </c>
      <c r="BB170">
        <v>1</v>
      </c>
      <c r="BC170">
        <v>0</v>
      </c>
      <c r="BD170">
        <v>0</v>
      </c>
      <c r="BE170">
        <v>0</v>
      </c>
      <c r="BF170">
        <v>1</v>
      </c>
      <c r="BG170">
        <v>0</v>
      </c>
      <c r="BH170">
        <v>1</v>
      </c>
      <c r="BI170">
        <v>0</v>
      </c>
      <c r="BJ170">
        <v>0</v>
      </c>
      <c r="BK170">
        <v>0</v>
      </c>
      <c r="BL170">
        <v>1</v>
      </c>
      <c r="BM170">
        <v>0</v>
      </c>
      <c r="BN170">
        <v>1</v>
      </c>
      <c r="BO170">
        <v>0</v>
      </c>
      <c r="BP170">
        <v>0</v>
      </c>
      <c r="BQ170">
        <v>1</v>
      </c>
      <c r="BR170">
        <v>0</v>
      </c>
      <c r="BS170">
        <v>0</v>
      </c>
      <c r="BT170">
        <v>1</v>
      </c>
      <c r="BU170">
        <v>0</v>
      </c>
      <c r="BV170">
        <v>1</v>
      </c>
      <c r="BW170">
        <v>0</v>
      </c>
      <c r="BX170">
        <v>0</v>
      </c>
      <c r="BY170">
        <v>0</v>
      </c>
      <c r="BZ170">
        <v>0</v>
      </c>
      <c r="CA170">
        <v>0</v>
      </c>
      <c r="CB170">
        <v>0</v>
      </c>
      <c r="CC170">
        <v>0</v>
      </c>
      <c r="CD170">
        <v>0</v>
      </c>
      <c r="CE170">
        <v>0</v>
      </c>
      <c r="CF170">
        <v>1</v>
      </c>
      <c r="CG170">
        <v>0</v>
      </c>
      <c r="CH170">
        <v>0</v>
      </c>
      <c r="CI170">
        <v>1</v>
      </c>
      <c r="CJ170">
        <v>0</v>
      </c>
      <c r="CK170">
        <v>0</v>
      </c>
      <c r="CL170">
        <v>0</v>
      </c>
      <c r="CM170">
        <v>0</v>
      </c>
      <c r="CN170">
        <v>0</v>
      </c>
      <c r="CO170">
        <v>0</v>
      </c>
      <c r="CP170">
        <v>0</v>
      </c>
      <c r="CQ170">
        <v>0</v>
      </c>
      <c r="CR170">
        <v>1</v>
      </c>
      <c r="CS170">
        <v>0</v>
      </c>
      <c r="CT170">
        <v>0</v>
      </c>
      <c r="CU170">
        <v>0</v>
      </c>
      <c r="CV170">
        <v>0</v>
      </c>
      <c r="CW170">
        <v>0</v>
      </c>
      <c r="CX170">
        <v>1</v>
      </c>
      <c r="CY170">
        <v>0</v>
      </c>
      <c r="CZ170">
        <v>0</v>
      </c>
      <c r="DA170">
        <v>0</v>
      </c>
      <c r="DB170">
        <v>0</v>
      </c>
      <c r="DC170">
        <v>0</v>
      </c>
      <c r="DD170">
        <v>1</v>
      </c>
      <c r="DE170">
        <v>0</v>
      </c>
      <c r="DF170">
        <v>1</v>
      </c>
      <c r="DG170">
        <v>0</v>
      </c>
      <c r="DH170">
        <v>0</v>
      </c>
      <c r="DI170">
        <v>0</v>
      </c>
      <c r="DJ170">
        <v>0</v>
      </c>
      <c r="DK170">
        <v>0</v>
      </c>
      <c r="DL170">
        <v>0</v>
      </c>
      <c r="DM170">
        <v>0</v>
      </c>
      <c r="DN170">
        <v>0</v>
      </c>
      <c r="DO170">
        <v>0</v>
      </c>
      <c r="DP170">
        <v>1</v>
      </c>
      <c r="DQ170">
        <v>0</v>
      </c>
      <c r="DR170">
        <v>0</v>
      </c>
      <c r="DS170">
        <v>1</v>
      </c>
      <c r="DT170">
        <v>0</v>
      </c>
      <c r="DU170">
        <v>0</v>
      </c>
      <c r="DV170">
        <v>0</v>
      </c>
      <c r="DW170">
        <v>0</v>
      </c>
      <c r="DX170">
        <v>0</v>
      </c>
      <c r="DY170">
        <v>0</v>
      </c>
      <c r="DZ170">
        <v>0</v>
      </c>
      <c r="EA170">
        <v>0</v>
      </c>
      <c r="EB170">
        <v>1</v>
      </c>
      <c r="EC170">
        <v>0</v>
      </c>
      <c r="ED170">
        <v>0</v>
      </c>
      <c r="EE170">
        <v>0</v>
      </c>
      <c r="EF170">
        <v>0</v>
      </c>
      <c r="EG170">
        <v>0</v>
      </c>
      <c r="EH170">
        <v>0</v>
      </c>
      <c r="EI170">
        <v>0</v>
      </c>
      <c r="EJ170">
        <v>0</v>
      </c>
      <c r="EK170">
        <v>0</v>
      </c>
      <c r="EL170">
        <v>0</v>
      </c>
      <c r="EM170">
        <v>1</v>
      </c>
      <c r="EN170">
        <v>1</v>
      </c>
    </row>
    <row r="171" spans="1:144">
      <c r="A171" t="s">
        <v>15</v>
      </c>
      <c r="B171" t="s">
        <v>25</v>
      </c>
      <c r="C171" t="s">
        <v>469</v>
      </c>
      <c r="D171" t="s">
        <v>329</v>
      </c>
      <c r="E171" t="s">
        <v>557</v>
      </c>
      <c r="F171" t="s">
        <v>2129</v>
      </c>
      <c r="G171" t="s">
        <v>557</v>
      </c>
      <c r="H171" t="s">
        <v>713</v>
      </c>
      <c r="I171" t="s">
        <v>557</v>
      </c>
      <c r="J171" t="s">
        <v>713</v>
      </c>
      <c r="K171" t="s">
        <v>557</v>
      </c>
      <c r="L171" t="s">
        <v>2130</v>
      </c>
      <c r="M171" t="s">
        <v>557</v>
      </c>
      <c r="N171" t="s">
        <v>2131</v>
      </c>
      <c r="O171" t="s">
        <v>557</v>
      </c>
      <c r="P171" t="s">
        <v>2132</v>
      </c>
      <c r="Q171" t="s">
        <v>557</v>
      </c>
      <c r="R171" t="s">
        <v>2132</v>
      </c>
      <c r="S171" t="s">
        <v>2133</v>
      </c>
      <c r="T171" t="s">
        <v>562</v>
      </c>
      <c r="U171" t="s">
        <v>2134</v>
      </c>
      <c r="V171" t="s">
        <v>561</v>
      </c>
      <c r="W171" t="s">
        <v>2135</v>
      </c>
      <c r="X171" t="s">
        <v>562</v>
      </c>
      <c r="Y171" t="s">
        <v>2136</v>
      </c>
      <c r="Z171" t="s">
        <v>566</v>
      </c>
      <c r="AA171" t="s">
        <v>2137</v>
      </c>
      <c r="AB171" t="s">
        <v>560</v>
      </c>
      <c r="AC171" t="s">
        <v>2138</v>
      </c>
      <c r="AD171" t="s">
        <v>644</v>
      </c>
      <c r="AE171">
        <v>0</v>
      </c>
      <c r="AF171">
        <v>0</v>
      </c>
      <c r="AG171">
        <v>0</v>
      </c>
      <c r="AH171">
        <v>1</v>
      </c>
      <c r="AI171">
        <v>0</v>
      </c>
      <c r="AJ171">
        <v>1</v>
      </c>
      <c r="AK171">
        <v>0</v>
      </c>
      <c r="AL171">
        <v>0</v>
      </c>
      <c r="AM171">
        <v>0</v>
      </c>
      <c r="AN171">
        <v>1</v>
      </c>
      <c r="AO171">
        <v>0</v>
      </c>
      <c r="AP171">
        <v>1</v>
      </c>
      <c r="AQ171">
        <v>0</v>
      </c>
      <c r="AR171">
        <v>0</v>
      </c>
      <c r="AS171">
        <v>0</v>
      </c>
      <c r="AT171">
        <v>1</v>
      </c>
      <c r="AU171">
        <v>0</v>
      </c>
      <c r="AV171">
        <v>1</v>
      </c>
      <c r="AW171">
        <v>0</v>
      </c>
      <c r="AX171">
        <v>0</v>
      </c>
      <c r="AY171">
        <v>0</v>
      </c>
      <c r="AZ171">
        <v>1</v>
      </c>
      <c r="BA171">
        <v>0</v>
      </c>
      <c r="BB171">
        <v>1</v>
      </c>
      <c r="BC171">
        <v>0</v>
      </c>
      <c r="BD171">
        <v>0</v>
      </c>
      <c r="BE171">
        <v>0</v>
      </c>
      <c r="BF171">
        <v>1</v>
      </c>
      <c r="BG171">
        <v>0</v>
      </c>
      <c r="BH171">
        <v>1</v>
      </c>
      <c r="BI171">
        <v>0</v>
      </c>
      <c r="BJ171">
        <v>0</v>
      </c>
      <c r="BK171">
        <v>0</v>
      </c>
      <c r="BL171">
        <v>1</v>
      </c>
      <c r="BM171">
        <v>0</v>
      </c>
      <c r="BN171">
        <v>1</v>
      </c>
      <c r="BO171">
        <v>0</v>
      </c>
      <c r="BP171">
        <v>0</v>
      </c>
      <c r="BQ171">
        <v>0</v>
      </c>
      <c r="BR171">
        <v>1</v>
      </c>
      <c r="BS171">
        <v>0</v>
      </c>
      <c r="BT171">
        <v>1</v>
      </c>
      <c r="BU171">
        <v>0</v>
      </c>
      <c r="BV171">
        <v>0</v>
      </c>
      <c r="BW171">
        <v>1</v>
      </c>
      <c r="BX171">
        <v>0</v>
      </c>
      <c r="BY171">
        <v>0</v>
      </c>
      <c r="BZ171">
        <v>0</v>
      </c>
      <c r="CA171">
        <v>0</v>
      </c>
      <c r="CB171">
        <v>0</v>
      </c>
      <c r="CC171">
        <v>0</v>
      </c>
      <c r="CD171">
        <v>0</v>
      </c>
      <c r="CE171">
        <v>0</v>
      </c>
      <c r="CF171">
        <v>1</v>
      </c>
      <c r="CG171">
        <v>0</v>
      </c>
      <c r="CH171">
        <v>1</v>
      </c>
      <c r="CI171">
        <v>0</v>
      </c>
      <c r="CJ171">
        <v>0</v>
      </c>
      <c r="CK171">
        <v>0</v>
      </c>
      <c r="CL171">
        <v>0</v>
      </c>
      <c r="CM171">
        <v>0</v>
      </c>
      <c r="CN171">
        <v>0</v>
      </c>
      <c r="CO171">
        <v>0</v>
      </c>
      <c r="CP171">
        <v>0</v>
      </c>
      <c r="CQ171">
        <v>0</v>
      </c>
      <c r="CR171">
        <v>1</v>
      </c>
      <c r="CS171">
        <v>0</v>
      </c>
      <c r="CT171">
        <v>0</v>
      </c>
      <c r="CU171">
        <v>1</v>
      </c>
      <c r="CV171">
        <v>0</v>
      </c>
      <c r="CW171">
        <v>0</v>
      </c>
      <c r="CX171">
        <v>0</v>
      </c>
      <c r="CY171">
        <v>0</v>
      </c>
      <c r="CZ171">
        <v>0</v>
      </c>
      <c r="DA171">
        <v>0</v>
      </c>
      <c r="DB171">
        <v>0</v>
      </c>
      <c r="DC171">
        <v>0</v>
      </c>
      <c r="DD171">
        <v>1</v>
      </c>
      <c r="DE171">
        <v>0</v>
      </c>
      <c r="DF171">
        <v>0</v>
      </c>
      <c r="DG171">
        <v>0</v>
      </c>
      <c r="DH171">
        <v>0</v>
      </c>
      <c r="DI171">
        <v>0</v>
      </c>
      <c r="DJ171">
        <v>0</v>
      </c>
      <c r="DK171">
        <v>1</v>
      </c>
      <c r="DL171">
        <v>0</v>
      </c>
      <c r="DM171">
        <v>0</v>
      </c>
      <c r="DN171">
        <v>0</v>
      </c>
      <c r="DO171">
        <v>0</v>
      </c>
      <c r="DP171">
        <v>1</v>
      </c>
      <c r="DQ171">
        <v>1</v>
      </c>
      <c r="DR171">
        <v>0</v>
      </c>
      <c r="DS171">
        <v>0</v>
      </c>
      <c r="DT171">
        <v>0</v>
      </c>
      <c r="DU171">
        <v>0</v>
      </c>
      <c r="DV171">
        <v>0</v>
      </c>
      <c r="DW171">
        <v>0</v>
      </c>
      <c r="DX171">
        <v>0</v>
      </c>
      <c r="DY171">
        <v>0</v>
      </c>
      <c r="DZ171">
        <v>0</v>
      </c>
      <c r="EA171">
        <v>0</v>
      </c>
      <c r="EB171">
        <v>1</v>
      </c>
      <c r="EC171">
        <v>0</v>
      </c>
      <c r="ED171">
        <v>0</v>
      </c>
      <c r="EE171">
        <v>0</v>
      </c>
      <c r="EF171">
        <v>1</v>
      </c>
      <c r="EG171">
        <v>0</v>
      </c>
      <c r="EH171">
        <v>0</v>
      </c>
      <c r="EI171">
        <v>0</v>
      </c>
      <c r="EJ171">
        <v>0</v>
      </c>
      <c r="EK171">
        <v>0</v>
      </c>
      <c r="EL171">
        <v>0</v>
      </c>
      <c r="EM171">
        <v>0</v>
      </c>
      <c r="EN171">
        <v>1</v>
      </c>
    </row>
    <row r="172" spans="1:144">
      <c r="A172" t="s">
        <v>15</v>
      </c>
      <c r="B172" t="s">
        <v>27</v>
      </c>
      <c r="C172" t="s">
        <v>41</v>
      </c>
      <c r="D172" t="s">
        <v>331</v>
      </c>
      <c r="E172" t="s">
        <v>558</v>
      </c>
      <c r="F172" t="s">
        <v>2139</v>
      </c>
      <c r="G172" t="s">
        <v>558</v>
      </c>
      <c r="H172" t="s">
        <v>2140</v>
      </c>
      <c r="I172" t="s">
        <v>557</v>
      </c>
      <c r="J172" t="s">
        <v>2141</v>
      </c>
      <c r="K172" t="s">
        <v>557</v>
      </c>
      <c r="L172" t="s">
        <v>2142</v>
      </c>
      <c r="M172" t="s">
        <v>557</v>
      </c>
      <c r="N172" t="s">
        <v>2143</v>
      </c>
      <c r="O172" t="s">
        <v>557</v>
      </c>
      <c r="P172" t="s">
        <v>2144</v>
      </c>
      <c r="Q172" t="s">
        <v>557</v>
      </c>
      <c r="R172" t="s">
        <v>2145</v>
      </c>
      <c r="S172" t="s">
        <v>2146</v>
      </c>
      <c r="T172" t="s">
        <v>564</v>
      </c>
      <c r="U172" t="s">
        <v>2147</v>
      </c>
      <c r="V172" t="s">
        <v>561</v>
      </c>
      <c r="W172" t="s">
        <v>2148</v>
      </c>
      <c r="X172" t="s">
        <v>566</v>
      </c>
      <c r="Y172" t="s">
        <v>2149</v>
      </c>
      <c r="Z172" t="s">
        <v>562</v>
      </c>
      <c r="AA172" t="s">
        <v>2150</v>
      </c>
      <c r="AB172" t="s">
        <v>564</v>
      </c>
      <c r="AC172" t="s">
        <v>2151</v>
      </c>
      <c r="AD172" t="s">
        <v>569</v>
      </c>
      <c r="AE172">
        <v>0</v>
      </c>
      <c r="AF172">
        <v>0</v>
      </c>
      <c r="AG172">
        <v>0</v>
      </c>
      <c r="AH172">
        <v>0</v>
      </c>
      <c r="AI172">
        <v>1</v>
      </c>
      <c r="AJ172">
        <v>1</v>
      </c>
      <c r="AK172">
        <v>0</v>
      </c>
      <c r="AL172">
        <v>0</v>
      </c>
      <c r="AM172">
        <v>0</v>
      </c>
      <c r="AN172">
        <v>0</v>
      </c>
      <c r="AO172">
        <v>1</v>
      </c>
      <c r="AP172">
        <v>1</v>
      </c>
      <c r="AQ172">
        <v>0</v>
      </c>
      <c r="AR172">
        <v>0</v>
      </c>
      <c r="AS172">
        <v>0</v>
      </c>
      <c r="AT172">
        <v>1</v>
      </c>
      <c r="AU172">
        <v>0</v>
      </c>
      <c r="AV172">
        <v>1</v>
      </c>
      <c r="AW172">
        <v>0</v>
      </c>
      <c r="AX172">
        <v>0</v>
      </c>
      <c r="AY172">
        <v>0</v>
      </c>
      <c r="AZ172">
        <v>1</v>
      </c>
      <c r="BA172">
        <v>0</v>
      </c>
      <c r="BB172">
        <v>1</v>
      </c>
      <c r="BC172">
        <v>0</v>
      </c>
      <c r="BD172">
        <v>0</v>
      </c>
      <c r="BE172">
        <v>0</v>
      </c>
      <c r="BF172">
        <v>1</v>
      </c>
      <c r="BG172">
        <v>0</v>
      </c>
      <c r="BH172">
        <v>1</v>
      </c>
      <c r="BI172">
        <v>0</v>
      </c>
      <c r="BJ172">
        <v>0</v>
      </c>
      <c r="BK172">
        <v>0</v>
      </c>
      <c r="BL172">
        <v>1</v>
      </c>
      <c r="BM172">
        <v>0</v>
      </c>
      <c r="BN172">
        <v>1</v>
      </c>
      <c r="BO172">
        <v>0</v>
      </c>
      <c r="BP172">
        <v>0</v>
      </c>
      <c r="BQ172">
        <v>0</v>
      </c>
      <c r="BR172">
        <v>1</v>
      </c>
      <c r="BS172">
        <v>0</v>
      </c>
      <c r="BT172">
        <v>1</v>
      </c>
      <c r="BU172">
        <v>0</v>
      </c>
      <c r="BV172">
        <v>0</v>
      </c>
      <c r="BW172">
        <v>0</v>
      </c>
      <c r="BX172">
        <v>0</v>
      </c>
      <c r="BY172">
        <v>1</v>
      </c>
      <c r="BZ172">
        <v>0</v>
      </c>
      <c r="CA172">
        <v>0</v>
      </c>
      <c r="CB172">
        <v>0</v>
      </c>
      <c r="CC172">
        <v>0</v>
      </c>
      <c r="CD172">
        <v>0</v>
      </c>
      <c r="CE172">
        <v>0</v>
      </c>
      <c r="CF172">
        <v>1</v>
      </c>
      <c r="CG172">
        <v>0</v>
      </c>
      <c r="CH172">
        <v>1</v>
      </c>
      <c r="CI172">
        <v>0</v>
      </c>
      <c r="CJ172">
        <v>0</v>
      </c>
      <c r="CK172">
        <v>0</v>
      </c>
      <c r="CL172">
        <v>0</v>
      </c>
      <c r="CM172">
        <v>0</v>
      </c>
      <c r="CN172">
        <v>0</v>
      </c>
      <c r="CO172">
        <v>0</v>
      </c>
      <c r="CP172">
        <v>0</v>
      </c>
      <c r="CQ172">
        <v>0</v>
      </c>
      <c r="CR172">
        <v>1</v>
      </c>
      <c r="CS172">
        <v>0</v>
      </c>
      <c r="CT172">
        <v>0</v>
      </c>
      <c r="CU172">
        <v>0</v>
      </c>
      <c r="CV172">
        <v>0</v>
      </c>
      <c r="CW172">
        <v>0</v>
      </c>
      <c r="CX172">
        <v>0</v>
      </c>
      <c r="CY172">
        <v>1</v>
      </c>
      <c r="CZ172">
        <v>0</v>
      </c>
      <c r="DA172">
        <v>0</v>
      </c>
      <c r="DB172">
        <v>0</v>
      </c>
      <c r="DC172">
        <v>0</v>
      </c>
      <c r="DD172">
        <v>1</v>
      </c>
      <c r="DE172">
        <v>0</v>
      </c>
      <c r="DF172">
        <v>0</v>
      </c>
      <c r="DG172">
        <v>1</v>
      </c>
      <c r="DH172">
        <v>0</v>
      </c>
      <c r="DI172">
        <v>0</v>
      </c>
      <c r="DJ172">
        <v>0</v>
      </c>
      <c r="DK172">
        <v>0</v>
      </c>
      <c r="DL172">
        <v>0</v>
      </c>
      <c r="DM172">
        <v>0</v>
      </c>
      <c r="DN172">
        <v>0</v>
      </c>
      <c r="DO172">
        <v>0</v>
      </c>
      <c r="DP172">
        <v>1</v>
      </c>
      <c r="DQ172">
        <v>0</v>
      </c>
      <c r="DR172">
        <v>0</v>
      </c>
      <c r="DS172">
        <v>0</v>
      </c>
      <c r="DT172">
        <v>0</v>
      </c>
      <c r="DU172">
        <v>1</v>
      </c>
      <c r="DV172">
        <v>0</v>
      </c>
      <c r="DW172">
        <v>0</v>
      </c>
      <c r="DX172">
        <v>0</v>
      </c>
      <c r="DY172">
        <v>0</v>
      </c>
      <c r="DZ172">
        <v>0</v>
      </c>
      <c r="EA172">
        <v>0</v>
      </c>
      <c r="EB172">
        <v>1</v>
      </c>
      <c r="EC172">
        <v>0</v>
      </c>
      <c r="ED172">
        <v>0</v>
      </c>
      <c r="EE172">
        <v>0</v>
      </c>
      <c r="EF172">
        <v>0</v>
      </c>
      <c r="EG172">
        <v>0</v>
      </c>
      <c r="EH172">
        <v>0</v>
      </c>
      <c r="EI172">
        <v>0</v>
      </c>
      <c r="EJ172">
        <v>0</v>
      </c>
      <c r="EK172">
        <v>0</v>
      </c>
      <c r="EL172">
        <v>1</v>
      </c>
      <c r="EM172">
        <v>0</v>
      </c>
      <c r="EN172">
        <v>1</v>
      </c>
    </row>
    <row r="173" spans="1:144">
      <c r="A173" t="s">
        <v>17</v>
      </c>
      <c r="B173" t="s">
        <v>31</v>
      </c>
      <c r="C173" t="s">
        <v>49</v>
      </c>
      <c r="D173" t="s">
        <v>333</v>
      </c>
      <c r="E173" t="s">
        <v>557</v>
      </c>
      <c r="F173" t="s">
        <v>2152</v>
      </c>
      <c r="G173" t="s">
        <v>557</v>
      </c>
      <c r="H173" t="s">
        <v>2153</v>
      </c>
      <c r="I173" t="s">
        <v>556</v>
      </c>
      <c r="J173" t="s">
        <v>2154</v>
      </c>
      <c r="K173" t="s">
        <v>556</v>
      </c>
      <c r="L173" t="s">
        <v>2155</v>
      </c>
      <c r="M173" t="s">
        <v>557</v>
      </c>
      <c r="N173" t="s">
        <v>2156</v>
      </c>
      <c r="O173" t="s">
        <v>557</v>
      </c>
      <c r="P173" t="s">
        <v>2157</v>
      </c>
      <c r="Q173" t="s">
        <v>557</v>
      </c>
      <c r="R173" t="s">
        <v>2158</v>
      </c>
      <c r="S173" t="s">
        <v>2159</v>
      </c>
      <c r="T173" t="s">
        <v>564</v>
      </c>
      <c r="U173" t="s">
        <v>2160</v>
      </c>
      <c r="V173" t="s">
        <v>564</v>
      </c>
      <c r="W173" t="s">
        <v>2161</v>
      </c>
      <c r="X173" t="s">
        <v>564</v>
      </c>
      <c r="Y173" t="s">
        <v>2162</v>
      </c>
      <c r="Z173" t="s">
        <v>562</v>
      </c>
      <c r="AA173" t="s">
        <v>2163</v>
      </c>
      <c r="AB173" t="s">
        <v>566</v>
      </c>
      <c r="AC173" t="s">
        <v>2164</v>
      </c>
      <c r="AD173" t="s">
        <v>564</v>
      </c>
      <c r="AE173">
        <v>0</v>
      </c>
      <c r="AF173">
        <v>0</v>
      </c>
      <c r="AG173">
        <v>0</v>
      </c>
      <c r="AH173">
        <v>1</v>
      </c>
      <c r="AI173">
        <v>0</v>
      </c>
      <c r="AJ173">
        <v>1</v>
      </c>
      <c r="AK173">
        <v>0</v>
      </c>
      <c r="AL173">
        <v>0</v>
      </c>
      <c r="AM173">
        <v>0</v>
      </c>
      <c r="AN173">
        <v>1</v>
      </c>
      <c r="AO173">
        <v>0</v>
      </c>
      <c r="AP173">
        <v>1</v>
      </c>
      <c r="AQ173">
        <v>0</v>
      </c>
      <c r="AR173">
        <v>0</v>
      </c>
      <c r="AS173">
        <v>1</v>
      </c>
      <c r="AT173">
        <v>0</v>
      </c>
      <c r="AU173">
        <v>0</v>
      </c>
      <c r="AV173">
        <v>1</v>
      </c>
      <c r="AW173">
        <v>0</v>
      </c>
      <c r="AX173">
        <v>0</v>
      </c>
      <c r="AY173">
        <v>1</v>
      </c>
      <c r="AZ173">
        <v>0</v>
      </c>
      <c r="BA173">
        <v>0</v>
      </c>
      <c r="BB173">
        <v>1</v>
      </c>
      <c r="BC173">
        <v>0</v>
      </c>
      <c r="BD173">
        <v>0</v>
      </c>
      <c r="BE173">
        <v>0</v>
      </c>
      <c r="BF173">
        <v>1</v>
      </c>
      <c r="BG173">
        <v>0</v>
      </c>
      <c r="BH173">
        <v>1</v>
      </c>
      <c r="BI173">
        <v>0</v>
      </c>
      <c r="BJ173">
        <v>0</v>
      </c>
      <c r="BK173">
        <v>0</v>
      </c>
      <c r="BL173">
        <v>1</v>
      </c>
      <c r="BM173">
        <v>0</v>
      </c>
      <c r="BN173">
        <v>1</v>
      </c>
      <c r="BO173">
        <v>0</v>
      </c>
      <c r="BP173">
        <v>0</v>
      </c>
      <c r="BQ173">
        <v>0</v>
      </c>
      <c r="BR173">
        <v>1</v>
      </c>
      <c r="BS173">
        <v>0</v>
      </c>
      <c r="BT173">
        <v>1</v>
      </c>
      <c r="BU173">
        <v>0</v>
      </c>
      <c r="BV173">
        <v>0</v>
      </c>
      <c r="BW173">
        <v>0</v>
      </c>
      <c r="BX173">
        <v>0</v>
      </c>
      <c r="BY173">
        <v>1</v>
      </c>
      <c r="BZ173">
        <v>0</v>
      </c>
      <c r="CA173">
        <v>0</v>
      </c>
      <c r="CB173">
        <v>0</v>
      </c>
      <c r="CC173">
        <v>0</v>
      </c>
      <c r="CD173">
        <v>0</v>
      </c>
      <c r="CE173">
        <v>0</v>
      </c>
      <c r="CF173">
        <v>1</v>
      </c>
      <c r="CG173">
        <v>0</v>
      </c>
      <c r="CH173">
        <v>0</v>
      </c>
      <c r="CI173">
        <v>0</v>
      </c>
      <c r="CJ173">
        <v>0</v>
      </c>
      <c r="CK173">
        <v>1</v>
      </c>
      <c r="CL173">
        <v>0</v>
      </c>
      <c r="CM173">
        <v>0</v>
      </c>
      <c r="CN173">
        <v>0</v>
      </c>
      <c r="CO173">
        <v>0</v>
      </c>
      <c r="CP173">
        <v>0</v>
      </c>
      <c r="CQ173">
        <v>0</v>
      </c>
      <c r="CR173">
        <v>1</v>
      </c>
      <c r="CS173">
        <v>0</v>
      </c>
      <c r="CT173">
        <v>0</v>
      </c>
      <c r="CU173">
        <v>0</v>
      </c>
      <c r="CV173">
        <v>0</v>
      </c>
      <c r="CW173">
        <v>1</v>
      </c>
      <c r="CX173">
        <v>0</v>
      </c>
      <c r="CY173">
        <v>0</v>
      </c>
      <c r="CZ173">
        <v>0</v>
      </c>
      <c r="DA173">
        <v>0</v>
      </c>
      <c r="DB173">
        <v>0</v>
      </c>
      <c r="DC173">
        <v>0</v>
      </c>
      <c r="DD173">
        <v>1</v>
      </c>
      <c r="DE173">
        <v>0</v>
      </c>
      <c r="DF173">
        <v>0</v>
      </c>
      <c r="DG173">
        <v>1</v>
      </c>
      <c r="DH173">
        <v>0</v>
      </c>
      <c r="DI173">
        <v>0</v>
      </c>
      <c r="DJ173">
        <v>0</v>
      </c>
      <c r="DK173">
        <v>0</v>
      </c>
      <c r="DL173">
        <v>0</v>
      </c>
      <c r="DM173">
        <v>0</v>
      </c>
      <c r="DN173">
        <v>0</v>
      </c>
      <c r="DO173">
        <v>0</v>
      </c>
      <c r="DP173">
        <v>1</v>
      </c>
      <c r="DQ173">
        <v>0</v>
      </c>
      <c r="DR173">
        <v>0</v>
      </c>
      <c r="DS173">
        <v>0</v>
      </c>
      <c r="DT173">
        <v>0</v>
      </c>
      <c r="DU173">
        <v>0</v>
      </c>
      <c r="DV173">
        <v>0</v>
      </c>
      <c r="DW173">
        <v>1</v>
      </c>
      <c r="DX173">
        <v>0</v>
      </c>
      <c r="DY173">
        <v>0</v>
      </c>
      <c r="DZ173">
        <v>0</v>
      </c>
      <c r="EA173">
        <v>0</v>
      </c>
      <c r="EB173">
        <v>1</v>
      </c>
      <c r="EC173">
        <v>0</v>
      </c>
      <c r="ED173">
        <v>0</v>
      </c>
      <c r="EE173">
        <v>0</v>
      </c>
      <c r="EF173">
        <v>0</v>
      </c>
      <c r="EG173">
        <v>1</v>
      </c>
      <c r="EH173">
        <v>0</v>
      </c>
      <c r="EI173">
        <v>0</v>
      </c>
      <c r="EJ173">
        <v>0</v>
      </c>
      <c r="EK173">
        <v>0</v>
      </c>
      <c r="EL173">
        <v>0</v>
      </c>
      <c r="EM173">
        <v>0</v>
      </c>
      <c r="EN173">
        <v>1</v>
      </c>
    </row>
    <row r="174" spans="1:144">
      <c r="A174" t="s">
        <v>19</v>
      </c>
      <c r="B174" t="s">
        <v>35</v>
      </c>
      <c r="C174" t="s">
        <v>63</v>
      </c>
      <c r="D174" t="s">
        <v>335</v>
      </c>
      <c r="E174" t="s">
        <v>558</v>
      </c>
      <c r="F174" t="s">
        <v>713</v>
      </c>
      <c r="G174" t="s">
        <v>558</v>
      </c>
      <c r="H174" t="s">
        <v>713</v>
      </c>
      <c r="I174" t="s">
        <v>558</v>
      </c>
      <c r="J174" t="s">
        <v>713</v>
      </c>
      <c r="K174" t="s">
        <v>558</v>
      </c>
      <c r="L174" t="s">
        <v>713</v>
      </c>
      <c r="M174" t="s">
        <v>558</v>
      </c>
      <c r="N174" t="s">
        <v>713</v>
      </c>
      <c r="O174" t="s">
        <v>556</v>
      </c>
      <c r="P174" t="s">
        <v>713</v>
      </c>
      <c r="Q174" t="s">
        <v>556</v>
      </c>
      <c r="R174" t="s">
        <v>713</v>
      </c>
      <c r="S174" t="s">
        <v>2165</v>
      </c>
      <c r="T174" t="s">
        <v>569</v>
      </c>
      <c r="U174" t="s">
        <v>2166</v>
      </c>
      <c r="V174" t="s">
        <v>566</v>
      </c>
      <c r="W174" t="s">
        <v>2167</v>
      </c>
      <c r="X174" t="s">
        <v>565</v>
      </c>
      <c r="Y174" t="s">
        <v>2168</v>
      </c>
      <c r="Z174" t="s">
        <v>561</v>
      </c>
      <c r="AA174" t="s">
        <v>2169</v>
      </c>
      <c r="AB174" t="s">
        <v>644</v>
      </c>
      <c r="AC174" t="s">
        <v>2170</v>
      </c>
      <c r="AD174" t="s">
        <v>562</v>
      </c>
      <c r="AE174">
        <v>0</v>
      </c>
      <c r="AF174">
        <v>0</v>
      </c>
      <c r="AG174">
        <v>0</v>
      </c>
      <c r="AH174">
        <v>0</v>
      </c>
      <c r="AI174">
        <v>1</v>
      </c>
      <c r="AJ174">
        <v>1</v>
      </c>
      <c r="AK174">
        <v>0</v>
      </c>
      <c r="AL174">
        <v>0</v>
      </c>
      <c r="AM174">
        <v>0</v>
      </c>
      <c r="AN174">
        <v>0</v>
      </c>
      <c r="AO174">
        <v>1</v>
      </c>
      <c r="AP174">
        <v>1</v>
      </c>
      <c r="AQ174">
        <v>0</v>
      </c>
      <c r="AR174">
        <v>0</v>
      </c>
      <c r="AS174">
        <v>0</v>
      </c>
      <c r="AT174">
        <v>0</v>
      </c>
      <c r="AU174">
        <v>1</v>
      </c>
      <c r="AV174">
        <v>1</v>
      </c>
      <c r="AW174">
        <v>0</v>
      </c>
      <c r="AX174">
        <v>0</v>
      </c>
      <c r="AY174">
        <v>0</v>
      </c>
      <c r="AZ174">
        <v>0</v>
      </c>
      <c r="BA174">
        <v>1</v>
      </c>
      <c r="BB174">
        <v>1</v>
      </c>
      <c r="BC174">
        <v>0</v>
      </c>
      <c r="BD174">
        <v>0</v>
      </c>
      <c r="BE174">
        <v>0</v>
      </c>
      <c r="BF174">
        <v>0</v>
      </c>
      <c r="BG174">
        <v>1</v>
      </c>
      <c r="BH174">
        <v>1</v>
      </c>
      <c r="BI174">
        <v>0</v>
      </c>
      <c r="BJ174">
        <v>0</v>
      </c>
      <c r="BK174">
        <v>1</v>
      </c>
      <c r="BL174">
        <v>0</v>
      </c>
      <c r="BM174">
        <v>0</v>
      </c>
      <c r="BN174">
        <v>1</v>
      </c>
      <c r="BO174">
        <v>0</v>
      </c>
      <c r="BP174">
        <v>0</v>
      </c>
      <c r="BQ174">
        <v>1</v>
      </c>
      <c r="BR174">
        <v>0</v>
      </c>
      <c r="BS174">
        <v>0</v>
      </c>
      <c r="BT174">
        <v>1</v>
      </c>
      <c r="BU174">
        <v>0</v>
      </c>
      <c r="BV174">
        <v>0</v>
      </c>
      <c r="BW174">
        <v>0</v>
      </c>
      <c r="BX174">
        <v>0</v>
      </c>
      <c r="BY174">
        <v>0</v>
      </c>
      <c r="BZ174">
        <v>0</v>
      </c>
      <c r="CA174">
        <v>0</v>
      </c>
      <c r="CB174">
        <v>0</v>
      </c>
      <c r="CC174">
        <v>0</v>
      </c>
      <c r="CD174">
        <v>1</v>
      </c>
      <c r="CE174">
        <v>0</v>
      </c>
      <c r="CF174">
        <v>1</v>
      </c>
      <c r="CG174">
        <v>0</v>
      </c>
      <c r="CH174">
        <v>0</v>
      </c>
      <c r="CI174">
        <v>0</v>
      </c>
      <c r="CJ174">
        <v>0</v>
      </c>
      <c r="CK174">
        <v>0</v>
      </c>
      <c r="CL174">
        <v>0</v>
      </c>
      <c r="CM174">
        <v>1</v>
      </c>
      <c r="CN174">
        <v>0</v>
      </c>
      <c r="CO174">
        <v>0</v>
      </c>
      <c r="CP174">
        <v>0</v>
      </c>
      <c r="CQ174">
        <v>0</v>
      </c>
      <c r="CR174">
        <v>1</v>
      </c>
      <c r="CS174">
        <v>0</v>
      </c>
      <c r="CT174">
        <v>0</v>
      </c>
      <c r="CU174">
        <v>0</v>
      </c>
      <c r="CV174">
        <v>0</v>
      </c>
      <c r="CW174">
        <v>0</v>
      </c>
      <c r="CX174">
        <v>1</v>
      </c>
      <c r="CY174">
        <v>0</v>
      </c>
      <c r="CZ174">
        <v>0</v>
      </c>
      <c r="DA174">
        <v>0</v>
      </c>
      <c r="DB174">
        <v>0</v>
      </c>
      <c r="DC174">
        <v>0</v>
      </c>
      <c r="DD174">
        <v>1</v>
      </c>
      <c r="DE174">
        <v>0</v>
      </c>
      <c r="DF174">
        <v>1</v>
      </c>
      <c r="DG174">
        <v>0</v>
      </c>
      <c r="DH174">
        <v>0</v>
      </c>
      <c r="DI174">
        <v>0</v>
      </c>
      <c r="DJ174">
        <v>0</v>
      </c>
      <c r="DK174">
        <v>0</v>
      </c>
      <c r="DL174">
        <v>0</v>
      </c>
      <c r="DM174">
        <v>0</v>
      </c>
      <c r="DN174">
        <v>0</v>
      </c>
      <c r="DO174">
        <v>0</v>
      </c>
      <c r="DP174">
        <v>1</v>
      </c>
      <c r="DQ174">
        <v>0</v>
      </c>
      <c r="DR174">
        <v>0</v>
      </c>
      <c r="DS174">
        <v>0</v>
      </c>
      <c r="DT174">
        <v>1</v>
      </c>
      <c r="DU174">
        <v>0</v>
      </c>
      <c r="DV174">
        <v>0</v>
      </c>
      <c r="DW174">
        <v>0</v>
      </c>
      <c r="DX174">
        <v>0</v>
      </c>
      <c r="DY174">
        <v>0</v>
      </c>
      <c r="DZ174">
        <v>0</v>
      </c>
      <c r="EA174">
        <v>0</v>
      </c>
      <c r="EB174">
        <v>1</v>
      </c>
      <c r="EC174">
        <v>0</v>
      </c>
      <c r="ED174">
        <v>0</v>
      </c>
      <c r="EE174">
        <v>1</v>
      </c>
      <c r="EF174">
        <v>0</v>
      </c>
      <c r="EG174">
        <v>0</v>
      </c>
      <c r="EH174">
        <v>0</v>
      </c>
      <c r="EI174">
        <v>0</v>
      </c>
      <c r="EJ174">
        <v>0</v>
      </c>
      <c r="EK174">
        <v>0</v>
      </c>
      <c r="EL174">
        <v>0</v>
      </c>
      <c r="EM174">
        <v>0</v>
      </c>
      <c r="EN174">
        <v>1</v>
      </c>
    </row>
    <row r="175" spans="1:144">
      <c r="A175" t="s">
        <v>19</v>
      </c>
      <c r="B175" t="s">
        <v>35</v>
      </c>
      <c r="C175" t="s">
        <v>63</v>
      </c>
      <c r="D175" t="s">
        <v>337</v>
      </c>
      <c r="E175" t="s">
        <v>557</v>
      </c>
      <c r="F175" t="s">
        <v>2171</v>
      </c>
      <c r="G175" t="s">
        <v>556</v>
      </c>
      <c r="H175" t="s">
        <v>2172</v>
      </c>
      <c r="I175" t="s">
        <v>556</v>
      </c>
      <c r="J175" t="s">
        <v>2173</v>
      </c>
      <c r="K175" t="s">
        <v>558</v>
      </c>
      <c r="L175" t="s">
        <v>2174</v>
      </c>
      <c r="M175" t="s">
        <v>557</v>
      </c>
      <c r="N175" t="s">
        <v>2175</v>
      </c>
      <c r="O175" t="s">
        <v>557</v>
      </c>
      <c r="P175" t="s">
        <v>2176</v>
      </c>
      <c r="Q175" t="s">
        <v>558</v>
      </c>
      <c r="R175" t="s">
        <v>2177</v>
      </c>
      <c r="S175" t="s">
        <v>2178</v>
      </c>
      <c r="T175" t="s">
        <v>562</v>
      </c>
      <c r="U175" t="s">
        <v>2179</v>
      </c>
      <c r="V175" t="s">
        <v>644</v>
      </c>
      <c r="W175" t="s">
        <v>2180</v>
      </c>
      <c r="X175" t="s">
        <v>560</v>
      </c>
      <c r="Y175" t="s">
        <v>2181</v>
      </c>
      <c r="Z175" t="s">
        <v>566</v>
      </c>
      <c r="AA175" t="s">
        <v>2182</v>
      </c>
      <c r="AB175" t="s">
        <v>565</v>
      </c>
      <c r="AC175" t="s">
        <v>2183</v>
      </c>
      <c r="AD175" t="s">
        <v>645</v>
      </c>
      <c r="AE175">
        <v>0</v>
      </c>
      <c r="AF175">
        <v>0</v>
      </c>
      <c r="AG175">
        <v>0</v>
      </c>
      <c r="AH175">
        <v>1</v>
      </c>
      <c r="AI175">
        <v>0</v>
      </c>
      <c r="AJ175">
        <v>1</v>
      </c>
      <c r="AK175">
        <v>0</v>
      </c>
      <c r="AL175">
        <v>0</v>
      </c>
      <c r="AM175">
        <v>1</v>
      </c>
      <c r="AN175">
        <v>0</v>
      </c>
      <c r="AO175">
        <v>0</v>
      </c>
      <c r="AP175">
        <v>1</v>
      </c>
      <c r="AQ175">
        <v>0</v>
      </c>
      <c r="AR175">
        <v>0</v>
      </c>
      <c r="AS175">
        <v>1</v>
      </c>
      <c r="AT175">
        <v>0</v>
      </c>
      <c r="AU175">
        <v>0</v>
      </c>
      <c r="AV175">
        <v>1</v>
      </c>
      <c r="AW175">
        <v>0</v>
      </c>
      <c r="AX175">
        <v>0</v>
      </c>
      <c r="AY175">
        <v>0</v>
      </c>
      <c r="AZ175">
        <v>0</v>
      </c>
      <c r="BA175">
        <v>1</v>
      </c>
      <c r="BB175">
        <v>1</v>
      </c>
      <c r="BC175">
        <v>0</v>
      </c>
      <c r="BD175">
        <v>0</v>
      </c>
      <c r="BE175">
        <v>0</v>
      </c>
      <c r="BF175">
        <v>1</v>
      </c>
      <c r="BG175">
        <v>0</v>
      </c>
      <c r="BH175">
        <v>1</v>
      </c>
      <c r="BI175">
        <v>0</v>
      </c>
      <c r="BJ175">
        <v>0</v>
      </c>
      <c r="BK175">
        <v>0</v>
      </c>
      <c r="BL175">
        <v>1</v>
      </c>
      <c r="BM175">
        <v>0</v>
      </c>
      <c r="BN175">
        <v>1</v>
      </c>
      <c r="BO175">
        <v>0</v>
      </c>
      <c r="BP175">
        <v>0</v>
      </c>
      <c r="BQ175">
        <v>0</v>
      </c>
      <c r="BR175">
        <v>0</v>
      </c>
      <c r="BS175">
        <v>1</v>
      </c>
      <c r="BT175">
        <v>1</v>
      </c>
      <c r="BU175">
        <v>0</v>
      </c>
      <c r="BV175">
        <v>0</v>
      </c>
      <c r="BW175">
        <v>1</v>
      </c>
      <c r="BX175">
        <v>0</v>
      </c>
      <c r="BY175">
        <v>0</v>
      </c>
      <c r="BZ175">
        <v>0</v>
      </c>
      <c r="CA175">
        <v>0</v>
      </c>
      <c r="CB175">
        <v>0</v>
      </c>
      <c r="CC175">
        <v>0</v>
      </c>
      <c r="CD175">
        <v>0</v>
      </c>
      <c r="CE175">
        <v>0</v>
      </c>
      <c r="CF175">
        <v>1</v>
      </c>
      <c r="CG175">
        <v>0</v>
      </c>
      <c r="CH175">
        <v>0</v>
      </c>
      <c r="CI175">
        <v>0</v>
      </c>
      <c r="CJ175">
        <v>1</v>
      </c>
      <c r="CK175">
        <v>0</v>
      </c>
      <c r="CL175">
        <v>0</v>
      </c>
      <c r="CM175">
        <v>0</v>
      </c>
      <c r="CN175">
        <v>0</v>
      </c>
      <c r="CO175">
        <v>0</v>
      </c>
      <c r="CP175">
        <v>0</v>
      </c>
      <c r="CQ175">
        <v>0</v>
      </c>
      <c r="CR175">
        <v>1</v>
      </c>
      <c r="CS175">
        <v>1</v>
      </c>
      <c r="CT175">
        <v>0</v>
      </c>
      <c r="CU175">
        <v>0</v>
      </c>
      <c r="CV175">
        <v>0</v>
      </c>
      <c r="CW175">
        <v>0</v>
      </c>
      <c r="CX175">
        <v>0</v>
      </c>
      <c r="CY175">
        <v>0</v>
      </c>
      <c r="CZ175">
        <v>0</v>
      </c>
      <c r="DA175">
        <v>0</v>
      </c>
      <c r="DB175">
        <v>0</v>
      </c>
      <c r="DC175">
        <v>0</v>
      </c>
      <c r="DD175">
        <v>1</v>
      </c>
      <c r="DE175">
        <v>0</v>
      </c>
      <c r="DF175">
        <v>0</v>
      </c>
      <c r="DG175">
        <v>0</v>
      </c>
      <c r="DH175">
        <v>0</v>
      </c>
      <c r="DI175">
        <v>0</v>
      </c>
      <c r="DJ175">
        <v>0</v>
      </c>
      <c r="DK175">
        <v>1</v>
      </c>
      <c r="DL175">
        <v>0</v>
      </c>
      <c r="DM175">
        <v>0</v>
      </c>
      <c r="DN175">
        <v>0</v>
      </c>
      <c r="DO175">
        <v>0</v>
      </c>
      <c r="DP175">
        <v>1</v>
      </c>
      <c r="DQ175">
        <v>0</v>
      </c>
      <c r="DR175">
        <v>0</v>
      </c>
      <c r="DS175">
        <v>0</v>
      </c>
      <c r="DT175">
        <v>0</v>
      </c>
      <c r="DU175">
        <v>0</v>
      </c>
      <c r="DV175">
        <v>1</v>
      </c>
      <c r="DW175">
        <v>0</v>
      </c>
      <c r="DX175">
        <v>0</v>
      </c>
      <c r="DY175">
        <v>0</v>
      </c>
      <c r="DZ175">
        <v>0</v>
      </c>
      <c r="EA175">
        <v>0</v>
      </c>
      <c r="EB175">
        <v>1</v>
      </c>
      <c r="EC175">
        <v>0</v>
      </c>
      <c r="ED175">
        <v>0</v>
      </c>
      <c r="EE175">
        <v>0</v>
      </c>
      <c r="EF175">
        <v>0</v>
      </c>
      <c r="EG175">
        <v>0</v>
      </c>
      <c r="EH175">
        <v>0</v>
      </c>
      <c r="EI175">
        <v>0</v>
      </c>
      <c r="EJ175">
        <v>1</v>
      </c>
      <c r="EK175">
        <v>0</v>
      </c>
      <c r="EL175">
        <v>0</v>
      </c>
      <c r="EM175">
        <v>0</v>
      </c>
      <c r="EN175">
        <v>1</v>
      </c>
    </row>
    <row r="176" spans="1:144">
      <c r="A176" t="s">
        <v>15</v>
      </c>
      <c r="B176" t="s">
        <v>25</v>
      </c>
      <c r="C176" t="s">
        <v>45</v>
      </c>
      <c r="D176" t="s">
        <v>339</v>
      </c>
      <c r="E176" t="s">
        <v>557</v>
      </c>
      <c r="F176" t="s">
        <v>713</v>
      </c>
      <c r="G176" t="s">
        <v>557</v>
      </c>
      <c r="H176" t="s">
        <v>713</v>
      </c>
      <c r="I176" t="s">
        <v>557</v>
      </c>
      <c r="J176" t="s">
        <v>713</v>
      </c>
      <c r="K176" t="s">
        <v>557</v>
      </c>
      <c r="L176" t="s">
        <v>713</v>
      </c>
      <c r="M176" t="s">
        <v>557</v>
      </c>
      <c r="N176" t="s">
        <v>713</v>
      </c>
      <c r="O176" t="s">
        <v>557</v>
      </c>
      <c r="P176" t="s">
        <v>713</v>
      </c>
      <c r="Q176" t="s">
        <v>557</v>
      </c>
      <c r="R176" t="s">
        <v>713</v>
      </c>
      <c r="S176" t="s">
        <v>2184</v>
      </c>
      <c r="T176" t="s">
        <v>562</v>
      </c>
      <c r="U176" t="s">
        <v>2185</v>
      </c>
      <c r="V176" t="s">
        <v>560</v>
      </c>
      <c r="W176" t="s">
        <v>2186</v>
      </c>
      <c r="X176" t="s">
        <v>562</v>
      </c>
      <c r="Y176" t="s">
        <v>2187</v>
      </c>
      <c r="Z176" t="s">
        <v>561</v>
      </c>
      <c r="AA176" t="s">
        <v>2188</v>
      </c>
      <c r="AB176" t="s">
        <v>570</v>
      </c>
      <c r="AC176" t="s">
        <v>2189</v>
      </c>
      <c r="AD176" t="s">
        <v>566</v>
      </c>
      <c r="AE176">
        <v>0</v>
      </c>
      <c r="AF176">
        <v>0</v>
      </c>
      <c r="AG176">
        <v>0</v>
      </c>
      <c r="AH176">
        <v>1</v>
      </c>
      <c r="AI176">
        <v>0</v>
      </c>
      <c r="AJ176">
        <v>1</v>
      </c>
      <c r="AK176">
        <v>0</v>
      </c>
      <c r="AL176">
        <v>0</v>
      </c>
      <c r="AM176">
        <v>0</v>
      </c>
      <c r="AN176">
        <v>1</v>
      </c>
      <c r="AO176">
        <v>0</v>
      </c>
      <c r="AP176">
        <v>1</v>
      </c>
      <c r="AQ176">
        <v>0</v>
      </c>
      <c r="AR176">
        <v>0</v>
      </c>
      <c r="AS176">
        <v>0</v>
      </c>
      <c r="AT176">
        <v>1</v>
      </c>
      <c r="AU176">
        <v>0</v>
      </c>
      <c r="AV176">
        <v>1</v>
      </c>
      <c r="AW176">
        <v>0</v>
      </c>
      <c r="AX176">
        <v>0</v>
      </c>
      <c r="AY176">
        <v>0</v>
      </c>
      <c r="AZ176">
        <v>1</v>
      </c>
      <c r="BA176">
        <v>0</v>
      </c>
      <c r="BB176">
        <v>1</v>
      </c>
      <c r="BC176">
        <v>0</v>
      </c>
      <c r="BD176">
        <v>0</v>
      </c>
      <c r="BE176">
        <v>0</v>
      </c>
      <c r="BF176">
        <v>1</v>
      </c>
      <c r="BG176">
        <v>0</v>
      </c>
      <c r="BH176">
        <v>1</v>
      </c>
      <c r="BI176">
        <v>0</v>
      </c>
      <c r="BJ176">
        <v>0</v>
      </c>
      <c r="BK176">
        <v>0</v>
      </c>
      <c r="BL176">
        <v>1</v>
      </c>
      <c r="BM176">
        <v>0</v>
      </c>
      <c r="BN176">
        <v>1</v>
      </c>
      <c r="BO176">
        <v>0</v>
      </c>
      <c r="BP176">
        <v>0</v>
      </c>
      <c r="BQ176">
        <v>0</v>
      </c>
      <c r="BR176">
        <v>1</v>
      </c>
      <c r="BS176">
        <v>0</v>
      </c>
      <c r="BT176">
        <v>1</v>
      </c>
      <c r="BU176">
        <v>0</v>
      </c>
      <c r="BV176">
        <v>0</v>
      </c>
      <c r="BW176">
        <v>1</v>
      </c>
      <c r="BX176">
        <v>0</v>
      </c>
      <c r="BY176">
        <v>0</v>
      </c>
      <c r="BZ176">
        <v>0</v>
      </c>
      <c r="CA176">
        <v>0</v>
      </c>
      <c r="CB176">
        <v>0</v>
      </c>
      <c r="CC176">
        <v>0</v>
      </c>
      <c r="CD176">
        <v>0</v>
      </c>
      <c r="CE176">
        <v>0</v>
      </c>
      <c r="CF176">
        <v>1</v>
      </c>
      <c r="CG176">
        <v>1</v>
      </c>
      <c r="CH176">
        <v>0</v>
      </c>
      <c r="CI176">
        <v>0</v>
      </c>
      <c r="CJ176">
        <v>0</v>
      </c>
      <c r="CK176">
        <v>0</v>
      </c>
      <c r="CL176">
        <v>0</v>
      </c>
      <c r="CM176">
        <v>0</v>
      </c>
      <c r="CN176">
        <v>0</v>
      </c>
      <c r="CO176">
        <v>0</v>
      </c>
      <c r="CP176">
        <v>0</v>
      </c>
      <c r="CQ176">
        <v>0</v>
      </c>
      <c r="CR176">
        <v>1</v>
      </c>
      <c r="CS176">
        <v>0</v>
      </c>
      <c r="CT176">
        <v>0</v>
      </c>
      <c r="CU176">
        <v>1</v>
      </c>
      <c r="CV176">
        <v>0</v>
      </c>
      <c r="CW176">
        <v>0</v>
      </c>
      <c r="CX176">
        <v>0</v>
      </c>
      <c r="CY176">
        <v>0</v>
      </c>
      <c r="CZ176">
        <v>0</v>
      </c>
      <c r="DA176">
        <v>0</v>
      </c>
      <c r="DB176">
        <v>0</v>
      </c>
      <c r="DC176">
        <v>0</v>
      </c>
      <c r="DD176">
        <v>1</v>
      </c>
      <c r="DE176">
        <v>0</v>
      </c>
      <c r="DF176">
        <v>1</v>
      </c>
      <c r="DG176">
        <v>0</v>
      </c>
      <c r="DH176">
        <v>0</v>
      </c>
      <c r="DI176">
        <v>0</v>
      </c>
      <c r="DJ176">
        <v>0</v>
      </c>
      <c r="DK176">
        <v>0</v>
      </c>
      <c r="DL176">
        <v>0</v>
      </c>
      <c r="DM176">
        <v>0</v>
      </c>
      <c r="DN176">
        <v>0</v>
      </c>
      <c r="DO176">
        <v>0</v>
      </c>
      <c r="DP176">
        <v>1</v>
      </c>
      <c r="DQ176">
        <v>0</v>
      </c>
      <c r="DR176">
        <v>0</v>
      </c>
      <c r="DS176">
        <v>0</v>
      </c>
      <c r="DT176">
        <v>0</v>
      </c>
      <c r="DU176">
        <v>0</v>
      </c>
      <c r="DV176">
        <v>0</v>
      </c>
      <c r="DW176">
        <v>0</v>
      </c>
      <c r="DX176">
        <v>0</v>
      </c>
      <c r="DY176">
        <v>0</v>
      </c>
      <c r="DZ176">
        <v>0</v>
      </c>
      <c r="EA176">
        <v>1</v>
      </c>
      <c r="EB176">
        <v>1</v>
      </c>
      <c r="EC176">
        <v>0</v>
      </c>
      <c r="ED176">
        <v>0</v>
      </c>
      <c r="EE176">
        <v>0</v>
      </c>
      <c r="EF176">
        <v>0</v>
      </c>
      <c r="EG176">
        <v>0</v>
      </c>
      <c r="EH176">
        <v>0</v>
      </c>
      <c r="EI176">
        <v>1</v>
      </c>
      <c r="EJ176">
        <v>0</v>
      </c>
      <c r="EK176">
        <v>0</v>
      </c>
      <c r="EL176">
        <v>0</v>
      </c>
      <c r="EM176">
        <v>0</v>
      </c>
      <c r="EN176">
        <v>1</v>
      </c>
    </row>
    <row r="177" spans="1:144">
      <c r="A177" t="s">
        <v>17</v>
      </c>
      <c r="B177" t="s">
        <v>31</v>
      </c>
      <c r="C177" t="s">
        <v>49</v>
      </c>
      <c r="D177" t="s">
        <v>341</v>
      </c>
      <c r="E177" t="s">
        <v>557</v>
      </c>
      <c r="F177" t="s">
        <v>2190</v>
      </c>
      <c r="G177" t="s">
        <v>557</v>
      </c>
      <c r="H177" t="s">
        <v>2191</v>
      </c>
      <c r="I177" t="s">
        <v>557</v>
      </c>
      <c r="J177" t="s">
        <v>2192</v>
      </c>
      <c r="K177" t="s">
        <v>557</v>
      </c>
      <c r="L177" t="s">
        <v>2193</v>
      </c>
      <c r="M177" t="s">
        <v>557</v>
      </c>
      <c r="N177" t="s">
        <v>2194</v>
      </c>
      <c r="O177" t="s">
        <v>557</v>
      </c>
      <c r="P177" t="s">
        <v>2195</v>
      </c>
      <c r="Q177" t="s">
        <v>557</v>
      </c>
      <c r="R177" t="s">
        <v>2196</v>
      </c>
      <c r="S177" t="s">
        <v>2197</v>
      </c>
      <c r="T177" t="s">
        <v>565</v>
      </c>
      <c r="U177" t="s">
        <v>2198</v>
      </c>
      <c r="V177" t="s">
        <v>560</v>
      </c>
      <c r="W177" t="s">
        <v>2199</v>
      </c>
      <c r="X177" t="s">
        <v>564</v>
      </c>
      <c r="Y177" t="s">
        <v>2200</v>
      </c>
      <c r="Z177" t="s">
        <v>569</v>
      </c>
      <c r="AA177" t="s">
        <v>2201</v>
      </c>
      <c r="AB177" t="s">
        <v>560</v>
      </c>
      <c r="AC177" t="s">
        <v>2202</v>
      </c>
      <c r="AD177" t="s">
        <v>565</v>
      </c>
      <c r="AE177">
        <v>0</v>
      </c>
      <c r="AF177">
        <v>0</v>
      </c>
      <c r="AG177">
        <v>0</v>
      </c>
      <c r="AH177">
        <v>1</v>
      </c>
      <c r="AI177">
        <v>0</v>
      </c>
      <c r="AJ177">
        <v>1</v>
      </c>
      <c r="AK177">
        <v>0</v>
      </c>
      <c r="AL177">
        <v>0</v>
      </c>
      <c r="AM177">
        <v>0</v>
      </c>
      <c r="AN177">
        <v>1</v>
      </c>
      <c r="AO177">
        <v>0</v>
      </c>
      <c r="AP177">
        <v>1</v>
      </c>
      <c r="AQ177">
        <v>0</v>
      </c>
      <c r="AR177">
        <v>0</v>
      </c>
      <c r="AS177">
        <v>0</v>
      </c>
      <c r="AT177">
        <v>1</v>
      </c>
      <c r="AU177">
        <v>0</v>
      </c>
      <c r="AV177">
        <v>1</v>
      </c>
      <c r="AW177">
        <v>0</v>
      </c>
      <c r="AX177">
        <v>0</v>
      </c>
      <c r="AY177">
        <v>0</v>
      </c>
      <c r="AZ177">
        <v>1</v>
      </c>
      <c r="BA177">
        <v>0</v>
      </c>
      <c r="BB177">
        <v>1</v>
      </c>
      <c r="BC177">
        <v>0</v>
      </c>
      <c r="BD177">
        <v>0</v>
      </c>
      <c r="BE177">
        <v>0</v>
      </c>
      <c r="BF177">
        <v>1</v>
      </c>
      <c r="BG177">
        <v>0</v>
      </c>
      <c r="BH177">
        <v>1</v>
      </c>
      <c r="BI177">
        <v>0</v>
      </c>
      <c r="BJ177">
        <v>0</v>
      </c>
      <c r="BK177">
        <v>0</v>
      </c>
      <c r="BL177">
        <v>1</v>
      </c>
      <c r="BM177">
        <v>0</v>
      </c>
      <c r="BN177">
        <v>1</v>
      </c>
      <c r="BO177">
        <v>0</v>
      </c>
      <c r="BP177">
        <v>0</v>
      </c>
      <c r="BQ177">
        <v>0</v>
      </c>
      <c r="BR177">
        <v>1</v>
      </c>
      <c r="BS177">
        <v>0</v>
      </c>
      <c r="BT177">
        <v>1</v>
      </c>
      <c r="BU177">
        <v>0</v>
      </c>
      <c r="BV177">
        <v>0</v>
      </c>
      <c r="BW177">
        <v>0</v>
      </c>
      <c r="BX177">
        <v>0</v>
      </c>
      <c r="BY177">
        <v>0</v>
      </c>
      <c r="BZ177">
        <v>1</v>
      </c>
      <c r="CA177">
        <v>0</v>
      </c>
      <c r="CB177">
        <v>0</v>
      </c>
      <c r="CC177">
        <v>0</v>
      </c>
      <c r="CD177">
        <v>0</v>
      </c>
      <c r="CE177">
        <v>0</v>
      </c>
      <c r="CF177">
        <v>1</v>
      </c>
      <c r="CG177">
        <v>1</v>
      </c>
      <c r="CH177">
        <v>0</v>
      </c>
      <c r="CI177">
        <v>0</v>
      </c>
      <c r="CJ177">
        <v>0</v>
      </c>
      <c r="CK177">
        <v>0</v>
      </c>
      <c r="CL177">
        <v>0</v>
      </c>
      <c r="CM177">
        <v>0</v>
      </c>
      <c r="CN177">
        <v>0</v>
      </c>
      <c r="CO177">
        <v>0</v>
      </c>
      <c r="CP177">
        <v>0</v>
      </c>
      <c r="CQ177">
        <v>0</v>
      </c>
      <c r="CR177">
        <v>1</v>
      </c>
      <c r="CS177">
        <v>0</v>
      </c>
      <c r="CT177">
        <v>0</v>
      </c>
      <c r="CU177">
        <v>0</v>
      </c>
      <c r="CV177">
        <v>0</v>
      </c>
      <c r="CW177">
        <v>1</v>
      </c>
      <c r="CX177">
        <v>0</v>
      </c>
      <c r="CY177">
        <v>0</v>
      </c>
      <c r="CZ177">
        <v>0</v>
      </c>
      <c r="DA177">
        <v>0</v>
      </c>
      <c r="DB177">
        <v>0</v>
      </c>
      <c r="DC177">
        <v>0</v>
      </c>
      <c r="DD177">
        <v>1</v>
      </c>
      <c r="DE177">
        <v>0</v>
      </c>
      <c r="DF177">
        <v>0</v>
      </c>
      <c r="DG177">
        <v>0</v>
      </c>
      <c r="DH177">
        <v>0</v>
      </c>
      <c r="DI177">
        <v>0</v>
      </c>
      <c r="DJ177">
        <v>0</v>
      </c>
      <c r="DK177">
        <v>0</v>
      </c>
      <c r="DL177">
        <v>0</v>
      </c>
      <c r="DM177">
        <v>0</v>
      </c>
      <c r="DN177">
        <v>1</v>
      </c>
      <c r="DO177">
        <v>0</v>
      </c>
      <c r="DP177">
        <v>1</v>
      </c>
      <c r="DQ177">
        <v>1</v>
      </c>
      <c r="DR177">
        <v>0</v>
      </c>
      <c r="DS177">
        <v>0</v>
      </c>
      <c r="DT177">
        <v>0</v>
      </c>
      <c r="DU177">
        <v>0</v>
      </c>
      <c r="DV177">
        <v>0</v>
      </c>
      <c r="DW177">
        <v>0</v>
      </c>
      <c r="DX177">
        <v>0</v>
      </c>
      <c r="DY177">
        <v>0</v>
      </c>
      <c r="DZ177">
        <v>0</v>
      </c>
      <c r="EA177">
        <v>0</v>
      </c>
      <c r="EB177">
        <v>1</v>
      </c>
      <c r="EC177">
        <v>0</v>
      </c>
      <c r="ED177">
        <v>0</v>
      </c>
      <c r="EE177">
        <v>0</v>
      </c>
      <c r="EF177">
        <v>0</v>
      </c>
      <c r="EG177">
        <v>0</v>
      </c>
      <c r="EH177">
        <v>1</v>
      </c>
      <c r="EI177">
        <v>0</v>
      </c>
      <c r="EJ177">
        <v>0</v>
      </c>
      <c r="EK177">
        <v>0</v>
      </c>
      <c r="EL177">
        <v>0</v>
      </c>
      <c r="EM177">
        <v>0</v>
      </c>
      <c r="EN177">
        <v>1</v>
      </c>
    </row>
    <row r="178" spans="1:144">
      <c r="A178" t="s">
        <v>21</v>
      </c>
      <c r="B178" t="s">
        <v>37</v>
      </c>
      <c r="C178" t="s">
        <v>59</v>
      </c>
      <c r="D178" t="s">
        <v>343</v>
      </c>
      <c r="E178" t="s">
        <v>557</v>
      </c>
      <c r="F178" t="s">
        <v>713</v>
      </c>
      <c r="G178" t="s">
        <v>557</v>
      </c>
      <c r="H178" t="s">
        <v>2203</v>
      </c>
      <c r="I178" t="s">
        <v>557</v>
      </c>
      <c r="J178" t="s">
        <v>713</v>
      </c>
      <c r="K178" t="s">
        <v>557</v>
      </c>
      <c r="L178" t="s">
        <v>713</v>
      </c>
      <c r="M178" t="s">
        <v>557</v>
      </c>
      <c r="N178" t="s">
        <v>713</v>
      </c>
      <c r="O178" t="s">
        <v>557</v>
      </c>
      <c r="P178" t="s">
        <v>713</v>
      </c>
      <c r="Q178" t="s">
        <v>557</v>
      </c>
      <c r="R178" t="s">
        <v>713</v>
      </c>
      <c r="S178" t="s">
        <v>2204</v>
      </c>
      <c r="T178" t="s">
        <v>644</v>
      </c>
      <c r="U178" t="s">
        <v>2205</v>
      </c>
      <c r="V178" t="s">
        <v>562</v>
      </c>
      <c r="W178" t="s">
        <v>2206</v>
      </c>
      <c r="X178" t="s">
        <v>564</v>
      </c>
      <c r="Y178" t="s">
        <v>2207</v>
      </c>
      <c r="Z178" t="s">
        <v>570</v>
      </c>
      <c r="AA178" t="s">
        <v>2208</v>
      </c>
      <c r="AB178" t="s">
        <v>570</v>
      </c>
      <c r="AC178" t="s">
        <v>2209</v>
      </c>
      <c r="AD178" t="s">
        <v>570</v>
      </c>
      <c r="AE178">
        <v>0</v>
      </c>
      <c r="AF178">
        <v>0</v>
      </c>
      <c r="AG178">
        <v>0</v>
      </c>
      <c r="AH178">
        <v>1</v>
      </c>
      <c r="AI178">
        <v>0</v>
      </c>
      <c r="AJ178">
        <v>1</v>
      </c>
      <c r="AK178">
        <v>0</v>
      </c>
      <c r="AL178">
        <v>0</v>
      </c>
      <c r="AM178">
        <v>0</v>
      </c>
      <c r="AN178">
        <v>1</v>
      </c>
      <c r="AO178">
        <v>0</v>
      </c>
      <c r="AP178">
        <v>1</v>
      </c>
      <c r="AQ178">
        <v>0</v>
      </c>
      <c r="AR178">
        <v>0</v>
      </c>
      <c r="AS178">
        <v>0</v>
      </c>
      <c r="AT178">
        <v>1</v>
      </c>
      <c r="AU178">
        <v>0</v>
      </c>
      <c r="AV178">
        <v>1</v>
      </c>
      <c r="AW178">
        <v>0</v>
      </c>
      <c r="AX178">
        <v>0</v>
      </c>
      <c r="AY178">
        <v>0</v>
      </c>
      <c r="AZ178">
        <v>1</v>
      </c>
      <c r="BA178">
        <v>0</v>
      </c>
      <c r="BB178">
        <v>1</v>
      </c>
      <c r="BC178">
        <v>0</v>
      </c>
      <c r="BD178">
        <v>0</v>
      </c>
      <c r="BE178">
        <v>0</v>
      </c>
      <c r="BF178">
        <v>1</v>
      </c>
      <c r="BG178">
        <v>0</v>
      </c>
      <c r="BH178">
        <v>1</v>
      </c>
      <c r="BI178">
        <v>0</v>
      </c>
      <c r="BJ178">
        <v>0</v>
      </c>
      <c r="BK178">
        <v>0</v>
      </c>
      <c r="BL178">
        <v>1</v>
      </c>
      <c r="BM178">
        <v>0</v>
      </c>
      <c r="BN178">
        <v>1</v>
      </c>
      <c r="BO178">
        <v>0</v>
      </c>
      <c r="BP178">
        <v>0</v>
      </c>
      <c r="BQ178">
        <v>0</v>
      </c>
      <c r="BR178">
        <v>1</v>
      </c>
      <c r="BS178">
        <v>0</v>
      </c>
      <c r="BT178">
        <v>1</v>
      </c>
      <c r="BU178">
        <v>0</v>
      </c>
      <c r="BV178">
        <v>0</v>
      </c>
      <c r="BW178">
        <v>0</v>
      </c>
      <c r="BX178">
        <v>1</v>
      </c>
      <c r="BY178">
        <v>0</v>
      </c>
      <c r="BZ178">
        <v>0</v>
      </c>
      <c r="CA178">
        <v>0</v>
      </c>
      <c r="CB178">
        <v>0</v>
      </c>
      <c r="CC178">
        <v>0</v>
      </c>
      <c r="CD178">
        <v>0</v>
      </c>
      <c r="CE178">
        <v>0</v>
      </c>
      <c r="CF178">
        <v>1</v>
      </c>
      <c r="CG178">
        <v>0</v>
      </c>
      <c r="CH178">
        <v>0</v>
      </c>
      <c r="CI178">
        <v>1</v>
      </c>
      <c r="CJ178">
        <v>0</v>
      </c>
      <c r="CK178">
        <v>0</v>
      </c>
      <c r="CL178">
        <v>0</v>
      </c>
      <c r="CM178">
        <v>0</v>
      </c>
      <c r="CN178">
        <v>0</v>
      </c>
      <c r="CO178">
        <v>0</v>
      </c>
      <c r="CP178">
        <v>0</v>
      </c>
      <c r="CQ178">
        <v>0</v>
      </c>
      <c r="CR178">
        <v>1</v>
      </c>
      <c r="CS178">
        <v>0</v>
      </c>
      <c r="CT178">
        <v>0</v>
      </c>
      <c r="CU178">
        <v>0</v>
      </c>
      <c r="CV178">
        <v>0</v>
      </c>
      <c r="CW178">
        <v>1</v>
      </c>
      <c r="CX178">
        <v>0</v>
      </c>
      <c r="CY178">
        <v>0</v>
      </c>
      <c r="CZ178">
        <v>0</v>
      </c>
      <c r="DA178">
        <v>0</v>
      </c>
      <c r="DB178">
        <v>0</v>
      </c>
      <c r="DC178">
        <v>0</v>
      </c>
      <c r="DD178">
        <v>1</v>
      </c>
      <c r="DE178">
        <v>0</v>
      </c>
      <c r="DF178">
        <v>0</v>
      </c>
      <c r="DG178">
        <v>0</v>
      </c>
      <c r="DH178">
        <v>0</v>
      </c>
      <c r="DI178">
        <v>0</v>
      </c>
      <c r="DJ178">
        <v>0</v>
      </c>
      <c r="DK178">
        <v>0</v>
      </c>
      <c r="DL178">
        <v>0</v>
      </c>
      <c r="DM178">
        <v>0</v>
      </c>
      <c r="DN178">
        <v>0</v>
      </c>
      <c r="DO178">
        <v>1</v>
      </c>
      <c r="DP178">
        <v>1</v>
      </c>
      <c r="DQ178">
        <v>0</v>
      </c>
      <c r="DR178">
        <v>0</v>
      </c>
      <c r="DS178">
        <v>0</v>
      </c>
      <c r="DT178">
        <v>0</v>
      </c>
      <c r="DU178">
        <v>0</v>
      </c>
      <c r="DV178">
        <v>0</v>
      </c>
      <c r="DW178">
        <v>0</v>
      </c>
      <c r="DX178">
        <v>0</v>
      </c>
      <c r="DY178">
        <v>0</v>
      </c>
      <c r="DZ178">
        <v>0</v>
      </c>
      <c r="EA178">
        <v>1</v>
      </c>
      <c r="EB178">
        <v>1</v>
      </c>
      <c r="EC178">
        <v>0</v>
      </c>
      <c r="ED178">
        <v>0</v>
      </c>
      <c r="EE178">
        <v>0</v>
      </c>
      <c r="EF178">
        <v>0</v>
      </c>
      <c r="EG178">
        <v>0</v>
      </c>
      <c r="EH178">
        <v>0</v>
      </c>
      <c r="EI178">
        <v>0</v>
      </c>
      <c r="EJ178">
        <v>0</v>
      </c>
      <c r="EK178">
        <v>0</v>
      </c>
      <c r="EL178">
        <v>0</v>
      </c>
      <c r="EM178">
        <v>1</v>
      </c>
      <c r="EN178">
        <v>1</v>
      </c>
    </row>
    <row r="179" spans="1:144">
      <c r="A179" t="s">
        <v>21</v>
      </c>
      <c r="B179" t="s">
        <v>37</v>
      </c>
      <c r="C179" t="s">
        <v>57</v>
      </c>
      <c r="D179" t="s">
        <v>345</v>
      </c>
      <c r="E179" t="s">
        <v>557</v>
      </c>
      <c r="F179" t="s">
        <v>2210</v>
      </c>
      <c r="G179" t="s">
        <v>557</v>
      </c>
      <c r="H179" t="s">
        <v>2211</v>
      </c>
      <c r="I179" t="s">
        <v>557</v>
      </c>
      <c r="J179" t="s">
        <v>2212</v>
      </c>
      <c r="K179" t="s">
        <v>556</v>
      </c>
      <c r="L179" t="s">
        <v>2213</v>
      </c>
      <c r="M179" t="s">
        <v>556</v>
      </c>
      <c r="N179" t="s">
        <v>2214</v>
      </c>
      <c r="O179" t="s">
        <v>556</v>
      </c>
      <c r="P179" t="s">
        <v>2215</v>
      </c>
      <c r="Q179" t="s">
        <v>557</v>
      </c>
      <c r="R179" t="s">
        <v>2216</v>
      </c>
      <c r="S179" t="s">
        <v>2217</v>
      </c>
      <c r="T179" t="s">
        <v>564</v>
      </c>
      <c r="U179" t="s">
        <v>2218</v>
      </c>
      <c r="V179" t="s">
        <v>644</v>
      </c>
      <c r="W179" t="s">
        <v>2219</v>
      </c>
      <c r="X179" t="s">
        <v>562</v>
      </c>
      <c r="Y179" t="s">
        <v>2220</v>
      </c>
      <c r="Z179" t="s">
        <v>562</v>
      </c>
      <c r="AA179" t="s">
        <v>2221</v>
      </c>
      <c r="AB179" t="s">
        <v>564</v>
      </c>
      <c r="AC179" t="s">
        <v>2222</v>
      </c>
      <c r="AD179" t="s">
        <v>645</v>
      </c>
      <c r="AE179">
        <v>0</v>
      </c>
      <c r="AF179">
        <v>0</v>
      </c>
      <c r="AG179">
        <v>0</v>
      </c>
      <c r="AH179">
        <v>1</v>
      </c>
      <c r="AI179">
        <v>0</v>
      </c>
      <c r="AJ179">
        <v>1</v>
      </c>
      <c r="AK179">
        <v>0</v>
      </c>
      <c r="AL179">
        <v>0</v>
      </c>
      <c r="AM179">
        <v>0</v>
      </c>
      <c r="AN179">
        <v>1</v>
      </c>
      <c r="AO179">
        <v>0</v>
      </c>
      <c r="AP179">
        <v>1</v>
      </c>
      <c r="AQ179">
        <v>0</v>
      </c>
      <c r="AR179">
        <v>0</v>
      </c>
      <c r="AS179">
        <v>0</v>
      </c>
      <c r="AT179">
        <v>1</v>
      </c>
      <c r="AU179">
        <v>0</v>
      </c>
      <c r="AV179">
        <v>1</v>
      </c>
      <c r="AW179">
        <v>0</v>
      </c>
      <c r="AX179">
        <v>0</v>
      </c>
      <c r="AY179">
        <v>1</v>
      </c>
      <c r="AZ179">
        <v>0</v>
      </c>
      <c r="BA179">
        <v>0</v>
      </c>
      <c r="BB179">
        <v>1</v>
      </c>
      <c r="BC179">
        <v>0</v>
      </c>
      <c r="BD179">
        <v>0</v>
      </c>
      <c r="BE179">
        <v>1</v>
      </c>
      <c r="BF179">
        <v>0</v>
      </c>
      <c r="BG179">
        <v>0</v>
      </c>
      <c r="BH179">
        <v>1</v>
      </c>
      <c r="BI179">
        <v>0</v>
      </c>
      <c r="BJ179">
        <v>0</v>
      </c>
      <c r="BK179">
        <v>1</v>
      </c>
      <c r="BL179">
        <v>0</v>
      </c>
      <c r="BM179">
        <v>0</v>
      </c>
      <c r="BN179">
        <v>1</v>
      </c>
      <c r="BO179">
        <v>0</v>
      </c>
      <c r="BP179">
        <v>0</v>
      </c>
      <c r="BQ179">
        <v>0</v>
      </c>
      <c r="BR179">
        <v>1</v>
      </c>
      <c r="BS179">
        <v>0</v>
      </c>
      <c r="BT179">
        <v>1</v>
      </c>
      <c r="BU179">
        <v>0</v>
      </c>
      <c r="BV179">
        <v>0</v>
      </c>
      <c r="BW179">
        <v>0</v>
      </c>
      <c r="BX179">
        <v>0</v>
      </c>
      <c r="BY179">
        <v>1</v>
      </c>
      <c r="BZ179">
        <v>0</v>
      </c>
      <c r="CA179">
        <v>0</v>
      </c>
      <c r="CB179">
        <v>0</v>
      </c>
      <c r="CC179">
        <v>0</v>
      </c>
      <c r="CD179">
        <v>0</v>
      </c>
      <c r="CE179">
        <v>0</v>
      </c>
      <c r="CF179">
        <v>1</v>
      </c>
      <c r="CG179">
        <v>0</v>
      </c>
      <c r="CH179">
        <v>0</v>
      </c>
      <c r="CI179">
        <v>0</v>
      </c>
      <c r="CJ179">
        <v>1</v>
      </c>
      <c r="CK179">
        <v>0</v>
      </c>
      <c r="CL179">
        <v>0</v>
      </c>
      <c r="CM179">
        <v>0</v>
      </c>
      <c r="CN179">
        <v>0</v>
      </c>
      <c r="CO179">
        <v>0</v>
      </c>
      <c r="CP179">
        <v>0</v>
      </c>
      <c r="CQ179">
        <v>0</v>
      </c>
      <c r="CR179">
        <v>1</v>
      </c>
      <c r="CS179">
        <v>0</v>
      </c>
      <c r="CT179">
        <v>0</v>
      </c>
      <c r="CU179">
        <v>1</v>
      </c>
      <c r="CV179">
        <v>0</v>
      </c>
      <c r="CW179">
        <v>0</v>
      </c>
      <c r="CX179">
        <v>0</v>
      </c>
      <c r="CY179">
        <v>0</v>
      </c>
      <c r="CZ179">
        <v>0</v>
      </c>
      <c r="DA179">
        <v>0</v>
      </c>
      <c r="DB179">
        <v>0</v>
      </c>
      <c r="DC179">
        <v>0</v>
      </c>
      <c r="DD179">
        <v>1</v>
      </c>
      <c r="DE179">
        <v>0</v>
      </c>
      <c r="DF179">
        <v>0</v>
      </c>
      <c r="DG179">
        <v>1</v>
      </c>
      <c r="DH179">
        <v>0</v>
      </c>
      <c r="DI179">
        <v>0</v>
      </c>
      <c r="DJ179">
        <v>0</v>
      </c>
      <c r="DK179">
        <v>0</v>
      </c>
      <c r="DL179">
        <v>0</v>
      </c>
      <c r="DM179">
        <v>0</v>
      </c>
      <c r="DN179">
        <v>0</v>
      </c>
      <c r="DO179">
        <v>0</v>
      </c>
      <c r="DP179">
        <v>1</v>
      </c>
      <c r="DQ179">
        <v>0</v>
      </c>
      <c r="DR179">
        <v>0</v>
      </c>
      <c r="DS179">
        <v>0</v>
      </c>
      <c r="DT179">
        <v>0</v>
      </c>
      <c r="DU179">
        <v>1</v>
      </c>
      <c r="DV179">
        <v>0</v>
      </c>
      <c r="DW179">
        <v>0</v>
      </c>
      <c r="DX179">
        <v>0</v>
      </c>
      <c r="DY179">
        <v>0</v>
      </c>
      <c r="DZ179">
        <v>0</v>
      </c>
      <c r="EA179">
        <v>0</v>
      </c>
      <c r="EB179">
        <v>1</v>
      </c>
      <c r="EC179">
        <v>0</v>
      </c>
      <c r="ED179">
        <v>0</v>
      </c>
      <c r="EE179">
        <v>0</v>
      </c>
      <c r="EF179">
        <v>0</v>
      </c>
      <c r="EG179">
        <v>0</v>
      </c>
      <c r="EH179">
        <v>0</v>
      </c>
      <c r="EI179">
        <v>0</v>
      </c>
      <c r="EJ179">
        <v>1</v>
      </c>
      <c r="EK179">
        <v>0</v>
      </c>
      <c r="EL179">
        <v>0</v>
      </c>
      <c r="EM179">
        <v>0</v>
      </c>
      <c r="EN179">
        <v>1</v>
      </c>
    </row>
    <row r="180" spans="1:144">
      <c r="A180" t="s">
        <v>19</v>
      </c>
      <c r="B180" t="s">
        <v>35</v>
      </c>
      <c r="C180" t="s">
        <v>63</v>
      </c>
      <c r="D180" t="s">
        <v>347</v>
      </c>
      <c r="E180" t="s">
        <v>557</v>
      </c>
      <c r="F180" t="s">
        <v>1225</v>
      </c>
      <c r="G180" t="s">
        <v>557</v>
      </c>
      <c r="H180" t="s">
        <v>1226</v>
      </c>
      <c r="I180" t="s">
        <v>557</v>
      </c>
      <c r="J180" t="s">
        <v>1227</v>
      </c>
      <c r="K180" t="s">
        <v>557</v>
      </c>
      <c r="L180" t="s">
        <v>1228</v>
      </c>
      <c r="M180" t="s">
        <v>557</v>
      </c>
      <c r="N180" t="s">
        <v>2223</v>
      </c>
      <c r="O180" t="s">
        <v>556</v>
      </c>
      <c r="P180" t="s">
        <v>1230</v>
      </c>
      <c r="Q180" t="s">
        <v>557</v>
      </c>
      <c r="R180" t="s">
        <v>1229</v>
      </c>
      <c r="S180" t="s">
        <v>1231</v>
      </c>
      <c r="T180" t="s">
        <v>564</v>
      </c>
      <c r="U180" t="s">
        <v>1232</v>
      </c>
      <c r="V180" t="s">
        <v>565</v>
      </c>
      <c r="W180" t="s">
        <v>1233</v>
      </c>
      <c r="X180" t="s">
        <v>566</v>
      </c>
      <c r="Y180" t="s">
        <v>1234</v>
      </c>
      <c r="Z180" t="s">
        <v>565</v>
      </c>
      <c r="AA180" t="s">
        <v>1235</v>
      </c>
      <c r="AB180" t="s">
        <v>566</v>
      </c>
      <c r="AC180" t="s">
        <v>1236</v>
      </c>
      <c r="AD180" t="s">
        <v>646</v>
      </c>
      <c r="AE180">
        <v>0</v>
      </c>
      <c r="AF180">
        <v>0</v>
      </c>
      <c r="AG180">
        <v>0</v>
      </c>
      <c r="AH180">
        <v>1</v>
      </c>
      <c r="AI180">
        <v>0</v>
      </c>
      <c r="AJ180">
        <v>1</v>
      </c>
      <c r="AK180">
        <v>0</v>
      </c>
      <c r="AL180">
        <v>0</v>
      </c>
      <c r="AM180">
        <v>0</v>
      </c>
      <c r="AN180">
        <v>1</v>
      </c>
      <c r="AO180">
        <v>0</v>
      </c>
      <c r="AP180">
        <v>1</v>
      </c>
      <c r="AQ180">
        <v>0</v>
      </c>
      <c r="AR180">
        <v>0</v>
      </c>
      <c r="AS180">
        <v>0</v>
      </c>
      <c r="AT180">
        <v>1</v>
      </c>
      <c r="AU180">
        <v>0</v>
      </c>
      <c r="AV180">
        <v>1</v>
      </c>
      <c r="AW180">
        <v>0</v>
      </c>
      <c r="AX180">
        <v>0</v>
      </c>
      <c r="AY180">
        <v>0</v>
      </c>
      <c r="AZ180">
        <v>1</v>
      </c>
      <c r="BA180">
        <v>0</v>
      </c>
      <c r="BB180">
        <v>1</v>
      </c>
      <c r="BC180">
        <v>0</v>
      </c>
      <c r="BD180">
        <v>0</v>
      </c>
      <c r="BE180">
        <v>0</v>
      </c>
      <c r="BF180">
        <v>1</v>
      </c>
      <c r="BG180">
        <v>0</v>
      </c>
      <c r="BH180">
        <v>1</v>
      </c>
      <c r="BI180">
        <v>0</v>
      </c>
      <c r="BJ180">
        <v>0</v>
      </c>
      <c r="BK180">
        <v>1</v>
      </c>
      <c r="BL180">
        <v>0</v>
      </c>
      <c r="BM180">
        <v>0</v>
      </c>
      <c r="BN180">
        <v>1</v>
      </c>
      <c r="BO180">
        <v>0</v>
      </c>
      <c r="BP180">
        <v>0</v>
      </c>
      <c r="BQ180">
        <v>0</v>
      </c>
      <c r="BR180">
        <v>1</v>
      </c>
      <c r="BS180">
        <v>0</v>
      </c>
      <c r="BT180">
        <v>1</v>
      </c>
      <c r="BU180">
        <v>0</v>
      </c>
      <c r="BV180">
        <v>0</v>
      </c>
      <c r="BW180">
        <v>0</v>
      </c>
      <c r="BX180">
        <v>0</v>
      </c>
      <c r="BY180">
        <v>1</v>
      </c>
      <c r="BZ180">
        <v>0</v>
      </c>
      <c r="CA180">
        <v>0</v>
      </c>
      <c r="CB180">
        <v>0</v>
      </c>
      <c r="CC180">
        <v>0</v>
      </c>
      <c r="CD180">
        <v>0</v>
      </c>
      <c r="CE180">
        <v>0</v>
      </c>
      <c r="CF180">
        <v>1</v>
      </c>
      <c r="CG180">
        <v>0</v>
      </c>
      <c r="CH180">
        <v>0</v>
      </c>
      <c r="CI180">
        <v>0</v>
      </c>
      <c r="CJ180">
        <v>0</v>
      </c>
      <c r="CK180">
        <v>0</v>
      </c>
      <c r="CL180">
        <v>1</v>
      </c>
      <c r="CM180">
        <v>0</v>
      </c>
      <c r="CN180">
        <v>0</v>
      </c>
      <c r="CO180">
        <v>0</v>
      </c>
      <c r="CP180">
        <v>0</v>
      </c>
      <c r="CQ180">
        <v>0</v>
      </c>
      <c r="CR180">
        <v>1</v>
      </c>
      <c r="CS180">
        <v>0</v>
      </c>
      <c r="CT180">
        <v>0</v>
      </c>
      <c r="CU180">
        <v>0</v>
      </c>
      <c r="CV180">
        <v>0</v>
      </c>
      <c r="CW180">
        <v>0</v>
      </c>
      <c r="CX180">
        <v>0</v>
      </c>
      <c r="CY180">
        <v>1</v>
      </c>
      <c r="CZ180">
        <v>0</v>
      </c>
      <c r="DA180">
        <v>0</v>
      </c>
      <c r="DB180">
        <v>0</v>
      </c>
      <c r="DC180">
        <v>0</v>
      </c>
      <c r="DD180">
        <v>1</v>
      </c>
      <c r="DE180">
        <v>0</v>
      </c>
      <c r="DF180">
        <v>0</v>
      </c>
      <c r="DG180">
        <v>0</v>
      </c>
      <c r="DH180">
        <v>0</v>
      </c>
      <c r="DI180">
        <v>0</v>
      </c>
      <c r="DJ180">
        <v>1</v>
      </c>
      <c r="DK180">
        <v>0</v>
      </c>
      <c r="DL180">
        <v>0</v>
      </c>
      <c r="DM180">
        <v>0</v>
      </c>
      <c r="DN180">
        <v>0</v>
      </c>
      <c r="DO180">
        <v>0</v>
      </c>
      <c r="DP180">
        <v>1</v>
      </c>
      <c r="DQ180">
        <v>0</v>
      </c>
      <c r="DR180">
        <v>0</v>
      </c>
      <c r="DS180">
        <v>0</v>
      </c>
      <c r="DT180">
        <v>0</v>
      </c>
      <c r="DU180">
        <v>0</v>
      </c>
      <c r="DV180">
        <v>0</v>
      </c>
      <c r="DW180">
        <v>1</v>
      </c>
      <c r="DX180">
        <v>0</v>
      </c>
      <c r="DY180">
        <v>0</v>
      </c>
      <c r="DZ180">
        <v>0</v>
      </c>
      <c r="EA180">
        <v>0</v>
      </c>
      <c r="EB180">
        <v>1</v>
      </c>
      <c r="EC180">
        <v>0</v>
      </c>
      <c r="ED180">
        <v>0</v>
      </c>
      <c r="EE180">
        <v>0</v>
      </c>
      <c r="EF180">
        <v>0</v>
      </c>
      <c r="EG180">
        <v>0</v>
      </c>
      <c r="EH180">
        <v>0</v>
      </c>
      <c r="EI180">
        <v>0</v>
      </c>
      <c r="EJ180">
        <v>0</v>
      </c>
      <c r="EK180">
        <v>1</v>
      </c>
      <c r="EL180">
        <v>0</v>
      </c>
      <c r="EM180">
        <v>0</v>
      </c>
      <c r="EN180">
        <v>1</v>
      </c>
    </row>
    <row r="181" spans="1:144">
      <c r="A181" t="s">
        <v>15</v>
      </c>
      <c r="B181" t="s">
        <v>25</v>
      </c>
      <c r="C181" t="s">
        <v>469</v>
      </c>
      <c r="D181" t="s">
        <v>349</v>
      </c>
      <c r="E181" t="s">
        <v>557</v>
      </c>
      <c r="F181" t="s">
        <v>713</v>
      </c>
      <c r="G181" t="s">
        <v>557</v>
      </c>
      <c r="H181" t="s">
        <v>713</v>
      </c>
      <c r="I181" t="s">
        <v>557</v>
      </c>
      <c r="J181" t="s">
        <v>713</v>
      </c>
      <c r="K181" t="s">
        <v>557</v>
      </c>
      <c r="L181" t="s">
        <v>2224</v>
      </c>
      <c r="M181" t="s">
        <v>557</v>
      </c>
      <c r="N181" t="s">
        <v>2225</v>
      </c>
      <c r="O181" t="s">
        <v>557</v>
      </c>
      <c r="P181" t="s">
        <v>2226</v>
      </c>
      <c r="Q181" t="s">
        <v>557</v>
      </c>
      <c r="R181" t="s">
        <v>2226</v>
      </c>
      <c r="S181" t="s">
        <v>2227</v>
      </c>
      <c r="T181" t="s">
        <v>560</v>
      </c>
      <c r="U181" t="s">
        <v>713</v>
      </c>
      <c r="V181" t="s">
        <v>713</v>
      </c>
      <c r="W181" t="s">
        <v>713</v>
      </c>
      <c r="X181" t="s">
        <v>713</v>
      </c>
      <c r="Y181" t="s">
        <v>2228</v>
      </c>
      <c r="Z181" t="s">
        <v>564</v>
      </c>
      <c r="AA181" t="s">
        <v>713</v>
      </c>
      <c r="AB181" t="s">
        <v>713</v>
      </c>
      <c r="AC181" t="s">
        <v>713</v>
      </c>
      <c r="AD181" t="s">
        <v>713</v>
      </c>
      <c r="AE181">
        <v>0</v>
      </c>
      <c r="AF181">
        <v>0</v>
      </c>
      <c r="AG181">
        <v>0</v>
      </c>
      <c r="AH181">
        <v>1</v>
      </c>
      <c r="AI181">
        <v>0</v>
      </c>
      <c r="AJ181">
        <v>1</v>
      </c>
      <c r="AK181">
        <v>0</v>
      </c>
      <c r="AL181">
        <v>0</v>
      </c>
      <c r="AM181">
        <v>0</v>
      </c>
      <c r="AN181">
        <v>1</v>
      </c>
      <c r="AO181">
        <v>0</v>
      </c>
      <c r="AP181">
        <v>1</v>
      </c>
      <c r="AQ181">
        <v>0</v>
      </c>
      <c r="AR181">
        <v>0</v>
      </c>
      <c r="AS181">
        <v>0</v>
      </c>
      <c r="AT181">
        <v>1</v>
      </c>
      <c r="AU181">
        <v>0</v>
      </c>
      <c r="AV181">
        <v>1</v>
      </c>
      <c r="AW181">
        <v>0</v>
      </c>
      <c r="AX181">
        <v>0</v>
      </c>
      <c r="AY181">
        <v>0</v>
      </c>
      <c r="AZ181">
        <v>1</v>
      </c>
      <c r="BA181">
        <v>0</v>
      </c>
      <c r="BB181">
        <v>1</v>
      </c>
      <c r="BC181">
        <v>0</v>
      </c>
      <c r="BD181">
        <v>0</v>
      </c>
      <c r="BE181">
        <v>0</v>
      </c>
      <c r="BF181">
        <v>1</v>
      </c>
      <c r="BG181">
        <v>0</v>
      </c>
      <c r="BH181">
        <v>1</v>
      </c>
      <c r="BI181">
        <v>0</v>
      </c>
      <c r="BJ181">
        <v>0</v>
      </c>
      <c r="BK181">
        <v>0</v>
      </c>
      <c r="BL181">
        <v>1</v>
      </c>
      <c r="BM181">
        <v>0</v>
      </c>
      <c r="BN181">
        <v>1</v>
      </c>
      <c r="BO181">
        <v>0</v>
      </c>
      <c r="BP181">
        <v>0</v>
      </c>
      <c r="BQ181">
        <v>0</v>
      </c>
      <c r="BR181">
        <v>1</v>
      </c>
      <c r="BS181">
        <v>0</v>
      </c>
      <c r="BT181">
        <v>1</v>
      </c>
      <c r="BU181">
        <v>1</v>
      </c>
      <c r="BV181">
        <v>0</v>
      </c>
      <c r="BW181">
        <v>0</v>
      </c>
      <c r="BX181">
        <v>0</v>
      </c>
      <c r="BY181">
        <v>0</v>
      </c>
      <c r="BZ181">
        <v>0</v>
      </c>
      <c r="CA181">
        <v>0</v>
      </c>
      <c r="CB181">
        <v>0</v>
      </c>
      <c r="CC181">
        <v>0</v>
      </c>
      <c r="CD181">
        <v>0</v>
      </c>
      <c r="CE181">
        <v>0</v>
      </c>
      <c r="CF181">
        <v>1</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1</v>
      </c>
      <c r="DJ181">
        <v>0</v>
      </c>
      <c r="DK181">
        <v>0</v>
      </c>
      <c r="DL181">
        <v>0</v>
      </c>
      <c r="DM181">
        <v>0</v>
      </c>
      <c r="DN181">
        <v>0</v>
      </c>
      <c r="DO181">
        <v>0</v>
      </c>
      <c r="DP181">
        <v>1</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row>
    <row r="182" spans="1:144">
      <c r="A182" t="s">
        <v>21</v>
      </c>
      <c r="B182" t="s">
        <v>39</v>
      </c>
      <c r="C182" t="s">
        <v>59</v>
      </c>
      <c r="D182" t="s">
        <v>351</v>
      </c>
      <c r="E182" t="s">
        <v>557</v>
      </c>
      <c r="F182" t="s">
        <v>2229</v>
      </c>
      <c r="G182" t="s">
        <v>557</v>
      </c>
      <c r="H182" t="s">
        <v>2230</v>
      </c>
      <c r="I182" t="s">
        <v>557</v>
      </c>
      <c r="J182" t="s">
        <v>2231</v>
      </c>
      <c r="K182" t="s">
        <v>556</v>
      </c>
      <c r="L182" t="s">
        <v>2232</v>
      </c>
      <c r="M182" t="s">
        <v>556</v>
      </c>
      <c r="N182" t="s">
        <v>2233</v>
      </c>
      <c r="O182" t="s">
        <v>557</v>
      </c>
      <c r="P182" t="s">
        <v>2234</v>
      </c>
      <c r="Q182" t="s">
        <v>558</v>
      </c>
      <c r="R182" t="s">
        <v>2235</v>
      </c>
      <c r="S182" t="s">
        <v>2236</v>
      </c>
      <c r="T182" t="s">
        <v>562</v>
      </c>
      <c r="U182" t="s">
        <v>2237</v>
      </c>
      <c r="V182" t="s">
        <v>570</v>
      </c>
      <c r="W182" t="s">
        <v>2238</v>
      </c>
      <c r="X182" t="s">
        <v>644</v>
      </c>
      <c r="Y182" t="s">
        <v>2239</v>
      </c>
      <c r="Z182" t="s">
        <v>570</v>
      </c>
      <c r="AA182" t="s">
        <v>2240</v>
      </c>
      <c r="AB182" t="s">
        <v>570</v>
      </c>
      <c r="AC182" t="s">
        <v>2241</v>
      </c>
      <c r="AD182" t="s">
        <v>644</v>
      </c>
      <c r="AE182">
        <v>0</v>
      </c>
      <c r="AF182">
        <v>0</v>
      </c>
      <c r="AG182">
        <v>0</v>
      </c>
      <c r="AH182">
        <v>1</v>
      </c>
      <c r="AI182">
        <v>0</v>
      </c>
      <c r="AJ182">
        <v>1</v>
      </c>
      <c r="AK182">
        <v>0</v>
      </c>
      <c r="AL182">
        <v>0</v>
      </c>
      <c r="AM182">
        <v>0</v>
      </c>
      <c r="AN182">
        <v>1</v>
      </c>
      <c r="AO182">
        <v>0</v>
      </c>
      <c r="AP182">
        <v>1</v>
      </c>
      <c r="AQ182">
        <v>0</v>
      </c>
      <c r="AR182">
        <v>0</v>
      </c>
      <c r="AS182">
        <v>0</v>
      </c>
      <c r="AT182">
        <v>1</v>
      </c>
      <c r="AU182">
        <v>0</v>
      </c>
      <c r="AV182">
        <v>1</v>
      </c>
      <c r="AW182">
        <v>0</v>
      </c>
      <c r="AX182">
        <v>0</v>
      </c>
      <c r="AY182">
        <v>1</v>
      </c>
      <c r="AZ182">
        <v>0</v>
      </c>
      <c r="BA182">
        <v>0</v>
      </c>
      <c r="BB182">
        <v>1</v>
      </c>
      <c r="BC182">
        <v>0</v>
      </c>
      <c r="BD182">
        <v>0</v>
      </c>
      <c r="BE182">
        <v>1</v>
      </c>
      <c r="BF182">
        <v>0</v>
      </c>
      <c r="BG182">
        <v>0</v>
      </c>
      <c r="BH182">
        <v>1</v>
      </c>
      <c r="BI182">
        <v>0</v>
      </c>
      <c r="BJ182">
        <v>0</v>
      </c>
      <c r="BK182">
        <v>0</v>
      </c>
      <c r="BL182">
        <v>1</v>
      </c>
      <c r="BM182">
        <v>0</v>
      </c>
      <c r="BN182">
        <v>1</v>
      </c>
      <c r="BO182">
        <v>0</v>
      </c>
      <c r="BP182">
        <v>0</v>
      </c>
      <c r="BQ182">
        <v>0</v>
      </c>
      <c r="BR182">
        <v>0</v>
      </c>
      <c r="BS182">
        <v>1</v>
      </c>
      <c r="BT182">
        <v>1</v>
      </c>
      <c r="BU182">
        <v>0</v>
      </c>
      <c r="BV182">
        <v>0</v>
      </c>
      <c r="BW182">
        <v>1</v>
      </c>
      <c r="BX182">
        <v>0</v>
      </c>
      <c r="BY182">
        <v>0</v>
      </c>
      <c r="BZ182">
        <v>0</v>
      </c>
      <c r="CA182">
        <v>0</v>
      </c>
      <c r="CB182">
        <v>0</v>
      </c>
      <c r="CC182">
        <v>0</v>
      </c>
      <c r="CD182">
        <v>0</v>
      </c>
      <c r="CE182">
        <v>0</v>
      </c>
      <c r="CF182">
        <v>1</v>
      </c>
      <c r="CG182">
        <v>0</v>
      </c>
      <c r="CH182">
        <v>0</v>
      </c>
      <c r="CI182">
        <v>0</v>
      </c>
      <c r="CJ182">
        <v>0</v>
      </c>
      <c r="CK182">
        <v>0</v>
      </c>
      <c r="CL182">
        <v>0</v>
      </c>
      <c r="CM182">
        <v>0</v>
      </c>
      <c r="CN182">
        <v>0</v>
      </c>
      <c r="CO182">
        <v>0</v>
      </c>
      <c r="CP182">
        <v>0</v>
      </c>
      <c r="CQ182">
        <v>1</v>
      </c>
      <c r="CR182">
        <v>1</v>
      </c>
      <c r="CS182">
        <v>0</v>
      </c>
      <c r="CT182">
        <v>0</v>
      </c>
      <c r="CU182">
        <v>0</v>
      </c>
      <c r="CV182">
        <v>1</v>
      </c>
      <c r="CW182">
        <v>0</v>
      </c>
      <c r="CX182">
        <v>0</v>
      </c>
      <c r="CY182">
        <v>0</v>
      </c>
      <c r="CZ182">
        <v>0</v>
      </c>
      <c r="DA182">
        <v>0</v>
      </c>
      <c r="DB182">
        <v>0</v>
      </c>
      <c r="DC182">
        <v>0</v>
      </c>
      <c r="DD182">
        <v>1</v>
      </c>
      <c r="DE182">
        <v>0</v>
      </c>
      <c r="DF182">
        <v>0</v>
      </c>
      <c r="DG182">
        <v>0</v>
      </c>
      <c r="DH182">
        <v>0</v>
      </c>
      <c r="DI182">
        <v>0</v>
      </c>
      <c r="DJ182">
        <v>0</v>
      </c>
      <c r="DK182">
        <v>0</v>
      </c>
      <c r="DL182">
        <v>0</v>
      </c>
      <c r="DM182">
        <v>0</v>
      </c>
      <c r="DN182">
        <v>0</v>
      </c>
      <c r="DO182">
        <v>1</v>
      </c>
      <c r="DP182">
        <v>1</v>
      </c>
      <c r="DQ182">
        <v>0</v>
      </c>
      <c r="DR182">
        <v>0</v>
      </c>
      <c r="DS182">
        <v>0</v>
      </c>
      <c r="DT182">
        <v>0</v>
      </c>
      <c r="DU182">
        <v>0</v>
      </c>
      <c r="DV182">
        <v>0</v>
      </c>
      <c r="DW182">
        <v>0</v>
      </c>
      <c r="DX182">
        <v>0</v>
      </c>
      <c r="DY182">
        <v>0</v>
      </c>
      <c r="DZ182">
        <v>0</v>
      </c>
      <c r="EA182">
        <v>1</v>
      </c>
      <c r="EB182">
        <v>1</v>
      </c>
      <c r="EC182">
        <v>0</v>
      </c>
      <c r="ED182">
        <v>0</v>
      </c>
      <c r="EE182">
        <v>0</v>
      </c>
      <c r="EF182">
        <v>1</v>
      </c>
      <c r="EG182">
        <v>0</v>
      </c>
      <c r="EH182">
        <v>0</v>
      </c>
      <c r="EI182">
        <v>0</v>
      </c>
      <c r="EJ182">
        <v>0</v>
      </c>
      <c r="EK182">
        <v>0</v>
      </c>
      <c r="EL182">
        <v>0</v>
      </c>
      <c r="EM182">
        <v>0</v>
      </c>
      <c r="EN182">
        <v>1</v>
      </c>
    </row>
    <row r="183" spans="1:144">
      <c r="A183" t="s">
        <v>21</v>
      </c>
      <c r="B183" t="s">
        <v>37</v>
      </c>
      <c r="C183" t="s">
        <v>59</v>
      </c>
      <c r="D183" t="s">
        <v>353</v>
      </c>
      <c r="E183" t="s">
        <v>558</v>
      </c>
      <c r="F183" t="s">
        <v>2242</v>
      </c>
      <c r="G183" t="s">
        <v>555</v>
      </c>
      <c r="H183" t="s">
        <v>2243</v>
      </c>
      <c r="I183" t="s">
        <v>557</v>
      </c>
      <c r="J183" t="s">
        <v>2244</v>
      </c>
      <c r="K183" t="s">
        <v>557</v>
      </c>
      <c r="L183" t="s">
        <v>2245</v>
      </c>
      <c r="M183" t="s">
        <v>557</v>
      </c>
      <c r="N183" t="s">
        <v>2246</v>
      </c>
      <c r="O183" t="s">
        <v>557</v>
      </c>
      <c r="P183" t="s">
        <v>2247</v>
      </c>
      <c r="Q183" t="s">
        <v>557</v>
      </c>
      <c r="R183" t="s">
        <v>2248</v>
      </c>
      <c r="S183" t="s">
        <v>2249</v>
      </c>
      <c r="T183" t="s">
        <v>562</v>
      </c>
      <c r="U183" t="s">
        <v>2250</v>
      </c>
      <c r="V183" t="s">
        <v>565</v>
      </c>
      <c r="W183" t="s">
        <v>2251</v>
      </c>
      <c r="X183" t="s">
        <v>560</v>
      </c>
      <c r="Y183" t="s">
        <v>2252</v>
      </c>
      <c r="Z183" t="s">
        <v>564</v>
      </c>
      <c r="AA183" t="s">
        <v>2253</v>
      </c>
      <c r="AB183" t="s">
        <v>569</v>
      </c>
      <c r="AC183" t="s">
        <v>2254</v>
      </c>
      <c r="AD183" t="s">
        <v>644</v>
      </c>
      <c r="AE183">
        <v>0</v>
      </c>
      <c r="AF183">
        <v>0</v>
      </c>
      <c r="AG183">
        <v>0</v>
      </c>
      <c r="AH183">
        <v>0</v>
      </c>
      <c r="AI183">
        <v>1</v>
      </c>
      <c r="AJ183">
        <v>1</v>
      </c>
      <c r="AK183">
        <v>0</v>
      </c>
      <c r="AL183">
        <v>1</v>
      </c>
      <c r="AM183">
        <v>0</v>
      </c>
      <c r="AN183">
        <v>0</v>
      </c>
      <c r="AO183">
        <v>0</v>
      </c>
      <c r="AP183">
        <v>1</v>
      </c>
      <c r="AQ183">
        <v>0</v>
      </c>
      <c r="AR183">
        <v>0</v>
      </c>
      <c r="AS183">
        <v>0</v>
      </c>
      <c r="AT183">
        <v>1</v>
      </c>
      <c r="AU183">
        <v>0</v>
      </c>
      <c r="AV183">
        <v>1</v>
      </c>
      <c r="AW183">
        <v>0</v>
      </c>
      <c r="AX183">
        <v>0</v>
      </c>
      <c r="AY183">
        <v>0</v>
      </c>
      <c r="AZ183">
        <v>1</v>
      </c>
      <c r="BA183">
        <v>0</v>
      </c>
      <c r="BB183">
        <v>1</v>
      </c>
      <c r="BC183">
        <v>0</v>
      </c>
      <c r="BD183">
        <v>0</v>
      </c>
      <c r="BE183">
        <v>0</v>
      </c>
      <c r="BF183">
        <v>1</v>
      </c>
      <c r="BG183">
        <v>0</v>
      </c>
      <c r="BH183">
        <v>1</v>
      </c>
      <c r="BI183">
        <v>0</v>
      </c>
      <c r="BJ183">
        <v>0</v>
      </c>
      <c r="BK183">
        <v>0</v>
      </c>
      <c r="BL183">
        <v>1</v>
      </c>
      <c r="BM183">
        <v>0</v>
      </c>
      <c r="BN183">
        <v>1</v>
      </c>
      <c r="BO183">
        <v>0</v>
      </c>
      <c r="BP183">
        <v>0</v>
      </c>
      <c r="BQ183">
        <v>0</v>
      </c>
      <c r="BR183">
        <v>1</v>
      </c>
      <c r="BS183">
        <v>0</v>
      </c>
      <c r="BT183">
        <v>1</v>
      </c>
      <c r="BU183">
        <v>0</v>
      </c>
      <c r="BV183">
        <v>0</v>
      </c>
      <c r="BW183">
        <v>1</v>
      </c>
      <c r="BX183">
        <v>0</v>
      </c>
      <c r="BY183">
        <v>0</v>
      </c>
      <c r="BZ183">
        <v>0</v>
      </c>
      <c r="CA183">
        <v>0</v>
      </c>
      <c r="CB183">
        <v>0</v>
      </c>
      <c r="CC183">
        <v>0</v>
      </c>
      <c r="CD183">
        <v>0</v>
      </c>
      <c r="CE183">
        <v>0</v>
      </c>
      <c r="CF183">
        <v>1</v>
      </c>
      <c r="CG183">
        <v>0</v>
      </c>
      <c r="CH183">
        <v>0</v>
      </c>
      <c r="CI183">
        <v>0</v>
      </c>
      <c r="CJ183">
        <v>0</v>
      </c>
      <c r="CK183">
        <v>0</v>
      </c>
      <c r="CL183">
        <v>1</v>
      </c>
      <c r="CM183">
        <v>0</v>
      </c>
      <c r="CN183">
        <v>0</v>
      </c>
      <c r="CO183">
        <v>0</v>
      </c>
      <c r="CP183">
        <v>0</v>
      </c>
      <c r="CQ183">
        <v>0</v>
      </c>
      <c r="CR183">
        <v>1</v>
      </c>
      <c r="CS183">
        <v>1</v>
      </c>
      <c r="CT183">
        <v>0</v>
      </c>
      <c r="CU183">
        <v>0</v>
      </c>
      <c r="CV183">
        <v>0</v>
      </c>
      <c r="CW183">
        <v>0</v>
      </c>
      <c r="CX183">
        <v>0</v>
      </c>
      <c r="CY183">
        <v>0</v>
      </c>
      <c r="CZ183">
        <v>0</v>
      </c>
      <c r="DA183">
        <v>0</v>
      </c>
      <c r="DB183">
        <v>0</v>
      </c>
      <c r="DC183">
        <v>0</v>
      </c>
      <c r="DD183">
        <v>1</v>
      </c>
      <c r="DE183">
        <v>0</v>
      </c>
      <c r="DF183">
        <v>0</v>
      </c>
      <c r="DG183">
        <v>0</v>
      </c>
      <c r="DH183">
        <v>0</v>
      </c>
      <c r="DI183">
        <v>1</v>
      </c>
      <c r="DJ183">
        <v>0</v>
      </c>
      <c r="DK183">
        <v>0</v>
      </c>
      <c r="DL183">
        <v>0</v>
      </c>
      <c r="DM183">
        <v>0</v>
      </c>
      <c r="DN183">
        <v>0</v>
      </c>
      <c r="DO183">
        <v>0</v>
      </c>
      <c r="DP183">
        <v>1</v>
      </c>
      <c r="DQ183">
        <v>0</v>
      </c>
      <c r="DR183">
        <v>0</v>
      </c>
      <c r="DS183">
        <v>0</v>
      </c>
      <c r="DT183">
        <v>0</v>
      </c>
      <c r="DU183">
        <v>0</v>
      </c>
      <c r="DV183">
        <v>0</v>
      </c>
      <c r="DW183">
        <v>0</v>
      </c>
      <c r="DX183">
        <v>0</v>
      </c>
      <c r="DY183">
        <v>0</v>
      </c>
      <c r="DZ183">
        <v>1</v>
      </c>
      <c r="EA183">
        <v>0</v>
      </c>
      <c r="EB183">
        <v>1</v>
      </c>
      <c r="EC183">
        <v>0</v>
      </c>
      <c r="ED183">
        <v>0</v>
      </c>
      <c r="EE183">
        <v>0</v>
      </c>
      <c r="EF183">
        <v>1</v>
      </c>
      <c r="EG183">
        <v>0</v>
      </c>
      <c r="EH183">
        <v>0</v>
      </c>
      <c r="EI183">
        <v>0</v>
      </c>
      <c r="EJ183">
        <v>0</v>
      </c>
      <c r="EK183">
        <v>0</v>
      </c>
      <c r="EL183">
        <v>0</v>
      </c>
      <c r="EM183">
        <v>0</v>
      </c>
      <c r="EN183">
        <v>1</v>
      </c>
    </row>
    <row r="184" spans="1:144">
      <c r="A184" t="s">
        <v>15</v>
      </c>
      <c r="B184" t="s">
        <v>25</v>
      </c>
      <c r="C184" t="s">
        <v>45</v>
      </c>
      <c r="D184" t="s">
        <v>355</v>
      </c>
      <c r="E184" t="s">
        <v>558</v>
      </c>
      <c r="F184" t="s">
        <v>713</v>
      </c>
      <c r="G184" t="s">
        <v>557</v>
      </c>
      <c r="H184" t="s">
        <v>713</v>
      </c>
      <c r="I184" t="s">
        <v>557</v>
      </c>
      <c r="J184" t="s">
        <v>713</v>
      </c>
      <c r="K184" t="s">
        <v>557</v>
      </c>
      <c r="L184" t="s">
        <v>713</v>
      </c>
      <c r="M184" t="s">
        <v>557</v>
      </c>
      <c r="N184" t="s">
        <v>713</v>
      </c>
      <c r="O184" t="s">
        <v>557</v>
      </c>
      <c r="P184" t="s">
        <v>713</v>
      </c>
      <c r="Q184" t="s">
        <v>557</v>
      </c>
      <c r="R184" t="s">
        <v>713</v>
      </c>
      <c r="S184" t="s">
        <v>2255</v>
      </c>
      <c r="T184" t="s">
        <v>560</v>
      </c>
      <c r="U184" t="s">
        <v>2256</v>
      </c>
      <c r="V184" t="s">
        <v>646</v>
      </c>
      <c r="W184" t="s">
        <v>2257</v>
      </c>
      <c r="X184" t="s">
        <v>562</v>
      </c>
      <c r="Y184" t="s">
        <v>2258</v>
      </c>
      <c r="Z184" t="s">
        <v>569</v>
      </c>
      <c r="AA184" t="s">
        <v>2259</v>
      </c>
      <c r="AB184" t="s">
        <v>569</v>
      </c>
      <c r="AC184" t="s">
        <v>2260</v>
      </c>
      <c r="AD184" t="s">
        <v>564</v>
      </c>
      <c r="AE184">
        <v>0</v>
      </c>
      <c r="AF184">
        <v>0</v>
      </c>
      <c r="AG184">
        <v>0</v>
      </c>
      <c r="AH184">
        <v>0</v>
      </c>
      <c r="AI184">
        <v>1</v>
      </c>
      <c r="AJ184">
        <v>1</v>
      </c>
      <c r="AK184">
        <v>0</v>
      </c>
      <c r="AL184">
        <v>0</v>
      </c>
      <c r="AM184">
        <v>0</v>
      </c>
      <c r="AN184">
        <v>1</v>
      </c>
      <c r="AO184">
        <v>0</v>
      </c>
      <c r="AP184">
        <v>1</v>
      </c>
      <c r="AQ184">
        <v>0</v>
      </c>
      <c r="AR184">
        <v>0</v>
      </c>
      <c r="AS184">
        <v>0</v>
      </c>
      <c r="AT184">
        <v>1</v>
      </c>
      <c r="AU184">
        <v>0</v>
      </c>
      <c r="AV184">
        <v>1</v>
      </c>
      <c r="AW184">
        <v>0</v>
      </c>
      <c r="AX184">
        <v>0</v>
      </c>
      <c r="AY184">
        <v>0</v>
      </c>
      <c r="AZ184">
        <v>1</v>
      </c>
      <c r="BA184">
        <v>0</v>
      </c>
      <c r="BB184">
        <v>1</v>
      </c>
      <c r="BC184">
        <v>0</v>
      </c>
      <c r="BD184">
        <v>0</v>
      </c>
      <c r="BE184">
        <v>0</v>
      </c>
      <c r="BF184">
        <v>1</v>
      </c>
      <c r="BG184">
        <v>0</v>
      </c>
      <c r="BH184">
        <v>1</v>
      </c>
      <c r="BI184">
        <v>0</v>
      </c>
      <c r="BJ184">
        <v>0</v>
      </c>
      <c r="BK184">
        <v>0</v>
      </c>
      <c r="BL184">
        <v>1</v>
      </c>
      <c r="BM184">
        <v>0</v>
      </c>
      <c r="BN184">
        <v>1</v>
      </c>
      <c r="BO184">
        <v>0</v>
      </c>
      <c r="BP184">
        <v>0</v>
      </c>
      <c r="BQ184">
        <v>0</v>
      </c>
      <c r="BR184">
        <v>1</v>
      </c>
      <c r="BS184">
        <v>0</v>
      </c>
      <c r="BT184">
        <v>1</v>
      </c>
      <c r="BU184">
        <v>1</v>
      </c>
      <c r="BV184">
        <v>0</v>
      </c>
      <c r="BW184">
        <v>0</v>
      </c>
      <c r="BX184">
        <v>0</v>
      </c>
      <c r="BY184">
        <v>0</v>
      </c>
      <c r="BZ184">
        <v>0</v>
      </c>
      <c r="CA184">
        <v>0</v>
      </c>
      <c r="CB184">
        <v>0</v>
      </c>
      <c r="CC184">
        <v>0</v>
      </c>
      <c r="CD184">
        <v>0</v>
      </c>
      <c r="CE184">
        <v>0</v>
      </c>
      <c r="CF184">
        <v>1</v>
      </c>
      <c r="CG184">
        <v>0</v>
      </c>
      <c r="CH184">
        <v>0</v>
      </c>
      <c r="CI184">
        <v>0</v>
      </c>
      <c r="CJ184">
        <v>0</v>
      </c>
      <c r="CK184">
        <v>0</v>
      </c>
      <c r="CL184">
        <v>0</v>
      </c>
      <c r="CM184">
        <v>0</v>
      </c>
      <c r="CN184">
        <v>0</v>
      </c>
      <c r="CO184">
        <v>1</v>
      </c>
      <c r="CP184">
        <v>0</v>
      </c>
      <c r="CQ184">
        <v>0</v>
      </c>
      <c r="CR184">
        <v>1</v>
      </c>
      <c r="CS184">
        <v>0</v>
      </c>
      <c r="CT184">
        <v>0</v>
      </c>
      <c r="CU184">
        <v>1</v>
      </c>
      <c r="CV184">
        <v>0</v>
      </c>
      <c r="CW184">
        <v>0</v>
      </c>
      <c r="CX184">
        <v>0</v>
      </c>
      <c r="CY184">
        <v>0</v>
      </c>
      <c r="CZ184">
        <v>0</v>
      </c>
      <c r="DA184">
        <v>0</v>
      </c>
      <c r="DB184">
        <v>0</v>
      </c>
      <c r="DC184">
        <v>0</v>
      </c>
      <c r="DD184">
        <v>1</v>
      </c>
      <c r="DE184">
        <v>0</v>
      </c>
      <c r="DF184">
        <v>0</v>
      </c>
      <c r="DG184">
        <v>0</v>
      </c>
      <c r="DH184">
        <v>0</v>
      </c>
      <c r="DI184">
        <v>0</v>
      </c>
      <c r="DJ184">
        <v>0</v>
      </c>
      <c r="DK184">
        <v>0</v>
      </c>
      <c r="DL184">
        <v>0</v>
      </c>
      <c r="DM184">
        <v>0</v>
      </c>
      <c r="DN184">
        <v>1</v>
      </c>
      <c r="DO184">
        <v>0</v>
      </c>
      <c r="DP184">
        <v>1</v>
      </c>
      <c r="DQ184">
        <v>0</v>
      </c>
      <c r="DR184">
        <v>0</v>
      </c>
      <c r="DS184">
        <v>0</v>
      </c>
      <c r="DT184">
        <v>0</v>
      </c>
      <c r="DU184">
        <v>0</v>
      </c>
      <c r="DV184">
        <v>0</v>
      </c>
      <c r="DW184">
        <v>0</v>
      </c>
      <c r="DX184">
        <v>0</v>
      </c>
      <c r="DY184">
        <v>0</v>
      </c>
      <c r="DZ184">
        <v>1</v>
      </c>
      <c r="EA184">
        <v>0</v>
      </c>
      <c r="EB184">
        <v>1</v>
      </c>
      <c r="EC184">
        <v>0</v>
      </c>
      <c r="ED184">
        <v>0</v>
      </c>
      <c r="EE184">
        <v>0</v>
      </c>
      <c r="EF184">
        <v>0</v>
      </c>
      <c r="EG184">
        <v>1</v>
      </c>
      <c r="EH184">
        <v>0</v>
      </c>
      <c r="EI184">
        <v>0</v>
      </c>
      <c r="EJ184">
        <v>0</v>
      </c>
      <c r="EK184">
        <v>0</v>
      </c>
      <c r="EL184">
        <v>0</v>
      </c>
      <c r="EM184">
        <v>0</v>
      </c>
      <c r="EN184">
        <v>1</v>
      </c>
    </row>
    <row r="185" spans="1:144">
      <c r="A185" t="s">
        <v>21</v>
      </c>
      <c r="B185" t="s">
        <v>37</v>
      </c>
      <c r="C185" t="s">
        <v>59</v>
      </c>
      <c r="D185" t="s">
        <v>357</v>
      </c>
      <c r="E185" t="s">
        <v>557</v>
      </c>
      <c r="F185" t="s">
        <v>2261</v>
      </c>
      <c r="G185" t="s">
        <v>557</v>
      </c>
      <c r="H185" t="s">
        <v>2262</v>
      </c>
      <c r="I185" t="s">
        <v>557</v>
      </c>
      <c r="J185" t="s">
        <v>713</v>
      </c>
      <c r="K185" t="s">
        <v>557</v>
      </c>
      <c r="L185" t="s">
        <v>2263</v>
      </c>
      <c r="M185" t="s">
        <v>557</v>
      </c>
      <c r="N185" t="s">
        <v>2264</v>
      </c>
      <c r="O185" t="s">
        <v>557</v>
      </c>
      <c r="P185" t="s">
        <v>2265</v>
      </c>
      <c r="Q185" t="s">
        <v>557</v>
      </c>
      <c r="R185" t="s">
        <v>2266</v>
      </c>
      <c r="S185" t="s">
        <v>2267</v>
      </c>
      <c r="T185" t="s">
        <v>560</v>
      </c>
      <c r="U185" t="s">
        <v>2268</v>
      </c>
      <c r="V185" t="s">
        <v>562</v>
      </c>
      <c r="W185" t="s">
        <v>2269</v>
      </c>
      <c r="X185" t="s">
        <v>566</v>
      </c>
      <c r="Y185" t="s">
        <v>2270</v>
      </c>
      <c r="Z185" t="s">
        <v>565</v>
      </c>
      <c r="AA185" t="s">
        <v>713</v>
      </c>
      <c r="AB185" t="s">
        <v>713</v>
      </c>
      <c r="AC185" t="s">
        <v>713</v>
      </c>
      <c r="AD185" t="s">
        <v>713</v>
      </c>
      <c r="AE185">
        <v>0</v>
      </c>
      <c r="AF185">
        <v>0</v>
      </c>
      <c r="AG185">
        <v>0</v>
      </c>
      <c r="AH185">
        <v>1</v>
      </c>
      <c r="AI185">
        <v>0</v>
      </c>
      <c r="AJ185">
        <v>1</v>
      </c>
      <c r="AK185">
        <v>0</v>
      </c>
      <c r="AL185">
        <v>0</v>
      </c>
      <c r="AM185">
        <v>0</v>
      </c>
      <c r="AN185">
        <v>1</v>
      </c>
      <c r="AO185">
        <v>0</v>
      </c>
      <c r="AP185">
        <v>1</v>
      </c>
      <c r="AQ185">
        <v>0</v>
      </c>
      <c r="AR185">
        <v>0</v>
      </c>
      <c r="AS185">
        <v>0</v>
      </c>
      <c r="AT185">
        <v>1</v>
      </c>
      <c r="AU185">
        <v>0</v>
      </c>
      <c r="AV185">
        <v>1</v>
      </c>
      <c r="AW185">
        <v>0</v>
      </c>
      <c r="AX185">
        <v>0</v>
      </c>
      <c r="AY185">
        <v>0</v>
      </c>
      <c r="AZ185">
        <v>1</v>
      </c>
      <c r="BA185">
        <v>0</v>
      </c>
      <c r="BB185">
        <v>1</v>
      </c>
      <c r="BC185">
        <v>0</v>
      </c>
      <c r="BD185">
        <v>0</v>
      </c>
      <c r="BE185">
        <v>0</v>
      </c>
      <c r="BF185">
        <v>1</v>
      </c>
      <c r="BG185">
        <v>0</v>
      </c>
      <c r="BH185">
        <v>1</v>
      </c>
      <c r="BI185">
        <v>0</v>
      </c>
      <c r="BJ185">
        <v>0</v>
      </c>
      <c r="BK185">
        <v>0</v>
      </c>
      <c r="BL185">
        <v>1</v>
      </c>
      <c r="BM185">
        <v>0</v>
      </c>
      <c r="BN185">
        <v>1</v>
      </c>
      <c r="BO185">
        <v>0</v>
      </c>
      <c r="BP185">
        <v>0</v>
      </c>
      <c r="BQ185">
        <v>0</v>
      </c>
      <c r="BR185">
        <v>1</v>
      </c>
      <c r="BS185">
        <v>0</v>
      </c>
      <c r="BT185">
        <v>1</v>
      </c>
      <c r="BU185">
        <v>1</v>
      </c>
      <c r="BV185">
        <v>0</v>
      </c>
      <c r="BW185">
        <v>0</v>
      </c>
      <c r="BX185">
        <v>0</v>
      </c>
      <c r="BY185">
        <v>0</v>
      </c>
      <c r="BZ185">
        <v>0</v>
      </c>
      <c r="CA185">
        <v>0</v>
      </c>
      <c r="CB185">
        <v>0</v>
      </c>
      <c r="CC185">
        <v>0</v>
      </c>
      <c r="CD185">
        <v>0</v>
      </c>
      <c r="CE185">
        <v>0</v>
      </c>
      <c r="CF185">
        <v>1</v>
      </c>
      <c r="CG185">
        <v>0</v>
      </c>
      <c r="CH185">
        <v>0</v>
      </c>
      <c r="CI185">
        <v>1</v>
      </c>
      <c r="CJ185">
        <v>0</v>
      </c>
      <c r="CK185">
        <v>0</v>
      </c>
      <c r="CL185">
        <v>0</v>
      </c>
      <c r="CM185">
        <v>0</v>
      </c>
      <c r="CN185">
        <v>0</v>
      </c>
      <c r="CO185">
        <v>0</v>
      </c>
      <c r="CP185">
        <v>0</v>
      </c>
      <c r="CQ185">
        <v>0</v>
      </c>
      <c r="CR185">
        <v>1</v>
      </c>
      <c r="CS185">
        <v>0</v>
      </c>
      <c r="CT185">
        <v>0</v>
      </c>
      <c r="CU185">
        <v>0</v>
      </c>
      <c r="CV185">
        <v>0</v>
      </c>
      <c r="CW185">
        <v>0</v>
      </c>
      <c r="CX185">
        <v>0</v>
      </c>
      <c r="CY185">
        <v>1</v>
      </c>
      <c r="CZ185">
        <v>0</v>
      </c>
      <c r="DA185">
        <v>0</v>
      </c>
      <c r="DB185">
        <v>0</v>
      </c>
      <c r="DC185">
        <v>0</v>
      </c>
      <c r="DD185">
        <v>1</v>
      </c>
      <c r="DE185">
        <v>0</v>
      </c>
      <c r="DF185">
        <v>0</v>
      </c>
      <c r="DG185">
        <v>0</v>
      </c>
      <c r="DH185">
        <v>0</v>
      </c>
      <c r="DI185">
        <v>0</v>
      </c>
      <c r="DJ185">
        <v>1</v>
      </c>
      <c r="DK185">
        <v>0</v>
      </c>
      <c r="DL185">
        <v>0</v>
      </c>
      <c r="DM185">
        <v>0</v>
      </c>
      <c r="DN185">
        <v>0</v>
      </c>
      <c r="DO185">
        <v>0</v>
      </c>
      <c r="DP185">
        <v>1</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row>
    <row r="186" spans="1:144">
      <c r="A186" t="s">
        <v>17</v>
      </c>
      <c r="B186" t="s">
        <v>31</v>
      </c>
      <c r="C186" t="s">
        <v>49</v>
      </c>
      <c r="D186" t="s">
        <v>359</v>
      </c>
      <c r="E186" t="s">
        <v>557</v>
      </c>
      <c r="F186" t="s">
        <v>2271</v>
      </c>
      <c r="G186" t="s">
        <v>557</v>
      </c>
      <c r="H186" t="s">
        <v>2272</v>
      </c>
      <c r="I186" t="s">
        <v>557</v>
      </c>
      <c r="J186" t="s">
        <v>2273</v>
      </c>
      <c r="K186" t="s">
        <v>557</v>
      </c>
      <c r="L186" t="s">
        <v>2274</v>
      </c>
      <c r="M186" t="s">
        <v>556</v>
      </c>
      <c r="N186" t="s">
        <v>2275</v>
      </c>
      <c r="O186" t="s">
        <v>557</v>
      </c>
      <c r="P186" t="s">
        <v>2276</v>
      </c>
      <c r="Q186" t="s">
        <v>556</v>
      </c>
      <c r="R186" t="s">
        <v>2277</v>
      </c>
      <c r="S186" t="s">
        <v>2278</v>
      </c>
      <c r="T186" t="s">
        <v>569</v>
      </c>
      <c r="U186" t="s">
        <v>2279</v>
      </c>
      <c r="V186" t="s">
        <v>566</v>
      </c>
      <c r="W186" t="s">
        <v>2280</v>
      </c>
      <c r="X186" t="s">
        <v>566</v>
      </c>
      <c r="Y186" t="s">
        <v>2281</v>
      </c>
      <c r="Z186" t="s">
        <v>560</v>
      </c>
      <c r="AA186" t="s">
        <v>2282</v>
      </c>
      <c r="AB186" t="s">
        <v>561</v>
      </c>
      <c r="AC186" t="s">
        <v>2283</v>
      </c>
      <c r="AD186" t="s">
        <v>564</v>
      </c>
      <c r="AE186">
        <v>0</v>
      </c>
      <c r="AF186">
        <v>0</v>
      </c>
      <c r="AG186">
        <v>0</v>
      </c>
      <c r="AH186">
        <v>1</v>
      </c>
      <c r="AI186">
        <v>0</v>
      </c>
      <c r="AJ186">
        <v>1</v>
      </c>
      <c r="AK186">
        <v>0</v>
      </c>
      <c r="AL186">
        <v>0</v>
      </c>
      <c r="AM186">
        <v>0</v>
      </c>
      <c r="AN186">
        <v>1</v>
      </c>
      <c r="AO186">
        <v>0</v>
      </c>
      <c r="AP186">
        <v>1</v>
      </c>
      <c r="AQ186">
        <v>0</v>
      </c>
      <c r="AR186">
        <v>0</v>
      </c>
      <c r="AS186">
        <v>0</v>
      </c>
      <c r="AT186">
        <v>1</v>
      </c>
      <c r="AU186">
        <v>0</v>
      </c>
      <c r="AV186">
        <v>1</v>
      </c>
      <c r="AW186">
        <v>0</v>
      </c>
      <c r="AX186">
        <v>0</v>
      </c>
      <c r="AY186">
        <v>0</v>
      </c>
      <c r="AZ186">
        <v>1</v>
      </c>
      <c r="BA186">
        <v>0</v>
      </c>
      <c r="BB186">
        <v>1</v>
      </c>
      <c r="BC186">
        <v>0</v>
      </c>
      <c r="BD186">
        <v>0</v>
      </c>
      <c r="BE186">
        <v>1</v>
      </c>
      <c r="BF186">
        <v>0</v>
      </c>
      <c r="BG186">
        <v>0</v>
      </c>
      <c r="BH186">
        <v>1</v>
      </c>
      <c r="BI186">
        <v>0</v>
      </c>
      <c r="BJ186">
        <v>0</v>
      </c>
      <c r="BK186">
        <v>0</v>
      </c>
      <c r="BL186">
        <v>1</v>
      </c>
      <c r="BM186">
        <v>0</v>
      </c>
      <c r="BN186">
        <v>1</v>
      </c>
      <c r="BO186">
        <v>0</v>
      </c>
      <c r="BP186">
        <v>0</v>
      </c>
      <c r="BQ186">
        <v>1</v>
      </c>
      <c r="BR186">
        <v>0</v>
      </c>
      <c r="BS186">
        <v>0</v>
      </c>
      <c r="BT186">
        <v>1</v>
      </c>
      <c r="BU186">
        <v>0</v>
      </c>
      <c r="BV186">
        <v>0</v>
      </c>
      <c r="BW186">
        <v>0</v>
      </c>
      <c r="BX186">
        <v>0</v>
      </c>
      <c r="BY186">
        <v>0</v>
      </c>
      <c r="BZ186">
        <v>0</v>
      </c>
      <c r="CA186">
        <v>0</v>
      </c>
      <c r="CB186">
        <v>0</v>
      </c>
      <c r="CC186">
        <v>0</v>
      </c>
      <c r="CD186">
        <v>1</v>
      </c>
      <c r="CE186">
        <v>0</v>
      </c>
      <c r="CF186">
        <v>1</v>
      </c>
      <c r="CG186">
        <v>0</v>
      </c>
      <c r="CH186">
        <v>0</v>
      </c>
      <c r="CI186">
        <v>0</v>
      </c>
      <c r="CJ186">
        <v>0</v>
      </c>
      <c r="CK186">
        <v>0</v>
      </c>
      <c r="CL186">
        <v>0</v>
      </c>
      <c r="CM186">
        <v>1</v>
      </c>
      <c r="CN186">
        <v>0</v>
      </c>
      <c r="CO186">
        <v>0</v>
      </c>
      <c r="CP186">
        <v>0</v>
      </c>
      <c r="CQ186">
        <v>0</v>
      </c>
      <c r="CR186">
        <v>1</v>
      </c>
      <c r="CS186">
        <v>0</v>
      </c>
      <c r="CT186">
        <v>0</v>
      </c>
      <c r="CU186">
        <v>0</v>
      </c>
      <c r="CV186">
        <v>0</v>
      </c>
      <c r="CW186">
        <v>0</v>
      </c>
      <c r="CX186">
        <v>0</v>
      </c>
      <c r="CY186">
        <v>1</v>
      </c>
      <c r="CZ186">
        <v>0</v>
      </c>
      <c r="DA186">
        <v>0</v>
      </c>
      <c r="DB186">
        <v>0</v>
      </c>
      <c r="DC186">
        <v>0</v>
      </c>
      <c r="DD186">
        <v>1</v>
      </c>
      <c r="DE186">
        <v>1</v>
      </c>
      <c r="DF186">
        <v>0</v>
      </c>
      <c r="DG186">
        <v>0</v>
      </c>
      <c r="DH186">
        <v>0</v>
      </c>
      <c r="DI186">
        <v>0</v>
      </c>
      <c r="DJ186">
        <v>0</v>
      </c>
      <c r="DK186">
        <v>0</v>
      </c>
      <c r="DL186">
        <v>0</v>
      </c>
      <c r="DM186">
        <v>0</v>
      </c>
      <c r="DN186">
        <v>0</v>
      </c>
      <c r="DO186">
        <v>0</v>
      </c>
      <c r="DP186">
        <v>1</v>
      </c>
      <c r="DQ186">
        <v>0</v>
      </c>
      <c r="DR186">
        <v>1</v>
      </c>
      <c r="DS186">
        <v>0</v>
      </c>
      <c r="DT186">
        <v>0</v>
      </c>
      <c r="DU186">
        <v>0</v>
      </c>
      <c r="DV186">
        <v>0</v>
      </c>
      <c r="DW186">
        <v>0</v>
      </c>
      <c r="DX186">
        <v>0</v>
      </c>
      <c r="DY186">
        <v>0</v>
      </c>
      <c r="DZ186">
        <v>0</v>
      </c>
      <c r="EA186">
        <v>0</v>
      </c>
      <c r="EB186">
        <v>1</v>
      </c>
      <c r="EC186">
        <v>0</v>
      </c>
      <c r="ED186">
        <v>0</v>
      </c>
      <c r="EE186">
        <v>0</v>
      </c>
      <c r="EF186">
        <v>0</v>
      </c>
      <c r="EG186">
        <v>1</v>
      </c>
      <c r="EH186">
        <v>0</v>
      </c>
      <c r="EI186">
        <v>0</v>
      </c>
      <c r="EJ186">
        <v>0</v>
      </c>
      <c r="EK186">
        <v>0</v>
      </c>
      <c r="EL186">
        <v>0</v>
      </c>
      <c r="EM186">
        <v>0</v>
      </c>
      <c r="EN186">
        <v>1</v>
      </c>
    </row>
    <row r="187" spans="1:144">
      <c r="A187" t="s">
        <v>17</v>
      </c>
      <c r="B187" t="s">
        <v>31</v>
      </c>
      <c r="C187" t="s">
        <v>49</v>
      </c>
      <c r="D187" t="s">
        <v>361</v>
      </c>
      <c r="E187" t="s">
        <v>557</v>
      </c>
      <c r="F187" t="s">
        <v>2284</v>
      </c>
      <c r="G187" t="s">
        <v>557</v>
      </c>
      <c r="H187" t="s">
        <v>2285</v>
      </c>
      <c r="I187" t="s">
        <v>557</v>
      </c>
      <c r="J187" t="s">
        <v>2286</v>
      </c>
      <c r="K187" t="s">
        <v>557</v>
      </c>
      <c r="L187" t="s">
        <v>2287</v>
      </c>
      <c r="M187" t="s">
        <v>557</v>
      </c>
      <c r="N187" t="s">
        <v>2288</v>
      </c>
      <c r="O187" t="s">
        <v>555</v>
      </c>
      <c r="P187" t="s">
        <v>2289</v>
      </c>
      <c r="Q187" t="s">
        <v>555</v>
      </c>
      <c r="R187" t="s">
        <v>2290</v>
      </c>
      <c r="S187" t="s">
        <v>2291</v>
      </c>
      <c r="T187" t="s">
        <v>564</v>
      </c>
      <c r="U187" t="s">
        <v>2292</v>
      </c>
      <c r="V187" t="s">
        <v>562</v>
      </c>
      <c r="W187" t="s">
        <v>713</v>
      </c>
      <c r="X187" t="s">
        <v>713</v>
      </c>
      <c r="Y187" t="s">
        <v>2293</v>
      </c>
      <c r="Z187" t="s">
        <v>564</v>
      </c>
      <c r="AA187" t="s">
        <v>2294</v>
      </c>
      <c r="AB187" t="s">
        <v>564</v>
      </c>
      <c r="AC187" t="s">
        <v>713</v>
      </c>
      <c r="AD187" t="s">
        <v>713</v>
      </c>
      <c r="AE187">
        <v>0</v>
      </c>
      <c r="AF187">
        <v>0</v>
      </c>
      <c r="AG187">
        <v>0</v>
      </c>
      <c r="AH187">
        <v>1</v>
      </c>
      <c r="AI187">
        <v>0</v>
      </c>
      <c r="AJ187">
        <v>1</v>
      </c>
      <c r="AK187">
        <v>0</v>
      </c>
      <c r="AL187">
        <v>0</v>
      </c>
      <c r="AM187">
        <v>0</v>
      </c>
      <c r="AN187">
        <v>1</v>
      </c>
      <c r="AO187">
        <v>0</v>
      </c>
      <c r="AP187">
        <v>1</v>
      </c>
      <c r="AQ187">
        <v>0</v>
      </c>
      <c r="AR187">
        <v>0</v>
      </c>
      <c r="AS187">
        <v>0</v>
      </c>
      <c r="AT187">
        <v>1</v>
      </c>
      <c r="AU187">
        <v>0</v>
      </c>
      <c r="AV187">
        <v>1</v>
      </c>
      <c r="AW187">
        <v>0</v>
      </c>
      <c r="AX187">
        <v>0</v>
      </c>
      <c r="AY187">
        <v>0</v>
      </c>
      <c r="AZ187">
        <v>1</v>
      </c>
      <c r="BA187">
        <v>0</v>
      </c>
      <c r="BB187">
        <v>1</v>
      </c>
      <c r="BC187">
        <v>0</v>
      </c>
      <c r="BD187">
        <v>0</v>
      </c>
      <c r="BE187">
        <v>0</v>
      </c>
      <c r="BF187">
        <v>1</v>
      </c>
      <c r="BG187">
        <v>0</v>
      </c>
      <c r="BH187">
        <v>1</v>
      </c>
      <c r="BI187">
        <v>0</v>
      </c>
      <c r="BJ187">
        <v>1</v>
      </c>
      <c r="BK187">
        <v>0</v>
      </c>
      <c r="BL187">
        <v>0</v>
      </c>
      <c r="BM187">
        <v>0</v>
      </c>
      <c r="BN187">
        <v>1</v>
      </c>
      <c r="BO187">
        <v>0</v>
      </c>
      <c r="BP187">
        <v>1</v>
      </c>
      <c r="BQ187">
        <v>0</v>
      </c>
      <c r="BR187">
        <v>0</v>
      </c>
      <c r="BS187">
        <v>0</v>
      </c>
      <c r="BT187">
        <v>1</v>
      </c>
      <c r="BU187">
        <v>0</v>
      </c>
      <c r="BV187">
        <v>0</v>
      </c>
      <c r="BW187">
        <v>0</v>
      </c>
      <c r="BX187">
        <v>0</v>
      </c>
      <c r="BY187">
        <v>1</v>
      </c>
      <c r="BZ187">
        <v>0</v>
      </c>
      <c r="CA187">
        <v>0</v>
      </c>
      <c r="CB187">
        <v>0</v>
      </c>
      <c r="CC187">
        <v>0</v>
      </c>
      <c r="CD187">
        <v>0</v>
      </c>
      <c r="CE187">
        <v>0</v>
      </c>
      <c r="CF187">
        <v>1</v>
      </c>
      <c r="CG187">
        <v>0</v>
      </c>
      <c r="CH187">
        <v>0</v>
      </c>
      <c r="CI187">
        <v>1</v>
      </c>
      <c r="CJ187">
        <v>0</v>
      </c>
      <c r="CK187">
        <v>0</v>
      </c>
      <c r="CL187">
        <v>0</v>
      </c>
      <c r="CM187">
        <v>0</v>
      </c>
      <c r="CN187">
        <v>0</v>
      </c>
      <c r="CO187">
        <v>0</v>
      </c>
      <c r="CP187">
        <v>0</v>
      </c>
      <c r="CQ187">
        <v>0</v>
      </c>
      <c r="CR187">
        <v>1</v>
      </c>
      <c r="CS187">
        <v>0</v>
      </c>
      <c r="CT187">
        <v>0</v>
      </c>
      <c r="CU187">
        <v>0</v>
      </c>
      <c r="CV187">
        <v>0</v>
      </c>
      <c r="CW187">
        <v>0</v>
      </c>
      <c r="CX187">
        <v>0</v>
      </c>
      <c r="CY187">
        <v>0</v>
      </c>
      <c r="CZ187">
        <v>0</v>
      </c>
      <c r="DA187">
        <v>0</v>
      </c>
      <c r="DB187">
        <v>0</v>
      </c>
      <c r="DC187">
        <v>0</v>
      </c>
      <c r="DD187">
        <v>0</v>
      </c>
      <c r="DE187">
        <v>0</v>
      </c>
      <c r="DF187">
        <v>0</v>
      </c>
      <c r="DG187">
        <v>0</v>
      </c>
      <c r="DH187">
        <v>0</v>
      </c>
      <c r="DI187">
        <v>1</v>
      </c>
      <c r="DJ187">
        <v>0</v>
      </c>
      <c r="DK187">
        <v>0</v>
      </c>
      <c r="DL187">
        <v>0</v>
      </c>
      <c r="DM187">
        <v>0</v>
      </c>
      <c r="DN187">
        <v>0</v>
      </c>
      <c r="DO187">
        <v>0</v>
      </c>
      <c r="DP187">
        <v>1</v>
      </c>
      <c r="DQ187">
        <v>0</v>
      </c>
      <c r="DR187">
        <v>0</v>
      </c>
      <c r="DS187">
        <v>0</v>
      </c>
      <c r="DT187">
        <v>0</v>
      </c>
      <c r="DU187">
        <v>1</v>
      </c>
      <c r="DV187">
        <v>0</v>
      </c>
      <c r="DW187">
        <v>0</v>
      </c>
      <c r="DX187">
        <v>0</v>
      </c>
      <c r="DY187">
        <v>0</v>
      </c>
      <c r="DZ187">
        <v>0</v>
      </c>
      <c r="EA187">
        <v>0</v>
      </c>
      <c r="EB187">
        <v>1</v>
      </c>
      <c r="EC187">
        <v>0</v>
      </c>
      <c r="ED187">
        <v>0</v>
      </c>
      <c r="EE187">
        <v>0</v>
      </c>
      <c r="EF187">
        <v>0</v>
      </c>
      <c r="EG187">
        <v>0</v>
      </c>
      <c r="EH187">
        <v>0</v>
      </c>
      <c r="EI187">
        <v>0</v>
      </c>
      <c r="EJ187">
        <v>0</v>
      </c>
      <c r="EK187">
        <v>0</v>
      </c>
      <c r="EL187">
        <v>0</v>
      </c>
      <c r="EM187">
        <v>0</v>
      </c>
      <c r="EN187">
        <v>0</v>
      </c>
    </row>
    <row r="188" spans="1:144">
      <c r="A188" t="s">
        <v>15</v>
      </c>
      <c r="B188" t="s">
        <v>27</v>
      </c>
      <c r="C188" t="s">
        <v>41</v>
      </c>
      <c r="D188" t="s">
        <v>363</v>
      </c>
      <c r="E188" t="s">
        <v>557</v>
      </c>
      <c r="F188" t="s">
        <v>2295</v>
      </c>
      <c r="G188" t="s">
        <v>557</v>
      </c>
      <c r="H188" t="s">
        <v>2296</v>
      </c>
      <c r="I188" t="s">
        <v>557</v>
      </c>
      <c r="J188" t="s">
        <v>2297</v>
      </c>
      <c r="K188" t="s">
        <v>557</v>
      </c>
      <c r="L188" t="s">
        <v>2298</v>
      </c>
      <c r="M188" t="s">
        <v>557</v>
      </c>
      <c r="N188" t="s">
        <v>2298</v>
      </c>
      <c r="O188" t="s">
        <v>557</v>
      </c>
      <c r="P188" t="s">
        <v>2298</v>
      </c>
      <c r="Q188" t="s">
        <v>557</v>
      </c>
      <c r="R188" t="s">
        <v>2298</v>
      </c>
      <c r="S188" t="s">
        <v>2299</v>
      </c>
      <c r="T188" t="s">
        <v>562</v>
      </c>
      <c r="U188" t="s">
        <v>2300</v>
      </c>
      <c r="V188" t="s">
        <v>564</v>
      </c>
      <c r="W188" t="s">
        <v>2301</v>
      </c>
      <c r="X188" t="s">
        <v>562</v>
      </c>
      <c r="Y188" t="s">
        <v>2302</v>
      </c>
      <c r="Z188" t="s">
        <v>570</v>
      </c>
      <c r="AA188" t="s">
        <v>2303</v>
      </c>
      <c r="AB188" t="s">
        <v>565</v>
      </c>
      <c r="AC188" t="s">
        <v>2304</v>
      </c>
      <c r="AD188" t="s">
        <v>565</v>
      </c>
      <c r="AE188">
        <v>0</v>
      </c>
      <c r="AF188">
        <v>0</v>
      </c>
      <c r="AG188">
        <v>0</v>
      </c>
      <c r="AH188">
        <v>1</v>
      </c>
      <c r="AI188">
        <v>0</v>
      </c>
      <c r="AJ188">
        <v>1</v>
      </c>
      <c r="AK188">
        <v>0</v>
      </c>
      <c r="AL188">
        <v>0</v>
      </c>
      <c r="AM188">
        <v>0</v>
      </c>
      <c r="AN188">
        <v>1</v>
      </c>
      <c r="AO188">
        <v>0</v>
      </c>
      <c r="AP188">
        <v>1</v>
      </c>
      <c r="AQ188">
        <v>0</v>
      </c>
      <c r="AR188">
        <v>0</v>
      </c>
      <c r="AS188">
        <v>0</v>
      </c>
      <c r="AT188">
        <v>1</v>
      </c>
      <c r="AU188">
        <v>0</v>
      </c>
      <c r="AV188">
        <v>1</v>
      </c>
      <c r="AW188">
        <v>0</v>
      </c>
      <c r="AX188">
        <v>0</v>
      </c>
      <c r="AY188">
        <v>0</v>
      </c>
      <c r="AZ188">
        <v>1</v>
      </c>
      <c r="BA188">
        <v>0</v>
      </c>
      <c r="BB188">
        <v>1</v>
      </c>
      <c r="BC188">
        <v>0</v>
      </c>
      <c r="BD188">
        <v>0</v>
      </c>
      <c r="BE188">
        <v>0</v>
      </c>
      <c r="BF188">
        <v>1</v>
      </c>
      <c r="BG188">
        <v>0</v>
      </c>
      <c r="BH188">
        <v>1</v>
      </c>
      <c r="BI188">
        <v>0</v>
      </c>
      <c r="BJ188">
        <v>0</v>
      </c>
      <c r="BK188">
        <v>0</v>
      </c>
      <c r="BL188">
        <v>1</v>
      </c>
      <c r="BM188">
        <v>0</v>
      </c>
      <c r="BN188">
        <v>1</v>
      </c>
      <c r="BO188">
        <v>0</v>
      </c>
      <c r="BP188">
        <v>0</v>
      </c>
      <c r="BQ188">
        <v>0</v>
      </c>
      <c r="BR188">
        <v>1</v>
      </c>
      <c r="BS188">
        <v>0</v>
      </c>
      <c r="BT188">
        <v>1</v>
      </c>
      <c r="BU188">
        <v>0</v>
      </c>
      <c r="BV188">
        <v>0</v>
      </c>
      <c r="BW188">
        <v>1</v>
      </c>
      <c r="BX188">
        <v>0</v>
      </c>
      <c r="BY188">
        <v>0</v>
      </c>
      <c r="BZ188">
        <v>0</v>
      </c>
      <c r="CA188">
        <v>0</v>
      </c>
      <c r="CB188">
        <v>0</v>
      </c>
      <c r="CC188">
        <v>0</v>
      </c>
      <c r="CD188">
        <v>0</v>
      </c>
      <c r="CE188">
        <v>0</v>
      </c>
      <c r="CF188">
        <v>1</v>
      </c>
      <c r="CG188">
        <v>0</v>
      </c>
      <c r="CH188">
        <v>0</v>
      </c>
      <c r="CI188">
        <v>0</v>
      </c>
      <c r="CJ188">
        <v>0</v>
      </c>
      <c r="CK188">
        <v>1</v>
      </c>
      <c r="CL188">
        <v>0</v>
      </c>
      <c r="CM188">
        <v>0</v>
      </c>
      <c r="CN188">
        <v>0</v>
      </c>
      <c r="CO188">
        <v>0</v>
      </c>
      <c r="CP188">
        <v>0</v>
      </c>
      <c r="CQ188">
        <v>0</v>
      </c>
      <c r="CR188">
        <v>1</v>
      </c>
      <c r="CS188">
        <v>0</v>
      </c>
      <c r="CT188">
        <v>0</v>
      </c>
      <c r="CU188">
        <v>1</v>
      </c>
      <c r="CV188">
        <v>0</v>
      </c>
      <c r="CW188">
        <v>0</v>
      </c>
      <c r="CX188">
        <v>0</v>
      </c>
      <c r="CY188">
        <v>0</v>
      </c>
      <c r="CZ188">
        <v>0</v>
      </c>
      <c r="DA188">
        <v>0</v>
      </c>
      <c r="DB188">
        <v>0</v>
      </c>
      <c r="DC188">
        <v>0</v>
      </c>
      <c r="DD188">
        <v>1</v>
      </c>
      <c r="DE188">
        <v>0</v>
      </c>
      <c r="DF188">
        <v>0</v>
      </c>
      <c r="DG188">
        <v>0</v>
      </c>
      <c r="DH188">
        <v>0</v>
      </c>
      <c r="DI188">
        <v>0</v>
      </c>
      <c r="DJ188">
        <v>0</v>
      </c>
      <c r="DK188">
        <v>0</v>
      </c>
      <c r="DL188">
        <v>0</v>
      </c>
      <c r="DM188">
        <v>0</v>
      </c>
      <c r="DN188">
        <v>0</v>
      </c>
      <c r="DO188">
        <v>1</v>
      </c>
      <c r="DP188">
        <v>1</v>
      </c>
      <c r="DQ188">
        <v>0</v>
      </c>
      <c r="DR188">
        <v>0</v>
      </c>
      <c r="DS188">
        <v>0</v>
      </c>
      <c r="DT188">
        <v>0</v>
      </c>
      <c r="DU188">
        <v>0</v>
      </c>
      <c r="DV188">
        <v>1</v>
      </c>
      <c r="DW188">
        <v>0</v>
      </c>
      <c r="DX188">
        <v>0</v>
      </c>
      <c r="DY188">
        <v>0</v>
      </c>
      <c r="DZ188">
        <v>0</v>
      </c>
      <c r="EA188">
        <v>0</v>
      </c>
      <c r="EB188">
        <v>1</v>
      </c>
      <c r="EC188">
        <v>0</v>
      </c>
      <c r="ED188">
        <v>0</v>
      </c>
      <c r="EE188">
        <v>0</v>
      </c>
      <c r="EF188">
        <v>0</v>
      </c>
      <c r="EG188">
        <v>0</v>
      </c>
      <c r="EH188">
        <v>1</v>
      </c>
      <c r="EI188">
        <v>0</v>
      </c>
      <c r="EJ188">
        <v>0</v>
      </c>
      <c r="EK188">
        <v>0</v>
      </c>
      <c r="EL188">
        <v>0</v>
      </c>
      <c r="EM188">
        <v>0</v>
      </c>
      <c r="EN18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W198"/>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5703125" style="26" customWidth="1" collapsed="1"/>
    <col min="6" max="6" width="55.7109375" style="26" customWidth="1"/>
    <col min="7" max="7" width="20.7109375" style="26" customWidth="1"/>
    <col min="8" max="11" width="20.7109375" style="26" hidden="1" customWidth="1" outlineLevel="1"/>
    <col min="12" max="12" width="20.7109375" style="26" customWidth="1" collapsed="1"/>
    <col min="13" max="16" width="20.28515625" style="26" hidden="1" customWidth="1" outlineLevel="1"/>
    <col min="17" max="17" width="20.28515625" style="26" customWidth="1" collapsed="1"/>
    <col min="18" max="21" width="20.7109375" style="3" hidden="1" customWidth="1" outlineLevel="1"/>
    <col min="22" max="22" width="20.7109375" style="3" customWidth="1" collapsed="1"/>
    <col min="23" max="23" width="9.140625" style="26" customWidth="1"/>
    <col min="24" max="16384" width="8.85546875" style="26"/>
  </cols>
  <sheetData>
    <row r="1" spans="1:23" ht="9.9499999999999993" customHeight="1">
      <c r="A1" s="370" t="s">
        <v>2310</v>
      </c>
      <c r="B1" s="370"/>
      <c r="C1" s="370"/>
      <c r="D1" s="370"/>
      <c r="E1" s="370"/>
      <c r="F1" s="370"/>
      <c r="G1" s="370"/>
      <c r="H1" s="370"/>
      <c r="I1" s="370"/>
      <c r="J1" s="370"/>
      <c r="K1" s="370"/>
      <c r="L1" s="370"/>
      <c r="M1" s="370"/>
      <c r="N1" s="370"/>
      <c r="O1" s="370"/>
      <c r="P1" s="370"/>
      <c r="Q1" s="370"/>
      <c r="R1" s="370"/>
      <c r="S1" s="370"/>
      <c r="T1" s="370"/>
      <c r="U1" s="370"/>
      <c r="V1" s="370"/>
      <c r="W1" s="125"/>
    </row>
    <row r="2" spans="1:23" ht="9.9499999999999993" customHeight="1">
      <c r="A2" s="370"/>
      <c r="B2" s="370"/>
      <c r="C2" s="370"/>
      <c r="D2" s="370"/>
      <c r="E2" s="370"/>
      <c r="F2" s="370"/>
      <c r="G2" s="370"/>
      <c r="H2" s="370"/>
      <c r="I2" s="370"/>
      <c r="J2" s="370"/>
      <c r="K2" s="370"/>
      <c r="L2" s="370"/>
      <c r="M2" s="370"/>
      <c r="N2" s="370"/>
      <c r="O2" s="370"/>
      <c r="P2" s="370"/>
      <c r="Q2" s="370"/>
      <c r="R2" s="370"/>
      <c r="S2" s="370"/>
      <c r="T2" s="370"/>
      <c r="U2" s="370"/>
      <c r="V2" s="370"/>
      <c r="W2" s="125"/>
    </row>
    <row r="3" spans="1:23" ht="9.9499999999999993" customHeight="1">
      <c r="A3" s="370"/>
      <c r="B3" s="370"/>
      <c r="C3" s="370"/>
      <c r="D3" s="370"/>
      <c r="E3" s="370"/>
      <c r="F3" s="370"/>
      <c r="G3" s="370"/>
      <c r="H3" s="370"/>
      <c r="I3" s="370"/>
      <c r="J3" s="370"/>
      <c r="K3" s="370"/>
      <c r="L3" s="370"/>
      <c r="M3" s="370"/>
      <c r="N3" s="370"/>
      <c r="O3" s="370"/>
      <c r="P3" s="370"/>
      <c r="Q3" s="370"/>
      <c r="R3" s="370"/>
      <c r="S3" s="370"/>
      <c r="T3" s="370"/>
      <c r="U3" s="370"/>
      <c r="V3" s="370"/>
      <c r="W3" s="125"/>
    </row>
    <row r="4" spans="1:23" ht="15.75">
      <c r="A4" s="371"/>
      <c r="B4" s="371"/>
      <c r="C4" s="371"/>
      <c r="D4" s="371"/>
      <c r="E4" s="371"/>
      <c r="F4" s="371"/>
      <c r="G4" s="371"/>
      <c r="H4" s="371"/>
      <c r="I4" s="371"/>
      <c r="J4" s="371"/>
      <c r="K4" s="371"/>
      <c r="L4" s="371"/>
      <c r="M4" s="371"/>
      <c r="N4" s="371"/>
      <c r="O4" s="371"/>
      <c r="P4" s="371"/>
      <c r="Q4" s="371"/>
      <c r="R4" s="371"/>
      <c r="S4" s="371"/>
      <c r="T4" s="371"/>
      <c r="U4" s="371"/>
      <c r="V4" s="371"/>
      <c r="W4" s="125"/>
    </row>
    <row r="5" spans="1:23" ht="9.9499999999999993" customHeight="1">
      <c r="A5" s="106"/>
      <c r="B5" s="106"/>
      <c r="C5" s="106"/>
      <c r="D5" s="106"/>
      <c r="E5" s="106"/>
      <c r="F5" s="106"/>
      <c r="G5" s="106"/>
      <c r="H5" s="218"/>
      <c r="I5" s="218"/>
      <c r="J5" s="218"/>
      <c r="K5" s="218"/>
      <c r="L5" s="106"/>
      <c r="M5" s="218"/>
      <c r="N5" s="218"/>
      <c r="O5" s="218"/>
      <c r="P5" s="218"/>
      <c r="Q5" s="106"/>
      <c r="R5" s="218"/>
      <c r="S5" s="218"/>
      <c r="T5" s="218"/>
      <c r="U5" s="218"/>
      <c r="V5" s="106"/>
      <c r="W5" s="125"/>
    </row>
    <row r="6" spans="1:23" ht="9.9499999999999993" customHeight="1">
      <c r="A6" s="106"/>
      <c r="B6" s="106"/>
      <c r="C6" s="106"/>
      <c r="D6" s="106"/>
      <c r="E6" s="106"/>
      <c r="F6" s="106"/>
      <c r="G6" s="106"/>
      <c r="H6" s="218"/>
      <c r="I6" s="218"/>
      <c r="J6" s="218"/>
      <c r="K6" s="218"/>
      <c r="L6" s="106"/>
      <c r="M6" s="218"/>
      <c r="N6" s="218"/>
      <c r="O6" s="218"/>
      <c r="P6" s="218"/>
      <c r="Q6" s="106"/>
      <c r="R6" s="218"/>
      <c r="S6" s="218"/>
      <c r="T6" s="218"/>
      <c r="U6" s="218"/>
      <c r="V6" s="106"/>
      <c r="W6" s="125"/>
    </row>
    <row r="7" spans="1:23" ht="15" customHeight="1"/>
    <row r="8" spans="1:23" ht="15" customHeight="1">
      <c r="A8" s="119"/>
      <c r="B8" s="119"/>
      <c r="C8" s="119"/>
      <c r="D8" s="119"/>
      <c r="E8" s="107" t="s">
        <v>420</v>
      </c>
      <c r="F8" s="119"/>
      <c r="G8" s="119"/>
      <c r="H8" s="119"/>
      <c r="I8" s="119"/>
      <c r="J8" s="119"/>
      <c r="K8" s="119"/>
      <c r="L8" s="119"/>
      <c r="M8" s="119"/>
      <c r="N8" s="119"/>
      <c r="O8" s="119"/>
      <c r="P8" s="119"/>
      <c r="Q8" s="119"/>
      <c r="R8" s="119"/>
      <c r="S8" s="119"/>
      <c r="T8" s="119"/>
      <c r="U8" s="119"/>
      <c r="V8" s="119"/>
      <c r="W8" s="119"/>
    </row>
    <row r="9" spans="1:23" s="5" customFormat="1" ht="16.5" customHeight="1" thickBot="1">
      <c r="A9" s="110"/>
      <c r="B9" s="110"/>
      <c r="C9" s="110"/>
      <c r="D9" s="110"/>
      <c r="E9" s="111"/>
      <c r="F9" s="364" t="s">
        <v>2315</v>
      </c>
      <c r="G9" s="111"/>
      <c r="H9" s="110"/>
      <c r="I9" s="110"/>
      <c r="J9" s="110"/>
      <c r="K9" s="110"/>
      <c r="L9" s="110"/>
      <c r="M9" s="110"/>
      <c r="N9" s="110"/>
      <c r="O9" s="110"/>
      <c r="P9" s="110"/>
      <c r="Q9" s="110"/>
      <c r="R9" s="120"/>
      <c r="S9" s="120"/>
      <c r="T9" s="120"/>
      <c r="U9" s="120"/>
      <c r="V9" s="120"/>
    </row>
    <row r="10" spans="1:23" s="186" customFormat="1" ht="16.5" hidden="1" customHeight="1" thickBot="1">
      <c r="A10" s="212"/>
      <c r="B10" s="212"/>
      <c r="C10" s="212"/>
      <c r="D10" s="212"/>
      <c r="E10" s="212"/>
      <c r="F10" s="212"/>
      <c r="G10" s="212">
        <v>19</v>
      </c>
      <c r="H10" s="212">
        <v>20</v>
      </c>
      <c r="I10" s="212">
        <v>21</v>
      </c>
      <c r="J10" s="212">
        <v>22</v>
      </c>
      <c r="K10" s="212">
        <v>23</v>
      </c>
      <c r="L10" s="212">
        <v>24</v>
      </c>
      <c r="M10" s="212">
        <v>25</v>
      </c>
      <c r="N10" s="212">
        <v>26</v>
      </c>
      <c r="O10" s="212">
        <v>27</v>
      </c>
      <c r="P10" s="212">
        <v>28</v>
      </c>
      <c r="Q10" s="212">
        <v>29</v>
      </c>
      <c r="R10" s="212">
        <v>30</v>
      </c>
      <c r="S10" s="212">
        <v>31</v>
      </c>
      <c r="T10" s="212">
        <v>32</v>
      </c>
      <c r="U10" s="212">
        <v>33</v>
      </c>
      <c r="V10" s="212">
        <v>34</v>
      </c>
    </row>
    <row r="11" spans="1:23" ht="60" customHeight="1" thickBot="1">
      <c r="E11" s="28"/>
      <c r="F11" s="28"/>
      <c r="G11" s="372" t="s">
        <v>4</v>
      </c>
      <c r="H11" s="53" t="s">
        <v>5</v>
      </c>
      <c r="I11" s="54" t="s">
        <v>5</v>
      </c>
      <c r="J11" s="54" t="s">
        <v>5</v>
      </c>
      <c r="K11" s="52" t="s">
        <v>5</v>
      </c>
      <c r="L11" s="98" t="s">
        <v>5</v>
      </c>
      <c r="M11" s="53" t="s">
        <v>6</v>
      </c>
      <c r="N11" s="54" t="s">
        <v>6</v>
      </c>
      <c r="O11" s="54" t="s">
        <v>6</v>
      </c>
      <c r="P11" s="52" t="s">
        <v>6</v>
      </c>
      <c r="Q11" s="98" t="s">
        <v>6</v>
      </c>
      <c r="R11" s="53" t="s">
        <v>7</v>
      </c>
      <c r="S11" s="54" t="s">
        <v>7</v>
      </c>
      <c r="T11" s="54" t="s">
        <v>7</v>
      </c>
      <c r="U11" s="52" t="s">
        <v>7</v>
      </c>
      <c r="V11" s="29" t="s">
        <v>7</v>
      </c>
    </row>
    <row r="12" spans="1:23" ht="15.75" thickBot="1">
      <c r="B12" s="53" t="s">
        <v>387</v>
      </c>
      <c r="C12" s="54" t="s">
        <v>413</v>
      </c>
      <c r="D12" s="55" t="s">
        <v>389</v>
      </c>
      <c r="E12" s="54" t="s">
        <v>8</v>
      </c>
      <c r="F12" s="55" t="s">
        <v>9</v>
      </c>
      <c r="G12" s="373"/>
      <c r="H12" s="160" t="s">
        <v>471</v>
      </c>
      <c r="I12" s="160" t="s">
        <v>472</v>
      </c>
      <c r="J12" s="160" t="s">
        <v>473</v>
      </c>
      <c r="K12" s="160" t="s">
        <v>474</v>
      </c>
      <c r="L12" s="29" t="s">
        <v>14</v>
      </c>
      <c r="M12" s="160" t="s">
        <v>471</v>
      </c>
      <c r="N12" s="160" t="s">
        <v>472</v>
      </c>
      <c r="O12" s="160" t="s">
        <v>473</v>
      </c>
      <c r="P12" s="160" t="s">
        <v>474</v>
      </c>
      <c r="Q12" s="29" t="s">
        <v>14</v>
      </c>
      <c r="R12" s="160" t="s">
        <v>471</v>
      </c>
      <c r="S12" s="160" t="s">
        <v>472</v>
      </c>
      <c r="T12" s="160" t="s">
        <v>473</v>
      </c>
      <c r="U12" s="160" t="s">
        <v>474</v>
      </c>
      <c r="V12" s="29" t="s">
        <v>14</v>
      </c>
    </row>
    <row r="13" spans="1:23" ht="16.5" customHeight="1">
      <c r="B13" s="39"/>
      <c r="C13" s="43"/>
      <c r="D13" s="45"/>
      <c r="E13" s="40" t="s">
        <v>1</v>
      </c>
      <c r="F13" s="41" t="s">
        <v>3</v>
      </c>
      <c r="G13" s="99">
        <f>IF((VLOOKUP($E13,'Income &amp; Expenditure Backsheet'!$D$7:$AK$184,G$10,0))="","",(VLOOKUP($E13,'Income &amp; Expenditure Backsheet'!$D$7:$AK$184,G$10,0)))</f>
        <v>5878824878</v>
      </c>
      <c r="H13" s="100">
        <f>IF((VLOOKUP($E13,'Income &amp; Expenditure Backsheet'!$D$7:$AK$184,H$10,0))="","",(VLOOKUP($E13,'Income &amp; Expenditure Backsheet'!$D$7:$AK$184,H$10,0)))</f>
        <v>1565290195.2087576</v>
      </c>
      <c r="I13" s="100">
        <f>IF((VLOOKUP($E13,'Income &amp; Expenditure Backsheet'!$D$7:$AK$184,I$10,0))="","",(VLOOKUP($E13,'Income &amp; Expenditure Backsheet'!$D$7:$AK$184,I$10,0)))</f>
        <v>1422083842.1858335</v>
      </c>
      <c r="J13" s="100">
        <f>IF((VLOOKUP($E13,'Income &amp; Expenditure Backsheet'!$D$7:$AK$184,J$10,0))="","",(VLOOKUP($E13,'Income &amp; Expenditure Backsheet'!$D$7:$AK$184,J$10,0)))</f>
        <v>1431198820.6858335</v>
      </c>
      <c r="K13" s="100">
        <f>IF((VLOOKUP($E13,'Income &amp; Expenditure Backsheet'!$D$7:$AK$184,K$10,0))="","",(VLOOKUP($E13,'Income &amp; Expenditure Backsheet'!$D$7:$AK$184,K$10,0)))</f>
        <v>1455910686.2058332</v>
      </c>
      <c r="L13" s="100">
        <f>IF((VLOOKUP($E13,'Income &amp; Expenditure Backsheet'!$D$7:$AK$184,L$10,0))="","",(VLOOKUP($E13,'Income &amp; Expenditure Backsheet'!$D$7:$AK$184,L$10,0)))</f>
        <v>5874483544.2862568</v>
      </c>
      <c r="M13" s="100">
        <f>IF((VLOOKUP($E13,'Income &amp; Expenditure Backsheet'!$D$7:$AK$184,M$10,0))="","",(VLOOKUP($E13,'Income &amp; Expenditure Backsheet'!$D$7:$AK$184,M$10,0)))</f>
        <v>1545795646.3026154</v>
      </c>
      <c r="N13" s="100">
        <f>IF((VLOOKUP($E13,'Income &amp; Expenditure Backsheet'!$D$7:$AK$184,N$10,0))="","",(VLOOKUP($E13,'Income &amp; Expenditure Backsheet'!$D$7:$AK$184,N$10,0)))</f>
        <v>1414477719.38428</v>
      </c>
      <c r="O13" s="100">
        <f>IF((VLOOKUP($E13,'Income &amp; Expenditure Backsheet'!$D$7:$AK$184,O$10,0))="","",(VLOOKUP($E13,'Income &amp; Expenditure Backsheet'!$D$7:$AK$184,O$10,0)))</f>
        <v>1463973642.338748</v>
      </c>
      <c r="P13" s="100">
        <f>IF((VLOOKUP($E13,'Income &amp; Expenditure Backsheet'!$D$7:$AK$184,P$10,0))="","",(VLOOKUP($E13,'Income &amp; Expenditure Backsheet'!$D$7:$AK$184,P$10,0)))</f>
        <v>1480343385.9590716</v>
      </c>
      <c r="Q13" s="100">
        <f>IF((VLOOKUP($E13,'Income &amp; Expenditure Backsheet'!$D$7:$AK$184,Q$10,0))="","",(VLOOKUP($E13,'Income &amp; Expenditure Backsheet'!$D$7:$AK$184,Q$10,0)))</f>
        <v>5904590393.9847155</v>
      </c>
      <c r="R13" s="100">
        <f>IF((VLOOKUP($E13,'Income &amp; Expenditure Backsheet'!$D$7:$AK$184,R$10,0))="","",(VLOOKUP($E13,'Income &amp; Expenditure Backsheet'!$D$7:$AK$184,R$10,0)))</f>
        <v>1523735239.5367556</v>
      </c>
      <c r="S13" s="100">
        <f>IF((VLOOKUP($E13,'Income &amp; Expenditure Backsheet'!$D$7:$AK$184,S$10,0))="","",(VLOOKUP($E13,'Income &amp; Expenditure Backsheet'!$D$7:$AK$184,S$10,0)))</f>
        <v>1416823905.9902117</v>
      </c>
      <c r="T13" s="100">
        <f>IF((VLOOKUP($E13,'Income &amp; Expenditure Backsheet'!$D$7:$AK$184,T$10,0))="","",(VLOOKUP($E13,'Income &amp; Expenditure Backsheet'!$D$7:$AK$184,T$10,0)))</f>
        <v>1470735381.6686409</v>
      </c>
      <c r="U13" s="100">
        <f>IF((VLOOKUP($E13,'Income &amp; Expenditure Backsheet'!$D$7:$AK$184,U$10,0))="","",(VLOOKUP($E13,'Income &amp; Expenditure Backsheet'!$D$7:$AK$184,U$10,0)))</f>
        <v>1480414875.1636775</v>
      </c>
      <c r="V13" s="100">
        <f>IF((VLOOKUP($E13,'Income &amp; Expenditure Backsheet'!$D$7:$AK$184,V$10,0))="","",(VLOOKUP($E13,'Income &amp; Expenditure Backsheet'!$D$7:$AK$184,V$10,0)))</f>
        <v>5891709402.3592844</v>
      </c>
    </row>
    <row r="14" spans="1:23" ht="16.5" customHeight="1">
      <c r="B14" s="42" t="s">
        <v>16</v>
      </c>
      <c r="C14" s="44"/>
      <c r="D14" s="45"/>
      <c r="E14" s="43" t="s">
        <v>15</v>
      </c>
      <c r="F14" s="45" t="s">
        <v>16</v>
      </c>
      <c r="G14" s="101">
        <f>IF((VLOOKUP($E14,'Income &amp; Expenditure Backsheet'!$D$7:$AK$184,G$10,0))="","",(VLOOKUP($E14,'Income &amp; Expenditure Backsheet'!$D$7:$AK$184,G$10,0)))</f>
        <v>2123883636</v>
      </c>
      <c r="H14" s="102">
        <f>IF((VLOOKUP($E14,'Income &amp; Expenditure Backsheet'!$D$7:$AK$184,H$10,0))="","",(VLOOKUP($E14,'Income &amp; Expenditure Backsheet'!$D$7:$AK$184,H$10,0)))</f>
        <v>523225036.37104189</v>
      </c>
      <c r="I14" s="102">
        <f>IF((VLOOKUP($E14,'Income &amp; Expenditure Backsheet'!$D$7:$AK$184,I$10,0))="","",(VLOOKUP($E14,'Income &amp; Expenditure Backsheet'!$D$7:$AK$184,I$10,0)))</f>
        <v>526208220.51916665</v>
      </c>
      <c r="J14" s="102">
        <f>IF((VLOOKUP($E14,'Income &amp; Expenditure Backsheet'!$D$7:$AK$184,J$10,0))="","",(VLOOKUP($E14,'Income &amp; Expenditure Backsheet'!$D$7:$AK$184,J$10,0)))</f>
        <v>529981549.51916665</v>
      </c>
      <c r="K14" s="102">
        <f>IF((VLOOKUP($E14,'Income &amp; Expenditure Backsheet'!$D$7:$AK$184,K$10,0))="","",(VLOOKUP($E14,'Income &amp; Expenditure Backsheet'!$D$7:$AK$184,K$10,0)))</f>
        <v>539463792.33916664</v>
      </c>
      <c r="L14" s="102">
        <f>IF((VLOOKUP($E14,'Income &amp; Expenditure Backsheet'!$D$7:$AK$184,L$10,0))="","",(VLOOKUP($E14,'Income &amp; Expenditure Backsheet'!$D$7:$AK$184,L$10,0)))</f>
        <v>2118878598.7485418</v>
      </c>
      <c r="M14" s="102">
        <f>IF((VLOOKUP($E14,'Income &amp; Expenditure Backsheet'!$D$7:$AK$184,M$10,0))="","",(VLOOKUP($E14,'Income &amp; Expenditure Backsheet'!$D$7:$AK$184,M$10,0)))</f>
        <v>522878745.1886946</v>
      </c>
      <c r="N14" s="102">
        <f>IF((VLOOKUP($E14,'Income &amp; Expenditure Backsheet'!$D$7:$AK$184,N$10,0))="","",(VLOOKUP($E14,'Income &amp; Expenditure Backsheet'!$D$7:$AK$184,N$10,0)))</f>
        <v>530968769.99866909</v>
      </c>
      <c r="O14" s="102">
        <f>IF((VLOOKUP($E14,'Income &amp; Expenditure Backsheet'!$D$7:$AK$184,O$10,0))="","",(VLOOKUP($E14,'Income &amp; Expenditure Backsheet'!$D$7:$AK$184,O$10,0)))</f>
        <v>535581365.97113502</v>
      </c>
      <c r="P14" s="102">
        <f>IF((VLOOKUP($E14,'Income &amp; Expenditure Backsheet'!$D$7:$AK$184,P$10,0))="","",(VLOOKUP($E14,'Income &amp; Expenditure Backsheet'!$D$7:$AK$184,P$10,0)))</f>
        <v>551008473.74041724</v>
      </c>
      <c r="Q14" s="102">
        <f>IF((VLOOKUP($E14,'Income &amp; Expenditure Backsheet'!$D$7:$AK$184,Q$10,0))="","",(VLOOKUP($E14,'Income &amp; Expenditure Backsheet'!$D$7:$AK$184,Q$10,0)))</f>
        <v>2140437354.8989158</v>
      </c>
      <c r="R14" s="102">
        <f>IF((VLOOKUP($E14,'Income &amp; Expenditure Backsheet'!$D$7:$AK$184,R$10,0))="","",(VLOOKUP($E14,'Income &amp; Expenditure Backsheet'!$D$7:$AK$184,R$10,0)))</f>
        <v>511745857.72971785</v>
      </c>
      <c r="S14" s="102">
        <f>IF((VLOOKUP($E14,'Income &amp; Expenditure Backsheet'!$D$7:$AK$184,S$10,0))="","",(VLOOKUP($E14,'Income &amp; Expenditure Backsheet'!$D$7:$AK$184,S$10,0)))</f>
        <v>533821087.65867239</v>
      </c>
      <c r="T14" s="102">
        <f>IF((VLOOKUP($E14,'Income &amp; Expenditure Backsheet'!$D$7:$AK$184,T$10,0))="","",(VLOOKUP($E14,'Income &amp; Expenditure Backsheet'!$D$7:$AK$184,T$10,0)))</f>
        <v>547540256.5964334</v>
      </c>
      <c r="U14" s="102">
        <f>IF((VLOOKUP($E14,'Income &amp; Expenditure Backsheet'!$D$7:$AK$184,U$10,0))="","",(VLOOKUP($E14,'Income &amp; Expenditure Backsheet'!$D$7:$AK$184,U$10,0)))</f>
        <v>544000055.28399062</v>
      </c>
      <c r="V14" s="102">
        <f>IF((VLOOKUP($E14,'Income &amp; Expenditure Backsheet'!$D$7:$AK$184,V$10,0))="","",(VLOOKUP($E14,'Income &amp; Expenditure Backsheet'!$D$7:$AK$184,V$10,0)))</f>
        <v>2137107257.2688141</v>
      </c>
    </row>
    <row r="15" spans="1:23" ht="16.5" customHeight="1">
      <c r="B15" s="42" t="s">
        <v>18</v>
      </c>
      <c r="C15" s="44"/>
      <c r="D15" s="45"/>
      <c r="E15" s="43" t="s">
        <v>17</v>
      </c>
      <c r="F15" s="45" t="s">
        <v>18</v>
      </c>
      <c r="G15" s="101">
        <f>IF((VLOOKUP($E15,'Income &amp; Expenditure Backsheet'!$D$7:$AK$184,G$10,0))="","",(VLOOKUP($E15,'Income &amp; Expenditure Backsheet'!$D$7:$AK$184,G$10,0)))</f>
        <v>1796456695</v>
      </c>
      <c r="H15" s="102">
        <f>IF((VLOOKUP($E15,'Income &amp; Expenditure Backsheet'!$D$7:$AK$184,H$10,0))="","",(VLOOKUP($E15,'Income &amp; Expenditure Backsheet'!$D$7:$AK$184,H$10,0)))</f>
        <v>533589991.1377157</v>
      </c>
      <c r="I15" s="102">
        <f>IF((VLOOKUP($E15,'Income &amp; Expenditure Backsheet'!$D$7:$AK$184,I$10,0))="","",(VLOOKUP($E15,'Income &amp; Expenditure Backsheet'!$D$7:$AK$184,I$10,0)))</f>
        <v>420307462.96666664</v>
      </c>
      <c r="J15" s="102">
        <f>IF((VLOOKUP($E15,'Income &amp; Expenditure Backsheet'!$D$7:$AK$184,J$10,0))="","",(VLOOKUP($E15,'Income &amp; Expenditure Backsheet'!$D$7:$AK$184,J$10,0)))</f>
        <v>420717051.96666664</v>
      </c>
      <c r="K15" s="102">
        <f>IF((VLOOKUP($E15,'Income &amp; Expenditure Backsheet'!$D$7:$AK$184,K$10,0))="","",(VLOOKUP($E15,'Income &amp; Expenditure Backsheet'!$D$7:$AK$184,K$10,0)))</f>
        <v>421750498.96666664</v>
      </c>
      <c r="L15" s="102">
        <f>IF((VLOOKUP($E15,'Income &amp; Expenditure Backsheet'!$D$7:$AK$184,L$10,0))="","",(VLOOKUP($E15,'Income &amp; Expenditure Backsheet'!$D$7:$AK$184,L$10,0)))</f>
        <v>1796365005.0377157</v>
      </c>
      <c r="M15" s="102">
        <f>IF((VLOOKUP($E15,'Income &amp; Expenditure Backsheet'!$D$7:$AK$184,M$10,0))="","",(VLOOKUP($E15,'Income &amp; Expenditure Backsheet'!$D$7:$AK$184,M$10,0)))</f>
        <v>528219987.04669905</v>
      </c>
      <c r="N15" s="102">
        <f>IF((VLOOKUP($E15,'Income &amp; Expenditure Backsheet'!$D$7:$AK$184,N$10,0))="","",(VLOOKUP($E15,'Income &amp; Expenditure Backsheet'!$D$7:$AK$184,N$10,0)))</f>
        <v>419121773.71666664</v>
      </c>
      <c r="O15" s="102">
        <f>IF((VLOOKUP($E15,'Income &amp; Expenditure Backsheet'!$D$7:$AK$184,O$10,0))="","",(VLOOKUP($E15,'Income &amp; Expenditure Backsheet'!$D$7:$AK$184,O$10,0)))</f>
        <v>432658504.37966853</v>
      </c>
      <c r="P15" s="102">
        <f>IF((VLOOKUP($E15,'Income &amp; Expenditure Backsheet'!$D$7:$AK$184,P$10,0))="","",(VLOOKUP($E15,'Income &amp; Expenditure Backsheet'!$D$7:$AK$184,P$10,0)))</f>
        <v>429824857.32300186</v>
      </c>
      <c r="Q15" s="102">
        <f>IF((VLOOKUP($E15,'Income &amp; Expenditure Backsheet'!$D$7:$AK$184,Q$10,0))="","",(VLOOKUP($E15,'Income &amp; Expenditure Backsheet'!$D$7:$AK$184,Q$10,0)))</f>
        <v>1809825122.4660361</v>
      </c>
      <c r="R15" s="102">
        <f>IF((VLOOKUP($E15,'Income &amp; Expenditure Backsheet'!$D$7:$AK$184,R$10,0))="","",(VLOOKUP($E15,'Income &amp; Expenditure Backsheet'!$D$7:$AK$184,R$10,0)))</f>
        <v>525640321.27818853</v>
      </c>
      <c r="S15" s="102">
        <f>IF((VLOOKUP($E15,'Income &amp; Expenditure Backsheet'!$D$7:$AK$184,S$10,0))="","",(VLOOKUP($E15,'Income &amp; Expenditure Backsheet'!$D$7:$AK$184,S$10,0)))</f>
        <v>421001342.00316703</v>
      </c>
      <c r="T15" s="102">
        <f>IF((VLOOKUP($E15,'Income &amp; Expenditure Backsheet'!$D$7:$AK$184,T$10,0))="","",(VLOOKUP($E15,'Income &amp; Expenditure Backsheet'!$D$7:$AK$184,T$10,0)))</f>
        <v>431453689.03345907</v>
      </c>
      <c r="U15" s="102">
        <f>IF((VLOOKUP($E15,'Income &amp; Expenditure Backsheet'!$D$7:$AK$184,U$10,0))="","",(VLOOKUP($E15,'Income &amp; Expenditure Backsheet'!$D$7:$AK$184,U$10,0)))</f>
        <v>430986757.53631204</v>
      </c>
      <c r="V15" s="102">
        <f>IF((VLOOKUP($E15,'Income &amp; Expenditure Backsheet'!$D$7:$AK$184,V$10,0))="","",(VLOOKUP($E15,'Income &amp; Expenditure Backsheet'!$D$7:$AK$184,V$10,0)))</f>
        <v>1809082109.8511269</v>
      </c>
    </row>
    <row r="16" spans="1:23" ht="16.5" customHeight="1">
      <c r="B16" s="42" t="s">
        <v>20</v>
      </c>
      <c r="C16" s="44"/>
      <c r="D16" s="45"/>
      <c r="E16" s="43" t="s">
        <v>19</v>
      </c>
      <c r="F16" s="45" t="s">
        <v>20</v>
      </c>
      <c r="G16" s="101">
        <f>IF((VLOOKUP($E16,'Income &amp; Expenditure Backsheet'!$D$7:$AK$184,G$10,0))="","",(VLOOKUP($E16,'Income &amp; Expenditure Backsheet'!$D$7:$AK$184,G$10,0)))</f>
        <v>861245478</v>
      </c>
      <c r="H16" s="102">
        <f>IF((VLOOKUP($E16,'Income &amp; Expenditure Backsheet'!$D$7:$AK$184,H$10,0))="","",(VLOOKUP($E16,'Income &amp; Expenditure Backsheet'!$D$7:$AK$184,H$10,0)))</f>
        <v>214621550.75</v>
      </c>
      <c r="I16" s="102">
        <f>IF((VLOOKUP($E16,'Income &amp; Expenditure Backsheet'!$D$7:$AK$184,I$10,0))="","",(VLOOKUP($E16,'Income &amp; Expenditure Backsheet'!$D$7:$AK$184,I$10,0)))</f>
        <v>215246550.75</v>
      </c>
      <c r="J16" s="102">
        <f>IF((VLOOKUP($E16,'Income &amp; Expenditure Backsheet'!$D$7:$AK$184,J$10,0))="","",(VLOOKUP($E16,'Income &amp; Expenditure Backsheet'!$D$7:$AK$184,J$10,0)))</f>
        <v>215246547.75</v>
      </c>
      <c r="K16" s="102">
        <f>IF((VLOOKUP($E16,'Income &amp; Expenditure Backsheet'!$D$7:$AK$184,K$10,0))="","",(VLOOKUP($E16,'Income &amp; Expenditure Backsheet'!$D$7:$AK$184,K$10,0)))</f>
        <v>217265459.25</v>
      </c>
      <c r="L16" s="102">
        <f>IF((VLOOKUP($E16,'Income &amp; Expenditure Backsheet'!$D$7:$AK$184,L$10,0))="","",(VLOOKUP($E16,'Income &amp; Expenditure Backsheet'!$D$7:$AK$184,L$10,0)))</f>
        <v>862380108.5</v>
      </c>
      <c r="M16" s="102">
        <f>IF((VLOOKUP($E16,'Income &amp; Expenditure Backsheet'!$D$7:$AK$184,M$10,0))="","",(VLOOKUP($E16,'Income &amp; Expenditure Backsheet'!$D$7:$AK$184,M$10,0)))</f>
        <v>209767740.49250001</v>
      </c>
      <c r="N16" s="102">
        <f>IF((VLOOKUP($E16,'Income &amp; Expenditure Backsheet'!$D$7:$AK$184,N$10,0))="","",(VLOOKUP($E16,'Income &amp; Expenditure Backsheet'!$D$7:$AK$184,N$10,0)))</f>
        <v>212873340.94227779</v>
      </c>
      <c r="O16" s="102">
        <f>IF((VLOOKUP($E16,'Income &amp; Expenditure Backsheet'!$D$7:$AK$184,O$10,0))="","",(VLOOKUP($E16,'Income &amp; Expenditure Backsheet'!$D$7:$AK$184,O$10,0)))</f>
        <v>215358095.97794443</v>
      </c>
      <c r="P16" s="102">
        <f>IF((VLOOKUP($E16,'Income &amp; Expenditure Backsheet'!$D$7:$AK$184,P$10,0))="","",(VLOOKUP($E16,'Income &amp; Expenditure Backsheet'!$D$7:$AK$184,P$10,0)))</f>
        <v>222894795.49565244</v>
      </c>
      <c r="Q16" s="102">
        <f>IF((VLOOKUP($E16,'Income &amp; Expenditure Backsheet'!$D$7:$AK$184,Q$10,0))="","",(VLOOKUP($E16,'Income &amp; Expenditure Backsheet'!$D$7:$AK$184,Q$10,0)))</f>
        <v>860893972.90837467</v>
      </c>
      <c r="R16" s="102">
        <f>IF((VLOOKUP($E16,'Income &amp; Expenditure Backsheet'!$D$7:$AK$184,R$10,0))="","",(VLOOKUP($E16,'Income &amp; Expenditure Backsheet'!$D$7:$AK$184,R$10,0)))</f>
        <v>208017654.45412749</v>
      </c>
      <c r="S16" s="102">
        <f>IF((VLOOKUP($E16,'Income &amp; Expenditure Backsheet'!$D$7:$AK$184,S$10,0))="","",(VLOOKUP($E16,'Income &amp; Expenditure Backsheet'!$D$7:$AK$184,S$10,0)))</f>
        <v>209097995.6183725</v>
      </c>
      <c r="T16" s="102">
        <f>IF((VLOOKUP($E16,'Income &amp; Expenditure Backsheet'!$D$7:$AK$184,T$10,0))="","",(VLOOKUP($E16,'Income &amp; Expenditure Backsheet'!$D$7:$AK$184,T$10,0)))</f>
        <v>212236271.67874822</v>
      </c>
      <c r="U16" s="102">
        <f>IF((VLOOKUP($E16,'Income &amp; Expenditure Backsheet'!$D$7:$AK$184,U$10,0))="","",(VLOOKUP($E16,'Income &amp; Expenditure Backsheet'!$D$7:$AK$184,U$10,0)))</f>
        <v>225561691.59337464</v>
      </c>
      <c r="V16" s="102">
        <f>IF((VLOOKUP($E16,'Income &amp; Expenditure Backsheet'!$D$7:$AK$184,V$10,0))="","",(VLOOKUP($E16,'Income &amp; Expenditure Backsheet'!$D$7:$AK$184,V$10,0)))</f>
        <v>854913613.34462285</v>
      </c>
    </row>
    <row r="17" spans="2:22" ht="16.5" customHeight="1">
      <c r="B17" s="42" t="s">
        <v>22</v>
      </c>
      <c r="C17" s="44"/>
      <c r="D17" s="45"/>
      <c r="E17" s="43" t="s">
        <v>21</v>
      </c>
      <c r="F17" s="45" t="s">
        <v>22</v>
      </c>
      <c r="G17" s="101">
        <f>IF((VLOOKUP($E17,'Income &amp; Expenditure Backsheet'!$D$7:$AK$184,G$10,0))="","",(VLOOKUP($E17,'Income &amp; Expenditure Backsheet'!$D$7:$AK$184,G$10,0)))</f>
        <v>1097239069</v>
      </c>
      <c r="H17" s="102">
        <f>IF((VLOOKUP($E17,'Income &amp; Expenditure Backsheet'!$D$7:$AK$184,H$10,0))="","",(VLOOKUP($E17,'Income &amp; Expenditure Backsheet'!$D$7:$AK$184,H$10,0)))</f>
        <v>293853616.94999999</v>
      </c>
      <c r="I17" s="102">
        <f>IF((VLOOKUP($E17,'Income &amp; Expenditure Backsheet'!$D$7:$AK$184,I$10,0))="","",(VLOOKUP($E17,'Income &amp; Expenditure Backsheet'!$D$7:$AK$184,I$10,0)))</f>
        <v>260321607.94999999</v>
      </c>
      <c r="J17" s="102">
        <f>IF((VLOOKUP($E17,'Income &amp; Expenditure Backsheet'!$D$7:$AK$184,J$10,0))="","",(VLOOKUP($E17,'Income &amp; Expenditure Backsheet'!$D$7:$AK$184,J$10,0)))</f>
        <v>265253671.44999999</v>
      </c>
      <c r="K17" s="102">
        <f>IF((VLOOKUP($E17,'Income &amp; Expenditure Backsheet'!$D$7:$AK$184,K$10,0))="","",(VLOOKUP($E17,'Income &amp; Expenditure Backsheet'!$D$7:$AK$184,K$10,0)))</f>
        <v>277430935.64999998</v>
      </c>
      <c r="L17" s="102">
        <f>IF((VLOOKUP($E17,'Income &amp; Expenditure Backsheet'!$D$7:$AK$184,L$10,0))="","",(VLOOKUP($E17,'Income &amp; Expenditure Backsheet'!$D$7:$AK$184,L$10,0)))</f>
        <v>1096859832</v>
      </c>
      <c r="M17" s="102">
        <f>IF((VLOOKUP($E17,'Income &amp; Expenditure Backsheet'!$D$7:$AK$184,M$10,0))="","",(VLOOKUP($E17,'Income &amp; Expenditure Backsheet'!$D$7:$AK$184,M$10,0)))</f>
        <v>284929173.57472175</v>
      </c>
      <c r="N17" s="102">
        <f>IF((VLOOKUP($E17,'Income &amp; Expenditure Backsheet'!$D$7:$AK$184,N$10,0))="","",(VLOOKUP($E17,'Income &amp; Expenditure Backsheet'!$D$7:$AK$184,N$10,0)))</f>
        <v>251513834.72666669</v>
      </c>
      <c r="O17" s="102">
        <f>IF((VLOOKUP($E17,'Income &amp; Expenditure Backsheet'!$D$7:$AK$184,O$10,0))="","",(VLOOKUP($E17,'Income &amp; Expenditure Backsheet'!$D$7:$AK$184,O$10,0)))</f>
        <v>280375676.00999999</v>
      </c>
      <c r="P17" s="102">
        <f>IF((VLOOKUP($E17,'Income &amp; Expenditure Backsheet'!$D$7:$AK$184,P$10,0))="","",(VLOOKUP($E17,'Income &amp; Expenditure Backsheet'!$D$7:$AK$184,P$10,0)))</f>
        <v>276615259.39999998</v>
      </c>
      <c r="Q17" s="102">
        <f>IF((VLOOKUP($E17,'Income &amp; Expenditure Backsheet'!$D$7:$AK$184,Q$10,0))="","",(VLOOKUP($E17,'Income &amp; Expenditure Backsheet'!$D$7:$AK$184,Q$10,0)))</f>
        <v>1093433943.7113883</v>
      </c>
      <c r="R17" s="102">
        <f>IF((VLOOKUP($E17,'Income &amp; Expenditure Backsheet'!$D$7:$AK$184,R$10,0))="","",(VLOOKUP($E17,'Income &amp; Expenditure Backsheet'!$D$7:$AK$184,R$10,0)))</f>
        <v>278331406.07472175</v>
      </c>
      <c r="S17" s="102">
        <f>IF((VLOOKUP($E17,'Income &amp; Expenditure Backsheet'!$D$7:$AK$184,S$10,0))="","",(VLOOKUP($E17,'Income &amp; Expenditure Backsheet'!$D$7:$AK$184,S$10,0)))</f>
        <v>252903480.71000001</v>
      </c>
      <c r="T17" s="102">
        <f>IF((VLOOKUP($E17,'Income &amp; Expenditure Backsheet'!$D$7:$AK$184,T$10,0))="","",(VLOOKUP($E17,'Income &amp; Expenditure Backsheet'!$D$7:$AK$184,T$10,0)))</f>
        <v>279505164.36000001</v>
      </c>
      <c r="U17" s="102">
        <f>IF((VLOOKUP($E17,'Income &amp; Expenditure Backsheet'!$D$7:$AK$184,U$10,0))="","",(VLOOKUP($E17,'Income &amp; Expenditure Backsheet'!$D$7:$AK$184,U$10,0)))</f>
        <v>279866370.75</v>
      </c>
      <c r="V17" s="102">
        <f>IF((VLOOKUP($E17,'Income &amp; Expenditure Backsheet'!$D$7:$AK$184,V$10,0))="","",(VLOOKUP($E17,'Income &amp; Expenditure Backsheet'!$D$7:$AK$184,V$10,0)))</f>
        <v>1090606421.8947217</v>
      </c>
    </row>
    <row r="18" spans="2:22" ht="16.5" customHeight="1">
      <c r="B18" s="42"/>
      <c r="C18" s="43" t="s">
        <v>24</v>
      </c>
      <c r="D18" s="45"/>
      <c r="E18" s="43" t="s">
        <v>23</v>
      </c>
      <c r="F18" s="45" t="s">
        <v>24</v>
      </c>
      <c r="G18" s="101">
        <f>IF((VLOOKUP($E18,'Income &amp; Expenditure Backsheet'!$D$7:$AK$184,G$10,0))="","",(VLOOKUP($E18,'Income &amp; Expenditure Backsheet'!$D$7:$AK$184,G$10,0)))</f>
        <v>359523718</v>
      </c>
      <c r="H18" s="102">
        <f>IF((VLOOKUP($E18,'Income &amp; Expenditure Backsheet'!$D$7:$AK$184,H$10,0))="","",(VLOOKUP($E18,'Income &amp; Expenditure Backsheet'!$D$7:$AK$184,H$10,0)))</f>
        <v>88065794.480000004</v>
      </c>
      <c r="I18" s="102">
        <f>IF((VLOOKUP($E18,'Income &amp; Expenditure Backsheet'!$D$7:$AK$184,I$10,0))="","",(VLOOKUP($E18,'Income &amp; Expenditure Backsheet'!$D$7:$AK$184,I$10,0)))</f>
        <v>89127430.099999994</v>
      </c>
      <c r="J18" s="102">
        <f>IF((VLOOKUP($E18,'Income &amp; Expenditure Backsheet'!$D$7:$AK$184,J$10,0))="","",(VLOOKUP($E18,'Income &amp; Expenditure Backsheet'!$D$7:$AK$184,J$10,0)))</f>
        <v>89703265.099999994</v>
      </c>
      <c r="K18" s="102">
        <f>IF((VLOOKUP($E18,'Income &amp; Expenditure Backsheet'!$D$7:$AK$184,K$10,0))="","",(VLOOKUP($E18,'Income &amp; Expenditure Backsheet'!$D$7:$AK$184,K$10,0)))</f>
        <v>92627123.150000006</v>
      </c>
      <c r="L18" s="102">
        <f>IF((VLOOKUP($E18,'Income &amp; Expenditure Backsheet'!$D$7:$AK$184,L$10,0))="","",(VLOOKUP($E18,'Income &amp; Expenditure Backsheet'!$D$7:$AK$184,L$10,0)))</f>
        <v>359523612.82999998</v>
      </c>
      <c r="M18" s="102">
        <f>IF((VLOOKUP($E18,'Income &amp; Expenditure Backsheet'!$D$7:$AK$184,M$10,0))="","",(VLOOKUP($E18,'Income &amp; Expenditure Backsheet'!$D$7:$AK$184,M$10,0)))</f>
        <v>88896779.139717758</v>
      </c>
      <c r="N18" s="102">
        <f>IF((VLOOKUP($E18,'Income &amp; Expenditure Backsheet'!$D$7:$AK$184,N$10,0))="","",(VLOOKUP($E18,'Income &amp; Expenditure Backsheet'!$D$7:$AK$184,N$10,0)))</f>
        <v>90570864.75</v>
      </c>
      <c r="O18" s="102">
        <f>IF((VLOOKUP($E18,'Income &amp; Expenditure Backsheet'!$D$7:$AK$184,O$10,0))="","",(VLOOKUP($E18,'Income &amp; Expenditure Backsheet'!$D$7:$AK$184,O$10,0)))</f>
        <v>92312517.75</v>
      </c>
      <c r="P18" s="102">
        <f>IF((VLOOKUP($E18,'Income &amp; Expenditure Backsheet'!$D$7:$AK$184,P$10,0))="","",(VLOOKUP($E18,'Income &amp; Expenditure Backsheet'!$D$7:$AK$184,P$10,0)))</f>
        <v>95212745.840282246</v>
      </c>
      <c r="Q18" s="102">
        <f>IF((VLOOKUP($E18,'Income &amp; Expenditure Backsheet'!$D$7:$AK$184,Q$10,0))="","",(VLOOKUP($E18,'Income &amp; Expenditure Backsheet'!$D$7:$AK$184,Q$10,0)))</f>
        <v>366992907.48000002</v>
      </c>
      <c r="R18" s="102">
        <f>IF((VLOOKUP($E18,'Income &amp; Expenditure Backsheet'!$D$7:$AK$184,R$10,0))="","",(VLOOKUP($E18,'Income &amp; Expenditure Backsheet'!$D$7:$AK$184,R$10,0)))</f>
        <v>87131942.679717869</v>
      </c>
      <c r="S18" s="102">
        <f>IF((VLOOKUP($E18,'Income &amp; Expenditure Backsheet'!$D$7:$AK$184,S$10,0))="","",(VLOOKUP($E18,'Income &amp; Expenditure Backsheet'!$D$7:$AK$184,S$10,0)))</f>
        <v>90947030</v>
      </c>
      <c r="T18" s="102">
        <f>IF((VLOOKUP($E18,'Income &amp; Expenditure Backsheet'!$D$7:$AK$184,T$10,0))="","",(VLOOKUP($E18,'Income &amp; Expenditure Backsheet'!$D$7:$AK$184,T$10,0)))</f>
        <v>94539837.083333343</v>
      </c>
      <c r="U18" s="102">
        <f>IF((VLOOKUP($E18,'Income &amp; Expenditure Backsheet'!$D$7:$AK$184,U$10,0))="","",(VLOOKUP($E18,'Income &amp; Expenditure Backsheet'!$D$7:$AK$184,U$10,0)))</f>
        <v>94014522.590282127</v>
      </c>
      <c r="V18" s="102">
        <f>IF((VLOOKUP($E18,'Income &amp; Expenditure Backsheet'!$D$7:$AK$184,V$10,0))="","",(VLOOKUP($E18,'Income &amp; Expenditure Backsheet'!$D$7:$AK$184,V$10,0)))</f>
        <v>366633332.35333335</v>
      </c>
    </row>
    <row r="19" spans="2:22" ht="16.5" customHeight="1">
      <c r="B19" s="42"/>
      <c r="C19" s="43" t="s">
        <v>26</v>
      </c>
      <c r="D19" s="45"/>
      <c r="E19" s="43" t="s">
        <v>25</v>
      </c>
      <c r="F19" s="45" t="s">
        <v>26</v>
      </c>
      <c r="G19" s="101">
        <f>IF((VLOOKUP($E19,'Income &amp; Expenditure Backsheet'!$D$7:$AK$184,G$10,0))="","",(VLOOKUP($E19,'Income &amp; Expenditure Backsheet'!$D$7:$AK$184,G$10,0)))</f>
        <v>955975273</v>
      </c>
      <c r="H19" s="102">
        <f>IF((VLOOKUP($E19,'Income &amp; Expenditure Backsheet'!$D$7:$AK$184,H$10,0))="","",(VLOOKUP($E19,'Income &amp; Expenditure Backsheet'!$D$7:$AK$184,H$10,0)))</f>
        <v>233600672.45854187</v>
      </c>
      <c r="I19" s="102">
        <f>IF((VLOOKUP($E19,'Income &amp; Expenditure Backsheet'!$D$7:$AK$184,I$10,0))="","",(VLOOKUP($E19,'Income &amp; Expenditure Backsheet'!$D$7:$AK$184,I$10,0)))</f>
        <v>235622396.98666668</v>
      </c>
      <c r="J19" s="102">
        <f>IF((VLOOKUP($E19,'Income &amp; Expenditure Backsheet'!$D$7:$AK$184,J$10,0))="","",(VLOOKUP($E19,'Income &amp; Expenditure Backsheet'!$D$7:$AK$184,J$10,0)))</f>
        <v>238923754.98666668</v>
      </c>
      <c r="K19" s="102">
        <f>IF((VLOOKUP($E19,'Income &amp; Expenditure Backsheet'!$D$7:$AK$184,K$10,0))="","",(VLOOKUP($E19,'Income &amp; Expenditure Backsheet'!$D$7:$AK$184,K$10,0)))</f>
        <v>245590092.75666666</v>
      </c>
      <c r="L19" s="102">
        <f>IF((VLOOKUP($E19,'Income &amp; Expenditure Backsheet'!$D$7:$AK$184,L$10,0))="","",(VLOOKUP($E19,'Income &amp; Expenditure Backsheet'!$D$7:$AK$184,L$10,0)))</f>
        <v>953736917.18854189</v>
      </c>
      <c r="M19" s="102">
        <f>IF((VLOOKUP($E19,'Income &amp; Expenditure Backsheet'!$D$7:$AK$184,M$10,0))="","",(VLOOKUP($E19,'Income &amp; Expenditure Backsheet'!$D$7:$AK$184,M$10,0)))</f>
        <v>232360356.75</v>
      </c>
      <c r="N19" s="102">
        <f>IF((VLOOKUP($E19,'Income &amp; Expenditure Backsheet'!$D$7:$AK$184,N$10,0))="","",(VLOOKUP($E19,'Income &amp; Expenditure Backsheet'!$D$7:$AK$184,N$10,0)))</f>
        <v>237348057.1716882</v>
      </c>
      <c r="O19" s="102">
        <f>IF((VLOOKUP($E19,'Income &amp; Expenditure Backsheet'!$D$7:$AK$184,O$10,0))="","",(VLOOKUP($E19,'Income &amp; Expenditure Backsheet'!$D$7:$AK$184,O$10,0)))</f>
        <v>239304649.59063497</v>
      </c>
      <c r="P19" s="102">
        <f>IF((VLOOKUP($E19,'Income &amp; Expenditure Backsheet'!$D$7:$AK$184,P$10,0))="","",(VLOOKUP($E19,'Income &amp; Expenditure Backsheet'!$D$7:$AK$184,P$10,0)))</f>
        <v>252888225.47396836</v>
      </c>
      <c r="Q19" s="102">
        <f>IF((VLOOKUP($E19,'Income &amp; Expenditure Backsheet'!$D$7:$AK$184,Q$10,0))="","",(VLOOKUP($E19,'Income &amp; Expenditure Backsheet'!$D$7:$AK$184,Q$10,0)))</f>
        <v>961901288.98629141</v>
      </c>
      <c r="R19" s="102">
        <f>IF((VLOOKUP($E19,'Income &amp; Expenditure Backsheet'!$D$7:$AK$184,R$10,0))="","",(VLOOKUP($E19,'Income &amp; Expenditure Backsheet'!$D$7:$AK$184,R$10,0)))</f>
        <v>224534563.55000001</v>
      </c>
      <c r="S19" s="102">
        <f>IF((VLOOKUP($E19,'Income &amp; Expenditure Backsheet'!$D$7:$AK$184,S$10,0))="","",(VLOOKUP($E19,'Income &amp; Expenditure Backsheet'!$D$7:$AK$184,S$10,0)))</f>
        <v>239823859.0816915</v>
      </c>
      <c r="T19" s="102">
        <f>IF((VLOOKUP($E19,'Income &amp; Expenditure Backsheet'!$D$7:$AK$184,T$10,0))="","",(VLOOKUP($E19,'Income &amp; Expenditure Backsheet'!$D$7:$AK$184,T$10,0)))</f>
        <v>248217084.38260001</v>
      </c>
      <c r="U19" s="102">
        <f>IF((VLOOKUP($E19,'Income &amp; Expenditure Backsheet'!$D$7:$AK$184,U$10,0))="","",(VLOOKUP($E19,'Income &amp; Expenditure Backsheet'!$D$7:$AK$184,U$10,0)))</f>
        <v>245552668.19370851</v>
      </c>
      <c r="V19" s="102">
        <f>IF((VLOOKUP($E19,'Income &amp; Expenditure Backsheet'!$D$7:$AK$184,V$10,0))="","",(VLOOKUP($E19,'Income &amp; Expenditure Backsheet'!$D$7:$AK$184,V$10,0)))</f>
        <v>958128175.20800006</v>
      </c>
    </row>
    <row r="20" spans="2:22" ht="16.5" customHeight="1">
      <c r="B20" s="42"/>
      <c r="C20" s="43" t="s">
        <v>28</v>
      </c>
      <c r="D20" s="45"/>
      <c r="E20" s="43" t="s">
        <v>27</v>
      </c>
      <c r="F20" s="45" t="s">
        <v>28</v>
      </c>
      <c r="G20" s="101">
        <f>IF((VLOOKUP($E20,'Income &amp; Expenditure Backsheet'!$D$7:$AK$184,G$10,0))="","",(VLOOKUP($E20,'Income &amp; Expenditure Backsheet'!$D$7:$AK$184,G$10,0)))</f>
        <v>808384645</v>
      </c>
      <c r="H20" s="102">
        <f>IF((VLOOKUP($E20,'Income &amp; Expenditure Backsheet'!$D$7:$AK$184,H$10,0))="","",(VLOOKUP($E20,'Income &amp; Expenditure Backsheet'!$D$7:$AK$184,H$10,0)))</f>
        <v>201558569.4325</v>
      </c>
      <c r="I20" s="102">
        <f>IF((VLOOKUP($E20,'Income &amp; Expenditure Backsheet'!$D$7:$AK$184,I$10,0))="","",(VLOOKUP($E20,'Income &amp; Expenditure Backsheet'!$D$7:$AK$184,I$10,0)))</f>
        <v>201458393.4325</v>
      </c>
      <c r="J20" s="102">
        <f>IF((VLOOKUP($E20,'Income &amp; Expenditure Backsheet'!$D$7:$AK$184,J$10,0))="","",(VLOOKUP($E20,'Income &amp; Expenditure Backsheet'!$D$7:$AK$184,J$10,0)))</f>
        <v>201354529.4325</v>
      </c>
      <c r="K20" s="102">
        <f>IF((VLOOKUP($E20,'Income &amp; Expenditure Backsheet'!$D$7:$AK$184,K$10,0))="","",(VLOOKUP($E20,'Income &amp; Expenditure Backsheet'!$D$7:$AK$184,K$10,0)))</f>
        <v>201246576.4325</v>
      </c>
      <c r="L20" s="102">
        <f>IF((VLOOKUP($E20,'Income &amp; Expenditure Backsheet'!$D$7:$AK$184,L$10,0))="","",(VLOOKUP($E20,'Income &amp; Expenditure Backsheet'!$D$7:$AK$184,L$10,0)))</f>
        <v>805618068.73000002</v>
      </c>
      <c r="M20" s="102">
        <f>IF((VLOOKUP($E20,'Income &amp; Expenditure Backsheet'!$D$7:$AK$184,M$10,0))="","",(VLOOKUP($E20,'Income &amp; Expenditure Backsheet'!$D$7:$AK$184,M$10,0)))</f>
        <v>201621609.2989769</v>
      </c>
      <c r="N20" s="102">
        <f>IF((VLOOKUP($E20,'Income &amp; Expenditure Backsheet'!$D$7:$AK$184,N$10,0))="","",(VLOOKUP($E20,'Income &amp; Expenditure Backsheet'!$D$7:$AK$184,N$10,0)))</f>
        <v>203049848.0769808</v>
      </c>
      <c r="O20" s="102">
        <f>IF((VLOOKUP($E20,'Income &amp; Expenditure Backsheet'!$D$7:$AK$184,O$10,0))="","",(VLOOKUP($E20,'Income &amp; Expenditure Backsheet'!$D$7:$AK$184,O$10,0)))</f>
        <v>203964198.63050002</v>
      </c>
      <c r="P20" s="102">
        <f>IF((VLOOKUP($E20,'Income &amp; Expenditure Backsheet'!$D$7:$AK$184,P$10,0))="","",(VLOOKUP($E20,'Income &amp; Expenditure Backsheet'!$D$7:$AK$184,P$10,0)))</f>
        <v>202907502.42616665</v>
      </c>
      <c r="Q20" s="102">
        <f>IF((VLOOKUP($E20,'Income &amp; Expenditure Backsheet'!$D$7:$AK$184,Q$10,0))="","",(VLOOKUP($E20,'Income &amp; Expenditure Backsheet'!$D$7:$AK$184,Q$10,0)))</f>
        <v>811543158.43262434</v>
      </c>
      <c r="R20" s="102">
        <f>IF((VLOOKUP($E20,'Income &amp; Expenditure Backsheet'!$D$7:$AK$184,R$10,0))="","",(VLOOKUP($E20,'Income &amp; Expenditure Backsheet'!$D$7:$AK$184,R$10,0)))</f>
        <v>200079351.5</v>
      </c>
      <c r="S20" s="102">
        <f>IF((VLOOKUP($E20,'Income &amp; Expenditure Backsheet'!$D$7:$AK$184,S$10,0))="","",(VLOOKUP($E20,'Income &amp; Expenditure Backsheet'!$D$7:$AK$184,S$10,0)))</f>
        <v>203050198.5769808</v>
      </c>
      <c r="T20" s="102">
        <f>IF((VLOOKUP($E20,'Income &amp; Expenditure Backsheet'!$D$7:$AK$184,T$10,0))="","",(VLOOKUP($E20,'Income &amp; Expenditure Backsheet'!$D$7:$AK$184,T$10,0)))</f>
        <v>204783335.13050002</v>
      </c>
      <c r="U20" s="102">
        <f>IF((VLOOKUP($E20,'Income &amp; Expenditure Backsheet'!$D$7:$AK$184,U$10,0))="","",(VLOOKUP($E20,'Income &amp; Expenditure Backsheet'!$D$7:$AK$184,U$10,0)))</f>
        <v>204432864.5</v>
      </c>
      <c r="V20" s="102">
        <f>IF((VLOOKUP($E20,'Income &amp; Expenditure Backsheet'!$D$7:$AK$184,V$10,0))="","",(VLOOKUP($E20,'Income &amp; Expenditure Backsheet'!$D$7:$AK$184,V$10,0)))</f>
        <v>812345749.70748079</v>
      </c>
    </row>
    <row r="21" spans="2:22" ht="16.5" customHeight="1">
      <c r="B21" s="42"/>
      <c r="C21" s="43" t="s">
        <v>30</v>
      </c>
      <c r="D21" s="45"/>
      <c r="E21" s="43" t="s">
        <v>29</v>
      </c>
      <c r="F21" s="45" t="s">
        <v>30</v>
      </c>
      <c r="G21" s="101">
        <f>IF((VLOOKUP($E21,'Income &amp; Expenditure Backsheet'!$D$7:$AK$184,G$10,0))="","",(VLOOKUP($E21,'Income &amp; Expenditure Backsheet'!$D$7:$AK$184,G$10,0)))</f>
        <v>487071066</v>
      </c>
      <c r="H21" s="102">
        <f>IF((VLOOKUP($E21,'Income &amp; Expenditure Backsheet'!$D$7:$AK$184,H$10,0))="","",(VLOOKUP($E21,'Income &amp; Expenditure Backsheet'!$D$7:$AK$184,H$10,0)))</f>
        <v>122635333.75</v>
      </c>
      <c r="I21" s="102">
        <f>IF((VLOOKUP($E21,'Income &amp; Expenditure Backsheet'!$D$7:$AK$184,I$10,0))="","",(VLOOKUP($E21,'Income &amp; Expenditure Backsheet'!$D$7:$AK$184,I$10,0)))</f>
        <v>121289368.75</v>
      </c>
      <c r="J21" s="102">
        <f>IF((VLOOKUP($E21,'Income &amp; Expenditure Backsheet'!$D$7:$AK$184,J$10,0))="","",(VLOOKUP($E21,'Income &amp; Expenditure Backsheet'!$D$7:$AK$184,J$10,0)))</f>
        <v>121573179.75</v>
      </c>
      <c r="K21" s="102">
        <f>IF((VLOOKUP($E21,'Income &amp; Expenditure Backsheet'!$D$7:$AK$184,K$10,0))="","",(VLOOKUP($E21,'Income &amp; Expenditure Backsheet'!$D$7:$AK$184,K$10,0)))</f>
        <v>121573182.75</v>
      </c>
      <c r="L21" s="102">
        <f>IF((VLOOKUP($E21,'Income &amp; Expenditure Backsheet'!$D$7:$AK$184,L$10,0))="","",(VLOOKUP($E21,'Income &amp; Expenditure Backsheet'!$D$7:$AK$184,L$10,0)))</f>
        <v>487071065</v>
      </c>
      <c r="M21" s="102">
        <f>IF((VLOOKUP($E21,'Income &amp; Expenditure Backsheet'!$D$7:$AK$184,M$10,0))="","",(VLOOKUP($E21,'Income &amp; Expenditure Backsheet'!$D$7:$AK$184,M$10,0)))</f>
        <v>120236852.40898333</v>
      </c>
      <c r="N21" s="102">
        <f>IF((VLOOKUP($E21,'Income &amp; Expenditure Backsheet'!$D$7:$AK$184,N$10,0))="","",(VLOOKUP($E21,'Income &amp; Expenditure Backsheet'!$D$7:$AK$184,N$10,0)))</f>
        <v>119793694.5</v>
      </c>
      <c r="O21" s="102">
        <f>IF((VLOOKUP($E21,'Income &amp; Expenditure Backsheet'!$D$7:$AK$184,O$10,0))="","",(VLOOKUP($E21,'Income &amp; Expenditure Backsheet'!$D$7:$AK$184,O$10,0)))</f>
        <v>126354091.16666667</v>
      </c>
      <c r="P21" s="102">
        <f>IF((VLOOKUP($E21,'Income &amp; Expenditure Backsheet'!$D$7:$AK$184,P$10,0))="","",(VLOOKUP($E21,'Income &amp; Expenditure Backsheet'!$D$7:$AK$184,P$10,0)))</f>
        <v>123136913.5</v>
      </c>
      <c r="Q21" s="102">
        <f>IF((VLOOKUP($E21,'Income &amp; Expenditure Backsheet'!$D$7:$AK$184,Q$10,0))="","",(VLOOKUP($E21,'Income &amp; Expenditure Backsheet'!$D$7:$AK$184,Q$10,0)))</f>
        <v>489521551.57565004</v>
      </c>
      <c r="R21" s="102">
        <f>IF((VLOOKUP($E21,'Income &amp; Expenditure Backsheet'!$D$7:$AK$184,R$10,0))="","",(VLOOKUP($E21,'Income &amp; Expenditure Backsheet'!$D$7:$AK$184,R$10,0)))</f>
        <v>119661202</v>
      </c>
      <c r="S21" s="102">
        <f>IF((VLOOKUP($E21,'Income &amp; Expenditure Backsheet'!$D$7:$AK$184,S$10,0))="","",(VLOOKUP($E21,'Income &amp; Expenditure Backsheet'!$D$7:$AK$184,S$10,0)))</f>
        <v>120099965.25</v>
      </c>
      <c r="T21" s="102">
        <f>IF((VLOOKUP($E21,'Income &amp; Expenditure Backsheet'!$D$7:$AK$184,T$10,0))="","",(VLOOKUP($E21,'Income &amp; Expenditure Backsheet'!$D$7:$AK$184,T$10,0)))</f>
        <v>124533881.75</v>
      </c>
      <c r="U21" s="102">
        <f>IF((VLOOKUP($E21,'Income &amp; Expenditure Backsheet'!$D$7:$AK$184,U$10,0))="","",(VLOOKUP($E21,'Income &amp; Expenditure Backsheet'!$D$7:$AK$184,U$10,0)))</f>
        <v>125461424</v>
      </c>
      <c r="V21" s="102">
        <f>IF((VLOOKUP($E21,'Income &amp; Expenditure Backsheet'!$D$7:$AK$184,V$10,0))="","",(VLOOKUP($E21,'Income &amp; Expenditure Backsheet'!$D$7:$AK$184,V$10,0)))</f>
        <v>489756473</v>
      </c>
    </row>
    <row r="22" spans="2:22" ht="16.5" customHeight="1">
      <c r="B22" s="42"/>
      <c r="C22" s="43" t="s">
        <v>32</v>
      </c>
      <c r="D22" s="45"/>
      <c r="E22" s="43" t="s">
        <v>31</v>
      </c>
      <c r="F22" s="45" t="s">
        <v>32</v>
      </c>
      <c r="G22" s="101">
        <f>IF((VLOOKUP($E22,'Income &amp; Expenditure Backsheet'!$D$7:$AK$184,G$10,0))="","",(VLOOKUP($E22,'Income &amp; Expenditure Backsheet'!$D$7:$AK$184,G$10,0)))</f>
        <v>629793273</v>
      </c>
      <c r="H22" s="102">
        <f>IF((VLOOKUP($E22,'Income &amp; Expenditure Backsheet'!$D$7:$AK$184,H$10,0))="","",(VLOOKUP($E22,'Income &amp; Expenditure Backsheet'!$D$7:$AK$184,H$10,0)))</f>
        <v>235041235.48771569</v>
      </c>
      <c r="I22" s="102">
        <f>IF((VLOOKUP($E22,'Income &amp; Expenditure Backsheet'!$D$7:$AK$184,I$10,0))="","",(VLOOKUP($E22,'Income &amp; Expenditure Backsheet'!$D$7:$AK$184,I$10,0)))</f>
        <v>131595673.31666666</v>
      </c>
      <c r="J22" s="102">
        <f>IF((VLOOKUP($E22,'Income &amp; Expenditure Backsheet'!$D$7:$AK$184,J$10,0))="","",(VLOOKUP($E22,'Income &amp; Expenditure Backsheet'!$D$7:$AK$184,J$10,0)))</f>
        <v>131582452.31666666</v>
      </c>
      <c r="K22" s="102">
        <f>IF((VLOOKUP($E22,'Income &amp; Expenditure Backsheet'!$D$7:$AK$184,K$10,0))="","",(VLOOKUP($E22,'Income &amp; Expenditure Backsheet'!$D$7:$AK$184,K$10,0)))</f>
        <v>131673895.31666666</v>
      </c>
      <c r="L22" s="102">
        <f>IF((VLOOKUP($E22,'Income &amp; Expenditure Backsheet'!$D$7:$AK$184,L$10,0))="","",(VLOOKUP($E22,'Income &amp; Expenditure Backsheet'!$D$7:$AK$184,L$10,0)))</f>
        <v>629893256.43771577</v>
      </c>
      <c r="M22" s="102">
        <f>IF((VLOOKUP($E22,'Income &amp; Expenditure Backsheet'!$D$7:$AK$184,M$10,0))="","",(VLOOKUP($E22,'Income &amp; Expenditure Backsheet'!$D$7:$AK$184,M$10,0)))</f>
        <v>233786591.73771569</v>
      </c>
      <c r="N22" s="102">
        <f>IF((VLOOKUP($E22,'Income &amp; Expenditure Backsheet'!$D$7:$AK$184,N$10,0))="","",(VLOOKUP($E22,'Income &amp; Expenditure Backsheet'!$D$7:$AK$184,N$10,0)))</f>
        <v>131385605.31666666</v>
      </c>
      <c r="O22" s="102">
        <f>IF((VLOOKUP($E22,'Income &amp; Expenditure Backsheet'!$D$7:$AK$184,O$10,0))="","",(VLOOKUP($E22,'Income &amp; Expenditure Backsheet'!$D$7:$AK$184,O$10,0)))</f>
        <v>131328948.31666666</v>
      </c>
      <c r="P22" s="102">
        <f>IF((VLOOKUP($E22,'Income &amp; Expenditure Backsheet'!$D$7:$AK$184,P$10,0))="","",(VLOOKUP($E22,'Income &amp; Expenditure Backsheet'!$D$7:$AK$184,P$10,0)))</f>
        <v>132618779.31666666</v>
      </c>
      <c r="Q22" s="102">
        <f>IF((VLOOKUP($E22,'Income &amp; Expenditure Backsheet'!$D$7:$AK$184,Q$10,0))="","",(VLOOKUP($E22,'Income &amp; Expenditure Backsheet'!$D$7:$AK$184,Q$10,0)))</f>
        <v>629119924.68771577</v>
      </c>
      <c r="R22" s="102">
        <f>IF((VLOOKUP($E22,'Income &amp; Expenditure Backsheet'!$D$7:$AK$184,R$10,0))="","",(VLOOKUP($E22,'Income &amp; Expenditure Backsheet'!$D$7:$AK$184,R$10,0)))</f>
        <v>233104872.73771569</v>
      </c>
      <c r="S22" s="102">
        <f>IF((VLOOKUP($E22,'Income &amp; Expenditure Backsheet'!$D$7:$AK$184,S$10,0))="","",(VLOOKUP($E22,'Income &amp; Expenditure Backsheet'!$D$7:$AK$184,S$10,0)))</f>
        <v>132019886.75316703</v>
      </c>
      <c r="T22" s="102">
        <f>IF((VLOOKUP($E22,'Income &amp; Expenditure Backsheet'!$D$7:$AK$184,T$10,0))="","",(VLOOKUP($E22,'Income &amp; Expenditure Backsheet'!$D$7:$AK$184,T$10,0)))</f>
        <v>128613271</v>
      </c>
      <c r="U22" s="102">
        <f>IF((VLOOKUP($E22,'Income &amp; Expenditure Backsheet'!$D$7:$AK$184,U$10,0))="","",(VLOOKUP($E22,'Income &amp; Expenditure Backsheet'!$D$7:$AK$184,U$10,0)))</f>
        <v>136573198.92000002</v>
      </c>
      <c r="V22" s="102">
        <f>IF((VLOOKUP($E22,'Income &amp; Expenditure Backsheet'!$D$7:$AK$184,V$10,0))="","",(VLOOKUP($E22,'Income &amp; Expenditure Backsheet'!$D$7:$AK$184,V$10,0)))</f>
        <v>630311229.41088271</v>
      </c>
    </row>
    <row r="23" spans="2:22" ht="16.5" customHeight="1">
      <c r="B23" s="42"/>
      <c r="C23" s="43" t="s">
        <v>34</v>
      </c>
      <c r="D23" s="45"/>
      <c r="E23" s="43" t="s">
        <v>33</v>
      </c>
      <c r="F23" s="45" t="s">
        <v>34</v>
      </c>
      <c r="G23" s="101">
        <f>IF((VLOOKUP($E23,'Income &amp; Expenditure Backsheet'!$D$7:$AK$184,G$10,0))="","",(VLOOKUP($E23,'Income &amp; Expenditure Backsheet'!$D$7:$AK$184,G$10,0)))</f>
        <v>664636356</v>
      </c>
      <c r="H23" s="102">
        <f>IF((VLOOKUP($E23,'Income &amp; Expenditure Backsheet'!$D$7:$AK$184,H$10,0))="","",(VLOOKUP($E23,'Income &amp; Expenditure Backsheet'!$D$7:$AK$184,H$10,0)))</f>
        <v>172174421.90000001</v>
      </c>
      <c r="I23" s="102">
        <f>IF((VLOOKUP($E23,'Income &amp; Expenditure Backsheet'!$D$7:$AK$184,I$10,0))="","",(VLOOKUP($E23,'Income &amp; Expenditure Backsheet'!$D$7:$AK$184,I$10,0)))</f>
        <v>163683420.90000001</v>
      </c>
      <c r="J23" s="102">
        <f>IF((VLOOKUP($E23,'Income &amp; Expenditure Backsheet'!$D$7:$AK$184,J$10,0))="","",(VLOOKUP($E23,'Income &amp; Expenditure Backsheet'!$D$7:$AK$184,J$10,0)))</f>
        <v>163822419.90000001</v>
      </c>
      <c r="K23" s="102">
        <f>IF((VLOOKUP($E23,'Income &amp; Expenditure Backsheet'!$D$7:$AK$184,K$10,0))="","",(VLOOKUP($E23,'Income &amp; Expenditure Backsheet'!$D$7:$AK$184,K$10,0)))</f>
        <v>164764420.90000001</v>
      </c>
      <c r="L23" s="102">
        <f>IF((VLOOKUP($E23,'Income &amp; Expenditure Backsheet'!$D$7:$AK$184,L$10,0))="","",(VLOOKUP($E23,'Income &amp; Expenditure Backsheet'!$D$7:$AK$184,L$10,0)))</f>
        <v>664444683.60000002</v>
      </c>
      <c r="M23" s="102">
        <f>IF((VLOOKUP($E23,'Income &amp; Expenditure Backsheet'!$D$7:$AK$184,M$10,0))="","",(VLOOKUP($E23,'Income &amp; Expenditure Backsheet'!$D$7:$AK$184,M$10,0)))</f>
        <v>170398842.90000001</v>
      </c>
      <c r="N23" s="102">
        <f>IF((VLOOKUP($E23,'Income &amp; Expenditure Backsheet'!$D$7:$AK$184,N$10,0))="","",(VLOOKUP($E23,'Income &amp; Expenditure Backsheet'!$D$7:$AK$184,N$10,0)))</f>
        <v>164223039.90000001</v>
      </c>
      <c r="O23" s="102">
        <f>IF((VLOOKUP($E23,'Income &amp; Expenditure Backsheet'!$D$7:$AK$184,O$10,0))="","",(VLOOKUP($E23,'Income &amp; Expenditure Backsheet'!$D$7:$AK$184,O$10,0)))</f>
        <v>171256031.89633524</v>
      </c>
      <c r="P23" s="102">
        <f>IF((VLOOKUP($E23,'Income &amp; Expenditure Backsheet'!$D$7:$AK$184,P$10,0))="","",(VLOOKUP($E23,'Income &amp; Expenditure Backsheet'!$D$7:$AK$184,P$10,0)))</f>
        <v>170349731.50633523</v>
      </c>
      <c r="Q23" s="102">
        <f>IF((VLOOKUP($E23,'Income &amp; Expenditure Backsheet'!$D$7:$AK$184,Q$10,0))="","",(VLOOKUP($E23,'Income &amp; Expenditure Backsheet'!$D$7:$AK$184,Q$10,0)))</f>
        <v>676227646.20267045</v>
      </c>
      <c r="R23" s="102">
        <f>IF((VLOOKUP($E23,'Income &amp; Expenditure Backsheet'!$D$7:$AK$184,R$10,0))="","",(VLOOKUP($E23,'Income &amp; Expenditure Backsheet'!$D$7:$AK$184,R$10,0)))</f>
        <v>169076563.54047284</v>
      </c>
      <c r="S23" s="102">
        <f>IF((VLOOKUP($E23,'Income &amp; Expenditure Backsheet'!$D$7:$AK$184,S$10,0))="","",(VLOOKUP($E23,'Income &amp; Expenditure Backsheet'!$D$7:$AK$184,S$10,0)))</f>
        <v>165119492</v>
      </c>
      <c r="T23" s="102">
        <f>IF((VLOOKUP($E23,'Income &amp; Expenditure Backsheet'!$D$7:$AK$184,T$10,0))="","",(VLOOKUP($E23,'Income &amp; Expenditure Backsheet'!$D$7:$AK$184,T$10,0)))</f>
        <v>174665834.2834591</v>
      </c>
      <c r="U23" s="102">
        <f>IF((VLOOKUP($E23,'Income &amp; Expenditure Backsheet'!$D$7:$AK$184,U$10,0))="","",(VLOOKUP($E23,'Income &amp; Expenditure Backsheet'!$D$7:$AK$184,U$10,0)))</f>
        <v>165469579.61631203</v>
      </c>
      <c r="V23" s="102">
        <f>IF((VLOOKUP($E23,'Income &amp; Expenditure Backsheet'!$D$7:$AK$184,V$10,0))="","",(VLOOKUP($E23,'Income &amp; Expenditure Backsheet'!$D$7:$AK$184,V$10,0)))</f>
        <v>674331469.44024396</v>
      </c>
    </row>
    <row r="24" spans="2:22" ht="16.5" customHeight="1">
      <c r="B24" s="42"/>
      <c r="C24" s="43" t="s">
        <v>36</v>
      </c>
      <c r="D24" s="45"/>
      <c r="E24" s="43" t="s">
        <v>35</v>
      </c>
      <c r="F24" s="45" t="s">
        <v>36</v>
      </c>
      <c r="G24" s="101">
        <f>IF((VLOOKUP($E24,'Income &amp; Expenditure Backsheet'!$D$7:$AK$184,G$10,0))="","",(VLOOKUP($E24,'Income &amp; Expenditure Backsheet'!$D$7:$AK$184,G$10,0)))</f>
        <v>861245478</v>
      </c>
      <c r="H24" s="102">
        <f>IF((VLOOKUP($E24,'Income &amp; Expenditure Backsheet'!$D$7:$AK$184,H$10,0))="","",(VLOOKUP($E24,'Income &amp; Expenditure Backsheet'!$D$7:$AK$184,H$10,0)))</f>
        <v>214621550.75</v>
      </c>
      <c r="I24" s="102">
        <f>IF((VLOOKUP($E24,'Income &amp; Expenditure Backsheet'!$D$7:$AK$184,I$10,0))="","",(VLOOKUP($E24,'Income &amp; Expenditure Backsheet'!$D$7:$AK$184,I$10,0)))</f>
        <v>215246550.75</v>
      </c>
      <c r="J24" s="102">
        <f>IF((VLOOKUP($E24,'Income &amp; Expenditure Backsheet'!$D$7:$AK$184,J$10,0))="","",(VLOOKUP($E24,'Income &amp; Expenditure Backsheet'!$D$7:$AK$184,J$10,0)))</f>
        <v>215246547.75</v>
      </c>
      <c r="K24" s="102">
        <f>IF((VLOOKUP($E24,'Income &amp; Expenditure Backsheet'!$D$7:$AK$184,K$10,0))="","",(VLOOKUP($E24,'Income &amp; Expenditure Backsheet'!$D$7:$AK$184,K$10,0)))</f>
        <v>217265459.25</v>
      </c>
      <c r="L24" s="102">
        <f>IF((VLOOKUP($E24,'Income &amp; Expenditure Backsheet'!$D$7:$AK$184,L$10,0))="","",(VLOOKUP($E24,'Income &amp; Expenditure Backsheet'!$D$7:$AK$184,L$10,0)))</f>
        <v>862380108.5</v>
      </c>
      <c r="M24" s="102">
        <f>IF((VLOOKUP($E24,'Income &amp; Expenditure Backsheet'!$D$7:$AK$184,M$10,0))="","",(VLOOKUP($E24,'Income &amp; Expenditure Backsheet'!$D$7:$AK$184,M$10,0)))</f>
        <v>209767740.49250001</v>
      </c>
      <c r="N24" s="102">
        <f>IF((VLOOKUP($E24,'Income &amp; Expenditure Backsheet'!$D$7:$AK$184,N$10,0))="","",(VLOOKUP($E24,'Income &amp; Expenditure Backsheet'!$D$7:$AK$184,N$10,0)))</f>
        <v>212873340.94227779</v>
      </c>
      <c r="O24" s="102">
        <f>IF((VLOOKUP($E24,'Income &amp; Expenditure Backsheet'!$D$7:$AK$184,O$10,0))="","",(VLOOKUP($E24,'Income &amp; Expenditure Backsheet'!$D$7:$AK$184,O$10,0)))</f>
        <v>215358095.97794443</v>
      </c>
      <c r="P24" s="102">
        <f>IF((VLOOKUP($E24,'Income &amp; Expenditure Backsheet'!$D$7:$AK$184,P$10,0))="","",(VLOOKUP($E24,'Income &amp; Expenditure Backsheet'!$D$7:$AK$184,P$10,0)))</f>
        <v>222894795.49565244</v>
      </c>
      <c r="Q24" s="102">
        <f>IF((VLOOKUP($E24,'Income &amp; Expenditure Backsheet'!$D$7:$AK$184,Q$10,0))="","",(VLOOKUP($E24,'Income &amp; Expenditure Backsheet'!$D$7:$AK$184,Q$10,0)))</f>
        <v>860893972.90837467</v>
      </c>
      <c r="R24" s="102">
        <f>IF((VLOOKUP($E24,'Income &amp; Expenditure Backsheet'!$D$7:$AK$184,R$10,0))="","",(VLOOKUP($E24,'Income &amp; Expenditure Backsheet'!$D$7:$AK$184,R$10,0)))</f>
        <v>208017654.45412749</v>
      </c>
      <c r="S24" s="102">
        <f>IF((VLOOKUP($E24,'Income &amp; Expenditure Backsheet'!$D$7:$AK$184,S$10,0))="","",(VLOOKUP($E24,'Income &amp; Expenditure Backsheet'!$D$7:$AK$184,S$10,0)))</f>
        <v>209097995.6183725</v>
      </c>
      <c r="T24" s="102">
        <f>IF((VLOOKUP($E24,'Income &amp; Expenditure Backsheet'!$D$7:$AK$184,T$10,0))="","",(VLOOKUP($E24,'Income &amp; Expenditure Backsheet'!$D$7:$AK$184,T$10,0)))</f>
        <v>212236271.67874822</v>
      </c>
      <c r="U24" s="102">
        <f>IF((VLOOKUP($E24,'Income &amp; Expenditure Backsheet'!$D$7:$AK$184,U$10,0))="","",(VLOOKUP($E24,'Income &amp; Expenditure Backsheet'!$D$7:$AK$184,U$10,0)))</f>
        <v>225561691.59337464</v>
      </c>
      <c r="V24" s="102">
        <f>IF((VLOOKUP($E24,'Income &amp; Expenditure Backsheet'!$D$7:$AK$184,V$10,0))="","",(VLOOKUP($E24,'Income &amp; Expenditure Backsheet'!$D$7:$AK$184,V$10,0)))</f>
        <v>854913613.34462285</v>
      </c>
    </row>
    <row r="25" spans="2:22" ht="16.5" customHeight="1">
      <c r="B25" s="42"/>
      <c r="C25" s="43" t="s">
        <v>38</v>
      </c>
      <c r="D25" s="45"/>
      <c r="E25" s="43" t="s">
        <v>37</v>
      </c>
      <c r="F25" s="45" t="s">
        <v>38</v>
      </c>
      <c r="G25" s="101">
        <f>IF((VLOOKUP($E25,'Income &amp; Expenditure Backsheet'!$D$7:$AK$184,G$10,0))="","",(VLOOKUP($E25,'Income &amp; Expenditure Backsheet'!$D$7:$AK$184,G$10,0)))</f>
        <v>685205954</v>
      </c>
      <c r="H25" s="102">
        <f>IF((VLOOKUP($E25,'Income &amp; Expenditure Backsheet'!$D$7:$AK$184,H$10,0))="","",(VLOOKUP($E25,'Income &amp; Expenditure Backsheet'!$D$7:$AK$184,H$10,0)))</f>
        <v>177691139.44999999</v>
      </c>
      <c r="I25" s="102">
        <f>IF((VLOOKUP($E25,'Income &amp; Expenditure Backsheet'!$D$7:$AK$184,I$10,0))="","",(VLOOKUP($E25,'Income &amp; Expenditure Backsheet'!$D$7:$AK$184,I$10,0)))</f>
        <v>166977968.44999999</v>
      </c>
      <c r="J25" s="102">
        <f>IF((VLOOKUP($E25,'Income &amp; Expenditure Backsheet'!$D$7:$AK$184,J$10,0))="","",(VLOOKUP($E25,'Income &amp; Expenditure Backsheet'!$D$7:$AK$184,J$10,0)))</f>
        <v>172096780.94999999</v>
      </c>
      <c r="K25" s="102">
        <f>IF((VLOOKUP($E25,'Income &amp; Expenditure Backsheet'!$D$7:$AK$184,K$10,0))="","",(VLOOKUP($E25,'Income &amp; Expenditure Backsheet'!$D$7:$AK$184,K$10,0)))</f>
        <v>168437630.14999998</v>
      </c>
      <c r="L25" s="102">
        <f>IF((VLOOKUP($E25,'Income &amp; Expenditure Backsheet'!$D$7:$AK$184,L$10,0))="","",(VLOOKUP($E25,'Income &amp; Expenditure Backsheet'!$D$7:$AK$184,L$10,0)))</f>
        <v>685203519</v>
      </c>
      <c r="M25" s="102">
        <f>IF((VLOOKUP($E25,'Income &amp; Expenditure Backsheet'!$D$7:$AK$184,M$10,0))="","",(VLOOKUP($E25,'Income &amp; Expenditure Backsheet'!$D$7:$AK$184,M$10,0)))</f>
        <v>168895143.75</v>
      </c>
      <c r="N25" s="102">
        <f>IF((VLOOKUP($E25,'Income &amp; Expenditure Backsheet'!$D$7:$AK$184,N$10,0))="","",(VLOOKUP($E25,'Income &amp; Expenditure Backsheet'!$D$7:$AK$184,N$10,0)))</f>
        <v>158641008.01666665</v>
      </c>
      <c r="O25" s="102">
        <f>IF((VLOOKUP($E25,'Income &amp; Expenditure Backsheet'!$D$7:$AK$184,O$10,0))="","",(VLOOKUP($E25,'Income &amp; Expenditure Backsheet'!$D$7:$AK$184,O$10,0)))</f>
        <v>174149337.65000001</v>
      </c>
      <c r="P25" s="102">
        <f>IF((VLOOKUP($E25,'Income &amp; Expenditure Backsheet'!$D$7:$AK$184,P$10,0))="","",(VLOOKUP($E25,'Income &amp; Expenditure Backsheet'!$D$7:$AK$184,P$10,0)))</f>
        <v>180377505.65000001</v>
      </c>
      <c r="Q25" s="102">
        <f>IF((VLOOKUP($E25,'Income &amp; Expenditure Backsheet'!$D$7:$AK$184,Q$10,0))="","",(VLOOKUP($E25,'Income &amp; Expenditure Backsheet'!$D$7:$AK$184,Q$10,0)))</f>
        <v>682062995.0666666</v>
      </c>
      <c r="R25" s="102">
        <f>IF((VLOOKUP($E25,'Income &amp; Expenditure Backsheet'!$D$7:$AK$184,R$10,0))="","",(VLOOKUP($E25,'Income &amp; Expenditure Backsheet'!$D$7:$AK$184,R$10,0)))</f>
        <v>163250359.25</v>
      </c>
      <c r="S25" s="102">
        <f>IF((VLOOKUP($E25,'Income &amp; Expenditure Backsheet'!$D$7:$AK$184,S$10,0))="","",(VLOOKUP($E25,'Income &amp; Expenditure Backsheet'!$D$7:$AK$184,S$10,0)))</f>
        <v>160217985</v>
      </c>
      <c r="T25" s="102">
        <f>IF((VLOOKUP($E25,'Income &amp; Expenditure Backsheet'!$D$7:$AK$184,T$10,0))="","",(VLOOKUP($E25,'Income &amp; Expenditure Backsheet'!$D$7:$AK$184,T$10,0)))</f>
        <v>173231370</v>
      </c>
      <c r="U25" s="102">
        <f>IF((VLOOKUP($E25,'Income &amp; Expenditure Backsheet'!$D$7:$AK$184,U$10,0))="","",(VLOOKUP($E25,'Income &amp; Expenditure Backsheet'!$D$7:$AK$184,U$10,0)))</f>
        <v>182506280</v>
      </c>
      <c r="V25" s="102">
        <f>IF((VLOOKUP($E25,'Income &amp; Expenditure Backsheet'!$D$7:$AK$184,V$10,0))="","",(VLOOKUP($E25,'Income &amp; Expenditure Backsheet'!$D$7:$AK$184,V$10,0)))</f>
        <v>679205994.25</v>
      </c>
    </row>
    <row r="26" spans="2:22" ht="16.5" customHeight="1">
      <c r="B26" s="42"/>
      <c r="C26" s="43" t="s">
        <v>40</v>
      </c>
      <c r="D26" s="45"/>
      <c r="E26" s="43" t="s">
        <v>39</v>
      </c>
      <c r="F26" s="45" t="s">
        <v>40</v>
      </c>
      <c r="G26" s="101">
        <f>IF((VLOOKUP($E26,'Income &amp; Expenditure Backsheet'!$D$7:$AK$184,G$10,0))="","",(VLOOKUP($E26,'Income &amp; Expenditure Backsheet'!$D$7:$AK$184,G$10,0)))</f>
        <v>426989115</v>
      </c>
      <c r="H26" s="102">
        <f>IF((VLOOKUP($E26,'Income &amp; Expenditure Backsheet'!$D$7:$AK$184,H$10,0))="","",(VLOOKUP($E26,'Income &amp; Expenditure Backsheet'!$D$7:$AK$184,H$10,0)))</f>
        <v>119901477.5</v>
      </c>
      <c r="I26" s="102">
        <f>IF((VLOOKUP($E26,'Income &amp; Expenditure Backsheet'!$D$7:$AK$184,I$10,0))="","",(VLOOKUP($E26,'Income &amp; Expenditure Backsheet'!$D$7:$AK$184,I$10,0)))</f>
        <v>97082639.5</v>
      </c>
      <c r="J26" s="102">
        <f>IF((VLOOKUP($E26,'Income &amp; Expenditure Backsheet'!$D$7:$AK$184,J$10,0))="","",(VLOOKUP($E26,'Income &amp; Expenditure Backsheet'!$D$7:$AK$184,J$10,0)))</f>
        <v>96895890.5</v>
      </c>
      <c r="K26" s="102">
        <f>IF((VLOOKUP($E26,'Income &amp; Expenditure Backsheet'!$D$7:$AK$184,K$10,0))="","",(VLOOKUP($E26,'Income &amp; Expenditure Backsheet'!$D$7:$AK$184,K$10,0)))</f>
        <v>112732305.5</v>
      </c>
      <c r="L26" s="102">
        <f>IF((VLOOKUP($E26,'Income &amp; Expenditure Backsheet'!$D$7:$AK$184,L$10,0))="","",(VLOOKUP($E26,'Income &amp; Expenditure Backsheet'!$D$7:$AK$184,L$10,0)))</f>
        <v>426612313</v>
      </c>
      <c r="M26" s="102">
        <f>IF((VLOOKUP($E26,'Income &amp; Expenditure Backsheet'!$D$7:$AK$184,M$10,0))="","",(VLOOKUP($E26,'Income &amp; Expenditure Backsheet'!$D$7:$AK$184,M$10,0)))</f>
        <v>119831729.82472175</v>
      </c>
      <c r="N26" s="102">
        <f>IF((VLOOKUP($E26,'Income &amp; Expenditure Backsheet'!$D$7:$AK$184,N$10,0))="","",(VLOOKUP($E26,'Income &amp; Expenditure Backsheet'!$D$7:$AK$184,N$10,0)))</f>
        <v>96592260.710000008</v>
      </c>
      <c r="O26" s="102">
        <f>IF((VLOOKUP($E26,'Income &amp; Expenditure Backsheet'!$D$7:$AK$184,O$10,0))="","",(VLOOKUP($E26,'Income &amp; Expenditure Backsheet'!$D$7:$AK$184,O$10,0)))</f>
        <v>109945771.36</v>
      </c>
      <c r="P26" s="102">
        <f>IF((VLOOKUP($E26,'Income &amp; Expenditure Backsheet'!$D$7:$AK$184,P$10,0))="","",(VLOOKUP($E26,'Income &amp; Expenditure Backsheet'!$D$7:$AK$184,P$10,0)))</f>
        <v>99957186.75</v>
      </c>
      <c r="Q26" s="102">
        <f>IF((VLOOKUP($E26,'Income &amp; Expenditure Backsheet'!$D$7:$AK$184,Q$10,0))="","",(VLOOKUP($E26,'Income &amp; Expenditure Backsheet'!$D$7:$AK$184,Q$10,0)))</f>
        <v>426326948.64472175</v>
      </c>
      <c r="R26" s="102">
        <f>IF((VLOOKUP($E26,'Income &amp; Expenditure Backsheet'!$D$7:$AK$184,R$10,0))="","",(VLOOKUP($E26,'Income &amp; Expenditure Backsheet'!$D$7:$AK$184,R$10,0)))</f>
        <v>118878729.82472175</v>
      </c>
      <c r="S26" s="102">
        <f>IF((VLOOKUP($E26,'Income &amp; Expenditure Backsheet'!$D$7:$AK$184,S$10,0))="","",(VLOOKUP($E26,'Income &amp; Expenditure Backsheet'!$D$7:$AK$184,S$10,0)))</f>
        <v>96447493.710000008</v>
      </c>
      <c r="T26" s="102">
        <f>IF((VLOOKUP($E26,'Income &amp; Expenditure Backsheet'!$D$7:$AK$184,T$10,0))="","",(VLOOKUP($E26,'Income &amp; Expenditure Backsheet'!$D$7:$AK$184,T$10,0)))</f>
        <v>109914496.36</v>
      </c>
      <c r="U26" s="102">
        <f>IF((VLOOKUP($E26,'Income &amp; Expenditure Backsheet'!$D$7:$AK$184,U$10,0))="","",(VLOOKUP($E26,'Income &amp; Expenditure Backsheet'!$D$7:$AK$184,U$10,0)))</f>
        <v>100842645.75</v>
      </c>
      <c r="V26" s="102">
        <f>IF((VLOOKUP($E26,'Income &amp; Expenditure Backsheet'!$D$7:$AK$184,V$10,0))="","",(VLOOKUP($E26,'Income &amp; Expenditure Backsheet'!$D$7:$AK$184,V$10,0)))</f>
        <v>426083365.64472175</v>
      </c>
    </row>
    <row r="27" spans="2:22" ht="16.5" customHeight="1">
      <c r="B27" s="42" t="s">
        <v>16</v>
      </c>
      <c r="C27" s="43"/>
      <c r="D27" s="45" t="s">
        <v>42</v>
      </c>
      <c r="E27" s="43" t="s">
        <v>41</v>
      </c>
      <c r="F27" s="45" t="s">
        <v>42</v>
      </c>
      <c r="G27" s="101">
        <f>IF((VLOOKUP($E27,'Income &amp; Expenditure Backsheet'!$D$7:$AK$184,G$10,0))="","",(VLOOKUP($E27,'Income &amp; Expenditure Backsheet'!$D$7:$AK$184,G$10,0)))</f>
        <v>808384645</v>
      </c>
      <c r="H27" s="102">
        <f>IF((VLOOKUP($E27,'Income &amp; Expenditure Backsheet'!$D$7:$AK$184,H$10,0))="","",(VLOOKUP($E27,'Income &amp; Expenditure Backsheet'!$D$7:$AK$184,H$10,0)))</f>
        <v>201558569.4325</v>
      </c>
      <c r="I27" s="102">
        <f>IF((VLOOKUP($E27,'Income &amp; Expenditure Backsheet'!$D$7:$AK$184,I$10,0))="","",(VLOOKUP($E27,'Income &amp; Expenditure Backsheet'!$D$7:$AK$184,I$10,0)))</f>
        <v>201458393.4325</v>
      </c>
      <c r="J27" s="102">
        <f>IF((VLOOKUP($E27,'Income &amp; Expenditure Backsheet'!$D$7:$AK$184,J$10,0))="","",(VLOOKUP($E27,'Income &amp; Expenditure Backsheet'!$D$7:$AK$184,J$10,0)))</f>
        <v>201354529.4325</v>
      </c>
      <c r="K27" s="102">
        <f>IF((VLOOKUP($E27,'Income &amp; Expenditure Backsheet'!$D$7:$AK$184,K$10,0))="","",(VLOOKUP($E27,'Income &amp; Expenditure Backsheet'!$D$7:$AK$184,K$10,0)))</f>
        <v>201246576.4325</v>
      </c>
      <c r="L27" s="102">
        <f>IF((VLOOKUP($E27,'Income &amp; Expenditure Backsheet'!$D$7:$AK$184,L$10,0))="","",(VLOOKUP($E27,'Income &amp; Expenditure Backsheet'!$D$7:$AK$184,L$10,0)))</f>
        <v>805618068.73000002</v>
      </c>
      <c r="M27" s="102">
        <f>IF((VLOOKUP($E27,'Income &amp; Expenditure Backsheet'!$D$7:$AK$184,M$10,0))="","",(VLOOKUP($E27,'Income &amp; Expenditure Backsheet'!$D$7:$AK$184,M$10,0)))</f>
        <v>201621609.2989769</v>
      </c>
      <c r="N27" s="102">
        <f>IF((VLOOKUP($E27,'Income &amp; Expenditure Backsheet'!$D$7:$AK$184,N$10,0))="","",(VLOOKUP($E27,'Income &amp; Expenditure Backsheet'!$D$7:$AK$184,N$10,0)))</f>
        <v>203049848.0769808</v>
      </c>
      <c r="O27" s="102">
        <f>IF((VLOOKUP($E27,'Income &amp; Expenditure Backsheet'!$D$7:$AK$184,O$10,0))="","",(VLOOKUP($E27,'Income &amp; Expenditure Backsheet'!$D$7:$AK$184,O$10,0)))</f>
        <v>203964198.63050002</v>
      </c>
      <c r="P27" s="102">
        <f>IF((VLOOKUP($E27,'Income &amp; Expenditure Backsheet'!$D$7:$AK$184,P$10,0))="","",(VLOOKUP($E27,'Income &amp; Expenditure Backsheet'!$D$7:$AK$184,P$10,0)))</f>
        <v>202907502.42616665</v>
      </c>
      <c r="Q27" s="102">
        <f>IF((VLOOKUP($E27,'Income &amp; Expenditure Backsheet'!$D$7:$AK$184,Q$10,0))="","",(VLOOKUP($E27,'Income &amp; Expenditure Backsheet'!$D$7:$AK$184,Q$10,0)))</f>
        <v>811543158.43262434</v>
      </c>
      <c r="R27" s="102">
        <f>IF((VLOOKUP($E27,'Income &amp; Expenditure Backsheet'!$D$7:$AK$184,R$10,0))="","",(VLOOKUP($E27,'Income &amp; Expenditure Backsheet'!$D$7:$AK$184,R$10,0)))</f>
        <v>200079351.5</v>
      </c>
      <c r="S27" s="102">
        <f>IF((VLOOKUP($E27,'Income &amp; Expenditure Backsheet'!$D$7:$AK$184,S$10,0))="","",(VLOOKUP($E27,'Income &amp; Expenditure Backsheet'!$D$7:$AK$184,S$10,0)))</f>
        <v>203050198.5769808</v>
      </c>
      <c r="T27" s="102">
        <f>IF((VLOOKUP($E27,'Income &amp; Expenditure Backsheet'!$D$7:$AK$184,T$10,0))="","",(VLOOKUP($E27,'Income &amp; Expenditure Backsheet'!$D$7:$AK$184,T$10,0)))</f>
        <v>204783335.13050002</v>
      </c>
      <c r="U27" s="102">
        <f>IF((VLOOKUP($E27,'Income &amp; Expenditure Backsheet'!$D$7:$AK$184,U$10,0))="","",(VLOOKUP($E27,'Income &amp; Expenditure Backsheet'!$D$7:$AK$184,U$10,0)))</f>
        <v>204432864.5</v>
      </c>
      <c r="V27" s="102">
        <f>IF((VLOOKUP($E27,'Income &amp; Expenditure Backsheet'!$D$7:$AK$184,V$10,0))="","",(VLOOKUP($E27,'Income &amp; Expenditure Backsheet'!$D$7:$AK$184,V$10,0)))</f>
        <v>812345749.70748079</v>
      </c>
    </row>
    <row r="28" spans="2:22" ht="16.5" customHeight="1">
      <c r="B28" s="42" t="s">
        <v>16</v>
      </c>
      <c r="C28" s="43"/>
      <c r="D28" s="45" t="s">
        <v>44</v>
      </c>
      <c r="E28" s="43" t="s">
        <v>43</v>
      </c>
      <c r="F28" s="45" t="s">
        <v>44</v>
      </c>
      <c r="G28" s="101">
        <f>IF((VLOOKUP($E28,'Income &amp; Expenditure Backsheet'!$D$7:$AK$184,G$10,0))="","",(VLOOKUP($E28,'Income &amp; Expenditure Backsheet'!$D$7:$AK$184,G$10,0)))</f>
        <v>400294099</v>
      </c>
      <c r="H28" s="102">
        <f>IF((VLOOKUP($E28,'Income &amp; Expenditure Backsheet'!$D$7:$AK$184,H$10,0))="","",(VLOOKUP($E28,'Income &amp; Expenditure Backsheet'!$D$7:$AK$184,H$10,0)))</f>
        <v>98258294.480000004</v>
      </c>
      <c r="I28" s="102">
        <f>IF((VLOOKUP($E28,'Income &amp; Expenditure Backsheet'!$D$7:$AK$184,I$10,0))="","",(VLOOKUP($E28,'Income &amp; Expenditure Backsheet'!$D$7:$AK$184,I$10,0)))</f>
        <v>99319930.099999994</v>
      </c>
      <c r="J28" s="102">
        <f>IF((VLOOKUP($E28,'Income &amp; Expenditure Backsheet'!$D$7:$AK$184,J$10,0))="","",(VLOOKUP($E28,'Income &amp; Expenditure Backsheet'!$D$7:$AK$184,J$10,0)))</f>
        <v>99895765.099999994</v>
      </c>
      <c r="K28" s="102">
        <f>IF((VLOOKUP($E28,'Income &amp; Expenditure Backsheet'!$D$7:$AK$184,K$10,0))="","",(VLOOKUP($E28,'Income &amp; Expenditure Backsheet'!$D$7:$AK$184,K$10,0)))</f>
        <v>102820004.15000001</v>
      </c>
      <c r="L28" s="102">
        <f>IF((VLOOKUP($E28,'Income &amp; Expenditure Backsheet'!$D$7:$AK$184,L$10,0))="","",(VLOOKUP($E28,'Income &amp; Expenditure Backsheet'!$D$7:$AK$184,L$10,0)))</f>
        <v>400293993.82999998</v>
      </c>
      <c r="M28" s="102">
        <f>IF((VLOOKUP($E28,'Income &amp; Expenditure Backsheet'!$D$7:$AK$184,M$10,0))="","",(VLOOKUP($E28,'Income &amp; Expenditure Backsheet'!$D$7:$AK$184,M$10,0)))</f>
        <v>99089279.139717758</v>
      </c>
      <c r="N28" s="102">
        <f>IF((VLOOKUP($E28,'Income &amp; Expenditure Backsheet'!$D$7:$AK$184,N$10,0))="","",(VLOOKUP($E28,'Income &amp; Expenditure Backsheet'!$D$7:$AK$184,N$10,0)))</f>
        <v>100763364.75</v>
      </c>
      <c r="O28" s="102">
        <f>IF((VLOOKUP($E28,'Income &amp; Expenditure Backsheet'!$D$7:$AK$184,O$10,0))="","",(VLOOKUP($E28,'Income &amp; Expenditure Backsheet'!$D$7:$AK$184,O$10,0)))</f>
        <v>102505017.75</v>
      </c>
      <c r="P28" s="102">
        <f>IF((VLOOKUP($E28,'Income &amp; Expenditure Backsheet'!$D$7:$AK$184,P$10,0))="","",(VLOOKUP($E28,'Income &amp; Expenditure Backsheet'!$D$7:$AK$184,P$10,0)))</f>
        <v>105405626.84028225</v>
      </c>
      <c r="Q28" s="102">
        <f>IF((VLOOKUP($E28,'Income &amp; Expenditure Backsheet'!$D$7:$AK$184,Q$10,0))="","",(VLOOKUP($E28,'Income &amp; Expenditure Backsheet'!$D$7:$AK$184,Q$10,0)))</f>
        <v>407763288.48000002</v>
      </c>
      <c r="R28" s="102">
        <f>IF((VLOOKUP($E28,'Income &amp; Expenditure Backsheet'!$D$7:$AK$184,R$10,0))="","",(VLOOKUP($E28,'Income &amp; Expenditure Backsheet'!$D$7:$AK$184,R$10,0)))</f>
        <v>97324442.679717869</v>
      </c>
      <c r="S28" s="102">
        <f>IF((VLOOKUP($E28,'Income &amp; Expenditure Backsheet'!$D$7:$AK$184,S$10,0))="","",(VLOOKUP($E28,'Income &amp; Expenditure Backsheet'!$D$7:$AK$184,S$10,0)))</f>
        <v>101139530</v>
      </c>
      <c r="T28" s="102">
        <f>IF((VLOOKUP($E28,'Income &amp; Expenditure Backsheet'!$D$7:$AK$184,T$10,0))="","",(VLOOKUP($E28,'Income &amp; Expenditure Backsheet'!$D$7:$AK$184,T$10,0)))</f>
        <v>104732337.08333334</v>
      </c>
      <c r="U28" s="102">
        <f>IF((VLOOKUP($E28,'Income &amp; Expenditure Backsheet'!$D$7:$AK$184,U$10,0))="","",(VLOOKUP($E28,'Income &amp; Expenditure Backsheet'!$D$7:$AK$184,U$10,0)))</f>
        <v>104207403.59028213</v>
      </c>
      <c r="V28" s="102">
        <f>IF((VLOOKUP($E28,'Income &amp; Expenditure Backsheet'!$D$7:$AK$184,V$10,0))="","",(VLOOKUP($E28,'Income &amp; Expenditure Backsheet'!$D$7:$AK$184,V$10,0)))</f>
        <v>407403713.35333335</v>
      </c>
    </row>
    <row r="29" spans="2:22" ht="16.5" customHeight="1">
      <c r="B29" s="42" t="s">
        <v>16</v>
      </c>
      <c r="C29" s="43"/>
      <c r="D29" s="45" t="s">
        <v>46</v>
      </c>
      <c r="E29" s="43" t="s">
        <v>45</v>
      </c>
      <c r="F29" s="45" t="s">
        <v>46</v>
      </c>
      <c r="G29" s="101">
        <f>IF((VLOOKUP($E29,'Income &amp; Expenditure Backsheet'!$D$7:$AK$184,G$10,0))="","",(VLOOKUP($E29,'Income &amp; Expenditure Backsheet'!$D$7:$AK$184,G$10,0)))</f>
        <v>304351678</v>
      </c>
      <c r="H29" s="102">
        <f>IF((VLOOKUP($E29,'Income &amp; Expenditure Backsheet'!$D$7:$AK$184,H$10,0))="","",(VLOOKUP($E29,'Income &amp; Expenditure Backsheet'!$D$7:$AK$184,H$10,0)))</f>
        <v>73705804.75</v>
      </c>
      <c r="I29" s="102">
        <f>IF((VLOOKUP($E29,'Income &amp; Expenditure Backsheet'!$D$7:$AK$184,I$10,0))="","",(VLOOKUP($E29,'Income &amp; Expenditure Backsheet'!$D$7:$AK$184,I$10,0)))</f>
        <v>74927384.75</v>
      </c>
      <c r="J29" s="102">
        <f>IF((VLOOKUP($E29,'Income &amp; Expenditure Backsheet'!$D$7:$AK$184,J$10,0))="","",(VLOOKUP($E29,'Income &amp; Expenditure Backsheet'!$D$7:$AK$184,J$10,0)))</f>
        <v>76870786.75</v>
      </c>
      <c r="K29" s="102">
        <f>IF((VLOOKUP($E29,'Income &amp; Expenditure Backsheet'!$D$7:$AK$184,K$10,0))="","",(VLOOKUP($E29,'Income &amp; Expenditure Backsheet'!$D$7:$AK$184,K$10,0)))</f>
        <v>78848184.75</v>
      </c>
      <c r="L29" s="102">
        <f>IF((VLOOKUP($E29,'Income &amp; Expenditure Backsheet'!$D$7:$AK$184,L$10,0))="","",(VLOOKUP($E29,'Income &amp; Expenditure Backsheet'!$D$7:$AK$184,L$10,0)))</f>
        <v>304352161</v>
      </c>
      <c r="M29" s="102">
        <f>IF((VLOOKUP($E29,'Income &amp; Expenditure Backsheet'!$D$7:$AK$184,M$10,0))="","",(VLOOKUP($E29,'Income &amp; Expenditure Backsheet'!$D$7:$AK$184,M$10,0)))</f>
        <v>74732946</v>
      </c>
      <c r="N29" s="102">
        <f>IF((VLOOKUP($E29,'Income &amp; Expenditure Backsheet'!$D$7:$AK$184,N$10,0))="","",(VLOOKUP($E29,'Income &amp; Expenditure Backsheet'!$D$7:$AK$184,N$10,0)))</f>
        <v>76964096.333330005</v>
      </c>
      <c r="O29" s="102">
        <f>IF((VLOOKUP($E29,'Income &amp; Expenditure Backsheet'!$D$7:$AK$184,O$10,0))="","",(VLOOKUP($E29,'Income &amp; Expenditure Backsheet'!$D$7:$AK$184,O$10,0)))</f>
        <v>77246945.333334997</v>
      </c>
      <c r="P29" s="102">
        <f>IF((VLOOKUP($E29,'Income &amp; Expenditure Backsheet'!$D$7:$AK$184,P$10,0))="","",(VLOOKUP($E29,'Income &amp; Expenditure Backsheet'!$D$7:$AK$184,P$10,0)))</f>
        <v>82231284.333334997</v>
      </c>
      <c r="Q29" s="102">
        <f>IF((VLOOKUP($E29,'Income &amp; Expenditure Backsheet'!$D$7:$AK$184,Q$10,0))="","",(VLOOKUP($E29,'Income &amp; Expenditure Backsheet'!$D$7:$AK$184,Q$10,0)))</f>
        <v>311175272</v>
      </c>
      <c r="R29" s="102">
        <f>IF((VLOOKUP($E29,'Income &amp; Expenditure Backsheet'!$D$7:$AK$184,R$10,0))="","",(VLOOKUP($E29,'Income &amp; Expenditure Backsheet'!$D$7:$AK$184,R$10,0)))</f>
        <v>70701233.900000006</v>
      </c>
      <c r="S29" s="102">
        <f>IF((VLOOKUP($E29,'Income &amp; Expenditure Backsheet'!$D$7:$AK$184,S$10,0))="","",(VLOOKUP($E29,'Income &amp; Expenditure Backsheet'!$D$7:$AK$184,S$10,0)))</f>
        <v>77050373.099999994</v>
      </c>
      <c r="T29" s="102">
        <f>IF((VLOOKUP($E29,'Income &amp; Expenditure Backsheet'!$D$7:$AK$184,T$10,0))="","",(VLOOKUP($E29,'Income &amp; Expenditure Backsheet'!$D$7:$AK$184,T$10,0)))</f>
        <v>87914170.75</v>
      </c>
      <c r="U29" s="102">
        <f>IF((VLOOKUP($E29,'Income &amp; Expenditure Backsheet'!$D$7:$AK$184,U$10,0))="","",(VLOOKUP($E29,'Income &amp; Expenditure Backsheet'!$D$7:$AK$184,U$10,0)))</f>
        <v>73920480</v>
      </c>
      <c r="V29" s="102">
        <f>IF((VLOOKUP($E29,'Income &amp; Expenditure Backsheet'!$D$7:$AK$184,V$10,0))="","",(VLOOKUP($E29,'Income &amp; Expenditure Backsheet'!$D$7:$AK$184,V$10,0)))</f>
        <v>309586257.75</v>
      </c>
    </row>
    <row r="30" spans="2:22" ht="16.5" customHeight="1">
      <c r="B30" s="42" t="s">
        <v>16</v>
      </c>
      <c r="C30" s="43"/>
      <c r="D30" s="45" t="s">
        <v>48</v>
      </c>
      <c r="E30" s="43" t="s">
        <v>47</v>
      </c>
      <c r="F30" s="45" t="s">
        <v>48</v>
      </c>
      <c r="G30" s="101">
        <f>IF((VLOOKUP($E30,'Income &amp; Expenditure Backsheet'!$D$7:$AK$184,G$10,0))="","",(VLOOKUP($E30,'Income &amp; Expenditure Backsheet'!$D$7:$AK$184,G$10,0)))</f>
        <v>336093845</v>
      </c>
      <c r="H30" s="102">
        <f>IF((VLOOKUP($E30,'Income &amp; Expenditure Backsheet'!$D$7:$AK$184,H$10,0))="","",(VLOOKUP($E30,'Income &amp; Expenditure Backsheet'!$D$7:$AK$184,H$10,0)))</f>
        <v>158108479.75</v>
      </c>
      <c r="I30" s="102">
        <f>IF((VLOOKUP($E30,'Income &amp; Expenditure Backsheet'!$D$7:$AK$184,I$10,0))="","",(VLOOKUP($E30,'Income &amp; Expenditure Backsheet'!$D$7:$AK$184,I$10,0)))</f>
        <v>59407603.75</v>
      </c>
      <c r="J30" s="102">
        <f>IF((VLOOKUP($E30,'Income &amp; Expenditure Backsheet'!$D$7:$AK$184,J$10,0))="","",(VLOOKUP($E30,'Income &amp; Expenditure Backsheet'!$D$7:$AK$184,J$10,0)))</f>
        <v>59289380.75</v>
      </c>
      <c r="K30" s="102">
        <f>IF((VLOOKUP($E30,'Income &amp; Expenditure Backsheet'!$D$7:$AK$184,K$10,0))="","",(VLOOKUP($E30,'Income &amp; Expenditure Backsheet'!$D$7:$AK$184,K$10,0)))</f>
        <v>59289381.75</v>
      </c>
      <c r="L30" s="102">
        <f>IF((VLOOKUP($E30,'Income &amp; Expenditure Backsheet'!$D$7:$AK$184,L$10,0))="","",(VLOOKUP($E30,'Income &amp; Expenditure Backsheet'!$D$7:$AK$184,L$10,0)))</f>
        <v>336094846</v>
      </c>
      <c r="M30" s="102">
        <f>IF((VLOOKUP($E30,'Income &amp; Expenditure Backsheet'!$D$7:$AK$184,M$10,0))="","",(VLOOKUP($E30,'Income &amp; Expenditure Backsheet'!$D$7:$AK$184,M$10,0)))</f>
        <v>156055237.5</v>
      </c>
      <c r="N30" s="102">
        <f>IF((VLOOKUP($E30,'Income &amp; Expenditure Backsheet'!$D$7:$AK$184,N$10,0))="","",(VLOOKUP($E30,'Income &amp; Expenditure Backsheet'!$D$7:$AK$184,N$10,0)))</f>
        <v>57502540.75</v>
      </c>
      <c r="O30" s="102">
        <f>IF((VLOOKUP($E30,'Income &amp; Expenditure Backsheet'!$D$7:$AK$184,O$10,0))="","",(VLOOKUP($E30,'Income &amp; Expenditure Backsheet'!$D$7:$AK$184,O$10,0)))</f>
        <v>63035082.75</v>
      </c>
      <c r="P30" s="102">
        <f>IF((VLOOKUP($E30,'Income &amp; Expenditure Backsheet'!$D$7:$AK$184,P$10,0))="","",(VLOOKUP($E30,'Income &amp; Expenditure Backsheet'!$D$7:$AK$184,P$10,0)))</f>
        <v>59677983.75</v>
      </c>
      <c r="Q30" s="102">
        <f>IF((VLOOKUP($E30,'Income &amp; Expenditure Backsheet'!$D$7:$AK$184,Q$10,0))="","",(VLOOKUP($E30,'Income &amp; Expenditure Backsheet'!$D$7:$AK$184,Q$10,0)))</f>
        <v>336270844.75</v>
      </c>
      <c r="R30" s="102">
        <f>IF((VLOOKUP($E30,'Income &amp; Expenditure Backsheet'!$D$7:$AK$184,R$10,0))="","",(VLOOKUP($E30,'Income &amp; Expenditure Backsheet'!$D$7:$AK$184,R$10,0)))</f>
        <v>156146237.5</v>
      </c>
      <c r="S30" s="102">
        <f>IF((VLOOKUP($E30,'Income &amp; Expenditure Backsheet'!$D$7:$AK$184,S$10,0))="","",(VLOOKUP($E30,'Income &amp; Expenditure Backsheet'!$D$7:$AK$184,S$10,0)))</f>
        <v>56825789.75</v>
      </c>
      <c r="T30" s="102">
        <f>IF((VLOOKUP($E30,'Income &amp; Expenditure Backsheet'!$D$7:$AK$184,T$10,0))="","",(VLOOKUP($E30,'Income &amp; Expenditure Backsheet'!$D$7:$AK$184,T$10,0)))</f>
        <v>63885957.75</v>
      </c>
      <c r="U30" s="102">
        <f>IF((VLOOKUP($E30,'Income &amp; Expenditure Backsheet'!$D$7:$AK$184,U$10,0))="","",(VLOOKUP($E30,'Income &amp; Expenditure Backsheet'!$D$7:$AK$184,U$10,0)))</f>
        <v>59772828</v>
      </c>
      <c r="V30" s="102">
        <f>IF((VLOOKUP($E30,'Income &amp; Expenditure Backsheet'!$D$7:$AK$184,V$10,0))="","",(VLOOKUP($E30,'Income &amp; Expenditure Backsheet'!$D$7:$AK$184,V$10,0)))</f>
        <v>336630813</v>
      </c>
    </row>
    <row r="31" spans="2:22" ht="16.5" customHeight="1">
      <c r="B31" s="42" t="s">
        <v>18</v>
      </c>
      <c r="C31" s="43"/>
      <c r="D31" s="45" t="s">
        <v>50</v>
      </c>
      <c r="E31" s="43" t="s">
        <v>49</v>
      </c>
      <c r="F31" s="45" t="s">
        <v>50</v>
      </c>
      <c r="G31" s="101">
        <f>IF((VLOOKUP($E31,'Income &amp; Expenditure Backsheet'!$D$7:$AK$184,G$10,0))="","",(VLOOKUP($E31,'Income &amp; Expenditure Backsheet'!$D$7:$AK$184,G$10,0)))</f>
        <v>461762316</v>
      </c>
      <c r="H31" s="102">
        <f>IF((VLOOKUP($E31,'Income &amp; Expenditure Backsheet'!$D$7:$AK$184,H$10,0))="","",(VLOOKUP($E31,'Income &amp; Expenditure Backsheet'!$D$7:$AK$184,H$10,0)))</f>
        <v>118770190.48771571</v>
      </c>
      <c r="I31" s="102">
        <f>IF((VLOOKUP($E31,'Income &amp; Expenditure Backsheet'!$D$7:$AK$184,I$10,0))="","",(VLOOKUP($E31,'Income &amp; Expenditure Backsheet'!$D$7:$AK$184,I$10,0)))</f>
        <v>114263220.31666666</v>
      </c>
      <c r="J31" s="102">
        <f>IF((VLOOKUP($E31,'Income &amp; Expenditure Backsheet'!$D$7:$AK$184,J$10,0))="","",(VLOOKUP($E31,'Income &amp; Expenditure Backsheet'!$D$7:$AK$184,J$10,0)))</f>
        <v>114368222.31666666</v>
      </c>
      <c r="K31" s="102">
        <f>IF((VLOOKUP($E31,'Income &amp; Expenditure Backsheet'!$D$7:$AK$184,K$10,0))="","",(VLOOKUP($E31,'Income &amp; Expenditure Backsheet'!$D$7:$AK$184,K$10,0)))</f>
        <v>114459665.31666666</v>
      </c>
      <c r="L31" s="102">
        <f>IF((VLOOKUP($E31,'Income &amp; Expenditure Backsheet'!$D$7:$AK$184,L$10,0))="","",(VLOOKUP($E31,'Income &amp; Expenditure Backsheet'!$D$7:$AK$184,L$10,0)))</f>
        <v>461861298.43771571</v>
      </c>
      <c r="M31" s="102">
        <f>IF((VLOOKUP($E31,'Income &amp; Expenditure Backsheet'!$D$7:$AK$184,M$10,0))="","",(VLOOKUP($E31,'Income &amp; Expenditure Backsheet'!$D$7:$AK$184,M$10,0)))</f>
        <v>118010046.73771571</v>
      </c>
      <c r="N31" s="102">
        <f>IF((VLOOKUP($E31,'Income &amp; Expenditure Backsheet'!$D$7:$AK$184,N$10,0))="","",(VLOOKUP($E31,'Income &amp; Expenditure Backsheet'!$D$7:$AK$184,N$10,0)))</f>
        <v>113829652.31666666</v>
      </c>
      <c r="O31" s="102">
        <f>IF((VLOOKUP($E31,'Income &amp; Expenditure Backsheet'!$D$7:$AK$184,O$10,0))="","",(VLOOKUP($E31,'Income &amp; Expenditure Backsheet'!$D$7:$AK$184,O$10,0)))</f>
        <v>113891218.31666666</v>
      </c>
      <c r="P31" s="102">
        <f>IF((VLOOKUP($E31,'Income &amp; Expenditure Backsheet'!$D$7:$AK$184,P$10,0))="","",(VLOOKUP($E31,'Income &amp; Expenditure Backsheet'!$D$7:$AK$184,P$10,0)))</f>
        <v>115181050.31666666</v>
      </c>
      <c r="Q31" s="102">
        <f>IF((VLOOKUP($E31,'Income &amp; Expenditure Backsheet'!$D$7:$AK$184,Q$10,0))="","",(VLOOKUP($E31,'Income &amp; Expenditure Backsheet'!$D$7:$AK$184,Q$10,0)))</f>
        <v>460911967.68771571</v>
      </c>
      <c r="R31" s="102">
        <f>IF((VLOOKUP($E31,'Income &amp; Expenditure Backsheet'!$D$7:$AK$184,R$10,0))="","",(VLOOKUP($E31,'Income &amp; Expenditure Backsheet'!$D$7:$AK$184,R$10,0)))</f>
        <v>117237327.73771571</v>
      </c>
      <c r="S31" s="102">
        <f>IF((VLOOKUP($E31,'Income &amp; Expenditure Backsheet'!$D$7:$AK$184,S$10,0))="","",(VLOOKUP($E31,'Income &amp; Expenditure Backsheet'!$D$7:$AK$184,S$10,0)))</f>
        <v>115140684.75316703</v>
      </c>
      <c r="T31" s="102">
        <f>IF((VLOOKUP($E31,'Income &amp; Expenditure Backsheet'!$D$7:$AK$184,T$10,0))="","",(VLOOKUP($E31,'Income &amp; Expenditure Backsheet'!$D$7:$AK$184,T$10,0)))</f>
        <v>110324666</v>
      </c>
      <c r="U31" s="102">
        <f>IF((VLOOKUP($E31,'Income &amp; Expenditure Backsheet'!$D$7:$AK$184,U$10,0))="","",(VLOOKUP($E31,'Income &amp; Expenditure Backsheet'!$D$7:$AK$184,U$10,0)))</f>
        <v>118305867.92</v>
      </c>
      <c r="V31" s="102">
        <f>IF((VLOOKUP($E31,'Income &amp; Expenditure Backsheet'!$D$7:$AK$184,V$10,0))="","",(VLOOKUP($E31,'Income &amp; Expenditure Backsheet'!$D$7:$AK$184,V$10,0)))</f>
        <v>461008546.41088271</v>
      </c>
    </row>
    <row r="32" spans="2:22" ht="16.5" customHeight="1">
      <c r="B32" s="42" t="s">
        <v>18</v>
      </c>
      <c r="C32" s="43"/>
      <c r="D32" s="45" t="s">
        <v>52</v>
      </c>
      <c r="E32" s="43" t="s">
        <v>51</v>
      </c>
      <c r="F32" s="45" t="s">
        <v>52</v>
      </c>
      <c r="G32" s="101">
        <f>IF((VLOOKUP($E32,'Income &amp; Expenditure Backsheet'!$D$7:$AK$184,G$10,0))="","",(VLOOKUP($E32,'Income &amp; Expenditure Backsheet'!$D$7:$AK$184,G$10,0)))</f>
        <v>680490256</v>
      </c>
      <c r="H32" s="102">
        <f>IF((VLOOKUP($E32,'Income &amp; Expenditure Backsheet'!$D$7:$AK$184,H$10,0))="","",(VLOOKUP($E32,'Income &amp; Expenditure Backsheet'!$D$7:$AK$184,H$10,0)))</f>
        <v>171067152</v>
      </c>
      <c r="I32" s="102">
        <f>IF((VLOOKUP($E32,'Income &amp; Expenditure Backsheet'!$D$7:$AK$184,I$10,0))="","",(VLOOKUP($E32,'Income &amp; Expenditure Backsheet'!$D$7:$AK$184,I$10,0)))</f>
        <v>169483471</v>
      </c>
      <c r="J32" s="102">
        <f>IF((VLOOKUP($E32,'Income &amp; Expenditure Backsheet'!$D$7:$AK$184,J$10,0))="","",(VLOOKUP($E32,'Income &amp; Expenditure Backsheet'!$D$7:$AK$184,J$10,0)))</f>
        <v>170092281</v>
      </c>
      <c r="K32" s="102">
        <f>IF((VLOOKUP($E32,'Income &amp; Expenditure Backsheet'!$D$7:$AK$184,K$10,0))="","",(VLOOKUP($E32,'Income &amp; Expenditure Backsheet'!$D$7:$AK$184,K$10,0)))</f>
        <v>171034283</v>
      </c>
      <c r="L32" s="102">
        <f>IF((VLOOKUP($E32,'Income &amp; Expenditure Backsheet'!$D$7:$AK$184,L$10,0))="","",(VLOOKUP($E32,'Income &amp; Expenditure Backsheet'!$D$7:$AK$184,L$10,0)))</f>
        <v>681677187</v>
      </c>
      <c r="M32" s="102">
        <f>IF((VLOOKUP($E32,'Income &amp; Expenditure Backsheet'!$D$7:$AK$184,M$10,0))="","",(VLOOKUP($E32,'Income &amp; Expenditure Backsheet'!$D$7:$AK$184,M$10,0)))</f>
        <v>169220262.90898332</v>
      </c>
      <c r="N32" s="102">
        <f>IF((VLOOKUP($E32,'Income &amp; Expenditure Backsheet'!$D$7:$AK$184,N$10,0))="","",(VLOOKUP($E32,'Income &amp; Expenditure Backsheet'!$D$7:$AK$184,N$10,0)))</f>
        <v>170890956.75</v>
      </c>
      <c r="O32" s="102">
        <f>IF((VLOOKUP($E32,'Income &amp; Expenditure Backsheet'!$D$7:$AK$184,O$10,0))="","",(VLOOKUP($E32,'Income &amp; Expenditure Backsheet'!$D$7:$AK$184,O$10,0)))</f>
        <v>179108878.02300191</v>
      </c>
      <c r="P32" s="102">
        <f>IF((VLOOKUP($E32,'Income &amp; Expenditure Backsheet'!$D$7:$AK$184,P$10,0))="","",(VLOOKUP($E32,'Income &amp; Expenditure Backsheet'!$D$7:$AK$184,P$10,0)))</f>
        <v>176690538.35633522</v>
      </c>
      <c r="Q32" s="102">
        <f>IF((VLOOKUP($E32,'Income &amp; Expenditure Backsheet'!$D$7:$AK$184,Q$10,0))="","",(VLOOKUP($E32,'Income &amp; Expenditure Backsheet'!$D$7:$AK$184,Q$10,0)))</f>
        <v>695910636.03832042</v>
      </c>
      <c r="R32" s="102">
        <f>IF((VLOOKUP($E32,'Income &amp; Expenditure Backsheet'!$D$7:$AK$184,R$10,0))="","",(VLOOKUP($E32,'Income &amp; Expenditure Backsheet'!$D$7:$AK$184,R$10,0)))</f>
        <v>169209981.64047283</v>
      </c>
      <c r="S32" s="102">
        <f>IF((VLOOKUP($E32,'Income &amp; Expenditure Backsheet'!$D$7:$AK$184,S$10,0))="","",(VLOOKUP($E32,'Income &amp; Expenditure Backsheet'!$D$7:$AK$184,S$10,0)))</f>
        <v>173209817.5</v>
      </c>
      <c r="T32" s="102">
        <f>IF((VLOOKUP($E32,'Income &amp; Expenditure Backsheet'!$D$7:$AK$184,T$10,0))="","",(VLOOKUP($E32,'Income &amp; Expenditure Backsheet'!$D$7:$AK$184,T$10,0)))</f>
        <v>176149313.89345908</v>
      </c>
      <c r="U32" s="102">
        <f>IF((VLOOKUP($E32,'Income &amp; Expenditure Backsheet'!$D$7:$AK$184,U$10,0))="","",(VLOOKUP($E32,'Income &amp; Expenditure Backsheet'!$D$7:$AK$184,U$10,0)))</f>
        <v>177763057.61631203</v>
      </c>
      <c r="V32" s="102">
        <f>IF((VLOOKUP($E32,'Income &amp; Expenditure Backsheet'!$D$7:$AK$184,V$10,0))="","",(VLOOKUP($E32,'Income &amp; Expenditure Backsheet'!$D$7:$AK$184,V$10,0)))</f>
        <v>696332170.650244</v>
      </c>
    </row>
    <row r="33" spans="2:22" ht="16.5" customHeight="1">
      <c r="B33" s="42" t="s">
        <v>18</v>
      </c>
      <c r="C33" s="43"/>
      <c r="D33" s="45" t="s">
        <v>54</v>
      </c>
      <c r="E33" s="43" t="s">
        <v>53</v>
      </c>
      <c r="F33" s="45" t="s">
        <v>54</v>
      </c>
      <c r="G33" s="101">
        <f>IF((VLOOKUP($E33,'Income &amp; Expenditure Backsheet'!$D$7:$AK$184,G$10,0))="","",(VLOOKUP($E33,'Income &amp; Expenditure Backsheet'!$D$7:$AK$184,G$10,0)))</f>
        <v>318110278</v>
      </c>
      <c r="H33" s="102">
        <f>IF((VLOOKUP($E33,'Income &amp; Expenditure Backsheet'!$D$7:$AK$184,H$10,0))="","",(VLOOKUP($E33,'Income &amp; Expenditure Backsheet'!$D$7:$AK$184,H$10,0)))</f>
        <v>85644168.900000006</v>
      </c>
      <c r="I33" s="102">
        <f>IF((VLOOKUP($E33,'Income &amp; Expenditure Backsheet'!$D$7:$AK$184,I$10,0))="","",(VLOOKUP($E33,'Income &amp; Expenditure Backsheet'!$D$7:$AK$184,I$10,0)))</f>
        <v>77153167.900000006</v>
      </c>
      <c r="J33" s="102">
        <f>IF((VLOOKUP($E33,'Income &amp; Expenditure Backsheet'!$D$7:$AK$184,J$10,0))="","",(VLOOKUP($E33,'Income &amp; Expenditure Backsheet'!$D$7:$AK$184,J$10,0)))</f>
        <v>76967167.900000006</v>
      </c>
      <c r="K33" s="102">
        <f>IF((VLOOKUP($E33,'Income &amp; Expenditure Backsheet'!$D$7:$AK$184,K$10,0))="","",(VLOOKUP($E33,'Income &amp; Expenditure Backsheet'!$D$7:$AK$184,K$10,0)))</f>
        <v>76967168.900000006</v>
      </c>
      <c r="L33" s="102">
        <f>IF((VLOOKUP($E33,'Income &amp; Expenditure Backsheet'!$D$7:$AK$184,L$10,0))="","",(VLOOKUP($E33,'Income &amp; Expenditure Backsheet'!$D$7:$AK$184,L$10,0)))</f>
        <v>316731673.60000002</v>
      </c>
      <c r="M33" s="102">
        <f>IF((VLOOKUP($E33,'Income &amp; Expenditure Backsheet'!$D$7:$AK$184,M$10,0))="","",(VLOOKUP($E33,'Income &amp; Expenditure Backsheet'!$D$7:$AK$184,M$10,0)))</f>
        <v>84934439.900000006</v>
      </c>
      <c r="N33" s="102">
        <f>IF((VLOOKUP($E33,'Income &amp; Expenditure Backsheet'!$D$7:$AK$184,N$10,0))="","",(VLOOKUP($E33,'Income &amp; Expenditure Backsheet'!$D$7:$AK$184,N$10,0)))</f>
        <v>76898623.900000006</v>
      </c>
      <c r="O33" s="102">
        <f>IF((VLOOKUP($E33,'Income &amp; Expenditure Backsheet'!$D$7:$AK$184,O$10,0))="","",(VLOOKUP($E33,'Income &amp; Expenditure Backsheet'!$D$7:$AK$184,O$10,0)))</f>
        <v>76623325.290000007</v>
      </c>
      <c r="P33" s="102">
        <f>IF((VLOOKUP($E33,'Income &amp; Expenditure Backsheet'!$D$7:$AK$184,P$10,0))="","",(VLOOKUP($E33,'Income &amp; Expenditure Backsheet'!$D$7:$AK$184,P$10,0)))</f>
        <v>78275284.900000006</v>
      </c>
      <c r="Q33" s="102">
        <f>IF((VLOOKUP($E33,'Income &amp; Expenditure Backsheet'!$D$7:$AK$184,Q$10,0))="","",(VLOOKUP($E33,'Income &amp; Expenditure Backsheet'!$D$7:$AK$184,Q$10,0)))</f>
        <v>316731673.99000001</v>
      </c>
      <c r="R33" s="102">
        <f>IF((VLOOKUP($E33,'Income &amp; Expenditure Backsheet'!$D$7:$AK$184,R$10,0))="","",(VLOOKUP($E33,'Income &amp; Expenditure Backsheet'!$D$7:$AK$184,R$10,0)))</f>
        <v>83046774.400000006</v>
      </c>
      <c r="S33" s="102">
        <f>IF((VLOOKUP($E33,'Income &amp; Expenditure Backsheet'!$D$7:$AK$184,S$10,0))="","",(VLOOKUP($E33,'Income &amp; Expenditure Backsheet'!$D$7:$AK$184,S$10,0)))</f>
        <v>75825050</v>
      </c>
      <c r="T33" s="102">
        <f>IF((VLOOKUP($E33,'Income &amp; Expenditure Backsheet'!$D$7:$AK$184,T$10,0))="","",(VLOOKUP($E33,'Income &amp; Expenditure Backsheet'!$D$7:$AK$184,T$10,0)))</f>
        <v>81093751.390000001</v>
      </c>
      <c r="U33" s="102">
        <f>IF((VLOOKUP($E33,'Income &amp; Expenditure Backsheet'!$D$7:$AK$184,U$10,0))="","",(VLOOKUP($E33,'Income &amp; Expenditure Backsheet'!$D$7:$AK$184,U$10,0)))</f>
        <v>75145004</v>
      </c>
      <c r="V33" s="102">
        <f>IF((VLOOKUP($E33,'Income &amp; Expenditure Backsheet'!$D$7:$AK$184,V$10,0))="","",(VLOOKUP($E33,'Income &amp; Expenditure Backsheet'!$D$7:$AK$184,V$10,0)))</f>
        <v>315110579.78999996</v>
      </c>
    </row>
    <row r="34" spans="2:22" ht="16.5" customHeight="1">
      <c r="B34" s="42" t="s">
        <v>18</v>
      </c>
      <c r="C34" s="43"/>
      <c r="D34" s="45" t="s">
        <v>56</v>
      </c>
      <c r="E34" s="43" t="s">
        <v>55</v>
      </c>
      <c r="F34" s="45" t="s">
        <v>56</v>
      </c>
      <c r="G34" s="101">
        <f>IF((VLOOKUP($E34,'Income &amp; Expenditure Backsheet'!$D$7:$AK$184,G$10,0))="","",(VLOOKUP($E34,'Income &amp; Expenditure Backsheet'!$D$7:$AK$184,G$10,0)))</f>
        <v>250859783</v>
      </c>
      <c r="H34" s="102">
        <f>IF((VLOOKUP($E34,'Income &amp; Expenditure Backsheet'!$D$7:$AK$184,H$10,0))="","",(VLOOKUP($E34,'Income &amp; Expenditure Backsheet'!$D$7:$AK$184,H$10,0)))</f>
        <v>75869321.75</v>
      </c>
      <c r="I34" s="102">
        <f>IF((VLOOKUP($E34,'Income &amp; Expenditure Backsheet'!$D$7:$AK$184,I$10,0))="","",(VLOOKUP($E34,'Income &amp; Expenditure Backsheet'!$D$7:$AK$184,I$10,0)))</f>
        <v>53050483.75</v>
      </c>
      <c r="J34" s="102">
        <f>IF((VLOOKUP($E34,'Income &amp; Expenditure Backsheet'!$D$7:$AK$184,J$10,0))="","",(VLOOKUP($E34,'Income &amp; Expenditure Backsheet'!$D$7:$AK$184,J$10,0)))</f>
        <v>52863734.75</v>
      </c>
      <c r="K34" s="102">
        <f>IF((VLOOKUP($E34,'Income &amp; Expenditure Backsheet'!$D$7:$AK$184,K$10,0))="","",(VLOOKUP($E34,'Income &amp; Expenditure Backsheet'!$D$7:$AK$184,K$10,0)))</f>
        <v>68699440.75</v>
      </c>
      <c r="L34" s="102">
        <f>IF((VLOOKUP($E34,'Income &amp; Expenditure Backsheet'!$D$7:$AK$184,L$10,0))="","",(VLOOKUP($E34,'Income &amp; Expenditure Backsheet'!$D$7:$AK$184,L$10,0)))</f>
        <v>250482981</v>
      </c>
      <c r="M34" s="102">
        <f>IF((VLOOKUP($E34,'Income &amp; Expenditure Backsheet'!$D$7:$AK$184,M$10,0))="","",(VLOOKUP($E34,'Income &amp; Expenditure Backsheet'!$D$7:$AK$184,M$10,0)))</f>
        <v>75799574.074721754</v>
      </c>
      <c r="N34" s="102">
        <f>IF((VLOOKUP($E34,'Income &amp; Expenditure Backsheet'!$D$7:$AK$184,N$10,0))="","",(VLOOKUP($E34,'Income &amp; Expenditure Backsheet'!$D$7:$AK$184,N$10,0)))</f>
        <v>52560104.960000001</v>
      </c>
      <c r="O34" s="102">
        <f>IF((VLOOKUP($E34,'Income &amp; Expenditure Backsheet'!$D$7:$AK$184,O$10,0))="","",(VLOOKUP($E34,'Income &amp; Expenditure Backsheet'!$D$7:$AK$184,O$10,0)))</f>
        <v>65913615.609999999</v>
      </c>
      <c r="P34" s="102">
        <f>IF((VLOOKUP($E34,'Income &amp; Expenditure Backsheet'!$D$7:$AK$184,P$10,0))="","",(VLOOKUP($E34,'Income &amp; Expenditure Backsheet'!$D$7:$AK$184,P$10,0)))</f>
        <v>55924322</v>
      </c>
      <c r="Q34" s="102">
        <f>IF((VLOOKUP($E34,'Income &amp; Expenditure Backsheet'!$D$7:$AK$184,Q$10,0))="","",(VLOOKUP($E34,'Income &amp; Expenditure Backsheet'!$D$7:$AK$184,Q$10,0)))</f>
        <v>250197616.64472178</v>
      </c>
      <c r="R34" s="102">
        <f>IF((VLOOKUP($E34,'Income &amp; Expenditure Backsheet'!$D$7:$AK$184,R$10,0))="","",(VLOOKUP($E34,'Income &amp; Expenditure Backsheet'!$D$7:$AK$184,R$10,0)))</f>
        <v>74910574.074721754</v>
      </c>
      <c r="S34" s="102">
        <f>IF((VLOOKUP($E34,'Income &amp; Expenditure Backsheet'!$D$7:$AK$184,S$10,0))="","",(VLOOKUP($E34,'Income &amp; Expenditure Backsheet'!$D$7:$AK$184,S$10,0)))</f>
        <v>52723337.960000001</v>
      </c>
      <c r="T34" s="102">
        <f>IF((VLOOKUP($E34,'Income &amp; Expenditure Backsheet'!$D$7:$AK$184,T$10,0))="","",(VLOOKUP($E34,'Income &amp; Expenditure Backsheet'!$D$7:$AK$184,T$10,0)))</f>
        <v>65912340.609999999</v>
      </c>
      <c r="U34" s="102">
        <f>IF((VLOOKUP($E34,'Income &amp; Expenditure Backsheet'!$D$7:$AK$184,U$10,0))="","",(VLOOKUP($E34,'Income &amp; Expenditure Backsheet'!$D$7:$AK$184,U$10,0)))</f>
        <v>56732934</v>
      </c>
      <c r="V34" s="102">
        <f>IF((VLOOKUP($E34,'Income &amp; Expenditure Backsheet'!$D$7:$AK$184,V$10,0))="","",(VLOOKUP($E34,'Income &amp; Expenditure Backsheet'!$D$7:$AK$184,V$10,0)))</f>
        <v>250279186.64472178</v>
      </c>
    </row>
    <row r="35" spans="2:22" ht="16.5" customHeight="1">
      <c r="B35" s="42" t="s">
        <v>22</v>
      </c>
      <c r="C35" s="43"/>
      <c r="D35" s="45" t="s">
        <v>58</v>
      </c>
      <c r="E35" s="43" t="s">
        <v>57</v>
      </c>
      <c r="F35" s="45" t="s">
        <v>58</v>
      </c>
      <c r="G35" s="101">
        <f>IF((VLOOKUP($E35,'Income &amp; Expenditure Backsheet'!$D$7:$AK$184,G$10,0))="","",(VLOOKUP($E35,'Income &amp; Expenditure Backsheet'!$D$7:$AK$184,G$10,0)))</f>
        <v>306052650</v>
      </c>
      <c r="H35" s="102">
        <f>IF((VLOOKUP($E35,'Income &amp; Expenditure Backsheet'!$D$7:$AK$184,H$10,0))="","",(VLOOKUP($E35,'Income &amp; Expenditure Backsheet'!$D$7:$AK$184,H$10,0)))</f>
        <v>80860713.450000003</v>
      </c>
      <c r="I35" s="102">
        <f>IF((VLOOKUP($E35,'Income &amp; Expenditure Backsheet'!$D$7:$AK$184,I$10,0))="","",(VLOOKUP($E35,'Income &amp; Expenditure Backsheet'!$D$7:$AK$184,I$10,0)))</f>
        <v>74966653.450000003</v>
      </c>
      <c r="J35" s="102">
        <f>IF((VLOOKUP($E35,'Income &amp; Expenditure Backsheet'!$D$7:$AK$184,J$10,0))="","",(VLOOKUP($E35,'Income &amp; Expenditure Backsheet'!$D$7:$AK$184,J$10,0)))</f>
        <v>75122451.950000003</v>
      </c>
      <c r="K35" s="102">
        <f>IF((VLOOKUP($E35,'Income &amp; Expenditure Backsheet'!$D$7:$AK$184,K$10,0))="","",(VLOOKUP($E35,'Income &amp; Expenditure Backsheet'!$D$7:$AK$184,K$10,0)))</f>
        <v>75100661.149999991</v>
      </c>
      <c r="L35" s="102">
        <f>IF((VLOOKUP($E35,'Income &amp; Expenditure Backsheet'!$D$7:$AK$184,L$10,0))="","",(VLOOKUP($E35,'Income &amp; Expenditure Backsheet'!$D$7:$AK$184,L$10,0)))</f>
        <v>306050480</v>
      </c>
      <c r="M35" s="102">
        <f>IF((VLOOKUP($E35,'Income &amp; Expenditure Backsheet'!$D$7:$AK$184,M$10,0))="","",(VLOOKUP($E35,'Income &amp; Expenditure Backsheet'!$D$7:$AK$184,M$10,0)))</f>
        <v>73626227.25</v>
      </c>
      <c r="N35" s="102">
        <f>IF((VLOOKUP($E35,'Income &amp; Expenditure Backsheet'!$D$7:$AK$184,N$10,0))="","",(VLOOKUP($E35,'Income &amp; Expenditure Backsheet'!$D$7:$AK$184,N$10,0)))</f>
        <v>69199025.516666666</v>
      </c>
      <c r="O35" s="102">
        <f>IF((VLOOKUP($E35,'Income &amp; Expenditure Backsheet'!$D$7:$AK$184,O$10,0))="","",(VLOOKUP($E35,'Income &amp; Expenditure Backsheet'!$D$7:$AK$184,O$10,0)))</f>
        <v>80354890.150000006</v>
      </c>
      <c r="P35" s="102">
        <f>IF((VLOOKUP($E35,'Income &amp; Expenditure Backsheet'!$D$7:$AK$184,P$10,0))="","",(VLOOKUP($E35,'Income &amp; Expenditure Backsheet'!$D$7:$AK$184,P$10,0)))</f>
        <v>85036638.150000006</v>
      </c>
      <c r="Q35" s="102">
        <f>IF((VLOOKUP($E35,'Income &amp; Expenditure Backsheet'!$D$7:$AK$184,Q$10,0))="","",(VLOOKUP($E35,'Income &amp; Expenditure Backsheet'!$D$7:$AK$184,Q$10,0)))</f>
        <v>308216781.06666666</v>
      </c>
      <c r="R35" s="102">
        <f>IF((VLOOKUP($E35,'Income &amp; Expenditure Backsheet'!$D$7:$AK$184,R$10,0))="","",(VLOOKUP($E35,'Income &amp; Expenditure Backsheet'!$D$7:$AK$184,R$10,0)))</f>
        <v>73626327.25</v>
      </c>
      <c r="S35" s="102">
        <f>IF((VLOOKUP($E35,'Income &amp; Expenditure Backsheet'!$D$7:$AK$184,S$10,0))="","",(VLOOKUP($E35,'Income &amp; Expenditure Backsheet'!$D$7:$AK$184,S$10,0)))</f>
        <v>67173211</v>
      </c>
      <c r="T35" s="102">
        <f>IF((VLOOKUP($E35,'Income &amp; Expenditure Backsheet'!$D$7:$AK$184,T$10,0))="","",(VLOOKUP($E35,'Income &amp; Expenditure Backsheet'!$D$7:$AK$184,T$10,0)))</f>
        <v>79069074</v>
      </c>
      <c r="U35" s="102">
        <f>IF((VLOOKUP($E35,'Income &amp; Expenditure Backsheet'!$D$7:$AK$184,U$10,0))="","",(VLOOKUP($E35,'Income &amp; Expenditure Backsheet'!$D$7:$AK$184,U$10,0)))</f>
        <v>85562923</v>
      </c>
      <c r="V35" s="102">
        <f>IF((VLOOKUP($E35,'Income &amp; Expenditure Backsheet'!$D$7:$AK$184,V$10,0))="","",(VLOOKUP($E35,'Income &amp; Expenditure Backsheet'!$D$7:$AK$184,V$10,0)))</f>
        <v>305431535.25</v>
      </c>
    </row>
    <row r="36" spans="2:22" ht="16.5" customHeight="1">
      <c r="B36" s="42" t="s">
        <v>22</v>
      </c>
      <c r="C36" s="43"/>
      <c r="D36" s="45" t="s">
        <v>60</v>
      </c>
      <c r="E36" s="43" t="s">
        <v>59</v>
      </c>
      <c r="F36" s="45" t="s">
        <v>60</v>
      </c>
      <c r="G36" s="101">
        <f>IF((VLOOKUP($E36,'Income &amp; Expenditure Backsheet'!$D$7:$AK$184,G$10,0))="","",(VLOOKUP($E36,'Income &amp; Expenditure Backsheet'!$D$7:$AK$184,G$10,0)))</f>
        <v>228323417</v>
      </c>
      <c r="H36" s="102">
        <f>IF((VLOOKUP($E36,'Income &amp; Expenditure Backsheet'!$D$7:$AK$184,H$10,0))="","",(VLOOKUP($E36,'Income &amp; Expenditure Backsheet'!$D$7:$AK$184,H$10,0)))</f>
        <v>56686053.75</v>
      </c>
      <c r="I36" s="102">
        <f>IF((VLOOKUP($E36,'Income &amp; Expenditure Backsheet'!$D$7:$AK$184,I$10,0))="","",(VLOOKUP($E36,'Income &amp; Expenditure Backsheet'!$D$7:$AK$184,I$10,0)))</f>
        <v>56740744.75</v>
      </c>
      <c r="J36" s="102">
        <f>IF((VLOOKUP($E36,'Income &amp; Expenditure Backsheet'!$D$7:$AK$184,J$10,0))="","",(VLOOKUP($E36,'Income &amp; Expenditure Backsheet'!$D$7:$AK$184,J$10,0)))</f>
        <v>56829955.75</v>
      </c>
      <c r="K36" s="102">
        <f>IF((VLOOKUP($E36,'Income &amp; Expenditure Backsheet'!$D$7:$AK$184,K$10,0))="","",(VLOOKUP($E36,'Income &amp; Expenditure Backsheet'!$D$7:$AK$184,K$10,0)))</f>
        <v>58066397.75</v>
      </c>
      <c r="L36" s="102">
        <f>IF((VLOOKUP($E36,'Income &amp; Expenditure Backsheet'!$D$7:$AK$184,L$10,0))="","",(VLOOKUP($E36,'Income &amp; Expenditure Backsheet'!$D$7:$AK$184,L$10,0)))</f>
        <v>228323152</v>
      </c>
      <c r="M36" s="102">
        <f>IF((VLOOKUP($E36,'Income &amp; Expenditure Backsheet'!$D$7:$AK$184,M$10,0))="","",(VLOOKUP($E36,'Income &amp; Expenditure Backsheet'!$D$7:$AK$184,M$10,0)))</f>
        <v>54209402.25</v>
      </c>
      <c r="N36" s="102">
        <f>IF((VLOOKUP($E36,'Income &amp; Expenditure Backsheet'!$D$7:$AK$184,N$10,0))="","",(VLOOKUP($E36,'Income &amp; Expenditure Backsheet'!$D$7:$AK$184,N$10,0)))</f>
        <v>56633077.25</v>
      </c>
      <c r="O36" s="102">
        <f>IF((VLOOKUP($E36,'Income &amp; Expenditure Backsheet'!$D$7:$AK$184,O$10,0))="","",(VLOOKUP($E36,'Income &amp; Expenditure Backsheet'!$D$7:$AK$184,O$10,0)))</f>
        <v>56003113.25</v>
      </c>
      <c r="P36" s="102">
        <f>IF((VLOOKUP($E36,'Income &amp; Expenditure Backsheet'!$D$7:$AK$184,P$10,0))="","",(VLOOKUP($E36,'Income &amp; Expenditure Backsheet'!$D$7:$AK$184,P$10,0)))</f>
        <v>60707730.25</v>
      </c>
      <c r="Q36" s="102">
        <f>IF((VLOOKUP($E36,'Income &amp; Expenditure Backsheet'!$D$7:$AK$184,Q$10,0))="","",(VLOOKUP($E36,'Income &amp; Expenditure Backsheet'!$D$7:$AK$184,Q$10,0)))</f>
        <v>227553323</v>
      </c>
      <c r="R36" s="102">
        <f>IF((VLOOKUP($E36,'Income &amp; Expenditure Backsheet'!$D$7:$AK$184,R$10,0))="","",(VLOOKUP($E36,'Income &amp; Expenditure Backsheet'!$D$7:$AK$184,R$10,0)))</f>
        <v>53870144.75</v>
      </c>
      <c r="S36" s="102">
        <f>IF((VLOOKUP($E36,'Income &amp; Expenditure Backsheet'!$D$7:$AK$184,S$10,0))="","",(VLOOKUP($E36,'Income &amp; Expenditure Backsheet'!$D$7:$AK$184,S$10,0)))</f>
        <v>55826607.75</v>
      </c>
      <c r="T36" s="102">
        <f>IF((VLOOKUP($E36,'Income &amp; Expenditure Backsheet'!$D$7:$AK$184,T$10,0))="","",(VLOOKUP($E36,'Income &amp; Expenditure Backsheet'!$D$7:$AK$184,T$10,0)))</f>
        <v>56826882.75</v>
      </c>
      <c r="U36" s="102">
        <f>IF((VLOOKUP($E36,'Income &amp; Expenditure Backsheet'!$D$7:$AK$184,U$10,0))="","",(VLOOKUP($E36,'Income &amp; Expenditure Backsheet'!$D$7:$AK$184,U$10,0)))</f>
        <v>60891639.75</v>
      </c>
      <c r="V36" s="102">
        <f>IF((VLOOKUP($E36,'Income &amp; Expenditure Backsheet'!$D$7:$AK$184,V$10,0))="","",(VLOOKUP($E36,'Income &amp; Expenditure Backsheet'!$D$7:$AK$184,V$10,0)))</f>
        <v>227415275</v>
      </c>
    </row>
    <row r="37" spans="2:22" ht="16.5" customHeight="1">
      <c r="B37" s="75" t="s">
        <v>22</v>
      </c>
      <c r="C37" s="43"/>
      <c r="D37" s="76" t="s">
        <v>466</v>
      </c>
      <c r="E37" s="43" t="s">
        <v>469</v>
      </c>
      <c r="F37" s="45" t="s">
        <v>466</v>
      </c>
      <c r="G37" s="101">
        <f>IF((VLOOKUP($E37,'Income &amp; Expenditure Backsheet'!$D$7:$AK$184,G$10,0))="","",(VLOOKUP($E37,'Income &amp; Expenditure Backsheet'!$D$7:$AK$184,G$10,0)))</f>
        <v>488114415</v>
      </c>
      <c r="H37" s="102">
        <f>IF((VLOOKUP($E37,'Income &amp; Expenditure Backsheet'!$D$7:$AK$184,H$10,0))="","",(VLOOKUP($E37,'Income &amp; Expenditure Backsheet'!$D$7:$AK$184,H$10,0)))</f>
        <v>119807325.95854184</v>
      </c>
      <c r="I37" s="102">
        <f>IF((VLOOKUP($E37,'Income &amp; Expenditure Backsheet'!$D$7:$AK$184,I$10,0))="","",(VLOOKUP($E37,'Income &amp; Expenditure Backsheet'!$D$7:$AK$184,I$10,0)))</f>
        <v>120394708.48666668</v>
      </c>
      <c r="J37" s="102">
        <f>IF((VLOOKUP($E37,'Income &amp; Expenditure Backsheet'!$D$7:$AK$184,J$10,0))="","",(VLOOKUP($E37,'Income &amp; Expenditure Backsheet'!$D$7:$AK$184,J$10,0)))</f>
        <v>121606583.48666668</v>
      </c>
      <c r="K37" s="102">
        <f>IF((VLOOKUP($E37,'Income &amp; Expenditure Backsheet'!$D$7:$AK$184,K$10,0))="","",(VLOOKUP($E37,'Income &amp; Expenditure Backsheet'!$D$7:$AK$184,K$10,0)))</f>
        <v>125519453.25666666</v>
      </c>
      <c r="L37" s="102">
        <f>IF((VLOOKUP($E37,'Income &amp; Expenditure Backsheet'!$D$7:$AK$184,L$10,0))="","",(VLOOKUP($E37,'Income &amp; Expenditure Backsheet'!$D$7:$AK$184,L$10,0)))</f>
        <v>487328071.18854189</v>
      </c>
      <c r="M37" s="102">
        <f>IF((VLOOKUP($E37,'Income &amp; Expenditure Backsheet'!$D$7:$AK$184,M$10,0))="","",(VLOOKUP($E37,'Income &amp; Expenditure Backsheet'!$D$7:$AK$184,M$10,0)))</f>
        <v>117539869</v>
      </c>
      <c r="N37" s="102">
        <f>IF((VLOOKUP($E37,'Income &amp; Expenditure Backsheet'!$D$7:$AK$184,N$10,0))="","",(VLOOKUP($E37,'Income &amp; Expenditure Backsheet'!$D$7:$AK$184,N$10,0)))</f>
        <v>119357409.33835819</v>
      </c>
      <c r="O37" s="102">
        <f>IF((VLOOKUP($E37,'Income &amp; Expenditure Backsheet'!$D$7:$AK$184,O$10,0))="","",(VLOOKUP($E37,'Income &amp; Expenditure Backsheet'!$D$7:$AK$184,O$10,0)))</f>
        <v>121248195.75729997</v>
      </c>
      <c r="P37" s="102">
        <f>IF((VLOOKUP($E37,'Income &amp; Expenditure Backsheet'!$D$7:$AK$184,P$10,0))="","",(VLOOKUP($E37,'Income &amp; Expenditure Backsheet'!$D$7:$AK$184,P$10,0)))</f>
        <v>129071362.64063339</v>
      </c>
      <c r="Q37" s="102">
        <f>IF((VLOOKUP($E37,'Income &amp; Expenditure Backsheet'!$D$7:$AK$184,Q$10,0))="","",(VLOOKUP($E37,'Income &amp; Expenditure Backsheet'!$D$7:$AK$184,Q$10,0)))</f>
        <v>487216836.73629153</v>
      </c>
      <c r="R37" s="102">
        <f>IF((VLOOKUP($E37,'Income &amp; Expenditure Backsheet'!$D$7:$AK$184,R$10,0))="","",(VLOOKUP($E37,'Income &amp; Expenditure Backsheet'!$D$7:$AK$184,R$10,0)))</f>
        <v>113745787.90000001</v>
      </c>
      <c r="S37" s="102">
        <f>IF((VLOOKUP($E37,'Income &amp; Expenditure Backsheet'!$D$7:$AK$184,S$10,0))="","",(VLOOKUP($E37,'Income &amp; Expenditure Backsheet'!$D$7:$AK$184,S$10,0)))</f>
        <v>121800540.48169152</v>
      </c>
      <c r="T37" s="102">
        <f>IF((VLOOKUP($E37,'Income &amp; Expenditure Backsheet'!$D$7:$AK$184,T$10,0))="","",(VLOOKUP($E37,'Income &amp; Expenditure Backsheet'!$D$7:$AK$184,T$10,0)))</f>
        <v>119692096.63260001</v>
      </c>
      <c r="U37" s="102">
        <f>IF((VLOOKUP($E37,'Income &amp; Expenditure Backsheet'!$D$7:$AK$184,U$10,0))="","",(VLOOKUP($E37,'Income &amp; Expenditure Backsheet'!$D$7:$AK$184,U$10,0)))</f>
        <v>130157485.19370851</v>
      </c>
      <c r="V37" s="102">
        <f>IF((VLOOKUP($E37,'Income &amp; Expenditure Backsheet'!$D$7:$AK$184,V$10,0))="","",(VLOOKUP($E37,'Income &amp; Expenditure Backsheet'!$D$7:$AK$184,V$10,0)))</f>
        <v>485395910.208</v>
      </c>
    </row>
    <row r="38" spans="2:22" ht="16.5" customHeight="1">
      <c r="B38" s="42" t="s">
        <v>22</v>
      </c>
      <c r="C38" s="23"/>
      <c r="D38" s="45" t="s">
        <v>467</v>
      </c>
      <c r="E38" s="43" t="s">
        <v>470</v>
      </c>
      <c r="F38" s="45" t="s">
        <v>467</v>
      </c>
      <c r="G38" s="101">
        <f>IF((VLOOKUP($E38,'Income &amp; Expenditure Backsheet'!$D$7:$AK$184,G$10,0))="","",(VLOOKUP($E38,'Income &amp; Expenditure Backsheet'!$D$7:$AK$184,G$10,0)))</f>
        <v>122738799</v>
      </c>
      <c r="H38" s="102">
        <f>IF((VLOOKUP($E38,'Income &amp; Expenditure Backsheet'!$D$7:$AK$184,H$10,0))="","",(VLOOKUP($E38,'Income &amp; Expenditure Backsheet'!$D$7:$AK$184,H$10,0)))</f>
        <v>29895041.75</v>
      </c>
      <c r="I38" s="102">
        <f>IF((VLOOKUP($E38,'Income &amp; Expenditure Backsheet'!$D$7:$AK$184,I$10,0))="","",(VLOOKUP($E38,'Income &amp; Expenditure Backsheet'!$D$7:$AK$184,I$10,0)))</f>
        <v>30107803.75</v>
      </c>
      <c r="J38" s="102">
        <f>IF((VLOOKUP($E38,'Income &amp; Expenditure Backsheet'!$D$7:$AK$184,J$10,0))="","",(VLOOKUP($E38,'Income &amp; Expenditure Backsheet'!$D$7:$AK$184,J$10,0)))</f>
        <v>30253884.75</v>
      </c>
      <c r="K38" s="102">
        <f>IF((VLOOKUP($E38,'Income &amp; Expenditure Backsheet'!$D$7:$AK$184,K$10,0))="","",(VLOOKUP($E38,'Income &amp; Expenditure Backsheet'!$D$7:$AK$184,K$10,0)))</f>
        <v>31029573.75</v>
      </c>
      <c r="L38" s="102">
        <f>IF((VLOOKUP($E38,'Income &amp; Expenditure Backsheet'!$D$7:$AK$184,L$10,0))="","",(VLOOKUP($E38,'Income &amp; Expenditure Backsheet'!$D$7:$AK$184,L$10,0)))</f>
        <v>121286304</v>
      </c>
      <c r="M38" s="102">
        <f>IF((VLOOKUP($E38,'Income &amp; Expenditure Backsheet'!$D$7:$AK$184,M$10,0))="","",(VLOOKUP($E38,'Income &amp; Expenditure Backsheet'!$D$7:$AK$184,M$10,0)))</f>
        <v>29895041.75</v>
      </c>
      <c r="N38" s="102">
        <f>IF((VLOOKUP($E38,'Income &amp; Expenditure Backsheet'!$D$7:$AK$184,N$10,0))="","",(VLOOKUP($E38,'Income &amp; Expenditure Backsheet'!$D$7:$AK$184,N$10,0)))</f>
        <v>30834051.5</v>
      </c>
      <c r="O38" s="102">
        <f>IF((VLOOKUP($E38,'Income &amp; Expenditure Backsheet'!$D$7:$AK$184,O$10,0))="","",(VLOOKUP($E38,'Income &amp; Expenditure Backsheet'!$D$7:$AK$184,O$10,0)))</f>
        <v>30617008.5</v>
      </c>
      <c r="P38" s="102">
        <f>IF((VLOOKUP($E38,'Income &amp; Expenditure Backsheet'!$D$7:$AK$184,P$10,0))="","",(VLOOKUP($E38,'Income &amp; Expenditure Backsheet'!$D$7:$AK$184,P$10,0)))</f>
        <v>31392697.5</v>
      </c>
      <c r="Q38" s="102">
        <f>IF((VLOOKUP($E38,'Income &amp; Expenditure Backsheet'!$D$7:$AK$184,Q$10,0))="","",(VLOOKUP($E38,'Income &amp; Expenditure Backsheet'!$D$7:$AK$184,Q$10,0)))</f>
        <v>122738799.25</v>
      </c>
      <c r="R38" s="102">
        <f>IF((VLOOKUP($E38,'Income &amp; Expenditure Backsheet'!$D$7:$AK$184,R$10,0))="","",(VLOOKUP($E38,'Income &amp; Expenditure Backsheet'!$D$7:$AK$184,R$10,0)))</f>
        <v>29895041.75</v>
      </c>
      <c r="S38" s="102">
        <f>IF((VLOOKUP($E38,'Income &amp; Expenditure Backsheet'!$D$7:$AK$184,S$10,0))="","",(VLOOKUP($E38,'Income &amp; Expenditure Backsheet'!$D$7:$AK$184,S$10,0)))</f>
        <v>30780445.5</v>
      </c>
      <c r="T38" s="102">
        <f>IF((VLOOKUP($E38,'Income &amp; Expenditure Backsheet'!$D$7:$AK$184,T$10,0))="","",(VLOOKUP($E38,'Income &amp; Expenditure Backsheet'!$D$7:$AK$184,T$10,0)))</f>
        <v>30418317</v>
      </c>
      <c r="U38" s="102">
        <f>IF((VLOOKUP($E38,'Income &amp; Expenditure Backsheet'!$D$7:$AK$184,U$10,0))="","",(VLOOKUP($E38,'Income &amp; Expenditure Backsheet'!$D$7:$AK$184,U$10,0)))</f>
        <v>31281822</v>
      </c>
      <c r="V38" s="102">
        <f>IF((VLOOKUP($E38,'Income &amp; Expenditure Backsheet'!$D$7:$AK$184,V$10,0))="","",(VLOOKUP($E38,'Income &amp; Expenditure Backsheet'!$D$7:$AK$184,V$10,0)))</f>
        <v>122375626.25</v>
      </c>
    </row>
    <row r="39" spans="2:22" ht="16.5" customHeight="1">
      <c r="B39" s="42" t="s">
        <v>20</v>
      </c>
      <c r="C39" s="43"/>
      <c r="D39" s="45" t="s">
        <v>62</v>
      </c>
      <c r="E39" s="43" t="s">
        <v>61</v>
      </c>
      <c r="F39" s="45" t="s">
        <v>62</v>
      </c>
      <c r="G39" s="101">
        <f>IF((VLOOKUP($E39,'Income &amp; Expenditure Backsheet'!$D$7:$AK$184,G$10,0))="","",(VLOOKUP($E39,'Income &amp; Expenditure Backsheet'!$D$7:$AK$184,G$10,0)))</f>
        <v>312003219</v>
      </c>
      <c r="H39" s="102">
        <f>IF((VLOOKUP($E39,'Income &amp; Expenditure Backsheet'!$D$7:$AK$184,H$10,0))="","",(VLOOKUP($E39,'Income &amp; Expenditure Backsheet'!$D$7:$AK$184,H$10,0)))</f>
        <v>80437528</v>
      </c>
      <c r="I39" s="102">
        <f>IF((VLOOKUP($E39,'Income &amp; Expenditure Backsheet'!$D$7:$AK$184,I$10,0))="","",(VLOOKUP($E39,'Income &amp; Expenditure Backsheet'!$D$7:$AK$184,I$10,0)))</f>
        <v>75563726</v>
      </c>
      <c r="J39" s="102">
        <f>IF((VLOOKUP($E39,'Income &amp; Expenditure Backsheet'!$D$7:$AK$184,J$10,0))="","",(VLOOKUP($E39,'Income &amp; Expenditure Backsheet'!$D$7:$AK$184,J$10,0)))</f>
        <v>80437529</v>
      </c>
      <c r="K39" s="102">
        <f>IF((VLOOKUP($E39,'Income &amp; Expenditure Backsheet'!$D$7:$AK$184,K$10,0))="","",(VLOOKUP($E39,'Income &amp; Expenditure Backsheet'!$D$7:$AK$184,K$10,0)))</f>
        <v>75564436</v>
      </c>
      <c r="L39" s="102">
        <f>IF((VLOOKUP($E39,'Income &amp; Expenditure Backsheet'!$D$7:$AK$184,L$10,0))="","",(VLOOKUP($E39,'Income &amp; Expenditure Backsheet'!$D$7:$AK$184,L$10,0)))</f>
        <v>312003219</v>
      </c>
      <c r="M39" s="102">
        <f>IF((VLOOKUP($E39,'Income &amp; Expenditure Backsheet'!$D$7:$AK$184,M$10,0))="","",(VLOOKUP($E39,'Income &amp; Expenditure Backsheet'!$D$7:$AK$184,M$10,0)))</f>
        <v>81293970</v>
      </c>
      <c r="N39" s="102">
        <f>IF((VLOOKUP($E39,'Income &amp; Expenditure Backsheet'!$D$7:$AK$184,N$10,0))="","",(VLOOKUP($E39,'Income &amp; Expenditure Backsheet'!$D$7:$AK$184,N$10,0)))</f>
        <v>73121627</v>
      </c>
      <c r="O39" s="102">
        <f>IF((VLOOKUP($E39,'Income &amp; Expenditure Backsheet'!$D$7:$AK$184,O$10,0))="","",(VLOOKUP($E39,'Income &amp; Expenditure Backsheet'!$D$7:$AK$184,O$10,0)))</f>
        <v>78104057</v>
      </c>
      <c r="P39" s="102">
        <f>IF((VLOOKUP($E39,'Income &amp; Expenditure Backsheet'!$D$7:$AK$184,P$10,0))="","",(VLOOKUP($E39,'Income &amp; Expenditure Backsheet'!$D$7:$AK$184,P$10,0)))</f>
        <v>74946569</v>
      </c>
      <c r="Q39" s="102">
        <f>IF((VLOOKUP($E39,'Income &amp; Expenditure Backsheet'!$D$7:$AK$184,Q$10,0))="","",(VLOOKUP($E39,'Income &amp; Expenditure Backsheet'!$D$7:$AK$184,Q$10,0)))</f>
        <v>307466223</v>
      </c>
      <c r="R39" s="102">
        <f>IF((VLOOKUP($E39,'Income &amp; Expenditure Backsheet'!$D$7:$AK$184,R$10,0))="","",(VLOOKUP($E39,'Income &amp; Expenditure Backsheet'!$D$7:$AK$184,R$10,0)))</f>
        <v>75924360</v>
      </c>
      <c r="S39" s="102">
        <f>IF((VLOOKUP($E39,'Income &amp; Expenditure Backsheet'!$D$7:$AK$184,S$10,0))="","",(VLOOKUP($E39,'Income &amp; Expenditure Backsheet'!$D$7:$AK$184,S$10,0)))</f>
        <v>77180324</v>
      </c>
      <c r="T39" s="102">
        <f>IF((VLOOKUP($E39,'Income &amp; Expenditure Backsheet'!$D$7:$AK$184,T$10,0))="","",(VLOOKUP($E39,'Income &amp; Expenditure Backsheet'!$D$7:$AK$184,T$10,0)))</f>
        <v>77696867</v>
      </c>
      <c r="U39" s="102">
        <f>IF((VLOOKUP($E39,'Income &amp; Expenditure Backsheet'!$D$7:$AK$184,U$10,0))="","",(VLOOKUP($E39,'Income &amp; Expenditure Backsheet'!$D$7:$AK$184,U$10,0)))</f>
        <v>76678874</v>
      </c>
      <c r="V39" s="102">
        <f>IF((VLOOKUP($E39,'Income &amp; Expenditure Backsheet'!$D$7:$AK$184,V$10,0))="","",(VLOOKUP($E39,'Income &amp; Expenditure Backsheet'!$D$7:$AK$184,V$10,0)))</f>
        <v>307480425</v>
      </c>
    </row>
    <row r="40" spans="2:22" ht="16.5" customHeight="1">
      <c r="B40" s="42" t="s">
        <v>20</v>
      </c>
      <c r="C40" s="43"/>
      <c r="D40" s="45" t="s">
        <v>64</v>
      </c>
      <c r="E40" s="43" t="s">
        <v>63</v>
      </c>
      <c r="F40" s="45" t="s">
        <v>64</v>
      </c>
      <c r="G40" s="101">
        <f>IF((VLOOKUP($E40,'Income &amp; Expenditure Backsheet'!$D$7:$AK$184,G$10,0))="","",(VLOOKUP($E40,'Income &amp; Expenditure Backsheet'!$D$7:$AK$184,G$10,0)))</f>
        <v>861245478</v>
      </c>
      <c r="H40" s="102">
        <f>IF((VLOOKUP($E40,'Income &amp; Expenditure Backsheet'!$D$7:$AK$184,H$10,0))="","",(VLOOKUP($E40,'Income &amp; Expenditure Backsheet'!$D$7:$AK$184,H$10,0)))</f>
        <v>214621550.75</v>
      </c>
      <c r="I40" s="102">
        <f>IF((VLOOKUP($E40,'Income &amp; Expenditure Backsheet'!$D$7:$AK$184,I$10,0))="","",(VLOOKUP($E40,'Income &amp; Expenditure Backsheet'!$D$7:$AK$184,I$10,0)))</f>
        <v>215246550.75</v>
      </c>
      <c r="J40" s="102">
        <f>IF((VLOOKUP($E40,'Income &amp; Expenditure Backsheet'!$D$7:$AK$184,J$10,0))="","",(VLOOKUP($E40,'Income &amp; Expenditure Backsheet'!$D$7:$AK$184,J$10,0)))</f>
        <v>215246547.75</v>
      </c>
      <c r="K40" s="102">
        <f>IF((VLOOKUP($E40,'Income &amp; Expenditure Backsheet'!$D$7:$AK$184,K$10,0))="","",(VLOOKUP($E40,'Income &amp; Expenditure Backsheet'!$D$7:$AK$184,K$10,0)))</f>
        <v>217265459.25</v>
      </c>
      <c r="L40" s="102">
        <f>IF((VLOOKUP($E40,'Income &amp; Expenditure Backsheet'!$D$7:$AK$184,L$10,0))="","",(VLOOKUP($E40,'Income &amp; Expenditure Backsheet'!$D$7:$AK$184,L$10,0)))</f>
        <v>862380108.5</v>
      </c>
      <c r="M40" s="102">
        <f>IF((VLOOKUP($E40,'Income &amp; Expenditure Backsheet'!$D$7:$AK$184,M$10,0))="","",(VLOOKUP($E40,'Income &amp; Expenditure Backsheet'!$D$7:$AK$184,M$10,0)))</f>
        <v>209767740.49250001</v>
      </c>
      <c r="N40" s="102">
        <f>IF((VLOOKUP($E40,'Income &amp; Expenditure Backsheet'!$D$7:$AK$184,N$10,0))="","",(VLOOKUP($E40,'Income &amp; Expenditure Backsheet'!$D$7:$AK$184,N$10,0)))</f>
        <v>212873340.94227779</v>
      </c>
      <c r="O40" s="102">
        <f>IF((VLOOKUP($E40,'Income &amp; Expenditure Backsheet'!$D$7:$AK$184,O$10,0))="","",(VLOOKUP($E40,'Income &amp; Expenditure Backsheet'!$D$7:$AK$184,O$10,0)))</f>
        <v>215358095.97794443</v>
      </c>
      <c r="P40" s="102">
        <f>IF((VLOOKUP($E40,'Income &amp; Expenditure Backsheet'!$D$7:$AK$184,P$10,0))="","",(VLOOKUP($E40,'Income &amp; Expenditure Backsheet'!$D$7:$AK$184,P$10,0)))</f>
        <v>222894795.49565244</v>
      </c>
      <c r="Q40" s="102">
        <f>IF((VLOOKUP($E40,'Income &amp; Expenditure Backsheet'!$D$7:$AK$184,Q$10,0))="","",(VLOOKUP($E40,'Income &amp; Expenditure Backsheet'!$D$7:$AK$184,Q$10,0)))</f>
        <v>860893972.90837467</v>
      </c>
      <c r="R40" s="102">
        <f>IF((VLOOKUP($E40,'Income &amp; Expenditure Backsheet'!$D$7:$AK$184,R$10,0))="","",(VLOOKUP($E40,'Income &amp; Expenditure Backsheet'!$D$7:$AK$184,R$10,0)))</f>
        <v>208017654.45412749</v>
      </c>
      <c r="S40" s="102">
        <f>IF((VLOOKUP($E40,'Income &amp; Expenditure Backsheet'!$D$7:$AK$184,S$10,0))="","",(VLOOKUP($E40,'Income &amp; Expenditure Backsheet'!$D$7:$AK$184,S$10,0)))</f>
        <v>209097995.6183725</v>
      </c>
      <c r="T40" s="102">
        <f>IF((VLOOKUP($E40,'Income &amp; Expenditure Backsheet'!$D$7:$AK$184,T$10,0))="","",(VLOOKUP($E40,'Income &amp; Expenditure Backsheet'!$D$7:$AK$184,T$10,0)))</f>
        <v>212236271.67874822</v>
      </c>
      <c r="U40" s="102">
        <f>IF((VLOOKUP($E40,'Income &amp; Expenditure Backsheet'!$D$7:$AK$184,U$10,0))="","",(VLOOKUP($E40,'Income &amp; Expenditure Backsheet'!$D$7:$AK$184,U$10,0)))</f>
        <v>225561691.59337464</v>
      </c>
      <c r="V40" s="102">
        <f>IF((VLOOKUP($E40,'Income &amp; Expenditure Backsheet'!$D$7:$AK$184,V$10,0))="","",(VLOOKUP($E40,'Income &amp; Expenditure Backsheet'!$D$7:$AK$184,V$10,0)))</f>
        <v>854913613.34462285</v>
      </c>
    </row>
    <row r="41" spans="2:22" ht="16.5" customHeight="1">
      <c r="B41" s="42" t="s">
        <v>20</v>
      </c>
      <c r="C41" s="43" t="s">
        <v>36</v>
      </c>
      <c r="D41" s="45" t="s">
        <v>64</v>
      </c>
      <c r="E41" s="43" t="s">
        <v>65</v>
      </c>
      <c r="F41" s="45" t="s">
        <v>66</v>
      </c>
      <c r="G41" s="101">
        <f>IF((VLOOKUP($E41,'Income &amp; Expenditure Backsheet'!$D$7:$AK$184,G$10,0))="","",(VLOOKUP($E41,'Income &amp; Expenditure Backsheet'!$D$7:$AK$184,G$10,0)))</f>
        <v>20704966</v>
      </c>
      <c r="H41" s="102">
        <f>IF((VLOOKUP($E41,'Income &amp; Expenditure Backsheet'!$D$7:$AK$184,H$10,0))="","",(VLOOKUP($E41,'Income &amp; Expenditure Backsheet'!$D$7:$AK$184,H$10,0)))</f>
        <v>5176241.5</v>
      </c>
      <c r="I41" s="102">
        <f>IF((VLOOKUP($E41,'Income &amp; Expenditure Backsheet'!$D$7:$AK$184,I$10,0))="","",(VLOOKUP($E41,'Income &amp; Expenditure Backsheet'!$D$7:$AK$184,I$10,0)))</f>
        <v>5176241.5</v>
      </c>
      <c r="J41" s="102">
        <f>IF((VLOOKUP($E41,'Income &amp; Expenditure Backsheet'!$D$7:$AK$184,J$10,0))="","",(VLOOKUP($E41,'Income &amp; Expenditure Backsheet'!$D$7:$AK$184,J$10,0)))</f>
        <v>5176241.5</v>
      </c>
      <c r="K41" s="102">
        <f>IF((VLOOKUP($E41,'Income &amp; Expenditure Backsheet'!$D$7:$AK$184,K$10,0))="","",(VLOOKUP($E41,'Income &amp; Expenditure Backsheet'!$D$7:$AK$184,K$10,0)))</f>
        <v>5176241.5</v>
      </c>
      <c r="L41" s="102">
        <f>IF((VLOOKUP($E41,'Income &amp; Expenditure Backsheet'!$D$7:$AK$184,L$10,0))="","",(VLOOKUP($E41,'Income &amp; Expenditure Backsheet'!$D$7:$AK$184,L$10,0)))</f>
        <v>20704966</v>
      </c>
      <c r="M41" s="102">
        <f>IF((VLOOKUP($E41,'Income &amp; Expenditure Backsheet'!$D$7:$AK$184,M$10,0))="","",(VLOOKUP($E41,'Income &amp; Expenditure Backsheet'!$D$7:$AK$184,M$10,0)))</f>
        <v>5176242</v>
      </c>
      <c r="N41" s="102">
        <f>IF((VLOOKUP($E41,'Income &amp; Expenditure Backsheet'!$D$7:$AK$184,N$10,0))="","",(VLOOKUP($E41,'Income &amp; Expenditure Backsheet'!$D$7:$AK$184,N$10,0)))</f>
        <v>4609223.33</v>
      </c>
      <c r="O41" s="102">
        <f>IF((VLOOKUP($E41,'Income &amp; Expenditure Backsheet'!$D$7:$AK$184,O$10,0))="","",(VLOOKUP($E41,'Income &amp; Expenditure Backsheet'!$D$7:$AK$184,O$10,0)))</f>
        <v>5176241.5</v>
      </c>
      <c r="P41" s="102">
        <f>IF((VLOOKUP($E41,'Income &amp; Expenditure Backsheet'!$D$7:$AK$184,P$10,0))="","",(VLOOKUP($E41,'Income &amp; Expenditure Backsheet'!$D$7:$AK$184,P$10,0)))</f>
        <v>5743259</v>
      </c>
      <c r="Q41" s="102">
        <f>IF((VLOOKUP($E41,'Income &amp; Expenditure Backsheet'!$D$7:$AK$184,Q$10,0))="","",(VLOOKUP($E41,'Income &amp; Expenditure Backsheet'!$D$7:$AK$184,Q$10,0)))</f>
        <v>20704965.829999998</v>
      </c>
      <c r="R41" s="102">
        <f>IF((VLOOKUP($E41,'Income &amp; Expenditure Backsheet'!$D$7:$AK$184,R$10,0))="","",(VLOOKUP($E41,'Income &amp; Expenditure Backsheet'!$D$7:$AK$184,R$10,0)))</f>
        <v>5176242</v>
      </c>
      <c r="S41" s="102">
        <f>IF((VLOOKUP($E41,'Income &amp; Expenditure Backsheet'!$D$7:$AK$184,S$10,0))="","",(VLOOKUP($E41,'Income &amp; Expenditure Backsheet'!$D$7:$AK$184,S$10,0)))</f>
        <v>4609223.33</v>
      </c>
      <c r="T41" s="102">
        <f>IF((VLOOKUP($E41,'Income &amp; Expenditure Backsheet'!$D$7:$AK$184,T$10,0))="","",(VLOOKUP($E41,'Income &amp; Expenditure Backsheet'!$D$7:$AK$184,T$10,0)))</f>
        <v>5176241.5</v>
      </c>
      <c r="U41" s="102">
        <f>IF((VLOOKUP($E41,'Income &amp; Expenditure Backsheet'!$D$7:$AK$184,U$10,0))="","",(VLOOKUP($E41,'Income &amp; Expenditure Backsheet'!$D$7:$AK$184,U$10,0)))</f>
        <v>5790110</v>
      </c>
      <c r="V41" s="102">
        <f>IF((VLOOKUP($E41,'Income &amp; Expenditure Backsheet'!$D$7:$AK$184,V$10,0))="","",(VLOOKUP($E41,'Income &amp; Expenditure Backsheet'!$D$7:$AK$184,V$10,0)))</f>
        <v>20751816.829999998</v>
      </c>
    </row>
    <row r="42" spans="2:22" ht="16.5" customHeight="1">
      <c r="B42" s="42" t="s">
        <v>20</v>
      </c>
      <c r="C42" s="43" t="s">
        <v>36</v>
      </c>
      <c r="D42" s="45" t="s">
        <v>64</v>
      </c>
      <c r="E42" s="43" t="s">
        <v>67</v>
      </c>
      <c r="F42" s="45" t="s">
        <v>68</v>
      </c>
      <c r="G42" s="101">
        <f>IF((VLOOKUP($E42,'Income &amp; Expenditure Backsheet'!$D$7:$AK$184,G$10,0))="","",(VLOOKUP($E42,'Income &amp; Expenditure Backsheet'!$D$7:$AK$184,G$10,0)))</f>
        <v>24324521</v>
      </c>
      <c r="H42" s="102">
        <f>IF((VLOOKUP($E42,'Income &amp; Expenditure Backsheet'!$D$7:$AK$184,H$10,0))="","",(VLOOKUP($E42,'Income &amp; Expenditure Backsheet'!$D$7:$AK$184,H$10,0)))</f>
        <v>6081130.25</v>
      </c>
      <c r="I42" s="102">
        <f>IF((VLOOKUP($E42,'Income &amp; Expenditure Backsheet'!$D$7:$AK$184,I$10,0))="","",(VLOOKUP($E42,'Income &amp; Expenditure Backsheet'!$D$7:$AK$184,I$10,0)))</f>
        <v>6081130.25</v>
      </c>
      <c r="J42" s="102">
        <f>IF((VLOOKUP($E42,'Income &amp; Expenditure Backsheet'!$D$7:$AK$184,J$10,0))="","",(VLOOKUP($E42,'Income &amp; Expenditure Backsheet'!$D$7:$AK$184,J$10,0)))</f>
        <v>6081130.25</v>
      </c>
      <c r="K42" s="102">
        <f>IF((VLOOKUP($E42,'Income &amp; Expenditure Backsheet'!$D$7:$AK$184,K$10,0))="","",(VLOOKUP($E42,'Income &amp; Expenditure Backsheet'!$D$7:$AK$184,K$10,0)))</f>
        <v>6081130.25</v>
      </c>
      <c r="L42" s="102">
        <f>IF((VLOOKUP($E42,'Income &amp; Expenditure Backsheet'!$D$7:$AK$184,L$10,0))="","",(VLOOKUP($E42,'Income &amp; Expenditure Backsheet'!$D$7:$AK$184,L$10,0)))</f>
        <v>24324521</v>
      </c>
      <c r="M42" s="102">
        <f>IF((VLOOKUP($E42,'Income &amp; Expenditure Backsheet'!$D$7:$AK$184,M$10,0))="","",(VLOOKUP($E42,'Income &amp; Expenditure Backsheet'!$D$7:$AK$184,M$10,0)))</f>
        <v>6081130.25</v>
      </c>
      <c r="N42" s="102">
        <f>IF((VLOOKUP($E42,'Income &amp; Expenditure Backsheet'!$D$7:$AK$184,N$10,0))="","",(VLOOKUP($E42,'Income &amp; Expenditure Backsheet'!$D$7:$AK$184,N$10,0)))</f>
        <v>6081130.25</v>
      </c>
      <c r="O42" s="102">
        <f>IF((VLOOKUP($E42,'Income &amp; Expenditure Backsheet'!$D$7:$AK$184,O$10,0))="","",(VLOOKUP($E42,'Income &amp; Expenditure Backsheet'!$D$7:$AK$184,O$10,0)))</f>
        <v>6081130.25</v>
      </c>
      <c r="P42" s="102">
        <f>IF((VLOOKUP($E42,'Income &amp; Expenditure Backsheet'!$D$7:$AK$184,P$10,0))="","",(VLOOKUP($E42,'Income &amp; Expenditure Backsheet'!$D$7:$AK$184,P$10,0)))</f>
        <v>6081130.25</v>
      </c>
      <c r="Q42" s="102">
        <f>IF((VLOOKUP($E42,'Income &amp; Expenditure Backsheet'!$D$7:$AK$184,Q$10,0))="","",(VLOOKUP($E42,'Income &amp; Expenditure Backsheet'!$D$7:$AK$184,Q$10,0)))</f>
        <v>24324521</v>
      </c>
      <c r="R42" s="102">
        <f>IF((VLOOKUP($E42,'Income &amp; Expenditure Backsheet'!$D$7:$AK$184,R$10,0))="","",(VLOOKUP($E42,'Income &amp; Expenditure Backsheet'!$D$7:$AK$184,R$10,0)))</f>
        <v>6129999.75</v>
      </c>
      <c r="S42" s="102">
        <f>IF((VLOOKUP($E42,'Income &amp; Expenditure Backsheet'!$D$7:$AK$184,S$10,0))="","",(VLOOKUP($E42,'Income &amp; Expenditure Backsheet'!$D$7:$AK$184,S$10,0)))</f>
        <v>6129999.75</v>
      </c>
      <c r="T42" s="102">
        <f>IF((VLOOKUP($E42,'Income &amp; Expenditure Backsheet'!$D$7:$AK$184,T$10,0))="","",(VLOOKUP($E42,'Income &amp; Expenditure Backsheet'!$D$7:$AK$184,T$10,0)))</f>
        <v>6136769</v>
      </c>
      <c r="U42" s="102">
        <f>IF((VLOOKUP($E42,'Income &amp; Expenditure Backsheet'!$D$7:$AK$184,U$10,0))="","",(VLOOKUP($E42,'Income &amp; Expenditure Backsheet'!$D$7:$AK$184,U$10,0)))</f>
        <v>5586803.8750000093</v>
      </c>
      <c r="V42" s="102">
        <f>IF((VLOOKUP($E42,'Income &amp; Expenditure Backsheet'!$D$7:$AK$184,V$10,0))="","",(VLOOKUP($E42,'Income &amp; Expenditure Backsheet'!$D$7:$AK$184,V$10,0)))</f>
        <v>23983572.375000007</v>
      </c>
    </row>
    <row r="43" spans="2:22" ht="16.5" customHeight="1">
      <c r="B43" s="42" t="s">
        <v>16</v>
      </c>
      <c r="C43" s="43" t="s">
        <v>28</v>
      </c>
      <c r="D43" s="45" t="s">
        <v>42</v>
      </c>
      <c r="E43" s="43" t="s">
        <v>69</v>
      </c>
      <c r="F43" s="45" t="s">
        <v>70</v>
      </c>
      <c r="G43" s="101">
        <f>IF((VLOOKUP($E43,'Income &amp; Expenditure Backsheet'!$D$7:$AK$184,G$10,0))="","",(VLOOKUP($E43,'Income &amp; Expenditure Backsheet'!$D$7:$AK$184,G$10,0)))</f>
        <v>20594378</v>
      </c>
      <c r="H43" s="102">
        <f>IF((VLOOKUP($E43,'Income &amp; Expenditure Backsheet'!$D$7:$AK$184,H$10,0))="","",(VLOOKUP($E43,'Income &amp; Expenditure Backsheet'!$D$7:$AK$184,H$10,0)))</f>
        <v>5148594.5</v>
      </c>
      <c r="I43" s="102">
        <f>IF((VLOOKUP($E43,'Income &amp; Expenditure Backsheet'!$D$7:$AK$184,I$10,0))="","",(VLOOKUP($E43,'Income &amp; Expenditure Backsheet'!$D$7:$AK$184,I$10,0)))</f>
        <v>5148594.5</v>
      </c>
      <c r="J43" s="102">
        <f>IF((VLOOKUP($E43,'Income &amp; Expenditure Backsheet'!$D$7:$AK$184,J$10,0))="","",(VLOOKUP($E43,'Income &amp; Expenditure Backsheet'!$D$7:$AK$184,J$10,0)))</f>
        <v>5148594.5</v>
      </c>
      <c r="K43" s="102">
        <f>IF((VLOOKUP($E43,'Income &amp; Expenditure Backsheet'!$D$7:$AK$184,K$10,0))="","",(VLOOKUP($E43,'Income &amp; Expenditure Backsheet'!$D$7:$AK$184,K$10,0)))</f>
        <v>5148594.5</v>
      </c>
      <c r="L43" s="102">
        <f>IF((VLOOKUP($E43,'Income &amp; Expenditure Backsheet'!$D$7:$AK$184,L$10,0))="","",(VLOOKUP($E43,'Income &amp; Expenditure Backsheet'!$D$7:$AK$184,L$10,0)))</f>
        <v>20594378</v>
      </c>
      <c r="M43" s="102">
        <f>IF((VLOOKUP($E43,'Income &amp; Expenditure Backsheet'!$D$7:$AK$184,M$10,0))="","",(VLOOKUP($E43,'Income &amp; Expenditure Backsheet'!$D$7:$AK$184,M$10,0)))</f>
        <v>5148594.5</v>
      </c>
      <c r="N43" s="102">
        <f>IF((VLOOKUP($E43,'Income &amp; Expenditure Backsheet'!$D$7:$AK$184,N$10,0))="","",(VLOOKUP($E43,'Income &amp; Expenditure Backsheet'!$D$7:$AK$184,N$10,0)))</f>
        <v>5148594.5</v>
      </c>
      <c r="O43" s="102">
        <f>IF((VLOOKUP($E43,'Income &amp; Expenditure Backsheet'!$D$7:$AK$184,O$10,0))="","",(VLOOKUP($E43,'Income &amp; Expenditure Backsheet'!$D$7:$AK$184,O$10,0)))</f>
        <v>5148594.5</v>
      </c>
      <c r="P43" s="102">
        <f>IF((VLOOKUP($E43,'Income &amp; Expenditure Backsheet'!$D$7:$AK$184,P$10,0))="","",(VLOOKUP($E43,'Income &amp; Expenditure Backsheet'!$D$7:$AK$184,P$10,0)))</f>
        <v>5148594.5</v>
      </c>
      <c r="Q43" s="102">
        <f>IF((VLOOKUP($E43,'Income &amp; Expenditure Backsheet'!$D$7:$AK$184,Q$10,0))="","",(VLOOKUP($E43,'Income &amp; Expenditure Backsheet'!$D$7:$AK$184,Q$10,0)))</f>
        <v>20594378</v>
      </c>
      <c r="R43" s="102">
        <f>IF((VLOOKUP($E43,'Income &amp; Expenditure Backsheet'!$D$7:$AK$184,R$10,0))="","",(VLOOKUP($E43,'Income &amp; Expenditure Backsheet'!$D$7:$AK$184,R$10,0)))</f>
        <v>5148594.5</v>
      </c>
      <c r="S43" s="102">
        <f>IF((VLOOKUP($E43,'Income &amp; Expenditure Backsheet'!$D$7:$AK$184,S$10,0))="","",(VLOOKUP($E43,'Income &amp; Expenditure Backsheet'!$D$7:$AK$184,S$10,0)))</f>
        <v>5148595</v>
      </c>
      <c r="T43" s="102">
        <f>IF((VLOOKUP($E43,'Income &amp; Expenditure Backsheet'!$D$7:$AK$184,T$10,0))="","",(VLOOKUP($E43,'Income &amp; Expenditure Backsheet'!$D$7:$AK$184,T$10,0)))</f>
        <v>5148595</v>
      </c>
      <c r="U43" s="102">
        <f>IF((VLOOKUP($E43,'Income &amp; Expenditure Backsheet'!$D$7:$AK$184,U$10,0))="","",(VLOOKUP($E43,'Income &amp; Expenditure Backsheet'!$D$7:$AK$184,U$10,0)))</f>
        <v>5148594.5</v>
      </c>
      <c r="V43" s="102">
        <f>IF((VLOOKUP($E43,'Income &amp; Expenditure Backsheet'!$D$7:$AK$184,V$10,0))="","",(VLOOKUP($E43,'Income &amp; Expenditure Backsheet'!$D$7:$AK$184,V$10,0)))</f>
        <v>20594379</v>
      </c>
    </row>
    <row r="44" spans="2:22" ht="16.5" customHeight="1">
      <c r="B44" s="42" t="s">
        <v>22</v>
      </c>
      <c r="C44" s="43" t="s">
        <v>40</v>
      </c>
      <c r="D44" s="45" t="s">
        <v>60</v>
      </c>
      <c r="E44" s="43" t="s">
        <v>71</v>
      </c>
      <c r="F44" s="45" t="s">
        <v>72</v>
      </c>
      <c r="G44" s="101">
        <f>IF((VLOOKUP($E44,'Income &amp; Expenditure Backsheet'!$D$7:$AK$184,G$10,0))="","",(VLOOKUP($E44,'Income &amp; Expenditure Backsheet'!$D$7:$AK$184,G$10,0)))</f>
        <v>12958634</v>
      </c>
      <c r="H44" s="102">
        <f>IF((VLOOKUP($E44,'Income &amp; Expenditure Backsheet'!$D$7:$AK$184,H$10,0))="","",(VLOOKUP($E44,'Income &amp; Expenditure Backsheet'!$D$7:$AK$184,H$10,0)))</f>
        <v>3239658.5</v>
      </c>
      <c r="I44" s="102">
        <f>IF((VLOOKUP($E44,'Income &amp; Expenditure Backsheet'!$D$7:$AK$184,I$10,0))="","",(VLOOKUP($E44,'Income &amp; Expenditure Backsheet'!$D$7:$AK$184,I$10,0)))</f>
        <v>3239658.5</v>
      </c>
      <c r="J44" s="102">
        <f>IF((VLOOKUP($E44,'Income &amp; Expenditure Backsheet'!$D$7:$AK$184,J$10,0))="","",(VLOOKUP($E44,'Income &amp; Expenditure Backsheet'!$D$7:$AK$184,J$10,0)))</f>
        <v>3239658.5</v>
      </c>
      <c r="K44" s="102">
        <f>IF((VLOOKUP($E44,'Income &amp; Expenditure Backsheet'!$D$7:$AK$184,K$10,0))="","",(VLOOKUP($E44,'Income &amp; Expenditure Backsheet'!$D$7:$AK$184,K$10,0)))</f>
        <v>3239658.5</v>
      </c>
      <c r="L44" s="102">
        <f>IF((VLOOKUP($E44,'Income &amp; Expenditure Backsheet'!$D$7:$AK$184,L$10,0))="","",(VLOOKUP($E44,'Income &amp; Expenditure Backsheet'!$D$7:$AK$184,L$10,0)))</f>
        <v>12958634</v>
      </c>
      <c r="M44" s="102">
        <f>IF((VLOOKUP($E44,'Income &amp; Expenditure Backsheet'!$D$7:$AK$184,M$10,0))="","",(VLOOKUP($E44,'Income &amp; Expenditure Backsheet'!$D$7:$AK$184,M$10,0)))</f>
        <v>3239658.5</v>
      </c>
      <c r="N44" s="102">
        <f>IF((VLOOKUP($E44,'Income &amp; Expenditure Backsheet'!$D$7:$AK$184,N$10,0))="","",(VLOOKUP($E44,'Income &amp; Expenditure Backsheet'!$D$7:$AK$184,N$10,0)))</f>
        <v>3239658.5</v>
      </c>
      <c r="O44" s="102">
        <f>IF((VLOOKUP($E44,'Income &amp; Expenditure Backsheet'!$D$7:$AK$184,O$10,0))="","",(VLOOKUP($E44,'Income &amp; Expenditure Backsheet'!$D$7:$AK$184,O$10,0)))</f>
        <v>3239658.5</v>
      </c>
      <c r="P44" s="102">
        <f>IF((VLOOKUP($E44,'Income &amp; Expenditure Backsheet'!$D$7:$AK$184,P$10,0))="","",(VLOOKUP($E44,'Income &amp; Expenditure Backsheet'!$D$7:$AK$184,P$10,0)))</f>
        <v>3239658.5</v>
      </c>
      <c r="Q44" s="102">
        <f>IF((VLOOKUP($E44,'Income &amp; Expenditure Backsheet'!$D$7:$AK$184,Q$10,0))="","",(VLOOKUP($E44,'Income &amp; Expenditure Backsheet'!$D$7:$AK$184,Q$10,0)))</f>
        <v>12958634</v>
      </c>
      <c r="R44" s="102">
        <f>IF((VLOOKUP($E44,'Income &amp; Expenditure Backsheet'!$D$7:$AK$184,R$10,0))="","",(VLOOKUP($E44,'Income &amp; Expenditure Backsheet'!$D$7:$AK$184,R$10,0)))</f>
        <v>3239658.5</v>
      </c>
      <c r="S44" s="102">
        <f>IF((VLOOKUP($E44,'Income &amp; Expenditure Backsheet'!$D$7:$AK$184,S$10,0))="","",(VLOOKUP($E44,'Income &amp; Expenditure Backsheet'!$D$7:$AK$184,S$10,0)))</f>
        <v>3239658.5</v>
      </c>
      <c r="T44" s="102">
        <f>IF((VLOOKUP($E44,'Income &amp; Expenditure Backsheet'!$D$7:$AK$184,T$10,0))="","",(VLOOKUP($E44,'Income &amp; Expenditure Backsheet'!$D$7:$AK$184,T$10,0)))</f>
        <v>3239658.5</v>
      </c>
      <c r="U44" s="102">
        <f>IF((VLOOKUP($E44,'Income &amp; Expenditure Backsheet'!$D$7:$AK$184,U$10,0))="","",(VLOOKUP($E44,'Income &amp; Expenditure Backsheet'!$D$7:$AK$184,U$10,0)))</f>
        <v>3239658.5</v>
      </c>
      <c r="V44" s="102">
        <f>IF((VLOOKUP($E44,'Income &amp; Expenditure Backsheet'!$D$7:$AK$184,V$10,0))="","",(VLOOKUP($E44,'Income &amp; Expenditure Backsheet'!$D$7:$AK$184,V$10,0)))</f>
        <v>12958634</v>
      </c>
    </row>
    <row r="45" spans="2:22" ht="16.5" customHeight="1">
      <c r="B45" s="42" t="s">
        <v>18</v>
      </c>
      <c r="C45" s="43" t="s">
        <v>34</v>
      </c>
      <c r="D45" s="45" t="s">
        <v>52</v>
      </c>
      <c r="E45" s="43" t="s">
        <v>73</v>
      </c>
      <c r="F45" s="45" t="s">
        <v>74</v>
      </c>
      <c r="G45" s="101">
        <f>IF((VLOOKUP($E45,'Income &amp; Expenditure Backsheet'!$D$7:$AK$184,G$10,0))="","",(VLOOKUP($E45,'Income &amp; Expenditure Backsheet'!$D$7:$AK$184,G$10,0)))</f>
        <v>10706618</v>
      </c>
      <c r="H45" s="102">
        <f>IF((VLOOKUP($E45,'Income &amp; Expenditure Backsheet'!$D$7:$AK$184,H$10,0))="","",(VLOOKUP($E45,'Income &amp; Expenditure Backsheet'!$D$7:$AK$184,H$10,0)))</f>
        <v>2676750</v>
      </c>
      <c r="I45" s="102">
        <f>IF((VLOOKUP($E45,'Income &amp; Expenditure Backsheet'!$D$7:$AK$184,I$10,0))="","",(VLOOKUP($E45,'Income &amp; Expenditure Backsheet'!$D$7:$AK$184,I$10,0)))</f>
        <v>2676750</v>
      </c>
      <c r="J45" s="102">
        <f>IF((VLOOKUP($E45,'Income &amp; Expenditure Backsheet'!$D$7:$AK$184,J$10,0))="","",(VLOOKUP($E45,'Income &amp; Expenditure Backsheet'!$D$7:$AK$184,J$10,0)))</f>
        <v>2676750</v>
      </c>
      <c r="K45" s="102">
        <f>IF((VLOOKUP($E45,'Income &amp; Expenditure Backsheet'!$D$7:$AK$184,K$10,0))="","",(VLOOKUP($E45,'Income &amp; Expenditure Backsheet'!$D$7:$AK$184,K$10,0)))</f>
        <v>2676750</v>
      </c>
      <c r="L45" s="102">
        <f>IF((VLOOKUP($E45,'Income &amp; Expenditure Backsheet'!$D$7:$AK$184,L$10,0))="","",(VLOOKUP($E45,'Income &amp; Expenditure Backsheet'!$D$7:$AK$184,L$10,0)))</f>
        <v>10707000</v>
      </c>
      <c r="M45" s="102">
        <f>IF((VLOOKUP($E45,'Income &amp; Expenditure Backsheet'!$D$7:$AK$184,M$10,0))="","",(VLOOKUP($E45,'Income &amp; Expenditure Backsheet'!$D$7:$AK$184,M$10,0)))</f>
        <v>1171150</v>
      </c>
      <c r="N45" s="102">
        <f>IF((VLOOKUP($E45,'Income &amp; Expenditure Backsheet'!$D$7:$AK$184,N$10,0))="","",(VLOOKUP($E45,'Income &amp; Expenditure Backsheet'!$D$7:$AK$184,N$10,0)))</f>
        <v>1379050</v>
      </c>
      <c r="O45" s="102">
        <f>IF((VLOOKUP($E45,'Income &amp; Expenditure Backsheet'!$D$7:$AK$184,O$10,0))="","",(VLOOKUP($E45,'Income &amp; Expenditure Backsheet'!$D$7:$AK$184,O$10,0)))</f>
        <v>5706903</v>
      </c>
      <c r="P45" s="102">
        <f>IF((VLOOKUP($E45,'Income &amp; Expenditure Backsheet'!$D$7:$AK$184,P$10,0))="","",(VLOOKUP($E45,'Income &amp; Expenditure Backsheet'!$D$7:$AK$184,P$10,0)))</f>
        <v>2206643</v>
      </c>
      <c r="Q45" s="102">
        <f>IF((VLOOKUP($E45,'Income &amp; Expenditure Backsheet'!$D$7:$AK$184,Q$10,0))="","",(VLOOKUP($E45,'Income &amp; Expenditure Backsheet'!$D$7:$AK$184,Q$10,0)))</f>
        <v>10463746</v>
      </c>
      <c r="R45" s="102">
        <f>IF((VLOOKUP($E45,'Income &amp; Expenditure Backsheet'!$D$7:$AK$184,R$10,0))="","",(VLOOKUP($E45,'Income &amp; Expenditure Backsheet'!$D$7:$AK$184,R$10,0)))</f>
        <v>1171150</v>
      </c>
      <c r="S45" s="102">
        <f>IF((VLOOKUP($E45,'Income &amp; Expenditure Backsheet'!$D$7:$AK$184,S$10,0))="","",(VLOOKUP($E45,'Income &amp; Expenditure Backsheet'!$D$7:$AK$184,S$10,0)))</f>
        <v>1379050</v>
      </c>
      <c r="T45" s="102">
        <f>IF((VLOOKUP($E45,'Income &amp; Expenditure Backsheet'!$D$7:$AK$184,T$10,0))="","",(VLOOKUP($E45,'Income &amp; Expenditure Backsheet'!$D$7:$AK$184,T$10,0)))</f>
        <v>5706903</v>
      </c>
      <c r="U45" s="102">
        <f>IF((VLOOKUP($E45,'Income &amp; Expenditure Backsheet'!$D$7:$AK$184,U$10,0))="","",(VLOOKUP($E45,'Income &amp; Expenditure Backsheet'!$D$7:$AK$184,U$10,0)))</f>
        <v>2206642.5500000007</v>
      </c>
      <c r="V45" s="102">
        <f>IF((VLOOKUP($E45,'Income &amp; Expenditure Backsheet'!$D$7:$AK$184,V$10,0))="","",(VLOOKUP($E45,'Income &amp; Expenditure Backsheet'!$D$7:$AK$184,V$10,0)))</f>
        <v>10463745.550000001</v>
      </c>
    </row>
    <row r="46" spans="2:22" ht="16.5" customHeight="1">
      <c r="B46" s="42" t="s">
        <v>20</v>
      </c>
      <c r="C46" s="43" t="s">
        <v>36</v>
      </c>
      <c r="D46" s="45" t="s">
        <v>64</v>
      </c>
      <c r="E46" s="43" t="s">
        <v>75</v>
      </c>
      <c r="F46" s="45" t="s">
        <v>76</v>
      </c>
      <c r="G46" s="101">
        <f>IF((VLOOKUP($E46,'Income &amp; Expenditure Backsheet'!$D$7:$AK$184,G$10,0))="","",(VLOOKUP($E46,'Income &amp; Expenditure Backsheet'!$D$7:$AK$184,G$10,0)))</f>
        <v>16419000</v>
      </c>
      <c r="H46" s="102">
        <f>IF((VLOOKUP($E46,'Income &amp; Expenditure Backsheet'!$D$7:$AK$184,H$10,0))="","",(VLOOKUP($E46,'Income &amp; Expenditure Backsheet'!$D$7:$AK$184,H$10,0)))</f>
        <v>4104750</v>
      </c>
      <c r="I46" s="102">
        <f>IF((VLOOKUP($E46,'Income &amp; Expenditure Backsheet'!$D$7:$AK$184,I$10,0))="","",(VLOOKUP($E46,'Income &amp; Expenditure Backsheet'!$D$7:$AK$184,I$10,0)))</f>
        <v>4104750</v>
      </c>
      <c r="J46" s="102">
        <f>IF((VLOOKUP($E46,'Income &amp; Expenditure Backsheet'!$D$7:$AK$184,J$10,0))="","",(VLOOKUP($E46,'Income &amp; Expenditure Backsheet'!$D$7:$AK$184,J$10,0)))</f>
        <v>4104750</v>
      </c>
      <c r="K46" s="102">
        <f>IF((VLOOKUP($E46,'Income &amp; Expenditure Backsheet'!$D$7:$AK$184,K$10,0))="","",(VLOOKUP($E46,'Income &amp; Expenditure Backsheet'!$D$7:$AK$184,K$10,0)))</f>
        <v>4104750</v>
      </c>
      <c r="L46" s="102">
        <f>IF((VLOOKUP($E46,'Income &amp; Expenditure Backsheet'!$D$7:$AK$184,L$10,0))="","",(VLOOKUP($E46,'Income &amp; Expenditure Backsheet'!$D$7:$AK$184,L$10,0)))</f>
        <v>16419000</v>
      </c>
      <c r="M46" s="102">
        <f>IF((VLOOKUP($E46,'Income &amp; Expenditure Backsheet'!$D$7:$AK$184,M$10,0))="","",(VLOOKUP($E46,'Income &amp; Expenditure Backsheet'!$D$7:$AK$184,M$10,0)))</f>
        <v>4104750</v>
      </c>
      <c r="N46" s="102">
        <f>IF((VLOOKUP($E46,'Income &amp; Expenditure Backsheet'!$D$7:$AK$184,N$10,0))="","",(VLOOKUP($E46,'Income &amp; Expenditure Backsheet'!$D$7:$AK$184,N$10,0)))</f>
        <v>4104750</v>
      </c>
      <c r="O46" s="102">
        <f>IF((VLOOKUP($E46,'Income &amp; Expenditure Backsheet'!$D$7:$AK$184,O$10,0))="","",(VLOOKUP($E46,'Income &amp; Expenditure Backsheet'!$D$7:$AK$184,O$10,0)))</f>
        <v>4104750</v>
      </c>
      <c r="P46" s="102">
        <f>IF((VLOOKUP($E46,'Income &amp; Expenditure Backsheet'!$D$7:$AK$184,P$10,0))="","",(VLOOKUP($E46,'Income &amp; Expenditure Backsheet'!$D$7:$AK$184,P$10,0)))</f>
        <v>4104750</v>
      </c>
      <c r="Q46" s="102">
        <f>IF((VLOOKUP($E46,'Income &amp; Expenditure Backsheet'!$D$7:$AK$184,Q$10,0))="","",(VLOOKUP($E46,'Income &amp; Expenditure Backsheet'!$D$7:$AK$184,Q$10,0)))</f>
        <v>16419000</v>
      </c>
      <c r="R46" s="102">
        <f>IF((VLOOKUP($E46,'Income &amp; Expenditure Backsheet'!$D$7:$AK$184,R$10,0))="","",(VLOOKUP($E46,'Income &amp; Expenditure Backsheet'!$D$7:$AK$184,R$10,0)))</f>
        <v>4104750</v>
      </c>
      <c r="S46" s="102">
        <f>IF((VLOOKUP($E46,'Income &amp; Expenditure Backsheet'!$D$7:$AK$184,S$10,0))="","",(VLOOKUP($E46,'Income &amp; Expenditure Backsheet'!$D$7:$AK$184,S$10,0)))</f>
        <v>4104750</v>
      </c>
      <c r="T46" s="102">
        <f>IF((VLOOKUP($E46,'Income &amp; Expenditure Backsheet'!$D$7:$AK$184,T$10,0))="","",(VLOOKUP($E46,'Income &amp; Expenditure Backsheet'!$D$7:$AK$184,T$10,0)))</f>
        <v>4104750</v>
      </c>
      <c r="U46" s="102">
        <f>IF((VLOOKUP($E46,'Income &amp; Expenditure Backsheet'!$D$7:$AK$184,U$10,0))="","",(VLOOKUP($E46,'Income &amp; Expenditure Backsheet'!$D$7:$AK$184,U$10,0)))</f>
        <v>4314750</v>
      </c>
      <c r="V46" s="102">
        <f>IF((VLOOKUP($E46,'Income &amp; Expenditure Backsheet'!$D$7:$AK$184,V$10,0))="","",(VLOOKUP($E46,'Income &amp; Expenditure Backsheet'!$D$7:$AK$184,V$10,0)))</f>
        <v>16629000</v>
      </c>
    </row>
    <row r="47" spans="2:22" ht="16.5" customHeight="1">
      <c r="B47" s="42" t="s">
        <v>18</v>
      </c>
      <c r="C47" s="43" t="s">
        <v>32</v>
      </c>
      <c r="D47" s="45" t="s">
        <v>50</v>
      </c>
      <c r="E47" s="43" t="s">
        <v>77</v>
      </c>
      <c r="F47" s="45" t="s">
        <v>78</v>
      </c>
      <c r="G47" s="101">
        <f>IF((VLOOKUP($E47,'Income &amp; Expenditure Backsheet'!$D$7:$AK$184,G$10,0))="","",(VLOOKUP($E47,'Income &amp; Expenditure Backsheet'!$D$7:$AK$184,G$10,0)))</f>
        <v>101602244</v>
      </c>
      <c r="H47" s="102">
        <f>IF((VLOOKUP($E47,'Income &amp; Expenditure Backsheet'!$D$7:$AK$184,H$10,0))="","",(VLOOKUP($E47,'Income &amp; Expenditure Backsheet'!$D$7:$AK$184,H$10,0)))</f>
        <v>25407880</v>
      </c>
      <c r="I47" s="102">
        <f>IF((VLOOKUP($E47,'Income &amp; Expenditure Backsheet'!$D$7:$AK$184,I$10,0))="","",(VLOOKUP($E47,'Income &amp; Expenditure Backsheet'!$D$7:$AK$184,I$10,0)))</f>
        <v>25407880</v>
      </c>
      <c r="J47" s="102">
        <f>IF((VLOOKUP($E47,'Income &amp; Expenditure Backsheet'!$D$7:$AK$184,J$10,0))="","",(VLOOKUP($E47,'Income &amp; Expenditure Backsheet'!$D$7:$AK$184,J$10,0)))</f>
        <v>25407880</v>
      </c>
      <c r="K47" s="102">
        <f>IF((VLOOKUP($E47,'Income &amp; Expenditure Backsheet'!$D$7:$AK$184,K$10,0))="","",(VLOOKUP($E47,'Income &amp; Expenditure Backsheet'!$D$7:$AK$184,K$10,0)))</f>
        <v>25407878</v>
      </c>
      <c r="L47" s="102">
        <f>IF((VLOOKUP($E47,'Income &amp; Expenditure Backsheet'!$D$7:$AK$184,L$10,0))="","",(VLOOKUP($E47,'Income &amp; Expenditure Backsheet'!$D$7:$AK$184,L$10,0)))</f>
        <v>101631518</v>
      </c>
      <c r="M47" s="102">
        <f>IF((VLOOKUP($E47,'Income &amp; Expenditure Backsheet'!$D$7:$AK$184,M$10,0))="","",(VLOOKUP($E47,'Income &amp; Expenditure Backsheet'!$D$7:$AK$184,M$10,0)))</f>
        <v>25407880</v>
      </c>
      <c r="N47" s="102">
        <f>IF((VLOOKUP($E47,'Income &amp; Expenditure Backsheet'!$D$7:$AK$184,N$10,0))="","",(VLOOKUP($E47,'Income &amp; Expenditure Backsheet'!$D$7:$AK$184,N$10,0)))</f>
        <v>25407880</v>
      </c>
      <c r="O47" s="102">
        <f>IF((VLOOKUP($E47,'Income &amp; Expenditure Backsheet'!$D$7:$AK$184,O$10,0))="","",(VLOOKUP($E47,'Income &amp; Expenditure Backsheet'!$D$7:$AK$184,O$10,0)))</f>
        <v>24634554</v>
      </c>
      <c r="P47" s="102">
        <f>IF((VLOOKUP($E47,'Income &amp; Expenditure Backsheet'!$D$7:$AK$184,P$10,0))="","",(VLOOKUP($E47,'Income &amp; Expenditure Backsheet'!$D$7:$AK$184,P$10,0)))</f>
        <v>24634554</v>
      </c>
      <c r="Q47" s="102">
        <f>IF((VLOOKUP($E47,'Income &amp; Expenditure Backsheet'!$D$7:$AK$184,Q$10,0))="","",(VLOOKUP($E47,'Income &amp; Expenditure Backsheet'!$D$7:$AK$184,Q$10,0)))</f>
        <v>100084868</v>
      </c>
      <c r="R47" s="102">
        <f>IF((VLOOKUP($E47,'Income &amp; Expenditure Backsheet'!$D$7:$AK$184,R$10,0))="","",(VLOOKUP($E47,'Income &amp; Expenditure Backsheet'!$D$7:$AK$184,R$10,0)))</f>
        <v>25047135</v>
      </c>
      <c r="S47" s="102">
        <f>IF((VLOOKUP($E47,'Income &amp; Expenditure Backsheet'!$D$7:$AK$184,S$10,0))="","",(VLOOKUP($E47,'Income &amp; Expenditure Backsheet'!$D$7:$AK$184,S$10,0)))</f>
        <v>24143689</v>
      </c>
      <c r="T47" s="102">
        <f>IF((VLOOKUP($E47,'Income &amp; Expenditure Backsheet'!$D$7:$AK$184,T$10,0))="","",(VLOOKUP($E47,'Income &amp; Expenditure Backsheet'!$D$7:$AK$184,T$10,0)))</f>
        <v>25460562</v>
      </c>
      <c r="U47" s="102">
        <f>IF((VLOOKUP($E47,'Income &amp; Expenditure Backsheet'!$D$7:$AK$184,U$10,0))="","",(VLOOKUP($E47,'Income &amp; Expenditure Backsheet'!$D$7:$AK$184,U$10,0)))</f>
        <v>25021774</v>
      </c>
      <c r="V47" s="102">
        <f>IF((VLOOKUP($E47,'Income &amp; Expenditure Backsheet'!$D$7:$AK$184,V$10,0))="","",(VLOOKUP($E47,'Income &amp; Expenditure Backsheet'!$D$7:$AK$184,V$10,0)))</f>
        <v>99673160</v>
      </c>
    </row>
    <row r="48" spans="2:22" ht="16.5" customHeight="1">
      <c r="B48" s="42" t="s">
        <v>16</v>
      </c>
      <c r="C48" s="43" t="s">
        <v>26</v>
      </c>
      <c r="D48" s="45" t="s">
        <v>467</v>
      </c>
      <c r="E48" s="43" t="s">
        <v>79</v>
      </c>
      <c r="F48" s="45" t="s">
        <v>80</v>
      </c>
      <c r="G48" s="101">
        <f>IF((VLOOKUP($E48,'Income &amp; Expenditure Backsheet'!$D$7:$AK$184,G$10,0))="","",(VLOOKUP($E48,'Income &amp; Expenditure Backsheet'!$D$7:$AK$184,G$10,0)))</f>
        <v>12433125</v>
      </c>
      <c r="H48" s="102">
        <f>IF((VLOOKUP($E48,'Income &amp; Expenditure Backsheet'!$D$7:$AK$184,H$10,0))="","",(VLOOKUP($E48,'Income &amp; Expenditure Backsheet'!$D$7:$AK$184,H$10,0)))</f>
        <v>2681747</v>
      </c>
      <c r="I48" s="102">
        <f>IF((VLOOKUP($E48,'Income &amp; Expenditure Backsheet'!$D$7:$AK$184,I$10,0))="","",(VLOOKUP($E48,'Income &amp; Expenditure Backsheet'!$D$7:$AK$184,I$10,0)))</f>
        <v>2894509</v>
      </c>
      <c r="J48" s="102">
        <f>IF((VLOOKUP($E48,'Income &amp; Expenditure Backsheet'!$D$7:$AK$184,J$10,0))="","",(VLOOKUP($E48,'Income &amp; Expenditure Backsheet'!$D$7:$AK$184,J$10,0)))</f>
        <v>3040590</v>
      </c>
      <c r="K48" s="102">
        <f>IF((VLOOKUP($E48,'Income &amp; Expenditure Backsheet'!$D$7:$AK$184,K$10,0))="","",(VLOOKUP($E48,'Income &amp; Expenditure Backsheet'!$D$7:$AK$184,K$10,0)))</f>
        <v>3816279</v>
      </c>
      <c r="L48" s="102">
        <f>IF((VLOOKUP($E48,'Income &amp; Expenditure Backsheet'!$D$7:$AK$184,L$10,0))="","",(VLOOKUP($E48,'Income &amp; Expenditure Backsheet'!$D$7:$AK$184,L$10,0)))</f>
        <v>12433125</v>
      </c>
      <c r="M48" s="102">
        <f>IF((VLOOKUP($E48,'Income &amp; Expenditure Backsheet'!$D$7:$AK$184,M$10,0))="","",(VLOOKUP($E48,'Income &amp; Expenditure Backsheet'!$D$7:$AK$184,M$10,0)))</f>
        <v>2681747</v>
      </c>
      <c r="N48" s="102">
        <f>IF((VLOOKUP($E48,'Income &amp; Expenditure Backsheet'!$D$7:$AK$184,N$10,0))="","",(VLOOKUP($E48,'Income &amp; Expenditure Backsheet'!$D$7:$AK$184,N$10,0)))</f>
        <v>2894509</v>
      </c>
      <c r="O48" s="102">
        <f>IF((VLOOKUP($E48,'Income &amp; Expenditure Backsheet'!$D$7:$AK$184,O$10,0))="","",(VLOOKUP($E48,'Income &amp; Expenditure Backsheet'!$D$7:$AK$184,O$10,0)))</f>
        <v>3040590</v>
      </c>
      <c r="P48" s="102">
        <f>IF((VLOOKUP($E48,'Income &amp; Expenditure Backsheet'!$D$7:$AK$184,P$10,0))="","",(VLOOKUP($E48,'Income &amp; Expenditure Backsheet'!$D$7:$AK$184,P$10,0)))</f>
        <v>3816279</v>
      </c>
      <c r="Q48" s="102">
        <f>IF((VLOOKUP($E48,'Income &amp; Expenditure Backsheet'!$D$7:$AK$184,Q$10,0))="","",(VLOOKUP($E48,'Income &amp; Expenditure Backsheet'!$D$7:$AK$184,Q$10,0)))</f>
        <v>12433125</v>
      </c>
      <c r="R48" s="102">
        <f>IF((VLOOKUP($E48,'Income &amp; Expenditure Backsheet'!$D$7:$AK$184,R$10,0))="","",(VLOOKUP($E48,'Income &amp; Expenditure Backsheet'!$D$7:$AK$184,R$10,0)))</f>
        <v>2681747</v>
      </c>
      <c r="S48" s="102">
        <f>IF((VLOOKUP($E48,'Income &amp; Expenditure Backsheet'!$D$7:$AK$184,S$10,0))="","",(VLOOKUP($E48,'Income &amp; Expenditure Backsheet'!$D$7:$AK$184,S$10,0)))</f>
        <v>2840903</v>
      </c>
      <c r="T48" s="102">
        <f>IF((VLOOKUP($E48,'Income &amp; Expenditure Backsheet'!$D$7:$AK$184,T$10,0))="","",(VLOOKUP($E48,'Income &amp; Expenditure Backsheet'!$D$7:$AK$184,T$10,0)))</f>
        <v>2841898</v>
      </c>
      <c r="U48" s="102">
        <f>IF((VLOOKUP($E48,'Income &amp; Expenditure Backsheet'!$D$7:$AK$184,U$10,0))="","",(VLOOKUP($E48,'Income &amp; Expenditure Backsheet'!$D$7:$AK$184,U$10,0)))</f>
        <v>4068577</v>
      </c>
      <c r="V48" s="102">
        <f>IF((VLOOKUP($E48,'Income &amp; Expenditure Backsheet'!$D$7:$AK$184,V$10,0))="","",(VLOOKUP($E48,'Income &amp; Expenditure Backsheet'!$D$7:$AK$184,V$10,0)))</f>
        <v>12433125</v>
      </c>
    </row>
    <row r="49" spans="2:22" ht="16.5" customHeight="1">
      <c r="B49" s="42" t="s">
        <v>16</v>
      </c>
      <c r="C49" s="43" t="s">
        <v>26</v>
      </c>
      <c r="D49" s="45" t="s">
        <v>467</v>
      </c>
      <c r="E49" s="43" t="s">
        <v>81</v>
      </c>
      <c r="F49" s="45" t="s">
        <v>82</v>
      </c>
      <c r="G49" s="101">
        <f>IF((VLOOKUP($E49,'Income &amp; Expenditure Backsheet'!$D$7:$AK$184,G$10,0))="","",(VLOOKUP($E49,'Income &amp; Expenditure Backsheet'!$D$7:$AK$184,G$10,0)))</f>
        <v>18886674</v>
      </c>
      <c r="H49" s="102">
        <f>IF((VLOOKUP($E49,'Income &amp; Expenditure Backsheet'!$D$7:$AK$184,H$10,0))="","",(VLOOKUP($E49,'Income &amp; Expenditure Backsheet'!$D$7:$AK$184,H$10,0)))</f>
        <v>4358544.75</v>
      </c>
      <c r="I49" s="102">
        <f>IF((VLOOKUP($E49,'Income &amp; Expenditure Backsheet'!$D$7:$AK$184,I$10,0))="","",(VLOOKUP($E49,'Income &amp; Expenditure Backsheet'!$D$7:$AK$184,I$10,0)))</f>
        <v>4358544.75</v>
      </c>
      <c r="J49" s="102">
        <f>IF((VLOOKUP($E49,'Income &amp; Expenditure Backsheet'!$D$7:$AK$184,J$10,0))="","",(VLOOKUP($E49,'Income &amp; Expenditure Backsheet'!$D$7:$AK$184,J$10,0)))</f>
        <v>4358544.75</v>
      </c>
      <c r="K49" s="102">
        <f>IF((VLOOKUP($E49,'Income &amp; Expenditure Backsheet'!$D$7:$AK$184,K$10,0))="","",(VLOOKUP($E49,'Income &amp; Expenditure Backsheet'!$D$7:$AK$184,K$10,0)))</f>
        <v>4358544.75</v>
      </c>
      <c r="L49" s="102">
        <f>IF((VLOOKUP($E49,'Income &amp; Expenditure Backsheet'!$D$7:$AK$184,L$10,0))="","",(VLOOKUP($E49,'Income &amp; Expenditure Backsheet'!$D$7:$AK$184,L$10,0)))</f>
        <v>17434179</v>
      </c>
      <c r="M49" s="102">
        <f>IF((VLOOKUP($E49,'Income &amp; Expenditure Backsheet'!$D$7:$AK$184,M$10,0))="","",(VLOOKUP($E49,'Income &amp; Expenditure Backsheet'!$D$7:$AK$184,M$10,0)))</f>
        <v>4358544.75</v>
      </c>
      <c r="N49" s="102">
        <f>IF((VLOOKUP($E49,'Income &amp; Expenditure Backsheet'!$D$7:$AK$184,N$10,0))="","",(VLOOKUP($E49,'Income &amp; Expenditure Backsheet'!$D$7:$AK$184,N$10,0)))</f>
        <v>5084792.5</v>
      </c>
      <c r="O49" s="102">
        <f>IF((VLOOKUP($E49,'Income &amp; Expenditure Backsheet'!$D$7:$AK$184,O$10,0))="","",(VLOOKUP($E49,'Income &amp; Expenditure Backsheet'!$D$7:$AK$184,O$10,0)))</f>
        <v>4721668.5</v>
      </c>
      <c r="P49" s="102">
        <f>IF((VLOOKUP($E49,'Income &amp; Expenditure Backsheet'!$D$7:$AK$184,P$10,0))="","",(VLOOKUP($E49,'Income &amp; Expenditure Backsheet'!$D$7:$AK$184,P$10,0)))</f>
        <v>4721668.5</v>
      </c>
      <c r="Q49" s="102">
        <f>IF((VLOOKUP($E49,'Income &amp; Expenditure Backsheet'!$D$7:$AK$184,Q$10,0))="","",(VLOOKUP($E49,'Income &amp; Expenditure Backsheet'!$D$7:$AK$184,Q$10,0)))</f>
        <v>18886674.25</v>
      </c>
      <c r="R49" s="102">
        <f>IF((VLOOKUP($E49,'Income &amp; Expenditure Backsheet'!$D$7:$AK$184,R$10,0))="","",(VLOOKUP($E49,'Income &amp; Expenditure Backsheet'!$D$7:$AK$184,R$10,0)))</f>
        <v>4358544.75</v>
      </c>
      <c r="S49" s="102">
        <f>IF((VLOOKUP($E49,'Income &amp; Expenditure Backsheet'!$D$7:$AK$184,S$10,0))="","",(VLOOKUP($E49,'Income &amp; Expenditure Backsheet'!$D$7:$AK$184,S$10,0)))</f>
        <v>5084792.5</v>
      </c>
      <c r="T49" s="102">
        <f>IF((VLOOKUP($E49,'Income &amp; Expenditure Backsheet'!$D$7:$AK$184,T$10,0))="","",(VLOOKUP($E49,'Income &amp; Expenditure Backsheet'!$D$7:$AK$184,T$10,0)))</f>
        <v>4721669</v>
      </c>
      <c r="U49" s="102">
        <f>IF((VLOOKUP($E49,'Income &amp; Expenditure Backsheet'!$D$7:$AK$184,U$10,0))="","",(VLOOKUP($E49,'Income &amp; Expenditure Backsheet'!$D$7:$AK$184,U$10,0)))</f>
        <v>4358495</v>
      </c>
      <c r="V49" s="102">
        <f>IF((VLOOKUP($E49,'Income &amp; Expenditure Backsheet'!$D$7:$AK$184,V$10,0))="","",(VLOOKUP($E49,'Income &amp; Expenditure Backsheet'!$D$7:$AK$184,V$10,0)))</f>
        <v>18523501.25</v>
      </c>
    </row>
    <row r="50" spans="2:22" ht="16.5" customHeight="1">
      <c r="B50" s="42" t="s">
        <v>16</v>
      </c>
      <c r="C50" s="43" t="s">
        <v>26</v>
      </c>
      <c r="D50" s="45" t="s">
        <v>466</v>
      </c>
      <c r="E50" s="43" t="s">
        <v>83</v>
      </c>
      <c r="F50" s="45" t="s">
        <v>84</v>
      </c>
      <c r="G50" s="101">
        <f>IF((VLOOKUP($E50,'Income &amp; Expenditure Backsheet'!$D$7:$AK$184,G$10,0))="","",(VLOOKUP($E50,'Income &amp; Expenditure Backsheet'!$D$7:$AK$184,G$10,0)))</f>
        <v>35108921</v>
      </c>
      <c r="H50" s="102">
        <f>IF((VLOOKUP($E50,'Income &amp; Expenditure Backsheet'!$D$7:$AK$184,H$10,0))="","",(VLOOKUP($E50,'Income &amp; Expenditure Backsheet'!$D$7:$AK$184,H$10,0)))</f>
        <v>8153214.1285418505</v>
      </c>
      <c r="I50" s="102">
        <f>IF((VLOOKUP($E50,'Income &amp; Expenditure Backsheet'!$D$7:$AK$184,I$10,0))="","",(VLOOKUP($E50,'Income &amp; Expenditure Backsheet'!$D$7:$AK$184,I$10,0)))</f>
        <v>8777230.25</v>
      </c>
      <c r="J50" s="102">
        <f>IF((VLOOKUP($E50,'Income &amp; Expenditure Backsheet'!$D$7:$AK$184,J$10,0))="","",(VLOOKUP($E50,'Income &amp; Expenditure Backsheet'!$D$7:$AK$184,J$10,0)))</f>
        <v>8777230.25</v>
      </c>
      <c r="K50" s="102">
        <f>IF((VLOOKUP($E50,'Income &amp; Expenditure Backsheet'!$D$7:$AK$184,K$10,0))="","",(VLOOKUP($E50,'Income &amp; Expenditure Backsheet'!$D$7:$AK$184,K$10,0)))</f>
        <v>9401246</v>
      </c>
      <c r="L50" s="102">
        <f>IF((VLOOKUP($E50,'Income &amp; Expenditure Backsheet'!$D$7:$AK$184,L$10,0))="","",(VLOOKUP($E50,'Income &amp; Expenditure Backsheet'!$D$7:$AK$184,L$10,0)))</f>
        <v>35108920.62854185</v>
      </c>
      <c r="M50" s="102">
        <f>IF((VLOOKUP($E50,'Income &amp; Expenditure Backsheet'!$D$7:$AK$184,M$10,0))="","",(VLOOKUP($E50,'Income &amp; Expenditure Backsheet'!$D$7:$AK$184,M$10,0)))</f>
        <v>8153214</v>
      </c>
      <c r="N50" s="102">
        <f>IF((VLOOKUP($E50,'Income &amp; Expenditure Backsheet'!$D$7:$AK$184,N$10,0))="","",(VLOOKUP($E50,'Income &amp; Expenditure Backsheet'!$D$7:$AK$184,N$10,0)))</f>
        <v>8171433</v>
      </c>
      <c r="O50" s="102">
        <f>IF((VLOOKUP($E50,'Income &amp; Expenditure Backsheet'!$D$7:$AK$184,O$10,0))="","",(VLOOKUP($E50,'Income &amp; Expenditure Backsheet'!$D$7:$AK$184,O$10,0)))</f>
        <v>9021267</v>
      </c>
      <c r="P50" s="102">
        <f>IF((VLOOKUP($E50,'Income &amp; Expenditure Backsheet'!$D$7:$AK$184,P$10,0))="","",(VLOOKUP($E50,'Income &amp; Expenditure Backsheet'!$D$7:$AK$184,P$10,0)))</f>
        <v>9763007</v>
      </c>
      <c r="Q50" s="102">
        <f>IF((VLOOKUP($E50,'Income &amp; Expenditure Backsheet'!$D$7:$AK$184,Q$10,0))="","",(VLOOKUP($E50,'Income &amp; Expenditure Backsheet'!$D$7:$AK$184,Q$10,0)))</f>
        <v>35108921</v>
      </c>
      <c r="R50" s="102">
        <f>IF((VLOOKUP($E50,'Income &amp; Expenditure Backsheet'!$D$7:$AK$184,R$10,0))="","",(VLOOKUP($E50,'Income &amp; Expenditure Backsheet'!$D$7:$AK$184,R$10,0)))</f>
        <v>8153214</v>
      </c>
      <c r="S50" s="102">
        <f>IF((VLOOKUP($E50,'Income &amp; Expenditure Backsheet'!$D$7:$AK$184,S$10,0))="","",(VLOOKUP($E50,'Income &amp; Expenditure Backsheet'!$D$7:$AK$184,S$10,0)))</f>
        <v>8171433</v>
      </c>
      <c r="T50" s="102">
        <f>IF((VLOOKUP($E50,'Income &amp; Expenditure Backsheet'!$D$7:$AK$184,T$10,0))="","",(VLOOKUP($E50,'Income &amp; Expenditure Backsheet'!$D$7:$AK$184,T$10,0)))</f>
        <v>8977596</v>
      </c>
      <c r="U50" s="102">
        <f>IF((VLOOKUP($E50,'Income &amp; Expenditure Backsheet'!$D$7:$AK$184,U$10,0))="","",(VLOOKUP($E50,'Income &amp; Expenditure Backsheet'!$D$7:$AK$184,U$10,0)))</f>
        <v>9806678</v>
      </c>
      <c r="V50" s="102">
        <f>IF((VLOOKUP($E50,'Income &amp; Expenditure Backsheet'!$D$7:$AK$184,V$10,0))="","",(VLOOKUP($E50,'Income &amp; Expenditure Backsheet'!$D$7:$AK$184,V$10,0)))</f>
        <v>35108921</v>
      </c>
    </row>
    <row r="51" spans="2:22" ht="16.5" customHeight="1">
      <c r="B51" s="42" t="s">
        <v>22</v>
      </c>
      <c r="C51" s="43" t="s">
        <v>40</v>
      </c>
      <c r="D51" s="45" t="s">
        <v>62</v>
      </c>
      <c r="E51" s="43" t="s">
        <v>85</v>
      </c>
      <c r="F51" s="45" t="s">
        <v>86</v>
      </c>
      <c r="G51" s="101">
        <f>IF((VLOOKUP($E51,'Income &amp; Expenditure Backsheet'!$D$7:$AK$184,G$10,0))="","",(VLOOKUP($E51,'Income &amp; Expenditure Backsheet'!$D$7:$AK$184,G$10,0)))</f>
        <v>35278911</v>
      </c>
      <c r="H51" s="102">
        <f>IF((VLOOKUP($E51,'Income &amp; Expenditure Backsheet'!$D$7:$AK$184,H$10,0))="","",(VLOOKUP($E51,'Income &amp; Expenditure Backsheet'!$D$7:$AK$184,H$10,0)))</f>
        <v>8820000</v>
      </c>
      <c r="I51" s="102">
        <f>IF((VLOOKUP($E51,'Income &amp; Expenditure Backsheet'!$D$7:$AK$184,I$10,0))="","",(VLOOKUP($E51,'Income &amp; Expenditure Backsheet'!$D$7:$AK$184,I$10,0)))</f>
        <v>8820000</v>
      </c>
      <c r="J51" s="102">
        <f>IF((VLOOKUP($E51,'Income &amp; Expenditure Backsheet'!$D$7:$AK$184,J$10,0))="","",(VLOOKUP($E51,'Income &amp; Expenditure Backsheet'!$D$7:$AK$184,J$10,0)))</f>
        <v>8820000</v>
      </c>
      <c r="K51" s="102">
        <f>IF((VLOOKUP($E51,'Income &amp; Expenditure Backsheet'!$D$7:$AK$184,K$10,0))="","",(VLOOKUP($E51,'Income &amp; Expenditure Backsheet'!$D$7:$AK$184,K$10,0)))</f>
        <v>8818911</v>
      </c>
      <c r="L51" s="102">
        <f>IF((VLOOKUP($E51,'Income &amp; Expenditure Backsheet'!$D$7:$AK$184,L$10,0))="","",(VLOOKUP($E51,'Income &amp; Expenditure Backsheet'!$D$7:$AK$184,L$10,0)))</f>
        <v>35278911</v>
      </c>
      <c r="M51" s="102">
        <f>IF((VLOOKUP($E51,'Income &amp; Expenditure Backsheet'!$D$7:$AK$184,M$10,0))="","",(VLOOKUP($E51,'Income &amp; Expenditure Backsheet'!$D$7:$AK$184,M$10,0)))</f>
        <v>8820000</v>
      </c>
      <c r="N51" s="102">
        <f>IF((VLOOKUP($E51,'Income &amp; Expenditure Backsheet'!$D$7:$AK$184,N$10,0))="","",(VLOOKUP($E51,'Income &amp; Expenditure Backsheet'!$D$7:$AK$184,N$10,0)))</f>
        <v>8820000</v>
      </c>
      <c r="O51" s="102">
        <f>IF((VLOOKUP($E51,'Income &amp; Expenditure Backsheet'!$D$7:$AK$184,O$10,0))="","",(VLOOKUP($E51,'Income &amp; Expenditure Backsheet'!$D$7:$AK$184,O$10,0)))</f>
        <v>8820000</v>
      </c>
      <c r="P51" s="102">
        <f>IF((VLOOKUP($E51,'Income &amp; Expenditure Backsheet'!$D$7:$AK$184,P$10,0))="","",(VLOOKUP($E51,'Income &amp; Expenditure Backsheet'!$D$7:$AK$184,P$10,0)))</f>
        <v>8818911</v>
      </c>
      <c r="Q51" s="102">
        <f>IF((VLOOKUP($E51,'Income &amp; Expenditure Backsheet'!$D$7:$AK$184,Q$10,0))="","",(VLOOKUP($E51,'Income &amp; Expenditure Backsheet'!$D$7:$AK$184,Q$10,0)))</f>
        <v>35278911</v>
      </c>
      <c r="R51" s="102">
        <f>IF((VLOOKUP($E51,'Income &amp; Expenditure Backsheet'!$D$7:$AK$184,R$10,0))="","",(VLOOKUP($E51,'Income &amp; Expenditure Backsheet'!$D$7:$AK$184,R$10,0)))</f>
        <v>8735000</v>
      </c>
      <c r="S51" s="102">
        <f>IF((VLOOKUP($E51,'Income &amp; Expenditure Backsheet'!$D$7:$AK$184,S$10,0))="","",(VLOOKUP($E51,'Income &amp; Expenditure Backsheet'!$D$7:$AK$184,S$10,0)))</f>
        <v>8384000</v>
      </c>
      <c r="T51" s="102">
        <f>IF((VLOOKUP($E51,'Income &amp; Expenditure Backsheet'!$D$7:$AK$184,T$10,0))="","",(VLOOKUP($E51,'Income &amp; Expenditure Backsheet'!$D$7:$AK$184,T$10,0)))</f>
        <v>8854000</v>
      </c>
      <c r="U51" s="102">
        <f>IF((VLOOKUP($E51,'Income &amp; Expenditure Backsheet'!$D$7:$AK$184,U$10,0))="","",(VLOOKUP($E51,'Income &amp; Expenditure Backsheet'!$D$7:$AK$184,U$10,0)))</f>
        <v>9356911</v>
      </c>
      <c r="V51" s="102">
        <f>IF((VLOOKUP($E51,'Income &amp; Expenditure Backsheet'!$D$7:$AK$184,V$10,0))="","",(VLOOKUP($E51,'Income &amp; Expenditure Backsheet'!$D$7:$AK$184,V$10,0)))</f>
        <v>35329911</v>
      </c>
    </row>
    <row r="52" spans="2:22" ht="16.5" customHeight="1">
      <c r="B52" s="42" t="s">
        <v>22</v>
      </c>
      <c r="C52" s="43" t="s">
        <v>38</v>
      </c>
      <c r="D52" s="45" t="s">
        <v>60</v>
      </c>
      <c r="E52" s="43" t="s">
        <v>87</v>
      </c>
      <c r="F52" s="45" t="s">
        <v>88</v>
      </c>
      <c r="G52" s="101">
        <f>IF((VLOOKUP($E52,'Income &amp; Expenditure Backsheet'!$D$7:$AK$184,G$10,0))="","",(VLOOKUP($E52,'Income &amp; Expenditure Backsheet'!$D$7:$AK$184,G$10,0)))</f>
        <v>10273581</v>
      </c>
      <c r="H52" s="102">
        <f>IF((VLOOKUP($E52,'Income &amp; Expenditure Backsheet'!$D$7:$AK$184,H$10,0))="","",(VLOOKUP($E52,'Income &amp; Expenditure Backsheet'!$D$7:$AK$184,H$10,0)))</f>
        <v>2568395</v>
      </c>
      <c r="I52" s="102">
        <f>IF((VLOOKUP($E52,'Income &amp; Expenditure Backsheet'!$D$7:$AK$184,I$10,0))="","",(VLOOKUP($E52,'Income &amp; Expenditure Backsheet'!$D$7:$AK$184,I$10,0)))</f>
        <v>2568395</v>
      </c>
      <c r="J52" s="102">
        <f>IF((VLOOKUP($E52,'Income &amp; Expenditure Backsheet'!$D$7:$AK$184,J$10,0))="","",(VLOOKUP($E52,'Income &amp; Expenditure Backsheet'!$D$7:$AK$184,J$10,0)))</f>
        <v>2568395</v>
      </c>
      <c r="K52" s="102">
        <f>IF((VLOOKUP($E52,'Income &amp; Expenditure Backsheet'!$D$7:$AK$184,K$10,0))="","",(VLOOKUP($E52,'Income &amp; Expenditure Backsheet'!$D$7:$AK$184,K$10,0)))</f>
        <v>2568396</v>
      </c>
      <c r="L52" s="102">
        <f>IF((VLOOKUP($E52,'Income &amp; Expenditure Backsheet'!$D$7:$AK$184,L$10,0))="","",(VLOOKUP($E52,'Income &amp; Expenditure Backsheet'!$D$7:$AK$184,L$10,0)))</f>
        <v>10273581</v>
      </c>
      <c r="M52" s="102">
        <f>IF((VLOOKUP($E52,'Income &amp; Expenditure Backsheet'!$D$7:$AK$184,M$10,0))="","",(VLOOKUP($E52,'Income &amp; Expenditure Backsheet'!$D$7:$AK$184,M$10,0)))</f>
        <v>667000</v>
      </c>
      <c r="N52" s="102">
        <f>IF((VLOOKUP($E52,'Income &amp; Expenditure Backsheet'!$D$7:$AK$184,N$10,0))="","",(VLOOKUP($E52,'Income &amp; Expenditure Backsheet'!$D$7:$AK$184,N$10,0)))</f>
        <v>2830549</v>
      </c>
      <c r="O52" s="102">
        <f>IF((VLOOKUP($E52,'Income &amp; Expenditure Backsheet'!$D$7:$AK$184,O$10,0))="","",(VLOOKUP($E52,'Income &amp; Expenditure Backsheet'!$D$7:$AK$184,O$10,0)))</f>
        <v>1833617</v>
      </c>
      <c r="P52" s="102">
        <f>IF((VLOOKUP($E52,'Income &amp; Expenditure Backsheet'!$D$7:$AK$184,P$10,0))="","",(VLOOKUP($E52,'Income &amp; Expenditure Backsheet'!$D$7:$AK$184,P$10,0)))</f>
        <v>3846760</v>
      </c>
      <c r="Q52" s="102">
        <f>IF((VLOOKUP($E52,'Income &amp; Expenditure Backsheet'!$D$7:$AK$184,Q$10,0))="","",(VLOOKUP($E52,'Income &amp; Expenditure Backsheet'!$D$7:$AK$184,Q$10,0)))</f>
        <v>9177926</v>
      </c>
      <c r="R52" s="102">
        <f>IF((VLOOKUP($E52,'Income &amp; Expenditure Backsheet'!$D$7:$AK$184,R$10,0))="","",(VLOOKUP($E52,'Income &amp; Expenditure Backsheet'!$D$7:$AK$184,R$10,0)))</f>
        <v>667000</v>
      </c>
      <c r="S52" s="102">
        <f>IF((VLOOKUP($E52,'Income &amp; Expenditure Backsheet'!$D$7:$AK$184,S$10,0))="","",(VLOOKUP($E52,'Income &amp; Expenditure Backsheet'!$D$7:$AK$184,S$10,0)))</f>
        <v>2830549</v>
      </c>
      <c r="T52" s="102">
        <f>IF((VLOOKUP($E52,'Income &amp; Expenditure Backsheet'!$D$7:$AK$184,T$10,0))="","",(VLOOKUP($E52,'Income &amp; Expenditure Backsheet'!$D$7:$AK$184,T$10,0)))</f>
        <v>1833617</v>
      </c>
      <c r="U52" s="102">
        <f>IF((VLOOKUP($E52,'Income &amp; Expenditure Backsheet'!$D$7:$AK$184,U$10,0))="","",(VLOOKUP($E52,'Income &amp; Expenditure Backsheet'!$D$7:$AK$184,U$10,0)))</f>
        <v>3846760</v>
      </c>
      <c r="V52" s="102">
        <f>IF((VLOOKUP($E52,'Income &amp; Expenditure Backsheet'!$D$7:$AK$184,V$10,0))="","",(VLOOKUP($E52,'Income &amp; Expenditure Backsheet'!$D$7:$AK$184,V$10,0)))</f>
        <v>9177926</v>
      </c>
    </row>
    <row r="53" spans="2:22" ht="16.5" customHeight="1">
      <c r="B53" s="42" t="s">
        <v>16</v>
      </c>
      <c r="C53" s="43" t="s">
        <v>28</v>
      </c>
      <c r="D53" s="45" t="s">
        <v>42</v>
      </c>
      <c r="E53" s="43" t="s">
        <v>89</v>
      </c>
      <c r="F53" s="45" t="s">
        <v>90</v>
      </c>
      <c r="G53" s="101">
        <f>IF((VLOOKUP($E53,'Income &amp; Expenditure Backsheet'!$D$7:$AK$184,G$10,0))="","",(VLOOKUP($E53,'Income &amp; Expenditure Backsheet'!$D$7:$AK$184,G$10,0)))</f>
        <v>168164863</v>
      </c>
      <c r="H53" s="102">
        <f>IF((VLOOKUP($E53,'Income &amp; Expenditure Backsheet'!$D$7:$AK$184,H$10,0))="","",(VLOOKUP($E53,'Income &amp; Expenditure Backsheet'!$D$7:$AK$184,H$10,0)))</f>
        <v>42092000</v>
      </c>
      <c r="I53" s="102">
        <f>IF((VLOOKUP($E53,'Income &amp; Expenditure Backsheet'!$D$7:$AK$184,I$10,0))="","",(VLOOKUP($E53,'Income &amp; Expenditure Backsheet'!$D$7:$AK$184,I$10,0)))</f>
        <v>41892000</v>
      </c>
      <c r="J53" s="102">
        <f>IF((VLOOKUP($E53,'Income &amp; Expenditure Backsheet'!$D$7:$AK$184,J$10,0))="","",(VLOOKUP($E53,'Income &amp; Expenditure Backsheet'!$D$7:$AK$184,J$10,0)))</f>
        <v>41811000</v>
      </c>
      <c r="K53" s="102">
        <f>IF((VLOOKUP($E53,'Income &amp; Expenditure Backsheet'!$D$7:$AK$184,K$10,0))="","",(VLOOKUP($E53,'Income &amp; Expenditure Backsheet'!$D$7:$AK$184,K$10,0)))</f>
        <v>42369863</v>
      </c>
      <c r="L53" s="102">
        <f>IF((VLOOKUP($E53,'Income &amp; Expenditure Backsheet'!$D$7:$AK$184,L$10,0))="","",(VLOOKUP($E53,'Income &amp; Expenditure Backsheet'!$D$7:$AK$184,L$10,0)))</f>
        <v>168164863</v>
      </c>
      <c r="M53" s="102">
        <f>IF((VLOOKUP($E53,'Income &amp; Expenditure Backsheet'!$D$7:$AK$184,M$10,0))="","",(VLOOKUP($E53,'Income &amp; Expenditure Backsheet'!$D$7:$AK$184,M$10,0)))</f>
        <v>41879000</v>
      </c>
      <c r="N53" s="102">
        <f>IF((VLOOKUP($E53,'Income &amp; Expenditure Backsheet'!$D$7:$AK$184,N$10,0))="","",(VLOOKUP($E53,'Income &amp; Expenditure Backsheet'!$D$7:$AK$184,N$10,0)))</f>
        <v>42096400</v>
      </c>
      <c r="O53" s="102">
        <f>IF((VLOOKUP($E53,'Income &amp; Expenditure Backsheet'!$D$7:$AK$184,O$10,0))="","",(VLOOKUP($E53,'Income &amp; Expenditure Backsheet'!$D$7:$AK$184,O$10,0)))</f>
        <v>41807400</v>
      </c>
      <c r="P53" s="102">
        <f>IF((VLOOKUP($E53,'Income &amp; Expenditure Backsheet'!$D$7:$AK$184,P$10,0))="","",(VLOOKUP($E53,'Income &amp; Expenditure Backsheet'!$D$7:$AK$184,P$10,0)))</f>
        <v>42547000</v>
      </c>
      <c r="Q53" s="102">
        <f>IF((VLOOKUP($E53,'Income &amp; Expenditure Backsheet'!$D$7:$AK$184,Q$10,0))="","",(VLOOKUP($E53,'Income &amp; Expenditure Backsheet'!$D$7:$AK$184,Q$10,0)))</f>
        <v>168329800</v>
      </c>
      <c r="R53" s="102">
        <f>IF((VLOOKUP($E53,'Income &amp; Expenditure Backsheet'!$D$7:$AK$184,R$10,0))="","",(VLOOKUP($E53,'Income &amp; Expenditure Backsheet'!$D$7:$AK$184,R$10,0)))</f>
        <v>41879000</v>
      </c>
      <c r="S53" s="102">
        <f>IF((VLOOKUP($E53,'Income &amp; Expenditure Backsheet'!$D$7:$AK$184,S$10,0))="","",(VLOOKUP($E53,'Income &amp; Expenditure Backsheet'!$D$7:$AK$184,S$10,0)))</f>
        <v>42106400</v>
      </c>
      <c r="T53" s="102">
        <f>IF((VLOOKUP($E53,'Income &amp; Expenditure Backsheet'!$D$7:$AK$184,T$10,0))="","",(VLOOKUP($E53,'Income &amp; Expenditure Backsheet'!$D$7:$AK$184,T$10,0)))</f>
        <v>41830000</v>
      </c>
      <c r="U53" s="102">
        <f>IF((VLOOKUP($E53,'Income &amp; Expenditure Backsheet'!$D$7:$AK$184,U$10,0))="","",(VLOOKUP($E53,'Income &amp; Expenditure Backsheet'!$D$7:$AK$184,U$10,0)))</f>
        <v>42515000</v>
      </c>
      <c r="V53" s="102">
        <f>IF((VLOOKUP($E53,'Income &amp; Expenditure Backsheet'!$D$7:$AK$184,V$10,0))="","",(VLOOKUP($E53,'Income &amp; Expenditure Backsheet'!$D$7:$AK$184,V$10,0)))</f>
        <v>168330400</v>
      </c>
    </row>
    <row r="54" spans="2:22" ht="16.5" customHeight="1">
      <c r="B54" s="42" t="s">
        <v>20</v>
      </c>
      <c r="C54" s="43" t="s">
        <v>36</v>
      </c>
      <c r="D54" s="45" t="s">
        <v>64</v>
      </c>
      <c r="E54" s="43" t="s">
        <v>91</v>
      </c>
      <c r="F54" s="45" t="s">
        <v>92</v>
      </c>
      <c r="G54" s="101">
        <f>IF((VLOOKUP($E54,'Income &amp; Expenditure Backsheet'!$D$7:$AK$184,G$10,0))="","",(VLOOKUP($E54,'Income &amp; Expenditure Backsheet'!$D$7:$AK$184,G$10,0)))</f>
        <v>23699848</v>
      </c>
      <c r="H54" s="102">
        <f>IF((VLOOKUP($E54,'Income &amp; Expenditure Backsheet'!$D$7:$AK$184,H$10,0))="","",(VLOOKUP($E54,'Income &amp; Expenditure Backsheet'!$D$7:$AK$184,H$10,0)))</f>
        <v>5924982</v>
      </c>
      <c r="I54" s="102">
        <f>IF((VLOOKUP($E54,'Income &amp; Expenditure Backsheet'!$D$7:$AK$184,I$10,0))="","",(VLOOKUP($E54,'Income &amp; Expenditure Backsheet'!$D$7:$AK$184,I$10,0)))</f>
        <v>5924982</v>
      </c>
      <c r="J54" s="102">
        <f>IF((VLOOKUP($E54,'Income &amp; Expenditure Backsheet'!$D$7:$AK$184,J$10,0))="","",(VLOOKUP($E54,'Income &amp; Expenditure Backsheet'!$D$7:$AK$184,J$10,0)))</f>
        <v>5924982</v>
      </c>
      <c r="K54" s="102">
        <f>IF((VLOOKUP($E54,'Income &amp; Expenditure Backsheet'!$D$7:$AK$184,K$10,0))="","",(VLOOKUP($E54,'Income &amp; Expenditure Backsheet'!$D$7:$AK$184,K$10,0)))</f>
        <v>5924983</v>
      </c>
      <c r="L54" s="102">
        <f>IF((VLOOKUP($E54,'Income &amp; Expenditure Backsheet'!$D$7:$AK$184,L$10,0))="","",(VLOOKUP($E54,'Income &amp; Expenditure Backsheet'!$D$7:$AK$184,L$10,0)))</f>
        <v>23699929</v>
      </c>
      <c r="M54" s="102">
        <f>IF((VLOOKUP($E54,'Income &amp; Expenditure Backsheet'!$D$7:$AK$184,M$10,0))="","",(VLOOKUP($E54,'Income &amp; Expenditure Backsheet'!$D$7:$AK$184,M$10,0)))</f>
        <v>5924982</v>
      </c>
      <c r="N54" s="102">
        <f>IF((VLOOKUP($E54,'Income &amp; Expenditure Backsheet'!$D$7:$AK$184,N$10,0))="","",(VLOOKUP($E54,'Income &amp; Expenditure Backsheet'!$D$7:$AK$184,N$10,0)))</f>
        <v>5924982</v>
      </c>
      <c r="O54" s="102">
        <f>IF((VLOOKUP($E54,'Income &amp; Expenditure Backsheet'!$D$7:$AK$184,O$10,0))="","",(VLOOKUP($E54,'Income &amp; Expenditure Backsheet'!$D$7:$AK$184,O$10,0)))</f>
        <v>5924982</v>
      </c>
      <c r="P54" s="102">
        <f>IF((VLOOKUP($E54,'Income &amp; Expenditure Backsheet'!$D$7:$AK$184,P$10,0))="","",(VLOOKUP($E54,'Income &amp; Expenditure Backsheet'!$D$7:$AK$184,P$10,0)))</f>
        <v>5924983</v>
      </c>
      <c r="Q54" s="102">
        <f>IF((VLOOKUP($E54,'Income &amp; Expenditure Backsheet'!$D$7:$AK$184,Q$10,0))="","",(VLOOKUP($E54,'Income &amp; Expenditure Backsheet'!$D$7:$AK$184,Q$10,0)))</f>
        <v>23699929</v>
      </c>
      <c r="R54" s="102">
        <f>IF((VLOOKUP($E54,'Income &amp; Expenditure Backsheet'!$D$7:$AK$184,R$10,0))="","",(VLOOKUP($E54,'Income &amp; Expenditure Backsheet'!$D$7:$AK$184,R$10,0)))</f>
        <v>5924982</v>
      </c>
      <c r="S54" s="102">
        <f>IF((VLOOKUP($E54,'Income &amp; Expenditure Backsheet'!$D$7:$AK$184,S$10,0))="","",(VLOOKUP($E54,'Income &amp; Expenditure Backsheet'!$D$7:$AK$184,S$10,0)))</f>
        <v>5924982</v>
      </c>
      <c r="T54" s="102">
        <f>IF((VLOOKUP($E54,'Income &amp; Expenditure Backsheet'!$D$7:$AK$184,T$10,0))="","",(VLOOKUP($E54,'Income &amp; Expenditure Backsheet'!$D$7:$AK$184,T$10,0)))</f>
        <v>5294982</v>
      </c>
      <c r="U54" s="102">
        <f>IF((VLOOKUP($E54,'Income &amp; Expenditure Backsheet'!$D$7:$AK$184,U$10,0))="","",(VLOOKUP($E54,'Income &amp; Expenditure Backsheet'!$D$7:$AK$184,U$10,0)))</f>
        <v>5294982</v>
      </c>
      <c r="V54" s="102">
        <f>IF((VLOOKUP($E54,'Income &amp; Expenditure Backsheet'!$D$7:$AK$184,V$10,0))="","",(VLOOKUP($E54,'Income &amp; Expenditure Backsheet'!$D$7:$AK$184,V$10,0)))</f>
        <v>22439928</v>
      </c>
    </row>
    <row r="55" spans="2:22" ht="16.5" customHeight="1">
      <c r="B55" s="42" t="s">
        <v>22</v>
      </c>
      <c r="C55" s="43" t="s">
        <v>38</v>
      </c>
      <c r="D55" s="45" t="s">
        <v>58</v>
      </c>
      <c r="E55" s="43" t="s">
        <v>93</v>
      </c>
      <c r="F55" s="45" t="s">
        <v>94</v>
      </c>
      <c r="G55" s="101">
        <f>IF((VLOOKUP($E55,'Income &amp; Expenditure Backsheet'!$D$7:$AK$184,G$10,0))="","",(VLOOKUP($E55,'Income &amp; Expenditure Backsheet'!$D$7:$AK$184,G$10,0)))</f>
        <v>20086996</v>
      </c>
      <c r="H55" s="102">
        <f>IF((VLOOKUP($E55,'Income &amp; Expenditure Backsheet'!$D$7:$AK$184,H$10,0))="","",(VLOOKUP($E55,'Income &amp; Expenditure Backsheet'!$D$7:$AK$184,H$10,0)))</f>
        <v>5021749</v>
      </c>
      <c r="I55" s="102">
        <f>IF((VLOOKUP($E55,'Income &amp; Expenditure Backsheet'!$D$7:$AK$184,I$10,0))="","",(VLOOKUP($E55,'Income &amp; Expenditure Backsheet'!$D$7:$AK$184,I$10,0)))</f>
        <v>5021749</v>
      </c>
      <c r="J55" s="102">
        <f>IF((VLOOKUP($E55,'Income &amp; Expenditure Backsheet'!$D$7:$AK$184,J$10,0))="","",(VLOOKUP($E55,'Income &amp; Expenditure Backsheet'!$D$7:$AK$184,J$10,0)))</f>
        <v>5021749</v>
      </c>
      <c r="K55" s="102">
        <f>IF((VLOOKUP($E55,'Income &amp; Expenditure Backsheet'!$D$7:$AK$184,K$10,0))="","",(VLOOKUP($E55,'Income &amp; Expenditure Backsheet'!$D$7:$AK$184,K$10,0)))</f>
        <v>5021749</v>
      </c>
      <c r="L55" s="102">
        <f>IF((VLOOKUP($E55,'Income &amp; Expenditure Backsheet'!$D$7:$AK$184,L$10,0))="","",(VLOOKUP($E55,'Income &amp; Expenditure Backsheet'!$D$7:$AK$184,L$10,0)))</f>
        <v>20086996</v>
      </c>
      <c r="M55" s="102">
        <f>IF((VLOOKUP($E55,'Income &amp; Expenditure Backsheet'!$D$7:$AK$184,M$10,0))="","",(VLOOKUP($E55,'Income &amp; Expenditure Backsheet'!$D$7:$AK$184,M$10,0)))</f>
        <v>5147066</v>
      </c>
      <c r="N55" s="102">
        <f>IF((VLOOKUP($E55,'Income &amp; Expenditure Backsheet'!$D$7:$AK$184,N$10,0))="","",(VLOOKUP($E55,'Income &amp; Expenditure Backsheet'!$D$7:$AK$184,N$10,0)))</f>
        <v>4880182</v>
      </c>
      <c r="O55" s="102">
        <f>IF((VLOOKUP($E55,'Income &amp; Expenditure Backsheet'!$D$7:$AK$184,O$10,0))="","",(VLOOKUP($E55,'Income &amp; Expenditure Backsheet'!$D$7:$AK$184,O$10,0)))</f>
        <v>5487752</v>
      </c>
      <c r="P55" s="102">
        <f>IF((VLOOKUP($E55,'Income &amp; Expenditure Backsheet'!$D$7:$AK$184,P$10,0))="","",(VLOOKUP($E55,'Income &amp; Expenditure Backsheet'!$D$7:$AK$184,P$10,0)))</f>
        <v>5171996</v>
      </c>
      <c r="Q55" s="102">
        <f>IF((VLOOKUP($E55,'Income &amp; Expenditure Backsheet'!$D$7:$AK$184,Q$10,0))="","",(VLOOKUP($E55,'Income &amp; Expenditure Backsheet'!$D$7:$AK$184,Q$10,0)))</f>
        <v>20686996</v>
      </c>
      <c r="R55" s="102">
        <f>IF((VLOOKUP($E55,'Income &amp; Expenditure Backsheet'!$D$7:$AK$184,R$10,0))="","",(VLOOKUP($E55,'Income &amp; Expenditure Backsheet'!$D$7:$AK$184,R$10,0)))</f>
        <v>5147066</v>
      </c>
      <c r="S55" s="102">
        <f>IF((VLOOKUP($E55,'Income &amp; Expenditure Backsheet'!$D$7:$AK$184,S$10,0))="","",(VLOOKUP($E55,'Income &amp; Expenditure Backsheet'!$D$7:$AK$184,S$10,0)))</f>
        <v>4180324</v>
      </c>
      <c r="T55" s="102">
        <f>IF((VLOOKUP($E55,'Income &amp; Expenditure Backsheet'!$D$7:$AK$184,T$10,0))="","",(VLOOKUP($E55,'Income &amp; Expenditure Backsheet'!$D$7:$AK$184,T$10,0)))</f>
        <v>6096016</v>
      </c>
      <c r="U55" s="102">
        <f>IF((VLOOKUP($E55,'Income &amp; Expenditure Backsheet'!$D$7:$AK$184,U$10,0))="","",(VLOOKUP($E55,'Income &amp; Expenditure Backsheet'!$D$7:$AK$184,U$10,0)))</f>
        <v>5134363</v>
      </c>
      <c r="V55" s="102">
        <f>IF((VLOOKUP($E55,'Income &amp; Expenditure Backsheet'!$D$7:$AK$184,V$10,0))="","",(VLOOKUP($E55,'Income &amp; Expenditure Backsheet'!$D$7:$AK$184,V$10,0)))</f>
        <v>20557769</v>
      </c>
    </row>
    <row r="56" spans="2:22" ht="16.5" customHeight="1">
      <c r="B56" s="42" t="s">
        <v>22</v>
      </c>
      <c r="C56" s="43" t="s">
        <v>40</v>
      </c>
      <c r="D56" s="45" t="s">
        <v>56</v>
      </c>
      <c r="E56" s="43" t="s">
        <v>95</v>
      </c>
      <c r="F56" s="45" t="s">
        <v>96</v>
      </c>
      <c r="G56" s="101">
        <f>IF((VLOOKUP($E56,'Income &amp; Expenditure Backsheet'!$D$7:$AK$184,G$10,0))="","",(VLOOKUP($E56,'Income &amp; Expenditure Backsheet'!$D$7:$AK$184,G$10,0)))</f>
        <v>32664841</v>
      </c>
      <c r="H56" s="102">
        <f>IF((VLOOKUP($E56,'Income &amp; Expenditure Backsheet'!$D$7:$AK$184,H$10,0))="","",(VLOOKUP($E56,'Income &amp; Expenditure Backsheet'!$D$7:$AK$184,H$10,0)))</f>
        <v>8160467.75</v>
      </c>
      <c r="I56" s="102">
        <f>IF((VLOOKUP($E56,'Income &amp; Expenditure Backsheet'!$D$7:$AK$184,I$10,0))="","",(VLOOKUP($E56,'Income &amp; Expenditure Backsheet'!$D$7:$AK$184,I$10,0)))</f>
        <v>8160467.75</v>
      </c>
      <c r="J56" s="102">
        <f>IF((VLOOKUP($E56,'Income &amp; Expenditure Backsheet'!$D$7:$AK$184,J$10,0))="","",(VLOOKUP($E56,'Income &amp; Expenditure Backsheet'!$D$7:$AK$184,J$10,0)))</f>
        <v>8160467.75</v>
      </c>
      <c r="K56" s="102">
        <f>IF((VLOOKUP($E56,'Income &amp; Expenditure Backsheet'!$D$7:$AK$184,K$10,0))="","",(VLOOKUP($E56,'Income &amp; Expenditure Backsheet'!$D$7:$AK$184,K$10,0)))</f>
        <v>8160467.75</v>
      </c>
      <c r="L56" s="102">
        <f>IF((VLOOKUP($E56,'Income &amp; Expenditure Backsheet'!$D$7:$AK$184,L$10,0))="","",(VLOOKUP($E56,'Income &amp; Expenditure Backsheet'!$D$7:$AK$184,L$10,0)))</f>
        <v>32641871</v>
      </c>
      <c r="M56" s="102">
        <f>IF((VLOOKUP($E56,'Income &amp; Expenditure Backsheet'!$D$7:$AK$184,M$10,0))="","",(VLOOKUP($E56,'Income &amp; Expenditure Backsheet'!$D$7:$AK$184,M$10,0)))</f>
        <v>8321421.1747217597</v>
      </c>
      <c r="N56" s="102">
        <f>IF((VLOOKUP($E56,'Income &amp; Expenditure Backsheet'!$D$7:$AK$184,N$10,0))="","",(VLOOKUP($E56,'Income &amp; Expenditure Backsheet'!$D$7:$AK$184,N$10,0)))</f>
        <v>9212040</v>
      </c>
      <c r="O56" s="102">
        <f>IF((VLOOKUP($E56,'Income &amp; Expenditure Backsheet'!$D$7:$AK$184,O$10,0))="","",(VLOOKUP($E56,'Income &amp; Expenditure Backsheet'!$D$7:$AK$184,O$10,0)))</f>
        <v>7860740</v>
      </c>
      <c r="P56" s="102">
        <f>IF((VLOOKUP($E56,'Income &amp; Expenditure Backsheet'!$D$7:$AK$184,P$10,0))="","",(VLOOKUP($E56,'Income &amp; Expenditure Backsheet'!$D$7:$AK$184,P$10,0)))</f>
        <v>9289847</v>
      </c>
      <c r="Q56" s="102">
        <f>IF((VLOOKUP($E56,'Income &amp; Expenditure Backsheet'!$D$7:$AK$184,Q$10,0))="","",(VLOOKUP($E56,'Income &amp; Expenditure Backsheet'!$D$7:$AK$184,Q$10,0)))</f>
        <v>34684048.174721763</v>
      </c>
      <c r="R56" s="102">
        <f>IF((VLOOKUP($E56,'Income &amp; Expenditure Backsheet'!$D$7:$AK$184,R$10,0))="","",(VLOOKUP($E56,'Income &amp; Expenditure Backsheet'!$D$7:$AK$184,R$10,0)))</f>
        <v>8321421.1747217597</v>
      </c>
      <c r="S56" s="102">
        <f>IF((VLOOKUP($E56,'Income &amp; Expenditure Backsheet'!$D$7:$AK$184,S$10,0))="","",(VLOOKUP($E56,'Income &amp; Expenditure Backsheet'!$D$7:$AK$184,S$10,0)))</f>
        <v>9212040</v>
      </c>
      <c r="T56" s="102">
        <f>IF((VLOOKUP($E56,'Income &amp; Expenditure Backsheet'!$D$7:$AK$184,T$10,0))="","",(VLOOKUP($E56,'Income &amp; Expenditure Backsheet'!$D$7:$AK$184,T$10,0)))</f>
        <v>7860740</v>
      </c>
      <c r="U56" s="102">
        <f>IF((VLOOKUP($E56,'Income &amp; Expenditure Backsheet'!$D$7:$AK$184,U$10,0))="","",(VLOOKUP($E56,'Income &amp; Expenditure Backsheet'!$D$7:$AK$184,U$10,0)))</f>
        <v>9635869</v>
      </c>
      <c r="V56" s="102">
        <f>IF((VLOOKUP($E56,'Income &amp; Expenditure Backsheet'!$D$7:$AK$184,V$10,0))="","",(VLOOKUP($E56,'Income &amp; Expenditure Backsheet'!$D$7:$AK$184,V$10,0)))</f>
        <v>35030070.174721763</v>
      </c>
    </row>
    <row r="57" spans="2:22" ht="16.5" customHeight="1">
      <c r="B57" s="42" t="s">
        <v>20</v>
      </c>
      <c r="C57" s="43" t="s">
        <v>36</v>
      </c>
      <c r="D57" s="45" t="s">
        <v>64</v>
      </c>
      <c r="E57" s="43" t="s">
        <v>97</v>
      </c>
      <c r="F57" s="45" t="s">
        <v>98</v>
      </c>
      <c r="G57" s="101">
        <f>IF((VLOOKUP($E57,'Income &amp; Expenditure Backsheet'!$D$7:$AK$184,G$10,0))="","",(VLOOKUP($E57,'Income &amp; Expenditure Backsheet'!$D$7:$AK$184,G$10,0)))</f>
        <v>21611000</v>
      </c>
      <c r="H57" s="102">
        <f>IF((VLOOKUP($E57,'Income &amp; Expenditure Backsheet'!$D$7:$AK$184,H$10,0))="","",(VLOOKUP($E57,'Income &amp; Expenditure Backsheet'!$D$7:$AK$184,H$10,0)))</f>
        <v>5402750</v>
      </c>
      <c r="I57" s="102">
        <f>IF((VLOOKUP($E57,'Income &amp; Expenditure Backsheet'!$D$7:$AK$184,I$10,0))="","",(VLOOKUP($E57,'Income &amp; Expenditure Backsheet'!$D$7:$AK$184,I$10,0)))</f>
        <v>5402750</v>
      </c>
      <c r="J57" s="102">
        <f>IF((VLOOKUP($E57,'Income &amp; Expenditure Backsheet'!$D$7:$AK$184,J$10,0))="","",(VLOOKUP($E57,'Income &amp; Expenditure Backsheet'!$D$7:$AK$184,J$10,0)))</f>
        <v>5402750</v>
      </c>
      <c r="K57" s="102">
        <f>IF((VLOOKUP($E57,'Income &amp; Expenditure Backsheet'!$D$7:$AK$184,K$10,0))="","",(VLOOKUP($E57,'Income &amp; Expenditure Backsheet'!$D$7:$AK$184,K$10,0)))</f>
        <v>5402750</v>
      </c>
      <c r="L57" s="102">
        <f>IF((VLOOKUP($E57,'Income &amp; Expenditure Backsheet'!$D$7:$AK$184,L$10,0))="","",(VLOOKUP($E57,'Income &amp; Expenditure Backsheet'!$D$7:$AK$184,L$10,0)))</f>
        <v>21611000</v>
      </c>
      <c r="M57" s="102">
        <f>IF((VLOOKUP($E57,'Income &amp; Expenditure Backsheet'!$D$7:$AK$184,M$10,0))="","",(VLOOKUP($E57,'Income &amp; Expenditure Backsheet'!$D$7:$AK$184,M$10,0)))</f>
        <v>3542000</v>
      </c>
      <c r="N57" s="102">
        <f>IF((VLOOKUP($E57,'Income &amp; Expenditure Backsheet'!$D$7:$AK$184,N$10,0))="","",(VLOOKUP($E57,'Income &amp; Expenditure Backsheet'!$D$7:$AK$184,N$10,0)))</f>
        <v>4949000</v>
      </c>
      <c r="O57" s="102">
        <f>IF((VLOOKUP($E57,'Income &amp; Expenditure Backsheet'!$D$7:$AK$184,O$10,0))="","",(VLOOKUP($E57,'Income &amp; Expenditure Backsheet'!$D$7:$AK$184,O$10,0)))</f>
        <v>5047000</v>
      </c>
      <c r="P57" s="102">
        <f>IF((VLOOKUP($E57,'Income &amp; Expenditure Backsheet'!$D$7:$AK$184,P$10,0))="","",(VLOOKUP($E57,'Income &amp; Expenditure Backsheet'!$D$7:$AK$184,P$10,0)))</f>
        <v>8073000</v>
      </c>
      <c r="Q57" s="102">
        <f>IF((VLOOKUP($E57,'Income &amp; Expenditure Backsheet'!$D$7:$AK$184,Q$10,0))="","",(VLOOKUP($E57,'Income &amp; Expenditure Backsheet'!$D$7:$AK$184,Q$10,0)))</f>
        <v>21611000</v>
      </c>
      <c r="R57" s="102">
        <f>IF((VLOOKUP($E57,'Income &amp; Expenditure Backsheet'!$D$7:$AK$184,R$10,0))="","",(VLOOKUP($E57,'Income &amp; Expenditure Backsheet'!$D$7:$AK$184,R$10,0)))</f>
        <v>3542000</v>
      </c>
      <c r="S57" s="102">
        <f>IF((VLOOKUP($E57,'Income &amp; Expenditure Backsheet'!$D$7:$AK$184,S$10,0))="","",(VLOOKUP($E57,'Income &amp; Expenditure Backsheet'!$D$7:$AK$184,S$10,0)))</f>
        <v>4949000</v>
      </c>
      <c r="T57" s="102">
        <f>IF((VLOOKUP($E57,'Income &amp; Expenditure Backsheet'!$D$7:$AK$184,T$10,0))="","",(VLOOKUP($E57,'Income &amp; Expenditure Backsheet'!$D$7:$AK$184,T$10,0)))</f>
        <v>5047000</v>
      </c>
      <c r="U57" s="102">
        <f>IF((VLOOKUP($E57,'Income &amp; Expenditure Backsheet'!$D$7:$AK$184,U$10,0))="","",(VLOOKUP($E57,'Income &amp; Expenditure Backsheet'!$D$7:$AK$184,U$10,0)))</f>
        <v>8073000</v>
      </c>
      <c r="V57" s="102">
        <f>IF((VLOOKUP($E57,'Income &amp; Expenditure Backsheet'!$D$7:$AK$184,V$10,0))="","",(VLOOKUP($E57,'Income &amp; Expenditure Backsheet'!$D$7:$AK$184,V$10,0)))</f>
        <v>21611000</v>
      </c>
    </row>
    <row r="58" spans="2:22" ht="16.5" customHeight="1">
      <c r="B58" s="42" t="s">
        <v>22</v>
      </c>
      <c r="C58" s="43" t="s">
        <v>38</v>
      </c>
      <c r="D58" s="45" t="s">
        <v>60</v>
      </c>
      <c r="E58" s="43" t="s">
        <v>99</v>
      </c>
      <c r="F58" s="45" t="s">
        <v>100</v>
      </c>
      <c r="G58" s="101">
        <f>IF((VLOOKUP($E58,'Income &amp; Expenditure Backsheet'!$D$7:$AK$184,G$10,0))="","",(VLOOKUP($E58,'Income &amp; Expenditure Backsheet'!$D$7:$AK$184,G$10,0)))</f>
        <v>30213930</v>
      </c>
      <c r="H58" s="102">
        <f>IF((VLOOKUP($E58,'Income &amp; Expenditure Backsheet'!$D$7:$AK$184,H$10,0))="","",(VLOOKUP($E58,'Income &amp; Expenditure Backsheet'!$D$7:$AK$184,H$10,0)))</f>
        <v>7553482.5</v>
      </c>
      <c r="I58" s="102">
        <f>IF((VLOOKUP($E58,'Income &amp; Expenditure Backsheet'!$D$7:$AK$184,I$10,0))="","",(VLOOKUP($E58,'Income &amp; Expenditure Backsheet'!$D$7:$AK$184,I$10,0)))</f>
        <v>7553482.5</v>
      </c>
      <c r="J58" s="102">
        <f>IF((VLOOKUP($E58,'Income &amp; Expenditure Backsheet'!$D$7:$AK$184,J$10,0))="","",(VLOOKUP($E58,'Income &amp; Expenditure Backsheet'!$D$7:$AK$184,J$10,0)))</f>
        <v>7553482.5</v>
      </c>
      <c r="K58" s="102">
        <f>IF((VLOOKUP($E58,'Income &amp; Expenditure Backsheet'!$D$7:$AK$184,K$10,0))="","",(VLOOKUP($E58,'Income &amp; Expenditure Backsheet'!$D$7:$AK$184,K$10,0)))</f>
        <v>7553482.5</v>
      </c>
      <c r="L58" s="102">
        <f>IF((VLOOKUP($E58,'Income &amp; Expenditure Backsheet'!$D$7:$AK$184,L$10,0))="","",(VLOOKUP($E58,'Income &amp; Expenditure Backsheet'!$D$7:$AK$184,L$10,0)))</f>
        <v>30213930</v>
      </c>
      <c r="M58" s="102">
        <f>IF((VLOOKUP($E58,'Income &amp; Expenditure Backsheet'!$D$7:$AK$184,M$10,0))="","",(VLOOKUP($E58,'Income &amp; Expenditure Backsheet'!$D$7:$AK$184,M$10,0)))</f>
        <v>7553482.5</v>
      </c>
      <c r="N58" s="102">
        <f>IF((VLOOKUP($E58,'Income &amp; Expenditure Backsheet'!$D$7:$AK$184,N$10,0))="","",(VLOOKUP($E58,'Income &amp; Expenditure Backsheet'!$D$7:$AK$184,N$10,0)))</f>
        <v>7553482.5</v>
      </c>
      <c r="O58" s="102">
        <f>IF((VLOOKUP($E58,'Income &amp; Expenditure Backsheet'!$D$7:$AK$184,O$10,0))="","",(VLOOKUP($E58,'Income &amp; Expenditure Backsheet'!$D$7:$AK$184,O$10,0)))</f>
        <v>7553482.5</v>
      </c>
      <c r="P58" s="102">
        <f>IF((VLOOKUP($E58,'Income &amp; Expenditure Backsheet'!$D$7:$AK$184,P$10,0))="","",(VLOOKUP($E58,'Income &amp; Expenditure Backsheet'!$D$7:$AK$184,P$10,0)))</f>
        <v>7553482.5</v>
      </c>
      <c r="Q58" s="102">
        <f>IF((VLOOKUP($E58,'Income &amp; Expenditure Backsheet'!$D$7:$AK$184,Q$10,0))="","",(VLOOKUP($E58,'Income &amp; Expenditure Backsheet'!$D$7:$AK$184,Q$10,0)))</f>
        <v>30213930</v>
      </c>
      <c r="R58" s="102">
        <f>IF((VLOOKUP($E58,'Income &amp; Expenditure Backsheet'!$D$7:$AK$184,R$10,0))="","",(VLOOKUP($E58,'Income &amp; Expenditure Backsheet'!$D$7:$AK$184,R$10,0)))</f>
        <v>7553482.5</v>
      </c>
      <c r="S58" s="102">
        <f>IF((VLOOKUP($E58,'Income &amp; Expenditure Backsheet'!$D$7:$AK$184,S$10,0))="","",(VLOOKUP($E58,'Income &amp; Expenditure Backsheet'!$D$7:$AK$184,S$10,0)))</f>
        <v>7553483</v>
      </c>
      <c r="T58" s="102">
        <f>IF((VLOOKUP($E58,'Income &amp; Expenditure Backsheet'!$D$7:$AK$184,T$10,0))="","",(VLOOKUP($E58,'Income &amp; Expenditure Backsheet'!$D$7:$AK$184,T$10,0)))</f>
        <v>7553483</v>
      </c>
      <c r="U58" s="102">
        <f>IF((VLOOKUP($E58,'Income &amp; Expenditure Backsheet'!$D$7:$AK$184,U$10,0))="","",(VLOOKUP($E58,'Income &amp; Expenditure Backsheet'!$D$7:$AK$184,U$10,0)))</f>
        <v>7553483</v>
      </c>
      <c r="V58" s="102">
        <f>IF((VLOOKUP($E58,'Income &amp; Expenditure Backsheet'!$D$7:$AK$184,V$10,0))="","",(VLOOKUP($E58,'Income &amp; Expenditure Backsheet'!$D$7:$AK$184,V$10,0)))</f>
        <v>30213931.5</v>
      </c>
    </row>
    <row r="59" spans="2:22" ht="16.5" customHeight="1">
      <c r="B59" s="42" t="s">
        <v>16</v>
      </c>
      <c r="C59" s="43" t="s">
        <v>26</v>
      </c>
      <c r="D59" s="45" t="s">
        <v>466</v>
      </c>
      <c r="E59" s="43" t="s">
        <v>101</v>
      </c>
      <c r="F59" s="45" t="s">
        <v>102</v>
      </c>
      <c r="G59" s="101">
        <f>IF((VLOOKUP($E59,'Income &amp; Expenditure Backsheet'!$D$7:$AK$184,G$10,0))="","",(VLOOKUP($E59,'Income &amp; Expenditure Backsheet'!$D$7:$AK$184,G$10,0)))</f>
        <v>13150000</v>
      </c>
      <c r="H59" s="102">
        <f>IF((VLOOKUP($E59,'Income &amp; Expenditure Backsheet'!$D$7:$AK$184,H$10,0))="","",(VLOOKUP($E59,'Income &amp; Expenditure Backsheet'!$D$7:$AK$184,H$10,0)))</f>
        <v>3402792</v>
      </c>
      <c r="I59" s="102">
        <f>IF((VLOOKUP($E59,'Income &amp; Expenditure Backsheet'!$D$7:$AK$184,I$10,0))="","",(VLOOKUP($E59,'Income &amp; Expenditure Backsheet'!$D$7:$AK$184,I$10,0)))</f>
        <v>3402792</v>
      </c>
      <c r="J59" s="102">
        <f>IF((VLOOKUP($E59,'Income &amp; Expenditure Backsheet'!$D$7:$AK$184,J$10,0))="","",(VLOOKUP($E59,'Income &amp; Expenditure Backsheet'!$D$7:$AK$184,J$10,0)))</f>
        <v>3402792</v>
      </c>
      <c r="K59" s="102">
        <f>IF((VLOOKUP($E59,'Income &amp; Expenditure Backsheet'!$D$7:$AK$184,K$10,0))="","",(VLOOKUP($E59,'Income &amp; Expenditure Backsheet'!$D$7:$AK$184,K$10,0)))</f>
        <v>3402792</v>
      </c>
      <c r="L59" s="102">
        <f>IF((VLOOKUP($E59,'Income &amp; Expenditure Backsheet'!$D$7:$AK$184,L$10,0))="","",(VLOOKUP($E59,'Income &amp; Expenditure Backsheet'!$D$7:$AK$184,L$10,0)))</f>
        <v>13611168</v>
      </c>
      <c r="M59" s="102">
        <f>IF((VLOOKUP($E59,'Income &amp; Expenditure Backsheet'!$D$7:$AK$184,M$10,0))="","",(VLOOKUP($E59,'Income &amp; Expenditure Backsheet'!$D$7:$AK$184,M$10,0)))</f>
        <v>3402792</v>
      </c>
      <c r="N59" s="102">
        <f>IF((VLOOKUP($E59,'Income &amp; Expenditure Backsheet'!$D$7:$AK$184,N$10,0))="","",(VLOOKUP($E59,'Income &amp; Expenditure Backsheet'!$D$7:$AK$184,N$10,0)))</f>
        <v>3402792</v>
      </c>
      <c r="O59" s="102">
        <f>IF((VLOOKUP($E59,'Income &amp; Expenditure Backsheet'!$D$7:$AK$184,O$10,0))="","",(VLOOKUP($E59,'Income &amp; Expenditure Backsheet'!$D$7:$AK$184,O$10,0)))</f>
        <v>3402792</v>
      </c>
      <c r="P59" s="102">
        <f>IF((VLOOKUP($E59,'Income &amp; Expenditure Backsheet'!$D$7:$AK$184,P$10,0))="","",(VLOOKUP($E59,'Income &amp; Expenditure Backsheet'!$D$7:$AK$184,P$10,0)))</f>
        <v>3402792</v>
      </c>
      <c r="Q59" s="102">
        <f>IF((VLOOKUP($E59,'Income &amp; Expenditure Backsheet'!$D$7:$AK$184,Q$10,0))="","",(VLOOKUP($E59,'Income &amp; Expenditure Backsheet'!$D$7:$AK$184,Q$10,0)))</f>
        <v>13611168</v>
      </c>
      <c r="R59" s="102">
        <f>IF((VLOOKUP($E59,'Income &amp; Expenditure Backsheet'!$D$7:$AK$184,R$10,0))="","",(VLOOKUP($E59,'Income &amp; Expenditure Backsheet'!$D$7:$AK$184,R$10,0)))</f>
        <v>106058</v>
      </c>
      <c r="S59" s="102">
        <f>IF((VLOOKUP($E59,'Income &amp; Expenditure Backsheet'!$D$7:$AK$184,S$10,0))="","",(VLOOKUP($E59,'Income &amp; Expenditure Backsheet'!$D$7:$AK$184,S$10,0)))</f>
        <v>6809196</v>
      </c>
      <c r="T59" s="102">
        <f>IF((VLOOKUP($E59,'Income &amp; Expenditure Backsheet'!$D$7:$AK$184,T$10,0))="","",(VLOOKUP($E59,'Income &amp; Expenditure Backsheet'!$D$7:$AK$184,T$10,0)))</f>
        <v>263771</v>
      </c>
      <c r="U59" s="102">
        <f>IF((VLOOKUP($E59,'Income &amp; Expenditure Backsheet'!$D$7:$AK$184,U$10,0))="","",(VLOOKUP($E59,'Income &amp; Expenditure Backsheet'!$D$7:$AK$184,U$10,0)))</f>
        <v>6432143</v>
      </c>
      <c r="V59" s="102">
        <f>IF((VLOOKUP($E59,'Income &amp; Expenditure Backsheet'!$D$7:$AK$184,V$10,0))="","",(VLOOKUP($E59,'Income &amp; Expenditure Backsheet'!$D$7:$AK$184,V$10,0)))</f>
        <v>13611168</v>
      </c>
    </row>
    <row r="60" spans="2:22" ht="16.5" customHeight="1">
      <c r="B60" s="42" t="s">
        <v>16</v>
      </c>
      <c r="C60" s="43" t="s">
        <v>28</v>
      </c>
      <c r="D60" s="45" t="s">
        <v>42</v>
      </c>
      <c r="E60" s="43" t="s">
        <v>103</v>
      </c>
      <c r="F60" s="45" t="s">
        <v>104</v>
      </c>
      <c r="G60" s="101">
        <f>IF((VLOOKUP($E60,'Income &amp; Expenditure Backsheet'!$D$7:$AK$184,G$10,0))="","",(VLOOKUP($E60,'Income &amp; Expenditure Backsheet'!$D$7:$AK$184,G$10,0)))</f>
        <v>16163864</v>
      </c>
      <c r="H60" s="102">
        <f>IF((VLOOKUP($E60,'Income &amp; Expenditure Backsheet'!$D$7:$AK$184,H$10,0))="","",(VLOOKUP($E60,'Income &amp; Expenditure Backsheet'!$D$7:$AK$184,H$10,0)))</f>
        <v>4000000</v>
      </c>
      <c r="I60" s="102">
        <f>IF((VLOOKUP($E60,'Income &amp; Expenditure Backsheet'!$D$7:$AK$184,I$10,0))="","",(VLOOKUP($E60,'Income &amp; Expenditure Backsheet'!$D$7:$AK$184,I$10,0)))</f>
        <v>4041000</v>
      </c>
      <c r="J60" s="102">
        <f>IF((VLOOKUP($E60,'Income &amp; Expenditure Backsheet'!$D$7:$AK$184,J$10,0))="","",(VLOOKUP($E60,'Income &amp; Expenditure Backsheet'!$D$7:$AK$184,J$10,0)))</f>
        <v>4041000</v>
      </c>
      <c r="K60" s="102">
        <f>IF((VLOOKUP($E60,'Income &amp; Expenditure Backsheet'!$D$7:$AK$184,K$10,0))="","",(VLOOKUP($E60,'Income &amp; Expenditure Backsheet'!$D$7:$AK$184,K$10,0)))</f>
        <v>4081864</v>
      </c>
      <c r="L60" s="102">
        <f>IF((VLOOKUP($E60,'Income &amp; Expenditure Backsheet'!$D$7:$AK$184,L$10,0))="","",(VLOOKUP($E60,'Income &amp; Expenditure Backsheet'!$D$7:$AK$184,L$10,0)))</f>
        <v>16163864</v>
      </c>
      <c r="M60" s="102">
        <f>IF((VLOOKUP($E60,'Income &amp; Expenditure Backsheet'!$D$7:$AK$184,M$10,0))="","",(VLOOKUP($E60,'Income &amp; Expenditure Backsheet'!$D$7:$AK$184,M$10,0)))</f>
        <v>4000000</v>
      </c>
      <c r="N60" s="102">
        <f>IF((VLOOKUP($E60,'Income &amp; Expenditure Backsheet'!$D$7:$AK$184,N$10,0))="","",(VLOOKUP($E60,'Income &amp; Expenditure Backsheet'!$D$7:$AK$184,N$10,0)))</f>
        <v>4041000</v>
      </c>
      <c r="O60" s="102">
        <f>IF((VLOOKUP($E60,'Income &amp; Expenditure Backsheet'!$D$7:$AK$184,O$10,0))="","",(VLOOKUP($E60,'Income &amp; Expenditure Backsheet'!$D$7:$AK$184,O$10,0)))</f>
        <v>4041000</v>
      </c>
      <c r="P60" s="102">
        <f>IF((VLOOKUP($E60,'Income &amp; Expenditure Backsheet'!$D$7:$AK$184,P$10,0))="","",(VLOOKUP($E60,'Income &amp; Expenditure Backsheet'!$D$7:$AK$184,P$10,0)))</f>
        <v>3881279</v>
      </c>
      <c r="Q60" s="102">
        <f>IF((VLOOKUP($E60,'Income &amp; Expenditure Backsheet'!$D$7:$AK$184,Q$10,0))="","",(VLOOKUP($E60,'Income &amp; Expenditure Backsheet'!$D$7:$AK$184,Q$10,0)))</f>
        <v>15963279</v>
      </c>
      <c r="R60" s="102">
        <f>IF((VLOOKUP($E60,'Income &amp; Expenditure Backsheet'!$D$7:$AK$184,R$10,0))="","",(VLOOKUP($E60,'Income &amp; Expenditure Backsheet'!$D$7:$AK$184,R$10,0)))</f>
        <v>3940602</v>
      </c>
      <c r="S60" s="102">
        <f>IF((VLOOKUP($E60,'Income &amp; Expenditure Backsheet'!$D$7:$AK$184,S$10,0))="","",(VLOOKUP($E60,'Income &amp; Expenditure Backsheet'!$D$7:$AK$184,S$10,0)))</f>
        <v>4041000</v>
      </c>
      <c r="T60" s="102">
        <f>IF((VLOOKUP($E60,'Income &amp; Expenditure Backsheet'!$D$7:$AK$184,T$10,0))="","",(VLOOKUP($E60,'Income &amp; Expenditure Backsheet'!$D$7:$AK$184,T$10,0)))</f>
        <v>4041000</v>
      </c>
      <c r="U60" s="102">
        <f>IF((VLOOKUP($E60,'Income &amp; Expenditure Backsheet'!$D$7:$AK$184,U$10,0))="","",(VLOOKUP($E60,'Income &amp; Expenditure Backsheet'!$D$7:$AK$184,U$10,0)))</f>
        <v>3940677</v>
      </c>
      <c r="V60" s="102">
        <f>IF((VLOOKUP($E60,'Income &amp; Expenditure Backsheet'!$D$7:$AK$184,V$10,0))="","",(VLOOKUP($E60,'Income &amp; Expenditure Backsheet'!$D$7:$AK$184,V$10,0)))</f>
        <v>15963279</v>
      </c>
    </row>
    <row r="61" spans="2:22" ht="16.5" customHeight="1">
      <c r="B61" s="42" t="s">
        <v>18</v>
      </c>
      <c r="C61" s="43" t="s">
        <v>34</v>
      </c>
      <c r="D61" s="45" t="s">
        <v>54</v>
      </c>
      <c r="E61" s="43" t="s">
        <v>105</v>
      </c>
      <c r="F61" s="45" t="s">
        <v>106</v>
      </c>
      <c r="G61" s="101">
        <f>IF((VLOOKUP($E61,'Income &amp; Expenditure Backsheet'!$D$7:$AK$184,G$10,0))="","",(VLOOKUP($E61,'Income &amp; Expenditure Backsheet'!$D$7:$AK$184,G$10,0)))</f>
        <v>48464614</v>
      </c>
      <c r="H61" s="102">
        <f>IF((VLOOKUP($E61,'Income &amp; Expenditure Backsheet'!$D$7:$AK$184,H$10,0))="","",(VLOOKUP($E61,'Income &amp; Expenditure Backsheet'!$D$7:$AK$184,H$10,0)))</f>
        <v>11878653.5</v>
      </c>
      <c r="I61" s="102">
        <f>IF((VLOOKUP($E61,'Income &amp; Expenditure Backsheet'!$D$7:$AK$184,I$10,0))="","",(VLOOKUP($E61,'Income &amp; Expenditure Backsheet'!$D$7:$AK$184,I$10,0)))</f>
        <v>11878653.5</v>
      </c>
      <c r="J61" s="102">
        <f>IF((VLOOKUP($E61,'Income &amp; Expenditure Backsheet'!$D$7:$AK$184,J$10,0))="","",(VLOOKUP($E61,'Income &amp; Expenditure Backsheet'!$D$7:$AK$184,J$10,0)))</f>
        <v>11878653.5</v>
      </c>
      <c r="K61" s="102">
        <f>IF((VLOOKUP($E61,'Income &amp; Expenditure Backsheet'!$D$7:$AK$184,K$10,0))="","",(VLOOKUP($E61,'Income &amp; Expenditure Backsheet'!$D$7:$AK$184,K$10,0)))</f>
        <v>11878653.5</v>
      </c>
      <c r="L61" s="102">
        <f>IF((VLOOKUP($E61,'Income &amp; Expenditure Backsheet'!$D$7:$AK$184,L$10,0))="","",(VLOOKUP($E61,'Income &amp; Expenditure Backsheet'!$D$7:$AK$184,L$10,0)))</f>
        <v>47514614</v>
      </c>
      <c r="M61" s="102">
        <f>IF((VLOOKUP($E61,'Income &amp; Expenditure Backsheet'!$D$7:$AK$184,M$10,0))="","",(VLOOKUP($E61,'Income &amp; Expenditure Backsheet'!$D$7:$AK$184,M$10,0)))</f>
        <v>11878653.5</v>
      </c>
      <c r="N61" s="102">
        <f>IF((VLOOKUP($E61,'Income &amp; Expenditure Backsheet'!$D$7:$AK$184,N$10,0))="","",(VLOOKUP($E61,'Income &amp; Expenditure Backsheet'!$D$7:$AK$184,N$10,0)))</f>
        <v>11878653.5</v>
      </c>
      <c r="O61" s="102">
        <f>IF((VLOOKUP($E61,'Income &amp; Expenditure Backsheet'!$D$7:$AK$184,O$10,0))="","",(VLOOKUP($E61,'Income &amp; Expenditure Backsheet'!$D$7:$AK$184,O$10,0)))</f>
        <v>11878653.5</v>
      </c>
      <c r="P61" s="102">
        <f>IF((VLOOKUP($E61,'Income &amp; Expenditure Backsheet'!$D$7:$AK$184,P$10,0))="","",(VLOOKUP($E61,'Income &amp; Expenditure Backsheet'!$D$7:$AK$184,P$10,0)))</f>
        <v>11878653.5</v>
      </c>
      <c r="Q61" s="102">
        <f>IF((VLOOKUP($E61,'Income &amp; Expenditure Backsheet'!$D$7:$AK$184,Q$10,0))="","",(VLOOKUP($E61,'Income &amp; Expenditure Backsheet'!$D$7:$AK$184,Q$10,0)))</f>
        <v>47514614</v>
      </c>
      <c r="R61" s="102">
        <f>IF((VLOOKUP($E61,'Income &amp; Expenditure Backsheet'!$D$7:$AK$184,R$10,0))="","",(VLOOKUP($E61,'Income &amp; Expenditure Backsheet'!$D$7:$AK$184,R$10,0)))</f>
        <v>11582904</v>
      </c>
      <c r="S61" s="102">
        <f>IF((VLOOKUP($E61,'Income &amp; Expenditure Backsheet'!$D$7:$AK$184,S$10,0))="","",(VLOOKUP($E61,'Income &amp; Expenditure Backsheet'!$D$7:$AK$184,S$10,0)))</f>
        <v>11837904</v>
      </c>
      <c r="T61" s="102">
        <f>IF((VLOOKUP($E61,'Income &amp; Expenditure Backsheet'!$D$7:$AK$184,T$10,0))="","",(VLOOKUP($E61,'Income &amp; Expenditure Backsheet'!$D$7:$AK$184,T$10,0)))</f>
        <v>11878654</v>
      </c>
      <c r="U61" s="102">
        <f>IF((VLOOKUP($E61,'Income &amp; Expenditure Backsheet'!$D$7:$AK$184,U$10,0))="","",(VLOOKUP($E61,'Income &amp; Expenditure Backsheet'!$D$7:$AK$184,U$10,0)))</f>
        <v>12041052</v>
      </c>
      <c r="V61" s="102">
        <f>IF((VLOOKUP($E61,'Income &amp; Expenditure Backsheet'!$D$7:$AK$184,V$10,0))="","",(VLOOKUP($E61,'Income &amp; Expenditure Backsheet'!$D$7:$AK$184,V$10,0)))</f>
        <v>47340514</v>
      </c>
    </row>
    <row r="62" spans="2:22" ht="16.5" customHeight="1">
      <c r="B62" s="42" t="s">
        <v>20</v>
      </c>
      <c r="C62" s="43" t="s">
        <v>36</v>
      </c>
      <c r="D62" s="45" t="s">
        <v>64</v>
      </c>
      <c r="E62" s="43" t="s">
        <v>107</v>
      </c>
      <c r="F62" s="45" t="s">
        <v>108</v>
      </c>
      <c r="G62" s="101">
        <f>IF((VLOOKUP($E62,'Income &amp; Expenditure Backsheet'!$D$7:$AK$184,G$10,0))="","",(VLOOKUP($E62,'Income &amp; Expenditure Backsheet'!$D$7:$AK$184,G$10,0)))</f>
        <v>18358232</v>
      </c>
      <c r="H62" s="102">
        <f>IF((VLOOKUP($E62,'Income &amp; Expenditure Backsheet'!$D$7:$AK$184,H$10,0))="","",(VLOOKUP($E62,'Income &amp; Expenditure Backsheet'!$D$7:$AK$184,H$10,0)))</f>
        <v>4589558</v>
      </c>
      <c r="I62" s="102">
        <f>IF((VLOOKUP($E62,'Income &amp; Expenditure Backsheet'!$D$7:$AK$184,I$10,0))="","",(VLOOKUP($E62,'Income &amp; Expenditure Backsheet'!$D$7:$AK$184,I$10,0)))</f>
        <v>4589558</v>
      </c>
      <c r="J62" s="102">
        <f>IF((VLOOKUP($E62,'Income &amp; Expenditure Backsheet'!$D$7:$AK$184,J$10,0))="","",(VLOOKUP($E62,'Income &amp; Expenditure Backsheet'!$D$7:$AK$184,J$10,0)))</f>
        <v>4589558</v>
      </c>
      <c r="K62" s="102">
        <f>IF((VLOOKUP($E62,'Income &amp; Expenditure Backsheet'!$D$7:$AK$184,K$10,0))="","",(VLOOKUP($E62,'Income &amp; Expenditure Backsheet'!$D$7:$AK$184,K$10,0)))</f>
        <v>4589558</v>
      </c>
      <c r="L62" s="102">
        <f>IF((VLOOKUP($E62,'Income &amp; Expenditure Backsheet'!$D$7:$AK$184,L$10,0))="","",(VLOOKUP($E62,'Income &amp; Expenditure Backsheet'!$D$7:$AK$184,L$10,0)))</f>
        <v>18358232</v>
      </c>
      <c r="M62" s="102">
        <f>IF((VLOOKUP($E62,'Income &amp; Expenditure Backsheet'!$D$7:$AK$184,M$10,0))="","",(VLOOKUP($E62,'Income &amp; Expenditure Backsheet'!$D$7:$AK$184,M$10,0)))</f>
        <v>4448441</v>
      </c>
      <c r="N62" s="102">
        <f>IF((VLOOKUP($E62,'Income &amp; Expenditure Backsheet'!$D$7:$AK$184,N$10,0))="","",(VLOOKUP($E62,'Income &amp; Expenditure Backsheet'!$D$7:$AK$184,N$10,0)))</f>
        <v>4448441</v>
      </c>
      <c r="O62" s="102">
        <f>IF((VLOOKUP($E62,'Income &amp; Expenditure Backsheet'!$D$7:$AK$184,O$10,0))="","",(VLOOKUP($E62,'Income &amp; Expenditure Backsheet'!$D$7:$AK$184,O$10,0)))</f>
        <v>4448441</v>
      </c>
      <c r="P62" s="102">
        <f>IF((VLOOKUP($E62,'Income &amp; Expenditure Backsheet'!$D$7:$AK$184,P$10,0))="","",(VLOOKUP($E62,'Income &amp; Expenditure Backsheet'!$D$7:$AK$184,P$10,0)))</f>
        <v>4448534</v>
      </c>
      <c r="Q62" s="102">
        <f>IF((VLOOKUP($E62,'Income &amp; Expenditure Backsheet'!$D$7:$AK$184,Q$10,0))="","",(VLOOKUP($E62,'Income &amp; Expenditure Backsheet'!$D$7:$AK$184,Q$10,0)))</f>
        <v>17793857</v>
      </c>
      <c r="R62" s="102">
        <f>IF((VLOOKUP($E62,'Income &amp; Expenditure Backsheet'!$D$7:$AK$184,R$10,0))="","",(VLOOKUP($E62,'Income &amp; Expenditure Backsheet'!$D$7:$AK$184,R$10,0)))</f>
        <v>3709412</v>
      </c>
      <c r="S62" s="102">
        <f>IF((VLOOKUP($E62,'Income &amp; Expenditure Backsheet'!$D$7:$AK$184,S$10,0))="","",(VLOOKUP($E62,'Income &amp; Expenditure Backsheet'!$D$7:$AK$184,S$10,0)))</f>
        <v>3778969</v>
      </c>
      <c r="T62" s="102">
        <f>IF((VLOOKUP($E62,'Income &amp; Expenditure Backsheet'!$D$7:$AK$184,T$10,0))="","",(VLOOKUP($E62,'Income &amp; Expenditure Backsheet'!$D$7:$AK$184,T$10,0)))</f>
        <v>3728208</v>
      </c>
      <c r="U62" s="102">
        <f>IF((VLOOKUP($E62,'Income &amp; Expenditure Backsheet'!$D$7:$AK$184,U$10,0))="","",(VLOOKUP($E62,'Income &amp; Expenditure Backsheet'!$D$7:$AK$184,U$10,0)))</f>
        <v>5979225</v>
      </c>
      <c r="V62" s="102">
        <f>IF((VLOOKUP($E62,'Income &amp; Expenditure Backsheet'!$D$7:$AK$184,V$10,0))="","",(VLOOKUP($E62,'Income &amp; Expenditure Backsheet'!$D$7:$AK$184,V$10,0)))</f>
        <v>17195814</v>
      </c>
    </row>
    <row r="63" spans="2:22" ht="16.5" customHeight="1">
      <c r="B63" s="42" t="s">
        <v>18</v>
      </c>
      <c r="C63" s="43" t="s">
        <v>34</v>
      </c>
      <c r="D63" s="45" t="s">
        <v>52</v>
      </c>
      <c r="E63" s="43" t="s">
        <v>109</v>
      </c>
      <c r="F63" s="45" t="s">
        <v>110</v>
      </c>
      <c r="G63" s="101">
        <f>IF((VLOOKUP($E63,'Income &amp; Expenditure Backsheet'!$D$7:$AK$184,G$10,0))="","",(VLOOKUP($E63,'Income &amp; Expenditure Backsheet'!$D$7:$AK$184,G$10,0)))</f>
        <v>20533930</v>
      </c>
      <c r="H63" s="102">
        <f>IF((VLOOKUP($E63,'Income &amp; Expenditure Backsheet'!$D$7:$AK$184,H$10,0))="","",(VLOOKUP($E63,'Income &amp; Expenditure Backsheet'!$D$7:$AK$184,H$10,0)))</f>
        <v>4735483</v>
      </c>
      <c r="I63" s="102">
        <f>IF((VLOOKUP($E63,'Income &amp; Expenditure Backsheet'!$D$7:$AK$184,I$10,0))="","",(VLOOKUP($E63,'Income &amp; Expenditure Backsheet'!$D$7:$AK$184,I$10,0)))</f>
        <v>4735483</v>
      </c>
      <c r="J63" s="102">
        <f>IF((VLOOKUP($E63,'Income &amp; Expenditure Backsheet'!$D$7:$AK$184,J$10,0))="","",(VLOOKUP($E63,'Income &amp; Expenditure Backsheet'!$D$7:$AK$184,J$10,0)))</f>
        <v>5060482</v>
      </c>
      <c r="K63" s="102">
        <f>IF((VLOOKUP($E63,'Income &amp; Expenditure Backsheet'!$D$7:$AK$184,K$10,0))="","",(VLOOKUP($E63,'Income &amp; Expenditure Backsheet'!$D$7:$AK$184,K$10,0)))</f>
        <v>6002482</v>
      </c>
      <c r="L63" s="102">
        <f>IF((VLOOKUP($E63,'Income &amp; Expenditure Backsheet'!$D$7:$AK$184,L$10,0))="","",(VLOOKUP($E63,'Income &amp; Expenditure Backsheet'!$D$7:$AK$184,L$10,0)))</f>
        <v>20533930</v>
      </c>
      <c r="M63" s="102">
        <f>IF((VLOOKUP($E63,'Income &amp; Expenditure Backsheet'!$D$7:$AK$184,M$10,0))="","",(VLOOKUP($E63,'Income &amp; Expenditure Backsheet'!$D$7:$AK$184,M$10,0)))</f>
        <v>4735483</v>
      </c>
      <c r="N63" s="102">
        <f>IF((VLOOKUP($E63,'Income &amp; Expenditure Backsheet'!$D$7:$AK$184,N$10,0))="","",(VLOOKUP($E63,'Income &amp; Expenditure Backsheet'!$D$7:$AK$184,N$10,0)))</f>
        <v>4735483</v>
      </c>
      <c r="O63" s="102">
        <f>IF((VLOOKUP($E63,'Income &amp; Expenditure Backsheet'!$D$7:$AK$184,O$10,0))="","",(VLOOKUP($E63,'Income &amp; Expenditure Backsheet'!$D$7:$AK$184,O$10,0)))</f>
        <v>5060482</v>
      </c>
      <c r="P63" s="102">
        <f>IF((VLOOKUP($E63,'Income &amp; Expenditure Backsheet'!$D$7:$AK$184,P$10,0))="","",(VLOOKUP($E63,'Income &amp; Expenditure Backsheet'!$D$7:$AK$184,P$10,0)))</f>
        <v>6002482</v>
      </c>
      <c r="Q63" s="102">
        <f>IF((VLOOKUP($E63,'Income &amp; Expenditure Backsheet'!$D$7:$AK$184,Q$10,0))="","",(VLOOKUP($E63,'Income &amp; Expenditure Backsheet'!$D$7:$AK$184,Q$10,0)))</f>
        <v>20533930</v>
      </c>
      <c r="R63" s="102">
        <f>IF((VLOOKUP($E63,'Income &amp; Expenditure Backsheet'!$D$7:$AK$184,R$10,0))="","",(VLOOKUP($E63,'Income &amp; Expenditure Backsheet'!$D$7:$AK$184,R$10,0)))</f>
        <v>4735483</v>
      </c>
      <c r="S63" s="102">
        <f>IF((VLOOKUP($E63,'Income &amp; Expenditure Backsheet'!$D$7:$AK$184,S$10,0))="","",(VLOOKUP($E63,'Income &amp; Expenditure Backsheet'!$D$7:$AK$184,S$10,0)))</f>
        <v>4735483</v>
      </c>
      <c r="T63" s="102">
        <f>IF((VLOOKUP($E63,'Income &amp; Expenditure Backsheet'!$D$7:$AK$184,T$10,0))="","",(VLOOKUP($E63,'Income &amp; Expenditure Backsheet'!$D$7:$AK$184,T$10,0)))</f>
        <v>5079482</v>
      </c>
      <c r="U63" s="102">
        <f>IF((VLOOKUP($E63,'Income &amp; Expenditure Backsheet'!$D$7:$AK$184,U$10,0))="","",(VLOOKUP($E63,'Income &amp; Expenditure Backsheet'!$D$7:$AK$184,U$10,0)))</f>
        <v>4725209</v>
      </c>
      <c r="V63" s="102">
        <f>IF((VLOOKUP($E63,'Income &amp; Expenditure Backsheet'!$D$7:$AK$184,V$10,0))="","",(VLOOKUP($E63,'Income &amp; Expenditure Backsheet'!$D$7:$AK$184,V$10,0)))</f>
        <v>19275657</v>
      </c>
    </row>
    <row r="64" spans="2:22" ht="16.5" customHeight="1">
      <c r="B64" s="42" t="s">
        <v>16</v>
      </c>
      <c r="C64" s="43" t="s">
        <v>26</v>
      </c>
      <c r="D64" s="45" t="s">
        <v>46</v>
      </c>
      <c r="E64" s="43" t="s">
        <v>111</v>
      </c>
      <c r="F64" s="45" t="s">
        <v>112</v>
      </c>
      <c r="G64" s="101">
        <f>IF((VLOOKUP($E64,'Income &amp; Expenditure Backsheet'!$D$7:$AK$184,G$10,0))="","",(VLOOKUP($E64,'Income &amp; Expenditure Backsheet'!$D$7:$AK$184,G$10,0)))</f>
        <v>25509516</v>
      </c>
      <c r="H64" s="102">
        <f>IF((VLOOKUP($E64,'Income &amp; Expenditure Backsheet'!$D$7:$AK$184,H$10,0))="","",(VLOOKUP($E64,'Income &amp; Expenditure Backsheet'!$D$7:$AK$184,H$10,0)))</f>
        <v>6377500</v>
      </c>
      <c r="I64" s="102">
        <f>IF((VLOOKUP($E64,'Income &amp; Expenditure Backsheet'!$D$7:$AK$184,I$10,0))="","",(VLOOKUP($E64,'Income &amp; Expenditure Backsheet'!$D$7:$AK$184,I$10,0)))</f>
        <v>6377500</v>
      </c>
      <c r="J64" s="102">
        <f>IF((VLOOKUP($E64,'Income &amp; Expenditure Backsheet'!$D$7:$AK$184,J$10,0))="","",(VLOOKUP($E64,'Income &amp; Expenditure Backsheet'!$D$7:$AK$184,J$10,0)))</f>
        <v>6377500</v>
      </c>
      <c r="K64" s="102">
        <f>IF((VLOOKUP($E64,'Income &amp; Expenditure Backsheet'!$D$7:$AK$184,K$10,0))="","",(VLOOKUP($E64,'Income &amp; Expenditure Backsheet'!$D$7:$AK$184,K$10,0)))</f>
        <v>6377500</v>
      </c>
      <c r="L64" s="102">
        <f>IF((VLOOKUP($E64,'Income &amp; Expenditure Backsheet'!$D$7:$AK$184,L$10,0))="","",(VLOOKUP($E64,'Income &amp; Expenditure Backsheet'!$D$7:$AK$184,L$10,0)))</f>
        <v>25510000</v>
      </c>
      <c r="M64" s="102">
        <f>IF((VLOOKUP($E64,'Income &amp; Expenditure Backsheet'!$D$7:$AK$184,M$10,0))="","",(VLOOKUP($E64,'Income &amp; Expenditure Backsheet'!$D$7:$AK$184,M$10,0)))</f>
        <v>6377500</v>
      </c>
      <c r="N64" s="102">
        <f>IF((VLOOKUP($E64,'Income &amp; Expenditure Backsheet'!$D$7:$AK$184,N$10,0))="","",(VLOOKUP($E64,'Income &amp; Expenditure Backsheet'!$D$7:$AK$184,N$10,0)))</f>
        <v>6270833.3333299998</v>
      </c>
      <c r="O64" s="102">
        <f>IF((VLOOKUP($E64,'Income &amp; Expenditure Backsheet'!$D$7:$AK$184,O$10,0))="","",(VLOOKUP($E64,'Income &amp; Expenditure Backsheet'!$D$7:$AK$184,O$10,0)))</f>
        <v>6194833.333335001</v>
      </c>
      <c r="P64" s="102">
        <f>IF((VLOOKUP($E64,'Income &amp; Expenditure Backsheet'!$D$7:$AK$184,P$10,0))="","",(VLOOKUP($E64,'Income &amp; Expenditure Backsheet'!$D$7:$AK$184,P$10,0)))</f>
        <v>6194833.333335001</v>
      </c>
      <c r="Q64" s="102">
        <f>IF((VLOOKUP($E64,'Income &amp; Expenditure Backsheet'!$D$7:$AK$184,Q$10,0))="","",(VLOOKUP($E64,'Income &amp; Expenditure Backsheet'!$D$7:$AK$184,Q$10,0)))</f>
        <v>25038000.000000004</v>
      </c>
      <c r="R64" s="102">
        <f>IF((VLOOKUP($E64,'Income &amp; Expenditure Backsheet'!$D$7:$AK$184,R$10,0))="","",(VLOOKUP($E64,'Income &amp; Expenditure Backsheet'!$D$7:$AK$184,R$10,0)))</f>
        <v>6435944.9000000004</v>
      </c>
      <c r="S64" s="102">
        <f>IF((VLOOKUP($E64,'Income &amp; Expenditure Backsheet'!$D$7:$AK$184,S$10,0))="","",(VLOOKUP($E64,'Income &amp; Expenditure Backsheet'!$D$7:$AK$184,S$10,0)))</f>
        <v>5620555.0999999996</v>
      </c>
      <c r="T64" s="102">
        <f>IF((VLOOKUP($E64,'Income &amp; Expenditure Backsheet'!$D$7:$AK$184,T$10,0))="","",(VLOOKUP($E64,'Income &amp; Expenditure Backsheet'!$D$7:$AK$184,T$10,0)))</f>
        <v>6011250</v>
      </c>
      <c r="U64" s="102">
        <f>IF((VLOOKUP($E64,'Income &amp; Expenditure Backsheet'!$D$7:$AK$184,U$10,0))="","",(VLOOKUP($E64,'Income &amp; Expenditure Backsheet'!$D$7:$AK$184,U$10,0)))</f>
        <v>6480352</v>
      </c>
      <c r="V64" s="102">
        <f>IF((VLOOKUP($E64,'Income &amp; Expenditure Backsheet'!$D$7:$AK$184,V$10,0))="","",(VLOOKUP($E64,'Income &amp; Expenditure Backsheet'!$D$7:$AK$184,V$10,0)))</f>
        <v>24548102</v>
      </c>
    </row>
    <row r="65" spans="2:22" ht="16.5" customHeight="1">
      <c r="B65" s="42" t="s">
        <v>16</v>
      </c>
      <c r="C65" s="43" t="s">
        <v>26</v>
      </c>
      <c r="D65" s="45" t="s">
        <v>46</v>
      </c>
      <c r="E65" s="43" t="s">
        <v>113</v>
      </c>
      <c r="F65" s="45" t="s">
        <v>114</v>
      </c>
      <c r="G65" s="101">
        <f>IF((VLOOKUP($E65,'Income &amp; Expenditure Backsheet'!$D$7:$AK$184,G$10,0))="","",(VLOOKUP($E65,'Income &amp; Expenditure Backsheet'!$D$7:$AK$184,G$10,0)))</f>
        <v>91674935</v>
      </c>
      <c r="H65" s="102">
        <f>IF((VLOOKUP($E65,'Income &amp; Expenditure Backsheet'!$D$7:$AK$184,H$10,0))="","",(VLOOKUP($E65,'Income &amp; Expenditure Backsheet'!$D$7:$AK$184,H$10,0)))</f>
        <v>22918733.75</v>
      </c>
      <c r="I65" s="102">
        <f>IF((VLOOKUP($E65,'Income &amp; Expenditure Backsheet'!$D$7:$AK$184,I$10,0))="","",(VLOOKUP($E65,'Income &amp; Expenditure Backsheet'!$D$7:$AK$184,I$10,0)))</f>
        <v>22918733.75</v>
      </c>
      <c r="J65" s="102">
        <f>IF((VLOOKUP($E65,'Income &amp; Expenditure Backsheet'!$D$7:$AK$184,J$10,0))="","",(VLOOKUP($E65,'Income &amp; Expenditure Backsheet'!$D$7:$AK$184,J$10,0)))</f>
        <v>22918733.75</v>
      </c>
      <c r="K65" s="102">
        <f>IF((VLOOKUP($E65,'Income &amp; Expenditure Backsheet'!$D$7:$AK$184,K$10,0))="","",(VLOOKUP($E65,'Income &amp; Expenditure Backsheet'!$D$7:$AK$184,K$10,0)))</f>
        <v>22918733.75</v>
      </c>
      <c r="L65" s="102">
        <f>IF((VLOOKUP($E65,'Income &amp; Expenditure Backsheet'!$D$7:$AK$184,L$10,0))="","",(VLOOKUP($E65,'Income &amp; Expenditure Backsheet'!$D$7:$AK$184,L$10,0)))</f>
        <v>91674935</v>
      </c>
      <c r="M65" s="102">
        <f>IF((VLOOKUP($E65,'Income &amp; Expenditure Backsheet'!$D$7:$AK$184,M$10,0))="","",(VLOOKUP($E65,'Income &amp; Expenditure Backsheet'!$D$7:$AK$184,M$10,0)))</f>
        <v>23507394</v>
      </c>
      <c r="N65" s="102">
        <f>IF((VLOOKUP($E65,'Income &amp; Expenditure Backsheet'!$D$7:$AK$184,N$10,0))="","",(VLOOKUP($E65,'Income &amp; Expenditure Backsheet'!$D$7:$AK$184,N$10,0)))</f>
        <v>24262943</v>
      </c>
      <c r="O65" s="102">
        <f>IF((VLOOKUP($E65,'Income &amp; Expenditure Backsheet'!$D$7:$AK$184,O$10,0))="","",(VLOOKUP($E65,'Income &amp; Expenditure Backsheet'!$D$7:$AK$184,O$10,0)))</f>
        <v>24031372</v>
      </c>
      <c r="P65" s="102">
        <f>IF((VLOOKUP($E65,'Income &amp; Expenditure Backsheet'!$D$7:$AK$184,P$10,0))="","",(VLOOKUP($E65,'Income &amp; Expenditure Backsheet'!$D$7:$AK$184,P$10,0)))</f>
        <v>25927480</v>
      </c>
      <c r="Q65" s="102">
        <f>IF((VLOOKUP($E65,'Income &amp; Expenditure Backsheet'!$D$7:$AK$184,Q$10,0))="","",(VLOOKUP($E65,'Income &amp; Expenditure Backsheet'!$D$7:$AK$184,Q$10,0)))</f>
        <v>97729189</v>
      </c>
      <c r="R65" s="102">
        <f>IF((VLOOKUP($E65,'Income &amp; Expenditure Backsheet'!$D$7:$AK$184,R$10,0))="","",(VLOOKUP($E65,'Income &amp; Expenditure Backsheet'!$D$7:$AK$184,R$10,0)))</f>
        <v>23507394</v>
      </c>
      <c r="S65" s="102">
        <f>IF((VLOOKUP($E65,'Income &amp; Expenditure Backsheet'!$D$7:$AK$184,S$10,0))="","",(VLOOKUP($E65,'Income &amp; Expenditure Backsheet'!$D$7:$AK$184,S$10,0)))</f>
        <v>24262943</v>
      </c>
      <c r="T65" s="102">
        <f>IF((VLOOKUP($E65,'Income &amp; Expenditure Backsheet'!$D$7:$AK$184,T$10,0))="","",(VLOOKUP($E65,'Income &amp; Expenditure Backsheet'!$D$7:$AK$184,T$10,0)))</f>
        <v>24031372</v>
      </c>
      <c r="U65" s="102">
        <f>IF((VLOOKUP($E65,'Income &amp; Expenditure Backsheet'!$D$7:$AK$184,U$10,0))="","",(VLOOKUP($E65,'Income &amp; Expenditure Backsheet'!$D$7:$AK$184,U$10,0)))</f>
        <v>25711565</v>
      </c>
      <c r="V65" s="102">
        <f>IF((VLOOKUP($E65,'Income &amp; Expenditure Backsheet'!$D$7:$AK$184,V$10,0))="","",(VLOOKUP($E65,'Income &amp; Expenditure Backsheet'!$D$7:$AK$184,V$10,0)))</f>
        <v>97513274</v>
      </c>
    </row>
    <row r="66" spans="2:22" ht="16.5" customHeight="1">
      <c r="B66" s="42" t="s">
        <v>20</v>
      </c>
      <c r="C66" s="43" t="s">
        <v>36</v>
      </c>
      <c r="D66" s="45" t="s">
        <v>64</v>
      </c>
      <c r="E66" s="43" t="s">
        <v>115</v>
      </c>
      <c r="F66" s="45" t="s">
        <v>116</v>
      </c>
      <c r="G66" s="101">
        <f>IF((VLOOKUP($E66,'Income &amp; Expenditure Backsheet'!$D$7:$AK$184,G$10,0))="","",(VLOOKUP($E66,'Income &amp; Expenditure Backsheet'!$D$7:$AK$184,G$10,0)))</f>
        <v>626956</v>
      </c>
      <c r="H66" s="102">
        <f>IF((VLOOKUP($E66,'Income &amp; Expenditure Backsheet'!$D$7:$AK$184,H$10,0))="","",(VLOOKUP($E66,'Income &amp; Expenditure Backsheet'!$D$7:$AK$184,H$10,0)))</f>
        <v>156739</v>
      </c>
      <c r="I66" s="102">
        <f>IF((VLOOKUP($E66,'Income &amp; Expenditure Backsheet'!$D$7:$AK$184,I$10,0))="","",(VLOOKUP($E66,'Income &amp; Expenditure Backsheet'!$D$7:$AK$184,I$10,0)))</f>
        <v>156739</v>
      </c>
      <c r="J66" s="102">
        <f>IF((VLOOKUP($E66,'Income &amp; Expenditure Backsheet'!$D$7:$AK$184,J$10,0))="","",(VLOOKUP($E66,'Income &amp; Expenditure Backsheet'!$D$7:$AK$184,J$10,0)))</f>
        <v>156739</v>
      </c>
      <c r="K66" s="102">
        <f>IF((VLOOKUP($E66,'Income &amp; Expenditure Backsheet'!$D$7:$AK$184,K$10,0))="","",(VLOOKUP($E66,'Income &amp; Expenditure Backsheet'!$D$7:$AK$184,K$10,0)))</f>
        <v>156739</v>
      </c>
      <c r="L66" s="102">
        <f>IF((VLOOKUP($E66,'Income &amp; Expenditure Backsheet'!$D$7:$AK$184,L$10,0))="","",(VLOOKUP($E66,'Income &amp; Expenditure Backsheet'!$D$7:$AK$184,L$10,0)))</f>
        <v>626956</v>
      </c>
      <c r="M66" s="102">
        <f>IF((VLOOKUP($E66,'Income &amp; Expenditure Backsheet'!$D$7:$AK$184,M$10,0))="","",(VLOOKUP($E66,'Income &amp; Expenditure Backsheet'!$D$7:$AK$184,M$10,0)))</f>
        <v>77450</v>
      </c>
      <c r="N66" s="102">
        <f>IF((VLOOKUP($E66,'Income &amp; Expenditure Backsheet'!$D$7:$AK$184,N$10,0))="","",(VLOOKUP($E66,'Income &amp; Expenditure Backsheet'!$D$7:$AK$184,N$10,0)))</f>
        <v>178050</v>
      </c>
      <c r="O66" s="102">
        <f>IF((VLOOKUP($E66,'Income &amp; Expenditure Backsheet'!$D$7:$AK$184,O$10,0))="","",(VLOOKUP($E66,'Income &amp; Expenditure Backsheet'!$D$7:$AK$184,O$10,0)))</f>
        <v>182750</v>
      </c>
      <c r="P66" s="102">
        <f>IF((VLOOKUP($E66,'Income &amp; Expenditure Backsheet'!$D$7:$AK$184,P$10,0))="","",(VLOOKUP($E66,'Income &amp; Expenditure Backsheet'!$D$7:$AK$184,P$10,0)))</f>
        <v>148750</v>
      </c>
      <c r="Q66" s="102">
        <f>IF((VLOOKUP($E66,'Income &amp; Expenditure Backsheet'!$D$7:$AK$184,Q$10,0))="","",(VLOOKUP($E66,'Income &amp; Expenditure Backsheet'!$D$7:$AK$184,Q$10,0)))</f>
        <v>587000</v>
      </c>
      <c r="R66" s="102">
        <f>IF((VLOOKUP($E66,'Income &amp; Expenditure Backsheet'!$D$7:$AK$184,R$10,0))="","",(VLOOKUP($E66,'Income &amp; Expenditure Backsheet'!$D$7:$AK$184,R$10,0)))</f>
        <v>101750</v>
      </c>
      <c r="S66" s="102">
        <f>IF((VLOOKUP($E66,'Income &amp; Expenditure Backsheet'!$D$7:$AK$184,S$10,0))="","",(VLOOKUP($E66,'Income &amp; Expenditure Backsheet'!$D$7:$AK$184,S$10,0)))</f>
        <v>115750</v>
      </c>
      <c r="T66" s="102">
        <f>IF((VLOOKUP($E66,'Income &amp; Expenditure Backsheet'!$D$7:$AK$184,T$10,0))="","",(VLOOKUP($E66,'Income &amp; Expenditure Backsheet'!$D$7:$AK$184,T$10,0)))</f>
        <v>143750</v>
      </c>
      <c r="U66" s="102">
        <f>IF((VLOOKUP($E66,'Income &amp; Expenditure Backsheet'!$D$7:$AK$184,U$10,0))="","",(VLOOKUP($E66,'Income &amp; Expenditure Backsheet'!$D$7:$AK$184,U$10,0)))</f>
        <v>225750</v>
      </c>
      <c r="V66" s="102">
        <f>IF((VLOOKUP($E66,'Income &amp; Expenditure Backsheet'!$D$7:$AK$184,V$10,0))="","",(VLOOKUP($E66,'Income &amp; Expenditure Backsheet'!$D$7:$AK$184,V$10,0)))</f>
        <v>587000</v>
      </c>
    </row>
    <row r="67" spans="2:22" ht="16.5" customHeight="1">
      <c r="B67" s="42" t="s">
        <v>22</v>
      </c>
      <c r="C67" s="43" t="s">
        <v>40</v>
      </c>
      <c r="D67" s="45" t="s">
        <v>56</v>
      </c>
      <c r="E67" s="43" t="s">
        <v>117</v>
      </c>
      <c r="F67" s="45" t="s">
        <v>118</v>
      </c>
      <c r="G67" s="101">
        <f>IF((VLOOKUP($E67,'Income &amp; Expenditure Backsheet'!$D$7:$AK$184,G$10,0))="","",(VLOOKUP($E67,'Income &amp; Expenditure Backsheet'!$D$7:$AK$184,G$10,0)))</f>
        <v>51423000</v>
      </c>
      <c r="H67" s="102">
        <f>IF((VLOOKUP($E67,'Income &amp; Expenditure Backsheet'!$D$7:$AK$184,H$10,0))="","",(VLOOKUP($E67,'Income &amp; Expenditure Backsheet'!$D$7:$AK$184,H$10,0)))</f>
        <v>12812500</v>
      </c>
      <c r="I67" s="102">
        <f>IF((VLOOKUP($E67,'Income &amp; Expenditure Backsheet'!$D$7:$AK$184,I$10,0))="","",(VLOOKUP($E67,'Income &amp; Expenditure Backsheet'!$D$7:$AK$184,I$10,0)))</f>
        <v>12812500</v>
      </c>
      <c r="J67" s="102">
        <f>IF((VLOOKUP($E67,'Income &amp; Expenditure Backsheet'!$D$7:$AK$184,J$10,0))="","",(VLOOKUP($E67,'Income &amp; Expenditure Backsheet'!$D$7:$AK$184,J$10,0)))</f>
        <v>12812500</v>
      </c>
      <c r="K67" s="102">
        <f>IF((VLOOKUP($E67,'Income &amp; Expenditure Backsheet'!$D$7:$AK$184,K$10,0))="","",(VLOOKUP($E67,'Income &amp; Expenditure Backsheet'!$D$7:$AK$184,K$10,0)))</f>
        <v>12812500</v>
      </c>
      <c r="L67" s="102">
        <f>IF((VLOOKUP($E67,'Income &amp; Expenditure Backsheet'!$D$7:$AK$184,L$10,0))="","",(VLOOKUP($E67,'Income &amp; Expenditure Backsheet'!$D$7:$AK$184,L$10,0)))</f>
        <v>51250000</v>
      </c>
      <c r="M67" s="102">
        <f>IF((VLOOKUP($E67,'Income &amp; Expenditure Backsheet'!$D$7:$AK$184,M$10,0))="","",(VLOOKUP($E67,'Income &amp; Expenditure Backsheet'!$D$7:$AK$184,M$10,0)))</f>
        <v>13119000</v>
      </c>
      <c r="N67" s="102">
        <f>IF((VLOOKUP($E67,'Income &amp; Expenditure Backsheet'!$D$7:$AK$184,N$10,0))="","",(VLOOKUP($E67,'Income &amp; Expenditure Backsheet'!$D$7:$AK$184,N$10,0)))</f>
        <v>13125000</v>
      </c>
      <c r="O67" s="102">
        <f>IF((VLOOKUP($E67,'Income &amp; Expenditure Backsheet'!$D$7:$AK$184,O$10,0))="","",(VLOOKUP($E67,'Income &amp; Expenditure Backsheet'!$D$7:$AK$184,O$10,0)))</f>
        <v>13125000</v>
      </c>
      <c r="P67" s="102">
        <f>IF((VLOOKUP($E67,'Income &amp; Expenditure Backsheet'!$D$7:$AK$184,P$10,0))="","",(VLOOKUP($E67,'Income &amp; Expenditure Backsheet'!$D$7:$AK$184,P$10,0)))</f>
        <v>13124000</v>
      </c>
      <c r="Q67" s="102">
        <f>IF((VLOOKUP($E67,'Income &amp; Expenditure Backsheet'!$D$7:$AK$184,Q$10,0))="","",(VLOOKUP($E67,'Income &amp; Expenditure Backsheet'!$D$7:$AK$184,Q$10,0)))</f>
        <v>52493000</v>
      </c>
      <c r="R67" s="102">
        <f>IF((VLOOKUP($E67,'Income &amp; Expenditure Backsheet'!$D$7:$AK$184,R$10,0))="","",(VLOOKUP($E67,'Income &amp; Expenditure Backsheet'!$D$7:$AK$184,R$10,0)))</f>
        <v>12230000</v>
      </c>
      <c r="S67" s="102">
        <f>IF((VLOOKUP($E67,'Income &amp; Expenditure Backsheet'!$D$7:$AK$184,S$10,0))="","",(VLOOKUP($E67,'Income &amp; Expenditure Backsheet'!$D$7:$AK$184,S$10,0)))</f>
        <v>13582000</v>
      </c>
      <c r="T67" s="102">
        <f>IF((VLOOKUP($E67,'Income &amp; Expenditure Backsheet'!$D$7:$AK$184,T$10,0))="","",(VLOOKUP($E67,'Income &amp; Expenditure Backsheet'!$D$7:$AK$184,T$10,0)))</f>
        <v>13126000</v>
      </c>
      <c r="U67" s="102">
        <f>IF((VLOOKUP($E67,'Income &amp; Expenditure Backsheet'!$D$7:$AK$184,U$10,0))="","",(VLOOKUP($E67,'Income &amp; Expenditure Backsheet'!$D$7:$AK$184,U$10,0)))</f>
        <v>13038000</v>
      </c>
      <c r="V67" s="102">
        <f>IF((VLOOKUP($E67,'Income &amp; Expenditure Backsheet'!$D$7:$AK$184,V$10,0))="","",(VLOOKUP($E67,'Income &amp; Expenditure Backsheet'!$D$7:$AK$184,V$10,0)))</f>
        <v>51976000</v>
      </c>
    </row>
    <row r="68" spans="2:22" ht="16.5" customHeight="1">
      <c r="B68" s="42" t="s">
        <v>16</v>
      </c>
      <c r="C68" s="43" t="s">
        <v>24</v>
      </c>
      <c r="D68" s="45" t="s">
        <v>44</v>
      </c>
      <c r="E68" s="43" t="s">
        <v>119</v>
      </c>
      <c r="F68" s="45" t="s">
        <v>120</v>
      </c>
      <c r="G68" s="101">
        <f>IF((VLOOKUP($E68,'Income &amp; Expenditure Backsheet'!$D$7:$AK$184,G$10,0))="","",(VLOOKUP($E68,'Income &amp; Expenditure Backsheet'!$D$7:$AK$184,G$10,0)))</f>
        <v>44579110</v>
      </c>
      <c r="H68" s="102">
        <f>IF((VLOOKUP($E68,'Income &amp; Expenditure Backsheet'!$D$7:$AK$184,H$10,0))="","",(VLOOKUP($E68,'Income &amp; Expenditure Backsheet'!$D$7:$AK$184,H$10,0)))</f>
        <v>11144777</v>
      </c>
      <c r="I68" s="102">
        <f>IF((VLOOKUP($E68,'Income &amp; Expenditure Backsheet'!$D$7:$AK$184,I$10,0))="","",(VLOOKUP($E68,'Income &amp; Expenditure Backsheet'!$D$7:$AK$184,I$10,0)))</f>
        <v>11144778</v>
      </c>
      <c r="J68" s="102">
        <f>IF((VLOOKUP($E68,'Income &amp; Expenditure Backsheet'!$D$7:$AK$184,J$10,0))="","",(VLOOKUP($E68,'Income &amp; Expenditure Backsheet'!$D$7:$AK$184,J$10,0)))</f>
        <v>11144777</v>
      </c>
      <c r="K68" s="102">
        <f>IF((VLOOKUP($E68,'Income &amp; Expenditure Backsheet'!$D$7:$AK$184,K$10,0))="","",(VLOOKUP($E68,'Income &amp; Expenditure Backsheet'!$D$7:$AK$184,K$10,0)))</f>
        <v>11144778</v>
      </c>
      <c r="L68" s="102">
        <f>IF((VLOOKUP($E68,'Income &amp; Expenditure Backsheet'!$D$7:$AK$184,L$10,0))="","",(VLOOKUP($E68,'Income &amp; Expenditure Backsheet'!$D$7:$AK$184,L$10,0)))</f>
        <v>44579110</v>
      </c>
      <c r="M68" s="102">
        <f>IF((VLOOKUP($E68,'Income &amp; Expenditure Backsheet'!$D$7:$AK$184,M$10,0))="","",(VLOOKUP($E68,'Income &amp; Expenditure Backsheet'!$D$7:$AK$184,M$10,0)))</f>
        <v>11144777</v>
      </c>
      <c r="N68" s="102">
        <f>IF((VLOOKUP($E68,'Income &amp; Expenditure Backsheet'!$D$7:$AK$184,N$10,0))="","",(VLOOKUP($E68,'Income &amp; Expenditure Backsheet'!$D$7:$AK$184,N$10,0)))</f>
        <v>11144778</v>
      </c>
      <c r="O68" s="102">
        <f>IF((VLOOKUP($E68,'Income &amp; Expenditure Backsheet'!$D$7:$AK$184,O$10,0))="","",(VLOOKUP($E68,'Income &amp; Expenditure Backsheet'!$D$7:$AK$184,O$10,0)))</f>
        <v>11144777</v>
      </c>
      <c r="P68" s="102">
        <f>IF((VLOOKUP($E68,'Income &amp; Expenditure Backsheet'!$D$7:$AK$184,P$10,0))="","",(VLOOKUP($E68,'Income &amp; Expenditure Backsheet'!$D$7:$AK$184,P$10,0)))</f>
        <v>11144778</v>
      </c>
      <c r="Q68" s="102">
        <f>IF((VLOOKUP($E68,'Income &amp; Expenditure Backsheet'!$D$7:$AK$184,Q$10,0))="","",(VLOOKUP($E68,'Income &amp; Expenditure Backsheet'!$D$7:$AK$184,Q$10,0)))</f>
        <v>44579110</v>
      </c>
      <c r="R68" s="102">
        <f>IF((VLOOKUP($E68,'Income &amp; Expenditure Backsheet'!$D$7:$AK$184,R$10,0))="","",(VLOOKUP($E68,'Income &amp; Expenditure Backsheet'!$D$7:$AK$184,R$10,0)))</f>
        <v>11144777</v>
      </c>
      <c r="S68" s="102">
        <f>IF((VLOOKUP($E68,'Income &amp; Expenditure Backsheet'!$D$7:$AK$184,S$10,0))="","",(VLOOKUP($E68,'Income &amp; Expenditure Backsheet'!$D$7:$AK$184,S$10,0)))</f>
        <v>11144778</v>
      </c>
      <c r="T68" s="102">
        <f>IF((VLOOKUP($E68,'Income &amp; Expenditure Backsheet'!$D$7:$AK$184,T$10,0))="","",(VLOOKUP($E68,'Income &amp; Expenditure Backsheet'!$D$7:$AK$184,T$10,0)))</f>
        <v>11144777</v>
      </c>
      <c r="U68" s="102">
        <f>IF((VLOOKUP($E68,'Income &amp; Expenditure Backsheet'!$D$7:$AK$184,U$10,0))="","",(VLOOKUP($E68,'Income &amp; Expenditure Backsheet'!$D$7:$AK$184,U$10,0)))</f>
        <v>11144778</v>
      </c>
      <c r="V68" s="102">
        <f>IF((VLOOKUP($E68,'Income &amp; Expenditure Backsheet'!$D$7:$AK$184,V$10,0))="","",(VLOOKUP($E68,'Income &amp; Expenditure Backsheet'!$D$7:$AK$184,V$10,0)))</f>
        <v>44579110</v>
      </c>
    </row>
    <row r="69" spans="2:22" ht="16.5" customHeight="1">
      <c r="B69" s="42" t="s">
        <v>18</v>
      </c>
      <c r="C69" s="43" t="s">
        <v>32</v>
      </c>
      <c r="D69" s="45" t="s">
        <v>50</v>
      </c>
      <c r="E69" s="43" t="s">
        <v>121</v>
      </c>
      <c r="F69" s="45" t="s">
        <v>122</v>
      </c>
      <c r="G69" s="101">
        <f>IF((VLOOKUP($E69,'Income &amp; Expenditure Backsheet'!$D$7:$AK$184,G$10,0))="","",(VLOOKUP($E69,'Income &amp; Expenditure Backsheet'!$D$7:$AK$184,G$10,0)))</f>
        <v>55899742</v>
      </c>
      <c r="H69" s="102">
        <f>IF((VLOOKUP($E69,'Income &amp; Expenditure Backsheet'!$D$7:$AK$184,H$10,0))="","",(VLOOKUP($E69,'Income &amp; Expenditure Backsheet'!$D$7:$AK$184,H$10,0)))</f>
        <v>13974936</v>
      </c>
      <c r="I69" s="102">
        <f>IF((VLOOKUP($E69,'Income &amp; Expenditure Backsheet'!$D$7:$AK$184,I$10,0))="","",(VLOOKUP($E69,'Income &amp; Expenditure Backsheet'!$D$7:$AK$184,I$10,0)))</f>
        <v>13974935</v>
      </c>
      <c r="J69" s="102">
        <f>IF((VLOOKUP($E69,'Income &amp; Expenditure Backsheet'!$D$7:$AK$184,J$10,0))="","",(VLOOKUP($E69,'Income &amp; Expenditure Backsheet'!$D$7:$AK$184,J$10,0)))</f>
        <v>13974936</v>
      </c>
      <c r="K69" s="102">
        <f>IF((VLOOKUP($E69,'Income &amp; Expenditure Backsheet'!$D$7:$AK$184,K$10,0))="","",(VLOOKUP($E69,'Income &amp; Expenditure Backsheet'!$D$7:$AK$184,K$10,0)))</f>
        <v>13974935</v>
      </c>
      <c r="L69" s="102">
        <f>IF((VLOOKUP($E69,'Income &amp; Expenditure Backsheet'!$D$7:$AK$184,L$10,0))="","",(VLOOKUP($E69,'Income &amp; Expenditure Backsheet'!$D$7:$AK$184,L$10,0)))</f>
        <v>55899742</v>
      </c>
      <c r="M69" s="102">
        <f>IF((VLOOKUP($E69,'Income &amp; Expenditure Backsheet'!$D$7:$AK$184,M$10,0))="","",(VLOOKUP($E69,'Income &amp; Expenditure Backsheet'!$D$7:$AK$184,M$10,0)))</f>
        <v>13331812</v>
      </c>
      <c r="N69" s="102">
        <f>IF((VLOOKUP($E69,'Income &amp; Expenditure Backsheet'!$D$7:$AK$184,N$10,0))="","",(VLOOKUP($E69,'Income &amp; Expenditure Backsheet'!$D$7:$AK$184,N$10,0)))</f>
        <v>13096559</v>
      </c>
      <c r="O69" s="102">
        <f>IF((VLOOKUP($E69,'Income &amp; Expenditure Backsheet'!$D$7:$AK$184,O$10,0))="","",(VLOOKUP($E69,'Income &amp; Expenditure Backsheet'!$D$7:$AK$184,O$10,0)))</f>
        <v>13143385</v>
      </c>
      <c r="P69" s="102">
        <f>IF((VLOOKUP($E69,'Income &amp; Expenditure Backsheet'!$D$7:$AK$184,P$10,0))="","",(VLOOKUP($E69,'Income &amp; Expenditure Backsheet'!$D$7:$AK$184,P$10,0)))</f>
        <v>15067173</v>
      </c>
      <c r="Q69" s="102">
        <f>IF((VLOOKUP($E69,'Income &amp; Expenditure Backsheet'!$D$7:$AK$184,Q$10,0))="","",(VLOOKUP($E69,'Income &amp; Expenditure Backsheet'!$D$7:$AK$184,Q$10,0)))</f>
        <v>54638929</v>
      </c>
      <c r="R69" s="102">
        <f>IF((VLOOKUP($E69,'Income &amp; Expenditure Backsheet'!$D$7:$AK$184,R$10,0))="","",(VLOOKUP($E69,'Income &amp; Expenditure Backsheet'!$D$7:$AK$184,R$10,0)))</f>
        <v>13331812</v>
      </c>
      <c r="S69" s="102">
        <f>IF((VLOOKUP($E69,'Income &amp; Expenditure Backsheet'!$D$7:$AK$184,S$10,0))="","",(VLOOKUP($E69,'Income &amp; Expenditure Backsheet'!$D$7:$AK$184,S$10,0)))</f>
        <v>13096559</v>
      </c>
      <c r="T69" s="102">
        <f>IF((VLOOKUP($E69,'Income &amp; Expenditure Backsheet'!$D$7:$AK$184,T$10,0))="","",(VLOOKUP($E69,'Income &amp; Expenditure Backsheet'!$D$7:$AK$184,T$10,0)))</f>
        <v>13143385</v>
      </c>
      <c r="U69" s="102">
        <f>IF((VLOOKUP($E69,'Income &amp; Expenditure Backsheet'!$D$7:$AK$184,U$10,0))="","",(VLOOKUP($E69,'Income &amp; Expenditure Backsheet'!$D$7:$AK$184,U$10,0)))</f>
        <v>14695568</v>
      </c>
      <c r="V69" s="102">
        <f>IF((VLOOKUP($E69,'Income &amp; Expenditure Backsheet'!$D$7:$AK$184,V$10,0))="","",(VLOOKUP($E69,'Income &amp; Expenditure Backsheet'!$D$7:$AK$184,V$10,0)))</f>
        <v>54267324</v>
      </c>
    </row>
    <row r="70" spans="2:22" ht="16.5" customHeight="1">
      <c r="B70" s="42" t="s">
        <v>20</v>
      </c>
      <c r="C70" s="43" t="s">
        <v>36</v>
      </c>
      <c r="D70" s="45" t="s">
        <v>64</v>
      </c>
      <c r="E70" s="43" t="s">
        <v>123</v>
      </c>
      <c r="F70" s="45" t="s">
        <v>124</v>
      </c>
      <c r="G70" s="101">
        <f>IF((VLOOKUP($E70,'Income &amp; Expenditure Backsheet'!$D$7:$AK$184,G$10,0))="","",(VLOOKUP($E70,'Income &amp; Expenditure Backsheet'!$D$7:$AK$184,G$10,0)))</f>
        <v>24499792</v>
      </c>
      <c r="H70" s="102">
        <f>IF((VLOOKUP($E70,'Income &amp; Expenditure Backsheet'!$D$7:$AK$184,H$10,0))="","",(VLOOKUP($E70,'Income &amp; Expenditure Backsheet'!$D$7:$AK$184,H$10,0)))</f>
        <v>6124948</v>
      </c>
      <c r="I70" s="102">
        <f>IF((VLOOKUP($E70,'Income &amp; Expenditure Backsheet'!$D$7:$AK$184,I$10,0))="","",(VLOOKUP($E70,'Income &amp; Expenditure Backsheet'!$D$7:$AK$184,I$10,0)))</f>
        <v>6124948</v>
      </c>
      <c r="J70" s="102">
        <f>IF((VLOOKUP($E70,'Income &amp; Expenditure Backsheet'!$D$7:$AK$184,J$10,0))="","",(VLOOKUP($E70,'Income &amp; Expenditure Backsheet'!$D$7:$AK$184,J$10,0)))</f>
        <v>6124948</v>
      </c>
      <c r="K70" s="102">
        <f>IF((VLOOKUP($E70,'Income &amp; Expenditure Backsheet'!$D$7:$AK$184,K$10,0))="","",(VLOOKUP($E70,'Income &amp; Expenditure Backsheet'!$D$7:$AK$184,K$10,0)))</f>
        <v>6124948</v>
      </c>
      <c r="L70" s="102">
        <f>IF((VLOOKUP($E70,'Income &amp; Expenditure Backsheet'!$D$7:$AK$184,L$10,0))="","",(VLOOKUP($E70,'Income &amp; Expenditure Backsheet'!$D$7:$AK$184,L$10,0)))</f>
        <v>24499792</v>
      </c>
      <c r="M70" s="102">
        <f>IF((VLOOKUP($E70,'Income &amp; Expenditure Backsheet'!$D$7:$AK$184,M$10,0))="","",(VLOOKUP($E70,'Income &amp; Expenditure Backsheet'!$D$7:$AK$184,M$10,0)))</f>
        <v>6124948</v>
      </c>
      <c r="N70" s="102">
        <f>IF((VLOOKUP($E70,'Income &amp; Expenditure Backsheet'!$D$7:$AK$184,N$10,0))="","",(VLOOKUP($E70,'Income &amp; Expenditure Backsheet'!$D$7:$AK$184,N$10,0)))</f>
        <v>6124948</v>
      </c>
      <c r="O70" s="102">
        <f>IF((VLOOKUP($E70,'Income &amp; Expenditure Backsheet'!$D$7:$AK$184,O$10,0))="","",(VLOOKUP($E70,'Income &amp; Expenditure Backsheet'!$D$7:$AK$184,O$10,0)))</f>
        <v>6124948</v>
      </c>
      <c r="P70" s="102">
        <f>IF((VLOOKUP($E70,'Income &amp; Expenditure Backsheet'!$D$7:$AK$184,P$10,0))="","",(VLOOKUP($E70,'Income &amp; Expenditure Backsheet'!$D$7:$AK$184,P$10,0)))</f>
        <v>6124948</v>
      </c>
      <c r="Q70" s="102">
        <f>IF((VLOOKUP($E70,'Income &amp; Expenditure Backsheet'!$D$7:$AK$184,Q$10,0))="","",(VLOOKUP($E70,'Income &amp; Expenditure Backsheet'!$D$7:$AK$184,Q$10,0)))</f>
        <v>24499792</v>
      </c>
      <c r="R70" s="102">
        <f>IF((VLOOKUP($E70,'Income &amp; Expenditure Backsheet'!$D$7:$AK$184,R$10,0))="","",(VLOOKUP($E70,'Income &amp; Expenditure Backsheet'!$D$7:$AK$184,R$10,0)))</f>
        <v>6014700</v>
      </c>
      <c r="S70" s="102">
        <f>IF((VLOOKUP($E70,'Income &amp; Expenditure Backsheet'!$D$7:$AK$184,S$10,0))="","",(VLOOKUP($E70,'Income &amp; Expenditure Backsheet'!$D$7:$AK$184,S$10,0)))</f>
        <v>6055233</v>
      </c>
      <c r="T70" s="102">
        <f>IF((VLOOKUP($E70,'Income &amp; Expenditure Backsheet'!$D$7:$AK$184,T$10,0))="","",(VLOOKUP($E70,'Income &amp; Expenditure Backsheet'!$D$7:$AK$184,T$10,0)))</f>
        <v>5901141</v>
      </c>
      <c r="U70" s="102">
        <f>IF((VLOOKUP($E70,'Income &amp; Expenditure Backsheet'!$D$7:$AK$184,U$10,0))="","",(VLOOKUP($E70,'Income &amp; Expenditure Backsheet'!$D$7:$AK$184,U$10,0)))</f>
        <v>5765316</v>
      </c>
      <c r="V70" s="102">
        <f>IF((VLOOKUP($E70,'Income &amp; Expenditure Backsheet'!$D$7:$AK$184,V$10,0))="","",(VLOOKUP($E70,'Income &amp; Expenditure Backsheet'!$D$7:$AK$184,V$10,0)))</f>
        <v>23736390</v>
      </c>
    </row>
    <row r="71" spans="2:22" ht="16.5" customHeight="1">
      <c r="B71" s="42" t="s">
        <v>16</v>
      </c>
      <c r="C71" s="43" t="s">
        <v>26</v>
      </c>
      <c r="D71" s="45" t="s">
        <v>44</v>
      </c>
      <c r="E71" s="43" t="s">
        <v>125</v>
      </c>
      <c r="F71" s="45" t="s">
        <v>126</v>
      </c>
      <c r="G71" s="101">
        <f>IF((VLOOKUP($E71,'Income &amp; Expenditure Backsheet'!$D$7:$AK$184,G$10,0))="","",(VLOOKUP($E71,'Income &amp; Expenditure Backsheet'!$D$7:$AK$184,G$10,0)))</f>
        <v>40770381</v>
      </c>
      <c r="H71" s="102">
        <f>IF((VLOOKUP($E71,'Income &amp; Expenditure Backsheet'!$D$7:$AK$184,H$10,0))="","",(VLOOKUP($E71,'Income &amp; Expenditure Backsheet'!$D$7:$AK$184,H$10,0)))</f>
        <v>10192500</v>
      </c>
      <c r="I71" s="102">
        <f>IF((VLOOKUP($E71,'Income &amp; Expenditure Backsheet'!$D$7:$AK$184,I$10,0))="","",(VLOOKUP($E71,'Income &amp; Expenditure Backsheet'!$D$7:$AK$184,I$10,0)))</f>
        <v>10192500</v>
      </c>
      <c r="J71" s="102">
        <f>IF((VLOOKUP($E71,'Income &amp; Expenditure Backsheet'!$D$7:$AK$184,J$10,0))="","",(VLOOKUP($E71,'Income &amp; Expenditure Backsheet'!$D$7:$AK$184,J$10,0)))</f>
        <v>10192500</v>
      </c>
      <c r="K71" s="102">
        <f>IF((VLOOKUP($E71,'Income &amp; Expenditure Backsheet'!$D$7:$AK$184,K$10,0))="","",(VLOOKUP($E71,'Income &amp; Expenditure Backsheet'!$D$7:$AK$184,K$10,0)))</f>
        <v>10192881</v>
      </c>
      <c r="L71" s="102">
        <f>IF((VLOOKUP($E71,'Income &amp; Expenditure Backsheet'!$D$7:$AK$184,L$10,0))="","",(VLOOKUP($E71,'Income &amp; Expenditure Backsheet'!$D$7:$AK$184,L$10,0)))</f>
        <v>40770381</v>
      </c>
      <c r="M71" s="102">
        <f>IF((VLOOKUP($E71,'Income &amp; Expenditure Backsheet'!$D$7:$AK$184,M$10,0))="","",(VLOOKUP($E71,'Income &amp; Expenditure Backsheet'!$D$7:$AK$184,M$10,0)))</f>
        <v>10192500</v>
      </c>
      <c r="N71" s="102">
        <f>IF((VLOOKUP($E71,'Income &amp; Expenditure Backsheet'!$D$7:$AK$184,N$10,0))="","",(VLOOKUP($E71,'Income &amp; Expenditure Backsheet'!$D$7:$AK$184,N$10,0)))</f>
        <v>10192500</v>
      </c>
      <c r="O71" s="102">
        <f>IF((VLOOKUP($E71,'Income &amp; Expenditure Backsheet'!$D$7:$AK$184,O$10,0))="","",(VLOOKUP($E71,'Income &amp; Expenditure Backsheet'!$D$7:$AK$184,O$10,0)))</f>
        <v>10192500</v>
      </c>
      <c r="P71" s="102">
        <f>IF((VLOOKUP($E71,'Income &amp; Expenditure Backsheet'!$D$7:$AK$184,P$10,0))="","",(VLOOKUP($E71,'Income &amp; Expenditure Backsheet'!$D$7:$AK$184,P$10,0)))</f>
        <v>10192881</v>
      </c>
      <c r="Q71" s="102">
        <f>IF((VLOOKUP($E71,'Income &amp; Expenditure Backsheet'!$D$7:$AK$184,Q$10,0))="","",(VLOOKUP($E71,'Income &amp; Expenditure Backsheet'!$D$7:$AK$184,Q$10,0)))</f>
        <v>40770381</v>
      </c>
      <c r="R71" s="102">
        <f>IF((VLOOKUP($E71,'Income &amp; Expenditure Backsheet'!$D$7:$AK$184,R$10,0))="","",(VLOOKUP($E71,'Income &amp; Expenditure Backsheet'!$D$7:$AK$184,R$10,0)))</f>
        <v>10192500</v>
      </c>
      <c r="S71" s="102">
        <f>IF((VLOOKUP($E71,'Income &amp; Expenditure Backsheet'!$D$7:$AK$184,S$10,0))="","",(VLOOKUP($E71,'Income &amp; Expenditure Backsheet'!$D$7:$AK$184,S$10,0)))</f>
        <v>10192500</v>
      </c>
      <c r="T71" s="102">
        <f>IF((VLOOKUP($E71,'Income &amp; Expenditure Backsheet'!$D$7:$AK$184,T$10,0))="","",(VLOOKUP($E71,'Income &amp; Expenditure Backsheet'!$D$7:$AK$184,T$10,0)))</f>
        <v>10192500</v>
      </c>
      <c r="U71" s="102">
        <f>IF((VLOOKUP($E71,'Income &amp; Expenditure Backsheet'!$D$7:$AK$184,U$10,0))="","",(VLOOKUP($E71,'Income &amp; Expenditure Backsheet'!$D$7:$AK$184,U$10,0)))</f>
        <v>10192881</v>
      </c>
      <c r="V71" s="102">
        <f>IF((VLOOKUP($E71,'Income &amp; Expenditure Backsheet'!$D$7:$AK$184,V$10,0))="","",(VLOOKUP($E71,'Income &amp; Expenditure Backsheet'!$D$7:$AK$184,V$10,0)))</f>
        <v>40770381</v>
      </c>
    </row>
    <row r="72" spans="2:22" ht="16.5" customHeight="1">
      <c r="B72" s="42" t="s">
        <v>16</v>
      </c>
      <c r="C72" s="43" t="s">
        <v>24</v>
      </c>
      <c r="D72" s="45" t="s">
        <v>44</v>
      </c>
      <c r="E72" s="43" t="s">
        <v>127</v>
      </c>
      <c r="F72" s="45" t="s">
        <v>128</v>
      </c>
      <c r="G72" s="101">
        <f>IF((VLOOKUP($E72,'Income &amp; Expenditure Backsheet'!$D$7:$AK$184,G$10,0))="","",(VLOOKUP($E72,'Income &amp; Expenditure Backsheet'!$D$7:$AK$184,G$10,0)))</f>
        <v>8014001</v>
      </c>
      <c r="H72" s="102">
        <f>IF((VLOOKUP($E72,'Income &amp; Expenditure Backsheet'!$D$7:$AK$184,H$10,0))="","",(VLOOKUP($E72,'Income &amp; Expenditure Backsheet'!$D$7:$AK$184,H$10,0)))</f>
        <v>2003500.25</v>
      </c>
      <c r="I72" s="102">
        <f>IF((VLOOKUP($E72,'Income &amp; Expenditure Backsheet'!$D$7:$AK$184,I$10,0))="","",(VLOOKUP($E72,'Income &amp; Expenditure Backsheet'!$D$7:$AK$184,I$10,0)))</f>
        <v>2003500.25</v>
      </c>
      <c r="J72" s="102">
        <f>IF((VLOOKUP($E72,'Income &amp; Expenditure Backsheet'!$D$7:$AK$184,J$10,0))="","",(VLOOKUP($E72,'Income &amp; Expenditure Backsheet'!$D$7:$AK$184,J$10,0)))</f>
        <v>2003500.25</v>
      </c>
      <c r="K72" s="102">
        <f>IF((VLOOKUP($E72,'Income &amp; Expenditure Backsheet'!$D$7:$AK$184,K$10,0))="","",(VLOOKUP($E72,'Income &amp; Expenditure Backsheet'!$D$7:$AK$184,K$10,0)))</f>
        <v>2003500.25</v>
      </c>
      <c r="L72" s="102">
        <f>IF((VLOOKUP($E72,'Income &amp; Expenditure Backsheet'!$D$7:$AK$184,L$10,0))="","",(VLOOKUP($E72,'Income &amp; Expenditure Backsheet'!$D$7:$AK$184,L$10,0)))</f>
        <v>8014001</v>
      </c>
      <c r="M72" s="102">
        <f>IF((VLOOKUP($E72,'Income &amp; Expenditure Backsheet'!$D$7:$AK$184,M$10,0))="","",(VLOOKUP($E72,'Income &amp; Expenditure Backsheet'!$D$7:$AK$184,M$10,0)))</f>
        <v>2003500</v>
      </c>
      <c r="N72" s="102">
        <f>IF((VLOOKUP($E72,'Income &amp; Expenditure Backsheet'!$D$7:$AK$184,N$10,0))="","",(VLOOKUP($E72,'Income &amp; Expenditure Backsheet'!$D$7:$AK$184,N$10,0)))</f>
        <v>2003500</v>
      </c>
      <c r="O72" s="102">
        <f>IF((VLOOKUP($E72,'Income &amp; Expenditure Backsheet'!$D$7:$AK$184,O$10,0))="","",(VLOOKUP($E72,'Income &amp; Expenditure Backsheet'!$D$7:$AK$184,O$10,0)))</f>
        <v>2003500</v>
      </c>
      <c r="P72" s="102">
        <f>IF((VLOOKUP($E72,'Income &amp; Expenditure Backsheet'!$D$7:$AK$184,P$10,0))="","",(VLOOKUP($E72,'Income &amp; Expenditure Backsheet'!$D$7:$AK$184,P$10,0)))</f>
        <v>2003500</v>
      </c>
      <c r="Q72" s="102">
        <f>IF((VLOOKUP($E72,'Income &amp; Expenditure Backsheet'!$D$7:$AK$184,Q$10,0))="","",(VLOOKUP($E72,'Income &amp; Expenditure Backsheet'!$D$7:$AK$184,Q$10,0)))</f>
        <v>8014000</v>
      </c>
      <c r="R72" s="102">
        <f>IF((VLOOKUP($E72,'Income &amp; Expenditure Backsheet'!$D$7:$AK$184,R$10,0))="","",(VLOOKUP($E72,'Income &amp; Expenditure Backsheet'!$D$7:$AK$184,R$10,0)))</f>
        <v>928933</v>
      </c>
      <c r="S72" s="102">
        <f>IF((VLOOKUP($E72,'Income &amp; Expenditure Backsheet'!$D$7:$AK$184,S$10,0))="","",(VLOOKUP($E72,'Income &amp; Expenditure Backsheet'!$D$7:$AK$184,S$10,0)))</f>
        <v>2541716</v>
      </c>
      <c r="T72" s="102">
        <f>IF((VLOOKUP($E72,'Income &amp; Expenditure Backsheet'!$D$7:$AK$184,T$10,0))="","",(VLOOKUP($E72,'Income &amp; Expenditure Backsheet'!$D$7:$AK$184,T$10,0)))</f>
        <v>2741799</v>
      </c>
      <c r="U72" s="102">
        <f>IF((VLOOKUP($E72,'Income &amp; Expenditure Backsheet'!$D$7:$AK$184,U$10,0))="","",(VLOOKUP($E72,'Income &amp; Expenditure Backsheet'!$D$7:$AK$184,U$10,0)))</f>
        <v>1801553</v>
      </c>
      <c r="V72" s="102">
        <f>IF((VLOOKUP($E72,'Income &amp; Expenditure Backsheet'!$D$7:$AK$184,V$10,0))="","",(VLOOKUP($E72,'Income &amp; Expenditure Backsheet'!$D$7:$AK$184,V$10,0)))</f>
        <v>8014001</v>
      </c>
    </row>
    <row r="73" spans="2:22" ht="16.5" customHeight="1">
      <c r="B73" s="42" t="s">
        <v>18</v>
      </c>
      <c r="C73" s="43" t="s">
        <v>30</v>
      </c>
      <c r="D73" s="45" t="s">
        <v>48</v>
      </c>
      <c r="E73" s="43" t="s">
        <v>129</v>
      </c>
      <c r="F73" s="45" t="s">
        <v>130</v>
      </c>
      <c r="G73" s="101">
        <f>IF((VLOOKUP($E73,'Income &amp; Expenditure Backsheet'!$D$7:$AK$184,G$10,0))="","",(VLOOKUP($E73,'Income &amp; Expenditure Backsheet'!$D$7:$AK$184,G$10,0)))</f>
        <v>21108304</v>
      </c>
      <c r="H73" s="102">
        <f>IF((VLOOKUP($E73,'Income &amp; Expenditure Backsheet'!$D$7:$AK$184,H$10,0))="","",(VLOOKUP($E73,'Income &amp; Expenditure Backsheet'!$D$7:$AK$184,H$10,0)))</f>
        <v>5277076</v>
      </c>
      <c r="I73" s="102">
        <f>IF((VLOOKUP($E73,'Income &amp; Expenditure Backsheet'!$D$7:$AK$184,I$10,0))="","",(VLOOKUP($E73,'Income &amp; Expenditure Backsheet'!$D$7:$AK$184,I$10,0)))</f>
        <v>5277076</v>
      </c>
      <c r="J73" s="102">
        <f>IF((VLOOKUP($E73,'Income &amp; Expenditure Backsheet'!$D$7:$AK$184,J$10,0))="","",(VLOOKUP($E73,'Income &amp; Expenditure Backsheet'!$D$7:$AK$184,J$10,0)))</f>
        <v>5277076</v>
      </c>
      <c r="K73" s="102">
        <f>IF((VLOOKUP($E73,'Income &amp; Expenditure Backsheet'!$D$7:$AK$184,K$10,0))="","",(VLOOKUP($E73,'Income &amp; Expenditure Backsheet'!$D$7:$AK$184,K$10,0)))</f>
        <v>5277076</v>
      </c>
      <c r="L73" s="102">
        <f>IF((VLOOKUP($E73,'Income &amp; Expenditure Backsheet'!$D$7:$AK$184,L$10,0))="","",(VLOOKUP($E73,'Income &amp; Expenditure Backsheet'!$D$7:$AK$184,L$10,0)))</f>
        <v>21108304</v>
      </c>
      <c r="M73" s="102">
        <f>IF((VLOOKUP($E73,'Income &amp; Expenditure Backsheet'!$D$7:$AK$184,M$10,0))="","",(VLOOKUP($E73,'Income &amp; Expenditure Backsheet'!$D$7:$AK$184,M$10,0)))</f>
        <v>5277076</v>
      </c>
      <c r="N73" s="102">
        <f>IF((VLOOKUP($E73,'Income &amp; Expenditure Backsheet'!$D$7:$AK$184,N$10,0))="","",(VLOOKUP($E73,'Income &amp; Expenditure Backsheet'!$D$7:$AK$184,N$10,0)))</f>
        <v>5277076</v>
      </c>
      <c r="O73" s="102">
        <f>IF((VLOOKUP($E73,'Income &amp; Expenditure Backsheet'!$D$7:$AK$184,O$10,0))="","",(VLOOKUP($E73,'Income &amp; Expenditure Backsheet'!$D$7:$AK$184,O$10,0)))</f>
        <v>5277076</v>
      </c>
      <c r="P73" s="102">
        <f>IF((VLOOKUP($E73,'Income &amp; Expenditure Backsheet'!$D$7:$AK$184,P$10,0))="","",(VLOOKUP($E73,'Income &amp; Expenditure Backsheet'!$D$7:$AK$184,P$10,0)))</f>
        <v>5277076</v>
      </c>
      <c r="Q73" s="102">
        <f>IF((VLOOKUP($E73,'Income &amp; Expenditure Backsheet'!$D$7:$AK$184,Q$10,0))="","",(VLOOKUP($E73,'Income &amp; Expenditure Backsheet'!$D$7:$AK$184,Q$10,0)))</f>
        <v>21108304</v>
      </c>
      <c r="R73" s="102">
        <f>IF((VLOOKUP($E73,'Income &amp; Expenditure Backsheet'!$D$7:$AK$184,R$10,0))="","",(VLOOKUP($E73,'Income &amp; Expenditure Backsheet'!$D$7:$AK$184,R$10,0)))</f>
        <v>5277076</v>
      </c>
      <c r="S73" s="102">
        <f>IF((VLOOKUP($E73,'Income &amp; Expenditure Backsheet'!$D$7:$AK$184,S$10,0))="","",(VLOOKUP($E73,'Income &amp; Expenditure Backsheet'!$D$7:$AK$184,S$10,0)))</f>
        <v>5277076</v>
      </c>
      <c r="T73" s="102">
        <f>IF((VLOOKUP($E73,'Income &amp; Expenditure Backsheet'!$D$7:$AK$184,T$10,0))="","",(VLOOKUP($E73,'Income &amp; Expenditure Backsheet'!$D$7:$AK$184,T$10,0)))</f>
        <v>5277076</v>
      </c>
      <c r="U73" s="102">
        <f>IF((VLOOKUP($E73,'Income &amp; Expenditure Backsheet'!$D$7:$AK$184,U$10,0))="","",(VLOOKUP($E73,'Income &amp; Expenditure Backsheet'!$D$7:$AK$184,U$10,0)))</f>
        <v>5277076</v>
      </c>
      <c r="V73" s="102">
        <f>IF((VLOOKUP($E73,'Income &amp; Expenditure Backsheet'!$D$7:$AK$184,V$10,0))="","",(VLOOKUP($E73,'Income &amp; Expenditure Backsheet'!$D$7:$AK$184,V$10,0)))</f>
        <v>21108304</v>
      </c>
    </row>
    <row r="74" spans="2:22" ht="16.5" customHeight="1">
      <c r="B74" s="42" t="s">
        <v>18</v>
      </c>
      <c r="C74" s="43" t="s">
        <v>30</v>
      </c>
      <c r="D74" s="45" t="s">
        <v>48</v>
      </c>
      <c r="E74" s="43" t="s">
        <v>131</v>
      </c>
      <c r="F74" s="45" t="s">
        <v>132</v>
      </c>
      <c r="G74" s="101">
        <f>IF((VLOOKUP($E74,'Income &amp; Expenditure Backsheet'!$D$7:$AK$184,G$10,0))="","",(VLOOKUP($E74,'Income &amp; Expenditure Backsheet'!$D$7:$AK$184,G$10,0)))</f>
        <v>64991159</v>
      </c>
      <c r="H74" s="102">
        <f>IF((VLOOKUP($E74,'Income &amp; Expenditure Backsheet'!$D$7:$AK$184,H$10,0))="","",(VLOOKUP($E74,'Income &amp; Expenditure Backsheet'!$D$7:$AK$184,H$10,0)))</f>
        <v>16247789.75</v>
      </c>
      <c r="I74" s="102">
        <f>IF((VLOOKUP($E74,'Income &amp; Expenditure Backsheet'!$D$7:$AK$184,I$10,0))="","",(VLOOKUP($E74,'Income &amp; Expenditure Backsheet'!$D$7:$AK$184,I$10,0)))</f>
        <v>16247789.75</v>
      </c>
      <c r="J74" s="102">
        <f>IF((VLOOKUP($E74,'Income &amp; Expenditure Backsheet'!$D$7:$AK$184,J$10,0))="","",(VLOOKUP($E74,'Income &amp; Expenditure Backsheet'!$D$7:$AK$184,J$10,0)))</f>
        <v>16247789.75</v>
      </c>
      <c r="K74" s="102">
        <f>IF((VLOOKUP($E74,'Income &amp; Expenditure Backsheet'!$D$7:$AK$184,K$10,0))="","",(VLOOKUP($E74,'Income &amp; Expenditure Backsheet'!$D$7:$AK$184,K$10,0)))</f>
        <v>16247789.75</v>
      </c>
      <c r="L74" s="102">
        <f>IF((VLOOKUP($E74,'Income &amp; Expenditure Backsheet'!$D$7:$AK$184,L$10,0))="","",(VLOOKUP($E74,'Income &amp; Expenditure Backsheet'!$D$7:$AK$184,L$10,0)))</f>
        <v>64991159</v>
      </c>
      <c r="M74" s="102">
        <f>IF((VLOOKUP($E74,'Income &amp; Expenditure Backsheet'!$D$7:$AK$184,M$10,0))="","",(VLOOKUP($E74,'Income &amp; Expenditure Backsheet'!$D$7:$AK$184,M$10,0)))</f>
        <v>16247789.75</v>
      </c>
      <c r="N74" s="102">
        <f>IF((VLOOKUP($E74,'Income &amp; Expenditure Backsheet'!$D$7:$AK$184,N$10,0))="","",(VLOOKUP($E74,'Income &amp; Expenditure Backsheet'!$D$7:$AK$184,N$10,0)))</f>
        <v>16247789.75</v>
      </c>
      <c r="O74" s="102">
        <f>IF((VLOOKUP($E74,'Income &amp; Expenditure Backsheet'!$D$7:$AK$184,O$10,0))="","",(VLOOKUP($E74,'Income &amp; Expenditure Backsheet'!$D$7:$AK$184,O$10,0)))</f>
        <v>16247789.75</v>
      </c>
      <c r="P74" s="102">
        <f>IF((VLOOKUP($E74,'Income &amp; Expenditure Backsheet'!$D$7:$AK$184,P$10,0))="","",(VLOOKUP($E74,'Income &amp; Expenditure Backsheet'!$D$7:$AK$184,P$10,0)))</f>
        <v>16247789.75</v>
      </c>
      <c r="Q74" s="102">
        <f>IF((VLOOKUP($E74,'Income &amp; Expenditure Backsheet'!$D$7:$AK$184,Q$10,0))="","",(VLOOKUP($E74,'Income &amp; Expenditure Backsheet'!$D$7:$AK$184,Q$10,0)))</f>
        <v>64991159</v>
      </c>
      <c r="R74" s="102">
        <f>IF((VLOOKUP($E74,'Income &amp; Expenditure Backsheet'!$D$7:$AK$184,R$10,0))="","",(VLOOKUP($E74,'Income &amp; Expenditure Backsheet'!$D$7:$AK$184,R$10,0)))</f>
        <v>16247789.75</v>
      </c>
      <c r="S74" s="102">
        <f>IF((VLOOKUP($E74,'Income &amp; Expenditure Backsheet'!$D$7:$AK$184,S$10,0))="","",(VLOOKUP($E74,'Income &amp; Expenditure Backsheet'!$D$7:$AK$184,S$10,0)))</f>
        <v>16247789.75</v>
      </c>
      <c r="T74" s="102">
        <f>IF((VLOOKUP($E74,'Income &amp; Expenditure Backsheet'!$D$7:$AK$184,T$10,0))="","",(VLOOKUP($E74,'Income &amp; Expenditure Backsheet'!$D$7:$AK$184,T$10,0)))</f>
        <v>16247789.75</v>
      </c>
      <c r="U74" s="102">
        <f>IF((VLOOKUP($E74,'Income &amp; Expenditure Backsheet'!$D$7:$AK$184,U$10,0))="","",(VLOOKUP($E74,'Income &amp; Expenditure Backsheet'!$D$7:$AK$184,U$10,0)))</f>
        <v>15513032</v>
      </c>
      <c r="V74" s="102">
        <f>IF((VLOOKUP($E74,'Income &amp; Expenditure Backsheet'!$D$7:$AK$184,V$10,0))="","",(VLOOKUP($E74,'Income &amp; Expenditure Backsheet'!$D$7:$AK$184,V$10,0)))</f>
        <v>64256401.25</v>
      </c>
    </row>
    <row r="75" spans="2:22" ht="16.5" customHeight="1">
      <c r="B75" s="42" t="s">
        <v>22</v>
      </c>
      <c r="C75" s="43" t="s">
        <v>40</v>
      </c>
      <c r="D75" s="45" t="s">
        <v>56</v>
      </c>
      <c r="E75" s="43" t="s">
        <v>133</v>
      </c>
      <c r="F75" s="45" t="s">
        <v>134</v>
      </c>
      <c r="G75" s="101">
        <f>IF((VLOOKUP($E75,'Income &amp; Expenditure Backsheet'!$D$7:$AK$184,G$10,0))="","",(VLOOKUP($E75,'Income &amp; Expenditure Backsheet'!$D$7:$AK$184,G$10,0)))</f>
        <v>61860013</v>
      </c>
      <c r="H75" s="102">
        <f>IF((VLOOKUP($E75,'Income &amp; Expenditure Backsheet'!$D$7:$AK$184,H$10,0))="","",(VLOOKUP($E75,'Income &amp; Expenditure Backsheet'!$D$7:$AK$184,H$10,0)))</f>
        <v>28713581</v>
      </c>
      <c r="I75" s="102">
        <f>IF((VLOOKUP($E75,'Income &amp; Expenditure Backsheet'!$D$7:$AK$184,I$10,0))="","",(VLOOKUP($E75,'Income &amp; Expenditure Backsheet'!$D$7:$AK$184,I$10,0)))</f>
        <v>5894742</v>
      </c>
      <c r="J75" s="102">
        <f>IF((VLOOKUP($E75,'Income &amp; Expenditure Backsheet'!$D$7:$AK$184,J$10,0))="","",(VLOOKUP($E75,'Income &amp; Expenditure Backsheet'!$D$7:$AK$184,J$10,0)))</f>
        <v>5707992</v>
      </c>
      <c r="K75" s="102">
        <f>IF((VLOOKUP($E75,'Income &amp; Expenditure Backsheet'!$D$7:$AK$184,K$10,0))="","",(VLOOKUP($E75,'Income &amp; Expenditure Backsheet'!$D$7:$AK$184,K$10,0)))</f>
        <v>21543698</v>
      </c>
      <c r="L75" s="102">
        <f>IF((VLOOKUP($E75,'Income &amp; Expenditure Backsheet'!$D$7:$AK$184,L$10,0))="","",(VLOOKUP($E75,'Income &amp; Expenditure Backsheet'!$D$7:$AK$184,L$10,0)))</f>
        <v>61860013</v>
      </c>
      <c r="M75" s="102">
        <f>IF((VLOOKUP($E75,'Income &amp; Expenditure Backsheet'!$D$7:$AK$184,M$10,0))="","",(VLOOKUP($E75,'Income &amp; Expenditure Backsheet'!$D$7:$AK$184,M$10,0)))</f>
        <v>28176379.900000002</v>
      </c>
      <c r="N75" s="102">
        <f>IF((VLOOKUP($E75,'Income &amp; Expenditure Backsheet'!$D$7:$AK$184,N$10,0))="","",(VLOOKUP($E75,'Income &amp; Expenditure Backsheet'!$D$7:$AK$184,N$10,0)))</f>
        <v>4283179.96</v>
      </c>
      <c r="O75" s="102">
        <f>IF((VLOOKUP($E75,'Income &amp; Expenditure Backsheet'!$D$7:$AK$184,O$10,0))="","",(VLOOKUP($E75,'Income &amp; Expenditure Backsheet'!$D$7:$AK$184,O$10,0)))</f>
        <v>18827627.610000003</v>
      </c>
      <c r="P75" s="102">
        <f>IF((VLOOKUP($E75,'Income &amp; Expenditure Backsheet'!$D$7:$AK$184,P$10,0))="","",(VLOOKUP($E75,'Income &amp; Expenditure Backsheet'!$D$7:$AK$184,P$10,0)))</f>
        <v>7412178</v>
      </c>
      <c r="Q75" s="102">
        <f>IF((VLOOKUP($E75,'Income &amp; Expenditure Backsheet'!$D$7:$AK$184,Q$10,0))="","",(VLOOKUP($E75,'Income &amp; Expenditure Backsheet'!$D$7:$AK$184,Q$10,0)))</f>
        <v>58699365.470000006</v>
      </c>
      <c r="R75" s="102">
        <f>IF((VLOOKUP($E75,'Income &amp; Expenditure Backsheet'!$D$7:$AK$184,R$10,0))="","",(VLOOKUP($E75,'Income &amp; Expenditure Backsheet'!$D$7:$AK$184,R$10,0)))</f>
        <v>28176379.900000002</v>
      </c>
      <c r="S75" s="102">
        <f>IF((VLOOKUP($E75,'Income &amp; Expenditure Backsheet'!$D$7:$AK$184,S$10,0))="","",(VLOOKUP($E75,'Income &amp; Expenditure Backsheet'!$D$7:$AK$184,S$10,0)))</f>
        <v>4283179.96</v>
      </c>
      <c r="T75" s="102">
        <f>IF((VLOOKUP($E75,'Income &amp; Expenditure Backsheet'!$D$7:$AK$184,T$10,0))="","",(VLOOKUP($E75,'Income &amp; Expenditure Backsheet'!$D$7:$AK$184,T$10,0)))</f>
        <v>18827627.610000003</v>
      </c>
      <c r="U75" s="102">
        <f>IF((VLOOKUP($E75,'Income &amp; Expenditure Backsheet'!$D$7:$AK$184,U$10,0))="","",(VLOOKUP($E75,'Income &amp; Expenditure Backsheet'!$D$7:$AK$184,U$10,0)))</f>
        <v>7412178</v>
      </c>
      <c r="V75" s="102">
        <f>IF((VLOOKUP($E75,'Income &amp; Expenditure Backsheet'!$D$7:$AK$184,V$10,0))="","",(VLOOKUP($E75,'Income &amp; Expenditure Backsheet'!$D$7:$AK$184,V$10,0)))</f>
        <v>58699365.470000006</v>
      </c>
    </row>
    <row r="76" spans="2:22" ht="16.5" customHeight="1">
      <c r="B76" s="42" t="s">
        <v>16</v>
      </c>
      <c r="C76" s="43" t="s">
        <v>28</v>
      </c>
      <c r="D76" s="45" t="s">
        <v>42</v>
      </c>
      <c r="E76" s="43" t="s">
        <v>135</v>
      </c>
      <c r="F76" s="45" t="s">
        <v>136</v>
      </c>
      <c r="G76" s="101">
        <f>IF((VLOOKUP($E76,'Income &amp; Expenditure Backsheet'!$D$7:$AK$184,G$10,0))="","",(VLOOKUP($E76,'Income &amp; Expenditure Backsheet'!$D$7:$AK$184,G$10,0)))</f>
        <v>23906550</v>
      </c>
      <c r="H76" s="102">
        <f>IF((VLOOKUP($E76,'Income &amp; Expenditure Backsheet'!$D$7:$AK$184,H$10,0))="","",(VLOOKUP($E76,'Income &amp; Expenditure Backsheet'!$D$7:$AK$184,H$10,0)))</f>
        <v>5976638</v>
      </c>
      <c r="I76" s="102">
        <f>IF((VLOOKUP($E76,'Income &amp; Expenditure Backsheet'!$D$7:$AK$184,I$10,0))="","",(VLOOKUP($E76,'Income &amp; Expenditure Backsheet'!$D$7:$AK$184,I$10,0)))</f>
        <v>5976638</v>
      </c>
      <c r="J76" s="102">
        <f>IF((VLOOKUP($E76,'Income &amp; Expenditure Backsheet'!$D$7:$AK$184,J$10,0))="","",(VLOOKUP($E76,'Income &amp; Expenditure Backsheet'!$D$7:$AK$184,J$10,0)))</f>
        <v>5976638</v>
      </c>
      <c r="K76" s="102">
        <f>IF((VLOOKUP($E76,'Income &amp; Expenditure Backsheet'!$D$7:$AK$184,K$10,0))="","",(VLOOKUP($E76,'Income &amp; Expenditure Backsheet'!$D$7:$AK$184,K$10,0)))</f>
        <v>5976638</v>
      </c>
      <c r="L76" s="102">
        <f>IF((VLOOKUP($E76,'Income &amp; Expenditure Backsheet'!$D$7:$AK$184,L$10,0))="","",(VLOOKUP($E76,'Income &amp; Expenditure Backsheet'!$D$7:$AK$184,L$10,0)))</f>
        <v>23906552</v>
      </c>
      <c r="M76" s="102">
        <f>IF((VLOOKUP($E76,'Income &amp; Expenditure Backsheet'!$D$7:$AK$184,M$10,0))="","",(VLOOKUP($E76,'Income &amp; Expenditure Backsheet'!$D$7:$AK$184,M$10,0)))</f>
        <v>5750000</v>
      </c>
      <c r="N76" s="102">
        <f>IF((VLOOKUP($E76,'Income &amp; Expenditure Backsheet'!$D$7:$AK$184,N$10,0))="","",(VLOOKUP($E76,'Income &amp; Expenditure Backsheet'!$D$7:$AK$184,N$10,0)))</f>
        <v>6068000</v>
      </c>
      <c r="O76" s="102">
        <f>IF((VLOOKUP($E76,'Income &amp; Expenditure Backsheet'!$D$7:$AK$184,O$10,0))="","",(VLOOKUP($E76,'Income &amp; Expenditure Backsheet'!$D$7:$AK$184,O$10,0)))</f>
        <v>5737000</v>
      </c>
      <c r="P76" s="102">
        <f>IF((VLOOKUP($E76,'Income &amp; Expenditure Backsheet'!$D$7:$AK$184,P$10,0))="","",(VLOOKUP($E76,'Income &amp; Expenditure Backsheet'!$D$7:$AK$184,P$10,0)))</f>
        <v>6351500</v>
      </c>
      <c r="Q76" s="102">
        <f>IF((VLOOKUP($E76,'Income &amp; Expenditure Backsheet'!$D$7:$AK$184,Q$10,0))="","",(VLOOKUP($E76,'Income &amp; Expenditure Backsheet'!$D$7:$AK$184,Q$10,0)))</f>
        <v>23906500</v>
      </c>
      <c r="R76" s="102">
        <f>IF((VLOOKUP($E76,'Income &amp; Expenditure Backsheet'!$D$7:$AK$184,R$10,0))="","",(VLOOKUP($E76,'Income &amp; Expenditure Backsheet'!$D$7:$AK$184,R$10,0)))</f>
        <v>5750000</v>
      </c>
      <c r="S76" s="102">
        <f>IF((VLOOKUP($E76,'Income &amp; Expenditure Backsheet'!$D$7:$AK$184,S$10,0))="","",(VLOOKUP($E76,'Income &amp; Expenditure Backsheet'!$D$7:$AK$184,S$10,0)))</f>
        <v>6068000</v>
      </c>
      <c r="T76" s="102">
        <f>IF((VLOOKUP($E76,'Income &amp; Expenditure Backsheet'!$D$7:$AK$184,T$10,0))="","",(VLOOKUP($E76,'Income &amp; Expenditure Backsheet'!$D$7:$AK$184,T$10,0)))</f>
        <v>5737000</v>
      </c>
      <c r="U76" s="102">
        <f>IF((VLOOKUP($E76,'Income &amp; Expenditure Backsheet'!$D$7:$AK$184,U$10,0))="","",(VLOOKUP($E76,'Income &amp; Expenditure Backsheet'!$D$7:$AK$184,U$10,0)))</f>
        <v>6352000</v>
      </c>
      <c r="V76" s="102">
        <f>IF((VLOOKUP($E76,'Income &amp; Expenditure Backsheet'!$D$7:$AK$184,V$10,0))="","",(VLOOKUP($E76,'Income &amp; Expenditure Backsheet'!$D$7:$AK$184,V$10,0)))</f>
        <v>23907000</v>
      </c>
    </row>
    <row r="77" spans="2:22" ht="16.5" customHeight="1">
      <c r="B77" s="42" t="s">
        <v>22</v>
      </c>
      <c r="C77" s="43" t="s">
        <v>40</v>
      </c>
      <c r="D77" s="45" t="s">
        <v>62</v>
      </c>
      <c r="E77" s="43" t="s">
        <v>137</v>
      </c>
      <c r="F77" s="45" t="s">
        <v>138</v>
      </c>
      <c r="G77" s="101">
        <f>IF((VLOOKUP($E77,'Income &amp; Expenditure Backsheet'!$D$7:$AK$184,G$10,0))="","",(VLOOKUP($E77,'Income &amp; Expenditure Backsheet'!$D$7:$AK$184,G$10,0)))</f>
        <v>39333798</v>
      </c>
      <c r="H77" s="102">
        <f>IF((VLOOKUP($E77,'Income &amp; Expenditure Backsheet'!$D$7:$AK$184,H$10,0))="","",(VLOOKUP($E77,'Income &amp; Expenditure Backsheet'!$D$7:$AK$184,H$10,0)))</f>
        <v>9833000</v>
      </c>
      <c r="I77" s="102">
        <f>IF((VLOOKUP($E77,'Income &amp; Expenditure Backsheet'!$D$7:$AK$184,I$10,0))="","",(VLOOKUP($E77,'Income &amp; Expenditure Backsheet'!$D$7:$AK$184,I$10,0)))</f>
        <v>9833000</v>
      </c>
      <c r="J77" s="102">
        <f>IF((VLOOKUP($E77,'Income &amp; Expenditure Backsheet'!$D$7:$AK$184,J$10,0))="","",(VLOOKUP($E77,'Income &amp; Expenditure Backsheet'!$D$7:$AK$184,J$10,0)))</f>
        <v>9833000</v>
      </c>
      <c r="K77" s="102">
        <f>IF((VLOOKUP($E77,'Income &amp; Expenditure Backsheet'!$D$7:$AK$184,K$10,0))="","",(VLOOKUP($E77,'Income &amp; Expenditure Backsheet'!$D$7:$AK$184,K$10,0)))</f>
        <v>9834798</v>
      </c>
      <c r="L77" s="102">
        <f>IF((VLOOKUP($E77,'Income &amp; Expenditure Backsheet'!$D$7:$AK$184,L$10,0))="","",(VLOOKUP($E77,'Income &amp; Expenditure Backsheet'!$D$7:$AK$184,L$10,0)))</f>
        <v>39333798</v>
      </c>
      <c r="M77" s="102">
        <f>IF((VLOOKUP($E77,'Income &amp; Expenditure Backsheet'!$D$7:$AK$184,M$10,0))="","",(VLOOKUP($E77,'Income &amp; Expenditure Backsheet'!$D$7:$AK$184,M$10,0)))</f>
        <v>9833000</v>
      </c>
      <c r="N77" s="102">
        <f>IF((VLOOKUP($E77,'Income &amp; Expenditure Backsheet'!$D$7:$AK$184,N$10,0))="","",(VLOOKUP($E77,'Income &amp; Expenditure Backsheet'!$D$7:$AK$184,N$10,0)))</f>
        <v>9833000</v>
      </c>
      <c r="O77" s="102">
        <f>IF((VLOOKUP($E77,'Income &amp; Expenditure Backsheet'!$D$7:$AK$184,O$10,0))="","",(VLOOKUP($E77,'Income &amp; Expenditure Backsheet'!$D$7:$AK$184,O$10,0)))</f>
        <v>9833000</v>
      </c>
      <c r="P77" s="102">
        <f>IF((VLOOKUP($E77,'Income &amp; Expenditure Backsheet'!$D$7:$AK$184,P$10,0))="","",(VLOOKUP($E77,'Income &amp; Expenditure Backsheet'!$D$7:$AK$184,P$10,0)))</f>
        <v>9834798</v>
      </c>
      <c r="Q77" s="102">
        <f>IF((VLOOKUP($E77,'Income &amp; Expenditure Backsheet'!$D$7:$AK$184,Q$10,0))="","",(VLOOKUP($E77,'Income &amp; Expenditure Backsheet'!$D$7:$AK$184,Q$10,0)))</f>
        <v>39333798</v>
      </c>
      <c r="R77" s="102">
        <f>IF((VLOOKUP($E77,'Income &amp; Expenditure Backsheet'!$D$7:$AK$184,R$10,0))="","",(VLOOKUP($E77,'Income &amp; Expenditure Backsheet'!$D$7:$AK$184,R$10,0)))</f>
        <v>9854000</v>
      </c>
      <c r="S77" s="102">
        <f>IF((VLOOKUP($E77,'Income &amp; Expenditure Backsheet'!$D$7:$AK$184,S$10,0))="","",(VLOOKUP($E77,'Income &amp; Expenditure Backsheet'!$D$7:$AK$184,S$10,0)))</f>
        <v>9961000</v>
      </c>
      <c r="T77" s="102">
        <f>IF((VLOOKUP($E77,'Income &amp; Expenditure Backsheet'!$D$7:$AK$184,T$10,0))="","",(VLOOKUP($E77,'Income &amp; Expenditure Backsheet'!$D$7:$AK$184,T$10,0)))</f>
        <v>9769000</v>
      </c>
      <c r="U77" s="102">
        <f>IF((VLOOKUP($E77,'Income &amp; Expenditure Backsheet'!$D$7:$AK$184,U$10,0))="","",(VLOOKUP($E77,'Income &amp; Expenditure Backsheet'!$D$7:$AK$184,U$10,0)))</f>
        <v>9868798</v>
      </c>
      <c r="V77" s="102">
        <f>IF((VLOOKUP($E77,'Income &amp; Expenditure Backsheet'!$D$7:$AK$184,V$10,0))="","",(VLOOKUP($E77,'Income &amp; Expenditure Backsheet'!$D$7:$AK$184,V$10,0)))</f>
        <v>39452798</v>
      </c>
    </row>
    <row r="78" spans="2:22" ht="16.5" customHeight="1">
      <c r="B78" s="42" t="s">
        <v>18</v>
      </c>
      <c r="C78" s="43" t="s">
        <v>32</v>
      </c>
      <c r="D78" s="45" t="s">
        <v>50</v>
      </c>
      <c r="E78" s="43" t="s">
        <v>139</v>
      </c>
      <c r="F78" s="45" t="s">
        <v>140</v>
      </c>
      <c r="G78" s="101">
        <f>IF((VLOOKUP($E78,'Income &amp; Expenditure Backsheet'!$D$7:$AK$184,G$10,0))="","",(VLOOKUP($E78,'Income &amp; Expenditure Backsheet'!$D$7:$AK$184,G$10,0)))</f>
        <v>62011624</v>
      </c>
      <c r="H78" s="102">
        <f>IF((VLOOKUP($E78,'Income &amp; Expenditure Backsheet'!$D$7:$AK$184,H$10,0))="","",(VLOOKUP($E78,'Income &amp; Expenditure Backsheet'!$D$7:$AK$184,H$10,0)))</f>
        <v>15502906</v>
      </c>
      <c r="I78" s="102">
        <f>IF((VLOOKUP($E78,'Income &amp; Expenditure Backsheet'!$D$7:$AK$184,I$10,0))="","",(VLOOKUP($E78,'Income &amp; Expenditure Backsheet'!$D$7:$AK$184,I$10,0)))</f>
        <v>15502906</v>
      </c>
      <c r="J78" s="102">
        <f>IF((VLOOKUP($E78,'Income &amp; Expenditure Backsheet'!$D$7:$AK$184,J$10,0))="","",(VLOOKUP($E78,'Income &amp; Expenditure Backsheet'!$D$7:$AK$184,J$10,0)))</f>
        <v>15502906</v>
      </c>
      <c r="K78" s="102">
        <f>IF((VLOOKUP($E78,'Income &amp; Expenditure Backsheet'!$D$7:$AK$184,K$10,0))="","",(VLOOKUP($E78,'Income &amp; Expenditure Backsheet'!$D$7:$AK$184,K$10,0)))</f>
        <v>15502906</v>
      </c>
      <c r="L78" s="102">
        <f>IF((VLOOKUP($E78,'Income &amp; Expenditure Backsheet'!$D$7:$AK$184,L$10,0))="","",(VLOOKUP($E78,'Income &amp; Expenditure Backsheet'!$D$7:$AK$184,L$10,0)))</f>
        <v>62011624</v>
      </c>
      <c r="M78" s="102">
        <f>IF((VLOOKUP($E78,'Income &amp; Expenditure Backsheet'!$D$7:$AK$184,M$10,0))="","",(VLOOKUP($E78,'Income &amp; Expenditure Backsheet'!$D$7:$AK$184,M$10,0)))</f>
        <v>15395601</v>
      </c>
      <c r="N78" s="102">
        <f>IF((VLOOKUP($E78,'Income &amp; Expenditure Backsheet'!$D$7:$AK$184,N$10,0))="","",(VLOOKUP($E78,'Income &amp; Expenditure Backsheet'!$D$7:$AK$184,N$10,0)))</f>
        <v>15701800</v>
      </c>
      <c r="O78" s="102">
        <f>IF((VLOOKUP($E78,'Income &amp; Expenditure Backsheet'!$D$7:$AK$184,O$10,0))="","",(VLOOKUP($E78,'Income &amp; Expenditure Backsheet'!$D$7:$AK$184,O$10,0)))</f>
        <v>15566029</v>
      </c>
      <c r="P78" s="102">
        <f>IF((VLOOKUP($E78,'Income &amp; Expenditure Backsheet'!$D$7:$AK$184,P$10,0))="","",(VLOOKUP($E78,'Income &amp; Expenditure Backsheet'!$D$7:$AK$184,P$10,0)))</f>
        <v>15348194</v>
      </c>
      <c r="Q78" s="102">
        <f>IF((VLOOKUP($E78,'Income &amp; Expenditure Backsheet'!$D$7:$AK$184,Q$10,0))="","",(VLOOKUP($E78,'Income &amp; Expenditure Backsheet'!$D$7:$AK$184,Q$10,0)))</f>
        <v>62011624</v>
      </c>
      <c r="R78" s="102">
        <f>IF((VLOOKUP($E78,'Income &amp; Expenditure Backsheet'!$D$7:$AK$184,R$10,0))="","",(VLOOKUP($E78,'Income &amp; Expenditure Backsheet'!$D$7:$AK$184,R$10,0)))</f>
        <v>15395601</v>
      </c>
      <c r="S78" s="102">
        <f>IF((VLOOKUP($E78,'Income &amp; Expenditure Backsheet'!$D$7:$AK$184,S$10,0))="","",(VLOOKUP($E78,'Income &amp; Expenditure Backsheet'!$D$7:$AK$184,S$10,0)))</f>
        <v>15701800</v>
      </c>
      <c r="T78" s="102">
        <f>IF((VLOOKUP($E78,'Income &amp; Expenditure Backsheet'!$D$7:$AK$184,T$10,0))="","",(VLOOKUP($E78,'Income &amp; Expenditure Backsheet'!$D$7:$AK$184,T$10,0)))</f>
        <v>14862080</v>
      </c>
      <c r="U78" s="102">
        <f>IF((VLOOKUP($E78,'Income &amp; Expenditure Backsheet'!$D$7:$AK$184,U$10,0))="","",(VLOOKUP($E78,'Income &amp; Expenditure Backsheet'!$D$7:$AK$184,U$10,0)))</f>
        <v>16386729</v>
      </c>
      <c r="V78" s="102">
        <f>IF((VLOOKUP($E78,'Income &amp; Expenditure Backsheet'!$D$7:$AK$184,V$10,0))="","",(VLOOKUP($E78,'Income &amp; Expenditure Backsheet'!$D$7:$AK$184,V$10,0)))</f>
        <v>62346210</v>
      </c>
    </row>
    <row r="79" spans="2:22" ht="16.5" customHeight="1">
      <c r="B79" s="42" t="s">
        <v>20</v>
      </c>
      <c r="C79" s="43" t="s">
        <v>36</v>
      </c>
      <c r="D79" s="45" t="s">
        <v>64</v>
      </c>
      <c r="E79" s="43" t="s">
        <v>141</v>
      </c>
      <c r="F79" s="45" t="s">
        <v>142</v>
      </c>
      <c r="G79" s="101">
        <f>IF((VLOOKUP($E79,'Income &amp; Expenditure Backsheet'!$D$7:$AK$184,G$10,0))="","",(VLOOKUP($E79,'Income &amp; Expenditure Backsheet'!$D$7:$AK$184,G$10,0)))</f>
        <v>61433769</v>
      </c>
      <c r="H79" s="102">
        <f>IF((VLOOKUP($E79,'Income &amp; Expenditure Backsheet'!$D$7:$AK$184,H$10,0))="","",(VLOOKUP($E79,'Income &amp; Expenditure Backsheet'!$D$7:$AK$184,H$10,0)))</f>
        <v>15363505</v>
      </c>
      <c r="I79" s="102">
        <f>IF((VLOOKUP($E79,'Income &amp; Expenditure Backsheet'!$D$7:$AK$184,I$10,0))="","",(VLOOKUP($E79,'Income &amp; Expenditure Backsheet'!$D$7:$AK$184,I$10,0)))</f>
        <v>15363505</v>
      </c>
      <c r="J79" s="102">
        <f>IF((VLOOKUP($E79,'Income &amp; Expenditure Backsheet'!$D$7:$AK$184,J$10,0))="","",(VLOOKUP($E79,'Income &amp; Expenditure Backsheet'!$D$7:$AK$184,J$10,0)))</f>
        <v>15363505</v>
      </c>
      <c r="K79" s="102">
        <f>IF((VLOOKUP($E79,'Income &amp; Expenditure Backsheet'!$D$7:$AK$184,K$10,0))="","",(VLOOKUP($E79,'Income &amp; Expenditure Backsheet'!$D$7:$AK$184,K$10,0)))</f>
        <v>15363505</v>
      </c>
      <c r="L79" s="102">
        <f>IF((VLOOKUP($E79,'Income &amp; Expenditure Backsheet'!$D$7:$AK$184,L$10,0))="","",(VLOOKUP($E79,'Income &amp; Expenditure Backsheet'!$D$7:$AK$184,L$10,0)))</f>
        <v>61454020</v>
      </c>
      <c r="M79" s="102">
        <f>IF((VLOOKUP($E79,'Income &amp; Expenditure Backsheet'!$D$7:$AK$184,M$10,0))="","",(VLOOKUP($E79,'Income &amp; Expenditure Backsheet'!$D$7:$AK$184,M$10,0)))</f>
        <v>14394913</v>
      </c>
      <c r="N79" s="102">
        <f>IF((VLOOKUP($E79,'Income &amp; Expenditure Backsheet'!$D$7:$AK$184,N$10,0))="","",(VLOOKUP($E79,'Income &amp; Expenditure Backsheet'!$D$7:$AK$184,N$10,0)))</f>
        <v>15959771</v>
      </c>
      <c r="O79" s="102">
        <f>IF((VLOOKUP($E79,'Income &amp; Expenditure Backsheet'!$D$7:$AK$184,O$10,0))="","",(VLOOKUP($E79,'Income &amp; Expenditure Backsheet'!$D$7:$AK$184,O$10,0)))</f>
        <v>16032112</v>
      </c>
      <c r="P79" s="102">
        <f>IF((VLOOKUP($E79,'Income &amp; Expenditure Backsheet'!$D$7:$AK$184,P$10,0))="","",(VLOOKUP($E79,'Income &amp; Expenditure Backsheet'!$D$7:$AK$184,P$10,0)))</f>
        <v>17070396.71837464</v>
      </c>
      <c r="Q79" s="102">
        <f>IF((VLOOKUP($E79,'Income &amp; Expenditure Backsheet'!$D$7:$AK$184,Q$10,0))="","",(VLOOKUP($E79,'Income &amp; Expenditure Backsheet'!$D$7:$AK$184,Q$10,0)))</f>
        <v>63457192.71837464</v>
      </c>
      <c r="R79" s="102">
        <f>IF((VLOOKUP($E79,'Income &amp; Expenditure Backsheet'!$D$7:$AK$184,R$10,0))="","",(VLOOKUP($E79,'Income &amp; Expenditure Backsheet'!$D$7:$AK$184,R$10,0)))</f>
        <v>14394913</v>
      </c>
      <c r="S79" s="102">
        <f>IF((VLOOKUP($E79,'Income &amp; Expenditure Backsheet'!$D$7:$AK$184,S$10,0))="","",(VLOOKUP($E79,'Income &amp; Expenditure Backsheet'!$D$7:$AK$184,S$10,0)))</f>
        <v>15959771</v>
      </c>
      <c r="T79" s="102">
        <f>IF((VLOOKUP($E79,'Income &amp; Expenditure Backsheet'!$D$7:$AK$184,T$10,0))="","",(VLOOKUP($E79,'Income &amp; Expenditure Backsheet'!$D$7:$AK$184,T$10,0)))</f>
        <v>16032112</v>
      </c>
      <c r="U79" s="102">
        <f>IF((VLOOKUP($E79,'Income &amp; Expenditure Backsheet'!$D$7:$AK$184,U$10,0))="","",(VLOOKUP($E79,'Income &amp; Expenditure Backsheet'!$D$7:$AK$184,U$10,0)))</f>
        <v>17070396.71837464</v>
      </c>
      <c r="V79" s="102">
        <f>IF((VLOOKUP($E79,'Income &amp; Expenditure Backsheet'!$D$7:$AK$184,V$10,0))="","",(VLOOKUP($E79,'Income &amp; Expenditure Backsheet'!$D$7:$AK$184,V$10,0)))</f>
        <v>63457192.71837464</v>
      </c>
    </row>
    <row r="80" spans="2:22" ht="16.5" customHeight="1">
      <c r="B80" s="42" t="s">
        <v>16</v>
      </c>
      <c r="C80" s="43" t="s">
        <v>28</v>
      </c>
      <c r="D80" s="45" t="s">
        <v>42</v>
      </c>
      <c r="E80" s="43" t="s">
        <v>143</v>
      </c>
      <c r="F80" s="45" t="s">
        <v>144</v>
      </c>
      <c r="G80" s="101">
        <f>IF((VLOOKUP($E80,'Income &amp; Expenditure Backsheet'!$D$7:$AK$184,G$10,0))="","",(VLOOKUP($E80,'Income &amp; Expenditure Backsheet'!$D$7:$AK$184,G$10,0)))</f>
        <v>22481804</v>
      </c>
      <c r="H80" s="102">
        <f>IF((VLOOKUP($E80,'Income &amp; Expenditure Backsheet'!$D$7:$AK$184,H$10,0))="","",(VLOOKUP($E80,'Income &amp; Expenditure Backsheet'!$D$7:$AK$184,H$10,0)))</f>
        <v>5620451</v>
      </c>
      <c r="I80" s="102">
        <f>IF((VLOOKUP($E80,'Income &amp; Expenditure Backsheet'!$D$7:$AK$184,I$10,0))="","",(VLOOKUP($E80,'Income &amp; Expenditure Backsheet'!$D$7:$AK$184,I$10,0)))</f>
        <v>5620451</v>
      </c>
      <c r="J80" s="102">
        <f>IF((VLOOKUP($E80,'Income &amp; Expenditure Backsheet'!$D$7:$AK$184,J$10,0))="","",(VLOOKUP($E80,'Income &amp; Expenditure Backsheet'!$D$7:$AK$184,J$10,0)))</f>
        <v>5620451</v>
      </c>
      <c r="K80" s="102">
        <f>IF((VLOOKUP($E80,'Income &amp; Expenditure Backsheet'!$D$7:$AK$184,K$10,0))="","",(VLOOKUP($E80,'Income &amp; Expenditure Backsheet'!$D$7:$AK$184,K$10,0)))</f>
        <v>5620451</v>
      </c>
      <c r="L80" s="102">
        <f>IF((VLOOKUP($E80,'Income &amp; Expenditure Backsheet'!$D$7:$AK$184,L$10,0))="","",(VLOOKUP($E80,'Income &amp; Expenditure Backsheet'!$D$7:$AK$184,L$10,0)))</f>
        <v>22481804</v>
      </c>
      <c r="M80" s="102">
        <f>IF((VLOOKUP($E80,'Income &amp; Expenditure Backsheet'!$D$7:$AK$184,M$10,0))="","",(VLOOKUP($E80,'Income &amp; Expenditure Backsheet'!$D$7:$AK$184,M$10,0)))</f>
        <v>5620451</v>
      </c>
      <c r="N80" s="102">
        <f>IF((VLOOKUP($E80,'Income &amp; Expenditure Backsheet'!$D$7:$AK$184,N$10,0))="","",(VLOOKUP($E80,'Income &amp; Expenditure Backsheet'!$D$7:$AK$184,N$10,0)))</f>
        <v>5620451</v>
      </c>
      <c r="O80" s="102">
        <f>IF((VLOOKUP($E80,'Income &amp; Expenditure Backsheet'!$D$7:$AK$184,O$10,0))="","",(VLOOKUP($E80,'Income &amp; Expenditure Backsheet'!$D$7:$AK$184,O$10,0)))</f>
        <v>5620451</v>
      </c>
      <c r="P80" s="102">
        <f>IF((VLOOKUP($E80,'Income &amp; Expenditure Backsheet'!$D$7:$AK$184,P$10,0))="","",(VLOOKUP($E80,'Income &amp; Expenditure Backsheet'!$D$7:$AK$184,P$10,0)))</f>
        <v>5620451</v>
      </c>
      <c r="Q80" s="102">
        <f>IF((VLOOKUP($E80,'Income &amp; Expenditure Backsheet'!$D$7:$AK$184,Q$10,0))="","",(VLOOKUP($E80,'Income &amp; Expenditure Backsheet'!$D$7:$AK$184,Q$10,0)))</f>
        <v>22481804</v>
      </c>
      <c r="R80" s="102">
        <f>IF((VLOOKUP($E80,'Income &amp; Expenditure Backsheet'!$D$7:$AK$184,R$10,0))="","",(VLOOKUP($E80,'Income &amp; Expenditure Backsheet'!$D$7:$AK$184,R$10,0)))</f>
        <v>5620451</v>
      </c>
      <c r="S80" s="102">
        <f>IF((VLOOKUP($E80,'Income &amp; Expenditure Backsheet'!$D$7:$AK$184,S$10,0))="","",(VLOOKUP($E80,'Income &amp; Expenditure Backsheet'!$D$7:$AK$184,S$10,0)))</f>
        <v>5620451</v>
      </c>
      <c r="T80" s="102">
        <f>IF((VLOOKUP($E80,'Income &amp; Expenditure Backsheet'!$D$7:$AK$184,T$10,0))="","",(VLOOKUP($E80,'Income &amp; Expenditure Backsheet'!$D$7:$AK$184,T$10,0)))</f>
        <v>5620451</v>
      </c>
      <c r="U80" s="102">
        <f>IF((VLOOKUP($E80,'Income &amp; Expenditure Backsheet'!$D$7:$AK$184,U$10,0))="","",(VLOOKUP($E80,'Income &amp; Expenditure Backsheet'!$D$7:$AK$184,U$10,0)))</f>
        <v>5620451</v>
      </c>
      <c r="V80" s="102">
        <f>IF((VLOOKUP($E80,'Income &amp; Expenditure Backsheet'!$D$7:$AK$184,V$10,0))="","",(VLOOKUP($E80,'Income &amp; Expenditure Backsheet'!$D$7:$AK$184,V$10,0)))</f>
        <v>22481804</v>
      </c>
    </row>
    <row r="81" spans="2:22" ht="16.5" customHeight="1">
      <c r="B81" s="42" t="s">
        <v>22</v>
      </c>
      <c r="C81" s="43" t="s">
        <v>38</v>
      </c>
      <c r="D81" s="45" t="s">
        <v>58</v>
      </c>
      <c r="E81" s="43" t="s">
        <v>145</v>
      </c>
      <c r="F81" s="45" t="s">
        <v>146</v>
      </c>
      <c r="G81" s="101">
        <f>IF((VLOOKUP($E81,'Income &amp; Expenditure Backsheet'!$D$7:$AK$184,G$10,0))="","",(VLOOKUP($E81,'Income &amp; Expenditure Backsheet'!$D$7:$AK$184,G$10,0)))</f>
        <v>43498671</v>
      </c>
      <c r="H81" s="102">
        <f>IF((VLOOKUP($E81,'Income &amp; Expenditure Backsheet'!$D$7:$AK$184,H$10,0))="","",(VLOOKUP($E81,'Income &amp; Expenditure Backsheet'!$D$7:$AK$184,H$10,0)))</f>
        <v>15061371</v>
      </c>
      <c r="I81" s="102">
        <f>IF((VLOOKUP($E81,'Income &amp; Expenditure Backsheet'!$D$7:$AK$184,I$10,0))="","",(VLOOKUP($E81,'Income &amp; Expenditure Backsheet'!$D$7:$AK$184,I$10,0)))</f>
        <v>9479100</v>
      </c>
      <c r="J81" s="102">
        <f>IF((VLOOKUP($E81,'Income &amp; Expenditure Backsheet'!$D$7:$AK$184,J$10,0))="","",(VLOOKUP($E81,'Income &amp; Expenditure Backsheet'!$D$7:$AK$184,J$10,0)))</f>
        <v>9479100</v>
      </c>
      <c r="K81" s="102">
        <f>IF((VLOOKUP($E81,'Income &amp; Expenditure Backsheet'!$D$7:$AK$184,K$10,0))="","",(VLOOKUP($E81,'Income &amp; Expenditure Backsheet'!$D$7:$AK$184,K$10,0)))</f>
        <v>9479100</v>
      </c>
      <c r="L81" s="102">
        <f>IF((VLOOKUP($E81,'Income &amp; Expenditure Backsheet'!$D$7:$AK$184,L$10,0))="","",(VLOOKUP($E81,'Income &amp; Expenditure Backsheet'!$D$7:$AK$184,L$10,0)))</f>
        <v>43498671</v>
      </c>
      <c r="M81" s="102">
        <f>IF((VLOOKUP($E81,'Income &amp; Expenditure Backsheet'!$D$7:$AK$184,M$10,0))="","",(VLOOKUP($E81,'Income &amp; Expenditure Backsheet'!$D$7:$AK$184,M$10,0)))</f>
        <v>11670336</v>
      </c>
      <c r="N81" s="102">
        <f>IF((VLOOKUP($E81,'Income &amp; Expenditure Backsheet'!$D$7:$AK$184,N$10,0))="","",(VLOOKUP($E81,'Income &amp; Expenditure Backsheet'!$D$7:$AK$184,N$10,0)))</f>
        <v>7004664</v>
      </c>
      <c r="O81" s="102">
        <f>IF((VLOOKUP($E81,'Income &amp; Expenditure Backsheet'!$D$7:$AK$184,O$10,0))="","",(VLOOKUP($E81,'Income &amp; Expenditure Backsheet'!$D$7:$AK$184,O$10,0)))</f>
        <v>13368000</v>
      </c>
      <c r="P81" s="102">
        <f>IF((VLOOKUP($E81,'Income &amp; Expenditure Backsheet'!$D$7:$AK$184,P$10,0))="","",(VLOOKUP($E81,'Income &amp; Expenditure Backsheet'!$D$7:$AK$184,P$10,0)))</f>
        <v>11455671</v>
      </c>
      <c r="Q81" s="102">
        <f>IF((VLOOKUP($E81,'Income &amp; Expenditure Backsheet'!$D$7:$AK$184,Q$10,0))="","",(VLOOKUP($E81,'Income &amp; Expenditure Backsheet'!$D$7:$AK$184,Q$10,0)))</f>
        <v>43498671</v>
      </c>
      <c r="R81" s="102">
        <f>IF((VLOOKUP($E81,'Income &amp; Expenditure Backsheet'!$D$7:$AK$184,R$10,0))="","",(VLOOKUP($E81,'Income &amp; Expenditure Backsheet'!$D$7:$AK$184,R$10,0)))</f>
        <v>11670336</v>
      </c>
      <c r="S81" s="102">
        <f>IF((VLOOKUP($E81,'Income &amp; Expenditure Backsheet'!$D$7:$AK$184,S$10,0))="","",(VLOOKUP($E81,'Income &amp; Expenditure Backsheet'!$D$7:$AK$184,S$10,0)))</f>
        <v>7004664</v>
      </c>
      <c r="T81" s="102">
        <f>IF((VLOOKUP($E81,'Income &amp; Expenditure Backsheet'!$D$7:$AK$184,T$10,0))="","",(VLOOKUP($E81,'Income &amp; Expenditure Backsheet'!$D$7:$AK$184,T$10,0)))</f>
        <v>13368000</v>
      </c>
      <c r="U81" s="102">
        <f>IF((VLOOKUP($E81,'Income &amp; Expenditure Backsheet'!$D$7:$AK$184,U$10,0))="","",(VLOOKUP($E81,'Income &amp; Expenditure Backsheet'!$D$7:$AK$184,U$10,0)))</f>
        <v>11455671</v>
      </c>
      <c r="V81" s="102">
        <f>IF((VLOOKUP($E81,'Income &amp; Expenditure Backsheet'!$D$7:$AK$184,V$10,0))="","",(VLOOKUP($E81,'Income &amp; Expenditure Backsheet'!$D$7:$AK$184,V$10,0)))</f>
        <v>43498671</v>
      </c>
    </row>
    <row r="82" spans="2:22" ht="16.5" customHeight="1">
      <c r="B82" s="42" t="s">
        <v>20</v>
      </c>
      <c r="C82" s="43" t="s">
        <v>36</v>
      </c>
      <c r="D82" s="45" t="s">
        <v>64</v>
      </c>
      <c r="E82" s="43" t="s">
        <v>147</v>
      </c>
      <c r="F82" s="45" t="s">
        <v>148</v>
      </c>
      <c r="G82" s="101">
        <f>IF((VLOOKUP($E82,'Income &amp; Expenditure Backsheet'!$D$7:$AK$184,G$10,0))="","",(VLOOKUP($E82,'Income &amp; Expenditure Backsheet'!$D$7:$AK$184,G$10,0)))</f>
        <v>22502445</v>
      </c>
      <c r="H82" s="102">
        <f>IF((VLOOKUP($E82,'Income &amp; Expenditure Backsheet'!$D$7:$AK$184,H$10,0))="","",(VLOOKUP($E82,'Income &amp; Expenditure Backsheet'!$D$7:$AK$184,H$10,0)))</f>
        <v>5625611.25</v>
      </c>
      <c r="I82" s="102">
        <f>IF((VLOOKUP($E82,'Income &amp; Expenditure Backsheet'!$D$7:$AK$184,I$10,0))="","",(VLOOKUP($E82,'Income &amp; Expenditure Backsheet'!$D$7:$AK$184,I$10,0)))</f>
        <v>5625611.25</v>
      </c>
      <c r="J82" s="102">
        <f>IF((VLOOKUP($E82,'Income &amp; Expenditure Backsheet'!$D$7:$AK$184,J$10,0))="","",(VLOOKUP($E82,'Income &amp; Expenditure Backsheet'!$D$7:$AK$184,J$10,0)))</f>
        <v>5625611.25</v>
      </c>
      <c r="K82" s="102">
        <f>IF((VLOOKUP($E82,'Income &amp; Expenditure Backsheet'!$D$7:$AK$184,K$10,0))="","",(VLOOKUP($E82,'Income &amp; Expenditure Backsheet'!$D$7:$AK$184,K$10,0)))</f>
        <v>5625611.25</v>
      </c>
      <c r="L82" s="102">
        <f>IF((VLOOKUP($E82,'Income &amp; Expenditure Backsheet'!$D$7:$AK$184,L$10,0))="","",(VLOOKUP($E82,'Income &amp; Expenditure Backsheet'!$D$7:$AK$184,L$10,0)))</f>
        <v>22502445</v>
      </c>
      <c r="M82" s="102">
        <f>IF((VLOOKUP($E82,'Income &amp; Expenditure Backsheet'!$D$7:$AK$184,M$10,0))="","",(VLOOKUP($E82,'Income &amp; Expenditure Backsheet'!$D$7:$AK$184,M$10,0)))</f>
        <v>5625611.25</v>
      </c>
      <c r="N82" s="102">
        <f>IF((VLOOKUP($E82,'Income &amp; Expenditure Backsheet'!$D$7:$AK$184,N$10,0))="","",(VLOOKUP($E82,'Income &amp; Expenditure Backsheet'!$D$7:$AK$184,N$10,0)))</f>
        <v>5625611.25</v>
      </c>
      <c r="O82" s="102">
        <f>IF((VLOOKUP($E82,'Income &amp; Expenditure Backsheet'!$D$7:$AK$184,O$10,0))="","",(VLOOKUP($E82,'Income &amp; Expenditure Backsheet'!$D$7:$AK$184,O$10,0)))</f>
        <v>5625611.25</v>
      </c>
      <c r="P82" s="102">
        <f>IF((VLOOKUP($E82,'Income &amp; Expenditure Backsheet'!$D$7:$AK$184,P$10,0))="","",(VLOOKUP($E82,'Income &amp; Expenditure Backsheet'!$D$7:$AK$184,P$10,0)))</f>
        <v>5625611.25</v>
      </c>
      <c r="Q82" s="102">
        <f>IF((VLOOKUP($E82,'Income &amp; Expenditure Backsheet'!$D$7:$AK$184,Q$10,0))="","",(VLOOKUP($E82,'Income &amp; Expenditure Backsheet'!$D$7:$AK$184,Q$10,0)))</f>
        <v>22502445</v>
      </c>
      <c r="R82" s="102">
        <f>IF((VLOOKUP($E82,'Income &amp; Expenditure Backsheet'!$D$7:$AK$184,R$10,0))="","",(VLOOKUP($E82,'Income &amp; Expenditure Backsheet'!$D$7:$AK$184,R$10,0)))</f>
        <v>5625611</v>
      </c>
      <c r="S82" s="102">
        <f>IF((VLOOKUP($E82,'Income &amp; Expenditure Backsheet'!$D$7:$AK$184,S$10,0))="","",(VLOOKUP($E82,'Income &amp; Expenditure Backsheet'!$D$7:$AK$184,S$10,0)))</f>
        <v>5625611</v>
      </c>
      <c r="T82" s="102">
        <f>IF((VLOOKUP($E82,'Income &amp; Expenditure Backsheet'!$D$7:$AK$184,T$10,0))="","",(VLOOKUP($E82,'Income &amp; Expenditure Backsheet'!$D$7:$AK$184,T$10,0)))</f>
        <v>5625611</v>
      </c>
      <c r="U82" s="102">
        <f>IF((VLOOKUP($E82,'Income &amp; Expenditure Backsheet'!$D$7:$AK$184,U$10,0))="","",(VLOOKUP($E82,'Income &amp; Expenditure Backsheet'!$D$7:$AK$184,U$10,0)))</f>
        <v>5625612</v>
      </c>
      <c r="V82" s="102">
        <f>IF((VLOOKUP($E82,'Income &amp; Expenditure Backsheet'!$D$7:$AK$184,V$10,0))="","",(VLOOKUP($E82,'Income &amp; Expenditure Backsheet'!$D$7:$AK$184,V$10,0)))</f>
        <v>22502445</v>
      </c>
    </row>
    <row r="83" spans="2:22" ht="16.5" customHeight="1">
      <c r="B83" s="42" t="s">
        <v>18</v>
      </c>
      <c r="C83" s="43" t="s">
        <v>34</v>
      </c>
      <c r="D83" s="45" t="s">
        <v>54</v>
      </c>
      <c r="E83" s="43" t="s">
        <v>149</v>
      </c>
      <c r="F83" s="45" t="s">
        <v>150</v>
      </c>
      <c r="G83" s="101">
        <f>IF((VLOOKUP($E83,'Income &amp; Expenditure Backsheet'!$D$7:$AK$184,G$10,0))="","",(VLOOKUP($E83,'Income &amp; Expenditure Backsheet'!$D$7:$AK$184,G$10,0)))</f>
        <v>98857783</v>
      </c>
      <c r="H83" s="102">
        <f>IF((VLOOKUP($E83,'Income &amp; Expenditure Backsheet'!$D$7:$AK$184,H$10,0))="","",(VLOOKUP($E83,'Income &amp; Expenditure Backsheet'!$D$7:$AK$184,H$10,0)))</f>
        <v>31176000</v>
      </c>
      <c r="I83" s="102">
        <f>IF((VLOOKUP($E83,'Income &amp; Expenditure Backsheet'!$D$7:$AK$184,I$10,0))="","",(VLOOKUP($E83,'Income &amp; Expenditure Backsheet'!$D$7:$AK$184,I$10,0)))</f>
        <v>22685000</v>
      </c>
      <c r="J83" s="102">
        <f>IF((VLOOKUP($E83,'Income &amp; Expenditure Backsheet'!$D$7:$AK$184,J$10,0))="","",(VLOOKUP($E83,'Income &amp; Expenditure Backsheet'!$D$7:$AK$184,J$10,0)))</f>
        <v>22499000</v>
      </c>
      <c r="K83" s="102">
        <f>IF((VLOOKUP($E83,'Income &amp; Expenditure Backsheet'!$D$7:$AK$184,K$10,0))="","",(VLOOKUP($E83,'Income &amp; Expenditure Backsheet'!$D$7:$AK$184,K$10,0)))</f>
        <v>22499000</v>
      </c>
      <c r="L83" s="102">
        <f>IF((VLOOKUP($E83,'Income &amp; Expenditure Backsheet'!$D$7:$AK$184,L$10,0))="","",(VLOOKUP($E83,'Income &amp; Expenditure Backsheet'!$D$7:$AK$184,L$10,0)))</f>
        <v>98859000</v>
      </c>
      <c r="M83" s="102">
        <f>IF((VLOOKUP($E83,'Income &amp; Expenditure Backsheet'!$D$7:$AK$184,M$10,0))="","",(VLOOKUP($E83,'Income &amp; Expenditure Backsheet'!$D$7:$AK$184,M$10,0)))</f>
        <v>31081000</v>
      </c>
      <c r="N83" s="102">
        <f>IF((VLOOKUP($E83,'Income &amp; Expenditure Backsheet'!$D$7:$AK$184,N$10,0))="","",(VLOOKUP($E83,'Income &amp; Expenditure Backsheet'!$D$7:$AK$184,N$10,0)))</f>
        <v>22671000</v>
      </c>
      <c r="O83" s="102">
        <f>IF((VLOOKUP($E83,'Income &amp; Expenditure Backsheet'!$D$7:$AK$184,O$10,0))="","",(VLOOKUP($E83,'Income &amp; Expenditure Backsheet'!$D$7:$AK$184,O$10,0)))</f>
        <v>22517000</v>
      </c>
      <c r="P83" s="102">
        <f>IF((VLOOKUP($E83,'Income &amp; Expenditure Backsheet'!$D$7:$AK$184,P$10,0))="","",(VLOOKUP($E83,'Income &amp; Expenditure Backsheet'!$D$7:$AK$184,P$10,0)))</f>
        <v>22590000</v>
      </c>
      <c r="Q83" s="102">
        <f>IF((VLOOKUP($E83,'Income &amp; Expenditure Backsheet'!$D$7:$AK$184,Q$10,0))="","",(VLOOKUP($E83,'Income &amp; Expenditure Backsheet'!$D$7:$AK$184,Q$10,0)))</f>
        <v>98859000</v>
      </c>
      <c r="R83" s="102">
        <f>IF((VLOOKUP($E83,'Income &amp; Expenditure Backsheet'!$D$7:$AK$184,R$10,0))="","",(VLOOKUP($E83,'Income &amp; Expenditure Backsheet'!$D$7:$AK$184,R$10,0)))</f>
        <v>31081000</v>
      </c>
      <c r="S83" s="102">
        <f>IF((VLOOKUP($E83,'Income &amp; Expenditure Backsheet'!$D$7:$AK$184,S$10,0))="","",(VLOOKUP($E83,'Income &amp; Expenditure Backsheet'!$D$7:$AK$184,S$10,0)))</f>
        <v>22671000</v>
      </c>
      <c r="T83" s="102">
        <f>IF((VLOOKUP($E83,'Income &amp; Expenditure Backsheet'!$D$7:$AK$184,T$10,0))="","",(VLOOKUP($E83,'Income &amp; Expenditure Backsheet'!$D$7:$AK$184,T$10,0)))</f>
        <v>22517000</v>
      </c>
      <c r="U83" s="102">
        <f>IF((VLOOKUP($E83,'Income &amp; Expenditure Backsheet'!$D$7:$AK$184,U$10,0))="","",(VLOOKUP($E83,'Income &amp; Expenditure Backsheet'!$D$7:$AK$184,U$10,0)))</f>
        <v>22388000</v>
      </c>
      <c r="V83" s="102">
        <f>IF((VLOOKUP($E83,'Income &amp; Expenditure Backsheet'!$D$7:$AK$184,V$10,0))="","",(VLOOKUP($E83,'Income &amp; Expenditure Backsheet'!$D$7:$AK$184,V$10,0)))</f>
        <v>98657000</v>
      </c>
    </row>
    <row r="84" spans="2:22" ht="16.5" customHeight="1">
      <c r="B84" s="42" t="s">
        <v>16</v>
      </c>
      <c r="C84" s="43" t="s">
        <v>24</v>
      </c>
      <c r="D84" s="45" t="s">
        <v>44</v>
      </c>
      <c r="E84" s="43" t="s">
        <v>151</v>
      </c>
      <c r="F84" s="45" t="s">
        <v>152</v>
      </c>
      <c r="G84" s="101">
        <f>IF((VLOOKUP($E84,'Income &amp; Expenditure Backsheet'!$D$7:$AK$184,G$10,0))="","",(VLOOKUP($E84,'Income &amp; Expenditure Backsheet'!$D$7:$AK$184,G$10,0)))</f>
        <v>16487846</v>
      </c>
      <c r="H84" s="102">
        <f>IF((VLOOKUP($E84,'Income &amp; Expenditure Backsheet'!$D$7:$AK$184,H$10,0))="","",(VLOOKUP($E84,'Income &amp; Expenditure Backsheet'!$D$7:$AK$184,H$10,0)))</f>
        <v>3771461.5000000005</v>
      </c>
      <c r="I84" s="102">
        <f>IF((VLOOKUP($E84,'Income &amp; Expenditure Backsheet'!$D$7:$AK$184,I$10,0))="","",(VLOOKUP($E84,'Income &amp; Expenditure Backsheet'!$D$7:$AK$184,I$10,0)))</f>
        <v>3982461.5000000005</v>
      </c>
      <c r="J84" s="102">
        <f>IF((VLOOKUP($E84,'Income &amp; Expenditure Backsheet'!$D$7:$AK$184,J$10,0))="","",(VLOOKUP($E84,'Income &amp; Expenditure Backsheet'!$D$7:$AK$184,J$10,0)))</f>
        <v>4552461.5</v>
      </c>
      <c r="K84" s="102">
        <f>IF((VLOOKUP($E84,'Income &amp; Expenditure Backsheet'!$D$7:$AK$184,K$10,0))="","",(VLOOKUP($E84,'Income &amp; Expenditure Backsheet'!$D$7:$AK$184,K$10,0)))</f>
        <v>4181461.5000000005</v>
      </c>
      <c r="L84" s="102">
        <f>IF((VLOOKUP($E84,'Income &amp; Expenditure Backsheet'!$D$7:$AK$184,L$10,0))="","",(VLOOKUP($E84,'Income &amp; Expenditure Backsheet'!$D$7:$AK$184,L$10,0)))</f>
        <v>16487846</v>
      </c>
      <c r="M84" s="102">
        <f>IF((VLOOKUP($E84,'Income &amp; Expenditure Backsheet'!$D$7:$AK$184,M$10,0))="","",(VLOOKUP($E84,'Income &amp; Expenditure Backsheet'!$D$7:$AK$184,M$10,0)))</f>
        <v>3771461.5000000005</v>
      </c>
      <c r="N84" s="102">
        <f>IF((VLOOKUP($E84,'Income &amp; Expenditure Backsheet'!$D$7:$AK$184,N$10,0))="","",(VLOOKUP($E84,'Income &amp; Expenditure Backsheet'!$D$7:$AK$184,N$10,0)))</f>
        <v>3586540</v>
      </c>
      <c r="O84" s="102">
        <f>IF((VLOOKUP($E84,'Income &amp; Expenditure Backsheet'!$D$7:$AK$184,O$10,0))="","",(VLOOKUP($E84,'Income &amp; Expenditure Backsheet'!$D$7:$AK$184,O$10,0)))</f>
        <v>4754540</v>
      </c>
      <c r="P84" s="102">
        <f>IF((VLOOKUP($E84,'Income &amp; Expenditure Backsheet'!$D$7:$AK$184,P$10,0))="","",(VLOOKUP($E84,'Income &amp; Expenditure Backsheet'!$D$7:$AK$184,P$10,0)))</f>
        <v>4375304.5</v>
      </c>
      <c r="Q84" s="102">
        <f>IF((VLOOKUP($E84,'Income &amp; Expenditure Backsheet'!$D$7:$AK$184,Q$10,0))="","",(VLOOKUP($E84,'Income &amp; Expenditure Backsheet'!$D$7:$AK$184,Q$10,0)))</f>
        <v>16487846</v>
      </c>
      <c r="R84" s="102">
        <f>IF((VLOOKUP($E84,'Income &amp; Expenditure Backsheet'!$D$7:$AK$184,R$10,0))="","",(VLOOKUP($E84,'Income &amp; Expenditure Backsheet'!$D$7:$AK$184,R$10,0)))</f>
        <v>3771462</v>
      </c>
      <c r="S84" s="102">
        <f>IF((VLOOKUP($E84,'Income &amp; Expenditure Backsheet'!$D$7:$AK$184,S$10,0))="","",(VLOOKUP($E84,'Income &amp; Expenditure Backsheet'!$D$7:$AK$184,S$10,0)))</f>
        <v>3586540</v>
      </c>
      <c r="T84" s="102">
        <f>IF((VLOOKUP($E84,'Income &amp; Expenditure Backsheet'!$D$7:$AK$184,T$10,0))="","",(VLOOKUP($E84,'Income &amp; Expenditure Backsheet'!$D$7:$AK$184,T$10,0)))</f>
        <v>4754540</v>
      </c>
      <c r="U84" s="102">
        <f>IF((VLOOKUP($E84,'Income &amp; Expenditure Backsheet'!$D$7:$AK$184,U$10,0))="","",(VLOOKUP($E84,'Income &amp; Expenditure Backsheet'!$D$7:$AK$184,U$10,0)))</f>
        <v>4375304.5</v>
      </c>
      <c r="V84" s="102">
        <f>IF((VLOOKUP($E84,'Income &amp; Expenditure Backsheet'!$D$7:$AK$184,V$10,0))="","",(VLOOKUP($E84,'Income &amp; Expenditure Backsheet'!$D$7:$AK$184,V$10,0)))</f>
        <v>16487846.5</v>
      </c>
    </row>
    <row r="85" spans="2:22" ht="16.5" customHeight="1">
      <c r="B85" s="42" t="s">
        <v>22</v>
      </c>
      <c r="C85" s="43" t="s">
        <v>40</v>
      </c>
      <c r="D85" s="45" t="s">
        <v>60</v>
      </c>
      <c r="E85" s="43" t="s">
        <v>153</v>
      </c>
      <c r="F85" s="45" t="s">
        <v>154</v>
      </c>
      <c r="G85" s="101">
        <f>IF((VLOOKUP($E85,'Income &amp; Expenditure Backsheet'!$D$7:$AK$184,G$10,0))="","",(VLOOKUP($E85,'Income &amp; Expenditure Backsheet'!$D$7:$AK$184,G$10,0)))</f>
        <v>41313128</v>
      </c>
      <c r="H85" s="102">
        <f>IF((VLOOKUP($E85,'Income &amp; Expenditure Backsheet'!$D$7:$AK$184,H$10,0))="","",(VLOOKUP($E85,'Income &amp; Expenditure Backsheet'!$D$7:$AK$184,H$10,0)))</f>
        <v>10328282</v>
      </c>
      <c r="I85" s="102">
        <f>IF((VLOOKUP($E85,'Income &amp; Expenditure Backsheet'!$D$7:$AK$184,I$10,0))="","",(VLOOKUP($E85,'Income &amp; Expenditure Backsheet'!$D$7:$AK$184,I$10,0)))</f>
        <v>10328282</v>
      </c>
      <c r="J85" s="102">
        <f>IF((VLOOKUP($E85,'Income &amp; Expenditure Backsheet'!$D$7:$AK$184,J$10,0))="","",(VLOOKUP($E85,'Income &amp; Expenditure Backsheet'!$D$7:$AK$184,J$10,0)))</f>
        <v>10328282</v>
      </c>
      <c r="K85" s="102">
        <f>IF((VLOOKUP($E85,'Income &amp; Expenditure Backsheet'!$D$7:$AK$184,K$10,0))="","",(VLOOKUP($E85,'Income &amp; Expenditure Backsheet'!$D$7:$AK$184,K$10,0)))</f>
        <v>10328282</v>
      </c>
      <c r="L85" s="102">
        <f>IF((VLOOKUP($E85,'Income &amp; Expenditure Backsheet'!$D$7:$AK$184,L$10,0))="","",(VLOOKUP($E85,'Income &amp; Expenditure Backsheet'!$D$7:$AK$184,L$10,0)))</f>
        <v>41313128</v>
      </c>
      <c r="M85" s="102">
        <f>IF((VLOOKUP($E85,'Income &amp; Expenditure Backsheet'!$D$7:$AK$184,M$10,0))="","",(VLOOKUP($E85,'Income &amp; Expenditure Backsheet'!$D$7:$AK$184,M$10,0)))</f>
        <v>10328282</v>
      </c>
      <c r="N85" s="102">
        <f>IF((VLOOKUP($E85,'Income &amp; Expenditure Backsheet'!$D$7:$AK$184,N$10,0))="","",(VLOOKUP($E85,'Income &amp; Expenditure Backsheet'!$D$7:$AK$184,N$10,0)))</f>
        <v>10328282</v>
      </c>
      <c r="O85" s="102">
        <f>IF((VLOOKUP($E85,'Income &amp; Expenditure Backsheet'!$D$7:$AK$184,O$10,0))="","",(VLOOKUP($E85,'Income &amp; Expenditure Backsheet'!$D$7:$AK$184,O$10,0)))</f>
        <v>10328282</v>
      </c>
      <c r="P85" s="102">
        <f>IF((VLOOKUP($E85,'Income &amp; Expenditure Backsheet'!$D$7:$AK$184,P$10,0))="","",(VLOOKUP($E85,'Income &amp; Expenditure Backsheet'!$D$7:$AK$184,P$10,0)))</f>
        <v>10328282</v>
      </c>
      <c r="Q85" s="102">
        <f>IF((VLOOKUP($E85,'Income &amp; Expenditure Backsheet'!$D$7:$AK$184,Q$10,0))="","",(VLOOKUP($E85,'Income &amp; Expenditure Backsheet'!$D$7:$AK$184,Q$10,0)))</f>
        <v>41313128</v>
      </c>
      <c r="R85" s="102">
        <f>IF((VLOOKUP($E85,'Income &amp; Expenditure Backsheet'!$D$7:$AK$184,R$10,0))="","",(VLOOKUP($E85,'Income &amp; Expenditure Backsheet'!$D$7:$AK$184,R$10,0)))</f>
        <v>10328282</v>
      </c>
      <c r="S85" s="102">
        <f>IF((VLOOKUP($E85,'Income &amp; Expenditure Backsheet'!$D$7:$AK$184,S$10,0))="","",(VLOOKUP($E85,'Income &amp; Expenditure Backsheet'!$D$7:$AK$184,S$10,0)))</f>
        <v>10328282</v>
      </c>
      <c r="T85" s="102">
        <f>IF((VLOOKUP($E85,'Income &amp; Expenditure Backsheet'!$D$7:$AK$184,T$10,0))="","",(VLOOKUP($E85,'Income &amp; Expenditure Backsheet'!$D$7:$AK$184,T$10,0)))</f>
        <v>10328282</v>
      </c>
      <c r="U85" s="102">
        <f>IF((VLOOKUP($E85,'Income &amp; Expenditure Backsheet'!$D$7:$AK$184,U$10,0))="","",(VLOOKUP($E85,'Income &amp; Expenditure Backsheet'!$D$7:$AK$184,U$10,0)))</f>
        <v>10328282</v>
      </c>
      <c r="V85" s="102">
        <f>IF((VLOOKUP($E85,'Income &amp; Expenditure Backsheet'!$D$7:$AK$184,V$10,0))="","",(VLOOKUP($E85,'Income &amp; Expenditure Backsheet'!$D$7:$AK$184,V$10,0)))</f>
        <v>41313128</v>
      </c>
    </row>
    <row r="86" spans="2:22" ht="16.5" customHeight="1">
      <c r="B86" s="42" t="s">
        <v>20</v>
      </c>
      <c r="C86" s="43" t="s">
        <v>36</v>
      </c>
      <c r="D86" s="45" t="s">
        <v>64</v>
      </c>
      <c r="E86" s="43" t="s">
        <v>155</v>
      </c>
      <c r="F86" s="45" t="s">
        <v>156</v>
      </c>
      <c r="G86" s="101">
        <f>IF((VLOOKUP($E86,'Income &amp; Expenditure Backsheet'!$D$7:$AK$184,G$10,0))="","",(VLOOKUP($E86,'Income &amp; Expenditure Backsheet'!$D$7:$AK$184,G$10,0)))</f>
        <v>18051818</v>
      </c>
      <c r="H86" s="102">
        <f>IF((VLOOKUP($E86,'Income &amp; Expenditure Backsheet'!$D$7:$AK$184,H$10,0))="","",(VLOOKUP($E86,'Income &amp; Expenditure Backsheet'!$D$7:$AK$184,H$10,0)))</f>
        <v>4602822.5</v>
      </c>
      <c r="I86" s="102">
        <f>IF((VLOOKUP($E86,'Income &amp; Expenditure Backsheet'!$D$7:$AK$184,I$10,0))="","",(VLOOKUP($E86,'Income &amp; Expenditure Backsheet'!$D$7:$AK$184,I$10,0)))</f>
        <v>4602822.5</v>
      </c>
      <c r="J86" s="102">
        <f>IF((VLOOKUP($E86,'Income &amp; Expenditure Backsheet'!$D$7:$AK$184,J$10,0))="","",(VLOOKUP($E86,'Income &amp; Expenditure Backsheet'!$D$7:$AK$184,J$10,0)))</f>
        <v>4602822.5</v>
      </c>
      <c r="K86" s="102">
        <f>IF((VLOOKUP($E86,'Income &amp; Expenditure Backsheet'!$D$7:$AK$184,K$10,0))="","",(VLOOKUP($E86,'Income &amp; Expenditure Backsheet'!$D$7:$AK$184,K$10,0)))</f>
        <v>4602822.5</v>
      </c>
      <c r="L86" s="102">
        <f>IF((VLOOKUP($E86,'Income &amp; Expenditure Backsheet'!$D$7:$AK$184,L$10,0))="","",(VLOOKUP($E86,'Income &amp; Expenditure Backsheet'!$D$7:$AK$184,L$10,0)))</f>
        <v>18411290</v>
      </c>
      <c r="M86" s="102">
        <f>IF((VLOOKUP($E86,'Income &amp; Expenditure Backsheet'!$D$7:$AK$184,M$10,0))="","",(VLOOKUP($E86,'Income &amp; Expenditure Backsheet'!$D$7:$AK$184,M$10,0)))</f>
        <v>4602822.5</v>
      </c>
      <c r="N86" s="102">
        <f>IF((VLOOKUP($E86,'Income &amp; Expenditure Backsheet'!$D$7:$AK$184,N$10,0))="","",(VLOOKUP($E86,'Income &amp; Expenditure Backsheet'!$D$7:$AK$184,N$10,0)))</f>
        <v>4290579</v>
      </c>
      <c r="O86" s="102">
        <f>IF((VLOOKUP($E86,'Income &amp; Expenditure Backsheet'!$D$7:$AK$184,O$10,0))="","",(VLOOKUP($E86,'Income &amp; Expenditure Backsheet'!$D$7:$AK$184,O$10,0)))</f>
        <v>4446701</v>
      </c>
      <c r="P86" s="102">
        <f>IF((VLOOKUP($E86,'Income &amp; Expenditure Backsheet'!$D$7:$AK$184,P$10,0))="","",(VLOOKUP($E86,'Income &amp; Expenditure Backsheet'!$D$7:$AK$184,P$10,0)))</f>
        <v>4446699</v>
      </c>
      <c r="Q86" s="102">
        <f>IF((VLOOKUP($E86,'Income &amp; Expenditure Backsheet'!$D$7:$AK$184,Q$10,0))="","",(VLOOKUP($E86,'Income &amp; Expenditure Backsheet'!$D$7:$AK$184,Q$10,0)))</f>
        <v>17786801.5</v>
      </c>
      <c r="R86" s="102">
        <f>IF((VLOOKUP($E86,'Income &amp; Expenditure Backsheet'!$D$7:$AK$184,R$10,0))="","",(VLOOKUP($E86,'Income &amp; Expenditure Backsheet'!$D$7:$AK$184,R$10,0)))</f>
        <v>4602822.5</v>
      </c>
      <c r="S86" s="102">
        <f>IF((VLOOKUP($E86,'Income &amp; Expenditure Backsheet'!$D$7:$AK$184,S$10,0))="","",(VLOOKUP($E86,'Income &amp; Expenditure Backsheet'!$D$7:$AK$184,S$10,0)))</f>
        <v>4290579</v>
      </c>
      <c r="T86" s="102">
        <f>IF((VLOOKUP($E86,'Income &amp; Expenditure Backsheet'!$D$7:$AK$184,T$10,0))="","",(VLOOKUP($E86,'Income &amp; Expenditure Backsheet'!$D$7:$AK$184,T$10,0)))</f>
        <v>4446701</v>
      </c>
      <c r="U86" s="102">
        <f>IF((VLOOKUP($E86,'Income &amp; Expenditure Backsheet'!$D$7:$AK$184,U$10,0))="","",(VLOOKUP($E86,'Income &amp; Expenditure Backsheet'!$D$7:$AK$184,U$10,0)))</f>
        <v>4446699</v>
      </c>
      <c r="V86" s="102">
        <f>IF((VLOOKUP($E86,'Income &amp; Expenditure Backsheet'!$D$7:$AK$184,V$10,0))="","",(VLOOKUP($E86,'Income &amp; Expenditure Backsheet'!$D$7:$AK$184,V$10,0)))</f>
        <v>17786801.5</v>
      </c>
    </row>
    <row r="87" spans="2:22" ht="16.5" customHeight="1">
      <c r="B87" s="42" t="s">
        <v>20</v>
      </c>
      <c r="C87" s="43" t="s">
        <v>36</v>
      </c>
      <c r="D87" s="45" t="s">
        <v>64</v>
      </c>
      <c r="E87" s="43" t="s">
        <v>157</v>
      </c>
      <c r="F87" s="45" t="s">
        <v>158</v>
      </c>
      <c r="G87" s="101">
        <f>IF((VLOOKUP($E87,'Income &amp; Expenditure Backsheet'!$D$7:$AK$184,G$10,0))="","",(VLOOKUP($E87,'Income &amp; Expenditure Backsheet'!$D$7:$AK$184,G$10,0)))</f>
        <v>19906886</v>
      </c>
      <c r="H87" s="102">
        <f>IF((VLOOKUP($E87,'Income &amp; Expenditure Backsheet'!$D$7:$AK$184,H$10,0))="","",(VLOOKUP($E87,'Income &amp; Expenditure Backsheet'!$D$7:$AK$184,H$10,0)))</f>
        <v>4976721.5</v>
      </c>
      <c r="I87" s="102">
        <f>IF((VLOOKUP($E87,'Income &amp; Expenditure Backsheet'!$D$7:$AK$184,I$10,0))="","",(VLOOKUP($E87,'Income &amp; Expenditure Backsheet'!$D$7:$AK$184,I$10,0)))</f>
        <v>4976721.5</v>
      </c>
      <c r="J87" s="102">
        <f>IF((VLOOKUP($E87,'Income &amp; Expenditure Backsheet'!$D$7:$AK$184,J$10,0))="","",(VLOOKUP($E87,'Income &amp; Expenditure Backsheet'!$D$7:$AK$184,J$10,0)))</f>
        <v>4976721.5</v>
      </c>
      <c r="K87" s="102">
        <f>IF((VLOOKUP($E87,'Income &amp; Expenditure Backsheet'!$D$7:$AK$184,K$10,0))="","",(VLOOKUP($E87,'Income &amp; Expenditure Backsheet'!$D$7:$AK$184,K$10,0)))</f>
        <v>4976722</v>
      </c>
      <c r="L87" s="102">
        <f>IF((VLOOKUP($E87,'Income &amp; Expenditure Backsheet'!$D$7:$AK$184,L$10,0))="","",(VLOOKUP($E87,'Income &amp; Expenditure Backsheet'!$D$7:$AK$184,L$10,0)))</f>
        <v>19906886.5</v>
      </c>
      <c r="M87" s="102">
        <f>IF((VLOOKUP($E87,'Income &amp; Expenditure Backsheet'!$D$7:$AK$184,M$10,0))="","",(VLOOKUP($E87,'Income &amp; Expenditure Backsheet'!$D$7:$AK$184,M$10,0)))</f>
        <v>4079250</v>
      </c>
      <c r="N87" s="102">
        <f>IF((VLOOKUP($E87,'Income &amp; Expenditure Backsheet'!$D$7:$AK$184,N$10,0))="","",(VLOOKUP($E87,'Income &amp; Expenditure Backsheet'!$D$7:$AK$184,N$10,0)))</f>
        <v>4887250</v>
      </c>
      <c r="O87" s="102">
        <f>IF((VLOOKUP($E87,'Income &amp; Expenditure Backsheet'!$D$7:$AK$184,O$10,0))="","",(VLOOKUP($E87,'Income &amp; Expenditure Backsheet'!$D$7:$AK$184,O$10,0)))</f>
        <v>5470200</v>
      </c>
      <c r="P87" s="102">
        <f>IF((VLOOKUP($E87,'Income &amp; Expenditure Backsheet'!$D$7:$AK$184,P$10,0))="","",(VLOOKUP($E87,'Income &amp; Expenditure Backsheet'!$D$7:$AK$184,P$10,0)))</f>
        <v>5133300</v>
      </c>
      <c r="Q87" s="102">
        <f>IF((VLOOKUP($E87,'Income &amp; Expenditure Backsheet'!$D$7:$AK$184,Q$10,0))="","",(VLOOKUP($E87,'Income &amp; Expenditure Backsheet'!$D$7:$AK$184,Q$10,0)))</f>
        <v>19570000</v>
      </c>
      <c r="R87" s="102">
        <f>IF((VLOOKUP($E87,'Income &amp; Expenditure Backsheet'!$D$7:$AK$184,R$10,0))="","",(VLOOKUP($E87,'Income &amp; Expenditure Backsheet'!$D$7:$AK$184,R$10,0)))</f>
        <v>4079250</v>
      </c>
      <c r="S87" s="102">
        <f>IF((VLOOKUP($E87,'Income &amp; Expenditure Backsheet'!$D$7:$AK$184,S$10,0))="","",(VLOOKUP($E87,'Income &amp; Expenditure Backsheet'!$D$7:$AK$184,S$10,0)))</f>
        <v>4887250</v>
      </c>
      <c r="T87" s="102">
        <f>IF((VLOOKUP($E87,'Income &amp; Expenditure Backsheet'!$D$7:$AK$184,T$10,0))="","",(VLOOKUP($E87,'Income &amp; Expenditure Backsheet'!$D$7:$AK$184,T$10,0)))</f>
        <v>5196250</v>
      </c>
      <c r="U87" s="102">
        <f>IF((VLOOKUP($E87,'Income &amp; Expenditure Backsheet'!$D$7:$AK$184,U$10,0))="","",(VLOOKUP($E87,'Income &amp; Expenditure Backsheet'!$D$7:$AK$184,U$10,0)))</f>
        <v>5407250</v>
      </c>
      <c r="V87" s="102">
        <f>IF((VLOOKUP($E87,'Income &amp; Expenditure Backsheet'!$D$7:$AK$184,V$10,0))="","",(VLOOKUP($E87,'Income &amp; Expenditure Backsheet'!$D$7:$AK$184,V$10,0)))</f>
        <v>19570000</v>
      </c>
    </row>
    <row r="88" spans="2:22" ht="16.5" customHeight="1">
      <c r="B88" s="42" t="s">
        <v>16</v>
      </c>
      <c r="C88" s="43" t="s">
        <v>26</v>
      </c>
      <c r="D88" s="45" t="s">
        <v>46</v>
      </c>
      <c r="E88" s="43" t="s">
        <v>159</v>
      </c>
      <c r="F88" s="45" t="s">
        <v>160</v>
      </c>
      <c r="G88" s="101">
        <f>IF((VLOOKUP($E88,'Income &amp; Expenditure Backsheet'!$D$7:$AK$184,G$10,0))="","",(VLOOKUP($E88,'Income &amp; Expenditure Backsheet'!$D$7:$AK$184,G$10,0)))</f>
        <v>10868899</v>
      </c>
      <c r="H88" s="102">
        <f>IF((VLOOKUP($E88,'Income &amp; Expenditure Backsheet'!$D$7:$AK$184,H$10,0))="","",(VLOOKUP($E88,'Income &amp; Expenditure Backsheet'!$D$7:$AK$184,H$10,0)))</f>
        <v>2025894</v>
      </c>
      <c r="I88" s="102">
        <f>IF((VLOOKUP($E88,'Income &amp; Expenditure Backsheet'!$D$7:$AK$184,I$10,0))="","",(VLOOKUP($E88,'Income &amp; Expenditure Backsheet'!$D$7:$AK$184,I$10,0)))</f>
        <v>2420422</v>
      </c>
      <c r="J88" s="102">
        <f>IF((VLOOKUP($E88,'Income &amp; Expenditure Backsheet'!$D$7:$AK$184,J$10,0))="","",(VLOOKUP($E88,'Income &amp; Expenditure Backsheet'!$D$7:$AK$184,J$10,0)))</f>
        <v>2777033</v>
      </c>
      <c r="K88" s="102">
        <f>IF((VLOOKUP($E88,'Income &amp; Expenditure Backsheet'!$D$7:$AK$184,K$10,0))="","",(VLOOKUP($E88,'Income &amp; Expenditure Backsheet'!$D$7:$AK$184,K$10,0)))</f>
        <v>3645550</v>
      </c>
      <c r="L88" s="102">
        <f>IF((VLOOKUP($E88,'Income &amp; Expenditure Backsheet'!$D$7:$AK$184,L$10,0))="","",(VLOOKUP($E88,'Income &amp; Expenditure Backsheet'!$D$7:$AK$184,L$10,0)))</f>
        <v>10868899</v>
      </c>
      <c r="M88" s="102">
        <f>IF((VLOOKUP($E88,'Income &amp; Expenditure Backsheet'!$D$7:$AK$184,M$10,0))="","",(VLOOKUP($E88,'Income &amp; Expenditure Backsheet'!$D$7:$AK$184,M$10,0)))</f>
        <v>1987019</v>
      </c>
      <c r="N88" s="102">
        <f>IF((VLOOKUP($E88,'Income &amp; Expenditure Backsheet'!$D$7:$AK$184,N$10,0))="","",(VLOOKUP($E88,'Income &amp; Expenditure Backsheet'!$D$7:$AK$184,N$10,0)))</f>
        <v>1776909</v>
      </c>
      <c r="O88" s="102">
        <f>IF((VLOOKUP($E88,'Income &amp; Expenditure Backsheet'!$D$7:$AK$184,O$10,0))="","",(VLOOKUP($E88,'Income &amp; Expenditure Backsheet'!$D$7:$AK$184,O$10,0)))</f>
        <v>2194462</v>
      </c>
      <c r="P88" s="102">
        <f>IF((VLOOKUP($E88,'Income &amp; Expenditure Backsheet'!$D$7:$AK$184,P$10,0))="","",(VLOOKUP($E88,'Income &amp; Expenditure Backsheet'!$D$7:$AK$184,P$10,0)))</f>
        <v>4910509</v>
      </c>
      <c r="Q88" s="102">
        <f>IF((VLOOKUP($E88,'Income &amp; Expenditure Backsheet'!$D$7:$AK$184,Q$10,0))="","",(VLOOKUP($E88,'Income &amp; Expenditure Backsheet'!$D$7:$AK$184,Q$10,0)))</f>
        <v>10868899</v>
      </c>
      <c r="R88" s="102">
        <f>IF((VLOOKUP($E88,'Income &amp; Expenditure Backsheet'!$D$7:$AK$184,R$10,0))="","",(VLOOKUP($E88,'Income &amp; Expenditure Backsheet'!$D$7:$AK$184,R$10,0)))</f>
        <v>1977520</v>
      </c>
      <c r="S88" s="102">
        <f>IF((VLOOKUP($E88,'Income &amp; Expenditure Backsheet'!$D$7:$AK$184,S$10,0))="","",(VLOOKUP($E88,'Income &amp; Expenditure Backsheet'!$D$7:$AK$184,S$10,0)))</f>
        <v>1513349</v>
      </c>
      <c r="T88" s="102">
        <f>IF((VLOOKUP($E88,'Income &amp; Expenditure Backsheet'!$D$7:$AK$184,T$10,0))="","",(VLOOKUP($E88,'Income &amp; Expenditure Backsheet'!$D$7:$AK$184,T$10,0)))</f>
        <v>2227206</v>
      </c>
      <c r="U88" s="102">
        <f>IF((VLOOKUP($E88,'Income &amp; Expenditure Backsheet'!$D$7:$AK$184,U$10,0))="","",(VLOOKUP($E88,'Income &amp; Expenditure Backsheet'!$D$7:$AK$184,U$10,0)))</f>
        <v>5014880</v>
      </c>
      <c r="V88" s="102">
        <f>IF((VLOOKUP($E88,'Income &amp; Expenditure Backsheet'!$D$7:$AK$184,V$10,0))="","",(VLOOKUP($E88,'Income &amp; Expenditure Backsheet'!$D$7:$AK$184,V$10,0)))</f>
        <v>10732955</v>
      </c>
    </row>
    <row r="89" spans="2:22" ht="16.5" customHeight="1">
      <c r="B89" s="42" t="s">
        <v>20</v>
      </c>
      <c r="C89" s="43" t="s">
        <v>36</v>
      </c>
      <c r="D89" s="45" t="s">
        <v>64</v>
      </c>
      <c r="E89" s="43" t="s">
        <v>161</v>
      </c>
      <c r="F89" s="45" t="s">
        <v>162</v>
      </c>
      <c r="G89" s="101">
        <f>IF((VLOOKUP($E89,'Income &amp; Expenditure Backsheet'!$D$7:$AK$184,G$10,0))="","",(VLOOKUP($E89,'Income &amp; Expenditure Backsheet'!$D$7:$AK$184,G$10,0)))</f>
        <v>41297155</v>
      </c>
      <c r="H89" s="102">
        <f>IF((VLOOKUP($E89,'Income &amp; Expenditure Backsheet'!$D$7:$AK$184,H$10,0))="","",(VLOOKUP($E89,'Income &amp; Expenditure Backsheet'!$D$7:$AK$184,H$10,0)))</f>
        <v>10324291</v>
      </c>
      <c r="I89" s="102">
        <f>IF((VLOOKUP($E89,'Income &amp; Expenditure Backsheet'!$D$7:$AK$184,I$10,0))="","",(VLOOKUP($E89,'Income &amp; Expenditure Backsheet'!$D$7:$AK$184,I$10,0)))</f>
        <v>10324291</v>
      </c>
      <c r="J89" s="102">
        <f>IF((VLOOKUP($E89,'Income &amp; Expenditure Backsheet'!$D$7:$AK$184,J$10,0))="","",(VLOOKUP($E89,'Income &amp; Expenditure Backsheet'!$D$7:$AK$184,J$10,0)))</f>
        <v>10324290</v>
      </c>
      <c r="K89" s="102">
        <f>IF((VLOOKUP($E89,'Income &amp; Expenditure Backsheet'!$D$7:$AK$184,K$10,0))="","",(VLOOKUP($E89,'Income &amp; Expenditure Backsheet'!$D$7:$AK$184,K$10,0)))</f>
        <v>10324283</v>
      </c>
      <c r="L89" s="102">
        <f>IF((VLOOKUP($E89,'Income &amp; Expenditure Backsheet'!$D$7:$AK$184,L$10,0))="","",(VLOOKUP($E89,'Income &amp; Expenditure Backsheet'!$D$7:$AK$184,L$10,0)))</f>
        <v>41297155</v>
      </c>
      <c r="M89" s="102">
        <f>IF((VLOOKUP($E89,'Income &amp; Expenditure Backsheet'!$D$7:$AK$184,M$10,0))="","",(VLOOKUP($E89,'Income &amp; Expenditure Backsheet'!$D$7:$AK$184,M$10,0)))</f>
        <v>10503972</v>
      </c>
      <c r="N89" s="102">
        <f>IF((VLOOKUP($E89,'Income &amp; Expenditure Backsheet'!$D$7:$AK$184,N$10,0))="","",(VLOOKUP($E89,'Income &amp; Expenditure Backsheet'!$D$7:$AK$184,N$10,0)))</f>
        <v>10503972</v>
      </c>
      <c r="O89" s="102">
        <f>IF((VLOOKUP($E89,'Income &amp; Expenditure Backsheet'!$D$7:$AK$184,O$10,0))="","",(VLOOKUP($E89,'Income &amp; Expenditure Backsheet'!$D$7:$AK$184,O$10,0)))</f>
        <v>10503972</v>
      </c>
      <c r="P89" s="102">
        <f>IF((VLOOKUP($E89,'Income &amp; Expenditure Backsheet'!$D$7:$AK$184,P$10,0))="","",(VLOOKUP($E89,'Income &amp; Expenditure Backsheet'!$D$7:$AK$184,P$10,0)))</f>
        <v>10526951</v>
      </c>
      <c r="Q89" s="102">
        <f>IF((VLOOKUP($E89,'Income &amp; Expenditure Backsheet'!$D$7:$AK$184,Q$10,0))="","",(VLOOKUP($E89,'Income &amp; Expenditure Backsheet'!$D$7:$AK$184,Q$10,0)))</f>
        <v>42038867</v>
      </c>
      <c r="R89" s="102">
        <f>IF((VLOOKUP($E89,'Income &amp; Expenditure Backsheet'!$D$7:$AK$184,R$10,0))="","",(VLOOKUP($E89,'Income &amp; Expenditure Backsheet'!$D$7:$AK$184,R$10,0)))</f>
        <v>9979977.7116275001</v>
      </c>
      <c r="S89" s="102">
        <f>IF((VLOOKUP($E89,'Income &amp; Expenditure Backsheet'!$D$7:$AK$184,S$10,0))="","",(VLOOKUP($E89,'Income &amp; Expenditure Backsheet'!$D$7:$AK$184,S$10,0)))</f>
        <v>10471248.5383725</v>
      </c>
      <c r="T89" s="102">
        <f>IF((VLOOKUP($E89,'Income &amp; Expenditure Backsheet'!$D$7:$AK$184,T$10,0))="","",(VLOOKUP($E89,'Income &amp; Expenditure Backsheet'!$D$7:$AK$184,T$10,0)))</f>
        <v>9926369.1787482277</v>
      </c>
      <c r="U89" s="102">
        <f>IF((VLOOKUP($E89,'Income &amp; Expenditure Backsheet'!$D$7:$AK$184,U$10,0))="","",(VLOOKUP($E89,'Income &amp; Expenditure Backsheet'!$D$7:$AK$184,U$10,0)))</f>
        <v>11661272</v>
      </c>
      <c r="V89" s="102">
        <f>IF((VLOOKUP($E89,'Income &amp; Expenditure Backsheet'!$D$7:$AK$184,V$10,0))="","",(VLOOKUP($E89,'Income &amp; Expenditure Backsheet'!$D$7:$AK$184,V$10,0)))</f>
        <v>42038867.428748228</v>
      </c>
    </row>
    <row r="90" spans="2:22" ht="16.5" customHeight="1">
      <c r="B90" s="42" t="s">
        <v>22</v>
      </c>
      <c r="C90" s="43" t="s">
        <v>38</v>
      </c>
      <c r="D90" s="45" t="s">
        <v>62</v>
      </c>
      <c r="E90" s="43" t="s">
        <v>163</v>
      </c>
      <c r="F90" s="45" t="s">
        <v>164</v>
      </c>
      <c r="G90" s="101">
        <f>IF((VLOOKUP($E90,'Income &amp; Expenditure Backsheet'!$D$7:$AK$184,G$10,0))="","",(VLOOKUP($E90,'Income &amp; Expenditure Backsheet'!$D$7:$AK$184,G$10,0)))</f>
        <v>85679869</v>
      </c>
      <c r="H90" s="102">
        <f>IF((VLOOKUP($E90,'Income &amp; Expenditure Backsheet'!$D$7:$AK$184,H$10,0))="","",(VLOOKUP($E90,'Income &amp; Expenditure Backsheet'!$D$7:$AK$184,H$10,0)))</f>
        <v>23856868</v>
      </c>
      <c r="I90" s="102">
        <f>IF((VLOOKUP($E90,'Income &amp; Expenditure Backsheet'!$D$7:$AK$184,I$10,0))="","",(VLOOKUP($E90,'Income &amp; Expenditure Backsheet'!$D$7:$AK$184,I$10,0)))</f>
        <v>18983066</v>
      </c>
      <c r="J90" s="102">
        <f>IF((VLOOKUP($E90,'Income &amp; Expenditure Backsheet'!$D$7:$AK$184,J$10,0))="","",(VLOOKUP($E90,'Income &amp; Expenditure Backsheet'!$D$7:$AK$184,J$10,0)))</f>
        <v>23856869</v>
      </c>
      <c r="K90" s="102">
        <f>IF((VLOOKUP($E90,'Income &amp; Expenditure Backsheet'!$D$7:$AK$184,K$10,0))="","",(VLOOKUP($E90,'Income &amp; Expenditure Backsheet'!$D$7:$AK$184,K$10,0)))</f>
        <v>18983066</v>
      </c>
      <c r="L90" s="102">
        <f>IF((VLOOKUP($E90,'Income &amp; Expenditure Backsheet'!$D$7:$AK$184,L$10,0))="","",(VLOOKUP($E90,'Income &amp; Expenditure Backsheet'!$D$7:$AK$184,L$10,0)))</f>
        <v>85679869</v>
      </c>
      <c r="M90" s="102">
        <f>IF((VLOOKUP($E90,'Income &amp; Expenditure Backsheet'!$D$7:$AK$184,M$10,0))="","",(VLOOKUP($E90,'Income &amp; Expenditure Backsheet'!$D$7:$AK$184,M$10,0)))</f>
        <v>23856868</v>
      </c>
      <c r="N90" s="102">
        <f>IF((VLOOKUP($E90,'Income &amp; Expenditure Backsheet'!$D$7:$AK$184,N$10,0))="","",(VLOOKUP($E90,'Income &amp; Expenditure Backsheet'!$D$7:$AK$184,N$10,0)))</f>
        <v>18983066</v>
      </c>
      <c r="O90" s="102">
        <f>IF((VLOOKUP($E90,'Income &amp; Expenditure Backsheet'!$D$7:$AK$184,O$10,0))="","",(VLOOKUP($E90,'Income &amp; Expenditure Backsheet'!$D$7:$AK$184,O$10,0)))</f>
        <v>23856869</v>
      </c>
      <c r="P90" s="102">
        <f>IF((VLOOKUP($E90,'Income &amp; Expenditure Backsheet'!$D$7:$AK$184,P$10,0))="","",(VLOOKUP($E90,'Income &amp; Expenditure Backsheet'!$D$7:$AK$184,P$10,0)))</f>
        <v>18983066</v>
      </c>
      <c r="Q90" s="102">
        <f>IF((VLOOKUP($E90,'Income &amp; Expenditure Backsheet'!$D$7:$AK$184,Q$10,0))="","",(VLOOKUP($E90,'Income &amp; Expenditure Backsheet'!$D$7:$AK$184,Q$10,0)))</f>
        <v>85679869</v>
      </c>
      <c r="R90" s="102">
        <f>IF((VLOOKUP($E90,'Income &amp; Expenditure Backsheet'!$D$7:$AK$184,R$10,0))="","",(VLOOKUP($E90,'Income &amp; Expenditure Backsheet'!$D$7:$AK$184,R$10,0)))</f>
        <v>18983066</v>
      </c>
      <c r="S90" s="102">
        <f>IF((VLOOKUP($E90,'Income &amp; Expenditure Backsheet'!$D$7:$AK$184,S$10,0))="","",(VLOOKUP($E90,'Income &amp; Expenditure Backsheet'!$D$7:$AK$184,S$10,0)))</f>
        <v>23856868</v>
      </c>
      <c r="T90" s="102">
        <f>IF((VLOOKUP($E90,'Income &amp; Expenditure Backsheet'!$D$7:$AK$184,T$10,0))="","",(VLOOKUP($E90,'Income &amp; Expenditure Backsheet'!$D$7:$AK$184,T$10,0)))</f>
        <v>23856869</v>
      </c>
      <c r="U90" s="102">
        <f>IF((VLOOKUP($E90,'Income &amp; Expenditure Backsheet'!$D$7:$AK$184,U$10,0))="","",(VLOOKUP($E90,'Income &amp; Expenditure Backsheet'!$D$7:$AK$184,U$10,0)))</f>
        <v>18983066</v>
      </c>
      <c r="V90" s="102">
        <f>IF((VLOOKUP($E90,'Income &amp; Expenditure Backsheet'!$D$7:$AK$184,V$10,0))="","",(VLOOKUP($E90,'Income &amp; Expenditure Backsheet'!$D$7:$AK$184,V$10,0)))</f>
        <v>85679869</v>
      </c>
    </row>
    <row r="91" spans="2:22" ht="16.5" customHeight="1">
      <c r="B91" s="42" t="s">
        <v>20</v>
      </c>
      <c r="C91" s="43" t="s">
        <v>36</v>
      </c>
      <c r="D91" s="45" t="s">
        <v>64</v>
      </c>
      <c r="E91" s="43" t="s">
        <v>165</v>
      </c>
      <c r="F91" s="45" t="s">
        <v>166</v>
      </c>
      <c r="G91" s="101">
        <f>IF((VLOOKUP($E91,'Income &amp; Expenditure Backsheet'!$D$7:$AK$184,G$10,0))="","",(VLOOKUP($E91,'Income &amp; Expenditure Backsheet'!$D$7:$AK$184,G$10,0)))</f>
        <v>19520484</v>
      </c>
      <c r="H91" s="102">
        <f>IF((VLOOKUP($E91,'Income &amp; Expenditure Backsheet'!$D$7:$AK$184,H$10,0))="","",(VLOOKUP($E91,'Income &amp; Expenditure Backsheet'!$D$7:$AK$184,H$10,0)))</f>
        <v>4880121</v>
      </c>
      <c r="I91" s="102">
        <f>IF((VLOOKUP($E91,'Income &amp; Expenditure Backsheet'!$D$7:$AK$184,I$10,0))="","",(VLOOKUP($E91,'Income &amp; Expenditure Backsheet'!$D$7:$AK$184,I$10,0)))</f>
        <v>4880121</v>
      </c>
      <c r="J91" s="102">
        <f>IF((VLOOKUP($E91,'Income &amp; Expenditure Backsheet'!$D$7:$AK$184,J$10,0))="","",(VLOOKUP($E91,'Income &amp; Expenditure Backsheet'!$D$7:$AK$184,J$10,0)))</f>
        <v>4880121</v>
      </c>
      <c r="K91" s="102">
        <f>IF((VLOOKUP($E91,'Income &amp; Expenditure Backsheet'!$D$7:$AK$184,K$10,0))="","",(VLOOKUP($E91,'Income &amp; Expenditure Backsheet'!$D$7:$AK$184,K$10,0)))</f>
        <v>4880121</v>
      </c>
      <c r="L91" s="102">
        <f>IF((VLOOKUP($E91,'Income &amp; Expenditure Backsheet'!$D$7:$AK$184,L$10,0))="","",(VLOOKUP($E91,'Income &amp; Expenditure Backsheet'!$D$7:$AK$184,L$10,0)))</f>
        <v>19520484</v>
      </c>
      <c r="M91" s="102">
        <f>IF((VLOOKUP($E91,'Income &amp; Expenditure Backsheet'!$D$7:$AK$184,M$10,0))="","",(VLOOKUP($E91,'Income &amp; Expenditure Backsheet'!$D$7:$AK$184,M$10,0)))</f>
        <v>4880121</v>
      </c>
      <c r="N91" s="102">
        <f>IF((VLOOKUP($E91,'Income &amp; Expenditure Backsheet'!$D$7:$AK$184,N$10,0))="","",(VLOOKUP($E91,'Income &amp; Expenditure Backsheet'!$D$7:$AK$184,N$10,0)))</f>
        <v>4880121</v>
      </c>
      <c r="O91" s="102">
        <f>IF((VLOOKUP($E91,'Income &amp; Expenditure Backsheet'!$D$7:$AK$184,O$10,0))="","",(VLOOKUP($E91,'Income &amp; Expenditure Backsheet'!$D$7:$AK$184,O$10,0)))</f>
        <v>4880121</v>
      </c>
      <c r="P91" s="102">
        <f>IF((VLOOKUP($E91,'Income &amp; Expenditure Backsheet'!$D$7:$AK$184,P$10,0))="","",(VLOOKUP($E91,'Income &amp; Expenditure Backsheet'!$D$7:$AK$184,P$10,0)))</f>
        <v>4880121</v>
      </c>
      <c r="Q91" s="102">
        <f>IF((VLOOKUP($E91,'Income &amp; Expenditure Backsheet'!$D$7:$AK$184,Q$10,0))="","",(VLOOKUP($E91,'Income &amp; Expenditure Backsheet'!$D$7:$AK$184,Q$10,0)))</f>
        <v>19520484</v>
      </c>
      <c r="R91" s="102">
        <f>IF((VLOOKUP($E91,'Income &amp; Expenditure Backsheet'!$D$7:$AK$184,R$10,0))="","",(VLOOKUP($E91,'Income &amp; Expenditure Backsheet'!$D$7:$AK$184,R$10,0)))</f>
        <v>4818132</v>
      </c>
      <c r="S91" s="102">
        <f>IF((VLOOKUP($E91,'Income &amp; Expenditure Backsheet'!$D$7:$AK$184,S$10,0))="","",(VLOOKUP($E91,'Income &amp; Expenditure Backsheet'!$D$7:$AK$184,S$10,0)))</f>
        <v>4489950</v>
      </c>
      <c r="T91" s="102">
        <f>IF((VLOOKUP($E91,'Income &amp; Expenditure Backsheet'!$D$7:$AK$184,T$10,0))="","",(VLOOKUP($E91,'Income &amp; Expenditure Backsheet'!$D$7:$AK$184,T$10,0)))</f>
        <v>4762918</v>
      </c>
      <c r="U91" s="102">
        <f>IF((VLOOKUP($E91,'Income &amp; Expenditure Backsheet'!$D$7:$AK$184,U$10,0))="","",(VLOOKUP($E91,'Income &amp; Expenditure Backsheet'!$D$7:$AK$184,U$10,0)))</f>
        <v>5105261</v>
      </c>
      <c r="V91" s="102">
        <f>IF((VLOOKUP($E91,'Income &amp; Expenditure Backsheet'!$D$7:$AK$184,V$10,0))="","",(VLOOKUP($E91,'Income &amp; Expenditure Backsheet'!$D$7:$AK$184,V$10,0)))</f>
        <v>19176261</v>
      </c>
    </row>
    <row r="92" spans="2:22" ht="16.5" customHeight="1">
      <c r="B92" s="42" t="s">
        <v>20</v>
      </c>
      <c r="C92" s="43" t="s">
        <v>36</v>
      </c>
      <c r="D92" s="45" t="s">
        <v>64</v>
      </c>
      <c r="E92" s="43" t="s">
        <v>167</v>
      </c>
      <c r="F92" s="45" t="s">
        <v>168</v>
      </c>
      <c r="G92" s="101">
        <f>IF((VLOOKUP($E92,'Income &amp; Expenditure Backsheet'!$D$7:$AK$184,G$10,0))="","",(VLOOKUP($E92,'Income &amp; Expenditure Backsheet'!$D$7:$AK$184,G$10,0)))</f>
        <v>15077000</v>
      </c>
      <c r="H92" s="102">
        <f>IF((VLOOKUP($E92,'Income &amp; Expenditure Backsheet'!$D$7:$AK$184,H$10,0))="","",(VLOOKUP($E92,'Income &amp; Expenditure Backsheet'!$D$7:$AK$184,H$10,0)))</f>
        <v>3769250</v>
      </c>
      <c r="I92" s="102">
        <f>IF((VLOOKUP($E92,'Income &amp; Expenditure Backsheet'!$D$7:$AK$184,I$10,0))="","",(VLOOKUP($E92,'Income &amp; Expenditure Backsheet'!$D$7:$AK$184,I$10,0)))</f>
        <v>3769250</v>
      </c>
      <c r="J92" s="102">
        <f>IF((VLOOKUP($E92,'Income &amp; Expenditure Backsheet'!$D$7:$AK$184,J$10,0))="","",(VLOOKUP($E92,'Income &amp; Expenditure Backsheet'!$D$7:$AK$184,J$10,0)))</f>
        <v>3769250</v>
      </c>
      <c r="K92" s="102">
        <f>IF((VLOOKUP($E92,'Income &amp; Expenditure Backsheet'!$D$7:$AK$184,K$10,0))="","",(VLOOKUP($E92,'Income &amp; Expenditure Backsheet'!$D$7:$AK$184,K$10,0)))</f>
        <v>3769250</v>
      </c>
      <c r="L92" s="102">
        <f>IF((VLOOKUP($E92,'Income &amp; Expenditure Backsheet'!$D$7:$AK$184,L$10,0))="","",(VLOOKUP($E92,'Income &amp; Expenditure Backsheet'!$D$7:$AK$184,L$10,0)))</f>
        <v>15077000</v>
      </c>
      <c r="M92" s="102">
        <f>IF((VLOOKUP($E92,'Income &amp; Expenditure Backsheet'!$D$7:$AK$184,M$10,0))="","",(VLOOKUP($E92,'Income &amp; Expenditure Backsheet'!$D$7:$AK$184,M$10,0)))</f>
        <v>3769250</v>
      </c>
      <c r="N92" s="102">
        <f>IF((VLOOKUP($E92,'Income &amp; Expenditure Backsheet'!$D$7:$AK$184,N$10,0))="","",(VLOOKUP($E92,'Income &amp; Expenditure Backsheet'!$D$7:$AK$184,N$10,0)))</f>
        <v>3769250</v>
      </c>
      <c r="O92" s="102">
        <f>IF((VLOOKUP($E92,'Income &amp; Expenditure Backsheet'!$D$7:$AK$184,O$10,0))="","",(VLOOKUP($E92,'Income &amp; Expenditure Backsheet'!$D$7:$AK$184,O$10,0)))</f>
        <v>3769250</v>
      </c>
      <c r="P92" s="102">
        <f>IF((VLOOKUP($E92,'Income &amp; Expenditure Backsheet'!$D$7:$AK$184,P$10,0))="","",(VLOOKUP($E92,'Income &amp; Expenditure Backsheet'!$D$7:$AK$184,P$10,0)))</f>
        <v>3769250</v>
      </c>
      <c r="Q92" s="102">
        <f>IF((VLOOKUP($E92,'Income &amp; Expenditure Backsheet'!$D$7:$AK$184,Q$10,0))="","",(VLOOKUP($E92,'Income &amp; Expenditure Backsheet'!$D$7:$AK$184,Q$10,0)))</f>
        <v>15077000</v>
      </c>
      <c r="R92" s="102">
        <f>IF((VLOOKUP($E92,'Income &amp; Expenditure Backsheet'!$D$7:$AK$184,R$10,0))="","",(VLOOKUP($E92,'Income &amp; Expenditure Backsheet'!$D$7:$AK$184,R$10,0)))</f>
        <v>3769250</v>
      </c>
      <c r="S92" s="102">
        <f>IF((VLOOKUP($E92,'Income &amp; Expenditure Backsheet'!$D$7:$AK$184,S$10,0))="","",(VLOOKUP($E92,'Income &amp; Expenditure Backsheet'!$D$7:$AK$184,S$10,0)))</f>
        <v>3769250</v>
      </c>
      <c r="T92" s="102">
        <f>IF((VLOOKUP($E92,'Income &amp; Expenditure Backsheet'!$D$7:$AK$184,T$10,0))="","",(VLOOKUP($E92,'Income &amp; Expenditure Backsheet'!$D$7:$AK$184,T$10,0)))</f>
        <v>3769250</v>
      </c>
      <c r="U92" s="102">
        <f>IF((VLOOKUP($E92,'Income &amp; Expenditure Backsheet'!$D$7:$AK$184,U$10,0))="","",(VLOOKUP($E92,'Income &amp; Expenditure Backsheet'!$D$7:$AK$184,U$10,0)))</f>
        <v>3769250</v>
      </c>
      <c r="V92" s="102">
        <f>IF((VLOOKUP($E92,'Income &amp; Expenditure Backsheet'!$D$7:$AK$184,V$10,0))="","",(VLOOKUP($E92,'Income &amp; Expenditure Backsheet'!$D$7:$AK$184,V$10,0)))</f>
        <v>15077000</v>
      </c>
    </row>
    <row r="93" spans="2:22" ht="16.5" customHeight="1">
      <c r="B93" s="42" t="s">
        <v>16</v>
      </c>
      <c r="C93" s="43" t="s">
        <v>24</v>
      </c>
      <c r="D93" s="45" t="s">
        <v>44</v>
      </c>
      <c r="E93" s="43" t="s">
        <v>169</v>
      </c>
      <c r="F93" s="45" t="s">
        <v>170</v>
      </c>
      <c r="G93" s="101">
        <f>IF((VLOOKUP($E93,'Income &amp; Expenditure Backsheet'!$D$7:$AK$184,G$10,0))="","",(VLOOKUP($E93,'Income &amp; Expenditure Backsheet'!$D$7:$AK$184,G$10,0)))</f>
        <v>7562432</v>
      </c>
      <c r="H93" s="102">
        <f>IF((VLOOKUP($E93,'Income &amp; Expenditure Backsheet'!$D$7:$AK$184,H$10,0))="","",(VLOOKUP($E93,'Income &amp; Expenditure Backsheet'!$D$7:$AK$184,H$10,0)))</f>
        <v>1890608</v>
      </c>
      <c r="I93" s="102">
        <f>IF((VLOOKUP($E93,'Income &amp; Expenditure Backsheet'!$D$7:$AK$184,I$10,0))="","",(VLOOKUP($E93,'Income &amp; Expenditure Backsheet'!$D$7:$AK$184,I$10,0)))</f>
        <v>1890608</v>
      </c>
      <c r="J93" s="102">
        <f>IF((VLOOKUP($E93,'Income &amp; Expenditure Backsheet'!$D$7:$AK$184,J$10,0))="","",(VLOOKUP($E93,'Income &amp; Expenditure Backsheet'!$D$7:$AK$184,J$10,0)))</f>
        <v>1890608</v>
      </c>
      <c r="K93" s="102">
        <f>IF((VLOOKUP($E93,'Income &amp; Expenditure Backsheet'!$D$7:$AK$184,K$10,0))="","",(VLOOKUP($E93,'Income &amp; Expenditure Backsheet'!$D$7:$AK$184,K$10,0)))</f>
        <v>1890608</v>
      </c>
      <c r="L93" s="102">
        <f>IF((VLOOKUP($E93,'Income &amp; Expenditure Backsheet'!$D$7:$AK$184,L$10,0))="","",(VLOOKUP($E93,'Income &amp; Expenditure Backsheet'!$D$7:$AK$184,L$10,0)))</f>
        <v>7562432</v>
      </c>
      <c r="M93" s="102">
        <f>IF((VLOOKUP($E93,'Income &amp; Expenditure Backsheet'!$D$7:$AK$184,M$10,0))="","",(VLOOKUP($E93,'Income &amp; Expenditure Backsheet'!$D$7:$AK$184,M$10,0)))</f>
        <v>1767000</v>
      </c>
      <c r="N93" s="102">
        <f>IF((VLOOKUP($E93,'Income &amp; Expenditure Backsheet'!$D$7:$AK$184,N$10,0))="","",(VLOOKUP($E93,'Income &amp; Expenditure Backsheet'!$D$7:$AK$184,N$10,0)))</f>
        <v>1694000</v>
      </c>
      <c r="O93" s="102">
        <f>IF((VLOOKUP($E93,'Income &amp; Expenditure Backsheet'!$D$7:$AK$184,O$10,0))="","",(VLOOKUP($E93,'Income &amp; Expenditure Backsheet'!$D$7:$AK$184,O$10,0)))</f>
        <v>2033000</v>
      </c>
      <c r="P93" s="102">
        <f>IF((VLOOKUP($E93,'Income &amp; Expenditure Backsheet'!$D$7:$AK$184,P$10,0))="","",(VLOOKUP($E93,'Income &amp; Expenditure Backsheet'!$D$7:$AK$184,P$10,0)))</f>
        <v>2068432</v>
      </c>
      <c r="Q93" s="102">
        <f>IF((VLOOKUP($E93,'Income &amp; Expenditure Backsheet'!$D$7:$AK$184,Q$10,0))="","",(VLOOKUP($E93,'Income &amp; Expenditure Backsheet'!$D$7:$AK$184,Q$10,0)))</f>
        <v>7562432</v>
      </c>
      <c r="R93" s="102">
        <f>IF((VLOOKUP($E93,'Income &amp; Expenditure Backsheet'!$D$7:$AK$184,R$10,0))="","",(VLOOKUP($E93,'Income &amp; Expenditure Backsheet'!$D$7:$AK$184,R$10,0)))</f>
        <v>1767000</v>
      </c>
      <c r="S93" s="102">
        <f>IF((VLOOKUP($E93,'Income &amp; Expenditure Backsheet'!$D$7:$AK$184,S$10,0))="","",(VLOOKUP($E93,'Income &amp; Expenditure Backsheet'!$D$7:$AK$184,S$10,0)))</f>
        <v>1694000</v>
      </c>
      <c r="T93" s="102">
        <f>IF((VLOOKUP($E93,'Income &amp; Expenditure Backsheet'!$D$7:$AK$184,T$10,0))="","",(VLOOKUP($E93,'Income &amp; Expenditure Backsheet'!$D$7:$AK$184,T$10,0)))</f>
        <v>2033000</v>
      </c>
      <c r="U93" s="102">
        <f>IF((VLOOKUP($E93,'Income &amp; Expenditure Backsheet'!$D$7:$AK$184,U$10,0))="","",(VLOOKUP($E93,'Income &amp; Expenditure Backsheet'!$D$7:$AK$184,U$10,0)))</f>
        <v>2068432</v>
      </c>
      <c r="V93" s="102">
        <f>IF((VLOOKUP($E93,'Income &amp; Expenditure Backsheet'!$D$7:$AK$184,V$10,0))="","",(VLOOKUP($E93,'Income &amp; Expenditure Backsheet'!$D$7:$AK$184,V$10,0)))</f>
        <v>7562432</v>
      </c>
    </row>
    <row r="94" spans="2:22" ht="16.5" customHeight="1">
      <c r="B94" s="42" t="s">
        <v>20</v>
      </c>
      <c r="C94" s="43" t="s">
        <v>36</v>
      </c>
      <c r="D94" s="45" t="s">
        <v>64</v>
      </c>
      <c r="E94" s="43" t="s">
        <v>171</v>
      </c>
      <c r="F94" s="45" t="s">
        <v>172</v>
      </c>
      <c r="G94" s="101">
        <f>IF((VLOOKUP($E94,'Income &amp; Expenditure Backsheet'!$D$7:$AK$184,G$10,0))="","",(VLOOKUP($E94,'Income &amp; Expenditure Backsheet'!$D$7:$AK$184,G$10,0)))</f>
        <v>18619803</v>
      </c>
      <c r="H94" s="102">
        <f>IF((VLOOKUP($E94,'Income &amp; Expenditure Backsheet'!$D$7:$AK$184,H$10,0))="","",(VLOOKUP($E94,'Income &amp; Expenditure Backsheet'!$D$7:$AK$184,H$10,0)))</f>
        <v>4656951</v>
      </c>
      <c r="I94" s="102">
        <f>IF((VLOOKUP($E94,'Income &amp; Expenditure Backsheet'!$D$7:$AK$184,I$10,0))="","",(VLOOKUP($E94,'Income &amp; Expenditure Backsheet'!$D$7:$AK$184,I$10,0)))</f>
        <v>4656951</v>
      </c>
      <c r="J94" s="102">
        <f>IF((VLOOKUP($E94,'Income &amp; Expenditure Backsheet'!$D$7:$AK$184,J$10,0))="","",(VLOOKUP($E94,'Income &amp; Expenditure Backsheet'!$D$7:$AK$184,J$10,0)))</f>
        <v>4656951</v>
      </c>
      <c r="K94" s="102">
        <f>IF((VLOOKUP($E94,'Income &amp; Expenditure Backsheet'!$D$7:$AK$184,K$10,0))="","",(VLOOKUP($E94,'Income &amp; Expenditure Backsheet'!$D$7:$AK$184,K$10,0)))</f>
        <v>4656951</v>
      </c>
      <c r="L94" s="102">
        <f>IF((VLOOKUP($E94,'Income &amp; Expenditure Backsheet'!$D$7:$AK$184,L$10,0))="","",(VLOOKUP($E94,'Income &amp; Expenditure Backsheet'!$D$7:$AK$184,L$10,0)))</f>
        <v>18627804</v>
      </c>
      <c r="M94" s="102">
        <f>IF((VLOOKUP($E94,'Income &amp; Expenditure Backsheet'!$D$7:$AK$184,M$10,0))="","",(VLOOKUP($E94,'Income &amp; Expenditure Backsheet'!$D$7:$AK$184,M$10,0)))</f>
        <v>4656951</v>
      </c>
      <c r="N94" s="102">
        <f>IF((VLOOKUP($E94,'Income &amp; Expenditure Backsheet'!$D$7:$AK$184,N$10,0))="","",(VLOOKUP($E94,'Income &amp; Expenditure Backsheet'!$D$7:$AK$184,N$10,0)))</f>
        <v>4059000</v>
      </c>
      <c r="O94" s="102">
        <f>IF((VLOOKUP($E94,'Income &amp; Expenditure Backsheet'!$D$7:$AK$184,O$10,0))="","",(VLOOKUP($E94,'Income &amp; Expenditure Backsheet'!$D$7:$AK$184,O$10,0)))</f>
        <v>4655000</v>
      </c>
      <c r="P94" s="102">
        <f>IF((VLOOKUP($E94,'Income &amp; Expenditure Backsheet'!$D$7:$AK$184,P$10,0))="","",(VLOOKUP($E94,'Income &amp; Expenditure Backsheet'!$D$7:$AK$184,P$10,0)))</f>
        <v>5248852</v>
      </c>
      <c r="Q94" s="102">
        <f>IF((VLOOKUP($E94,'Income &amp; Expenditure Backsheet'!$D$7:$AK$184,Q$10,0))="","",(VLOOKUP($E94,'Income &amp; Expenditure Backsheet'!$D$7:$AK$184,Q$10,0)))</f>
        <v>18619803</v>
      </c>
      <c r="R94" s="102">
        <f>IF((VLOOKUP($E94,'Income &amp; Expenditure Backsheet'!$D$7:$AK$184,R$10,0))="","",(VLOOKUP($E94,'Income &amp; Expenditure Backsheet'!$D$7:$AK$184,R$10,0)))</f>
        <v>4655000</v>
      </c>
      <c r="S94" s="102">
        <f>IF((VLOOKUP($E94,'Income &amp; Expenditure Backsheet'!$D$7:$AK$184,S$10,0))="","",(VLOOKUP($E94,'Income &amp; Expenditure Backsheet'!$D$7:$AK$184,S$10,0)))</f>
        <v>4059000</v>
      </c>
      <c r="T94" s="102">
        <f>IF((VLOOKUP($E94,'Income &amp; Expenditure Backsheet'!$D$7:$AK$184,T$10,0))="","",(VLOOKUP($E94,'Income &amp; Expenditure Backsheet'!$D$7:$AK$184,T$10,0)))</f>
        <v>4655000</v>
      </c>
      <c r="U94" s="102">
        <f>IF((VLOOKUP($E94,'Income &amp; Expenditure Backsheet'!$D$7:$AK$184,U$10,0))="","",(VLOOKUP($E94,'Income &amp; Expenditure Backsheet'!$D$7:$AK$184,U$10,0)))</f>
        <v>4654803</v>
      </c>
      <c r="V94" s="102">
        <f>IF((VLOOKUP($E94,'Income &amp; Expenditure Backsheet'!$D$7:$AK$184,V$10,0))="","",(VLOOKUP($E94,'Income &amp; Expenditure Backsheet'!$D$7:$AK$184,V$10,0)))</f>
        <v>18023803</v>
      </c>
    </row>
    <row r="95" spans="2:22" ht="16.5" customHeight="1">
      <c r="B95" s="42" t="s">
        <v>18</v>
      </c>
      <c r="C95" s="43" t="s">
        <v>32</v>
      </c>
      <c r="D95" s="45" t="s">
        <v>50</v>
      </c>
      <c r="E95" s="43" t="s">
        <v>173</v>
      </c>
      <c r="F95" s="45" t="s">
        <v>174</v>
      </c>
      <c r="G95" s="101">
        <f>IF((VLOOKUP($E95,'Income &amp; Expenditure Backsheet'!$D$7:$AK$184,G$10,0))="","",(VLOOKUP($E95,'Income &amp; Expenditure Backsheet'!$D$7:$AK$184,G$10,0)))</f>
        <v>42047168</v>
      </c>
      <c r="H95" s="102">
        <f>IF((VLOOKUP($E95,'Income &amp; Expenditure Backsheet'!$D$7:$AK$184,H$10,0))="","",(VLOOKUP($E95,'Income &amp; Expenditure Backsheet'!$D$7:$AK$184,H$10,0)))</f>
        <v>10511800</v>
      </c>
      <c r="I95" s="102">
        <f>IF((VLOOKUP($E95,'Income &amp; Expenditure Backsheet'!$D$7:$AK$184,I$10,0))="","",(VLOOKUP($E95,'Income &amp; Expenditure Backsheet'!$D$7:$AK$184,I$10,0)))</f>
        <v>10511800</v>
      </c>
      <c r="J95" s="102">
        <f>IF((VLOOKUP($E95,'Income &amp; Expenditure Backsheet'!$D$7:$AK$184,J$10,0))="","",(VLOOKUP($E95,'Income &amp; Expenditure Backsheet'!$D$7:$AK$184,J$10,0)))</f>
        <v>10511800</v>
      </c>
      <c r="K95" s="102">
        <f>IF((VLOOKUP($E95,'Income &amp; Expenditure Backsheet'!$D$7:$AK$184,K$10,0))="","",(VLOOKUP($E95,'Income &amp; Expenditure Backsheet'!$D$7:$AK$184,K$10,0)))</f>
        <v>10511768</v>
      </c>
      <c r="L95" s="102">
        <f>IF((VLOOKUP($E95,'Income &amp; Expenditure Backsheet'!$D$7:$AK$184,L$10,0))="","",(VLOOKUP($E95,'Income &amp; Expenditure Backsheet'!$D$7:$AK$184,L$10,0)))</f>
        <v>42047168</v>
      </c>
      <c r="M95" s="102">
        <f>IF((VLOOKUP($E95,'Income &amp; Expenditure Backsheet'!$D$7:$AK$184,M$10,0))="","",(VLOOKUP($E95,'Income &amp; Expenditure Backsheet'!$D$7:$AK$184,M$10,0)))</f>
        <v>10605700</v>
      </c>
      <c r="N95" s="102">
        <f>IF((VLOOKUP($E95,'Income &amp; Expenditure Backsheet'!$D$7:$AK$184,N$10,0))="","",(VLOOKUP($E95,'Income &amp; Expenditure Backsheet'!$D$7:$AK$184,N$10,0)))</f>
        <v>10786300</v>
      </c>
      <c r="O95" s="102">
        <f>IF((VLOOKUP($E95,'Income &amp; Expenditure Backsheet'!$D$7:$AK$184,O$10,0))="","",(VLOOKUP($E95,'Income &amp; Expenditure Backsheet'!$D$7:$AK$184,O$10,0)))</f>
        <v>11449000</v>
      </c>
      <c r="P95" s="102">
        <f>IF((VLOOKUP($E95,'Income &amp; Expenditure Backsheet'!$D$7:$AK$184,P$10,0))="","",(VLOOKUP($E95,'Income &amp; Expenditure Backsheet'!$D$7:$AK$184,P$10,0)))</f>
        <v>11064300</v>
      </c>
      <c r="Q95" s="102">
        <f>IF((VLOOKUP($E95,'Income &amp; Expenditure Backsheet'!$D$7:$AK$184,Q$10,0))="","",(VLOOKUP($E95,'Income &amp; Expenditure Backsheet'!$D$7:$AK$184,Q$10,0)))</f>
        <v>43905300</v>
      </c>
      <c r="R95" s="102">
        <f>IF((VLOOKUP($E95,'Income &amp; Expenditure Backsheet'!$D$7:$AK$184,R$10,0))="","",(VLOOKUP($E95,'Income &amp; Expenditure Backsheet'!$D$7:$AK$184,R$10,0)))</f>
        <v>10605700</v>
      </c>
      <c r="S95" s="102">
        <f>IF((VLOOKUP($E95,'Income &amp; Expenditure Backsheet'!$D$7:$AK$184,S$10,0))="","",(VLOOKUP($E95,'Income &amp; Expenditure Backsheet'!$D$7:$AK$184,S$10,0)))</f>
        <v>10786300</v>
      </c>
      <c r="T95" s="102">
        <f>IF((VLOOKUP($E95,'Income &amp; Expenditure Backsheet'!$D$7:$AK$184,T$10,0))="","",(VLOOKUP($E95,'Income &amp; Expenditure Backsheet'!$D$7:$AK$184,T$10,0)))</f>
        <v>11449000</v>
      </c>
      <c r="U95" s="102">
        <f>IF((VLOOKUP($E95,'Income &amp; Expenditure Backsheet'!$D$7:$AK$184,U$10,0))="","",(VLOOKUP($E95,'Income &amp; Expenditure Backsheet'!$D$7:$AK$184,U$10,0)))</f>
        <v>10812300</v>
      </c>
      <c r="V95" s="102">
        <f>IF((VLOOKUP($E95,'Income &amp; Expenditure Backsheet'!$D$7:$AK$184,V$10,0))="","",(VLOOKUP($E95,'Income &amp; Expenditure Backsheet'!$D$7:$AK$184,V$10,0)))</f>
        <v>43653300</v>
      </c>
    </row>
    <row r="96" spans="2:22" ht="16.5" customHeight="1">
      <c r="B96" s="42" t="s">
        <v>18</v>
      </c>
      <c r="C96" s="43" t="s">
        <v>34</v>
      </c>
      <c r="D96" s="45" t="s">
        <v>52</v>
      </c>
      <c r="E96" s="43" t="s">
        <v>175</v>
      </c>
      <c r="F96" s="45" t="s">
        <v>176</v>
      </c>
      <c r="G96" s="101">
        <f>IF((VLOOKUP($E96,'Income &amp; Expenditure Backsheet'!$D$7:$AK$184,G$10,0))="","",(VLOOKUP($E96,'Income &amp; Expenditure Backsheet'!$D$7:$AK$184,G$10,0)))</f>
        <v>302502457</v>
      </c>
      <c r="H96" s="102">
        <f>IF((VLOOKUP($E96,'Income &amp; Expenditure Backsheet'!$D$7:$AK$184,H$10,0))="","",(VLOOKUP($E96,'Income &amp; Expenditure Backsheet'!$D$7:$AK$184,H$10,0)))</f>
        <v>75922250</v>
      </c>
      <c r="I96" s="102">
        <f>IF((VLOOKUP($E96,'Income &amp; Expenditure Backsheet'!$D$7:$AK$184,I$10,0))="","",(VLOOKUP($E96,'Income &amp; Expenditure Backsheet'!$D$7:$AK$184,I$10,0)))</f>
        <v>75922250</v>
      </c>
      <c r="J96" s="102">
        <f>IF((VLOOKUP($E96,'Income &amp; Expenditure Backsheet'!$D$7:$AK$184,J$10,0))="","",(VLOOKUP($E96,'Income &amp; Expenditure Backsheet'!$D$7:$AK$184,J$10,0)))</f>
        <v>75922250</v>
      </c>
      <c r="K96" s="102">
        <f>IF((VLOOKUP($E96,'Income &amp; Expenditure Backsheet'!$D$7:$AK$184,K$10,0))="","",(VLOOKUP($E96,'Income &amp; Expenditure Backsheet'!$D$7:$AK$184,K$10,0)))</f>
        <v>75922250</v>
      </c>
      <c r="L96" s="102">
        <f>IF((VLOOKUP($E96,'Income &amp; Expenditure Backsheet'!$D$7:$AK$184,L$10,0))="","",(VLOOKUP($E96,'Income &amp; Expenditure Backsheet'!$D$7:$AK$184,L$10,0)))</f>
        <v>303689000</v>
      </c>
      <c r="M96" s="102">
        <f>IF((VLOOKUP($E96,'Income &amp; Expenditure Backsheet'!$D$7:$AK$184,M$10,0))="","",(VLOOKUP($E96,'Income &amp; Expenditure Backsheet'!$D$7:$AK$184,M$10,0)))</f>
        <v>76362000</v>
      </c>
      <c r="N96" s="102">
        <f>IF((VLOOKUP($E96,'Income &amp; Expenditure Backsheet'!$D$7:$AK$184,N$10,0))="","",(VLOOKUP($E96,'Income &amp; Expenditure Backsheet'!$D$7:$AK$184,N$10,0)))</f>
        <v>78014113</v>
      </c>
      <c r="O96" s="102">
        <f>IF((VLOOKUP($E96,'Income &amp; Expenditure Backsheet'!$D$7:$AK$184,O$10,0))="","",(VLOOKUP($E96,'Income &amp; Expenditure Backsheet'!$D$7:$AK$184,O$10,0)))</f>
        <v>80669551.606335223</v>
      </c>
      <c r="P96" s="102">
        <f>IF((VLOOKUP($E96,'Income &amp; Expenditure Backsheet'!$D$7:$AK$184,P$10,0))="","",(VLOOKUP($E96,'Income &amp; Expenditure Backsheet'!$D$7:$AK$184,P$10,0)))</f>
        <v>80669551.606335223</v>
      </c>
      <c r="Q96" s="102">
        <f>IF((VLOOKUP($E96,'Income &amp; Expenditure Backsheet'!$D$7:$AK$184,Q$10,0))="","",(VLOOKUP($E96,'Income &amp; Expenditure Backsheet'!$D$7:$AK$184,Q$10,0)))</f>
        <v>315715216.21267045</v>
      </c>
      <c r="R96" s="102">
        <f>IF((VLOOKUP($E96,'Income &amp; Expenditure Backsheet'!$D$7:$AK$184,R$10,0))="","",(VLOOKUP($E96,'Income &amp; Expenditure Backsheet'!$D$7:$AK$184,R$10,0)))</f>
        <v>76927386.140472844</v>
      </c>
      <c r="S96" s="102">
        <f>IF((VLOOKUP($E96,'Income &amp; Expenditure Backsheet'!$D$7:$AK$184,S$10,0))="","",(VLOOKUP($E96,'Income &amp; Expenditure Backsheet'!$D$7:$AK$184,S$10,0)))</f>
        <v>80678221</v>
      </c>
      <c r="T96" s="102">
        <f>IF((VLOOKUP($E96,'Income &amp; Expenditure Backsheet'!$D$7:$AK$184,T$10,0))="","",(VLOOKUP($E96,'Income &amp; Expenditure Backsheet'!$D$7:$AK$184,T$10,0)))</f>
        <v>79224212.893459082</v>
      </c>
      <c r="U96" s="102">
        <f>IF((VLOOKUP($E96,'Income &amp; Expenditure Backsheet'!$D$7:$AK$184,U$10,0))="","",(VLOOKUP($E96,'Income &amp; Expenditure Backsheet'!$D$7:$AK$184,U$10,0)))</f>
        <v>78935978.066312015</v>
      </c>
      <c r="V96" s="102">
        <f>IF((VLOOKUP($E96,'Income &amp; Expenditure Backsheet'!$D$7:$AK$184,V$10,0))="","",(VLOOKUP($E96,'Income &amp; Expenditure Backsheet'!$D$7:$AK$184,V$10,0)))</f>
        <v>315765798.10024393</v>
      </c>
    </row>
    <row r="97" spans="2:22" ht="16.5" customHeight="1">
      <c r="B97" s="42" t="s">
        <v>20</v>
      </c>
      <c r="C97" s="43" t="s">
        <v>36</v>
      </c>
      <c r="D97" s="45" t="s">
        <v>64</v>
      </c>
      <c r="E97" s="43" t="s">
        <v>177</v>
      </c>
      <c r="F97" s="45" t="s">
        <v>178</v>
      </c>
      <c r="G97" s="101">
        <f>IF((VLOOKUP($E97,'Income &amp; Expenditure Backsheet'!$D$7:$AK$184,G$10,0))="","",(VLOOKUP($E97,'Income &amp; Expenditure Backsheet'!$D$7:$AK$184,G$10,0)))</f>
        <v>22521000</v>
      </c>
      <c r="H97" s="102">
        <f>IF((VLOOKUP($E97,'Income &amp; Expenditure Backsheet'!$D$7:$AK$184,H$10,0))="","",(VLOOKUP($E97,'Income &amp; Expenditure Backsheet'!$D$7:$AK$184,H$10,0)))</f>
        <v>5633000</v>
      </c>
      <c r="I97" s="102">
        <f>IF((VLOOKUP($E97,'Income &amp; Expenditure Backsheet'!$D$7:$AK$184,I$10,0))="","",(VLOOKUP($E97,'Income &amp; Expenditure Backsheet'!$D$7:$AK$184,I$10,0)))</f>
        <v>5633000</v>
      </c>
      <c r="J97" s="102">
        <f>IF((VLOOKUP($E97,'Income &amp; Expenditure Backsheet'!$D$7:$AK$184,J$10,0))="","",(VLOOKUP($E97,'Income &amp; Expenditure Backsheet'!$D$7:$AK$184,J$10,0)))</f>
        <v>5633000</v>
      </c>
      <c r="K97" s="102">
        <f>IF((VLOOKUP($E97,'Income &amp; Expenditure Backsheet'!$D$7:$AK$184,K$10,0))="","",(VLOOKUP($E97,'Income &amp; Expenditure Backsheet'!$D$7:$AK$184,K$10,0)))</f>
        <v>5632000</v>
      </c>
      <c r="L97" s="102">
        <f>IF((VLOOKUP($E97,'Income &amp; Expenditure Backsheet'!$D$7:$AK$184,L$10,0))="","",(VLOOKUP($E97,'Income &amp; Expenditure Backsheet'!$D$7:$AK$184,L$10,0)))</f>
        <v>22531000</v>
      </c>
      <c r="M97" s="102">
        <f>IF((VLOOKUP($E97,'Income &amp; Expenditure Backsheet'!$D$7:$AK$184,M$10,0))="","",(VLOOKUP($E97,'Income &amp; Expenditure Backsheet'!$D$7:$AK$184,M$10,0)))</f>
        <v>5633000</v>
      </c>
      <c r="N97" s="102">
        <f>IF((VLOOKUP($E97,'Income &amp; Expenditure Backsheet'!$D$7:$AK$184,N$10,0))="","",(VLOOKUP($E97,'Income &amp; Expenditure Backsheet'!$D$7:$AK$184,N$10,0)))</f>
        <v>5633000</v>
      </c>
      <c r="O97" s="102">
        <f>IF((VLOOKUP($E97,'Income &amp; Expenditure Backsheet'!$D$7:$AK$184,O$10,0))="","",(VLOOKUP($E97,'Income &amp; Expenditure Backsheet'!$D$7:$AK$184,O$10,0)))</f>
        <v>5633000</v>
      </c>
      <c r="P97" s="102">
        <f>IF((VLOOKUP($E97,'Income &amp; Expenditure Backsheet'!$D$7:$AK$184,P$10,0))="","",(VLOOKUP($E97,'Income &amp; Expenditure Backsheet'!$D$7:$AK$184,P$10,0)))</f>
        <v>5632000</v>
      </c>
      <c r="Q97" s="102">
        <f>IF((VLOOKUP($E97,'Income &amp; Expenditure Backsheet'!$D$7:$AK$184,Q$10,0))="","",(VLOOKUP($E97,'Income &amp; Expenditure Backsheet'!$D$7:$AK$184,Q$10,0)))</f>
        <v>22531000</v>
      </c>
      <c r="R97" s="102">
        <f>IF((VLOOKUP($E97,'Income &amp; Expenditure Backsheet'!$D$7:$AK$184,R$10,0))="","",(VLOOKUP($E97,'Income &amp; Expenditure Backsheet'!$D$7:$AK$184,R$10,0)))</f>
        <v>5621500</v>
      </c>
      <c r="S97" s="102">
        <f>IF((VLOOKUP($E97,'Income &amp; Expenditure Backsheet'!$D$7:$AK$184,S$10,0))="","",(VLOOKUP($E97,'Income &amp; Expenditure Backsheet'!$D$7:$AK$184,S$10,0)))</f>
        <v>5815000</v>
      </c>
      <c r="T97" s="102">
        <f>IF((VLOOKUP($E97,'Income &amp; Expenditure Backsheet'!$D$7:$AK$184,T$10,0))="","",(VLOOKUP($E97,'Income &amp; Expenditure Backsheet'!$D$7:$AK$184,T$10,0)))</f>
        <v>5575750</v>
      </c>
      <c r="U97" s="102">
        <f>IF((VLOOKUP($E97,'Income &amp; Expenditure Backsheet'!$D$7:$AK$184,U$10,0))="","",(VLOOKUP($E97,'Income &amp; Expenditure Backsheet'!$D$7:$AK$184,U$10,0)))</f>
        <v>5292750</v>
      </c>
      <c r="V97" s="102">
        <f>IF((VLOOKUP($E97,'Income &amp; Expenditure Backsheet'!$D$7:$AK$184,V$10,0))="","",(VLOOKUP($E97,'Income &amp; Expenditure Backsheet'!$D$7:$AK$184,V$10,0)))</f>
        <v>22305000</v>
      </c>
    </row>
    <row r="98" spans="2:22" ht="16.5" customHeight="1">
      <c r="B98" s="42" t="s">
        <v>20</v>
      </c>
      <c r="C98" s="43" t="s">
        <v>36</v>
      </c>
      <c r="D98" s="45" t="s">
        <v>64</v>
      </c>
      <c r="E98" s="43" t="s">
        <v>179</v>
      </c>
      <c r="F98" s="45" t="s">
        <v>180</v>
      </c>
      <c r="G98" s="101">
        <f>IF((VLOOKUP($E98,'Income &amp; Expenditure Backsheet'!$D$7:$AK$184,G$10,0))="","",(VLOOKUP($E98,'Income &amp; Expenditure Backsheet'!$D$7:$AK$184,G$10,0)))</f>
        <v>17943425</v>
      </c>
      <c r="H98" s="102">
        <f>IF((VLOOKUP($E98,'Income &amp; Expenditure Backsheet'!$D$7:$AK$184,H$10,0))="","",(VLOOKUP($E98,'Income &amp; Expenditure Backsheet'!$D$7:$AK$184,H$10,0)))</f>
        <v>3977542.5</v>
      </c>
      <c r="I98" s="102">
        <f>IF((VLOOKUP($E98,'Income &amp; Expenditure Backsheet'!$D$7:$AK$184,I$10,0))="","",(VLOOKUP($E98,'Income &amp; Expenditure Backsheet'!$D$7:$AK$184,I$10,0)))</f>
        <v>3977542.5</v>
      </c>
      <c r="J98" s="102">
        <f>IF((VLOOKUP($E98,'Income &amp; Expenditure Backsheet'!$D$7:$AK$184,J$10,0))="","",(VLOOKUP($E98,'Income &amp; Expenditure Backsheet'!$D$7:$AK$184,J$10,0)))</f>
        <v>3977542.5</v>
      </c>
      <c r="K98" s="102">
        <f>IF((VLOOKUP($E98,'Income &amp; Expenditure Backsheet'!$D$7:$AK$184,K$10,0))="","",(VLOOKUP($E98,'Income &amp; Expenditure Backsheet'!$D$7:$AK$184,K$10,0)))</f>
        <v>6010797.5</v>
      </c>
      <c r="L98" s="102">
        <f>IF((VLOOKUP($E98,'Income &amp; Expenditure Backsheet'!$D$7:$AK$184,L$10,0))="","",(VLOOKUP($E98,'Income &amp; Expenditure Backsheet'!$D$7:$AK$184,L$10,0)))</f>
        <v>17943425</v>
      </c>
      <c r="M98" s="102">
        <f>IF((VLOOKUP($E98,'Income &amp; Expenditure Backsheet'!$D$7:$AK$184,M$10,0))="","",(VLOOKUP($E98,'Income &amp; Expenditure Backsheet'!$D$7:$AK$184,M$10,0)))</f>
        <v>3703349.7425000002</v>
      </c>
      <c r="N98" s="102">
        <f>IF((VLOOKUP($E98,'Income &amp; Expenditure Backsheet'!$D$7:$AK$184,N$10,0))="","",(VLOOKUP($E98,'Income &amp; Expenditure Backsheet'!$D$7:$AK$184,N$10,0)))</f>
        <v>3913659.3622777783</v>
      </c>
      <c r="O98" s="102">
        <f>IF((VLOOKUP($E98,'Income &amp; Expenditure Backsheet'!$D$7:$AK$184,O$10,0))="","",(VLOOKUP($E98,'Income &amp; Expenditure Backsheet'!$D$7:$AK$184,O$10,0)))</f>
        <v>3842344.2279444449</v>
      </c>
      <c r="P98" s="102">
        <f>IF((VLOOKUP($E98,'Income &amp; Expenditure Backsheet'!$D$7:$AK$184,P$10,0))="","",(VLOOKUP($E98,'Income &amp; Expenditure Backsheet'!$D$7:$AK$184,P$10,0)))</f>
        <v>6484071.5272777788</v>
      </c>
      <c r="Q98" s="102">
        <f>IF((VLOOKUP($E98,'Income &amp; Expenditure Backsheet'!$D$7:$AK$184,Q$10,0))="","",(VLOOKUP($E98,'Income &amp; Expenditure Backsheet'!$D$7:$AK$184,Q$10,0)))</f>
        <v>17943424.860000003</v>
      </c>
      <c r="R98" s="102">
        <f>IF((VLOOKUP($E98,'Income &amp; Expenditure Backsheet'!$D$7:$AK$184,R$10,0))="","",(VLOOKUP($E98,'Income &amp; Expenditure Backsheet'!$D$7:$AK$184,R$10,0)))</f>
        <v>3703349.7425000002</v>
      </c>
      <c r="S98" s="102">
        <f>IF((VLOOKUP($E98,'Income &amp; Expenditure Backsheet'!$D$7:$AK$184,S$10,0))="","",(VLOOKUP($E98,'Income &amp; Expenditure Backsheet'!$D$7:$AK$184,S$10,0)))</f>
        <v>3913659</v>
      </c>
      <c r="T98" s="102">
        <f>IF((VLOOKUP($E98,'Income &amp; Expenditure Backsheet'!$D$7:$AK$184,T$10,0))="","",(VLOOKUP($E98,'Income &amp; Expenditure Backsheet'!$D$7:$AK$184,T$10,0)))</f>
        <v>3842344</v>
      </c>
      <c r="U98" s="102">
        <f>IF((VLOOKUP($E98,'Income &amp; Expenditure Backsheet'!$D$7:$AK$184,U$10,0))="","",(VLOOKUP($E98,'Income &amp; Expenditure Backsheet'!$D$7:$AK$184,U$10,0)))</f>
        <v>6484072</v>
      </c>
      <c r="V98" s="102">
        <f>IF((VLOOKUP($E98,'Income &amp; Expenditure Backsheet'!$D$7:$AK$184,V$10,0))="","",(VLOOKUP($E98,'Income &amp; Expenditure Backsheet'!$D$7:$AK$184,V$10,0)))</f>
        <v>17943424.7425</v>
      </c>
    </row>
    <row r="99" spans="2:22" ht="16.5" customHeight="1">
      <c r="B99" s="42" t="s">
        <v>22</v>
      </c>
      <c r="C99" s="43" t="s">
        <v>38</v>
      </c>
      <c r="D99" s="45" t="s">
        <v>62</v>
      </c>
      <c r="E99" s="43" t="s">
        <v>181</v>
      </c>
      <c r="F99" s="45" t="s">
        <v>182</v>
      </c>
      <c r="G99" s="101">
        <f>IF((VLOOKUP($E99,'Income &amp; Expenditure Backsheet'!$D$7:$AK$184,G$10,0))="","",(VLOOKUP($E99,'Income &amp; Expenditure Backsheet'!$D$7:$AK$184,G$10,0)))</f>
        <v>31332396</v>
      </c>
      <c r="H99" s="102">
        <f>IF((VLOOKUP($E99,'Income &amp; Expenditure Backsheet'!$D$7:$AK$184,H$10,0))="","",(VLOOKUP($E99,'Income &amp; Expenditure Backsheet'!$D$7:$AK$184,H$10,0)))</f>
        <v>7833099</v>
      </c>
      <c r="I99" s="102">
        <f>IF((VLOOKUP($E99,'Income &amp; Expenditure Backsheet'!$D$7:$AK$184,I$10,0))="","",(VLOOKUP($E99,'Income &amp; Expenditure Backsheet'!$D$7:$AK$184,I$10,0)))</f>
        <v>7833099</v>
      </c>
      <c r="J99" s="102">
        <f>IF((VLOOKUP($E99,'Income &amp; Expenditure Backsheet'!$D$7:$AK$184,J$10,0))="","",(VLOOKUP($E99,'Income &amp; Expenditure Backsheet'!$D$7:$AK$184,J$10,0)))</f>
        <v>7833099</v>
      </c>
      <c r="K99" s="102">
        <f>IF((VLOOKUP($E99,'Income &amp; Expenditure Backsheet'!$D$7:$AK$184,K$10,0))="","",(VLOOKUP($E99,'Income &amp; Expenditure Backsheet'!$D$7:$AK$184,K$10,0)))</f>
        <v>7833099</v>
      </c>
      <c r="L99" s="102">
        <f>IF((VLOOKUP($E99,'Income &amp; Expenditure Backsheet'!$D$7:$AK$184,L$10,0))="","",(VLOOKUP($E99,'Income &amp; Expenditure Backsheet'!$D$7:$AK$184,L$10,0)))</f>
        <v>31332396</v>
      </c>
      <c r="M99" s="102">
        <f>IF((VLOOKUP($E99,'Income &amp; Expenditure Backsheet'!$D$7:$AK$184,M$10,0))="","",(VLOOKUP($E99,'Income &amp; Expenditure Backsheet'!$D$7:$AK$184,M$10,0)))</f>
        <v>8870352</v>
      </c>
      <c r="N99" s="102">
        <f>IF((VLOOKUP($E99,'Income &amp; Expenditure Backsheet'!$D$7:$AK$184,N$10,0))="","",(VLOOKUP($E99,'Income &amp; Expenditure Backsheet'!$D$7:$AK$184,N$10,0)))</f>
        <v>7209311</v>
      </c>
      <c r="O99" s="102">
        <f>IF((VLOOKUP($E99,'Income &amp; Expenditure Backsheet'!$D$7:$AK$184,O$10,0))="","",(VLOOKUP($E99,'Income &amp; Expenditure Backsheet'!$D$7:$AK$184,O$10,0)))</f>
        <v>7293188</v>
      </c>
      <c r="P99" s="102">
        <f>IF((VLOOKUP($E99,'Income &amp; Expenditure Backsheet'!$D$7:$AK$184,P$10,0))="","",(VLOOKUP($E99,'Income &amp; Expenditure Backsheet'!$D$7:$AK$184,P$10,0)))</f>
        <v>7541794</v>
      </c>
      <c r="Q99" s="102">
        <f>IF((VLOOKUP($E99,'Income &amp; Expenditure Backsheet'!$D$7:$AK$184,Q$10,0))="","",(VLOOKUP($E99,'Income &amp; Expenditure Backsheet'!$D$7:$AK$184,Q$10,0)))</f>
        <v>30914645</v>
      </c>
      <c r="R99" s="102">
        <f>IF((VLOOKUP($E99,'Income &amp; Expenditure Backsheet'!$D$7:$AK$184,R$10,0))="","",(VLOOKUP($E99,'Income &amp; Expenditure Backsheet'!$D$7:$AK$184,R$10,0)))</f>
        <v>8448544</v>
      </c>
      <c r="S99" s="102">
        <f>IF((VLOOKUP($E99,'Income &amp; Expenditure Backsheet'!$D$7:$AK$184,S$10,0))="","",(VLOOKUP($E99,'Income &amp; Expenditure Backsheet'!$D$7:$AK$184,S$10,0)))</f>
        <v>6702206</v>
      </c>
      <c r="T99" s="102">
        <f>IF((VLOOKUP($E99,'Income &amp; Expenditure Backsheet'!$D$7:$AK$184,T$10,0))="","",(VLOOKUP($E99,'Income &amp; Expenditure Backsheet'!$D$7:$AK$184,T$10,0)))</f>
        <v>6915998</v>
      </c>
      <c r="U99" s="102">
        <f>IF((VLOOKUP($E99,'Income &amp; Expenditure Backsheet'!$D$7:$AK$184,U$10,0))="","",(VLOOKUP($E99,'Income &amp; Expenditure Backsheet'!$D$7:$AK$184,U$10,0)))</f>
        <v>8807099</v>
      </c>
      <c r="V99" s="102">
        <f>IF((VLOOKUP($E99,'Income &amp; Expenditure Backsheet'!$D$7:$AK$184,V$10,0))="","",(VLOOKUP($E99,'Income &amp; Expenditure Backsheet'!$D$7:$AK$184,V$10,0)))</f>
        <v>30873847</v>
      </c>
    </row>
    <row r="100" spans="2:22" ht="16.5" customHeight="1">
      <c r="B100" s="42" t="s">
        <v>20</v>
      </c>
      <c r="C100" s="43" t="s">
        <v>36</v>
      </c>
      <c r="D100" s="45" t="s">
        <v>64</v>
      </c>
      <c r="E100" s="43" t="s">
        <v>183</v>
      </c>
      <c r="F100" s="45" t="s">
        <v>184</v>
      </c>
      <c r="G100" s="101">
        <f>IF((VLOOKUP($E100,'Income &amp; Expenditure Backsheet'!$D$7:$AK$184,G$10,0))="","",(VLOOKUP($E100,'Income &amp; Expenditure Backsheet'!$D$7:$AK$184,G$10,0)))</f>
        <v>17092690</v>
      </c>
      <c r="H100" s="102">
        <f>IF((VLOOKUP($E100,'Income &amp; Expenditure Backsheet'!$D$7:$AK$184,H$10,0))="","",(VLOOKUP($E100,'Income &amp; Expenditure Backsheet'!$D$7:$AK$184,H$10,0)))</f>
        <v>4273172.5</v>
      </c>
      <c r="I100" s="102">
        <f>IF((VLOOKUP($E100,'Income &amp; Expenditure Backsheet'!$D$7:$AK$184,I$10,0))="","",(VLOOKUP($E100,'Income &amp; Expenditure Backsheet'!$D$7:$AK$184,I$10,0)))</f>
        <v>4273172.5</v>
      </c>
      <c r="J100" s="102">
        <f>IF((VLOOKUP($E100,'Income &amp; Expenditure Backsheet'!$D$7:$AK$184,J$10,0))="","",(VLOOKUP($E100,'Income &amp; Expenditure Backsheet'!$D$7:$AK$184,J$10,0)))</f>
        <v>4273172.5</v>
      </c>
      <c r="K100" s="102">
        <f>IF((VLOOKUP($E100,'Income &amp; Expenditure Backsheet'!$D$7:$AK$184,K$10,0))="","",(VLOOKUP($E100,'Income &amp; Expenditure Backsheet'!$D$7:$AK$184,K$10,0)))</f>
        <v>4273172.5</v>
      </c>
      <c r="L100" s="102">
        <f>IF((VLOOKUP($E100,'Income &amp; Expenditure Backsheet'!$D$7:$AK$184,L$10,0))="","",(VLOOKUP($E100,'Income &amp; Expenditure Backsheet'!$D$7:$AK$184,L$10,0)))</f>
        <v>17092690</v>
      </c>
      <c r="M100" s="102">
        <f>IF((VLOOKUP($E100,'Income &amp; Expenditure Backsheet'!$D$7:$AK$184,M$10,0))="","",(VLOOKUP($E100,'Income &amp; Expenditure Backsheet'!$D$7:$AK$184,M$10,0)))</f>
        <v>4273172.5</v>
      </c>
      <c r="N100" s="102">
        <f>IF((VLOOKUP($E100,'Income &amp; Expenditure Backsheet'!$D$7:$AK$184,N$10,0))="","",(VLOOKUP($E100,'Income &amp; Expenditure Backsheet'!$D$7:$AK$184,N$10,0)))</f>
        <v>4273172.5</v>
      </c>
      <c r="O100" s="102">
        <f>IF((VLOOKUP($E100,'Income &amp; Expenditure Backsheet'!$D$7:$AK$184,O$10,0))="","",(VLOOKUP($E100,'Income &amp; Expenditure Backsheet'!$D$7:$AK$184,O$10,0)))</f>
        <v>4273172.5</v>
      </c>
      <c r="P100" s="102">
        <f>IF((VLOOKUP($E100,'Income &amp; Expenditure Backsheet'!$D$7:$AK$184,P$10,0))="","",(VLOOKUP($E100,'Income &amp; Expenditure Backsheet'!$D$7:$AK$184,P$10,0)))</f>
        <v>4273172.5</v>
      </c>
      <c r="Q100" s="102">
        <f>IF((VLOOKUP($E100,'Income &amp; Expenditure Backsheet'!$D$7:$AK$184,Q$10,0))="","",(VLOOKUP($E100,'Income &amp; Expenditure Backsheet'!$D$7:$AK$184,Q$10,0)))</f>
        <v>17092690</v>
      </c>
      <c r="R100" s="102">
        <f>IF((VLOOKUP($E100,'Income &amp; Expenditure Backsheet'!$D$7:$AK$184,R$10,0))="","",(VLOOKUP($E100,'Income &amp; Expenditure Backsheet'!$D$7:$AK$184,R$10,0)))</f>
        <v>4273172.5</v>
      </c>
      <c r="S100" s="102">
        <f>IF((VLOOKUP($E100,'Income &amp; Expenditure Backsheet'!$D$7:$AK$184,S$10,0))="","",(VLOOKUP($E100,'Income &amp; Expenditure Backsheet'!$D$7:$AK$184,S$10,0)))</f>
        <v>4273173</v>
      </c>
      <c r="T100" s="102">
        <f>IF((VLOOKUP($E100,'Income &amp; Expenditure Backsheet'!$D$7:$AK$184,T$10,0))="","",(VLOOKUP($E100,'Income &amp; Expenditure Backsheet'!$D$7:$AK$184,T$10,0)))</f>
        <v>4273173</v>
      </c>
      <c r="U100" s="102">
        <f>IF((VLOOKUP($E100,'Income &amp; Expenditure Backsheet'!$D$7:$AK$184,U$10,0))="","",(VLOOKUP($E100,'Income &amp; Expenditure Backsheet'!$D$7:$AK$184,U$10,0)))</f>
        <v>4273173</v>
      </c>
      <c r="V100" s="102">
        <f>IF((VLOOKUP($E100,'Income &amp; Expenditure Backsheet'!$D$7:$AK$184,V$10,0))="","",(VLOOKUP($E100,'Income &amp; Expenditure Backsheet'!$D$7:$AK$184,V$10,0)))</f>
        <v>17092691.5</v>
      </c>
    </row>
    <row r="101" spans="2:22" ht="16.5" customHeight="1">
      <c r="B101" s="42" t="s">
        <v>20</v>
      </c>
      <c r="C101" s="43" t="s">
        <v>36</v>
      </c>
      <c r="D101" s="45" t="s">
        <v>64</v>
      </c>
      <c r="E101" s="43" t="s">
        <v>185</v>
      </c>
      <c r="F101" s="45" t="s">
        <v>186</v>
      </c>
      <c r="G101" s="101">
        <f>IF((VLOOKUP($E101,'Income &amp; Expenditure Backsheet'!$D$7:$AK$184,G$10,0))="","",(VLOOKUP($E101,'Income &amp; Expenditure Backsheet'!$D$7:$AK$184,G$10,0)))</f>
        <v>58457260</v>
      </c>
      <c r="H101" s="102">
        <f>IF((VLOOKUP($E101,'Income &amp; Expenditure Backsheet'!$D$7:$AK$184,H$10,0))="","",(VLOOKUP($E101,'Income &amp; Expenditure Backsheet'!$D$7:$AK$184,H$10,0)))</f>
        <v>14614318</v>
      </c>
      <c r="I101" s="102">
        <f>IF((VLOOKUP($E101,'Income &amp; Expenditure Backsheet'!$D$7:$AK$184,I$10,0))="","",(VLOOKUP($E101,'Income &amp; Expenditure Backsheet'!$D$7:$AK$184,I$10,0)))</f>
        <v>14614318</v>
      </c>
      <c r="J101" s="102">
        <f>IF((VLOOKUP($E101,'Income &amp; Expenditure Backsheet'!$D$7:$AK$184,J$10,0))="","",(VLOOKUP($E101,'Income &amp; Expenditure Backsheet'!$D$7:$AK$184,J$10,0)))</f>
        <v>14614317</v>
      </c>
      <c r="K101" s="102">
        <f>IF((VLOOKUP($E101,'Income &amp; Expenditure Backsheet'!$D$7:$AK$184,K$10,0))="","",(VLOOKUP($E101,'Income &amp; Expenditure Backsheet'!$D$7:$AK$184,K$10,0)))</f>
        <v>14614307</v>
      </c>
      <c r="L101" s="102">
        <f>IF((VLOOKUP($E101,'Income &amp; Expenditure Backsheet'!$D$7:$AK$184,L$10,0))="","",(VLOOKUP($E101,'Income &amp; Expenditure Backsheet'!$D$7:$AK$184,L$10,0)))</f>
        <v>58457260</v>
      </c>
      <c r="M101" s="102">
        <f>IF((VLOOKUP($E101,'Income &amp; Expenditure Backsheet'!$D$7:$AK$184,M$10,0))="","",(VLOOKUP($E101,'Income &amp; Expenditure Backsheet'!$D$7:$AK$184,M$10,0)))</f>
        <v>13936242</v>
      </c>
      <c r="N101" s="102">
        <f>IF((VLOOKUP($E101,'Income &amp; Expenditure Backsheet'!$D$7:$AK$184,N$10,0))="","",(VLOOKUP($E101,'Income &amp; Expenditure Backsheet'!$D$7:$AK$184,N$10,0)))</f>
        <v>13936242</v>
      </c>
      <c r="O101" s="102">
        <f>IF((VLOOKUP($E101,'Income &amp; Expenditure Backsheet'!$D$7:$AK$184,O$10,0))="","",(VLOOKUP($E101,'Income &amp; Expenditure Backsheet'!$D$7:$AK$184,O$10,0)))</f>
        <v>13936242</v>
      </c>
      <c r="P101" s="102">
        <f>IF((VLOOKUP($E101,'Income &amp; Expenditure Backsheet'!$D$7:$AK$184,P$10,0))="","",(VLOOKUP($E101,'Income &amp; Expenditure Backsheet'!$D$7:$AK$184,P$10,0)))</f>
        <v>13936233</v>
      </c>
      <c r="Q101" s="102">
        <f>IF((VLOOKUP($E101,'Income &amp; Expenditure Backsheet'!$D$7:$AK$184,Q$10,0))="","",(VLOOKUP($E101,'Income &amp; Expenditure Backsheet'!$D$7:$AK$184,Q$10,0)))</f>
        <v>55744959</v>
      </c>
      <c r="R101" s="102">
        <f>IF((VLOOKUP($E101,'Income &amp; Expenditure Backsheet'!$D$7:$AK$184,R$10,0))="","",(VLOOKUP($E101,'Income &amp; Expenditure Backsheet'!$D$7:$AK$184,R$10,0)))</f>
        <v>14594987</v>
      </c>
      <c r="S101" s="102">
        <f>IF((VLOOKUP($E101,'Income &amp; Expenditure Backsheet'!$D$7:$AK$184,S$10,0))="","",(VLOOKUP($E101,'Income &amp; Expenditure Backsheet'!$D$7:$AK$184,S$10,0)))</f>
        <v>13240687</v>
      </c>
      <c r="T101" s="102">
        <f>IF((VLOOKUP($E101,'Income &amp; Expenditure Backsheet'!$D$7:$AK$184,T$10,0))="","",(VLOOKUP($E101,'Income &amp; Expenditure Backsheet'!$D$7:$AK$184,T$10,0)))</f>
        <v>14323547</v>
      </c>
      <c r="U101" s="102">
        <f>IF((VLOOKUP($E101,'Income &amp; Expenditure Backsheet'!$D$7:$AK$184,U$10,0))="","",(VLOOKUP($E101,'Income &amp; Expenditure Backsheet'!$D$7:$AK$184,U$10,0)))</f>
        <v>13585738</v>
      </c>
      <c r="V101" s="102">
        <f>IF((VLOOKUP($E101,'Income &amp; Expenditure Backsheet'!$D$7:$AK$184,V$10,0))="","",(VLOOKUP($E101,'Income &amp; Expenditure Backsheet'!$D$7:$AK$184,V$10,0)))</f>
        <v>55744959</v>
      </c>
    </row>
    <row r="102" spans="2:22" ht="16.5" customHeight="1">
      <c r="B102" s="42" t="s">
        <v>22</v>
      </c>
      <c r="C102" s="43" t="s">
        <v>38</v>
      </c>
      <c r="D102" s="45" t="s">
        <v>58</v>
      </c>
      <c r="E102" s="43" t="s">
        <v>187</v>
      </c>
      <c r="F102" s="45" t="s">
        <v>188</v>
      </c>
      <c r="G102" s="101">
        <f>IF((VLOOKUP($E102,'Income &amp; Expenditure Backsheet'!$D$7:$AK$184,G$10,0))="","",(VLOOKUP($E102,'Income &amp; Expenditure Backsheet'!$D$7:$AK$184,G$10,0)))</f>
        <v>105301861</v>
      </c>
      <c r="H102" s="102">
        <f>IF((VLOOKUP($E102,'Income &amp; Expenditure Backsheet'!$D$7:$AK$184,H$10,0))="","",(VLOOKUP($E102,'Income &amp; Expenditure Backsheet'!$D$7:$AK$184,H$10,0)))</f>
        <v>26486313.199999999</v>
      </c>
      <c r="I102" s="102">
        <f>IF((VLOOKUP($E102,'Income &amp; Expenditure Backsheet'!$D$7:$AK$184,I$10,0))="","",(VLOOKUP($E102,'Income &amp; Expenditure Backsheet'!$D$7:$AK$184,I$10,0)))</f>
        <v>26174524.199999999</v>
      </c>
      <c r="J102" s="102">
        <f>IF((VLOOKUP($E102,'Income &amp; Expenditure Backsheet'!$D$7:$AK$184,J$10,0))="","",(VLOOKUP($E102,'Income &amp; Expenditure Backsheet'!$D$7:$AK$184,J$10,0)))</f>
        <v>26330322.699999999</v>
      </c>
      <c r="K102" s="102">
        <f>IF((VLOOKUP($E102,'Income &amp; Expenditure Backsheet'!$D$7:$AK$184,K$10,0))="","",(VLOOKUP($E102,'Income &amp; Expenditure Backsheet'!$D$7:$AK$184,K$10,0)))</f>
        <v>26308531.899999995</v>
      </c>
      <c r="L102" s="102">
        <f>IF((VLOOKUP($E102,'Income &amp; Expenditure Backsheet'!$D$7:$AK$184,L$10,0))="","",(VLOOKUP($E102,'Income &amp; Expenditure Backsheet'!$D$7:$AK$184,L$10,0)))</f>
        <v>105299691.99999999</v>
      </c>
      <c r="M102" s="102">
        <f>IF((VLOOKUP($E102,'Income &amp; Expenditure Backsheet'!$D$7:$AK$184,M$10,0))="","",(VLOOKUP($E102,'Income &amp; Expenditure Backsheet'!$D$7:$AK$184,M$10,0)))</f>
        <v>25156224</v>
      </c>
      <c r="N102" s="102">
        <f>IF((VLOOKUP($E102,'Income &amp; Expenditure Backsheet'!$D$7:$AK$184,N$10,0))="","",(VLOOKUP($E102,'Income &amp; Expenditure Backsheet'!$D$7:$AK$184,N$10,0)))</f>
        <v>26617887.266666666</v>
      </c>
      <c r="O102" s="102">
        <f>IF((VLOOKUP($E102,'Income &amp; Expenditure Backsheet'!$D$7:$AK$184,O$10,0))="","",(VLOOKUP($E102,'Income &amp; Expenditure Backsheet'!$D$7:$AK$184,O$10,0)))</f>
        <v>27736440.899999999</v>
      </c>
      <c r="P102" s="102">
        <f>IF((VLOOKUP($E102,'Income &amp; Expenditure Backsheet'!$D$7:$AK$184,P$10,0))="","",(VLOOKUP($E102,'Income &amp; Expenditure Backsheet'!$D$7:$AK$184,P$10,0)))</f>
        <v>27736440.899999999</v>
      </c>
      <c r="Q102" s="102">
        <f>IF((VLOOKUP($E102,'Income &amp; Expenditure Backsheet'!$D$7:$AK$184,Q$10,0))="","",(VLOOKUP($E102,'Income &amp; Expenditure Backsheet'!$D$7:$AK$184,Q$10,0)))</f>
        <v>107246993.06666666</v>
      </c>
      <c r="R102" s="102">
        <f>IF((VLOOKUP($E102,'Income &amp; Expenditure Backsheet'!$D$7:$AK$184,R$10,0))="","",(VLOOKUP($E102,'Income &amp; Expenditure Backsheet'!$D$7:$AK$184,R$10,0)))</f>
        <v>25156324</v>
      </c>
      <c r="S102" s="102">
        <f>IF((VLOOKUP($E102,'Income &amp; Expenditure Backsheet'!$D$7:$AK$184,S$10,0))="","",(VLOOKUP($E102,'Income &amp; Expenditure Backsheet'!$D$7:$AK$184,S$10,0)))</f>
        <v>25291841</v>
      </c>
      <c r="T102" s="102">
        <f>IF((VLOOKUP($E102,'Income &amp; Expenditure Backsheet'!$D$7:$AK$184,T$10,0))="","",(VLOOKUP($E102,'Income &amp; Expenditure Backsheet'!$D$7:$AK$184,T$10,0)))</f>
        <v>25842271</v>
      </c>
      <c r="U102" s="102">
        <f>IF((VLOOKUP($E102,'Income &amp; Expenditure Backsheet'!$D$7:$AK$184,U$10,0))="","",(VLOOKUP($E102,'Income &amp; Expenditure Backsheet'!$D$7:$AK$184,U$10,0)))</f>
        <v>27643823</v>
      </c>
      <c r="V102" s="102">
        <f>IF((VLOOKUP($E102,'Income &amp; Expenditure Backsheet'!$D$7:$AK$184,V$10,0))="","",(VLOOKUP($E102,'Income &amp; Expenditure Backsheet'!$D$7:$AK$184,V$10,0)))</f>
        <v>103934259</v>
      </c>
    </row>
    <row r="103" spans="2:22" ht="16.5" customHeight="1">
      <c r="B103" s="42" t="s">
        <v>16</v>
      </c>
      <c r="C103" s="43" t="s">
        <v>28</v>
      </c>
      <c r="D103" s="45" t="s">
        <v>42</v>
      </c>
      <c r="E103" s="43" t="s">
        <v>189</v>
      </c>
      <c r="F103" s="45" t="s">
        <v>190</v>
      </c>
      <c r="G103" s="101">
        <f>IF((VLOOKUP($E103,'Income &amp; Expenditure Backsheet'!$D$7:$AK$184,G$10,0))="","",(VLOOKUP($E103,'Income &amp; Expenditure Backsheet'!$D$7:$AK$184,G$10,0)))</f>
        <v>27325010</v>
      </c>
      <c r="H103" s="102">
        <f>IF((VLOOKUP($E103,'Income &amp; Expenditure Backsheet'!$D$7:$AK$184,H$10,0))="","",(VLOOKUP($E103,'Income &amp; Expenditure Backsheet'!$D$7:$AK$184,H$10,0)))</f>
        <v>6763070</v>
      </c>
      <c r="I103" s="102">
        <f>IF((VLOOKUP($E103,'Income &amp; Expenditure Backsheet'!$D$7:$AK$184,I$10,0))="","",(VLOOKUP($E103,'Income &amp; Expenditure Backsheet'!$D$7:$AK$184,I$10,0)))</f>
        <v>6853980</v>
      </c>
      <c r="J103" s="102">
        <f>IF((VLOOKUP($E103,'Income &amp; Expenditure Backsheet'!$D$7:$AK$184,J$10,0))="","",(VLOOKUP($E103,'Income &amp; Expenditure Backsheet'!$D$7:$AK$184,J$10,0)))</f>
        <v>6853980</v>
      </c>
      <c r="K103" s="102">
        <f>IF((VLOOKUP($E103,'Income &amp; Expenditure Backsheet'!$D$7:$AK$184,K$10,0))="","",(VLOOKUP($E103,'Income &amp; Expenditure Backsheet'!$D$7:$AK$184,K$10,0)))</f>
        <v>6853980</v>
      </c>
      <c r="L103" s="102">
        <f>IF((VLOOKUP($E103,'Income &amp; Expenditure Backsheet'!$D$7:$AK$184,L$10,0))="","",(VLOOKUP($E103,'Income &amp; Expenditure Backsheet'!$D$7:$AK$184,L$10,0)))</f>
        <v>27325010</v>
      </c>
      <c r="M103" s="102">
        <f>IF((VLOOKUP($E103,'Income &amp; Expenditure Backsheet'!$D$7:$AK$184,M$10,0))="","",(VLOOKUP($E103,'Income &amp; Expenditure Backsheet'!$D$7:$AK$184,M$10,0)))</f>
        <v>6711021</v>
      </c>
      <c r="N103" s="102">
        <f>IF((VLOOKUP($E103,'Income &amp; Expenditure Backsheet'!$D$7:$AK$184,N$10,0))="","",(VLOOKUP($E103,'Income &amp; Expenditure Backsheet'!$D$7:$AK$184,N$10,0)))</f>
        <v>7090272</v>
      </c>
      <c r="O103" s="102">
        <f>IF((VLOOKUP($E103,'Income &amp; Expenditure Backsheet'!$D$7:$AK$184,O$10,0))="","",(VLOOKUP($E103,'Income &amp; Expenditure Backsheet'!$D$7:$AK$184,O$10,0)))</f>
        <v>6929883</v>
      </c>
      <c r="P103" s="102">
        <f>IF((VLOOKUP($E103,'Income &amp; Expenditure Backsheet'!$D$7:$AK$184,P$10,0))="","",(VLOOKUP($E103,'Income &amp; Expenditure Backsheet'!$D$7:$AK$184,P$10,0)))</f>
        <v>6737590</v>
      </c>
      <c r="Q103" s="102">
        <f>IF((VLOOKUP($E103,'Income &amp; Expenditure Backsheet'!$D$7:$AK$184,Q$10,0))="","",(VLOOKUP($E103,'Income &amp; Expenditure Backsheet'!$D$7:$AK$184,Q$10,0)))</f>
        <v>27468766</v>
      </c>
      <c r="R103" s="102">
        <f>IF((VLOOKUP($E103,'Income &amp; Expenditure Backsheet'!$D$7:$AK$184,R$10,0))="","",(VLOOKUP($E103,'Income &amp; Expenditure Backsheet'!$D$7:$AK$184,R$10,0)))</f>
        <v>6711021</v>
      </c>
      <c r="S103" s="102">
        <f>IF((VLOOKUP($E103,'Income &amp; Expenditure Backsheet'!$D$7:$AK$184,S$10,0))="","",(VLOOKUP($E103,'Income &amp; Expenditure Backsheet'!$D$7:$AK$184,S$10,0)))</f>
        <v>7090272</v>
      </c>
      <c r="T103" s="102">
        <f>IF((VLOOKUP($E103,'Income &amp; Expenditure Backsheet'!$D$7:$AK$184,T$10,0))="","",(VLOOKUP($E103,'Income &amp; Expenditure Backsheet'!$D$7:$AK$184,T$10,0)))</f>
        <v>6929883</v>
      </c>
      <c r="U103" s="102">
        <f>IF((VLOOKUP($E103,'Income &amp; Expenditure Backsheet'!$D$7:$AK$184,U$10,0))="","",(VLOOKUP($E103,'Income &amp; Expenditure Backsheet'!$D$7:$AK$184,U$10,0)))</f>
        <v>6498722</v>
      </c>
      <c r="V103" s="102">
        <f>IF((VLOOKUP($E103,'Income &amp; Expenditure Backsheet'!$D$7:$AK$184,V$10,0))="","",(VLOOKUP($E103,'Income &amp; Expenditure Backsheet'!$D$7:$AK$184,V$10,0)))</f>
        <v>27229898</v>
      </c>
    </row>
    <row r="104" spans="2:22" ht="16.5" customHeight="1">
      <c r="B104" s="42" t="s">
        <v>20</v>
      </c>
      <c r="C104" s="43" t="s">
        <v>36</v>
      </c>
      <c r="D104" s="45" t="s">
        <v>64</v>
      </c>
      <c r="E104" s="43" t="s">
        <v>191</v>
      </c>
      <c r="F104" s="45" t="s">
        <v>192</v>
      </c>
      <c r="G104" s="101">
        <f>IF((VLOOKUP($E104,'Income &amp; Expenditure Backsheet'!$D$7:$AK$184,G$10,0))="","",(VLOOKUP($E104,'Income &amp; Expenditure Backsheet'!$D$7:$AK$184,G$10,0)))</f>
        <v>11125763</v>
      </c>
      <c r="H104" s="102">
        <f>IF((VLOOKUP($E104,'Income &amp; Expenditure Backsheet'!$D$7:$AK$184,H$10,0))="","",(VLOOKUP($E104,'Income &amp; Expenditure Backsheet'!$D$7:$AK$184,H$10,0)))</f>
        <v>2781440.75</v>
      </c>
      <c r="I104" s="102">
        <f>IF((VLOOKUP($E104,'Income &amp; Expenditure Backsheet'!$D$7:$AK$184,I$10,0))="","",(VLOOKUP($E104,'Income &amp; Expenditure Backsheet'!$D$7:$AK$184,I$10,0)))</f>
        <v>2781440.75</v>
      </c>
      <c r="J104" s="102">
        <f>IF((VLOOKUP($E104,'Income &amp; Expenditure Backsheet'!$D$7:$AK$184,J$10,0))="","",(VLOOKUP($E104,'Income &amp; Expenditure Backsheet'!$D$7:$AK$184,J$10,0)))</f>
        <v>2781440.75</v>
      </c>
      <c r="K104" s="102">
        <f>IF((VLOOKUP($E104,'Income &amp; Expenditure Backsheet'!$D$7:$AK$184,K$10,0))="","",(VLOOKUP($E104,'Income &amp; Expenditure Backsheet'!$D$7:$AK$184,K$10,0)))</f>
        <v>2781440.75</v>
      </c>
      <c r="L104" s="102">
        <f>IF((VLOOKUP($E104,'Income &amp; Expenditure Backsheet'!$D$7:$AK$184,L$10,0))="","",(VLOOKUP($E104,'Income &amp; Expenditure Backsheet'!$D$7:$AK$184,L$10,0)))</f>
        <v>11125763</v>
      </c>
      <c r="M104" s="102">
        <f>IF((VLOOKUP($E104,'Income &amp; Expenditure Backsheet'!$D$7:$AK$184,M$10,0))="","",(VLOOKUP($E104,'Income &amp; Expenditure Backsheet'!$D$7:$AK$184,M$10,0)))</f>
        <v>2781441</v>
      </c>
      <c r="N104" s="102">
        <f>IF((VLOOKUP($E104,'Income &amp; Expenditure Backsheet'!$D$7:$AK$184,N$10,0))="","",(VLOOKUP($E104,'Income &amp; Expenditure Backsheet'!$D$7:$AK$184,N$10,0)))</f>
        <v>2781441</v>
      </c>
      <c r="O104" s="102">
        <f>IF((VLOOKUP($E104,'Income &amp; Expenditure Backsheet'!$D$7:$AK$184,O$10,0))="","",(VLOOKUP($E104,'Income &amp; Expenditure Backsheet'!$D$7:$AK$184,O$10,0)))</f>
        <v>2781441</v>
      </c>
      <c r="P104" s="102">
        <f>IF((VLOOKUP($E104,'Income &amp; Expenditure Backsheet'!$D$7:$AK$184,P$10,0))="","",(VLOOKUP($E104,'Income &amp; Expenditure Backsheet'!$D$7:$AK$184,P$10,0)))</f>
        <v>2781441</v>
      </c>
      <c r="Q104" s="102">
        <f>IF((VLOOKUP($E104,'Income &amp; Expenditure Backsheet'!$D$7:$AK$184,Q$10,0))="","",(VLOOKUP($E104,'Income &amp; Expenditure Backsheet'!$D$7:$AK$184,Q$10,0)))</f>
        <v>11125764</v>
      </c>
      <c r="R104" s="102">
        <f>IF((VLOOKUP($E104,'Income &amp; Expenditure Backsheet'!$D$7:$AK$184,R$10,0))="","",(VLOOKUP($E104,'Income &amp; Expenditure Backsheet'!$D$7:$AK$184,R$10,0)))</f>
        <v>2781441</v>
      </c>
      <c r="S104" s="102">
        <f>IF((VLOOKUP($E104,'Income &amp; Expenditure Backsheet'!$D$7:$AK$184,S$10,0))="","",(VLOOKUP($E104,'Income &amp; Expenditure Backsheet'!$D$7:$AK$184,S$10,0)))</f>
        <v>2781441</v>
      </c>
      <c r="T104" s="102">
        <f>IF((VLOOKUP($E104,'Income &amp; Expenditure Backsheet'!$D$7:$AK$184,T$10,0))="","",(VLOOKUP($E104,'Income &amp; Expenditure Backsheet'!$D$7:$AK$184,T$10,0)))</f>
        <v>2781441</v>
      </c>
      <c r="U104" s="102">
        <f>IF((VLOOKUP($E104,'Income &amp; Expenditure Backsheet'!$D$7:$AK$184,U$10,0))="","",(VLOOKUP($E104,'Income &amp; Expenditure Backsheet'!$D$7:$AK$184,U$10,0)))</f>
        <v>2258347</v>
      </c>
      <c r="V104" s="102">
        <f>IF((VLOOKUP($E104,'Income &amp; Expenditure Backsheet'!$D$7:$AK$184,V$10,0))="","",(VLOOKUP($E104,'Income &amp; Expenditure Backsheet'!$D$7:$AK$184,V$10,0)))</f>
        <v>10602670</v>
      </c>
    </row>
    <row r="105" spans="2:22" ht="16.5" customHeight="1">
      <c r="B105" s="42" t="s">
        <v>16</v>
      </c>
      <c r="C105" s="43" t="s">
        <v>28</v>
      </c>
      <c r="D105" s="45" t="s">
        <v>42</v>
      </c>
      <c r="E105" s="43" t="s">
        <v>193</v>
      </c>
      <c r="F105" s="45" t="s">
        <v>194</v>
      </c>
      <c r="G105" s="101">
        <f>IF((VLOOKUP($E105,'Income &amp; Expenditure Backsheet'!$D$7:$AK$184,G$10,0))="","",(VLOOKUP($E105,'Income &amp; Expenditure Backsheet'!$D$7:$AK$184,G$10,0)))</f>
        <v>30779645</v>
      </c>
      <c r="H105" s="102">
        <f>IF((VLOOKUP($E105,'Income &amp; Expenditure Backsheet'!$D$7:$AK$184,H$10,0))="","",(VLOOKUP($E105,'Income &amp; Expenditure Backsheet'!$D$7:$AK$184,H$10,0)))</f>
        <v>7685000</v>
      </c>
      <c r="I105" s="102">
        <f>IF((VLOOKUP($E105,'Income &amp; Expenditure Backsheet'!$D$7:$AK$184,I$10,0))="","",(VLOOKUP($E105,'Income &amp; Expenditure Backsheet'!$D$7:$AK$184,I$10,0)))</f>
        <v>7698000</v>
      </c>
      <c r="J105" s="102">
        <f>IF((VLOOKUP($E105,'Income &amp; Expenditure Backsheet'!$D$7:$AK$184,J$10,0))="","",(VLOOKUP($E105,'Income &amp; Expenditure Backsheet'!$D$7:$AK$184,J$10,0)))</f>
        <v>7698000</v>
      </c>
      <c r="K105" s="102">
        <f>IF((VLOOKUP($E105,'Income &amp; Expenditure Backsheet'!$D$7:$AK$184,K$10,0))="","",(VLOOKUP($E105,'Income &amp; Expenditure Backsheet'!$D$7:$AK$184,K$10,0)))</f>
        <v>7698000</v>
      </c>
      <c r="L105" s="102">
        <f>IF((VLOOKUP($E105,'Income &amp; Expenditure Backsheet'!$D$7:$AK$184,L$10,0))="","",(VLOOKUP($E105,'Income &amp; Expenditure Backsheet'!$D$7:$AK$184,L$10,0)))</f>
        <v>30779000</v>
      </c>
      <c r="M105" s="102">
        <f>IF((VLOOKUP($E105,'Income &amp; Expenditure Backsheet'!$D$7:$AK$184,M$10,0))="","",(VLOOKUP($E105,'Income &amp; Expenditure Backsheet'!$D$7:$AK$184,M$10,0)))</f>
        <v>7398934</v>
      </c>
      <c r="N105" s="102">
        <f>IF((VLOOKUP($E105,'Income &amp; Expenditure Backsheet'!$D$7:$AK$184,N$10,0))="","",(VLOOKUP($E105,'Income &amp; Expenditure Backsheet'!$D$7:$AK$184,N$10,0)))</f>
        <v>7782379</v>
      </c>
      <c r="O105" s="102">
        <f>IF((VLOOKUP($E105,'Income &amp; Expenditure Backsheet'!$D$7:$AK$184,O$10,0))="","",(VLOOKUP($E105,'Income &amp; Expenditure Backsheet'!$D$7:$AK$184,O$10,0)))</f>
        <v>7533601</v>
      </c>
      <c r="P105" s="102">
        <f>IF((VLOOKUP($E105,'Income &amp; Expenditure Backsheet'!$D$7:$AK$184,P$10,0))="","",(VLOOKUP($E105,'Income &amp; Expenditure Backsheet'!$D$7:$AK$184,P$10,0)))</f>
        <v>8064731</v>
      </c>
      <c r="Q105" s="102">
        <f>IF((VLOOKUP($E105,'Income &amp; Expenditure Backsheet'!$D$7:$AK$184,Q$10,0))="","",(VLOOKUP($E105,'Income &amp; Expenditure Backsheet'!$D$7:$AK$184,Q$10,0)))</f>
        <v>30779645</v>
      </c>
      <c r="R105" s="102">
        <f>IF((VLOOKUP($E105,'Income &amp; Expenditure Backsheet'!$D$7:$AK$184,R$10,0))="","",(VLOOKUP($E105,'Income &amp; Expenditure Backsheet'!$D$7:$AK$184,R$10,0)))</f>
        <v>7398934</v>
      </c>
      <c r="S105" s="102">
        <f>IF((VLOOKUP($E105,'Income &amp; Expenditure Backsheet'!$D$7:$AK$184,S$10,0))="","",(VLOOKUP($E105,'Income &amp; Expenditure Backsheet'!$D$7:$AK$184,S$10,0)))</f>
        <v>7782379</v>
      </c>
      <c r="T105" s="102">
        <f>IF((VLOOKUP($E105,'Income &amp; Expenditure Backsheet'!$D$7:$AK$184,T$10,0))="","",(VLOOKUP($E105,'Income &amp; Expenditure Backsheet'!$D$7:$AK$184,T$10,0)))</f>
        <v>7533601</v>
      </c>
      <c r="U105" s="102">
        <f>IF((VLOOKUP($E105,'Income &amp; Expenditure Backsheet'!$D$7:$AK$184,U$10,0))="","",(VLOOKUP($E105,'Income &amp; Expenditure Backsheet'!$D$7:$AK$184,U$10,0)))</f>
        <v>8064731</v>
      </c>
      <c r="V105" s="102">
        <f>IF((VLOOKUP($E105,'Income &amp; Expenditure Backsheet'!$D$7:$AK$184,V$10,0))="","",(VLOOKUP($E105,'Income &amp; Expenditure Backsheet'!$D$7:$AK$184,V$10,0)))</f>
        <v>30779645</v>
      </c>
    </row>
    <row r="106" spans="2:22" ht="16.5" customHeight="1">
      <c r="B106" s="42" t="s">
        <v>16</v>
      </c>
      <c r="C106" s="43" t="s">
        <v>26</v>
      </c>
      <c r="D106" s="45" t="s">
        <v>46</v>
      </c>
      <c r="E106" s="43" t="s">
        <v>195</v>
      </c>
      <c r="F106" s="45" t="s">
        <v>196</v>
      </c>
      <c r="G106" s="101">
        <f>IF((VLOOKUP($E106,'Income &amp; Expenditure Backsheet'!$D$7:$AK$184,G$10,0))="","",(VLOOKUP($E106,'Income &amp; Expenditure Backsheet'!$D$7:$AK$184,G$10,0)))</f>
        <v>15376075</v>
      </c>
      <c r="H106" s="102">
        <f>IF((VLOOKUP($E106,'Income &amp; Expenditure Backsheet'!$D$7:$AK$184,H$10,0))="","",(VLOOKUP($E106,'Income &amp; Expenditure Backsheet'!$D$7:$AK$184,H$10,0)))</f>
        <v>2927353</v>
      </c>
      <c r="I106" s="102">
        <f>IF((VLOOKUP($E106,'Income &amp; Expenditure Backsheet'!$D$7:$AK$184,I$10,0))="","",(VLOOKUP($E106,'Income &amp; Expenditure Backsheet'!$D$7:$AK$184,I$10,0)))</f>
        <v>3248285</v>
      </c>
      <c r="J106" s="102">
        <f>IF((VLOOKUP($E106,'Income &amp; Expenditure Backsheet'!$D$7:$AK$184,J$10,0))="","",(VLOOKUP($E106,'Income &amp; Expenditure Backsheet'!$D$7:$AK$184,J$10,0)))</f>
        <v>3944537</v>
      </c>
      <c r="K106" s="102">
        <f>IF((VLOOKUP($E106,'Income &amp; Expenditure Backsheet'!$D$7:$AK$184,K$10,0))="","",(VLOOKUP($E106,'Income &amp; Expenditure Backsheet'!$D$7:$AK$184,K$10,0)))</f>
        <v>5255900</v>
      </c>
      <c r="L106" s="102">
        <f>IF((VLOOKUP($E106,'Income &amp; Expenditure Backsheet'!$D$7:$AK$184,L$10,0))="","",(VLOOKUP($E106,'Income &amp; Expenditure Backsheet'!$D$7:$AK$184,L$10,0)))</f>
        <v>15376075</v>
      </c>
      <c r="M106" s="102">
        <f>IF((VLOOKUP($E106,'Income &amp; Expenditure Backsheet'!$D$7:$AK$184,M$10,0))="","",(VLOOKUP($E106,'Income &amp; Expenditure Backsheet'!$D$7:$AK$184,M$10,0)))</f>
        <v>2912995</v>
      </c>
      <c r="N106" s="102">
        <f>IF((VLOOKUP($E106,'Income &amp; Expenditure Backsheet'!$D$7:$AK$184,N$10,0))="","",(VLOOKUP($E106,'Income &amp; Expenditure Backsheet'!$D$7:$AK$184,N$10,0)))</f>
        <v>3733108</v>
      </c>
      <c r="O106" s="102">
        <f>IF((VLOOKUP($E106,'Income &amp; Expenditure Backsheet'!$D$7:$AK$184,O$10,0))="","",(VLOOKUP($E106,'Income &amp; Expenditure Backsheet'!$D$7:$AK$184,O$10,0)))</f>
        <v>4102985</v>
      </c>
      <c r="P106" s="102">
        <f>IF((VLOOKUP($E106,'Income &amp; Expenditure Backsheet'!$D$7:$AK$184,P$10,0))="","",(VLOOKUP($E106,'Income &amp; Expenditure Backsheet'!$D$7:$AK$184,P$10,0)))</f>
        <v>4626987</v>
      </c>
      <c r="Q106" s="102">
        <f>IF((VLOOKUP($E106,'Income &amp; Expenditure Backsheet'!$D$7:$AK$184,Q$10,0))="","",(VLOOKUP($E106,'Income &amp; Expenditure Backsheet'!$D$7:$AK$184,Q$10,0)))</f>
        <v>15376075</v>
      </c>
      <c r="R106" s="102">
        <f>IF((VLOOKUP($E106,'Income &amp; Expenditure Backsheet'!$D$7:$AK$184,R$10,0))="","",(VLOOKUP($E106,'Income &amp; Expenditure Backsheet'!$D$7:$AK$184,R$10,0)))</f>
        <v>2912995</v>
      </c>
      <c r="S106" s="102">
        <f>IF((VLOOKUP($E106,'Income &amp; Expenditure Backsheet'!$D$7:$AK$184,S$10,0))="","",(VLOOKUP($E106,'Income &amp; Expenditure Backsheet'!$D$7:$AK$184,S$10,0)))</f>
        <v>3733108</v>
      </c>
      <c r="T106" s="102">
        <f>IF((VLOOKUP($E106,'Income &amp; Expenditure Backsheet'!$D$7:$AK$184,T$10,0))="","",(VLOOKUP($E106,'Income &amp; Expenditure Backsheet'!$D$7:$AK$184,T$10,0)))</f>
        <v>4102985</v>
      </c>
      <c r="U106" s="102">
        <f>IF((VLOOKUP($E106,'Income &amp; Expenditure Backsheet'!$D$7:$AK$184,U$10,0))="","",(VLOOKUP($E106,'Income &amp; Expenditure Backsheet'!$D$7:$AK$184,U$10,0)))</f>
        <v>4432987</v>
      </c>
      <c r="V106" s="102">
        <f>IF((VLOOKUP($E106,'Income &amp; Expenditure Backsheet'!$D$7:$AK$184,V$10,0))="","",(VLOOKUP($E106,'Income &amp; Expenditure Backsheet'!$D$7:$AK$184,V$10,0)))</f>
        <v>15182075</v>
      </c>
    </row>
    <row r="107" spans="2:22" ht="16.5" customHeight="1">
      <c r="B107" s="42" t="s">
        <v>20</v>
      </c>
      <c r="C107" s="43" t="s">
        <v>36</v>
      </c>
      <c r="D107" s="45" t="s">
        <v>64</v>
      </c>
      <c r="E107" s="43" t="s">
        <v>197</v>
      </c>
      <c r="F107" s="45" t="s">
        <v>198</v>
      </c>
      <c r="G107" s="101">
        <f>IF((VLOOKUP($E107,'Income &amp; Expenditure Backsheet'!$D$7:$AK$184,G$10,0))="","",(VLOOKUP($E107,'Income &amp; Expenditure Backsheet'!$D$7:$AK$184,G$10,0)))</f>
        <v>23543865</v>
      </c>
      <c r="H107" s="102">
        <f>IF((VLOOKUP($E107,'Income &amp; Expenditure Backsheet'!$D$7:$AK$184,H$10,0))="","",(VLOOKUP($E107,'Income &amp; Expenditure Backsheet'!$D$7:$AK$184,H$10,0)))</f>
        <v>5885923</v>
      </c>
      <c r="I107" s="102">
        <f>IF((VLOOKUP($E107,'Income &amp; Expenditure Backsheet'!$D$7:$AK$184,I$10,0))="","",(VLOOKUP($E107,'Income &amp; Expenditure Backsheet'!$D$7:$AK$184,I$10,0)))</f>
        <v>5885923</v>
      </c>
      <c r="J107" s="102">
        <f>IF((VLOOKUP($E107,'Income &amp; Expenditure Backsheet'!$D$7:$AK$184,J$10,0))="","",(VLOOKUP($E107,'Income &amp; Expenditure Backsheet'!$D$7:$AK$184,J$10,0)))</f>
        <v>5885923</v>
      </c>
      <c r="K107" s="102">
        <f>IF((VLOOKUP($E107,'Income &amp; Expenditure Backsheet'!$D$7:$AK$184,K$10,0))="","",(VLOOKUP($E107,'Income &amp; Expenditure Backsheet'!$D$7:$AK$184,K$10,0)))</f>
        <v>5885923</v>
      </c>
      <c r="L107" s="102">
        <f>IF((VLOOKUP($E107,'Income &amp; Expenditure Backsheet'!$D$7:$AK$184,L$10,0))="","",(VLOOKUP($E107,'Income &amp; Expenditure Backsheet'!$D$7:$AK$184,L$10,0)))</f>
        <v>23543692</v>
      </c>
      <c r="M107" s="102">
        <f>IF((VLOOKUP($E107,'Income &amp; Expenditure Backsheet'!$D$7:$AK$184,M$10,0))="","",(VLOOKUP($E107,'Income &amp; Expenditure Backsheet'!$D$7:$AK$184,M$10,0)))</f>
        <v>5885923</v>
      </c>
      <c r="N107" s="102">
        <f>IF((VLOOKUP($E107,'Income &amp; Expenditure Backsheet'!$D$7:$AK$184,N$10,0))="","",(VLOOKUP($E107,'Income &amp; Expenditure Backsheet'!$D$7:$AK$184,N$10,0)))</f>
        <v>5885923</v>
      </c>
      <c r="O107" s="102">
        <f>IF((VLOOKUP($E107,'Income &amp; Expenditure Backsheet'!$D$7:$AK$184,O$10,0))="","",(VLOOKUP($E107,'Income &amp; Expenditure Backsheet'!$D$7:$AK$184,O$10,0)))</f>
        <v>5885923</v>
      </c>
      <c r="P107" s="102">
        <f>IF((VLOOKUP($E107,'Income &amp; Expenditure Backsheet'!$D$7:$AK$184,P$10,0))="","",(VLOOKUP($E107,'Income &amp; Expenditure Backsheet'!$D$7:$AK$184,P$10,0)))</f>
        <v>5885923</v>
      </c>
      <c r="Q107" s="102">
        <f>IF((VLOOKUP($E107,'Income &amp; Expenditure Backsheet'!$D$7:$AK$184,Q$10,0))="","",(VLOOKUP($E107,'Income &amp; Expenditure Backsheet'!$D$7:$AK$184,Q$10,0)))</f>
        <v>23543692</v>
      </c>
      <c r="R107" s="102">
        <f>IF((VLOOKUP($E107,'Income &amp; Expenditure Backsheet'!$D$7:$AK$184,R$10,0))="","",(VLOOKUP($E107,'Income &amp; Expenditure Backsheet'!$D$7:$AK$184,R$10,0)))</f>
        <v>5885923</v>
      </c>
      <c r="S107" s="102">
        <f>IF((VLOOKUP($E107,'Income &amp; Expenditure Backsheet'!$D$7:$AK$184,S$10,0))="","",(VLOOKUP($E107,'Income &amp; Expenditure Backsheet'!$D$7:$AK$184,S$10,0)))</f>
        <v>5885923</v>
      </c>
      <c r="T107" s="102">
        <f>IF((VLOOKUP($E107,'Income &amp; Expenditure Backsheet'!$D$7:$AK$184,T$10,0))="","",(VLOOKUP($E107,'Income &amp; Expenditure Backsheet'!$D$7:$AK$184,T$10,0)))</f>
        <v>5885923</v>
      </c>
      <c r="U107" s="102">
        <f>IF((VLOOKUP($E107,'Income &amp; Expenditure Backsheet'!$D$7:$AK$184,U$10,0))="","",(VLOOKUP($E107,'Income &amp; Expenditure Backsheet'!$D$7:$AK$184,U$10,0)))</f>
        <v>5885923</v>
      </c>
      <c r="V107" s="102">
        <f>IF((VLOOKUP($E107,'Income &amp; Expenditure Backsheet'!$D$7:$AK$184,V$10,0))="","",(VLOOKUP($E107,'Income &amp; Expenditure Backsheet'!$D$7:$AK$184,V$10,0)))</f>
        <v>23543692</v>
      </c>
    </row>
    <row r="108" spans="2:22" ht="16.5" customHeight="1">
      <c r="B108" s="42" t="s">
        <v>16</v>
      </c>
      <c r="C108" s="43" t="s">
        <v>26</v>
      </c>
      <c r="D108" s="45" t="s">
        <v>467</v>
      </c>
      <c r="E108" s="43" t="s">
        <v>199</v>
      </c>
      <c r="F108" s="45" t="s">
        <v>200</v>
      </c>
      <c r="G108" s="101">
        <f>IF((VLOOKUP($E108,'Income &amp; Expenditure Backsheet'!$D$7:$AK$184,G$10,0))="","",(VLOOKUP($E108,'Income &amp; Expenditure Backsheet'!$D$7:$AK$184,G$10,0)))</f>
        <v>91419000</v>
      </c>
      <c r="H108" s="102">
        <f>IF((VLOOKUP($E108,'Income &amp; Expenditure Backsheet'!$D$7:$AK$184,H$10,0))="","",(VLOOKUP($E108,'Income &amp; Expenditure Backsheet'!$D$7:$AK$184,H$10,0)))</f>
        <v>22854750</v>
      </c>
      <c r="I108" s="102">
        <f>IF((VLOOKUP($E108,'Income &amp; Expenditure Backsheet'!$D$7:$AK$184,I$10,0))="","",(VLOOKUP($E108,'Income &amp; Expenditure Backsheet'!$D$7:$AK$184,I$10,0)))</f>
        <v>22854750</v>
      </c>
      <c r="J108" s="102">
        <f>IF((VLOOKUP($E108,'Income &amp; Expenditure Backsheet'!$D$7:$AK$184,J$10,0))="","",(VLOOKUP($E108,'Income &amp; Expenditure Backsheet'!$D$7:$AK$184,J$10,0)))</f>
        <v>22854750</v>
      </c>
      <c r="K108" s="102">
        <f>IF((VLOOKUP($E108,'Income &amp; Expenditure Backsheet'!$D$7:$AK$184,K$10,0))="","",(VLOOKUP($E108,'Income &amp; Expenditure Backsheet'!$D$7:$AK$184,K$10,0)))</f>
        <v>22854750</v>
      </c>
      <c r="L108" s="102">
        <f>IF((VLOOKUP($E108,'Income &amp; Expenditure Backsheet'!$D$7:$AK$184,L$10,0))="","",(VLOOKUP($E108,'Income &amp; Expenditure Backsheet'!$D$7:$AK$184,L$10,0)))</f>
        <v>91419000</v>
      </c>
      <c r="M108" s="102">
        <f>IF((VLOOKUP($E108,'Income &amp; Expenditure Backsheet'!$D$7:$AK$184,M$10,0))="","",(VLOOKUP($E108,'Income &amp; Expenditure Backsheet'!$D$7:$AK$184,M$10,0)))</f>
        <v>22854750</v>
      </c>
      <c r="N108" s="102">
        <f>IF((VLOOKUP($E108,'Income &amp; Expenditure Backsheet'!$D$7:$AK$184,N$10,0))="","",(VLOOKUP($E108,'Income &amp; Expenditure Backsheet'!$D$7:$AK$184,N$10,0)))</f>
        <v>22854750</v>
      </c>
      <c r="O108" s="102">
        <f>IF((VLOOKUP($E108,'Income &amp; Expenditure Backsheet'!$D$7:$AK$184,O$10,0))="","",(VLOOKUP($E108,'Income &amp; Expenditure Backsheet'!$D$7:$AK$184,O$10,0)))</f>
        <v>22854750</v>
      </c>
      <c r="P108" s="102">
        <f>IF((VLOOKUP($E108,'Income &amp; Expenditure Backsheet'!$D$7:$AK$184,P$10,0))="","",(VLOOKUP($E108,'Income &amp; Expenditure Backsheet'!$D$7:$AK$184,P$10,0)))</f>
        <v>22854750</v>
      </c>
      <c r="Q108" s="102">
        <f>IF((VLOOKUP($E108,'Income &amp; Expenditure Backsheet'!$D$7:$AK$184,Q$10,0))="","",(VLOOKUP($E108,'Income &amp; Expenditure Backsheet'!$D$7:$AK$184,Q$10,0)))</f>
        <v>91419000</v>
      </c>
      <c r="R108" s="102">
        <f>IF((VLOOKUP($E108,'Income &amp; Expenditure Backsheet'!$D$7:$AK$184,R$10,0))="","",(VLOOKUP($E108,'Income &amp; Expenditure Backsheet'!$D$7:$AK$184,R$10,0)))</f>
        <v>22854750</v>
      </c>
      <c r="S108" s="102">
        <f>IF((VLOOKUP($E108,'Income &amp; Expenditure Backsheet'!$D$7:$AK$184,S$10,0))="","",(VLOOKUP($E108,'Income &amp; Expenditure Backsheet'!$D$7:$AK$184,S$10,0)))</f>
        <v>22854750</v>
      </c>
      <c r="T108" s="102">
        <f>IF((VLOOKUP($E108,'Income &amp; Expenditure Backsheet'!$D$7:$AK$184,T$10,0))="","",(VLOOKUP($E108,'Income &amp; Expenditure Backsheet'!$D$7:$AK$184,T$10,0)))</f>
        <v>22854750</v>
      </c>
      <c r="U108" s="102">
        <f>IF((VLOOKUP($E108,'Income &amp; Expenditure Backsheet'!$D$7:$AK$184,U$10,0))="","",(VLOOKUP($E108,'Income &amp; Expenditure Backsheet'!$D$7:$AK$184,U$10,0)))</f>
        <v>22854750</v>
      </c>
      <c r="V108" s="102">
        <f>IF((VLOOKUP($E108,'Income &amp; Expenditure Backsheet'!$D$7:$AK$184,V$10,0))="","",(VLOOKUP($E108,'Income &amp; Expenditure Backsheet'!$D$7:$AK$184,V$10,0)))</f>
        <v>91419000</v>
      </c>
    </row>
    <row r="109" spans="2:22" ht="16.5" customHeight="1">
      <c r="B109" s="42" t="s">
        <v>16</v>
      </c>
      <c r="C109" s="43" t="s">
        <v>28</v>
      </c>
      <c r="D109" s="45" t="s">
        <v>42</v>
      </c>
      <c r="E109" s="43" t="s">
        <v>201</v>
      </c>
      <c r="F109" s="45" t="s">
        <v>202</v>
      </c>
      <c r="G109" s="101">
        <f>IF((VLOOKUP($E109,'Income &amp; Expenditure Backsheet'!$D$7:$AK$184,G$10,0))="","",(VLOOKUP($E109,'Income &amp; Expenditure Backsheet'!$D$7:$AK$184,G$10,0)))</f>
        <v>55958000</v>
      </c>
      <c r="H109" s="102">
        <f>IF((VLOOKUP($E109,'Income &amp; Expenditure Backsheet'!$D$7:$AK$184,H$10,0))="","",(VLOOKUP($E109,'Income &amp; Expenditure Backsheet'!$D$7:$AK$184,H$10,0)))</f>
        <v>13989500</v>
      </c>
      <c r="I109" s="102">
        <f>IF((VLOOKUP($E109,'Income &amp; Expenditure Backsheet'!$D$7:$AK$184,I$10,0))="","",(VLOOKUP($E109,'Income &amp; Expenditure Backsheet'!$D$7:$AK$184,I$10,0)))</f>
        <v>13989500</v>
      </c>
      <c r="J109" s="102">
        <f>IF((VLOOKUP($E109,'Income &amp; Expenditure Backsheet'!$D$7:$AK$184,J$10,0))="","",(VLOOKUP($E109,'Income &amp; Expenditure Backsheet'!$D$7:$AK$184,J$10,0)))</f>
        <v>13989500</v>
      </c>
      <c r="K109" s="102">
        <f>IF((VLOOKUP($E109,'Income &amp; Expenditure Backsheet'!$D$7:$AK$184,K$10,0))="","",(VLOOKUP($E109,'Income &amp; Expenditure Backsheet'!$D$7:$AK$184,K$10,0)))</f>
        <v>13989500</v>
      </c>
      <c r="L109" s="102">
        <f>IF((VLOOKUP($E109,'Income &amp; Expenditure Backsheet'!$D$7:$AK$184,L$10,0))="","",(VLOOKUP($E109,'Income &amp; Expenditure Backsheet'!$D$7:$AK$184,L$10,0)))</f>
        <v>55958000</v>
      </c>
      <c r="M109" s="102">
        <f>IF((VLOOKUP($E109,'Income &amp; Expenditure Backsheet'!$D$7:$AK$184,M$10,0))="","",(VLOOKUP($E109,'Income &amp; Expenditure Backsheet'!$D$7:$AK$184,M$10,0)))</f>
        <v>13989500</v>
      </c>
      <c r="N109" s="102">
        <f>IF((VLOOKUP($E109,'Income &amp; Expenditure Backsheet'!$D$7:$AK$184,N$10,0))="","",(VLOOKUP($E109,'Income &amp; Expenditure Backsheet'!$D$7:$AK$184,N$10,0)))</f>
        <v>13989500</v>
      </c>
      <c r="O109" s="102">
        <f>IF((VLOOKUP($E109,'Income &amp; Expenditure Backsheet'!$D$7:$AK$184,O$10,0))="","",(VLOOKUP($E109,'Income &amp; Expenditure Backsheet'!$D$7:$AK$184,O$10,0)))</f>
        <v>13989500</v>
      </c>
      <c r="P109" s="102">
        <f>IF((VLOOKUP($E109,'Income &amp; Expenditure Backsheet'!$D$7:$AK$184,P$10,0))="","",(VLOOKUP($E109,'Income &amp; Expenditure Backsheet'!$D$7:$AK$184,P$10,0)))</f>
        <v>13989500</v>
      </c>
      <c r="Q109" s="102">
        <f>IF((VLOOKUP($E109,'Income &amp; Expenditure Backsheet'!$D$7:$AK$184,Q$10,0))="","",(VLOOKUP($E109,'Income &amp; Expenditure Backsheet'!$D$7:$AK$184,Q$10,0)))</f>
        <v>55958000</v>
      </c>
      <c r="R109" s="102">
        <f>IF((VLOOKUP($E109,'Income &amp; Expenditure Backsheet'!$D$7:$AK$184,R$10,0))="","",(VLOOKUP($E109,'Income &amp; Expenditure Backsheet'!$D$7:$AK$184,R$10,0)))</f>
        <v>13276508</v>
      </c>
      <c r="S109" s="102">
        <f>IF((VLOOKUP($E109,'Income &amp; Expenditure Backsheet'!$D$7:$AK$184,S$10,0))="","",(VLOOKUP($E109,'Income &amp; Expenditure Backsheet'!$D$7:$AK$184,S$10,0)))</f>
        <v>13729514</v>
      </c>
      <c r="T109" s="102">
        <f>IF((VLOOKUP($E109,'Income &amp; Expenditure Backsheet'!$D$7:$AK$184,T$10,0))="","",(VLOOKUP($E109,'Income &amp; Expenditure Backsheet'!$D$7:$AK$184,T$10,0)))</f>
        <v>14600500</v>
      </c>
      <c r="U109" s="102">
        <f>IF((VLOOKUP($E109,'Income &amp; Expenditure Backsheet'!$D$7:$AK$184,U$10,0))="","",(VLOOKUP($E109,'Income &amp; Expenditure Backsheet'!$D$7:$AK$184,U$10,0)))</f>
        <v>14351478</v>
      </c>
      <c r="V109" s="102">
        <f>IF((VLOOKUP($E109,'Income &amp; Expenditure Backsheet'!$D$7:$AK$184,V$10,0))="","",(VLOOKUP($E109,'Income &amp; Expenditure Backsheet'!$D$7:$AK$184,V$10,0)))</f>
        <v>55958000</v>
      </c>
    </row>
    <row r="110" spans="2:22" ht="16.5" customHeight="1">
      <c r="B110" s="42" t="s">
        <v>18</v>
      </c>
      <c r="C110" s="43" t="s">
        <v>30</v>
      </c>
      <c r="D110" s="45" t="s">
        <v>52</v>
      </c>
      <c r="E110" s="43" t="s">
        <v>203</v>
      </c>
      <c r="F110" s="45" t="s">
        <v>204</v>
      </c>
      <c r="G110" s="101">
        <f>IF((VLOOKUP($E110,'Income &amp; Expenditure Backsheet'!$D$7:$AK$184,G$10,0))="","",(VLOOKUP($E110,'Income &amp; Expenditure Backsheet'!$D$7:$AK$184,G$10,0)))</f>
        <v>23715000</v>
      </c>
      <c r="H110" s="102">
        <f>IF((VLOOKUP($E110,'Income &amp; Expenditure Backsheet'!$D$7:$AK$184,H$10,0))="","",(VLOOKUP($E110,'Income &amp; Expenditure Backsheet'!$D$7:$AK$184,H$10,0)))</f>
        <v>5928750</v>
      </c>
      <c r="I110" s="102">
        <f>IF((VLOOKUP($E110,'Income &amp; Expenditure Backsheet'!$D$7:$AK$184,I$10,0))="","",(VLOOKUP($E110,'Income &amp; Expenditure Backsheet'!$D$7:$AK$184,I$10,0)))</f>
        <v>5928750</v>
      </c>
      <c r="J110" s="102">
        <f>IF((VLOOKUP($E110,'Income &amp; Expenditure Backsheet'!$D$7:$AK$184,J$10,0))="","",(VLOOKUP($E110,'Income &amp; Expenditure Backsheet'!$D$7:$AK$184,J$10,0)))</f>
        <v>5928750</v>
      </c>
      <c r="K110" s="102">
        <f>IF((VLOOKUP($E110,'Income &amp; Expenditure Backsheet'!$D$7:$AK$184,K$10,0))="","",(VLOOKUP($E110,'Income &amp; Expenditure Backsheet'!$D$7:$AK$184,K$10,0)))</f>
        <v>5928750</v>
      </c>
      <c r="L110" s="102">
        <f>IF((VLOOKUP($E110,'Income &amp; Expenditure Backsheet'!$D$7:$AK$184,L$10,0))="","",(VLOOKUP($E110,'Income &amp; Expenditure Backsheet'!$D$7:$AK$184,L$10,0)))</f>
        <v>23715000</v>
      </c>
      <c r="M110" s="102">
        <f>IF((VLOOKUP($E110,'Income &amp; Expenditure Backsheet'!$D$7:$AK$184,M$10,0))="","",(VLOOKUP($E110,'Income &amp; Expenditure Backsheet'!$D$7:$AK$184,M$10,0)))</f>
        <v>5928868.25</v>
      </c>
      <c r="N110" s="102">
        <f>IF((VLOOKUP($E110,'Income &amp; Expenditure Backsheet'!$D$7:$AK$184,N$10,0))="","",(VLOOKUP($E110,'Income &amp; Expenditure Backsheet'!$D$7:$AK$184,N$10,0)))</f>
        <v>5928868.25</v>
      </c>
      <c r="O110" s="102">
        <f>IF((VLOOKUP($E110,'Income &amp; Expenditure Backsheet'!$D$7:$AK$184,O$10,0))="","",(VLOOKUP($E110,'Income &amp; Expenditure Backsheet'!$D$7:$AK$184,O$10,0)))</f>
        <v>5928868.25</v>
      </c>
      <c r="P110" s="102">
        <f>IF((VLOOKUP($E110,'Income &amp; Expenditure Backsheet'!$D$7:$AK$184,P$10,0))="","",(VLOOKUP($E110,'Income &amp; Expenditure Backsheet'!$D$7:$AK$184,P$10,0)))</f>
        <v>5928868.25</v>
      </c>
      <c r="Q110" s="102">
        <f>IF((VLOOKUP($E110,'Income &amp; Expenditure Backsheet'!$D$7:$AK$184,Q$10,0))="","",(VLOOKUP($E110,'Income &amp; Expenditure Backsheet'!$D$7:$AK$184,Q$10,0)))</f>
        <v>23715473</v>
      </c>
      <c r="R110" s="102">
        <f>IF((VLOOKUP($E110,'Income &amp; Expenditure Backsheet'!$D$7:$AK$184,R$10,0))="","",(VLOOKUP($E110,'Income &amp; Expenditure Backsheet'!$D$7:$AK$184,R$10,0)))</f>
        <v>5452865</v>
      </c>
      <c r="S110" s="102">
        <f>IF((VLOOKUP($E110,'Income &amp; Expenditure Backsheet'!$D$7:$AK$184,S$10,0))="","",(VLOOKUP($E110,'Income &amp; Expenditure Backsheet'!$D$7:$AK$184,S$10,0)))</f>
        <v>6235139</v>
      </c>
      <c r="T110" s="102">
        <f>IF((VLOOKUP($E110,'Income &amp; Expenditure Backsheet'!$D$7:$AK$184,T$10,0))="","",(VLOOKUP($E110,'Income &amp; Expenditure Backsheet'!$D$7:$AK$184,T$10,0)))</f>
        <v>4108659</v>
      </c>
      <c r="U110" s="102">
        <f>IF((VLOOKUP($E110,'Income &amp; Expenditure Backsheet'!$D$7:$AK$184,U$10,0))="","",(VLOOKUP($E110,'Income &amp; Expenditure Backsheet'!$D$7:$AK$184,U$10,0)))</f>
        <v>5553877</v>
      </c>
      <c r="V110" s="102">
        <f>IF((VLOOKUP($E110,'Income &amp; Expenditure Backsheet'!$D$7:$AK$184,V$10,0))="","",(VLOOKUP($E110,'Income &amp; Expenditure Backsheet'!$D$7:$AK$184,V$10,0)))</f>
        <v>21350540</v>
      </c>
    </row>
    <row r="111" spans="2:22" ht="16.5" customHeight="1">
      <c r="B111" s="42" t="s">
        <v>18</v>
      </c>
      <c r="C111" s="43" t="s">
        <v>30</v>
      </c>
      <c r="D111" s="45" t="s">
        <v>52</v>
      </c>
      <c r="E111" s="43" t="s">
        <v>205</v>
      </c>
      <c r="F111" s="45" t="s">
        <v>206</v>
      </c>
      <c r="G111" s="101">
        <f>IF((VLOOKUP($E111,'Income &amp; Expenditure Backsheet'!$D$7:$AK$184,G$10,0))="","",(VLOOKUP($E111,'Income &amp; Expenditure Backsheet'!$D$7:$AK$184,G$10,0)))</f>
        <v>39419213</v>
      </c>
      <c r="H111" s="102">
        <f>IF((VLOOKUP($E111,'Income &amp; Expenditure Backsheet'!$D$7:$AK$184,H$10,0))="","",(VLOOKUP($E111,'Income &amp; Expenditure Backsheet'!$D$7:$AK$184,H$10,0)))</f>
        <v>10934408</v>
      </c>
      <c r="I111" s="102">
        <f>IF((VLOOKUP($E111,'Income &amp; Expenditure Backsheet'!$D$7:$AK$184,I$10,0))="","",(VLOOKUP($E111,'Income &amp; Expenditure Backsheet'!$D$7:$AK$184,I$10,0)))</f>
        <v>9350727</v>
      </c>
      <c r="J111" s="102">
        <f>IF((VLOOKUP($E111,'Income &amp; Expenditure Backsheet'!$D$7:$AK$184,J$10,0))="","",(VLOOKUP($E111,'Income &amp; Expenditure Backsheet'!$D$7:$AK$184,J$10,0)))</f>
        <v>9567038</v>
      </c>
      <c r="K111" s="102">
        <f>IF((VLOOKUP($E111,'Income &amp; Expenditure Backsheet'!$D$7:$AK$184,K$10,0))="","",(VLOOKUP($E111,'Income &amp; Expenditure Backsheet'!$D$7:$AK$184,K$10,0)))</f>
        <v>9567040</v>
      </c>
      <c r="L111" s="102">
        <f>IF((VLOOKUP($E111,'Income &amp; Expenditure Backsheet'!$D$7:$AK$184,L$10,0))="","",(VLOOKUP($E111,'Income &amp; Expenditure Backsheet'!$D$7:$AK$184,L$10,0)))</f>
        <v>39419213</v>
      </c>
      <c r="M111" s="102">
        <f>IF((VLOOKUP($E111,'Income &amp; Expenditure Backsheet'!$D$7:$AK$184,M$10,0))="","",(VLOOKUP($E111,'Income &amp; Expenditure Backsheet'!$D$7:$AK$184,M$10,0)))</f>
        <v>10029342.5</v>
      </c>
      <c r="N111" s="102">
        <f>IF((VLOOKUP($E111,'Income &amp; Expenditure Backsheet'!$D$7:$AK$184,N$10,0))="","",(VLOOKUP($E111,'Income &amp; Expenditure Backsheet'!$D$7:$AK$184,N$10,0)))</f>
        <v>9726216.5</v>
      </c>
      <c r="O111" s="102">
        <f>IF((VLOOKUP($E111,'Income &amp; Expenditure Backsheet'!$D$7:$AK$184,O$10,0))="","",(VLOOKUP($E111,'Income &amp; Expenditure Backsheet'!$D$7:$AK$184,O$10,0)))</f>
        <v>9771892.1666666679</v>
      </c>
      <c r="P111" s="102">
        <f>IF((VLOOKUP($E111,'Income &amp; Expenditure Backsheet'!$D$7:$AK$184,P$10,0))="","",(VLOOKUP($E111,'Income &amp; Expenditure Backsheet'!$D$7:$AK$184,P$10,0)))</f>
        <v>9891761.5</v>
      </c>
      <c r="Q111" s="102">
        <f>IF((VLOOKUP($E111,'Income &amp; Expenditure Backsheet'!$D$7:$AK$184,Q$10,0))="","",(VLOOKUP($E111,'Income &amp; Expenditure Backsheet'!$D$7:$AK$184,Q$10,0)))</f>
        <v>39419212.666666672</v>
      </c>
      <c r="R111" s="102">
        <f>IF((VLOOKUP($E111,'Income &amp; Expenditure Backsheet'!$D$7:$AK$184,R$10,0))="","",(VLOOKUP($E111,'Income &amp; Expenditure Backsheet'!$D$7:$AK$184,R$10,0)))</f>
        <v>10029342.5</v>
      </c>
      <c r="S111" s="102">
        <f>IF((VLOOKUP($E111,'Income &amp; Expenditure Backsheet'!$D$7:$AK$184,S$10,0))="","",(VLOOKUP($E111,'Income &amp; Expenditure Backsheet'!$D$7:$AK$184,S$10,0)))</f>
        <v>9726216.5</v>
      </c>
      <c r="T111" s="102">
        <f>IF((VLOOKUP($E111,'Income &amp; Expenditure Backsheet'!$D$7:$AK$184,T$10,0))="","",(VLOOKUP($E111,'Income &amp; Expenditure Backsheet'!$D$7:$AK$184,T$10,0)))</f>
        <v>9771892</v>
      </c>
      <c r="U111" s="102">
        <f>IF((VLOOKUP($E111,'Income &amp; Expenditure Backsheet'!$D$7:$AK$184,U$10,0))="","",(VLOOKUP($E111,'Income &amp; Expenditure Backsheet'!$D$7:$AK$184,U$10,0)))</f>
        <v>9891762</v>
      </c>
      <c r="V111" s="102">
        <f>IF((VLOOKUP($E111,'Income &amp; Expenditure Backsheet'!$D$7:$AK$184,V$10,0))="","",(VLOOKUP($E111,'Income &amp; Expenditure Backsheet'!$D$7:$AK$184,V$10,0)))</f>
        <v>39419213</v>
      </c>
    </row>
    <row r="112" spans="2:22" ht="16.5" customHeight="1">
      <c r="B112" s="42" t="s">
        <v>20</v>
      </c>
      <c r="C112" s="43" t="s">
        <v>36</v>
      </c>
      <c r="D112" s="45" t="s">
        <v>64</v>
      </c>
      <c r="E112" s="43" t="s">
        <v>207</v>
      </c>
      <c r="F112" s="45" t="s">
        <v>208</v>
      </c>
      <c r="G112" s="101">
        <f>IF((VLOOKUP($E112,'Income &amp; Expenditure Backsheet'!$D$7:$AK$184,G$10,0))="","",(VLOOKUP($E112,'Income &amp; Expenditure Backsheet'!$D$7:$AK$184,G$10,0)))</f>
        <v>21945538</v>
      </c>
      <c r="H112" s="102">
        <f>IF((VLOOKUP($E112,'Income &amp; Expenditure Backsheet'!$D$7:$AK$184,H$10,0))="","",(VLOOKUP($E112,'Income &amp; Expenditure Backsheet'!$D$7:$AK$184,H$10,0)))</f>
        <v>5021000</v>
      </c>
      <c r="I112" s="102">
        <f>IF((VLOOKUP($E112,'Income &amp; Expenditure Backsheet'!$D$7:$AK$184,I$10,0))="","",(VLOOKUP($E112,'Income &amp; Expenditure Backsheet'!$D$7:$AK$184,I$10,0)))</f>
        <v>5646000</v>
      </c>
      <c r="J112" s="102">
        <f>IF((VLOOKUP($E112,'Income &amp; Expenditure Backsheet'!$D$7:$AK$184,J$10,0))="","",(VLOOKUP($E112,'Income &amp; Expenditure Backsheet'!$D$7:$AK$184,J$10,0)))</f>
        <v>5646000</v>
      </c>
      <c r="K112" s="102">
        <f>IF((VLOOKUP($E112,'Income &amp; Expenditure Backsheet'!$D$7:$AK$184,K$10,0))="","",(VLOOKUP($E112,'Income &amp; Expenditure Backsheet'!$D$7:$AK$184,K$10,0)))</f>
        <v>5632538</v>
      </c>
      <c r="L112" s="102">
        <f>IF((VLOOKUP($E112,'Income &amp; Expenditure Backsheet'!$D$7:$AK$184,L$10,0))="","",(VLOOKUP($E112,'Income &amp; Expenditure Backsheet'!$D$7:$AK$184,L$10,0)))</f>
        <v>21945538</v>
      </c>
      <c r="M112" s="102">
        <f>IF((VLOOKUP($E112,'Income &amp; Expenditure Backsheet'!$D$7:$AK$184,M$10,0))="","",(VLOOKUP($E112,'Income &amp; Expenditure Backsheet'!$D$7:$AK$184,M$10,0)))</f>
        <v>5086000</v>
      </c>
      <c r="N112" s="102">
        <f>IF((VLOOKUP($E112,'Income &amp; Expenditure Backsheet'!$D$7:$AK$184,N$10,0))="","",(VLOOKUP($E112,'Income &amp; Expenditure Backsheet'!$D$7:$AK$184,N$10,0)))</f>
        <v>5485275.0000000009</v>
      </c>
      <c r="O112" s="102">
        <f>IF((VLOOKUP($E112,'Income &amp; Expenditure Backsheet'!$D$7:$AK$184,O$10,0))="","",(VLOOKUP($E112,'Income &amp; Expenditure Backsheet'!$D$7:$AK$184,O$10,0)))</f>
        <v>5805755</v>
      </c>
      <c r="P112" s="102">
        <f>IF((VLOOKUP($E112,'Income &amp; Expenditure Backsheet'!$D$7:$AK$184,P$10,0))="","",(VLOOKUP($E112,'Income &amp; Expenditure Backsheet'!$D$7:$AK$184,P$10,0)))</f>
        <v>5568508</v>
      </c>
      <c r="Q112" s="102">
        <f>IF((VLOOKUP($E112,'Income &amp; Expenditure Backsheet'!$D$7:$AK$184,Q$10,0))="","",(VLOOKUP($E112,'Income &amp; Expenditure Backsheet'!$D$7:$AK$184,Q$10,0)))</f>
        <v>21945538</v>
      </c>
      <c r="R112" s="102">
        <f>IF((VLOOKUP($E112,'Income &amp; Expenditure Backsheet'!$D$7:$AK$184,R$10,0))="","",(VLOOKUP($E112,'Income &amp; Expenditure Backsheet'!$D$7:$AK$184,R$10,0)))</f>
        <v>5086000</v>
      </c>
      <c r="S112" s="102">
        <f>IF((VLOOKUP($E112,'Income &amp; Expenditure Backsheet'!$D$7:$AK$184,S$10,0))="","",(VLOOKUP($E112,'Income &amp; Expenditure Backsheet'!$D$7:$AK$184,S$10,0)))</f>
        <v>5485275</v>
      </c>
      <c r="T112" s="102">
        <f>IF((VLOOKUP($E112,'Income &amp; Expenditure Backsheet'!$D$7:$AK$184,T$10,0))="","",(VLOOKUP($E112,'Income &amp; Expenditure Backsheet'!$D$7:$AK$184,T$10,0)))</f>
        <v>5805755</v>
      </c>
      <c r="U112" s="102">
        <f>IF((VLOOKUP($E112,'Income &amp; Expenditure Backsheet'!$D$7:$AK$184,U$10,0))="","",(VLOOKUP($E112,'Income &amp; Expenditure Backsheet'!$D$7:$AK$184,U$10,0)))</f>
        <v>5568508</v>
      </c>
      <c r="V112" s="102">
        <f>IF((VLOOKUP($E112,'Income &amp; Expenditure Backsheet'!$D$7:$AK$184,V$10,0))="","",(VLOOKUP($E112,'Income &amp; Expenditure Backsheet'!$D$7:$AK$184,V$10,0)))</f>
        <v>21945538</v>
      </c>
    </row>
    <row r="113" spans="2:22" ht="16.5" customHeight="1">
      <c r="B113" s="42" t="s">
        <v>18</v>
      </c>
      <c r="C113" s="43" t="s">
        <v>30</v>
      </c>
      <c r="D113" s="45" t="s">
        <v>52</v>
      </c>
      <c r="E113" s="43" t="s">
        <v>209</v>
      </c>
      <c r="F113" s="45" t="s">
        <v>210</v>
      </c>
      <c r="G113" s="101">
        <f>IF((VLOOKUP($E113,'Income &amp; Expenditure Backsheet'!$D$7:$AK$184,G$10,0))="","",(VLOOKUP($E113,'Income &amp; Expenditure Backsheet'!$D$7:$AK$184,G$10,0)))</f>
        <v>193796137</v>
      </c>
      <c r="H113" s="102">
        <f>IF((VLOOKUP($E113,'Income &amp; Expenditure Backsheet'!$D$7:$AK$184,H$10,0))="","",(VLOOKUP($E113,'Income &amp; Expenditure Backsheet'!$D$7:$AK$184,H$10,0)))</f>
        <v>48449034</v>
      </c>
      <c r="I113" s="102">
        <f>IF((VLOOKUP($E113,'Income &amp; Expenditure Backsheet'!$D$7:$AK$184,I$10,0))="","",(VLOOKUP($E113,'Income &amp; Expenditure Backsheet'!$D$7:$AK$184,I$10,0)))</f>
        <v>48449034</v>
      </c>
      <c r="J113" s="102">
        <f>IF((VLOOKUP($E113,'Income &amp; Expenditure Backsheet'!$D$7:$AK$184,J$10,0))="","",(VLOOKUP($E113,'Income &amp; Expenditure Backsheet'!$D$7:$AK$184,J$10,0)))</f>
        <v>48449034</v>
      </c>
      <c r="K113" s="102">
        <f>IF((VLOOKUP($E113,'Income &amp; Expenditure Backsheet'!$D$7:$AK$184,K$10,0))="","",(VLOOKUP($E113,'Income &amp; Expenditure Backsheet'!$D$7:$AK$184,K$10,0)))</f>
        <v>48449034</v>
      </c>
      <c r="L113" s="102">
        <f>IF((VLOOKUP($E113,'Income &amp; Expenditure Backsheet'!$D$7:$AK$184,L$10,0))="","",(VLOOKUP($E113,'Income &amp; Expenditure Backsheet'!$D$7:$AK$184,L$10,0)))</f>
        <v>193796136</v>
      </c>
      <c r="M113" s="102">
        <f>IF((VLOOKUP($E113,'Income &amp; Expenditure Backsheet'!$D$7:$AK$184,M$10,0))="","",(VLOOKUP($E113,'Income &amp; Expenditure Backsheet'!$D$7:$AK$184,M$10,0)))</f>
        <v>48449034</v>
      </c>
      <c r="N113" s="102">
        <f>IF((VLOOKUP($E113,'Income &amp; Expenditure Backsheet'!$D$7:$AK$184,N$10,0))="","",(VLOOKUP($E113,'Income &amp; Expenditure Backsheet'!$D$7:$AK$184,N$10,0)))</f>
        <v>48449034</v>
      </c>
      <c r="O113" s="102">
        <f>IF((VLOOKUP($E113,'Income &amp; Expenditure Backsheet'!$D$7:$AK$184,O$10,0))="","",(VLOOKUP($E113,'Income &amp; Expenditure Backsheet'!$D$7:$AK$184,O$10,0)))</f>
        <v>48449034</v>
      </c>
      <c r="P113" s="102">
        <f>IF((VLOOKUP($E113,'Income &amp; Expenditure Backsheet'!$D$7:$AK$184,P$10,0))="","",(VLOOKUP($E113,'Income &amp; Expenditure Backsheet'!$D$7:$AK$184,P$10,0)))</f>
        <v>48449034</v>
      </c>
      <c r="Q113" s="102">
        <f>IF((VLOOKUP($E113,'Income &amp; Expenditure Backsheet'!$D$7:$AK$184,Q$10,0))="","",(VLOOKUP($E113,'Income &amp; Expenditure Backsheet'!$D$7:$AK$184,Q$10,0)))</f>
        <v>193796136</v>
      </c>
      <c r="R113" s="102">
        <f>IF((VLOOKUP($E113,'Income &amp; Expenditure Backsheet'!$D$7:$AK$184,R$10,0))="","",(VLOOKUP($E113,'Income &amp; Expenditure Backsheet'!$D$7:$AK$184,R$10,0)))</f>
        <v>48449034</v>
      </c>
      <c r="S113" s="102">
        <f>IF((VLOOKUP($E113,'Income &amp; Expenditure Backsheet'!$D$7:$AK$184,S$10,0))="","",(VLOOKUP($E113,'Income &amp; Expenditure Backsheet'!$D$7:$AK$184,S$10,0)))</f>
        <v>48449034</v>
      </c>
      <c r="T113" s="102">
        <f>IF((VLOOKUP($E113,'Income &amp; Expenditure Backsheet'!$D$7:$AK$184,T$10,0))="","",(VLOOKUP($E113,'Income &amp; Expenditure Backsheet'!$D$7:$AK$184,T$10,0)))</f>
        <v>48449034</v>
      </c>
      <c r="U113" s="102">
        <f>IF((VLOOKUP($E113,'Income &amp; Expenditure Backsheet'!$D$7:$AK$184,U$10,0))="","",(VLOOKUP($E113,'Income &amp; Expenditure Backsheet'!$D$7:$AK$184,U$10,0)))</f>
        <v>51895969</v>
      </c>
      <c r="V113" s="102">
        <f>IF((VLOOKUP($E113,'Income &amp; Expenditure Backsheet'!$D$7:$AK$184,V$10,0))="","",(VLOOKUP($E113,'Income &amp; Expenditure Backsheet'!$D$7:$AK$184,V$10,0)))</f>
        <v>197243071</v>
      </c>
    </row>
    <row r="114" spans="2:22" ht="16.5" customHeight="1">
      <c r="B114" s="42" t="s">
        <v>16</v>
      </c>
      <c r="C114" s="43" t="s">
        <v>26</v>
      </c>
      <c r="D114" s="45" t="s">
        <v>46</v>
      </c>
      <c r="E114" s="43" t="s">
        <v>211</v>
      </c>
      <c r="F114" s="45" t="s">
        <v>212</v>
      </c>
      <c r="G114" s="101">
        <f>IF((VLOOKUP($E114,'Income &amp; Expenditure Backsheet'!$D$7:$AK$184,G$10,0))="","",(VLOOKUP($E114,'Income &amp; Expenditure Backsheet'!$D$7:$AK$184,G$10,0)))</f>
        <v>66623183</v>
      </c>
      <c r="H114" s="102">
        <f>IF((VLOOKUP($E114,'Income &amp; Expenditure Backsheet'!$D$7:$AK$184,H$10,0))="","",(VLOOKUP($E114,'Income &amp; Expenditure Backsheet'!$D$7:$AK$184,H$10,0)))</f>
        <v>16655796</v>
      </c>
      <c r="I114" s="102">
        <f>IF((VLOOKUP($E114,'Income &amp; Expenditure Backsheet'!$D$7:$AK$184,I$10,0))="","",(VLOOKUP($E114,'Income &amp; Expenditure Backsheet'!$D$7:$AK$184,I$10,0)))</f>
        <v>16655796</v>
      </c>
      <c r="J114" s="102">
        <f>IF((VLOOKUP($E114,'Income &amp; Expenditure Backsheet'!$D$7:$AK$184,J$10,0))="","",(VLOOKUP($E114,'Income &amp; Expenditure Backsheet'!$D$7:$AK$184,J$10,0)))</f>
        <v>16655796</v>
      </c>
      <c r="K114" s="102">
        <f>IF((VLOOKUP($E114,'Income &amp; Expenditure Backsheet'!$D$7:$AK$184,K$10,0))="","",(VLOOKUP($E114,'Income &amp; Expenditure Backsheet'!$D$7:$AK$184,K$10,0)))</f>
        <v>16655795</v>
      </c>
      <c r="L114" s="102">
        <f>IF((VLOOKUP($E114,'Income &amp; Expenditure Backsheet'!$D$7:$AK$184,L$10,0))="","",(VLOOKUP($E114,'Income &amp; Expenditure Backsheet'!$D$7:$AK$184,L$10,0)))</f>
        <v>66623183</v>
      </c>
      <c r="M114" s="102">
        <f>IF((VLOOKUP($E114,'Income &amp; Expenditure Backsheet'!$D$7:$AK$184,M$10,0))="","",(VLOOKUP($E114,'Income &amp; Expenditure Backsheet'!$D$7:$AK$184,M$10,0)))</f>
        <v>16655796</v>
      </c>
      <c r="N114" s="102">
        <f>IF((VLOOKUP($E114,'Income &amp; Expenditure Backsheet'!$D$7:$AK$184,N$10,0))="","",(VLOOKUP($E114,'Income &amp; Expenditure Backsheet'!$D$7:$AK$184,N$10,0)))</f>
        <v>16655796</v>
      </c>
      <c r="O114" s="102">
        <f>IF((VLOOKUP($E114,'Income &amp; Expenditure Backsheet'!$D$7:$AK$184,O$10,0))="","",(VLOOKUP($E114,'Income &amp; Expenditure Backsheet'!$D$7:$AK$184,O$10,0)))</f>
        <v>16655796</v>
      </c>
      <c r="P114" s="102">
        <f>IF((VLOOKUP($E114,'Income &amp; Expenditure Backsheet'!$D$7:$AK$184,P$10,0))="","",(VLOOKUP($E114,'Income &amp; Expenditure Backsheet'!$D$7:$AK$184,P$10,0)))</f>
        <v>16655795</v>
      </c>
      <c r="Q114" s="102">
        <f>IF((VLOOKUP($E114,'Income &amp; Expenditure Backsheet'!$D$7:$AK$184,Q$10,0))="","",(VLOOKUP($E114,'Income &amp; Expenditure Backsheet'!$D$7:$AK$184,Q$10,0)))</f>
        <v>66623183</v>
      </c>
      <c r="R114" s="102">
        <f>IF((VLOOKUP($E114,'Income &amp; Expenditure Backsheet'!$D$7:$AK$184,R$10,0))="","",(VLOOKUP($E114,'Income &amp; Expenditure Backsheet'!$D$7:$AK$184,R$10,0)))</f>
        <v>16655796</v>
      </c>
      <c r="S114" s="102">
        <f>IF((VLOOKUP($E114,'Income &amp; Expenditure Backsheet'!$D$7:$AK$184,S$10,0))="","",(VLOOKUP($E114,'Income &amp; Expenditure Backsheet'!$D$7:$AK$184,S$10,0)))</f>
        <v>16655796</v>
      </c>
      <c r="T114" s="102">
        <f>IF((VLOOKUP($E114,'Income &amp; Expenditure Backsheet'!$D$7:$AK$184,T$10,0))="","",(VLOOKUP($E114,'Income &amp; Expenditure Backsheet'!$D$7:$AK$184,T$10,0)))</f>
        <v>24157372</v>
      </c>
      <c r="U114" s="102">
        <f>IF((VLOOKUP($E114,'Income &amp; Expenditure Backsheet'!$D$7:$AK$184,U$10,0))="","",(VLOOKUP($E114,'Income &amp; Expenditure Backsheet'!$D$7:$AK$184,U$10,0)))</f>
        <v>8677468</v>
      </c>
      <c r="V114" s="102">
        <f>IF((VLOOKUP($E114,'Income &amp; Expenditure Backsheet'!$D$7:$AK$184,V$10,0))="","",(VLOOKUP($E114,'Income &amp; Expenditure Backsheet'!$D$7:$AK$184,V$10,0)))</f>
        <v>66146432</v>
      </c>
    </row>
    <row r="115" spans="2:22" ht="16.5" customHeight="1">
      <c r="B115" s="42" t="s">
        <v>18</v>
      </c>
      <c r="C115" s="43" t="s">
        <v>34</v>
      </c>
      <c r="D115" s="45" t="s">
        <v>52</v>
      </c>
      <c r="E115" s="43" t="s">
        <v>213</v>
      </c>
      <c r="F115" s="45" t="s">
        <v>214</v>
      </c>
      <c r="G115" s="101">
        <f>IF((VLOOKUP($E115,'Income &amp; Expenditure Backsheet'!$D$7:$AK$184,G$10,0))="","",(VLOOKUP($E115,'Income &amp; Expenditure Backsheet'!$D$7:$AK$184,G$10,0)))</f>
        <v>12783073</v>
      </c>
      <c r="H115" s="102">
        <f>IF((VLOOKUP($E115,'Income &amp; Expenditure Backsheet'!$D$7:$AK$184,H$10,0))="","",(VLOOKUP($E115,'Income &amp; Expenditure Backsheet'!$D$7:$AK$184,H$10,0)))</f>
        <v>3195770</v>
      </c>
      <c r="I115" s="102">
        <f>IF((VLOOKUP($E115,'Income &amp; Expenditure Backsheet'!$D$7:$AK$184,I$10,0))="","",(VLOOKUP($E115,'Income &amp; Expenditure Backsheet'!$D$7:$AK$184,I$10,0)))</f>
        <v>3195770</v>
      </c>
      <c r="J115" s="102">
        <f>IF((VLOOKUP($E115,'Income &amp; Expenditure Backsheet'!$D$7:$AK$184,J$10,0))="","",(VLOOKUP($E115,'Income &amp; Expenditure Backsheet'!$D$7:$AK$184,J$10,0)))</f>
        <v>3195770</v>
      </c>
      <c r="K115" s="102">
        <f>IF((VLOOKUP($E115,'Income &amp; Expenditure Backsheet'!$D$7:$AK$184,K$10,0))="","",(VLOOKUP($E115,'Income &amp; Expenditure Backsheet'!$D$7:$AK$184,K$10,0)))</f>
        <v>3195770</v>
      </c>
      <c r="L115" s="102">
        <f>IF((VLOOKUP($E115,'Income &amp; Expenditure Backsheet'!$D$7:$AK$184,L$10,0))="","",(VLOOKUP($E115,'Income &amp; Expenditure Backsheet'!$D$7:$AK$184,L$10,0)))</f>
        <v>12783080</v>
      </c>
      <c r="M115" s="102">
        <f>IF((VLOOKUP($E115,'Income &amp; Expenditure Backsheet'!$D$7:$AK$184,M$10,0))="","",(VLOOKUP($E115,'Income &amp; Expenditure Backsheet'!$D$7:$AK$184,M$10,0)))</f>
        <v>3195770</v>
      </c>
      <c r="N115" s="102">
        <f>IF((VLOOKUP($E115,'Income &amp; Expenditure Backsheet'!$D$7:$AK$184,N$10,0))="","",(VLOOKUP($E115,'Income &amp; Expenditure Backsheet'!$D$7:$AK$184,N$10,0)))</f>
        <v>3195770</v>
      </c>
      <c r="O115" s="102">
        <f>IF((VLOOKUP($E115,'Income &amp; Expenditure Backsheet'!$D$7:$AK$184,O$10,0))="","",(VLOOKUP($E115,'Income &amp; Expenditure Backsheet'!$D$7:$AK$184,O$10,0)))</f>
        <v>3195770</v>
      </c>
      <c r="P115" s="102">
        <f>IF((VLOOKUP($E115,'Income &amp; Expenditure Backsheet'!$D$7:$AK$184,P$10,0))="","",(VLOOKUP($E115,'Income &amp; Expenditure Backsheet'!$D$7:$AK$184,P$10,0)))</f>
        <v>3195770</v>
      </c>
      <c r="Q115" s="102">
        <f>IF((VLOOKUP($E115,'Income &amp; Expenditure Backsheet'!$D$7:$AK$184,Q$10,0))="","",(VLOOKUP($E115,'Income &amp; Expenditure Backsheet'!$D$7:$AK$184,Q$10,0)))</f>
        <v>12783080</v>
      </c>
      <c r="R115" s="102">
        <f>IF((VLOOKUP($E115,'Income &amp; Expenditure Backsheet'!$D$7:$AK$184,R$10,0))="","",(VLOOKUP($E115,'Income &amp; Expenditure Backsheet'!$D$7:$AK$184,R$10,0)))</f>
        <v>3195770</v>
      </c>
      <c r="S115" s="102">
        <f>IF((VLOOKUP($E115,'Income &amp; Expenditure Backsheet'!$D$7:$AK$184,S$10,0))="","",(VLOOKUP($E115,'Income &amp; Expenditure Backsheet'!$D$7:$AK$184,S$10,0)))</f>
        <v>2501688</v>
      </c>
      <c r="T115" s="102">
        <f>IF((VLOOKUP($E115,'Income &amp; Expenditure Backsheet'!$D$7:$AK$184,T$10,0))="","",(VLOOKUP($E115,'Income &amp; Expenditure Backsheet'!$D$7:$AK$184,T$10,0)))</f>
        <v>3561485</v>
      </c>
      <c r="U115" s="102">
        <f>IF((VLOOKUP($E115,'Income &amp; Expenditure Backsheet'!$D$7:$AK$184,U$10,0))="","",(VLOOKUP($E115,'Income &amp; Expenditure Backsheet'!$D$7:$AK$184,U$10,0)))</f>
        <v>4456746</v>
      </c>
      <c r="V115" s="102">
        <f>IF((VLOOKUP($E115,'Income &amp; Expenditure Backsheet'!$D$7:$AK$184,V$10,0))="","",(VLOOKUP($E115,'Income &amp; Expenditure Backsheet'!$D$7:$AK$184,V$10,0)))</f>
        <v>13715689</v>
      </c>
    </row>
    <row r="116" spans="2:22" ht="16.5" customHeight="1">
      <c r="B116" s="42" t="s">
        <v>16</v>
      </c>
      <c r="C116" s="43" t="s">
        <v>26</v>
      </c>
      <c r="D116" s="45" t="s">
        <v>466</v>
      </c>
      <c r="E116" s="43" t="s">
        <v>215</v>
      </c>
      <c r="F116" s="45" t="s">
        <v>216</v>
      </c>
      <c r="G116" s="101">
        <f>IF((VLOOKUP($E116,'Income &amp; Expenditure Backsheet'!$D$7:$AK$184,G$10,0))="","",(VLOOKUP($E116,'Income &amp; Expenditure Backsheet'!$D$7:$AK$184,G$10,0)))</f>
        <v>85792886</v>
      </c>
      <c r="H116" s="102">
        <f>IF((VLOOKUP($E116,'Income &amp; Expenditure Backsheet'!$D$7:$AK$184,H$10,0))="","",(VLOOKUP($E116,'Income &amp; Expenditure Backsheet'!$D$7:$AK$184,H$10,0)))</f>
        <v>21607716.579999998</v>
      </c>
      <c r="I116" s="102">
        <f>IF((VLOOKUP($E116,'Income &amp; Expenditure Backsheet'!$D$7:$AK$184,I$10,0))="","",(VLOOKUP($E116,'Income &amp; Expenditure Backsheet'!$D$7:$AK$184,I$10,0)))</f>
        <v>21567201.320000004</v>
      </c>
      <c r="J116" s="102">
        <f>IF((VLOOKUP($E116,'Income &amp; Expenditure Backsheet'!$D$7:$AK$184,J$10,0))="","",(VLOOKUP($E116,'Income &amp; Expenditure Backsheet'!$D$7:$AK$184,J$10,0)))</f>
        <v>21567201.320000004</v>
      </c>
      <c r="K116" s="102">
        <f>IF((VLOOKUP($E116,'Income &amp; Expenditure Backsheet'!$D$7:$AK$184,K$10,0))="","",(VLOOKUP($E116,'Income &amp; Expenditure Backsheet'!$D$7:$AK$184,K$10,0)))</f>
        <v>21567362.340000004</v>
      </c>
      <c r="L116" s="102">
        <f>IF((VLOOKUP($E116,'Income &amp; Expenditure Backsheet'!$D$7:$AK$184,L$10,0))="","",(VLOOKUP($E116,'Income &amp; Expenditure Backsheet'!$D$7:$AK$184,L$10,0)))</f>
        <v>86309481.560000017</v>
      </c>
      <c r="M116" s="102">
        <f>IF((VLOOKUP($E116,'Income &amp; Expenditure Backsheet'!$D$7:$AK$184,M$10,0))="","",(VLOOKUP($E116,'Income &amp; Expenditure Backsheet'!$D$7:$AK$184,M$10,0)))</f>
        <v>20659303</v>
      </c>
      <c r="N116" s="102">
        <f>IF((VLOOKUP($E116,'Income &amp; Expenditure Backsheet'!$D$7:$AK$184,N$10,0))="","",(VLOOKUP($E116,'Income &amp; Expenditure Backsheet'!$D$7:$AK$184,N$10,0)))</f>
        <v>20987843.390000001</v>
      </c>
      <c r="O116" s="102">
        <f>IF((VLOOKUP($E116,'Income &amp; Expenditure Backsheet'!$D$7:$AK$184,O$10,0))="","",(VLOOKUP($E116,'Income &amp; Expenditure Backsheet'!$D$7:$AK$184,O$10,0)))</f>
        <v>21895154.643333301</v>
      </c>
      <c r="P116" s="102">
        <f>IF((VLOOKUP($E116,'Income &amp; Expenditure Backsheet'!$D$7:$AK$184,P$10,0))="","",(VLOOKUP($E116,'Income &amp; Expenditure Backsheet'!$D$7:$AK$184,P$10,0)))</f>
        <v>22767180.526666719</v>
      </c>
      <c r="Q116" s="102">
        <f>IF((VLOOKUP($E116,'Income &amp; Expenditure Backsheet'!$D$7:$AK$184,Q$10,0))="","",(VLOOKUP($E116,'Income &amp; Expenditure Backsheet'!$D$7:$AK$184,Q$10,0)))</f>
        <v>86309481.560000017</v>
      </c>
      <c r="R116" s="102">
        <f>IF((VLOOKUP($E116,'Income &amp; Expenditure Backsheet'!$D$7:$AK$184,R$10,0))="","",(VLOOKUP($E116,'Income &amp; Expenditure Backsheet'!$D$7:$AK$184,R$10,0)))</f>
        <v>20639707</v>
      </c>
      <c r="S116" s="102">
        <f>IF((VLOOKUP($E116,'Income &amp; Expenditure Backsheet'!$D$7:$AK$184,S$10,0))="","",(VLOOKUP($E116,'Income &amp; Expenditure Backsheet'!$D$7:$AK$184,S$10,0)))</f>
        <v>20918048.100000001</v>
      </c>
      <c r="T116" s="102">
        <f>IF((VLOOKUP($E116,'Income &amp; Expenditure Backsheet'!$D$7:$AK$184,T$10,0))="","",(VLOOKUP($E116,'Income &amp; Expenditure Backsheet'!$D$7:$AK$184,T$10,0)))</f>
        <v>21870030</v>
      </c>
      <c r="U116" s="102">
        <f>IF((VLOOKUP($E116,'Income &amp; Expenditure Backsheet'!$D$7:$AK$184,U$10,0))="","",(VLOOKUP($E116,'Income &amp; Expenditure Backsheet'!$D$7:$AK$184,U$10,0)))</f>
        <v>21674000</v>
      </c>
      <c r="V116" s="102">
        <f>IF((VLOOKUP($E116,'Income &amp; Expenditure Backsheet'!$D$7:$AK$184,V$10,0))="","",(VLOOKUP($E116,'Income &amp; Expenditure Backsheet'!$D$7:$AK$184,V$10,0)))</f>
        <v>85101785.099999994</v>
      </c>
    </row>
    <row r="117" spans="2:22" ht="16.5" customHeight="1">
      <c r="B117" s="42" t="s">
        <v>22</v>
      </c>
      <c r="C117" s="43" t="s">
        <v>38</v>
      </c>
      <c r="D117" s="45" t="s">
        <v>58</v>
      </c>
      <c r="E117" s="43" t="s">
        <v>217</v>
      </c>
      <c r="F117" s="45" t="s">
        <v>218</v>
      </c>
      <c r="G117" s="101">
        <f>IF((VLOOKUP($E117,'Income &amp; Expenditure Backsheet'!$D$7:$AK$184,G$10,0))="","",(VLOOKUP($E117,'Income &amp; Expenditure Backsheet'!$D$7:$AK$184,G$10,0)))</f>
        <v>18255065</v>
      </c>
      <c r="H117" s="102">
        <f>IF((VLOOKUP($E117,'Income &amp; Expenditure Backsheet'!$D$7:$AK$184,H$10,0))="","",(VLOOKUP($E117,'Income &amp; Expenditure Backsheet'!$D$7:$AK$184,H$10,0)))</f>
        <v>4563766.25</v>
      </c>
      <c r="I117" s="102">
        <f>IF((VLOOKUP($E117,'Income &amp; Expenditure Backsheet'!$D$7:$AK$184,I$10,0))="","",(VLOOKUP($E117,'Income &amp; Expenditure Backsheet'!$D$7:$AK$184,I$10,0)))</f>
        <v>4563766.25</v>
      </c>
      <c r="J117" s="102">
        <f>IF((VLOOKUP($E117,'Income &amp; Expenditure Backsheet'!$D$7:$AK$184,J$10,0))="","",(VLOOKUP($E117,'Income &amp; Expenditure Backsheet'!$D$7:$AK$184,J$10,0)))</f>
        <v>4563766.25</v>
      </c>
      <c r="K117" s="102">
        <f>IF((VLOOKUP($E117,'Income &amp; Expenditure Backsheet'!$D$7:$AK$184,K$10,0))="","",(VLOOKUP($E117,'Income &amp; Expenditure Backsheet'!$D$7:$AK$184,K$10,0)))</f>
        <v>4563766.25</v>
      </c>
      <c r="L117" s="102">
        <f>IF((VLOOKUP($E117,'Income &amp; Expenditure Backsheet'!$D$7:$AK$184,L$10,0))="","",(VLOOKUP($E117,'Income &amp; Expenditure Backsheet'!$D$7:$AK$184,L$10,0)))</f>
        <v>18255065</v>
      </c>
      <c r="M117" s="102">
        <f>IF((VLOOKUP($E117,'Income &amp; Expenditure Backsheet'!$D$7:$AK$184,M$10,0))="","",(VLOOKUP($E117,'Income &amp; Expenditure Backsheet'!$D$7:$AK$184,M$10,0)))</f>
        <v>4563766.25</v>
      </c>
      <c r="N117" s="102">
        <f>IF((VLOOKUP($E117,'Income &amp; Expenditure Backsheet'!$D$7:$AK$184,N$10,0))="","",(VLOOKUP($E117,'Income &amp; Expenditure Backsheet'!$D$7:$AK$184,N$10,0)))</f>
        <v>4563766.25</v>
      </c>
      <c r="O117" s="102">
        <f>IF((VLOOKUP($E117,'Income &amp; Expenditure Backsheet'!$D$7:$AK$184,O$10,0))="","",(VLOOKUP($E117,'Income &amp; Expenditure Backsheet'!$D$7:$AK$184,O$10,0)))</f>
        <v>4563766.25</v>
      </c>
      <c r="P117" s="102">
        <f>IF((VLOOKUP($E117,'Income &amp; Expenditure Backsheet'!$D$7:$AK$184,P$10,0))="","",(VLOOKUP($E117,'Income &amp; Expenditure Backsheet'!$D$7:$AK$184,P$10,0)))</f>
        <v>4563766.25</v>
      </c>
      <c r="Q117" s="102">
        <f>IF((VLOOKUP($E117,'Income &amp; Expenditure Backsheet'!$D$7:$AK$184,Q$10,0))="","",(VLOOKUP($E117,'Income &amp; Expenditure Backsheet'!$D$7:$AK$184,Q$10,0)))</f>
        <v>18255065</v>
      </c>
      <c r="R117" s="102">
        <f>IF((VLOOKUP($E117,'Income &amp; Expenditure Backsheet'!$D$7:$AK$184,R$10,0))="","",(VLOOKUP($E117,'Income &amp; Expenditure Backsheet'!$D$7:$AK$184,R$10,0)))</f>
        <v>4563766.25</v>
      </c>
      <c r="S117" s="102">
        <f>IF((VLOOKUP($E117,'Income &amp; Expenditure Backsheet'!$D$7:$AK$184,S$10,0))="","",(VLOOKUP($E117,'Income &amp; Expenditure Backsheet'!$D$7:$AK$184,S$10,0)))</f>
        <v>4563766</v>
      </c>
      <c r="T117" s="102">
        <f>IF((VLOOKUP($E117,'Income &amp; Expenditure Backsheet'!$D$7:$AK$184,T$10,0))="","",(VLOOKUP($E117,'Income &amp; Expenditure Backsheet'!$D$7:$AK$184,T$10,0)))</f>
        <v>4563766</v>
      </c>
      <c r="U117" s="102">
        <f>IF((VLOOKUP($E117,'Income &amp; Expenditure Backsheet'!$D$7:$AK$184,U$10,0))="","",(VLOOKUP($E117,'Income &amp; Expenditure Backsheet'!$D$7:$AK$184,U$10,0)))</f>
        <v>4782050</v>
      </c>
      <c r="V117" s="102">
        <f>IF((VLOOKUP($E117,'Income &amp; Expenditure Backsheet'!$D$7:$AK$184,V$10,0))="","",(VLOOKUP($E117,'Income &amp; Expenditure Backsheet'!$D$7:$AK$184,V$10,0)))</f>
        <v>18473348.25</v>
      </c>
    </row>
    <row r="118" spans="2:22" ht="16.5" customHeight="1">
      <c r="B118" s="42" t="s">
        <v>20</v>
      </c>
      <c r="C118" s="43" t="s">
        <v>36</v>
      </c>
      <c r="D118" s="45" t="s">
        <v>64</v>
      </c>
      <c r="E118" s="43" t="s">
        <v>219</v>
      </c>
      <c r="F118" s="45" t="s">
        <v>220</v>
      </c>
      <c r="G118" s="101">
        <f>IF((VLOOKUP($E118,'Income &amp; Expenditure Backsheet'!$D$7:$AK$184,G$10,0))="","",(VLOOKUP($E118,'Income &amp; Expenditure Backsheet'!$D$7:$AK$184,G$10,0)))</f>
        <v>12570119</v>
      </c>
      <c r="H118" s="102">
        <f>IF((VLOOKUP($E118,'Income &amp; Expenditure Backsheet'!$D$7:$AK$184,H$10,0))="","",(VLOOKUP($E118,'Income &amp; Expenditure Backsheet'!$D$7:$AK$184,H$10,0)))</f>
        <v>3142529.75</v>
      </c>
      <c r="I118" s="102">
        <f>IF((VLOOKUP($E118,'Income &amp; Expenditure Backsheet'!$D$7:$AK$184,I$10,0))="","",(VLOOKUP($E118,'Income &amp; Expenditure Backsheet'!$D$7:$AK$184,I$10,0)))</f>
        <v>3142529.75</v>
      </c>
      <c r="J118" s="102">
        <f>IF((VLOOKUP($E118,'Income &amp; Expenditure Backsheet'!$D$7:$AK$184,J$10,0))="","",(VLOOKUP($E118,'Income &amp; Expenditure Backsheet'!$D$7:$AK$184,J$10,0)))</f>
        <v>3142529.75</v>
      </c>
      <c r="K118" s="102">
        <f>IF((VLOOKUP($E118,'Income &amp; Expenditure Backsheet'!$D$7:$AK$184,K$10,0))="","",(VLOOKUP($E118,'Income &amp; Expenditure Backsheet'!$D$7:$AK$184,K$10,0)))</f>
        <v>3142529.75</v>
      </c>
      <c r="L118" s="102">
        <f>IF((VLOOKUP($E118,'Income &amp; Expenditure Backsheet'!$D$7:$AK$184,L$10,0))="","",(VLOOKUP($E118,'Income &amp; Expenditure Backsheet'!$D$7:$AK$184,L$10,0)))</f>
        <v>12570119</v>
      </c>
      <c r="M118" s="102">
        <f>IF((VLOOKUP($E118,'Income &amp; Expenditure Backsheet'!$D$7:$AK$184,M$10,0))="","",(VLOOKUP($E118,'Income &amp; Expenditure Backsheet'!$D$7:$AK$184,M$10,0)))</f>
        <v>2929862</v>
      </c>
      <c r="N118" s="102">
        <f>IF((VLOOKUP($E118,'Income &amp; Expenditure Backsheet'!$D$7:$AK$184,N$10,0))="","",(VLOOKUP($E118,'Income &amp; Expenditure Backsheet'!$D$7:$AK$184,N$10,0)))</f>
        <v>3022633</v>
      </c>
      <c r="O118" s="102">
        <f>IF((VLOOKUP($E118,'Income &amp; Expenditure Backsheet'!$D$7:$AK$184,O$10,0))="","",(VLOOKUP($E118,'Income &amp; Expenditure Backsheet'!$D$7:$AK$184,O$10,0)))</f>
        <v>3181092</v>
      </c>
      <c r="P118" s="102">
        <f>IF((VLOOKUP($E118,'Income &amp; Expenditure Backsheet'!$D$7:$AK$184,P$10,0))="","",(VLOOKUP($E118,'Income &amp; Expenditure Backsheet'!$D$7:$AK$184,P$10,0)))</f>
        <v>3436862</v>
      </c>
      <c r="Q118" s="102">
        <f>IF((VLOOKUP($E118,'Income &amp; Expenditure Backsheet'!$D$7:$AK$184,Q$10,0))="","",(VLOOKUP($E118,'Income &amp; Expenditure Backsheet'!$D$7:$AK$184,Q$10,0)))</f>
        <v>12570449</v>
      </c>
      <c r="R118" s="102">
        <f>IF((VLOOKUP($E118,'Income &amp; Expenditure Backsheet'!$D$7:$AK$184,R$10,0))="","",(VLOOKUP($E118,'Income &amp; Expenditure Backsheet'!$D$7:$AK$184,R$10,0)))</f>
        <v>2929862</v>
      </c>
      <c r="S118" s="102">
        <f>IF((VLOOKUP($E118,'Income &amp; Expenditure Backsheet'!$D$7:$AK$184,S$10,0))="","",(VLOOKUP($E118,'Income &amp; Expenditure Backsheet'!$D$7:$AK$184,S$10,0)))</f>
        <v>3022633</v>
      </c>
      <c r="T118" s="102">
        <f>IF((VLOOKUP($E118,'Income &amp; Expenditure Backsheet'!$D$7:$AK$184,T$10,0))="","",(VLOOKUP($E118,'Income &amp; Expenditure Backsheet'!$D$7:$AK$184,T$10,0)))</f>
        <v>3181092</v>
      </c>
      <c r="U118" s="102">
        <f>IF((VLOOKUP($E118,'Income &amp; Expenditure Backsheet'!$D$7:$AK$184,U$10,0))="","",(VLOOKUP($E118,'Income &amp; Expenditure Backsheet'!$D$7:$AK$184,U$10,0)))</f>
        <v>3436862</v>
      </c>
      <c r="V118" s="102">
        <f>IF((VLOOKUP($E118,'Income &amp; Expenditure Backsheet'!$D$7:$AK$184,V$10,0))="","",(VLOOKUP($E118,'Income &amp; Expenditure Backsheet'!$D$7:$AK$184,V$10,0)))</f>
        <v>12570449</v>
      </c>
    </row>
    <row r="119" spans="2:22" ht="16.5" customHeight="1">
      <c r="B119" s="42" t="s">
        <v>16</v>
      </c>
      <c r="C119" s="43" t="s">
        <v>24</v>
      </c>
      <c r="D119" s="45" t="s">
        <v>44</v>
      </c>
      <c r="E119" s="43" t="s">
        <v>221</v>
      </c>
      <c r="F119" s="45" t="s">
        <v>222</v>
      </c>
      <c r="G119" s="101">
        <f>IF((VLOOKUP($E119,'Income &amp; Expenditure Backsheet'!$D$7:$AK$184,G$10,0))="","",(VLOOKUP($E119,'Income &amp; Expenditure Backsheet'!$D$7:$AK$184,G$10,0)))</f>
        <v>12528038</v>
      </c>
      <c r="H119" s="102">
        <f>IF((VLOOKUP($E119,'Income &amp; Expenditure Backsheet'!$D$7:$AK$184,H$10,0))="","",(VLOOKUP($E119,'Income &amp; Expenditure Backsheet'!$D$7:$AK$184,H$10,0)))</f>
        <v>2453645.9800000004</v>
      </c>
      <c r="I119" s="102">
        <f>IF((VLOOKUP($E119,'Income &amp; Expenditure Backsheet'!$D$7:$AK$184,I$10,0))="","",(VLOOKUP($E119,'Income &amp; Expenditure Backsheet'!$D$7:$AK$184,I$10,0)))</f>
        <v>2933630.6</v>
      </c>
      <c r="J119" s="102">
        <f>IF((VLOOKUP($E119,'Income &amp; Expenditure Backsheet'!$D$7:$AK$184,J$10,0))="","",(VLOOKUP($E119,'Income &amp; Expenditure Backsheet'!$D$7:$AK$184,J$10,0)))</f>
        <v>3304816.6</v>
      </c>
      <c r="K119" s="102">
        <f>IF((VLOOKUP($E119,'Income &amp; Expenditure Backsheet'!$D$7:$AK$184,K$10,0))="","",(VLOOKUP($E119,'Income &amp; Expenditure Backsheet'!$D$7:$AK$184,K$10,0)))</f>
        <v>3835944.65</v>
      </c>
      <c r="L119" s="102">
        <f>IF((VLOOKUP($E119,'Income &amp; Expenditure Backsheet'!$D$7:$AK$184,L$10,0))="","",(VLOOKUP($E119,'Income &amp; Expenditure Backsheet'!$D$7:$AK$184,L$10,0)))</f>
        <v>12528037.83</v>
      </c>
      <c r="M119" s="102">
        <f>IF((VLOOKUP($E119,'Income &amp; Expenditure Backsheet'!$D$7:$AK$184,M$10,0))="","",(VLOOKUP($E119,'Income &amp; Expenditure Backsheet'!$D$7:$AK$184,M$10,0)))</f>
        <v>2453645.9800000004</v>
      </c>
      <c r="N119" s="102">
        <f>IF((VLOOKUP($E119,'Income &amp; Expenditure Backsheet'!$D$7:$AK$184,N$10,0))="","",(VLOOKUP($E119,'Income &amp; Expenditure Backsheet'!$D$7:$AK$184,N$10,0)))</f>
        <v>2816652</v>
      </c>
      <c r="O119" s="102">
        <f>IF((VLOOKUP($E119,'Income &amp; Expenditure Backsheet'!$D$7:$AK$184,O$10,0))="","",(VLOOKUP($E119,'Income &amp; Expenditure Backsheet'!$D$7:$AK$184,O$10,0)))</f>
        <v>3496206</v>
      </c>
      <c r="P119" s="102">
        <f>IF((VLOOKUP($E119,'Income &amp; Expenditure Backsheet'!$D$7:$AK$184,P$10,0))="","",(VLOOKUP($E119,'Income &amp; Expenditure Backsheet'!$D$7:$AK$184,P$10,0)))</f>
        <v>3761534</v>
      </c>
      <c r="Q119" s="102">
        <f>IF((VLOOKUP($E119,'Income &amp; Expenditure Backsheet'!$D$7:$AK$184,Q$10,0))="","",(VLOOKUP($E119,'Income &amp; Expenditure Backsheet'!$D$7:$AK$184,Q$10,0)))</f>
        <v>12528037.98</v>
      </c>
      <c r="R119" s="102">
        <f>IF((VLOOKUP($E119,'Income &amp; Expenditure Backsheet'!$D$7:$AK$184,R$10,0))="","",(VLOOKUP($E119,'Income &amp; Expenditure Backsheet'!$D$7:$AK$184,R$10,0)))</f>
        <v>2377584</v>
      </c>
      <c r="S119" s="102">
        <f>IF((VLOOKUP($E119,'Income &amp; Expenditure Backsheet'!$D$7:$AK$184,S$10,0))="","",(VLOOKUP($E119,'Income &amp; Expenditure Backsheet'!$D$7:$AK$184,S$10,0)))</f>
        <v>2770467</v>
      </c>
      <c r="T119" s="102">
        <f>IF((VLOOKUP($E119,'Income &amp; Expenditure Backsheet'!$D$7:$AK$184,T$10,0))="","",(VLOOKUP($E119,'Income &amp; Expenditure Backsheet'!$D$7:$AK$184,T$10,0)))</f>
        <v>3610215</v>
      </c>
      <c r="U119" s="102">
        <f>IF((VLOOKUP($E119,'Income &amp; Expenditure Backsheet'!$D$7:$AK$184,U$10,0))="","",(VLOOKUP($E119,'Income &amp; Expenditure Backsheet'!$D$7:$AK$184,U$10,0)))</f>
        <v>3349634</v>
      </c>
      <c r="V119" s="102">
        <f>IF((VLOOKUP($E119,'Income &amp; Expenditure Backsheet'!$D$7:$AK$184,V$10,0))="","",(VLOOKUP($E119,'Income &amp; Expenditure Backsheet'!$D$7:$AK$184,V$10,0)))</f>
        <v>12107900</v>
      </c>
    </row>
    <row r="120" spans="2:22" ht="16.5" customHeight="1">
      <c r="B120" s="42" t="s">
        <v>18</v>
      </c>
      <c r="C120" s="43" t="s">
        <v>38</v>
      </c>
      <c r="D120" s="45" t="s">
        <v>52</v>
      </c>
      <c r="E120" s="43" t="s">
        <v>223</v>
      </c>
      <c r="F120" s="45" t="s">
        <v>224</v>
      </c>
      <c r="G120" s="101">
        <f>IF((VLOOKUP($E120,'Income &amp; Expenditure Backsheet'!$D$7:$AK$184,G$10,0))="","",(VLOOKUP($E120,'Income &amp; Expenditure Backsheet'!$D$7:$AK$184,G$10,0)))</f>
        <v>14956000</v>
      </c>
      <c r="H120" s="102">
        <f>IF((VLOOKUP($E120,'Income &amp; Expenditure Backsheet'!$D$7:$AK$184,H$10,0))="","",(VLOOKUP($E120,'Income &amp; Expenditure Backsheet'!$D$7:$AK$184,H$10,0)))</f>
        <v>3739000</v>
      </c>
      <c r="I120" s="102">
        <f>IF((VLOOKUP($E120,'Income &amp; Expenditure Backsheet'!$D$7:$AK$184,I$10,0))="","",(VLOOKUP($E120,'Income &amp; Expenditure Backsheet'!$D$7:$AK$184,I$10,0)))</f>
        <v>3739000</v>
      </c>
      <c r="J120" s="102">
        <f>IF((VLOOKUP($E120,'Income &amp; Expenditure Backsheet'!$D$7:$AK$184,J$10,0))="","",(VLOOKUP($E120,'Income &amp; Expenditure Backsheet'!$D$7:$AK$184,J$10,0)))</f>
        <v>3739000</v>
      </c>
      <c r="K120" s="102">
        <f>IF((VLOOKUP($E120,'Income &amp; Expenditure Backsheet'!$D$7:$AK$184,K$10,0))="","",(VLOOKUP($E120,'Income &amp; Expenditure Backsheet'!$D$7:$AK$184,K$10,0)))</f>
        <v>3739000</v>
      </c>
      <c r="L120" s="102">
        <f>IF((VLOOKUP($E120,'Income &amp; Expenditure Backsheet'!$D$7:$AK$184,L$10,0))="","",(VLOOKUP($E120,'Income &amp; Expenditure Backsheet'!$D$7:$AK$184,L$10,0)))</f>
        <v>14956000</v>
      </c>
      <c r="M120" s="102">
        <f>IF((VLOOKUP($E120,'Income &amp; Expenditure Backsheet'!$D$7:$AK$184,M$10,0))="","",(VLOOKUP($E120,'Income &amp; Expenditure Backsheet'!$D$7:$AK$184,M$10,0)))</f>
        <v>3797700</v>
      </c>
      <c r="N120" s="102">
        <f>IF((VLOOKUP($E120,'Income &amp; Expenditure Backsheet'!$D$7:$AK$184,N$10,0))="","",(VLOOKUP($E120,'Income &amp; Expenditure Backsheet'!$D$7:$AK$184,N$10,0)))</f>
        <v>3719434</v>
      </c>
      <c r="O120" s="102">
        <f>IF((VLOOKUP($E120,'Income &amp; Expenditure Backsheet'!$D$7:$AK$184,O$10,0))="","",(VLOOKUP($E120,'Income &amp; Expenditure Backsheet'!$D$7:$AK$184,O$10,0)))</f>
        <v>3719433</v>
      </c>
      <c r="P120" s="102">
        <f>IF((VLOOKUP($E120,'Income &amp; Expenditure Backsheet'!$D$7:$AK$184,P$10,0))="","",(VLOOKUP($E120,'Income &amp; Expenditure Backsheet'!$D$7:$AK$184,P$10,0)))</f>
        <v>3719433</v>
      </c>
      <c r="Q120" s="102">
        <f>IF((VLOOKUP($E120,'Income &amp; Expenditure Backsheet'!$D$7:$AK$184,Q$10,0))="","",(VLOOKUP($E120,'Income &amp; Expenditure Backsheet'!$D$7:$AK$184,Q$10,0)))</f>
        <v>14956000</v>
      </c>
      <c r="R120" s="102">
        <f>IF((VLOOKUP($E120,'Income &amp; Expenditure Backsheet'!$D$7:$AK$184,R$10,0))="","",(VLOOKUP($E120,'Income &amp; Expenditure Backsheet'!$D$7:$AK$184,R$10,0)))</f>
        <v>3797683</v>
      </c>
      <c r="S120" s="102">
        <f>IF((VLOOKUP($E120,'Income &amp; Expenditure Backsheet'!$D$7:$AK$184,S$10,0))="","",(VLOOKUP($E120,'Income &amp; Expenditure Backsheet'!$D$7:$AK$184,S$10,0)))</f>
        <v>3761998</v>
      </c>
      <c r="T120" s="102">
        <f>IF((VLOOKUP($E120,'Income &amp; Expenditure Backsheet'!$D$7:$AK$184,T$10,0))="","",(VLOOKUP($E120,'Income &amp; Expenditure Backsheet'!$D$7:$AK$184,T$10,0)))</f>
        <v>3640702</v>
      </c>
      <c r="U120" s="102">
        <f>IF((VLOOKUP($E120,'Income &amp; Expenditure Backsheet'!$D$7:$AK$184,U$10,0))="","",(VLOOKUP($E120,'Income &amp; Expenditure Backsheet'!$D$7:$AK$184,U$10,0)))</f>
        <v>3482555</v>
      </c>
      <c r="V120" s="102">
        <f>IF((VLOOKUP($E120,'Income &amp; Expenditure Backsheet'!$D$7:$AK$184,V$10,0))="","",(VLOOKUP($E120,'Income &amp; Expenditure Backsheet'!$D$7:$AK$184,V$10,0)))</f>
        <v>14682938</v>
      </c>
    </row>
    <row r="121" spans="2:22" ht="16.5" customHeight="1">
      <c r="B121" s="42" t="s">
        <v>16</v>
      </c>
      <c r="C121" s="43" t="s">
        <v>24</v>
      </c>
      <c r="D121" s="45" t="s">
        <v>44</v>
      </c>
      <c r="E121" s="43" t="s">
        <v>225</v>
      </c>
      <c r="F121" s="45" t="s">
        <v>226</v>
      </c>
      <c r="G121" s="101">
        <f>IF((VLOOKUP($E121,'Income &amp; Expenditure Backsheet'!$D$7:$AK$184,G$10,0))="","",(VLOOKUP($E121,'Income &amp; Expenditure Backsheet'!$D$7:$AK$184,G$10,0)))</f>
        <v>22921313</v>
      </c>
      <c r="H121" s="102">
        <f>IF((VLOOKUP($E121,'Income &amp; Expenditure Backsheet'!$D$7:$AK$184,H$10,0))="","",(VLOOKUP($E121,'Income &amp; Expenditure Backsheet'!$D$7:$AK$184,H$10,0)))</f>
        <v>5730328.25</v>
      </c>
      <c r="I121" s="102">
        <f>IF((VLOOKUP($E121,'Income &amp; Expenditure Backsheet'!$D$7:$AK$184,I$10,0))="","",(VLOOKUP($E121,'Income &amp; Expenditure Backsheet'!$D$7:$AK$184,I$10,0)))</f>
        <v>5730328.25</v>
      </c>
      <c r="J121" s="102">
        <f>IF((VLOOKUP($E121,'Income &amp; Expenditure Backsheet'!$D$7:$AK$184,J$10,0))="","",(VLOOKUP($E121,'Income &amp; Expenditure Backsheet'!$D$7:$AK$184,J$10,0)))</f>
        <v>5730328.25</v>
      </c>
      <c r="K121" s="102">
        <f>IF((VLOOKUP($E121,'Income &amp; Expenditure Backsheet'!$D$7:$AK$184,K$10,0))="","",(VLOOKUP($E121,'Income &amp; Expenditure Backsheet'!$D$7:$AK$184,K$10,0)))</f>
        <v>5730328.25</v>
      </c>
      <c r="L121" s="102">
        <f>IF((VLOOKUP($E121,'Income &amp; Expenditure Backsheet'!$D$7:$AK$184,L$10,0))="","",(VLOOKUP($E121,'Income &amp; Expenditure Backsheet'!$D$7:$AK$184,L$10,0)))</f>
        <v>22921313</v>
      </c>
      <c r="M121" s="102">
        <f>IF((VLOOKUP($E121,'Income &amp; Expenditure Backsheet'!$D$7:$AK$184,M$10,0))="","",(VLOOKUP($E121,'Income &amp; Expenditure Backsheet'!$D$7:$AK$184,M$10,0)))</f>
        <v>5730328.25</v>
      </c>
      <c r="N121" s="102">
        <f>IF((VLOOKUP($E121,'Income &amp; Expenditure Backsheet'!$D$7:$AK$184,N$10,0))="","",(VLOOKUP($E121,'Income &amp; Expenditure Backsheet'!$D$7:$AK$184,N$10,0)))</f>
        <v>5730328.25</v>
      </c>
      <c r="O121" s="102">
        <f>IF((VLOOKUP($E121,'Income &amp; Expenditure Backsheet'!$D$7:$AK$184,O$10,0))="","",(VLOOKUP($E121,'Income &amp; Expenditure Backsheet'!$D$7:$AK$184,O$10,0)))</f>
        <v>5730328.25</v>
      </c>
      <c r="P121" s="102">
        <f>IF((VLOOKUP($E121,'Income &amp; Expenditure Backsheet'!$D$7:$AK$184,P$10,0))="","",(VLOOKUP($E121,'Income &amp; Expenditure Backsheet'!$D$7:$AK$184,P$10,0)))</f>
        <v>5730328.25</v>
      </c>
      <c r="Q121" s="102">
        <f>IF((VLOOKUP($E121,'Income &amp; Expenditure Backsheet'!$D$7:$AK$184,Q$10,0))="","",(VLOOKUP($E121,'Income &amp; Expenditure Backsheet'!$D$7:$AK$184,Q$10,0)))</f>
        <v>22921313</v>
      </c>
      <c r="R121" s="102">
        <f>IF((VLOOKUP($E121,'Income &amp; Expenditure Backsheet'!$D$7:$AK$184,R$10,0))="","",(VLOOKUP($E121,'Income &amp; Expenditure Backsheet'!$D$7:$AK$184,R$10,0)))</f>
        <v>5730328.25</v>
      </c>
      <c r="S121" s="102">
        <f>IF((VLOOKUP($E121,'Income &amp; Expenditure Backsheet'!$D$7:$AK$184,S$10,0))="","",(VLOOKUP($E121,'Income &amp; Expenditure Backsheet'!$D$7:$AK$184,S$10,0)))</f>
        <v>5730328</v>
      </c>
      <c r="T121" s="102">
        <f>IF((VLOOKUP($E121,'Income &amp; Expenditure Backsheet'!$D$7:$AK$184,T$10,0))="","",(VLOOKUP($E121,'Income &amp; Expenditure Backsheet'!$D$7:$AK$184,T$10,0)))</f>
        <v>5730328.25</v>
      </c>
      <c r="U121" s="102">
        <f>IF((VLOOKUP($E121,'Income &amp; Expenditure Backsheet'!$D$7:$AK$184,U$10,0))="","",(VLOOKUP($E121,'Income &amp; Expenditure Backsheet'!$D$7:$AK$184,U$10,0)))</f>
        <v>5730328.25</v>
      </c>
      <c r="V121" s="102">
        <f>IF((VLOOKUP($E121,'Income &amp; Expenditure Backsheet'!$D$7:$AK$184,V$10,0))="","",(VLOOKUP($E121,'Income &amp; Expenditure Backsheet'!$D$7:$AK$184,V$10,0)))</f>
        <v>22921312.75</v>
      </c>
    </row>
    <row r="122" spans="2:22" ht="16.5" customHeight="1">
      <c r="B122" s="42" t="s">
        <v>20</v>
      </c>
      <c r="C122" s="43" t="s">
        <v>36</v>
      </c>
      <c r="D122" s="45" t="s">
        <v>64</v>
      </c>
      <c r="E122" s="43" t="s">
        <v>227</v>
      </c>
      <c r="F122" s="45" t="s">
        <v>228</v>
      </c>
      <c r="G122" s="101">
        <f>IF((VLOOKUP($E122,'Income &amp; Expenditure Backsheet'!$D$7:$AK$184,G$10,0))="","",(VLOOKUP($E122,'Income &amp; Expenditure Backsheet'!$D$7:$AK$184,G$10,0)))</f>
        <v>120171000</v>
      </c>
      <c r="H122" s="102">
        <f>IF((VLOOKUP($E122,'Income &amp; Expenditure Backsheet'!$D$7:$AK$184,H$10,0))="","",(VLOOKUP($E122,'Income &amp; Expenditure Backsheet'!$D$7:$AK$184,H$10,0)))</f>
        <v>30042750</v>
      </c>
      <c r="I122" s="102">
        <f>IF((VLOOKUP($E122,'Income &amp; Expenditure Backsheet'!$D$7:$AK$184,I$10,0))="","",(VLOOKUP($E122,'Income &amp; Expenditure Backsheet'!$D$7:$AK$184,I$10,0)))</f>
        <v>30042750</v>
      </c>
      <c r="J122" s="102">
        <f>IF((VLOOKUP($E122,'Income &amp; Expenditure Backsheet'!$D$7:$AK$184,J$10,0))="","",(VLOOKUP($E122,'Income &amp; Expenditure Backsheet'!$D$7:$AK$184,J$10,0)))</f>
        <v>30042750</v>
      </c>
      <c r="K122" s="102">
        <f>IF((VLOOKUP($E122,'Income &amp; Expenditure Backsheet'!$D$7:$AK$184,K$10,0))="","",(VLOOKUP($E122,'Income &amp; Expenditure Backsheet'!$D$7:$AK$184,K$10,0)))</f>
        <v>30042750</v>
      </c>
      <c r="L122" s="102">
        <f>IF((VLOOKUP($E122,'Income &amp; Expenditure Backsheet'!$D$7:$AK$184,L$10,0))="","",(VLOOKUP($E122,'Income &amp; Expenditure Backsheet'!$D$7:$AK$184,L$10,0)))</f>
        <v>120171000</v>
      </c>
      <c r="M122" s="102">
        <f>IF((VLOOKUP($E122,'Income &amp; Expenditure Backsheet'!$D$7:$AK$184,M$10,0))="","",(VLOOKUP($E122,'Income &amp; Expenditure Backsheet'!$D$7:$AK$184,M$10,0)))</f>
        <v>30042750</v>
      </c>
      <c r="N122" s="102">
        <f>IF((VLOOKUP($E122,'Income &amp; Expenditure Backsheet'!$D$7:$AK$184,N$10,0))="","",(VLOOKUP($E122,'Income &amp; Expenditure Backsheet'!$D$7:$AK$184,N$10,0)))</f>
        <v>30042750</v>
      </c>
      <c r="O122" s="102">
        <f>IF((VLOOKUP($E122,'Income &amp; Expenditure Backsheet'!$D$7:$AK$184,O$10,0))="","",(VLOOKUP($E122,'Income &amp; Expenditure Backsheet'!$D$7:$AK$184,O$10,0)))</f>
        <v>30042750</v>
      </c>
      <c r="P122" s="102">
        <f>IF((VLOOKUP($E122,'Income &amp; Expenditure Backsheet'!$D$7:$AK$184,P$10,0))="","",(VLOOKUP($E122,'Income &amp; Expenditure Backsheet'!$D$7:$AK$184,P$10,0)))</f>
        <v>30042750</v>
      </c>
      <c r="Q122" s="102">
        <f>IF((VLOOKUP($E122,'Income &amp; Expenditure Backsheet'!$D$7:$AK$184,Q$10,0))="","",(VLOOKUP($E122,'Income &amp; Expenditure Backsheet'!$D$7:$AK$184,Q$10,0)))</f>
        <v>120171000</v>
      </c>
      <c r="R122" s="102">
        <f>IF((VLOOKUP($E122,'Income &amp; Expenditure Backsheet'!$D$7:$AK$184,R$10,0))="","",(VLOOKUP($E122,'Income &amp; Expenditure Backsheet'!$D$7:$AK$184,R$10,0)))</f>
        <v>30042750</v>
      </c>
      <c r="S122" s="102">
        <f>IF((VLOOKUP($E122,'Income &amp; Expenditure Backsheet'!$D$7:$AK$184,S$10,0))="","",(VLOOKUP($E122,'Income &amp; Expenditure Backsheet'!$D$7:$AK$184,S$10,0)))</f>
        <v>30042750</v>
      </c>
      <c r="T122" s="102">
        <f>IF((VLOOKUP($E122,'Income &amp; Expenditure Backsheet'!$D$7:$AK$184,T$10,0))="","",(VLOOKUP($E122,'Income &amp; Expenditure Backsheet'!$D$7:$AK$184,T$10,0)))</f>
        <v>30042750</v>
      </c>
      <c r="U122" s="102">
        <f>IF((VLOOKUP($E122,'Income &amp; Expenditure Backsheet'!$D$7:$AK$184,U$10,0))="","",(VLOOKUP($E122,'Income &amp; Expenditure Backsheet'!$D$7:$AK$184,U$10,0)))</f>
        <v>30042750</v>
      </c>
      <c r="V122" s="102">
        <f>IF((VLOOKUP($E122,'Income &amp; Expenditure Backsheet'!$D$7:$AK$184,V$10,0))="","",(VLOOKUP($E122,'Income &amp; Expenditure Backsheet'!$D$7:$AK$184,V$10,0)))</f>
        <v>120171000</v>
      </c>
    </row>
    <row r="123" spans="2:22" ht="16.5" customHeight="1">
      <c r="B123" s="42" t="s">
        <v>18</v>
      </c>
      <c r="C123" s="43" t="s">
        <v>34</v>
      </c>
      <c r="D123" s="45" t="s">
        <v>54</v>
      </c>
      <c r="E123" s="43" t="s">
        <v>229</v>
      </c>
      <c r="F123" s="45" t="s">
        <v>230</v>
      </c>
      <c r="G123" s="101">
        <f>IF((VLOOKUP($E123,'Income &amp; Expenditure Backsheet'!$D$7:$AK$184,G$10,0))="","",(VLOOKUP($E123,'Income &amp; Expenditure Backsheet'!$D$7:$AK$184,G$10,0)))</f>
        <v>66456000</v>
      </c>
      <c r="H123" s="102">
        <f>IF((VLOOKUP($E123,'Income &amp; Expenditure Backsheet'!$D$7:$AK$184,H$10,0))="","",(VLOOKUP($E123,'Income &amp; Expenditure Backsheet'!$D$7:$AK$184,H$10,0)))</f>
        <v>16613794.75</v>
      </c>
      <c r="I123" s="102">
        <f>IF((VLOOKUP($E123,'Income &amp; Expenditure Backsheet'!$D$7:$AK$184,I$10,0))="","",(VLOOKUP($E123,'Income &amp; Expenditure Backsheet'!$D$7:$AK$184,I$10,0)))</f>
        <v>16613794.75</v>
      </c>
      <c r="J123" s="102">
        <f>IF((VLOOKUP($E123,'Income &amp; Expenditure Backsheet'!$D$7:$AK$184,J$10,0))="","",(VLOOKUP($E123,'Income &amp; Expenditure Backsheet'!$D$7:$AK$184,J$10,0)))</f>
        <v>16613794.75</v>
      </c>
      <c r="K123" s="102">
        <f>IF((VLOOKUP($E123,'Income &amp; Expenditure Backsheet'!$D$7:$AK$184,K$10,0))="","",(VLOOKUP($E123,'Income &amp; Expenditure Backsheet'!$D$7:$AK$184,K$10,0)))</f>
        <v>16613794.75</v>
      </c>
      <c r="L123" s="102">
        <f>IF((VLOOKUP($E123,'Income &amp; Expenditure Backsheet'!$D$7:$AK$184,L$10,0))="","",(VLOOKUP($E123,'Income &amp; Expenditure Backsheet'!$D$7:$AK$184,L$10,0)))</f>
        <v>66455179</v>
      </c>
      <c r="M123" s="102">
        <f>IF((VLOOKUP($E123,'Income &amp; Expenditure Backsheet'!$D$7:$AK$184,M$10,0))="","",(VLOOKUP($E123,'Income &amp; Expenditure Backsheet'!$D$7:$AK$184,M$10,0)))</f>
        <v>16613794.75</v>
      </c>
      <c r="N123" s="102">
        <f>IF((VLOOKUP($E123,'Income &amp; Expenditure Backsheet'!$D$7:$AK$184,N$10,0))="","",(VLOOKUP($E123,'Income &amp; Expenditure Backsheet'!$D$7:$AK$184,N$10,0)))</f>
        <v>16613794.75</v>
      </c>
      <c r="O123" s="102">
        <f>IF((VLOOKUP($E123,'Income &amp; Expenditure Backsheet'!$D$7:$AK$184,O$10,0))="","",(VLOOKUP($E123,'Income &amp; Expenditure Backsheet'!$D$7:$AK$184,O$10,0)))</f>
        <v>16613794.75</v>
      </c>
      <c r="P123" s="102">
        <f>IF((VLOOKUP($E123,'Income &amp; Expenditure Backsheet'!$D$7:$AK$184,P$10,0))="","",(VLOOKUP($E123,'Income &amp; Expenditure Backsheet'!$D$7:$AK$184,P$10,0)))</f>
        <v>16613794.75</v>
      </c>
      <c r="Q123" s="102">
        <f>IF((VLOOKUP($E123,'Income &amp; Expenditure Backsheet'!$D$7:$AK$184,Q$10,0))="","",(VLOOKUP($E123,'Income &amp; Expenditure Backsheet'!$D$7:$AK$184,Q$10,0)))</f>
        <v>66455179</v>
      </c>
      <c r="R123" s="102">
        <f>IF((VLOOKUP($E123,'Income &amp; Expenditure Backsheet'!$D$7:$AK$184,R$10,0))="","",(VLOOKUP($E123,'Income &amp; Expenditure Backsheet'!$D$7:$AK$184,R$10,0)))</f>
        <v>15021878.75</v>
      </c>
      <c r="S123" s="102">
        <f>IF((VLOOKUP($E123,'Income &amp; Expenditure Backsheet'!$D$7:$AK$184,S$10,0))="","",(VLOOKUP($E123,'Income &amp; Expenditure Backsheet'!$D$7:$AK$184,S$10,0)))</f>
        <v>15482599</v>
      </c>
      <c r="T123" s="102">
        <f>IF((VLOOKUP($E123,'Income &amp; Expenditure Backsheet'!$D$7:$AK$184,T$10,0))="","",(VLOOKUP($E123,'Income &amp; Expenditure Backsheet'!$D$7:$AK$184,T$10,0)))</f>
        <v>19339949</v>
      </c>
      <c r="U123" s="102">
        <f>IF((VLOOKUP($E123,'Income &amp; Expenditure Backsheet'!$D$7:$AK$184,U$10,0))="","",(VLOOKUP($E123,'Income &amp; Expenditure Backsheet'!$D$7:$AK$184,U$10,0)))</f>
        <v>16610753</v>
      </c>
      <c r="V123" s="102">
        <f>IF((VLOOKUP($E123,'Income &amp; Expenditure Backsheet'!$D$7:$AK$184,V$10,0))="","",(VLOOKUP($E123,'Income &amp; Expenditure Backsheet'!$D$7:$AK$184,V$10,0)))</f>
        <v>66455179.75</v>
      </c>
    </row>
    <row r="124" spans="2:22" ht="16.5" customHeight="1">
      <c r="B124" s="42" t="s">
        <v>16</v>
      </c>
      <c r="C124" s="43" t="s">
        <v>28</v>
      </c>
      <c r="D124" s="45" t="s">
        <v>42</v>
      </c>
      <c r="E124" s="43" t="s">
        <v>231</v>
      </c>
      <c r="F124" s="45" t="s">
        <v>232</v>
      </c>
      <c r="G124" s="101">
        <f>IF((VLOOKUP($E124,'Income &amp; Expenditure Backsheet'!$D$7:$AK$184,G$10,0))="","",(VLOOKUP($E124,'Income &amp; Expenditure Backsheet'!$D$7:$AK$184,G$10,0)))</f>
        <v>13345412</v>
      </c>
      <c r="H124" s="102">
        <f>IF((VLOOKUP($E124,'Income &amp; Expenditure Backsheet'!$D$7:$AK$184,H$10,0))="","",(VLOOKUP($E124,'Income &amp; Expenditure Backsheet'!$D$7:$AK$184,H$10,0)))</f>
        <v>3336353</v>
      </c>
      <c r="I124" s="102">
        <f>IF((VLOOKUP($E124,'Income &amp; Expenditure Backsheet'!$D$7:$AK$184,I$10,0))="","",(VLOOKUP($E124,'Income &amp; Expenditure Backsheet'!$D$7:$AK$184,I$10,0)))</f>
        <v>3336353</v>
      </c>
      <c r="J124" s="102">
        <f>IF((VLOOKUP($E124,'Income &amp; Expenditure Backsheet'!$D$7:$AK$184,J$10,0))="","",(VLOOKUP($E124,'Income &amp; Expenditure Backsheet'!$D$7:$AK$184,J$10,0)))</f>
        <v>3336353</v>
      </c>
      <c r="K124" s="102">
        <f>IF((VLOOKUP($E124,'Income &amp; Expenditure Backsheet'!$D$7:$AK$184,K$10,0))="","",(VLOOKUP($E124,'Income &amp; Expenditure Backsheet'!$D$7:$AK$184,K$10,0)))</f>
        <v>3336353</v>
      </c>
      <c r="L124" s="102">
        <f>IF((VLOOKUP($E124,'Income &amp; Expenditure Backsheet'!$D$7:$AK$184,L$10,0))="","",(VLOOKUP($E124,'Income &amp; Expenditure Backsheet'!$D$7:$AK$184,L$10,0)))</f>
        <v>13345412</v>
      </c>
      <c r="M124" s="102">
        <f>IF((VLOOKUP($E124,'Income &amp; Expenditure Backsheet'!$D$7:$AK$184,M$10,0))="","",(VLOOKUP($E124,'Income &amp; Expenditure Backsheet'!$D$7:$AK$184,M$10,0)))</f>
        <v>3336353</v>
      </c>
      <c r="N124" s="102">
        <f>IF((VLOOKUP($E124,'Income &amp; Expenditure Backsheet'!$D$7:$AK$184,N$10,0))="","",(VLOOKUP($E124,'Income &amp; Expenditure Backsheet'!$D$7:$AK$184,N$10,0)))</f>
        <v>3336353</v>
      </c>
      <c r="O124" s="102">
        <f>IF((VLOOKUP($E124,'Income &amp; Expenditure Backsheet'!$D$7:$AK$184,O$10,0))="","",(VLOOKUP($E124,'Income &amp; Expenditure Backsheet'!$D$7:$AK$184,O$10,0)))</f>
        <v>3336353</v>
      </c>
      <c r="P124" s="102">
        <f>IF((VLOOKUP($E124,'Income &amp; Expenditure Backsheet'!$D$7:$AK$184,P$10,0))="","",(VLOOKUP($E124,'Income &amp; Expenditure Backsheet'!$D$7:$AK$184,P$10,0)))</f>
        <v>3336353</v>
      </c>
      <c r="Q124" s="102">
        <f>IF((VLOOKUP($E124,'Income &amp; Expenditure Backsheet'!$D$7:$AK$184,Q$10,0))="","",(VLOOKUP($E124,'Income &amp; Expenditure Backsheet'!$D$7:$AK$184,Q$10,0)))</f>
        <v>13345412</v>
      </c>
      <c r="R124" s="102">
        <f>IF((VLOOKUP($E124,'Income &amp; Expenditure Backsheet'!$D$7:$AK$184,R$10,0))="","",(VLOOKUP($E124,'Income &amp; Expenditure Backsheet'!$D$7:$AK$184,R$10,0)))</f>
        <v>3336353</v>
      </c>
      <c r="S124" s="102">
        <f>IF((VLOOKUP($E124,'Income &amp; Expenditure Backsheet'!$D$7:$AK$184,S$10,0))="","",(VLOOKUP($E124,'Income &amp; Expenditure Backsheet'!$D$7:$AK$184,S$10,0)))</f>
        <v>3336353</v>
      </c>
      <c r="T124" s="102">
        <f>IF((VLOOKUP($E124,'Income &amp; Expenditure Backsheet'!$D$7:$AK$184,T$10,0))="","",(VLOOKUP($E124,'Income &amp; Expenditure Backsheet'!$D$7:$AK$184,T$10,0)))</f>
        <v>3336353</v>
      </c>
      <c r="U124" s="102">
        <f>IF((VLOOKUP($E124,'Income &amp; Expenditure Backsheet'!$D$7:$AK$184,U$10,0))="","",(VLOOKUP($E124,'Income &amp; Expenditure Backsheet'!$D$7:$AK$184,U$10,0)))</f>
        <v>2815353</v>
      </c>
      <c r="V124" s="102">
        <f>IF((VLOOKUP($E124,'Income &amp; Expenditure Backsheet'!$D$7:$AK$184,V$10,0))="","",(VLOOKUP($E124,'Income &amp; Expenditure Backsheet'!$D$7:$AK$184,V$10,0)))</f>
        <v>12824412</v>
      </c>
    </row>
    <row r="125" spans="2:22" ht="16.5" customHeight="1">
      <c r="B125" s="42" t="s">
        <v>16</v>
      </c>
      <c r="C125" s="43" t="s">
        <v>28</v>
      </c>
      <c r="D125" s="45" t="s">
        <v>42</v>
      </c>
      <c r="E125" s="43" t="s">
        <v>233</v>
      </c>
      <c r="F125" s="45" t="s">
        <v>234</v>
      </c>
      <c r="G125" s="101">
        <f>IF((VLOOKUP($E125,'Income &amp; Expenditure Backsheet'!$D$7:$AK$184,G$10,0))="","",(VLOOKUP($E125,'Income &amp; Expenditure Backsheet'!$D$7:$AK$184,G$10,0)))</f>
        <v>12692532</v>
      </c>
      <c r="H125" s="102">
        <f>IF((VLOOKUP($E125,'Income &amp; Expenditure Backsheet'!$D$7:$AK$184,H$10,0))="","",(VLOOKUP($E125,'Income &amp; Expenditure Backsheet'!$D$7:$AK$184,H$10,0)))</f>
        <v>2732400</v>
      </c>
      <c r="I125" s="102">
        <f>IF((VLOOKUP($E125,'Income &amp; Expenditure Backsheet'!$D$7:$AK$184,I$10,0))="","",(VLOOKUP($E125,'Income &amp; Expenditure Backsheet'!$D$7:$AK$184,I$10,0)))</f>
        <v>2732400</v>
      </c>
      <c r="J125" s="102">
        <f>IF((VLOOKUP($E125,'Income &amp; Expenditure Backsheet'!$D$7:$AK$184,J$10,0))="","",(VLOOKUP($E125,'Income &amp; Expenditure Backsheet'!$D$7:$AK$184,J$10,0)))</f>
        <v>2732400</v>
      </c>
      <c r="K125" s="102">
        <f>IF((VLOOKUP($E125,'Income &amp; Expenditure Backsheet'!$D$7:$AK$184,K$10,0))="","",(VLOOKUP($E125,'Income &amp; Expenditure Backsheet'!$D$7:$AK$184,K$10,0)))</f>
        <v>2732400</v>
      </c>
      <c r="L125" s="102">
        <f>IF((VLOOKUP($E125,'Income &amp; Expenditure Backsheet'!$D$7:$AK$184,L$10,0))="","",(VLOOKUP($E125,'Income &amp; Expenditure Backsheet'!$D$7:$AK$184,L$10,0)))</f>
        <v>10929600</v>
      </c>
      <c r="M125" s="102">
        <f>IF((VLOOKUP($E125,'Income &amp; Expenditure Backsheet'!$D$7:$AK$184,M$10,0))="","",(VLOOKUP($E125,'Income &amp; Expenditure Backsheet'!$D$7:$AK$184,M$10,0)))</f>
        <v>3198000</v>
      </c>
      <c r="N125" s="102">
        <f>IF((VLOOKUP($E125,'Income &amp; Expenditure Backsheet'!$D$7:$AK$184,N$10,0))="","",(VLOOKUP($E125,'Income &amp; Expenditure Backsheet'!$D$7:$AK$184,N$10,0)))</f>
        <v>2732400</v>
      </c>
      <c r="O125" s="102">
        <f>IF((VLOOKUP($E125,'Income &amp; Expenditure Backsheet'!$D$7:$AK$184,O$10,0))="","",(VLOOKUP($E125,'Income &amp; Expenditure Backsheet'!$D$7:$AK$184,O$10,0)))</f>
        <v>2732400</v>
      </c>
      <c r="P125" s="102">
        <f>IF((VLOOKUP($E125,'Income &amp; Expenditure Backsheet'!$D$7:$AK$184,P$10,0))="","",(VLOOKUP($E125,'Income &amp; Expenditure Backsheet'!$D$7:$AK$184,P$10,0)))</f>
        <v>2266800</v>
      </c>
      <c r="Q125" s="102">
        <f>IF((VLOOKUP($E125,'Income &amp; Expenditure Backsheet'!$D$7:$AK$184,Q$10,0))="","",(VLOOKUP($E125,'Income &amp; Expenditure Backsheet'!$D$7:$AK$184,Q$10,0)))</f>
        <v>10929600</v>
      </c>
      <c r="R125" s="102">
        <f>IF((VLOOKUP($E125,'Income &amp; Expenditure Backsheet'!$D$7:$AK$184,R$10,0))="","",(VLOOKUP($E125,'Income &amp; Expenditure Backsheet'!$D$7:$AK$184,R$10,0)))</f>
        <v>3340000</v>
      </c>
      <c r="S125" s="102">
        <f>IF((VLOOKUP($E125,'Income &amp; Expenditure Backsheet'!$D$7:$AK$184,S$10,0))="","",(VLOOKUP($E125,'Income &amp; Expenditure Backsheet'!$D$7:$AK$184,S$10,0)))</f>
        <v>2732400</v>
      </c>
      <c r="T125" s="102">
        <f>IF((VLOOKUP($E125,'Income &amp; Expenditure Backsheet'!$D$7:$AK$184,T$10,0))="","",(VLOOKUP($E125,'Income &amp; Expenditure Backsheet'!$D$7:$AK$184,T$10,0)))</f>
        <v>2732400</v>
      </c>
      <c r="U125" s="102">
        <f>IF((VLOOKUP($E125,'Income &amp; Expenditure Backsheet'!$D$7:$AK$184,U$10,0))="","",(VLOOKUP($E125,'Income &amp; Expenditure Backsheet'!$D$7:$AK$184,U$10,0)))</f>
        <v>2124800</v>
      </c>
      <c r="V125" s="102">
        <f>IF((VLOOKUP($E125,'Income &amp; Expenditure Backsheet'!$D$7:$AK$184,V$10,0))="","",(VLOOKUP($E125,'Income &amp; Expenditure Backsheet'!$D$7:$AK$184,V$10,0)))</f>
        <v>10929600</v>
      </c>
    </row>
    <row r="126" spans="2:22" ht="16.5" customHeight="1">
      <c r="B126" s="42" t="s">
        <v>22</v>
      </c>
      <c r="C126" s="43" t="s">
        <v>40</v>
      </c>
      <c r="D126" s="45" t="s">
        <v>56</v>
      </c>
      <c r="E126" s="43" t="s">
        <v>235</v>
      </c>
      <c r="F126" s="45" t="s">
        <v>236</v>
      </c>
      <c r="G126" s="101">
        <f>IF((VLOOKUP($E126,'Income &amp; Expenditure Backsheet'!$D$7:$AK$184,G$10,0))="","",(VLOOKUP($E126,'Income &amp; Expenditure Backsheet'!$D$7:$AK$184,G$10,0)))</f>
        <v>17963000</v>
      </c>
      <c r="H126" s="102">
        <f>IF((VLOOKUP($E126,'Income &amp; Expenditure Backsheet'!$D$7:$AK$184,H$10,0))="","",(VLOOKUP($E126,'Income &amp; Expenditure Backsheet'!$D$7:$AK$184,H$10,0)))</f>
        <v>4445542</v>
      </c>
      <c r="I126" s="102">
        <f>IF((VLOOKUP($E126,'Income &amp; Expenditure Backsheet'!$D$7:$AK$184,I$10,0))="","",(VLOOKUP($E126,'Income &amp; Expenditure Backsheet'!$D$7:$AK$184,I$10,0)))</f>
        <v>4445542</v>
      </c>
      <c r="J126" s="102">
        <f>IF((VLOOKUP($E126,'Income &amp; Expenditure Backsheet'!$D$7:$AK$184,J$10,0))="","",(VLOOKUP($E126,'Income &amp; Expenditure Backsheet'!$D$7:$AK$184,J$10,0)))</f>
        <v>4445542</v>
      </c>
      <c r="K126" s="102">
        <f>IF((VLOOKUP($E126,'Income &amp; Expenditure Backsheet'!$D$7:$AK$184,K$10,0))="","",(VLOOKUP($E126,'Income &amp; Expenditure Backsheet'!$D$7:$AK$184,K$10,0)))</f>
        <v>4445542</v>
      </c>
      <c r="L126" s="102">
        <f>IF((VLOOKUP($E126,'Income &amp; Expenditure Backsheet'!$D$7:$AK$184,L$10,0))="","",(VLOOKUP($E126,'Income &amp; Expenditure Backsheet'!$D$7:$AK$184,L$10,0)))</f>
        <v>17782168</v>
      </c>
      <c r="M126" s="102">
        <f>IF((VLOOKUP($E126,'Income &amp; Expenditure Backsheet'!$D$7:$AK$184,M$10,0))="","",(VLOOKUP($E126,'Income &amp; Expenditure Backsheet'!$D$7:$AK$184,M$10,0)))</f>
        <v>4445542</v>
      </c>
      <c r="N126" s="102">
        <f>IF((VLOOKUP($E126,'Income &amp; Expenditure Backsheet'!$D$7:$AK$184,N$10,0))="","",(VLOOKUP($E126,'Income &amp; Expenditure Backsheet'!$D$7:$AK$184,N$10,0)))</f>
        <v>4445542</v>
      </c>
      <c r="O126" s="102">
        <f>IF((VLOOKUP($E126,'Income &amp; Expenditure Backsheet'!$D$7:$AK$184,O$10,0))="","",(VLOOKUP($E126,'Income &amp; Expenditure Backsheet'!$D$7:$AK$184,O$10,0)))</f>
        <v>4445542</v>
      </c>
      <c r="P126" s="102">
        <f>IF((VLOOKUP($E126,'Income &amp; Expenditure Backsheet'!$D$7:$AK$184,P$10,0))="","",(VLOOKUP($E126,'Income &amp; Expenditure Backsheet'!$D$7:$AK$184,P$10,0)))</f>
        <v>4445542</v>
      </c>
      <c r="Q126" s="102">
        <f>IF((VLOOKUP($E126,'Income &amp; Expenditure Backsheet'!$D$7:$AK$184,Q$10,0))="","",(VLOOKUP($E126,'Income &amp; Expenditure Backsheet'!$D$7:$AK$184,Q$10,0)))</f>
        <v>17782168</v>
      </c>
      <c r="R126" s="102">
        <f>IF((VLOOKUP($E126,'Income &amp; Expenditure Backsheet'!$D$7:$AK$184,R$10,0))="","",(VLOOKUP($E126,'Income &amp; Expenditure Backsheet'!$D$7:$AK$184,R$10,0)))</f>
        <v>4445542</v>
      </c>
      <c r="S126" s="102">
        <f>IF((VLOOKUP($E126,'Income &amp; Expenditure Backsheet'!$D$7:$AK$184,S$10,0))="","",(VLOOKUP($E126,'Income &amp; Expenditure Backsheet'!$D$7:$AK$184,S$10,0)))</f>
        <v>4445542</v>
      </c>
      <c r="T126" s="102">
        <f>IF((VLOOKUP($E126,'Income &amp; Expenditure Backsheet'!$D$7:$AK$184,T$10,0))="","",(VLOOKUP($E126,'Income &amp; Expenditure Backsheet'!$D$7:$AK$184,T$10,0)))</f>
        <v>4445542</v>
      </c>
      <c r="U126" s="102">
        <f>IF((VLOOKUP($E126,'Income &amp; Expenditure Backsheet'!$D$7:$AK$184,U$10,0))="","",(VLOOKUP($E126,'Income &amp; Expenditure Backsheet'!$D$7:$AK$184,U$10,0)))</f>
        <v>4445542</v>
      </c>
      <c r="V126" s="102">
        <f>IF((VLOOKUP($E126,'Income &amp; Expenditure Backsheet'!$D$7:$AK$184,V$10,0))="","",(VLOOKUP($E126,'Income &amp; Expenditure Backsheet'!$D$7:$AK$184,V$10,0)))</f>
        <v>17782168</v>
      </c>
    </row>
    <row r="127" spans="2:22" ht="16.5" customHeight="1">
      <c r="B127" s="42" t="s">
        <v>16</v>
      </c>
      <c r="C127" s="43" t="s">
        <v>24</v>
      </c>
      <c r="D127" s="45" t="s">
        <v>44</v>
      </c>
      <c r="E127" s="43" t="s">
        <v>237</v>
      </c>
      <c r="F127" s="45" t="s">
        <v>238</v>
      </c>
      <c r="G127" s="101">
        <f>IF((VLOOKUP($E127,'Income &amp; Expenditure Backsheet'!$D$7:$AK$184,G$10,0))="","",(VLOOKUP($E127,'Income &amp; Expenditure Backsheet'!$D$7:$AK$184,G$10,0)))</f>
        <v>16773000</v>
      </c>
      <c r="H127" s="102">
        <f>IF((VLOOKUP($E127,'Income &amp; Expenditure Backsheet'!$D$7:$AK$184,H$10,0))="","",(VLOOKUP($E127,'Income &amp; Expenditure Backsheet'!$D$7:$AK$184,H$10,0)))</f>
        <v>4329925</v>
      </c>
      <c r="I127" s="102">
        <f>IF((VLOOKUP($E127,'Income &amp; Expenditure Backsheet'!$D$7:$AK$184,I$10,0))="","",(VLOOKUP($E127,'Income &amp; Expenditure Backsheet'!$D$7:$AK$184,I$10,0)))</f>
        <v>4329925</v>
      </c>
      <c r="J127" s="102">
        <f>IF((VLOOKUP($E127,'Income &amp; Expenditure Backsheet'!$D$7:$AK$184,J$10,0))="","",(VLOOKUP($E127,'Income &amp; Expenditure Backsheet'!$D$7:$AK$184,J$10,0)))</f>
        <v>4056425</v>
      </c>
      <c r="K127" s="102">
        <f>IF((VLOOKUP($E127,'Income &amp; Expenditure Backsheet'!$D$7:$AK$184,K$10,0))="","",(VLOOKUP($E127,'Income &amp; Expenditure Backsheet'!$D$7:$AK$184,K$10,0)))</f>
        <v>4056725</v>
      </c>
      <c r="L127" s="102">
        <f>IF((VLOOKUP($E127,'Income &amp; Expenditure Backsheet'!$D$7:$AK$184,L$10,0))="","",(VLOOKUP($E127,'Income &amp; Expenditure Backsheet'!$D$7:$AK$184,L$10,0)))</f>
        <v>16773000</v>
      </c>
      <c r="M127" s="102">
        <f>IF((VLOOKUP($E127,'Income &amp; Expenditure Backsheet'!$D$7:$AK$184,M$10,0))="","",(VLOOKUP($E127,'Income &amp; Expenditure Backsheet'!$D$7:$AK$184,M$10,0)))</f>
        <v>4329925</v>
      </c>
      <c r="N127" s="102">
        <f>IF((VLOOKUP($E127,'Income &amp; Expenditure Backsheet'!$D$7:$AK$184,N$10,0))="","",(VLOOKUP($E127,'Income &amp; Expenditure Backsheet'!$D$7:$AK$184,N$10,0)))</f>
        <v>4329925</v>
      </c>
      <c r="O127" s="102">
        <f>IF((VLOOKUP($E127,'Income &amp; Expenditure Backsheet'!$D$7:$AK$184,O$10,0))="","",(VLOOKUP($E127,'Income &amp; Expenditure Backsheet'!$D$7:$AK$184,O$10,0)))</f>
        <v>4056425</v>
      </c>
      <c r="P127" s="102">
        <f>IF((VLOOKUP($E127,'Income &amp; Expenditure Backsheet'!$D$7:$AK$184,P$10,0))="","",(VLOOKUP($E127,'Income &amp; Expenditure Backsheet'!$D$7:$AK$184,P$10,0)))</f>
        <v>4056725</v>
      </c>
      <c r="Q127" s="102">
        <f>IF((VLOOKUP($E127,'Income &amp; Expenditure Backsheet'!$D$7:$AK$184,Q$10,0))="","",(VLOOKUP($E127,'Income &amp; Expenditure Backsheet'!$D$7:$AK$184,Q$10,0)))</f>
        <v>16773000</v>
      </c>
      <c r="R127" s="102">
        <f>IF((VLOOKUP($E127,'Income &amp; Expenditure Backsheet'!$D$7:$AK$184,R$10,0))="","",(VLOOKUP($E127,'Income &amp; Expenditure Backsheet'!$D$7:$AK$184,R$10,0)))</f>
        <v>4074563</v>
      </c>
      <c r="S127" s="102">
        <f>IF((VLOOKUP($E127,'Income &amp; Expenditure Backsheet'!$D$7:$AK$184,S$10,0))="","",(VLOOKUP($E127,'Income &amp; Expenditure Backsheet'!$D$7:$AK$184,S$10,0)))</f>
        <v>4214037</v>
      </c>
      <c r="T127" s="102">
        <f>IF((VLOOKUP($E127,'Income &amp; Expenditure Backsheet'!$D$7:$AK$184,T$10,0))="","",(VLOOKUP($E127,'Income &amp; Expenditure Backsheet'!$D$7:$AK$184,T$10,0)))</f>
        <v>4241655</v>
      </c>
      <c r="U127" s="102">
        <f>IF((VLOOKUP($E127,'Income &amp; Expenditure Backsheet'!$D$7:$AK$184,U$10,0))="","",(VLOOKUP($E127,'Income &amp; Expenditure Backsheet'!$D$7:$AK$184,U$10,0)))</f>
        <v>3990178</v>
      </c>
      <c r="V127" s="102">
        <f>IF((VLOOKUP($E127,'Income &amp; Expenditure Backsheet'!$D$7:$AK$184,V$10,0))="","",(VLOOKUP($E127,'Income &amp; Expenditure Backsheet'!$D$7:$AK$184,V$10,0)))</f>
        <v>16520433</v>
      </c>
    </row>
    <row r="128" spans="2:22" ht="16.5" customHeight="1">
      <c r="B128" s="42" t="s">
        <v>16</v>
      </c>
      <c r="C128" s="43" t="s">
        <v>28</v>
      </c>
      <c r="D128" s="45" t="s">
        <v>42</v>
      </c>
      <c r="E128" s="43" t="s">
        <v>239</v>
      </c>
      <c r="F128" s="45" t="s">
        <v>240</v>
      </c>
      <c r="G128" s="101">
        <f>IF((VLOOKUP($E128,'Income &amp; Expenditure Backsheet'!$D$7:$AK$184,G$10,0))="","",(VLOOKUP($E128,'Income &amp; Expenditure Backsheet'!$D$7:$AK$184,G$10,0)))</f>
        <v>40204278</v>
      </c>
      <c r="H128" s="102">
        <f>IF((VLOOKUP($E128,'Income &amp; Expenditure Backsheet'!$D$7:$AK$184,H$10,0))="","",(VLOOKUP($E128,'Income &amp; Expenditure Backsheet'!$D$7:$AK$184,H$10,0)))</f>
        <v>10051069</v>
      </c>
      <c r="I128" s="102">
        <f>IF((VLOOKUP($E128,'Income &amp; Expenditure Backsheet'!$D$7:$AK$184,I$10,0))="","",(VLOOKUP($E128,'Income &amp; Expenditure Backsheet'!$D$7:$AK$184,I$10,0)))</f>
        <v>10051069</v>
      </c>
      <c r="J128" s="102">
        <f>IF((VLOOKUP($E128,'Income &amp; Expenditure Backsheet'!$D$7:$AK$184,J$10,0))="","",(VLOOKUP($E128,'Income &amp; Expenditure Backsheet'!$D$7:$AK$184,J$10,0)))</f>
        <v>10051069</v>
      </c>
      <c r="K128" s="102">
        <f>IF((VLOOKUP($E128,'Income &amp; Expenditure Backsheet'!$D$7:$AK$184,K$10,0))="","",(VLOOKUP($E128,'Income &amp; Expenditure Backsheet'!$D$7:$AK$184,K$10,0)))</f>
        <v>10051071</v>
      </c>
      <c r="L128" s="102">
        <f>IF((VLOOKUP($E128,'Income &amp; Expenditure Backsheet'!$D$7:$AK$184,L$10,0))="","",(VLOOKUP($E128,'Income &amp; Expenditure Backsheet'!$D$7:$AK$184,L$10,0)))</f>
        <v>40204278</v>
      </c>
      <c r="M128" s="102">
        <f>IF((VLOOKUP($E128,'Income &amp; Expenditure Backsheet'!$D$7:$AK$184,M$10,0))="","",(VLOOKUP($E128,'Income &amp; Expenditure Backsheet'!$D$7:$AK$184,M$10,0)))</f>
        <v>10051069</v>
      </c>
      <c r="N128" s="102">
        <f>IF((VLOOKUP($E128,'Income &amp; Expenditure Backsheet'!$D$7:$AK$184,N$10,0))="","",(VLOOKUP($E128,'Income &amp; Expenditure Backsheet'!$D$7:$AK$184,N$10,0)))</f>
        <v>10051069</v>
      </c>
      <c r="O128" s="102">
        <f>IF((VLOOKUP($E128,'Income &amp; Expenditure Backsheet'!$D$7:$AK$184,O$10,0))="","",(VLOOKUP($E128,'Income &amp; Expenditure Backsheet'!$D$7:$AK$184,O$10,0)))</f>
        <v>10051069</v>
      </c>
      <c r="P128" s="102">
        <f>IF((VLOOKUP($E128,'Income &amp; Expenditure Backsheet'!$D$7:$AK$184,P$10,0))="","",(VLOOKUP($E128,'Income &amp; Expenditure Backsheet'!$D$7:$AK$184,P$10,0)))</f>
        <v>10051071</v>
      </c>
      <c r="Q128" s="102">
        <f>IF((VLOOKUP($E128,'Income &amp; Expenditure Backsheet'!$D$7:$AK$184,Q$10,0))="","",(VLOOKUP($E128,'Income &amp; Expenditure Backsheet'!$D$7:$AK$184,Q$10,0)))</f>
        <v>40204278</v>
      </c>
      <c r="R128" s="102">
        <f>IF((VLOOKUP($E128,'Income &amp; Expenditure Backsheet'!$D$7:$AK$184,R$10,0))="","",(VLOOKUP($E128,'Income &amp; Expenditure Backsheet'!$D$7:$AK$184,R$10,0)))</f>
        <v>9139201</v>
      </c>
      <c r="S128" s="102">
        <f>IF((VLOOKUP($E128,'Income &amp; Expenditure Backsheet'!$D$7:$AK$184,S$10,0))="","",(VLOOKUP($E128,'Income &amp; Expenditure Backsheet'!$D$7:$AK$184,S$10,0)))</f>
        <v>10301405</v>
      </c>
      <c r="T128" s="102">
        <f>IF((VLOOKUP($E128,'Income &amp; Expenditure Backsheet'!$D$7:$AK$184,T$10,0))="","",(VLOOKUP($E128,'Income &amp; Expenditure Backsheet'!$D$7:$AK$184,T$10,0)))</f>
        <v>10236605</v>
      </c>
      <c r="U128" s="102">
        <f>IF((VLOOKUP($E128,'Income &amp; Expenditure Backsheet'!$D$7:$AK$184,U$10,0))="","",(VLOOKUP($E128,'Income &amp; Expenditure Backsheet'!$D$7:$AK$184,U$10,0)))</f>
        <v>10527067</v>
      </c>
      <c r="V128" s="102">
        <f>IF((VLOOKUP($E128,'Income &amp; Expenditure Backsheet'!$D$7:$AK$184,V$10,0))="","",(VLOOKUP($E128,'Income &amp; Expenditure Backsheet'!$D$7:$AK$184,V$10,0)))</f>
        <v>40204278</v>
      </c>
    </row>
    <row r="129" spans="2:22" ht="16.5" customHeight="1">
      <c r="B129" s="42" t="s">
        <v>18</v>
      </c>
      <c r="C129" s="43" t="s">
        <v>30</v>
      </c>
      <c r="D129" s="45" t="s">
        <v>52</v>
      </c>
      <c r="E129" s="43" t="s">
        <v>241</v>
      </c>
      <c r="F129" s="45" t="s">
        <v>242</v>
      </c>
      <c r="G129" s="101">
        <f>IF((VLOOKUP($E129,'Income &amp; Expenditure Backsheet'!$D$7:$AK$184,G$10,0))="","",(VLOOKUP($E129,'Income &amp; Expenditure Backsheet'!$D$7:$AK$184,G$10,0)))</f>
        <v>59630828</v>
      </c>
      <c r="H129" s="102">
        <f>IF((VLOOKUP($E129,'Income &amp; Expenditure Backsheet'!$D$7:$AK$184,H$10,0))="","",(VLOOKUP($E129,'Income &amp; Expenditure Backsheet'!$D$7:$AK$184,H$10,0)))</f>
        <v>14907707</v>
      </c>
      <c r="I129" s="102">
        <f>IF((VLOOKUP($E129,'Income &amp; Expenditure Backsheet'!$D$7:$AK$184,I$10,0))="","",(VLOOKUP($E129,'Income &amp; Expenditure Backsheet'!$D$7:$AK$184,I$10,0)))</f>
        <v>14907707</v>
      </c>
      <c r="J129" s="102">
        <f>IF((VLOOKUP($E129,'Income &amp; Expenditure Backsheet'!$D$7:$AK$184,J$10,0))="","",(VLOOKUP($E129,'Income &amp; Expenditure Backsheet'!$D$7:$AK$184,J$10,0)))</f>
        <v>14907707</v>
      </c>
      <c r="K129" s="102">
        <f>IF((VLOOKUP($E129,'Income &amp; Expenditure Backsheet'!$D$7:$AK$184,K$10,0))="","",(VLOOKUP($E129,'Income &amp; Expenditure Backsheet'!$D$7:$AK$184,K$10,0)))</f>
        <v>14907707</v>
      </c>
      <c r="L129" s="102">
        <f>IF((VLOOKUP($E129,'Income &amp; Expenditure Backsheet'!$D$7:$AK$184,L$10,0))="","",(VLOOKUP($E129,'Income &amp; Expenditure Backsheet'!$D$7:$AK$184,L$10,0)))</f>
        <v>59630828</v>
      </c>
      <c r="M129" s="102">
        <f>IF((VLOOKUP($E129,'Income &amp; Expenditure Backsheet'!$D$7:$AK$184,M$10,0))="","",(VLOOKUP($E129,'Income &amp; Expenditure Backsheet'!$D$7:$AK$184,M$10,0)))</f>
        <v>15054905.158983333</v>
      </c>
      <c r="N129" s="102">
        <f>IF((VLOOKUP($E129,'Income &amp; Expenditure Backsheet'!$D$7:$AK$184,N$10,0))="","",(VLOOKUP($E129,'Income &amp; Expenditure Backsheet'!$D$7:$AK$184,N$10,0)))</f>
        <v>15216278</v>
      </c>
      <c r="O129" s="102">
        <f>IF((VLOOKUP($E129,'Income &amp; Expenditure Backsheet'!$D$7:$AK$184,O$10,0))="","",(VLOOKUP($E129,'Income &amp; Expenditure Backsheet'!$D$7:$AK$184,O$10,0)))</f>
        <v>16037679</v>
      </c>
      <c r="P129" s="102">
        <f>IF((VLOOKUP($E129,'Income &amp; Expenditure Backsheet'!$D$7:$AK$184,P$10,0))="","",(VLOOKUP($E129,'Income &amp; Expenditure Backsheet'!$D$7:$AK$184,P$10,0)))</f>
        <v>16037680</v>
      </c>
      <c r="Q129" s="102">
        <f>IF((VLOOKUP($E129,'Income &amp; Expenditure Backsheet'!$D$7:$AK$184,Q$10,0))="","",(VLOOKUP($E129,'Income &amp; Expenditure Backsheet'!$D$7:$AK$184,Q$10,0)))</f>
        <v>62346542.158983335</v>
      </c>
      <c r="R129" s="102">
        <f>IF((VLOOKUP($E129,'Income &amp; Expenditure Backsheet'!$D$7:$AK$184,R$10,0))="","",(VLOOKUP($E129,'Income &amp; Expenditure Backsheet'!$D$7:$AK$184,R$10,0)))</f>
        <v>14955258</v>
      </c>
      <c r="S129" s="102">
        <f>IF((VLOOKUP($E129,'Income &amp; Expenditure Backsheet'!$D$7:$AK$184,S$10,0))="","",(VLOOKUP($E129,'Income &amp; Expenditure Backsheet'!$D$7:$AK$184,S$10,0)))</f>
        <v>15216278</v>
      </c>
      <c r="T129" s="102">
        <f>IF((VLOOKUP($E129,'Income &amp; Expenditure Backsheet'!$D$7:$AK$184,T$10,0))="","",(VLOOKUP($E129,'Income &amp; Expenditure Backsheet'!$D$7:$AK$184,T$10,0)))</f>
        <v>16037679</v>
      </c>
      <c r="U129" s="102">
        <f>IF((VLOOKUP($E129,'Income &amp; Expenditure Backsheet'!$D$7:$AK$184,U$10,0))="","",(VLOOKUP($E129,'Income &amp; Expenditure Backsheet'!$D$7:$AK$184,U$10,0)))</f>
        <v>16037680</v>
      </c>
      <c r="V129" s="102">
        <f>IF((VLOOKUP($E129,'Income &amp; Expenditure Backsheet'!$D$7:$AK$184,V$10,0))="","",(VLOOKUP($E129,'Income &amp; Expenditure Backsheet'!$D$7:$AK$184,V$10,0)))</f>
        <v>62246895</v>
      </c>
    </row>
    <row r="130" spans="2:22" ht="16.5" customHeight="1">
      <c r="B130" s="42" t="s">
        <v>16</v>
      </c>
      <c r="C130" s="43" t="s">
        <v>24</v>
      </c>
      <c r="D130" s="45" t="s">
        <v>44</v>
      </c>
      <c r="E130" s="43" t="s">
        <v>243</v>
      </c>
      <c r="F130" s="45" t="s">
        <v>244</v>
      </c>
      <c r="G130" s="101">
        <f>IF((VLOOKUP($E130,'Income &amp; Expenditure Backsheet'!$D$7:$AK$184,G$10,0))="","",(VLOOKUP($E130,'Income &amp; Expenditure Backsheet'!$D$7:$AK$184,G$10,0)))</f>
        <v>24776634</v>
      </c>
      <c r="H130" s="102">
        <f>IF((VLOOKUP($E130,'Income &amp; Expenditure Backsheet'!$D$7:$AK$184,H$10,0))="","",(VLOOKUP($E130,'Income &amp; Expenditure Backsheet'!$D$7:$AK$184,H$10,0)))</f>
        <v>6194158.5</v>
      </c>
      <c r="I130" s="102">
        <f>IF((VLOOKUP($E130,'Income &amp; Expenditure Backsheet'!$D$7:$AK$184,I$10,0))="","",(VLOOKUP($E130,'Income &amp; Expenditure Backsheet'!$D$7:$AK$184,I$10,0)))</f>
        <v>6194158.5</v>
      </c>
      <c r="J130" s="102">
        <f>IF((VLOOKUP($E130,'Income &amp; Expenditure Backsheet'!$D$7:$AK$184,J$10,0))="","",(VLOOKUP($E130,'Income &amp; Expenditure Backsheet'!$D$7:$AK$184,J$10,0)))</f>
        <v>6194158.5</v>
      </c>
      <c r="K130" s="102">
        <f>IF((VLOOKUP($E130,'Income &amp; Expenditure Backsheet'!$D$7:$AK$184,K$10,0))="","",(VLOOKUP($E130,'Income &amp; Expenditure Backsheet'!$D$7:$AK$184,K$10,0)))</f>
        <v>6194158.5</v>
      </c>
      <c r="L130" s="102">
        <f>IF((VLOOKUP($E130,'Income &amp; Expenditure Backsheet'!$D$7:$AK$184,L$10,0))="","",(VLOOKUP($E130,'Income &amp; Expenditure Backsheet'!$D$7:$AK$184,L$10,0)))</f>
        <v>24776634</v>
      </c>
      <c r="M130" s="102">
        <f>IF((VLOOKUP($E130,'Income &amp; Expenditure Backsheet'!$D$7:$AK$184,M$10,0))="","",(VLOOKUP($E130,'Income &amp; Expenditure Backsheet'!$D$7:$AK$184,M$10,0)))</f>
        <v>6194158.5</v>
      </c>
      <c r="N130" s="102">
        <f>IF((VLOOKUP($E130,'Income &amp; Expenditure Backsheet'!$D$7:$AK$184,N$10,0))="","",(VLOOKUP($E130,'Income &amp; Expenditure Backsheet'!$D$7:$AK$184,N$10,0)))</f>
        <v>6194158.5</v>
      </c>
      <c r="O130" s="102">
        <f>IF((VLOOKUP($E130,'Income &amp; Expenditure Backsheet'!$D$7:$AK$184,O$10,0))="","",(VLOOKUP($E130,'Income &amp; Expenditure Backsheet'!$D$7:$AK$184,O$10,0)))</f>
        <v>6194158.5</v>
      </c>
      <c r="P130" s="102">
        <f>IF((VLOOKUP($E130,'Income &amp; Expenditure Backsheet'!$D$7:$AK$184,P$10,0))="","",(VLOOKUP($E130,'Income &amp; Expenditure Backsheet'!$D$7:$AK$184,P$10,0)))</f>
        <v>6194158.5</v>
      </c>
      <c r="Q130" s="102">
        <f>IF((VLOOKUP($E130,'Income &amp; Expenditure Backsheet'!$D$7:$AK$184,Q$10,0))="","",(VLOOKUP($E130,'Income &amp; Expenditure Backsheet'!$D$7:$AK$184,Q$10,0)))</f>
        <v>24776634</v>
      </c>
      <c r="R130" s="102">
        <f>IF((VLOOKUP($E130,'Income &amp; Expenditure Backsheet'!$D$7:$AK$184,R$10,0))="","",(VLOOKUP($E130,'Income &amp; Expenditure Backsheet'!$D$7:$AK$184,R$10,0)))</f>
        <v>6194158.5</v>
      </c>
      <c r="S130" s="102">
        <f>IF((VLOOKUP($E130,'Income &amp; Expenditure Backsheet'!$D$7:$AK$184,S$10,0))="","",(VLOOKUP($E130,'Income &amp; Expenditure Backsheet'!$D$7:$AK$184,S$10,0)))</f>
        <v>6194159</v>
      </c>
      <c r="T130" s="102">
        <f>IF((VLOOKUP($E130,'Income &amp; Expenditure Backsheet'!$D$7:$AK$184,T$10,0))="","",(VLOOKUP($E130,'Income &amp; Expenditure Backsheet'!$D$7:$AK$184,T$10,0)))</f>
        <v>6194159</v>
      </c>
      <c r="U130" s="102">
        <f>IF((VLOOKUP($E130,'Income &amp; Expenditure Backsheet'!$D$7:$AK$184,U$10,0))="","",(VLOOKUP($E130,'Income &amp; Expenditure Backsheet'!$D$7:$AK$184,U$10,0)))</f>
        <v>6194159</v>
      </c>
      <c r="V130" s="102">
        <f>IF((VLOOKUP($E130,'Income &amp; Expenditure Backsheet'!$D$7:$AK$184,V$10,0))="","",(VLOOKUP($E130,'Income &amp; Expenditure Backsheet'!$D$7:$AK$184,V$10,0)))</f>
        <v>24776635.5</v>
      </c>
    </row>
    <row r="131" spans="2:22" ht="16.5" customHeight="1">
      <c r="B131" s="42" t="s">
        <v>18</v>
      </c>
      <c r="C131" s="43" t="s">
        <v>30</v>
      </c>
      <c r="D131" s="45" t="s">
        <v>48</v>
      </c>
      <c r="E131" s="43" t="s">
        <v>245</v>
      </c>
      <c r="F131" s="45" t="s">
        <v>246</v>
      </c>
      <c r="G131" s="101">
        <f>IF((VLOOKUP($E131,'Income &amp; Expenditure Backsheet'!$D$7:$AK$184,G$10,0))="","",(VLOOKUP($E131,'Income &amp; Expenditure Backsheet'!$D$7:$AK$184,G$10,0)))</f>
        <v>25857401</v>
      </c>
      <c r="H131" s="102">
        <f>IF((VLOOKUP($E131,'Income &amp; Expenditure Backsheet'!$D$7:$AK$184,H$10,0))="","",(VLOOKUP($E131,'Income &amp; Expenditure Backsheet'!$D$7:$AK$184,H$10,0)))</f>
        <v>6286064.75</v>
      </c>
      <c r="I131" s="102">
        <f>IF((VLOOKUP($E131,'Income &amp; Expenditure Backsheet'!$D$7:$AK$184,I$10,0))="","",(VLOOKUP($E131,'Income &amp; Expenditure Backsheet'!$D$7:$AK$184,I$10,0)))</f>
        <v>6523778</v>
      </c>
      <c r="J131" s="102">
        <f>IF((VLOOKUP($E131,'Income &amp; Expenditure Backsheet'!$D$7:$AK$184,J$10,0))="","",(VLOOKUP($E131,'Income &amp; Expenditure Backsheet'!$D$7:$AK$184,J$10,0)))</f>
        <v>6523778</v>
      </c>
      <c r="K131" s="102">
        <f>IF((VLOOKUP($E131,'Income &amp; Expenditure Backsheet'!$D$7:$AK$184,K$10,0))="","",(VLOOKUP($E131,'Income &amp; Expenditure Backsheet'!$D$7:$AK$184,K$10,0)))</f>
        <v>6523780</v>
      </c>
      <c r="L131" s="102">
        <f>IF((VLOOKUP($E131,'Income &amp; Expenditure Backsheet'!$D$7:$AK$184,L$10,0))="","",(VLOOKUP($E131,'Income &amp; Expenditure Backsheet'!$D$7:$AK$184,L$10,0)))</f>
        <v>25857400.75</v>
      </c>
      <c r="M131" s="102">
        <f>IF((VLOOKUP($E131,'Income &amp; Expenditure Backsheet'!$D$7:$AK$184,M$10,0))="","",(VLOOKUP($E131,'Income &amp; Expenditure Backsheet'!$D$7:$AK$184,M$10,0)))</f>
        <v>6286064.75</v>
      </c>
      <c r="N131" s="102">
        <f>IF((VLOOKUP($E131,'Income &amp; Expenditure Backsheet'!$D$7:$AK$184,N$10,0))="","",(VLOOKUP($E131,'Income &amp; Expenditure Backsheet'!$D$7:$AK$184,N$10,0)))</f>
        <v>6297538</v>
      </c>
      <c r="O131" s="102">
        <f>IF((VLOOKUP($E131,'Income &amp; Expenditure Backsheet'!$D$7:$AK$184,O$10,0))="","",(VLOOKUP($E131,'Income &amp; Expenditure Backsheet'!$D$7:$AK$184,O$10,0)))</f>
        <v>6605504</v>
      </c>
      <c r="P131" s="102">
        <f>IF((VLOOKUP($E131,'Income &amp; Expenditure Backsheet'!$D$7:$AK$184,P$10,0))="","",(VLOOKUP($E131,'Income &amp; Expenditure Backsheet'!$D$7:$AK$184,P$10,0)))</f>
        <v>6668294</v>
      </c>
      <c r="Q131" s="102">
        <f>IF((VLOOKUP($E131,'Income &amp; Expenditure Backsheet'!$D$7:$AK$184,Q$10,0))="","",(VLOOKUP($E131,'Income &amp; Expenditure Backsheet'!$D$7:$AK$184,Q$10,0)))</f>
        <v>25857400.75</v>
      </c>
      <c r="R131" s="102">
        <f>IF((VLOOKUP($E131,'Income &amp; Expenditure Backsheet'!$D$7:$AK$184,R$10,0))="","",(VLOOKUP($E131,'Income &amp; Expenditure Backsheet'!$D$7:$AK$184,R$10,0)))</f>
        <v>6286064.75</v>
      </c>
      <c r="S131" s="102">
        <f>IF((VLOOKUP($E131,'Income &amp; Expenditure Backsheet'!$D$7:$AK$184,S$10,0))="","",(VLOOKUP($E131,'Income &amp; Expenditure Backsheet'!$D$7:$AK$184,S$10,0)))</f>
        <v>6297538</v>
      </c>
      <c r="T131" s="102">
        <f>IF((VLOOKUP($E131,'Income &amp; Expenditure Backsheet'!$D$7:$AK$184,T$10,0))="","",(VLOOKUP($E131,'Income &amp; Expenditure Backsheet'!$D$7:$AK$184,T$10,0)))</f>
        <v>6605504</v>
      </c>
      <c r="U131" s="102">
        <f>IF((VLOOKUP($E131,'Income &amp; Expenditure Backsheet'!$D$7:$AK$184,U$10,0))="","",(VLOOKUP($E131,'Income &amp; Expenditure Backsheet'!$D$7:$AK$184,U$10,0)))</f>
        <v>6668294</v>
      </c>
      <c r="V131" s="102">
        <f>IF((VLOOKUP($E131,'Income &amp; Expenditure Backsheet'!$D$7:$AK$184,V$10,0))="","",(VLOOKUP($E131,'Income &amp; Expenditure Backsheet'!$D$7:$AK$184,V$10,0)))</f>
        <v>25857400.75</v>
      </c>
    </row>
    <row r="132" spans="2:22" ht="16.5" customHeight="1">
      <c r="B132" s="42" t="s">
        <v>18</v>
      </c>
      <c r="C132" s="43" t="s">
        <v>30</v>
      </c>
      <c r="D132" s="45" t="s">
        <v>48</v>
      </c>
      <c r="E132" s="43" t="s">
        <v>247</v>
      </c>
      <c r="F132" s="45" t="s">
        <v>248</v>
      </c>
      <c r="G132" s="101">
        <f>IF((VLOOKUP($E132,'Income &amp; Expenditure Backsheet'!$D$7:$AK$184,G$10,0))="","",(VLOOKUP($E132,'Income &amp; Expenditure Backsheet'!$D$7:$AK$184,G$10,0)))</f>
        <v>56106024</v>
      </c>
      <c r="H132" s="102">
        <f>IF((VLOOKUP($E132,'Income &amp; Expenditure Backsheet'!$D$7:$AK$184,H$10,0))="","",(VLOOKUP($E132,'Income &amp; Expenditure Backsheet'!$D$7:$AK$184,H$10,0)))</f>
        <v>14026504.25</v>
      </c>
      <c r="I132" s="102">
        <f>IF((VLOOKUP($E132,'Income &amp; Expenditure Backsheet'!$D$7:$AK$184,I$10,0))="","",(VLOOKUP($E132,'Income &amp; Expenditure Backsheet'!$D$7:$AK$184,I$10,0)))</f>
        <v>14026507</v>
      </c>
      <c r="J132" s="102">
        <f>IF((VLOOKUP($E132,'Income &amp; Expenditure Backsheet'!$D$7:$AK$184,J$10,0))="","",(VLOOKUP($E132,'Income &amp; Expenditure Backsheet'!$D$7:$AK$184,J$10,0)))</f>
        <v>14026507</v>
      </c>
      <c r="K132" s="102">
        <f>IF((VLOOKUP($E132,'Income &amp; Expenditure Backsheet'!$D$7:$AK$184,K$10,0))="","",(VLOOKUP($E132,'Income &amp; Expenditure Backsheet'!$D$7:$AK$184,K$10,0)))</f>
        <v>14026506</v>
      </c>
      <c r="L132" s="102">
        <f>IF((VLOOKUP($E132,'Income &amp; Expenditure Backsheet'!$D$7:$AK$184,L$10,0))="","",(VLOOKUP($E132,'Income &amp; Expenditure Backsheet'!$D$7:$AK$184,L$10,0)))</f>
        <v>56106024.25</v>
      </c>
      <c r="M132" s="102">
        <f>IF((VLOOKUP($E132,'Income &amp; Expenditure Backsheet'!$D$7:$AK$184,M$10,0))="","",(VLOOKUP($E132,'Income &amp; Expenditure Backsheet'!$D$7:$AK$184,M$10,0)))</f>
        <v>12467762</v>
      </c>
      <c r="N132" s="102">
        <f>IF((VLOOKUP($E132,'Income &amp; Expenditure Backsheet'!$D$7:$AK$184,N$10,0))="","",(VLOOKUP($E132,'Income &amp; Expenditure Backsheet'!$D$7:$AK$184,N$10,0)))</f>
        <v>12124184</v>
      </c>
      <c r="O132" s="102">
        <f>IF((VLOOKUP($E132,'Income &amp; Expenditure Backsheet'!$D$7:$AK$184,O$10,0))="","",(VLOOKUP($E132,'Income &amp; Expenditure Backsheet'!$D$7:$AK$184,O$10,0)))</f>
        <v>17466983</v>
      </c>
      <c r="P132" s="102">
        <f>IF((VLOOKUP($E132,'Income &amp; Expenditure Backsheet'!$D$7:$AK$184,P$10,0))="","",(VLOOKUP($E132,'Income &amp; Expenditure Backsheet'!$D$7:$AK$184,P$10,0)))</f>
        <v>14047095</v>
      </c>
      <c r="Q132" s="102">
        <f>IF((VLOOKUP($E132,'Income &amp; Expenditure Backsheet'!$D$7:$AK$184,Q$10,0))="","",(VLOOKUP($E132,'Income &amp; Expenditure Backsheet'!$D$7:$AK$184,Q$10,0)))</f>
        <v>56106024</v>
      </c>
      <c r="R132" s="102">
        <f>IF((VLOOKUP($E132,'Income &amp; Expenditure Backsheet'!$D$7:$AK$184,R$10,0))="","",(VLOOKUP($E132,'Income &amp; Expenditure Backsheet'!$D$7:$AK$184,R$10,0)))</f>
        <v>12467762</v>
      </c>
      <c r="S132" s="102">
        <f>IF((VLOOKUP($E132,'Income &amp; Expenditure Backsheet'!$D$7:$AK$184,S$10,0))="","",(VLOOKUP($E132,'Income &amp; Expenditure Backsheet'!$D$7:$AK$184,S$10,0)))</f>
        <v>12124184</v>
      </c>
      <c r="T132" s="102">
        <f>IF((VLOOKUP($E132,'Income &amp; Expenditure Backsheet'!$D$7:$AK$184,T$10,0))="","",(VLOOKUP($E132,'Income &amp; Expenditure Backsheet'!$D$7:$AK$184,T$10,0)))</f>
        <v>17466983</v>
      </c>
      <c r="U132" s="102">
        <f>IF((VLOOKUP($E132,'Income &amp; Expenditure Backsheet'!$D$7:$AK$184,U$10,0))="","",(VLOOKUP($E132,'Income &amp; Expenditure Backsheet'!$D$7:$AK$184,U$10,0)))</f>
        <v>14047095</v>
      </c>
      <c r="V132" s="102">
        <f>IF((VLOOKUP($E132,'Income &amp; Expenditure Backsheet'!$D$7:$AK$184,V$10,0))="","",(VLOOKUP($E132,'Income &amp; Expenditure Backsheet'!$D$7:$AK$184,V$10,0)))</f>
        <v>56106024</v>
      </c>
    </row>
    <row r="133" spans="2:22" ht="16.5" customHeight="1">
      <c r="B133" s="42" t="s">
        <v>16</v>
      </c>
      <c r="C133" s="43" t="s">
        <v>26</v>
      </c>
      <c r="D133" s="45" t="s">
        <v>466</v>
      </c>
      <c r="E133" s="43" t="s">
        <v>249</v>
      </c>
      <c r="F133" s="45" t="s">
        <v>250</v>
      </c>
      <c r="G133" s="101">
        <f>IF((VLOOKUP($E133,'Income &amp; Expenditure Backsheet'!$D$7:$AK$184,G$10,0))="","",(VLOOKUP($E133,'Income &amp; Expenditure Backsheet'!$D$7:$AK$184,G$10,0)))</f>
        <v>18305393</v>
      </c>
      <c r="H133" s="102">
        <f>IF((VLOOKUP($E133,'Income &amp; Expenditure Backsheet'!$D$7:$AK$184,H$10,0))="","",(VLOOKUP($E133,'Income &amp; Expenditure Backsheet'!$D$7:$AK$184,H$10,0)))</f>
        <v>4463724</v>
      </c>
      <c r="I133" s="102">
        <f>IF((VLOOKUP($E133,'Income &amp; Expenditure Backsheet'!$D$7:$AK$184,I$10,0))="","",(VLOOKUP($E133,'Income &amp; Expenditure Backsheet'!$D$7:$AK$184,I$10,0)))</f>
        <v>4613889.666666667</v>
      </c>
      <c r="J133" s="102">
        <f>IF((VLOOKUP($E133,'Income &amp; Expenditure Backsheet'!$D$7:$AK$184,J$10,0))="","",(VLOOKUP($E133,'Income &amp; Expenditure Backsheet'!$D$7:$AK$184,J$10,0)))</f>
        <v>4613889.666666667</v>
      </c>
      <c r="K133" s="102">
        <f>IF((VLOOKUP($E133,'Income &amp; Expenditure Backsheet'!$D$7:$AK$184,K$10,0))="","",(VLOOKUP($E133,'Income &amp; Expenditure Backsheet'!$D$7:$AK$184,K$10,0)))</f>
        <v>4613889.666666667</v>
      </c>
      <c r="L133" s="102">
        <f>IF((VLOOKUP($E133,'Income &amp; Expenditure Backsheet'!$D$7:$AK$184,L$10,0))="","",(VLOOKUP($E133,'Income &amp; Expenditure Backsheet'!$D$7:$AK$184,L$10,0)))</f>
        <v>18305393.000000004</v>
      </c>
      <c r="M133" s="102">
        <f>IF((VLOOKUP($E133,'Income &amp; Expenditure Backsheet'!$D$7:$AK$184,M$10,0))="","",(VLOOKUP($E133,'Income &amp; Expenditure Backsheet'!$D$7:$AK$184,M$10,0)))</f>
        <v>4463724</v>
      </c>
      <c r="N133" s="102">
        <f>IF((VLOOKUP($E133,'Income &amp; Expenditure Backsheet'!$D$7:$AK$184,N$10,0))="","",(VLOOKUP($E133,'Income &amp; Expenditure Backsheet'!$D$7:$AK$184,N$10,0)))</f>
        <v>4613889.666666667</v>
      </c>
      <c r="O133" s="102">
        <f>IF((VLOOKUP($E133,'Income &amp; Expenditure Backsheet'!$D$7:$AK$184,O$10,0))="","",(VLOOKUP($E133,'Income &amp; Expenditure Backsheet'!$D$7:$AK$184,O$10,0)))</f>
        <v>4613889.666666667</v>
      </c>
      <c r="P133" s="102">
        <f>IF((VLOOKUP($E133,'Income &amp; Expenditure Backsheet'!$D$7:$AK$184,P$10,0))="","",(VLOOKUP($E133,'Income &amp; Expenditure Backsheet'!$D$7:$AK$184,P$10,0)))</f>
        <v>4024253.6666666651</v>
      </c>
      <c r="Q133" s="102">
        <f>IF((VLOOKUP($E133,'Income &amp; Expenditure Backsheet'!$D$7:$AK$184,Q$10,0))="","",(VLOOKUP($E133,'Income &amp; Expenditure Backsheet'!$D$7:$AK$184,Q$10,0)))</f>
        <v>17715757</v>
      </c>
      <c r="R133" s="102">
        <f>IF((VLOOKUP($E133,'Income &amp; Expenditure Backsheet'!$D$7:$AK$184,R$10,0))="","",(VLOOKUP($E133,'Income &amp; Expenditure Backsheet'!$D$7:$AK$184,R$10,0)))</f>
        <v>4475221.9000000004</v>
      </c>
      <c r="S133" s="102">
        <f>IF((VLOOKUP($E133,'Income &amp; Expenditure Backsheet'!$D$7:$AK$184,S$10,0))="","",(VLOOKUP($E133,'Income &amp; Expenditure Backsheet'!$D$7:$AK$184,S$10,0)))</f>
        <v>4477951.0999999996</v>
      </c>
      <c r="T133" s="102">
        <f>IF((VLOOKUP($E133,'Income &amp; Expenditure Backsheet'!$D$7:$AK$184,T$10,0))="","",(VLOOKUP($E133,'Income &amp; Expenditure Backsheet'!$D$7:$AK$184,T$10,0)))</f>
        <v>4380041</v>
      </c>
      <c r="U133" s="102">
        <f>IF((VLOOKUP($E133,'Income &amp; Expenditure Backsheet'!$D$7:$AK$184,U$10,0))="","",(VLOOKUP($E133,'Income &amp; Expenditure Backsheet'!$D$7:$AK$184,U$10,0)))</f>
        <v>4382543</v>
      </c>
      <c r="V133" s="102">
        <f>IF((VLOOKUP($E133,'Income &amp; Expenditure Backsheet'!$D$7:$AK$184,V$10,0))="","",(VLOOKUP($E133,'Income &amp; Expenditure Backsheet'!$D$7:$AK$184,V$10,0)))</f>
        <v>17715757</v>
      </c>
    </row>
    <row r="134" spans="2:22" ht="16.5" customHeight="1">
      <c r="B134" s="42" t="s">
        <v>22</v>
      </c>
      <c r="C134" s="43" t="s">
        <v>38</v>
      </c>
      <c r="D134" s="45" t="s">
        <v>60</v>
      </c>
      <c r="E134" s="43" t="s">
        <v>251</v>
      </c>
      <c r="F134" s="45" t="s">
        <v>252</v>
      </c>
      <c r="G134" s="101">
        <f>IF((VLOOKUP($E134,'Income &amp; Expenditure Backsheet'!$D$7:$AK$184,G$10,0))="","",(VLOOKUP($E134,'Income &amp; Expenditure Backsheet'!$D$7:$AK$184,G$10,0)))</f>
        <v>36653970</v>
      </c>
      <c r="H134" s="102">
        <f>IF((VLOOKUP($E134,'Income &amp; Expenditure Backsheet'!$D$7:$AK$184,H$10,0))="","",(VLOOKUP($E134,'Income &amp; Expenditure Backsheet'!$D$7:$AK$184,H$10,0)))</f>
        <v>9163492.5</v>
      </c>
      <c r="I134" s="102">
        <f>IF((VLOOKUP($E134,'Income &amp; Expenditure Backsheet'!$D$7:$AK$184,I$10,0))="","",(VLOOKUP($E134,'Income &amp; Expenditure Backsheet'!$D$7:$AK$184,I$10,0)))</f>
        <v>9163492.5</v>
      </c>
      <c r="J134" s="102">
        <f>IF((VLOOKUP($E134,'Income &amp; Expenditure Backsheet'!$D$7:$AK$184,J$10,0))="","",(VLOOKUP($E134,'Income &amp; Expenditure Backsheet'!$D$7:$AK$184,J$10,0)))</f>
        <v>9163492.5</v>
      </c>
      <c r="K134" s="102">
        <f>IF((VLOOKUP($E134,'Income &amp; Expenditure Backsheet'!$D$7:$AK$184,K$10,0))="","",(VLOOKUP($E134,'Income &amp; Expenditure Backsheet'!$D$7:$AK$184,K$10,0)))</f>
        <v>9163492.5</v>
      </c>
      <c r="L134" s="102">
        <f>IF((VLOOKUP($E134,'Income &amp; Expenditure Backsheet'!$D$7:$AK$184,L$10,0))="","",(VLOOKUP($E134,'Income &amp; Expenditure Backsheet'!$D$7:$AK$184,L$10,0)))</f>
        <v>36653970</v>
      </c>
      <c r="M134" s="102">
        <f>IF((VLOOKUP($E134,'Income &amp; Expenditure Backsheet'!$D$7:$AK$184,M$10,0))="","",(VLOOKUP($E134,'Income &amp; Expenditure Backsheet'!$D$7:$AK$184,M$10,0)))</f>
        <v>9018816</v>
      </c>
      <c r="N134" s="102">
        <f>IF((VLOOKUP($E134,'Income &amp; Expenditure Backsheet'!$D$7:$AK$184,N$10,0))="","",(VLOOKUP($E134,'Income &amp; Expenditure Backsheet'!$D$7:$AK$184,N$10,0)))</f>
        <v>9018816</v>
      </c>
      <c r="O134" s="102">
        <f>IF((VLOOKUP($E134,'Income &amp; Expenditure Backsheet'!$D$7:$AK$184,O$10,0))="","",(VLOOKUP($E134,'Income &amp; Expenditure Backsheet'!$D$7:$AK$184,O$10,0)))</f>
        <v>9018816</v>
      </c>
      <c r="P134" s="102">
        <f>IF((VLOOKUP($E134,'Income &amp; Expenditure Backsheet'!$D$7:$AK$184,P$10,0))="","",(VLOOKUP($E134,'Income &amp; Expenditure Backsheet'!$D$7:$AK$184,P$10,0)))</f>
        <v>9018816</v>
      </c>
      <c r="Q134" s="102">
        <f>IF((VLOOKUP($E134,'Income &amp; Expenditure Backsheet'!$D$7:$AK$184,Q$10,0))="","",(VLOOKUP($E134,'Income &amp; Expenditure Backsheet'!$D$7:$AK$184,Q$10,0)))</f>
        <v>36075264</v>
      </c>
      <c r="R134" s="102">
        <f>IF((VLOOKUP($E134,'Income &amp; Expenditure Backsheet'!$D$7:$AK$184,R$10,0))="","",(VLOOKUP($E134,'Income &amp; Expenditure Backsheet'!$D$7:$AK$184,R$10,0)))</f>
        <v>8753742.5</v>
      </c>
      <c r="S134" s="102">
        <f>IF((VLOOKUP($E134,'Income &amp; Expenditure Backsheet'!$D$7:$AK$184,S$10,0))="","",(VLOOKUP($E134,'Income &amp; Expenditure Backsheet'!$D$7:$AK$184,S$10,0)))</f>
        <v>8327505</v>
      </c>
      <c r="T134" s="102">
        <f>IF((VLOOKUP($E134,'Income &amp; Expenditure Backsheet'!$D$7:$AK$184,T$10,0))="","",(VLOOKUP($E134,'Income &amp; Expenditure Backsheet'!$D$7:$AK$184,T$10,0)))</f>
        <v>9749480</v>
      </c>
      <c r="U134" s="102">
        <f>IF((VLOOKUP($E134,'Income &amp; Expenditure Backsheet'!$D$7:$AK$184,U$10,0))="","",(VLOOKUP($E134,'Income &amp; Expenditure Backsheet'!$D$7:$AK$184,U$10,0)))</f>
        <v>9823242</v>
      </c>
      <c r="V134" s="102">
        <f>IF((VLOOKUP($E134,'Income &amp; Expenditure Backsheet'!$D$7:$AK$184,V$10,0))="","",(VLOOKUP($E134,'Income &amp; Expenditure Backsheet'!$D$7:$AK$184,V$10,0)))</f>
        <v>36653969.5</v>
      </c>
    </row>
    <row r="135" spans="2:22" ht="16.5" customHeight="1">
      <c r="B135" s="42" t="s">
        <v>18</v>
      </c>
      <c r="C135" s="43" t="s">
        <v>34</v>
      </c>
      <c r="D135" s="45" t="s">
        <v>54</v>
      </c>
      <c r="E135" s="43" t="s">
        <v>253</v>
      </c>
      <c r="F135" s="45" t="s">
        <v>254</v>
      </c>
      <c r="G135" s="101">
        <f>IF((VLOOKUP($E135,'Income &amp; Expenditure Backsheet'!$D$7:$AK$184,G$10,0))="","",(VLOOKUP($E135,'Income &amp; Expenditure Backsheet'!$D$7:$AK$184,G$10,0)))</f>
        <v>12612587</v>
      </c>
      <c r="H135" s="102">
        <f>IF((VLOOKUP($E135,'Income &amp; Expenditure Backsheet'!$D$7:$AK$184,H$10,0))="","",(VLOOKUP($E135,'Income &amp; Expenditure Backsheet'!$D$7:$AK$184,H$10,0)))</f>
        <v>3045896.75</v>
      </c>
      <c r="I135" s="102">
        <f>IF((VLOOKUP($E135,'Income &amp; Expenditure Backsheet'!$D$7:$AK$184,I$10,0))="","",(VLOOKUP($E135,'Income &amp; Expenditure Backsheet'!$D$7:$AK$184,I$10,0)))</f>
        <v>3045896.75</v>
      </c>
      <c r="J135" s="102">
        <f>IF((VLOOKUP($E135,'Income &amp; Expenditure Backsheet'!$D$7:$AK$184,J$10,0))="","",(VLOOKUP($E135,'Income &amp; Expenditure Backsheet'!$D$7:$AK$184,J$10,0)))</f>
        <v>3045896.75</v>
      </c>
      <c r="K135" s="102">
        <f>IF((VLOOKUP($E135,'Income &amp; Expenditure Backsheet'!$D$7:$AK$184,K$10,0))="","",(VLOOKUP($E135,'Income &amp; Expenditure Backsheet'!$D$7:$AK$184,K$10,0)))</f>
        <v>3045896.75</v>
      </c>
      <c r="L135" s="102">
        <f>IF((VLOOKUP($E135,'Income &amp; Expenditure Backsheet'!$D$7:$AK$184,L$10,0))="","",(VLOOKUP($E135,'Income &amp; Expenditure Backsheet'!$D$7:$AK$184,L$10,0)))</f>
        <v>12183587</v>
      </c>
      <c r="M135" s="102">
        <f>IF((VLOOKUP($E135,'Income &amp; Expenditure Backsheet'!$D$7:$AK$184,M$10,0))="","",(VLOOKUP($E135,'Income &amp; Expenditure Backsheet'!$D$7:$AK$184,M$10,0)))</f>
        <v>3045896.75</v>
      </c>
      <c r="N135" s="102">
        <f>IF((VLOOKUP($E135,'Income &amp; Expenditure Backsheet'!$D$7:$AK$184,N$10,0))="","",(VLOOKUP($E135,'Income &amp; Expenditure Backsheet'!$D$7:$AK$184,N$10,0)))</f>
        <v>3045896.75</v>
      </c>
      <c r="O135" s="102">
        <f>IF((VLOOKUP($E135,'Income &amp; Expenditure Backsheet'!$D$7:$AK$184,O$10,0))="","",(VLOOKUP($E135,'Income &amp; Expenditure Backsheet'!$D$7:$AK$184,O$10,0)))</f>
        <v>3045896.75</v>
      </c>
      <c r="P135" s="102">
        <f>IF((VLOOKUP($E135,'Income &amp; Expenditure Backsheet'!$D$7:$AK$184,P$10,0))="","",(VLOOKUP($E135,'Income &amp; Expenditure Backsheet'!$D$7:$AK$184,P$10,0)))</f>
        <v>3045896.75</v>
      </c>
      <c r="Q135" s="102">
        <f>IF((VLOOKUP($E135,'Income &amp; Expenditure Backsheet'!$D$7:$AK$184,Q$10,0))="","",(VLOOKUP($E135,'Income &amp; Expenditure Backsheet'!$D$7:$AK$184,Q$10,0)))</f>
        <v>12183587</v>
      </c>
      <c r="R135" s="102">
        <f>IF((VLOOKUP($E135,'Income &amp; Expenditure Backsheet'!$D$7:$AK$184,R$10,0))="","",(VLOOKUP($E135,'Income &amp; Expenditure Backsheet'!$D$7:$AK$184,R$10,0)))</f>
        <v>3045896.75</v>
      </c>
      <c r="S135" s="102">
        <f>IF((VLOOKUP($E135,'Income &amp; Expenditure Backsheet'!$D$7:$AK$184,S$10,0))="","",(VLOOKUP($E135,'Income &amp; Expenditure Backsheet'!$D$7:$AK$184,S$10,0)))</f>
        <v>3045897</v>
      </c>
      <c r="T135" s="102">
        <f>IF((VLOOKUP($E135,'Income &amp; Expenditure Backsheet'!$D$7:$AK$184,T$10,0))="","",(VLOOKUP($E135,'Income &amp; Expenditure Backsheet'!$D$7:$AK$184,T$10,0)))</f>
        <v>3045897</v>
      </c>
      <c r="U135" s="102">
        <f>IF((VLOOKUP($E135,'Income &amp; Expenditure Backsheet'!$D$7:$AK$184,U$10,0))="","",(VLOOKUP($E135,'Income &amp; Expenditure Backsheet'!$D$7:$AK$184,U$10,0)))</f>
        <v>3045897</v>
      </c>
      <c r="V135" s="102">
        <f>IF((VLOOKUP($E135,'Income &amp; Expenditure Backsheet'!$D$7:$AK$184,V$10,0))="","",(VLOOKUP($E135,'Income &amp; Expenditure Backsheet'!$D$7:$AK$184,V$10,0)))</f>
        <v>12183587.75</v>
      </c>
    </row>
    <row r="136" spans="2:22" ht="16.5" customHeight="1">
      <c r="B136" s="42" t="s">
        <v>22</v>
      </c>
      <c r="C136" s="43" t="s">
        <v>40</v>
      </c>
      <c r="D136" s="45" t="s">
        <v>56</v>
      </c>
      <c r="E136" s="43" t="s">
        <v>255</v>
      </c>
      <c r="F136" s="45" t="s">
        <v>256</v>
      </c>
      <c r="G136" s="101">
        <f>IF((VLOOKUP($E136,'Income &amp; Expenditure Backsheet'!$D$7:$AK$184,G$10,0))="","",(VLOOKUP($E136,'Income &amp; Expenditure Backsheet'!$D$7:$AK$184,G$10,0)))</f>
        <v>19351000</v>
      </c>
      <c r="H136" s="102">
        <f>IF((VLOOKUP($E136,'Income &amp; Expenditure Backsheet'!$D$7:$AK$184,H$10,0))="","",(VLOOKUP($E136,'Income &amp; Expenditure Backsheet'!$D$7:$AK$184,H$10,0)))</f>
        <v>4837750</v>
      </c>
      <c r="I136" s="102">
        <f>IF((VLOOKUP($E136,'Income &amp; Expenditure Backsheet'!$D$7:$AK$184,I$10,0))="","",(VLOOKUP($E136,'Income &amp; Expenditure Backsheet'!$D$7:$AK$184,I$10,0)))</f>
        <v>4837750</v>
      </c>
      <c r="J136" s="102">
        <f>IF((VLOOKUP($E136,'Income &amp; Expenditure Backsheet'!$D$7:$AK$184,J$10,0))="","",(VLOOKUP($E136,'Income &amp; Expenditure Backsheet'!$D$7:$AK$184,J$10,0)))</f>
        <v>4837750</v>
      </c>
      <c r="K136" s="102">
        <f>IF((VLOOKUP($E136,'Income &amp; Expenditure Backsheet'!$D$7:$AK$184,K$10,0))="","",(VLOOKUP($E136,'Income &amp; Expenditure Backsheet'!$D$7:$AK$184,K$10,0)))</f>
        <v>4837750</v>
      </c>
      <c r="L136" s="102">
        <f>IF((VLOOKUP($E136,'Income &amp; Expenditure Backsheet'!$D$7:$AK$184,L$10,0))="","",(VLOOKUP($E136,'Income &amp; Expenditure Backsheet'!$D$7:$AK$184,L$10,0)))</f>
        <v>19351000</v>
      </c>
      <c r="M136" s="102">
        <f>IF((VLOOKUP($E136,'Income &amp; Expenditure Backsheet'!$D$7:$AK$184,M$10,0))="","",(VLOOKUP($E136,'Income &amp; Expenditure Backsheet'!$D$7:$AK$184,M$10,0)))</f>
        <v>4837750</v>
      </c>
      <c r="N136" s="102">
        <f>IF((VLOOKUP($E136,'Income &amp; Expenditure Backsheet'!$D$7:$AK$184,N$10,0))="","",(VLOOKUP($E136,'Income &amp; Expenditure Backsheet'!$D$7:$AK$184,N$10,0)))</f>
        <v>4837750</v>
      </c>
      <c r="O136" s="102">
        <f>IF((VLOOKUP($E136,'Income &amp; Expenditure Backsheet'!$D$7:$AK$184,O$10,0))="","",(VLOOKUP($E136,'Income &amp; Expenditure Backsheet'!$D$7:$AK$184,O$10,0)))</f>
        <v>4837750</v>
      </c>
      <c r="P136" s="102">
        <f>IF((VLOOKUP($E136,'Income &amp; Expenditure Backsheet'!$D$7:$AK$184,P$10,0))="","",(VLOOKUP($E136,'Income &amp; Expenditure Backsheet'!$D$7:$AK$184,P$10,0)))</f>
        <v>4837750</v>
      </c>
      <c r="Q136" s="102">
        <f>IF((VLOOKUP($E136,'Income &amp; Expenditure Backsheet'!$D$7:$AK$184,Q$10,0))="","",(VLOOKUP($E136,'Income &amp; Expenditure Backsheet'!$D$7:$AK$184,Q$10,0)))</f>
        <v>19351000</v>
      </c>
      <c r="R136" s="102">
        <f>IF((VLOOKUP($E136,'Income &amp; Expenditure Backsheet'!$D$7:$AK$184,R$10,0))="","",(VLOOKUP($E136,'Income &amp; Expenditure Backsheet'!$D$7:$AK$184,R$10,0)))</f>
        <v>4837750</v>
      </c>
      <c r="S136" s="102">
        <f>IF((VLOOKUP($E136,'Income &amp; Expenditure Backsheet'!$D$7:$AK$184,S$10,0))="","",(VLOOKUP($E136,'Income &amp; Expenditure Backsheet'!$D$7:$AK$184,S$10,0)))</f>
        <v>4837750</v>
      </c>
      <c r="T136" s="102">
        <f>IF((VLOOKUP($E136,'Income &amp; Expenditure Backsheet'!$D$7:$AK$184,T$10,0))="","",(VLOOKUP($E136,'Income &amp; Expenditure Backsheet'!$D$7:$AK$184,T$10,0)))</f>
        <v>4837750</v>
      </c>
      <c r="U136" s="102">
        <f>IF((VLOOKUP($E136,'Income &amp; Expenditure Backsheet'!$D$7:$AK$184,U$10,0))="","",(VLOOKUP($E136,'Income &amp; Expenditure Backsheet'!$D$7:$AK$184,U$10,0)))</f>
        <v>4837750</v>
      </c>
      <c r="V136" s="102">
        <f>IF((VLOOKUP($E136,'Income &amp; Expenditure Backsheet'!$D$7:$AK$184,V$10,0))="","",(VLOOKUP($E136,'Income &amp; Expenditure Backsheet'!$D$7:$AK$184,V$10,0)))</f>
        <v>19351000</v>
      </c>
    </row>
    <row r="137" spans="2:22" ht="16.5" customHeight="1">
      <c r="B137" s="42" t="s">
        <v>22</v>
      </c>
      <c r="C137" s="43" t="s">
        <v>38</v>
      </c>
      <c r="D137" s="45" t="s">
        <v>62</v>
      </c>
      <c r="E137" s="43" t="s">
        <v>257</v>
      </c>
      <c r="F137" s="45" t="s">
        <v>258</v>
      </c>
      <c r="G137" s="101">
        <f>IF((VLOOKUP($E137,'Income &amp; Expenditure Backsheet'!$D$7:$AK$184,G$10,0))="","",(VLOOKUP($E137,'Income &amp; Expenditure Backsheet'!$D$7:$AK$184,G$10,0)))</f>
        <v>16655000</v>
      </c>
      <c r="H137" s="102">
        <f>IF((VLOOKUP($E137,'Income &amp; Expenditure Backsheet'!$D$7:$AK$184,H$10,0))="","",(VLOOKUP($E137,'Income &amp; Expenditure Backsheet'!$D$7:$AK$184,H$10,0)))</f>
        <v>4163750</v>
      </c>
      <c r="I137" s="102">
        <f>IF((VLOOKUP($E137,'Income &amp; Expenditure Backsheet'!$D$7:$AK$184,I$10,0))="","",(VLOOKUP($E137,'Income &amp; Expenditure Backsheet'!$D$7:$AK$184,I$10,0)))</f>
        <v>4163750</v>
      </c>
      <c r="J137" s="102">
        <f>IF((VLOOKUP($E137,'Income &amp; Expenditure Backsheet'!$D$7:$AK$184,J$10,0))="","",(VLOOKUP($E137,'Income &amp; Expenditure Backsheet'!$D$7:$AK$184,J$10,0)))</f>
        <v>4163750</v>
      </c>
      <c r="K137" s="102">
        <f>IF((VLOOKUP($E137,'Income &amp; Expenditure Backsheet'!$D$7:$AK$184,K$10,0))="","",(VLOOKUP($E137,'Income &amp; Expenditure Backsheet'!$D$7:$AK$184,K$10,0)))</f>
        <v>4163750</v>
      </c>
      <c r="L137" s="102">
        <f>IF((VLOOKUP($E137,'Income &amp; Expenditure Backsheet'!$D$7:$AK$184,L$10,0))="","",(VLOOKUP($E137,'Income &amp; Expenditure Backsheet'!$D$7:$AK$184,L$10,0)))</f>
        <v>16655000</v>
      </c>
      <c r="M137" s="102">
        <f>IF((VLOOKUP($E137,'Income &amp; Expenditure Backsheet'!$D$7:$AK$184,M$10,0))="","",(VLOOKUP($E137,'Income &amp; Expenditure Backsheet'!$D$7:$AK$184,M$10,0)))</f>
        <v>4163750</v>
      </c>
      <c r="N137" s="102">
        <f>IF((VLOOKUP($E137,'Income &amp; Expenditure Backsheet'!$D$7:$AK$184,N$10,0))="","",(VLOOKUP($E137,'Income &amp; Expenditure Backsheet'!$D$7:$AK$184,N$10,0)))</f>
        <v>3707250</v>
      </c>
      <c r="O137" s="102">
        <f>IF((VLOOKUP($E137,'Income &amp; Expenditure Backsheet'!$D$7:$AK$184,O$10,0))="","",(VLOOKUP($E137,'Income &amp; Expenditure Backsheet'!$D$7:$AK$184,O$10,0)))</f>
        <v>3219000</v>
      </c>
      <c r="P137" s="102">
        <f>IF((VLOOKUP($E137,'Income &amp; Expenditure Backsheet'!$D$7:$AK$184,P$10,0))="","",(VLOOKUP($E137,'Income &amp; Expenditure Backsheet'!$D$7:$AK$184,P$10,0)))</f>
        <v>4686000</v>
      </c>
      <c r="Q137" s="102">
        <f>IF((VLOOKUP($E137,'Income &amp; Expenditure Backsheet'!$D$7:$AK$184,Q$10,0))="","",(VLOOKUP($E137,'Income &amp; Expenditure Backsheet'!$D$7:$AK$184,Q$10,0)))</f>
        <v>15776000</v>
      </c>
      <c r="R137" s="102">
        <f>IF((VLOOKUP($E137,'Income &amp; Expenditure Backsheet'!$D$7:$AK$184,R$10,0))="","",(VLOOKUP($E137,'Income &amp; Expenditure Backsheet'!$D$7:$AK$184,R$10,0)))</f>
        <v>4153750</v>
      </c>
      <c r="S137" s="102">
        <f>IF((VLOOKUP($E137,'Income &amp; Expenditure Backsheet'!$D$7:$AK$184,S$10,0))="","",(VLOOKUP($E137,'Income &amp; Expenditure Backsheet'!$D$7:$AK$184,S$10,0)))</f>
        <v>3707250</v>
      </c>
      <c r="T137" s="102">
        <f>IF((VLOOKUP($E137,'Income &amp; Expenditure Backsheet'!$D$7:$AK$184,T$10,0))="","",(VLOOKUP($E137,'Income &amp; Expenditure Backsheet'!$D$7:$AK$184,T$10,0)))</f>
        <v>3219000</v>
      </c>
      <c r="U137" s="102">
        <f>IF((VLOOKUP($E137,'Income &amp; Expenditure Backsheet'!$D$7:$AK$184,U$10,0))="","",(VLOOKUP($E137,'Income &amp; Expenditure Backsheet'!$D$7:$AK$184,U$10,0)))</f>
        <v>4686000</v>
      </c>
      <c r="V137" s="102">
        <f>IF((VLOOKUP($E137,'Income &amp; Expenditure Backsheet'!$D$7:$AK$184,V$10,0))="","",(VLOOKUP($E137,'Income &amp; Expenditure Backsheet'!$D$7:$AK$184,V$10,0)))</f>
        <v>15766000</v>
      </c>
    </row>
    <row r="138" spans="2:22" ht="16.5" customHeight="1">
      <c r="B138" s="42" t="s">
        <v>22</v>
      </c>
      <c r="C138" s="43" t="s">
        <v>38</v>
      </c>
      <c r="D138" s="45" t="s">
        <v>60</v>
      </c>
      <c r="E138" s="43" t="s">
        <v>259</v>
      </c>
      <c r="F138" s="45" t="s">
        <v>260</v>
      </c>
      <c r="G138" s="101">
        <f>IF((VLOOKUP($E138,'Income &amp; Expenditure Backsheet'!$D$7:$AK$184,G$10,0))="","",(VLOOKUP($E138,'Income &amp; Expenditure Backsheet'!$D$7:$AK$184,G$10,0)))</f>
        <v>10417000</v>
      </c>
      <c r="H138" s="102">
        <f>IF((VLOOKUP($E138,'Income &amp; Expenditure Backsheet'!$D$7:$AK$184,H$10,0))="","",(VLOOKUP($E138,'Income &amp; Expenditure Backsheet'!$D$7:$AK$184,H$10,0)))</f>
        <v>2604184</v>
      </c>
      <c r="I138" s="102">
        <f>IF((VLOOKUP($E138,'Income &amp; Expenditure Backsheet'!$D$7:$AK$184,I$10,0))="","",(VLOOKUP($E138,'Income &amp; Expenditure Backsheet'!$D$7:$AK$184,I$10,0)))</f>
        <v>2604183</v>
      </c>
      <c r="J138" s="102">
        <f>IF((VLOOKUP($E138,'Income &amp; Expenditure Backsheet'!$D$7:$AK$184,J$10,0))="","",(VLOOKUP($E138,'Income &amp; Expenditure Backsheet'!$D$7:$AK$184,J$10,0)))</f>
        <v>2604184</v>
      </c>
      <c r="K138" s="102">
        <f>IF((VLOOKUP($E138,'Income &amp; Expenditure Backsheet'!$D$7:$AK$184,K$10,0))="","",(VLOOKUP($E138,'Income &amp; Expenditure Backsheet'!$D$7:$AK$184,K$10,0)))</f>
        <v>2604184</v>
      </c>
      <c r="L138" s="102">
        <f>IF((VLOOKUP($E138,'Income &amp; Expenditure Backsheet'!$D$7:$AK$184,L$10,0))="","",(VLOOKUP($E138,'Income &amp; Expenditure Backsheet'!$D$7:$AK$184,L$10,0)))</f>
        <v>10416735</v>
      </c>
      <c r="M138" s="102">
        <f>IF((VLOOKUP($E138,'Income &amp; Expenditure Backsheet'!$D$7:$AK$184,M$10,0))="","",(VLOOKUP($E138,'Income &amp; Expenditure Backsheet'!$D$7:$AK$184,M$10,0)))</f>
        <v>2424600</v>
      </c>
      <c r="N138" s="102">
        <f>IF((VLOOKUP($E138,'Income &amp; Expenditure Backsheet'!$D$7:$AK$184,N$10,0))="","",(VLOOKUP($E138,'Income &amp; Expenditure Backsheet'!$D$7:$AK$184,N$10,0)))</f>
        <v>2715500</v>
      </c>
      <c r="O138" s="102">
        <f>IF((VLOOKUP($E138,'Income &amp; Expenditure Backsheet'!$D$7:$AK$184,O$10,0))="","",(VLOOKUP($E138,'Income &amp; Expenditure Backsheet'!$D$7:$AK$184,O$10,0)))</f>
        <v>2488700</v>
      </c>
      <c r="P138" s="102">
        <f>IF((VLOOKUP($E138,'Income &amp; Expenditure Backsheet'!$D$7:$AK$184,P$10,0))="","",(VLOOKUP($E138,'Income &amp; Expenditure Backsheet'!$D$7:$AK$184,P$10,0)))</f>
        <v>2721300</v>
      </c>
      <c r="Q138" s="102">
        <f>IF((VLOOKUP($E138,'Income &amp; Expenditure Backsheet'!$D$7:$AK$184,Q$10,0))="","",(VLOOKUP($E138,'Income &amp; Expenditure Backsheet'!$D$7:$AK$184,Q$10,0)))</f>
        <v>10350100</v>
      </c>
      <c r="R138" s="102">
        <f>IF((VLOOKUP($E138,'Income &amp; Expenditure Backsheet'!$D$7:$AK$184,R$10,0))="","",(VLOOKUP($E138,'Income &amp; Expenditure Backsheet'!$D$7:$AK$184,R$10,0)))</f>
        <v>2424600</v>
      </c>
      <c r="S138" s="102">
        <f>IF((VLOOKUP($E138,'Income &amp; Expenditure Backsheet'!$D$7:$AK$184,S$10,0))="","",(VLOOKUP($E138,'Income &amp; Expenditure Backsheet'!$D$7:$AK$184,S$10,0)))</f>
        <v>2715500</v>
      </c>
      <c r="T138" s="102">
        <f>IF((VLOOKUP($E138,'Income &amp; Expenditure Backsheet'!$D$7:$AK$184,T$10,0))="","",(VLOOKUP($E138,'Income &amp; Expenditure Backsheet'!$D$7:$AK$184,T$10,0)))</f>
        <v>2488700</v>
      </c>
      <c r="U138" s="102">
        <f>IF((VLOOKUP($E138,'Income &amp; Expenditure Backsheet'!$D$7:$AK$184,U$10,0))="","",(VLOOKUP($E138,'Income &amp; Expenditure Backsheet'!$D$7:$AK$184,U$10,0)))</f>
        <v>2582300</v>
      </c>
      <c r="V138" s="102">
        <f>IF((VLOOKUP($E138,'Income &amp; Expenditure Backsheet'!$D$7:$AK$184,V$10,0))="","",(VLOOKUP($E138,'Income &amp; Expenditure Backsheet'!$D$7:$AK$184,V$10,0)))</f>
        <v>10211100</v>
      </c>
    </row>
    <row r="139" spans="2:22" ht="16.5" customHeight="1">
      <c r="B139" s="42" t="s">
        <v>20</v>
      </c>
      <c r="C139" s="43" t="s">
        <v>36</v>
      </c>
      <c r="D139" s="45" t="s">
        <v>64</v>
      </c>
      <c r="E139" s="43" t="s">
        <v>261</v>
      </c>
      <c r="F139" s="45" t="s">
        <v>262</v>
      </c>
      <c r="G139" s="101">
        <f>IF((VLOOKUP($E139,'Income &amp; Expenditure Backsheet'!$D$7:$AK$184,G$10,0))="","",(VLOOKUP($E139,'Income &amp; Expenditure Backsheet'!$D$7:$AK$184,G$10,0)))</f>
        <v>18287392</v>
      </c>
      <c r="H139" s="102">
        <f>IF((VLOOKUP($E139,'Income &amp; Expenditure Backsheet'!$D$7:$AK$184,H$10,0))="","",(VLOOKUP($E139,'Income &amp; Expenditure Backsheet'!$D$7:$AK$184,H$10,0)))</f>
        <v>4571848</v>
      </c>
      <c r="I139" s="102">
        <f>IF((VLOOKUP($E139,'Income &amp; Expenditure Backsheet'!$D$7:$AK$184,I$10,0))="","",(VLOOKUP($E139,'Income &amp; Expenditure Backsheet'!$D$7:$AK$184,I$10,0)))</f>
        <v>4571848</v>
      </c>
      <c r="J139" s="102">
        <f>IF((VLOOKUP($E139,'Income &amp; Expenditure Backsheet'!$D$7:$AK$184,J$10,0))="","",(VLOOKUP($E139,'Income &amp; Expenditure Backsheet'!$D$7:$AK$184,J$10,0)))</f>
        <v>4571848</v>
      </c>
      <c r="K139" s="102">
        <f>IF((VLOOKUP($E139,'Income &amp; Expenditure Backsheet'!$D$7:$AK$184,K$10,0))="","",(VLOOKUP($E139,'Income &amp; Expenditure Backsheet'!$D$7:$AK$184,K$10,0)))</f>
        <v>4571848</v>
      </c>
      <c r="L139" s="102">
        <f>IF((VLOOKUP($E139,'Income &amp; Expenditure Backsheet'!$D$7:$AK$184,L$10,0))="","",(VLOOKUP($E139,'Income &amp; Expenditure Backsheet'!$D$7:$AK$184,L$10,0)))</f>
        <v>18287392</v>
      </c>
      <c r="M139" s="102">
        <f>IF((VLOOKUP($E139,'Income &amp; Expenditure Backsheet'!$D$7:$AK$184,M$10,0))="","",(VLOOKUP($E139,'Income &amp; Expenditure Backsheet'!$D$7:$AK$184,M$10,0)))</f>
        <v>4571848</v>
      </c>
      <c r="N139" s="102">
        <f>IF((VLOOKUP($E139,'Income &amp; Expenditure Backsheet'!$D$7:$AK$184,N$10,0))="","",(VLOOKUP($E139,'Income &amp; Expenditure Backsheet'!$D$7:$AK$184,N$10,0)))</f>
        <v>4571848</v>
      </c>
      <c r="O139" s="102">
        <f>IF((VLOOKUP($E139,'Income &amp; Expenditure Backsheet'!$D$7:$AK$184,O$10,0))="","",(VLOOKUP($E139,'Income &amp; Expenditure Backsheet'!$D$7:$AK$184,O$10,0)))</f>
        <v>4571848</v>
      </c>
      <c r="P139" s="102">
        <f>IF((VLOOKUP($E139,'Income &amp; Expenditure Backsheet'!$D$7:$AK$184,P$10,0))="","",(VLOOKUP($E139,'Income &amp; Expenditure Backsheet'!$D$7:$AK$184,P$10,0)))</f>
        <v>4571848</v>
      </c>
      <c r="Q139" s="102">
        <f>IF((VLOOKUP($E139,'Income &amp; Expenditure Backsheet'!$D$7:$AK$184,Q$10,0))="","",(VLOOKUP($E139,'Income &amp; Expenditure Backsheet'!$D$7:$AK$184,Q$10,0)))</f>
        <v>18287392</v>
      </c>
      <c r="R139" s="102">
        <f>IF((VLOOKUP($E139,'Income &amp; Expenditure Backsheet'!$D$7:$AK$184,R$10,0))="","",(VLOOKUP($E139,'Income &amp; Expenditure Backsheet'!$D$7:$AK$184,R$10,0)))</f>
        <v>4571955</v>
      </c>
      <c r="S139" s="102">
        <f>IF((VLOOKUP($E139,'Income &amp; Expenditure Backsheet'!$D$7:$AK$184,S$10,0))="","",(VLOOKUP($E139,'Income &amp; Expenditure Backsheet'!$D$7:$AK$184,S$10,0)))</f>
        <v>4571848</v>
      </c>
      <c r="T139" s="102">
        <f>IF((VLOOKUP($E139,'Income &amp; Expenditure Backsheet'!$D$7:$AK$184,T$10,0))="","",(VLOOKUP($E139,'Income &amp; Expenditure Backsheet'!$D$7:$AK$184,T$10,0)))</f>
        <v>4571848</v>
      </c>
      <c r="U139" s="102">
        <f>IF((VLOOKUP($E139,'Income &amp; Expenditure Backsheet'!$D$7:$AK$184,U$10,0))="","",(VLOOKUP($E139,'Income &amp; Expenditure Backsheet'!$D$7:$AK$184,U$10,0)))</f>
        <v>4571741</v>
      </c>
      <c r="V139" s="102">
        <f>IF((VLOOKUP($E139,'Income &amp; Expenditure Backsheet'!$D$7:$AK$184,V$10,0))="","",(VLOOKUP($E139,'Income &amp; Expenditure Backsheet'!$D$7:$AK$184,V$10,0)))</f>
        <v>18287392</v>
      </c>
    </row>
    <row r="140" spans="2:22" ht="16.5" customHeight="1">
      <c r="B140" s="42" t="s">
        <v>16</v>
      </c>
      <c r="C140" s="43" t="s">
        <v>24</v>
      </c>
      <c r="D140" s="45" t="s">
        <v>44</v>
      </c>
      <c r="E140" s="43" t="s">
        <v>263</v>
      </c>
      <c r="F140" s="45" t="s">
        <v>264</v>
      </c>
      <c r="G140" s="101">
        <f>IF((VLOOKUP($E140,'Income &amp; Expenditure Backsheet'!$D$7:$AK$184,G$10,0))="","",(VLOOKUP($E140,'Income &amp; Expenditure Backsheet'!$D$7:$AK$184,G$10,0)))</f>
        <v>11539730</v>
      </c>
      <c r="H140" s="102">
        <f>IF((VLOOKUP($E140,'Income &amp; Expenditure Backsheet'!$D$7:$AK$184,H$10,0))="","",(VLOOKUP($E140,'Income &amp; Expenditure Backsheet'!$D$7:$AK$184,H$10,0)))</f>
        <v>2461455</v>
      </c>
      <c r="I140" s="102">
        <f>IF((VLOOKUP($E140,'Income &amp; Expenditure Backsheet'!$D$7:$AK$184,I$10,0))="","",(VLOOKUP($E140,'Income &amp; Expenditure Backsheet'!$D$7:$AK$184,I$10,0)))</f>
        <v>2632105</v>
      </c>
      <c r="J140" s="102">
        <f>IF((VLOOKUP($E140,'Income &amp; Expenditure Backsheet'!$D$7:$AK$184,J$10,0))="","",(VLOOKUP($E140,'Income &amp; Expenditure Backsheet'!$D$7:$AK$184,J$10,0)))</f>
        <v>2741255</v>
      </c>
      <c r="K140" s="102">
        <f>IF((VLOOKUP($E140,'Income &amp; Expenditure Backsheet'!$D$7:$AK$184,K$10,0))="","",(VLOOKUP($E140,'Income &amp; Expenditure Backsheet'!$D$7:$AK$184,K$10,0)))</f>
        <v>3704915</v>
      </c>
      <c r="L140" s="102">
        <f>IF((VLOOKUP($E140,'Income &amp; Expenditure Backsheet'!$D$7:$AK$184,L$10,0))="","",(VLOOKUP($E140,'Income &amp; Expenditure Backsheet'!$D$7:$AK$184,L$10,0)))</f>
        <v>11539730</v>
      </c>
      <c r="M140" s="102">
        <f>IF((VLOOKUP($E140,'Income &amp; Expenditure Backsheet'!$D$7:$AK$184,M$10,0))="","",(VLOOKUP($E140,'Income &amp; Expenditure Backsheet'!$D$7:$AK$184,M$10,0)))</f>
        <v>2332650</v>
      </c>
      <c r="N140" s="102">
        <f>IF((VLOOKUP($E140,'Income &amp; Expenditure Backsheet'!$D$7:$AK$184,N$10,0))="","",(VLOOKUP($E140,'Income &amp; Expenditure Backsheet'!$D$7:$AK$184,N$10,0)))</f>
        <v>2768850</v>
      </c>
      <c r="O140" s="102">
        <f>IF((VLOOKUP($E140,'Income &amp; Expenditure Backsheet'!$D$7:$AK$184,O$10,0))="","",(VLOOKUP($E140,'Income &amp; Expenditure Backsheet'!$D$7:$AK$184,O$10,0)))</f>
        <v>2797450</v>
      </c>
      <c r="P140" s="102">
        <f>IF((VLOOKUP($E140,'Income &amp; Expenditure Backsheet'!$D$7:$AK$184,P$10,0))="","",(VLOOKUP($E140,'Income &amp; Expenditure Backsheet'!$D$7:$AK$184,P$10,0)))</f>
        <v>3640780</v>
      </c>
      <c r="Q140" s="102">
        <f>IF((VLOOKUP($E140,'Income &amp; Expenditure Backsheet'!$D$7:$AK$184,Q$10,0))="","",(VLOOKUP($E140,'Income &amp; Expenditure Backsheet'!$D$7:$AK$184,Q$10,0)))</f>
        <v>11539730</v>
      </c>
      <c r="R140" s="102">
        <f>IF((VLOOKUP($E140,'Income &amp; Expenditure Backsheet'!$D$7:$AK$184,R$10,0))="","",(VLOOKUP($E140,'Income &amp; Expenditure Backsheet'!$D$7:$AK$184,R$10,0)))</f>
        <v>2332636.27</v>
      </c>
      <c r="S140" s="102">
        <f>IF((VLOOKUP($E140,'Income &amp; Expenditure Backsheet'!$D$7:$AK$184,S$10,0))="","",(VLOOKUP($E140,'Income &amp; Expenditure Backsheet'!$D$7:$AK$184,S$10,0)))</f>
        <v>2768872</v>
      </c>
      <c r="T140" s="102">
        <f>IF((VLOOKUP($E140,'Income &amp; Expenditure Backsheet'!$D$7:$AK$184,T$10,0))="","",(VLOOKUP($E140,'Income &amp; Expenditure Backsheet'!$D$7:$AK$184,T$10,0)))</f>
        <v>2797436</v>
      </c>
      <c r="U140" s="102">
        <f>IF((VLOOKUP($E140,'Income &amp; Expenditure Backsheet'!$D$7:$AK$184,U$10,0))="","",(VLOOKUP($E140,'Income &amp; Expenditure Backsheet'!$D$7:$AK$184,U$10,0)))</f>
        <v>3137243</v>
      </c>
      <c r="V140" s="102">
        <f>IF((VLOOKUP($E140,'Income &amp; Expenditure Backsheet'!$D$7:$AK$184,V$10,0))="","",(VLOOKUP($E140,'Income &amp; Expenditure Backsheet'!$D$7:$AK$184,V$10,0)))</f>
        <v>11036187.27</v>
      </c>
    </row>
    <row r="141" spans="2:22" ht="16.5" customHeight="1">
      <c r="B141" s="42" t="s">
        <v>20</v>
      </c>
      <c r="C141" s="43" t="s">
        <v>36</v>
      </c>
      <c r="D141" s="45" t="s">
        <v>64</v>
      </c>
      <c r="E141" s="43" t="s">
        <v>265</v>
      </c>
      <c r="F141" s="45" t="s">
        <v>266</v>
      </c>
      <c r="G141" s="101">
        <f>IF((VLOOKUP($E141,'Income &amp; Expenditure Backsheet'!$D$7:$AK$184,G$10,0))="","",(VLOOKUP($E141,'Income &amp; Expenditure Backsheet'!$D$7:$AK$184,G$10,0)))</f>
        <v>12093000</v>
      </c>
      <c r="H141" s="102">
        <f>IF((VLOOKUP($E141,'Income &amp; Expenditure Backsheet'!$D$7:$AK$184,H$10,0))="","",(VLOOKUP($E141,'Income &amp; Expenditure Backsheet'!$D$7:$AK$184,H$10,0)))</f>
        <v>3023250</v>
      </c>
      <c r="I141" s="102">
        <f>IF((VLOOKUP($E141,'Income &amp; Expenditure Backsheet'!$D$7:$AK$184,I$10,0))="","",(VLOOKUP($E141,'Income &amp; Expenditure Backsheet'!$D$7:$AK$184,I$10,0)))</f>
        <v>3023250</v>
      </c>
      <c r="J141" s="102">
        <f>IF((VLOOKUP($E141,'Income &amp; Expenditure Backsheet'!$D$7:$AK$184,J$10,0))="","",(VLOOKUP($E141,'Income &amp; Expenditure Backsheet'!$D$7:$AK$184,J$10,0)))</f>
        <v>3023250</v>
      </c>
      <c r="K141" s="102">
        <f>IF((VLOOKUP($E141,'Income &amp; Expenditure Backsheet'!$D$7:$AK$184,K$10,0))="","",(VLOOKUP($E141,'Income &amp; Expenditure Backsheet'!$D$7:$AK$184,K$10,0)))</f>
        <v>3023250</v>
      </c>
      <c r="L141" s="102">
        <f>IF((VLOOKUP($E141,'Income &amp; Expenditure Backsheet'!$D$7:$AK$184,L$10,0))="","",(VLOOKUP($E141,'Income &amp; Expenditure Backsheet'!$D$7:$AK$184,L$10,0)))</f>
        <v>12093000</v>
      </c>
      <c r="M141" s="102">
        <f>IF((VLOOKUP($E141,'Income &amp; Expenditure Backsheet'!$D$7:$AK$184,M$10,0))="","",(VLOOKUP($E141,'Income &amp; Expenditure Backsheet'!$D$7:$AK$184,M$10,0)))</f>
        <v>3023250</v>
      </c>
      <c r="N141" s="102">
        <f>IF((VLOOKUP($E141,'Income &amp; Expenditure Backsheet'!$D$7:$AK$184,N$10,0))="","",(VLOOKUP($E141,'Income &amp; Expenditure Backsheet'!$D$7:$AK$184,N$10,0)))</f>
        <v>3023250</v>
      </c>
      <c r="O141" s="102">
        <f>IF((VLOOKUP($E141,'Income &amp; Expenditure Backsheet'!$D$7:$AK$184,O$10,0))="","",(VLOOKUP($E141,'Income &amp; Expenditure Backsheet'!$D$7:$AK$184,O$10,0)))</f>
        <v>3023250</v>
      </c>
      <c r="P141" s="102">
        <f>IF((VLOOKUP($E141,'Income &amp; Expenditure Backsheet'!$D$7:$AK$184,P$10,0))="","",(VLOOKUP($E141,'Income &amp; Expenditure Backsheet'!$D$7:$AK$184,P$10,0)))</f>
        <v>3023250</v>
      </c>
      <c r="Q141" s="102">
        <f>IF((VLOOKUP($E141,'Income &amp; Expenditure Backsheet'!$D$7:$AK$184,Q$10,0))="","",(VLOOKUP($E141,'Income &amp; Expenditure Backsheet'!$D$7:$AK$184,Q$10,0)))</f>
        <v>12093000</v>
      </c>
      <c r="R141" s="102">
        <f>IF((VLOOKUP($E141,'Income &amp; Expenditure Backsheet'!$D$7:$AK$184,R$10,0))="","",(VLOOKUP($E141,'Income &amp; Expenditure Backsheet'!$D$7:$AK$184,R$10,0)))</f>
        <v>3023250</v>
      </c>
      <c r="S141" s="102">
        <f>IF((VLOOKUP($E141,'Income &amp; Expenditure Backsheet'!$D$7:$AK$184,S$10,0))="","",(VLOOKUP($E141,'Income &amp; Expenditure Backsheet'!$D$7:$AK$184,S$10,0)))</f>
        <v>3003250</v>
      </c>
      <c r="T141" s="102">
        <f>IF((VLOOKUP($E141,'Income &amp; Expenditure Backsheet'!$D$7:$AK$184,T$10,0))="","",(VLOOKUP($E141,'Income &amp; Expenditure Backsheet'!$D$7:$AK$184,T$10,0)))</f>
        <v>2927250</v>
      </c>
      <c r="U141" s="102">
        <f>IF((VLOOKUP($E141,'Income &amp; Expenditure Backsheet'!$D$7:$AK$184,U$10,0))="","",(VLOOKUP($E141,'Income &amp; Expenditure Backsheet'!$D$7:$AK$184,U$10,0)))</f>
        <v>2948250</v>
      </c>
      <c r="V141" s="102">
        <f>IF((VLOOKUP($E141,'Income &amp; Expenditure Backsheet'!$D$7:$AK$184,V$10,0))="","",(VLOOKUP($E141,'Income &amp; Expenditure Backsheet'!$D$7:$AK$184,V$10,0)))</f>
        <v>11902000</v>
      </c>
    </row>
    <row r="142" spans="2:22" ht="16.5" customHeight="1">
      <c r="B142" s="42" t="s">
        <v>16</v>
      </c>
      <c r="C142" s="43" t="s">
        <v>26</v>
      </c>
      <c r="D142" s="45" t="s">
        <v>466</v>
      </c>
      <c r="E142" s="43" t="s">
        <v>267</v>
      </c>
      <c r="F142" s="45" t="s">
        <v>268</v>
      </c>
      <c r="G142" s="101">
        <f>IF((VLOOKUP($E142,'Income &amp; Expenditure Backsheet'!$D$7:$AK$184,G$10,0))="","",(VLOOKUP($E142,'Income &amp; Expenditure Backsheet'!$D$7:$AK$184,G$10,0)))</f>
        <v>18179370</v>
      </c>
      <c r="H142" s="102">
        <f>IF((VLOOKUP($E142,'Income &amp; Expenditure Backsheet'!$D$7:$AK$184,H$10,0))="","",(VLOOKUP($E142,'Income &amp; Expenditure Backsheet'!$D$7:$AK$184,H$10,0)))</f>
        <v>4655939</v>
      </c>
      <c r="I142" s="102">
        <f>IF((VLOOKUP($E142,'Income &amp; Expenditure Backsheet'!$D$7:$AK$184,I$10,0))="","",(VLOOKUP($E142,'Income &amp; Expenditure Backsheet'!$D$7:$AK$184,I$10,0)))</f>
        <v>4476324</v>
      </c>
      <c r="J142" s="102">
        <f>IF((VLOOKUP($E142,'Income &amp; Expenditure Backsheet'!$D$7:$AK$184,J$10,0))="","",(VLOOKUP($E142,'Income &amp; Expenditure Backsheet'!$D$7:$AK$184,J$10,0)))</f>
        <v>4476198</v>
      </c>
      <c r="K142" s="102">
        <f>IF((VLOOKUP($E142,'Income &amp; Expenditure Backsheet'!$D$7:$AK$184,K$10,0))="","",(VLOOKUP($E142,'Income &amp; Expenditure Backsheet'!$D$7:$AK$184,K$10,0)))</f>
        <v>4487778</v>
      </c>
      <c r="L142" s="102">
        <f>IF((VLOOKUP($E142,'Income &amp; Expenditure Backsheet'!$D$7:$AK$184,L$10,0))="","",(VLOOKUP($E142,'Income &amp; Expenditure Backsheet'!$D$7:$AK$184,L$10,0)))</f>
        <v>18096239</v>
      </c>
      <c r="M142" s="102">
        <f>IF((VLOOKUP($E142,'Income &amp; Expenditure Backsheet'!$D$7:$AK$184,M$10,0))="","",(VLOOKUP($E142,'Income &amp; Expenditure Backsheet'!$D$7:$AK$184,M$10,0)))</f>
        <v>4655939</v>
      </c>
      <c r="N142" s="102">
        <f>IF((VLOOKUP($E142,'Income &amp; Expenditure Backsheet'!$D$7:$AK$184,N$10,0))="","",(VLOOKUP($E142,'Income &amp; Expenditure Backsheet'!$D$7:$AK$184,N$10,0)))</f>
        <v>4501532</v>
      </c>
      <c r="O142" s="102">
        <f>IF((VLOOKUP($E142,'Income &amp; Expenditure Backsheet'!$D$7:$AK$184,O$10,0))="","",(VLOOKUP($E142,'Income &amp; Expenditure Backsheet'!$D$7:$AK$184,O$10,0)))</f>
        <v>4476197</v>
      </c>
      <c r="P142" s="102">
        <f>IF((VLOOKUP($E142,'Income &amp; Expenditure Backsheet'!$D$7:$AK$184,P$10,0))="","",(VLOOKUP($E142,'Income &amp; Expenditure Backsheet'!$D$7:$AK$184,P$10,0)))</f>
        <v>4545702</v>
      </c>
      <c r="Q142" s="102">
        <f>IF((VLOOKUP($E142,'Income &amp; Expenditure Backsheet'!$D$7:$AK$184,Q$10,0))="","",(VLOOKUP($E142,'Income &amp; Expenditure Backsheet'!$D$7:$AK$184,Q$10,0)))</f>
        <v>18179370</v>
      </c>
      <c r="R142" s="102">
        <f>IF((VLOOKUP($E142,'Income &amp; Expenditure Backsheet'!$D$7:$AK$184,R$10,0))="","",(VLOOKUP($E142,'Income &amp; Expenditure Backsheet'!$D$7:$AK$184,R$10,0)))</f>
        <v>4655939</v>
      </c>
      <c r="S142" s="102">
        <f>IF((VLOOKUP($E142,'Income &amp; Expenditure Backsheet'!$D$7:$AK$184,S$10,0))="","",(VLOOKUP($E142,'Income &amp; Expenditure Backsheet'!$D$7:$AK$184,S$10,0)))</f>
        <v>4197239</v>
      </c>
      <c r="T142" s="102">
        <f>IF((VLOOKUP($E142,'Income &amp; Expenditure Backsheet'!$D$7:$AK$184,T$10,0))="","",(VLOOKUP($E142,'Income &amp; Expenditure Backsheet'!$D$7:$AK$184,T$10,0)))</f>
        <v>4343318</v>
      </c>
      <c r="U142" s="102">
        <f>IF((VLOOKUP($E142,'Income &amp; Expenditure Backsheet'!$D$7:$AK$184,U$10,0))="","",(VLOOKUP($E142,'Income &amp; Expenditure Backsheet'!$D$7:$AK$184,U$10,0)))</f>
        <v>4467343</v>
      </c>
      <c r="V142" s="102">
        <f>IF((VLOOKUP($E142,'Income &amp; Expenditure Backsheet'!$D$7:$AK$184,V$10,0))="","",(VLOOKUP($E142,'Income &amp; Expenditure Backsheet'!$D$7:$AK$184,V$10,0)))</f>
        <v>17663839</v>
      </c>
    </row>
    <row r="143" spans="2:22" ht="16.5" customHeight="1">
      <c r="B143" s="42" t="s">
        <v>16</v>
      </c>
      <c r="C143" s="43" t="s">
        <v>28</v>
      </c>
      <c r="D143" s="45" t="s">
        <v>42</v>
      </c>
      <c r="E143" s="43" t="s">
        <v>269</v>
      </c>
      <c r="F143" s="45" t="s">
        <v>270</v>
      </c>
      <c r="G143" s="101">
        <f>IF((VLOOKUP($E143,'Income &amp; Expenditure Backsheet'!$D$7:$AK$184,G$10,0))="","",(VLOOKUP($E143,'Income &amp; Expenditure Backsheet'!$D$7:$AK$184,G$10,0)))</f>
        <v>24323269</v>
      </c>
      <c r="H143" s="102">
        <f>IF((VLOOKUP($E143,'Income &amp; Expenditure Backsheet'!$D$7:$AK$184,H$10,0))="","",(VLOOKUP($E143,'Income &amp; Expenditure Backsheet'!$D$7:$AK$184,H$10,0)))</f>
        <v>6080817</v>
      </c>
      <c r="I143" s="102">
        <f>IF((VLOOKUP($E143,'Income &amp; Expenditure Backsheet'!$D$7:$AK$184,I$10,0))="","",(VLOOKUP($E143,'Income &amp; Expenditure Backsheet'!$D$7:$AK$184,I$10,0)))</f>
        <v>6080817</v>
      </c>
      <c r="J143" s="102">
        <f>IF((VLOOKUP($E143,'Income &amp; Expenditure Backsheet'!$D$7:$AK$184,J$10,0))="","",(VLOOKUP($E143,'Income &amp; Expenditure Backsheet'!$D$7:$AK$184,J$10,0)))</f>
        <v>6080817</v>
      </c>
      <c r="K143" s="102">
        <f>IF((VLOOKUP($E143,'Income &amp; Expenditure Backsheet'!$D$7:$AK$184,K$10,0))="","",(VLOOKUP($E143,'Income &amp; Expenditure Backsheet'!$D$7:$AK$184,K$10,0)))</f>
        <v>6080817</v>
      </c>
      <c r="L143" s="102">
        <f>IF((VLOOKUP($E143,'Income &amp; Expenditure Backsheet'!$D$7:$AK$184,L$10,0))="","",(VLOOKUP($E143,'Income &amp; Expenditure Backsheet'!$D$7:$AK$184,L$10,0)))</f>
        <v>24323268</v>
      </c>
      <c r="M143" s="102">
        <f>IF((VLOOKUP($E143,'Income &amp; Expenditure Backsheet'!$D$7:$AK$184,M$10,0))="","",(VLOOKUP($E143,'Income &amp; Expenditure Backsheet'!$D$7:$AK$184,M$10,0)))</f>
        <v>6080817</v>
      </c>
      <c r="N143" s="102">
        <f>IF((VLOOKUP($E143,'Income &amp; Expenditure Backsheet'!$D$7:$AK$184,N$10,0))="","",(VLOOKUP($E143,'Income &amp; Expenditure Backsheet'!$D$7:$AK$184,N$10,0)))</f>
        <v>6080817</v>
      </c>
      <c r="O143" s="102">
        <f>IF((VLOOKUP($E143,'Income &amp; Expenditure Backsheet'!$D$7:$AK$184,O$10,0))="","",(VLOOKUP($E143,'Income &amp; Expenditure Backsheet'!$D$7:$AK$184,O$10,0)))</f>
        <v>6080817</v>
      </c>
      <c r="P143" s="102">
        <f>IF((VLOOKUP($E143,'Income &amp; Expenditure Backsheet'!$D$7:$AK$184,P$10,0))="","",(VLOOKUP($E143,'Income &amp; Expenditure Backsheet'!$D$7:$AK$184,P$10,0)))</f>
        <v>6080817</v>
      </c>
      <c r="Q143" s="102">
        <f>IF((VLOOKUP($E143,'Income &amp; Expenditure Backsheet'!$D$7:$AK$184,Q$10,0))="","",(VLOOKUP($E143,'Income &amp; Expenditure Backsheet'!$D$7:$AK$184,Q$10,0)))</f>
        <v>24323268</v>
      </c>
      <c r="R143" s="102">
        <f>IF((VLOOKUP($E143,'Income &amp; Expenditure Backsheet'!$D$7:$AK$184,R$10,0))="","",(VLOOKUP($E143,'Income &amp; Expenditure Backsheet'!$D$7:$AK$184,R$10,0)))</f>
        <v>6080817</v>
      </c>
      <c r="S143" s="102">
        <f>IF((VLOOKUP($E143,'Income &amp; Expenditure Backsheet'!$D$7:$AK$184,S$10,0))="","",(VLOOKUP($E143,'Income &amp; Expenditure Backsheet'!$D$7:$AK$184,S$10,0)))</f>
        <v>6080817</v>
      </c>
      <c r="T143" s="102">
        <f>IF((VLOOKUP($E143,'Income &amp; Expenditure Backsheet'!$D$7:$AK$184,T$10,0))="","",(VLOOKUP($E143,'Income &amp; Expenditure Backsheet'!$D$7:$AK$184,T$10,0)))</f>
        <v>6080817</v>
      </c>
      <c r="U143" s="102">
        <f>IF((VLOOKUP($E143,'Income &amp; Expenditure Backsheet'!$D$7:$AK$184,U$10,0))="","",(VLOOKUP($E143,'Income &amp; Expenditure Backsheet'!$D$7:$AK$184,U$10,0)))</f>
        <v>6080817</v>
      </c>
      <c r="V143" s="102">
        <f>IF((VLOOKUP($E143,'Income &amp; Expenditure Backsheet'!$D$7:$AK$184,V$10,0))="","",(VLOOKUP($E143,'Income &amp; Expenditure Backsheet'!$D$7:$AK$184,V$10,0)))</f>
        <v>24323268</v>
      </c>
    </row>
    <row r="144" spans="2:22" ht="16.5" customHeight="1">
      <c r="B144" s="42" t="s">
        <v>18</v>
      </c>
      <c r="C144" s="43" t="s">
        <v>30</v>
      </c>
      <c r="D144" s="45" t="s">
        <v>52</v>
      </c>
      <c r="E144" s="43" t="s">
        <v>271</v>
      </c>
      <c r="F144" s="45" t="s">
        <v>272</v>
      </c>
      <c r="G144" s="101">
        <f>IF((VLOOKUP($E144,'Income &amp; Expenditure Backsheet'!$D$7:$AK$184,G$10,0))="","",(VLOOKUP($E144,'Income &amp; Expenditure Backsheet'!$D$7:$AK$184,G$10,0)))</f>
        <v>2447000</v>
      </c>
      <c r="H144" s="102">
        <f>IF((VLOOKUP($E144,'Income &amp; Expenditure Backsheet'!$D$7:$AK$184,H$10,0))="","",(VLOOKUP($E144,'Income &amp; Expenditure Backsheet'!$D$7:$AK$184,H$10,0)))</f>
        <v>578000</v>
      </c>
      <c r="I144" s="102">
        <f>IF((VLOOKUP($E144,'Income &amp; Expenditure Backsheet'!$D$7:$AK$184,I$10,0))="","",(VLOOKUP($E144,'Income &amp; Expenditure Backsheet'!$D$7:$AK$184,I$10,0)))</f>
        <v>578000</v>
      </c>
      <c r="J144" s="102">
        <f>IF((VLOOKUP($E144,'Income &amp; Expenditure Backsheet'!$D$7:$AK$184,J$10,0))="","",(VLOOKUP($E144,'Income &amp; Expenditure Backsheet'!$D$7:$AK$184,J$10,0)))</f>
        <v>645500</v>
      </c>
      <c r="K144" s="102">
        <f>IF((VLOOKUP($E144,'Income &amp; Expenditure Backsheet'!$D$7:$AK$184,K$10,0))="","",(VLOOKUP($E144,'Income &amp; Expenditure Backsheet'!$D$7:$AK$184,K$10,0)))</f>
        <v>645500</v>
      </c>
      <c r="L144" s="102">
        <f>IF((VLOOKUP($E144,'Income &amp; Expenditure Backsheet'!$D$7:$AK$184,L$10,0))="","",(VLOOKUP($E144,'Income &amp; Expenditure Backsheet'!$D$7:$AK$184,L$10,0)))</f>
        <v>2447000</v>
      </c>
      <c r="M144" s="102">
        <f>IF((VLOOKUP($E144,'Income &amp; Expenditure Backsheet'!$D$7:$AK$184,M$10,0))="","",(VLOOKUP($E144,'Income &amp; Expenditure Backsheet'!$D$7:$AK$184,M$10,0)))</f>
        <v>496010</v>
      </c>
      <c r="N144" s="102">
        <f>IF((VLOOKUP($E144,'Income &amp; Expenditure Backsheet'!$D$7:$AK$184,N$10,0))="","",(VLOOKUP($E144,'Income &amp; Expenditure Backsheet'!$D$7:$AK$184,N$10,0)))</f>
        <v>526710</v>
      </c>
      <c r="O144" s="102">
        <f>IF((VLOOKUP($E144,'Income &amp; Expenditure Backsheet'!$D$7:$AK$184,O$10,0))="","",(VLOOKUP($E144,'Income &amp; Expenditure Backsheet'!$D$7:$AK$184,O$10,0)))</f>
        <v>569265</v>
      </c>
      <c r="P144" s="102">
        <f>IF((VLOOKUP($E144,'Income &amp; Expenditure Backsheet'!$D$7:$AK$184,P$10,0))="","",(VLOOKUP($E144,'Income &amp; Expenditure Backsheet'!$D$7:$AK$184,P$10,0)))</f>
        <v>589315</v>
      </c>
      <c r="Q144" s="102">
        <f>IF((VLOOKUP($E144,'Income &amp; Expenditure Backsheet'!$D$7:$AK$184,Q$10,0))="","",(VLOOKUP($E144,'Income &amp; Expenditure Backsheet'!$D$7:$AK$184,Q$10,0)))</f>
        <v>2181300</v>
      </c>
      <c r="R144" s="102">
        <f>IF((VLOOKUP($E144,'Income &amp; Expenditure Backsheet'!$D$7:$AK$184,R$10,0))="","",(VLOOKUP($E144,'Income &amp; Expenditure Backsheet'!$D$7:$AK$184,R$10,0)))</f>
        <v>496010</v>
      </c>
      <c r="S144" s="102">
        <f>IF((VLOOKUP($E144,'Income &amp; Expenditure Backsheet'!$D$7:$AK$184,S$10,0))="","",(VLOOKUP($E144,'Income &amp; Expenditure Backsheet'!$D$7:$AK$184,S$10,0)))</f>
        <v>526710</v>
      </c>
      <c r="T144" s="102">
        <f>IF((VLOOKUP($E144,'Income &amp; Expenditure Backsheet'!$D$7:$AK$184,T$10,0))="","",(VLOOKUP($E144,'Income &amp; Expenditure Backsheet'!$D$7:$AK$184,T$10,0)))</f>
        <v>569265</v>
      </c>
      <c r="U144" s="102">
        <f>IF((VLOOKUP($E144,'Income &amp; Expenditure Backsheet'!$D$7:$AK$184,U$10,0))="","",(VLOOKUP($E144,'Income &amp; Expenditure Backsheet'!$D$7:$AK$184,U$10,0)))</f>
        <v>576639</v>
      </c>
      <c r="V144" s="102">
        <f>IF((VLOOKUP($E144,'Income &amp; Expenditure Backsheet'!$D$7:$AK$184,V$10,0))="","",(VLOOKUP($E144,'Income &amp; Expenditure Backsheet'!$D$7:$AK$184,V$10,0)))</f>
        <v>2168624</v>
      </c>
    </row>
    <row r="145" spans="2:22" ht="16.5" customHeight="1">
      <c r="B145" s="42" t="s">
        <v>16</v>
      </c>
      <c r="C145" s="43" t="s">
        <v>26</v>
      </c>
      <c r="D145" s="45" t="s">
        <v>466</v>
      </c>
      <c r="E145" s="43" t="s">
        <v>273</v>
      </c>
      <c r="F145" s="45" t="s">
        <v>274</v>
      </c>
      <c r="G145" s="101">
        <f>IF((VLOOKUP($E145,'Income &amp; Expenditure Backsheet'!$D$7:$AK$184,G$10,0))="","",(VLOOKUP($E145,'Income &amp; Expenditure Backsheet'!$D$7:$AK$184,G$10,0)))</f>
        <v>237288556</v>
      </c>
      <c r="H145" s="102">
        <f>IF((VLOOKUP($E145,'Income &amp; Expenditure Backsheet'!$D$7:$AK$184,H$10,0))="","",(VLOOKUP($E145,'Income &amp; Expenditure Backsheet'!$D$7:$AK$184,H$10,0)))</f>
        <v>58901895</v>
      </c>
      <c r="I145" s="102">
        <f>IF((VLOOKUP($E145,'Income &amp; Expenditure Backsheet'!$D$7:$AK$184,I$10,0))="","",(VLOOKUP($E145,'Income &amp; Expenditure Backsheet'!$D$7:$AK$184,I$10,0)))</f>
        <v>58901895</v>
      </c>
      <c r="J145" s="102">
        <f>IF((VLOOKUP($E145,'Income &amp; Expenditure Backsheet'!$D$7:$AK$184,J$10,0))="","",(VLOOKUP($E145,'Income &amp; Expenditure Backsheet'!$D$7:$AK$184,J$10,0)))</f>
        <v>58901895</v>
      </c>
      <c r="K145" s="102">
        <f>IF((VLOOKUP($E145,'Income &amp; Expenditure Backsheet'!$D$7:$AK$184,K$10,0))="","",(VLOOKUP($E145,'Income &amp; Expenditure Backsheet'!$D$7:$AK$184,K$10,0)))</f>
        <v>58901895</v>
      </c>
      <c r="L145" s="102">
        <f>IF((VLOOKUP($E145,'Income &amp; Expenditure Backsheet'!$D$7:$AK$184,L$10,0))="","",(VLOOKUP($E145,'Income &amp; Expenditure Backsheet'!$D$7:$AK$184,L$10,0)))</f>
        <v>235607580</v>
      </c>
      <c r="M145" s="102">
        <f>IF((VLOOKUP($E145,'Income &amp; Expenditure Backsheet'!$D$7:$AK$184,M$10,0))="","",(VLOOKUP($E145,'Income &amp; Expenditure Backsheet'!$D$7:$AK$184,M$10,0)))</f>
        <v>58494809</v>
      </c>
      <c r="N145" s="102">
        <f>IF((VLOOKUP($E145,'Income &amp; Expenditure Backsheet'!$D$7:$AK$184,N$10,0))="","",(VLOOKUP($E145,'Income &amp; Expenditure Backsheet'!$D$7:$AK$184,N$10,0)))</f>
        <v>58446178.176291525</v>
      </c>
      <c r="O145" s="102">
        <f>IF((VLOOKUP($E145,'Income &amp; Expenditure Backsheet'!$D$7:$AK$184,O$10,0))="","",(VLOOKUP($E145,'Income &amp; Expenditure Backsheet'!$D$7:$AK$184,O$10,0)))</f>
        <v>58590201</v>
      </c>
      <c r="P145" s="102">
        <f>IF((VLOOKUP($E145,'Income &amp; Expenditure Backsheet'!$D$7:$AK$184,P$10,0))="","",(VLOOKUP($E145,'Income &amp; Expenditure Backsheet'!$D$7:$AK$184,P$10,0)))</f>
        <v>61803637</v>
      </c>
      <c r="Q145" s="102">
        <f>IF((VLOOKUP($E145,'Income &amp; Expenditure Backsheet'!$D$7:$AK$184,Q$10,0))="","",(VLOOKUP($E145,'Income &amp; Expenditure Backsheet'!$D$7:$AK$184,Q$10,0)))</f>
        <v>237334825.17629153</v>
      </c>
      <c r="R145" s="102">
        <f>IF((VLOOKUP($E145,'Income &amp; Expenditure Backsheet'!$D$7:$AK$184,R$10,0))="","",(VLOOKUP($E145,'Income &amp; Expenditure Backsheet'!$D$7:$AK$184,R$10,0)))</f>
        <v>58494809</v>
      </c>
      <c r="S145" s="102">
        <f>IF((VLOOKUP($E145,'Income &amp; Expenditure Backsheet'!$D$7:$AK$184,S$10,0))="","",(VLOOKUP($E145,'Income &amp; Expenditure Backsheet'!$D$7:$AK$184,S$10,0)))</f>
        <v>58446178.176291525</v>
      </c>
      <c r="T145" s="102">
        <f>IF((VLOOKUP($E145,'Income &amp; Expenditure Backsheet'!$D$7:$AK$184,T$10,0))="","",(VLOOKUP($E145,'Income &amp; Expenditure Backsheet'!$D$7:$AK$184,T$10,0)))</f>
        <v>58590201</v>
      </c>
      <c r="U145" s="102">
        <f>IF((VLOOKUP($E145,'Income &amp; Expenditure Backsheet'!$D$7:$AK$184,U$10,0))="","",(VLOOKUP($E145,'Income &amp; Expenditure Backsheet'!$D$7:$AK$184,U$10,0)))</f>
        <v>61827839.193708502</v>
      </c>
      <c r="V145" s="102">
        <f>IF((VLOOKUP($E145,'Income &amp; Expenditure Backsheet'!$D$7:$AK$184,V$10,0))="","",(VLOOKUP($E145,'Income &amp; Expenditure Backsheet'!$D$7:$AK$184,V$10,0)))</f>
        <v>237359027.37000003</v>
      </c>
    </row>
    <row r="146" spans="2:22" ht="16.5" customHeight="1">
      <c r="B146" s="42" t="s">
        <v>18</v>
      </c>
      <c r="C146" s="43" t="s">
        <v>32</v>
      </c>
      <c r="D146" s="45" t="s">
        <v>50</v>
      </c>
      <c r="E146" s="43" t="s">
        <v>275</v>
      </c>
      <c r="F146" s="45" t="s">
        <v>276</v>
      </c>
      <c r="G146" s="101">
        <f>IF((VLOOKUP($E146,'Income &amp; Expenditure Backsheet'!$D$7:$AK$184,G$10,0))="","",(VLOOKUP($E146,'Income &amp; Expenditure Backsheet'!$D$7:$AK$184,G$10,0)))</f>
        <v>27548890</v>
      </c>
      <c r="H146" s="102">
        <f>IF((VLOOKUP($E146,'Income &amp; Expenditure Backsheet'!$D$7:$AK$184,H$10,0))="","",(VLOOKUP($E146,'Income &amp; Expenditure Backsheet'!$D$7:$AK$184,H$10,0)))</f>
        <v>6887223</v>
      </c>
      <c r="I146" s="102">
        <f>IF((VLOOKUP($E146,'Income &amp; Expenditure Backsheet'!$D$7:$AK$184,I$10,0))="","",(VLOOKUP($E146,'Income &amp; Expenditure Backsheet'!$D$7:$AK$184,I$10,0)))</f>
        <v>6887223</v>
      </c>
      <c r="J146" s="102">
        <f>IF((VLOOKUP($E146,'Income &amp; Expenditure Backsheet'!$D$7:$AK$184,J$10,0))="","",(VLOOKUP($E146,'Income &amp; Expenditure Backsheet'!$D$7:$AK$184,J$10,0)))</f>
        <v>6887223</v>
      </c>
      <c r="K146" s="102">
        <f>IF((VLOOKUP($E146,'Income &amp; Expenditure Backsheet'!$D$7:$AK$184,K$10,0))="","",(VLOOKUP($E146,'Income &amp; Expenditure Backsheet'!$D$7:$AK$184,K$10,0)))</f>
        <v>6887221</v>
      </c>
      <c r="L146" s="102">
        <f>IF((VLOOKUP($E146,'Income &amp; Expenditure Backsheet'!$D$7:$AK$184,L$10,0))="","",(VLOOKUP($E146,'Income &amp; Expenditure Backsheet'!$D$7:$AK$184,L$10,0)))</f>
        <v>27548890</v>
      </c>
      <c r="M146" s="102">
        <f>IF((VLOOKUP($E146,'Income &amp; Expenditure Backsheet'!$D$7:$AK$184,M$10,0))="","",(VLOOKUP($E146,'Income &amp; Expenditure Backsheet'!$D$7:$AK$184,M$10,0)))</f>
        <v>6783608</v>
      </c>
      <c r="N146" s="102">
        <f>IF((VLOOKUP($E146,'Income &amp; Expenditure Backsheet'!$D$7:$AK$184,N$10,0))="","",(VLOOKUP($E146,'Income &amp; Expenditure Backsheet'!$D$7:$AK$184,N$10,0)))</f>
        <v>6858637</v>
      </c>
      <c r="O146" s="102">
        <f>IF((VLOOKUP($E146,'Income &amp; Expenditure Backsheet'!$D$7:$AK$184,O$10,0))="","",(VLOOKUP($E146,'Income &amp; Expenditure Backsheet'!$D$7:$AK$184,O$10,0)))</f>
        <v>7014773</v>
      </c>
      <c r="P146" s="102">
        <f>IF((VLOOKUP($E146,'Income &amp; Expenditure Backsheet'!$D$7:$AK$184,P$10,0))="","",(VLOOKUP($E146,'Income &amp; Expenditure Backsheet'!$D$7:$AK$184,P$10,0)))</f>
        <v>6891872</v>
      </c>
      <c r="Q146" s="102">
        <f>IF((VLOOKUP($E146,'Income &amp; Expenditure Backsheet'!$D$7:$AK$184,Q$10,0))="","",(VLOOKUP($E146,'Income &amp; Expenditure Backsheet'!$D$7:$AK$184,Q$10,0)))</f>
        <v>27548890</v>
      </c>
      <c r="R146" s="102">
        <f>IF((VLOOKUP($E146,'Income &amp; Expenditure Backsheet'!$D$7:$AK$184,R$10,0))="","",(VLOOKUP($E146,'Income &amp; Expenditure Backsheet'!$D$7:$AK$184,R$10,0)))</f>
        <v>6783608</v>
      </c>
      <c r="S146" s="102">
        <f>IF((VLOOKUP($E146,'Income &amp; Expenditure Backsheet'!$D$7:$AK$184,S$10,0))="","",(VLOOKUP($E146,'Income &amp; Expenditure Backsheet'!$D$7:$AK$184,S$10,0)))</f>
        <v>6858637</v>
      </c>
      <c r="T146" s="102">
        <f>IF((VLOOKUP($E146,'Income &amp; Expenditure Backsheet'!$D$7:$AK$184,T$10,0))="","",(VLOOKUP($E146,'Income &amp; Expenditure Backsheet'!$D$7:$AK$184,T$10,0)))</f>
        <v>7014773</v>
      </c>
      <c r="U146" s="102">
        <f>IF((VLOOKUP($E146,'Income &amp; Expenditure Backsheet'!$D$7:$AK$184,U$10,0))="","",(VLOOKUP($E146,'Income &amp; Expenditure Backsheet'!$D$7:$AK$184,U$10,0)))</f>
        <v>6828337</v>
      </c>
      <c r="V146" s="102">
        <f>IF((VLOOKUP($E146,'Income &amp; Expenditure Backsheet'!$D$7:$AK$184,V$10,0))="","",(VLOOKUP($E146,'Income &amp; Expenditure Backsheet'!$D$7:$AK$184,V$10,0)))</f>
        <v>27485355</v>
      </c>
    </row>
    <row r="147" spans="2:22" ht="16.5" customHeight="1">
      <c r="B147" s="42" t="s">
        <v>16</v>
      </c>
      <c r="C147" s="43" t="s">
        <v>26</v>
      </c>
      <c r="D147" s="45" t="s">
        <v>46</v>
      </c>
      <c r="E147" s="43" t="s">
        <v>277</v>
      </c>
      <c r="F147" s="45" t="s">
        <v>278</v>
      </c>
      <c r="G147" s="101">
        <f>IF((VLOOKUP($E147,'Income &amp; Expenditure Backsheet'!$D$7:$AK$184,G$10,0))="","",(VLOOKUP($E147,'Income &amp; Expenditure Backsheet'!$D$7:$AK$184,G$10,0)))</f>
        <v>26976000</v>
      </c>
      <c r="H147" s="102">
        <f>IF((VLOOKUP($E147,'Income &amp; Expenditure Backsheet'!$D$7:$AK$184,H$10,0))="","",(VLOOKUP($E147,'Income &amp; Expenditure Backsheet'!$D$7:$AK$184,H$10,0)))</f>
        <v>5969760</v>
      </c>
      <c r="I147" s="102">
        <f>IF((VLOOKUP($E147,'Income &amp; Expenditure Backsheet'!$D$7:$AK$184,I$10,0))="","",(VLOOKUP($E147,'Income &amp; Expenditure Backsheet'!$D$7:$AK$184,I$10,0)))</f>
        <v>6475880</v>
      </c>
      <c r="J147" s="102">
        <f>IF((VLOOKUP($E147,'Income &amp; Expenditure Backsheet'!$D$7:$AK$184,J$10,0))="","",(VLOOKUP($E147,'Income &amp; Expenditure Backsheet'!$D$7:$AK$184,J$10,0)))</f>
        <v>7366420</v>
      </c>
      <c r="K147" s="102">
        <f>IF((VLOOKUP($E147,'Income &amp; Expenditure Backsheet'!$D$7:$AK$184,K$10,0))="","",(VLOOKUP($E147,'Income &amp; Expenditure Backsheet'!$D$7:$AK$184,K$10,0)))</f>
        <v>7163940</v>
      </c>
      <c r="L147" s="102">
        <f>IF((VLOOKUP($E147,'Income &amp; Expenditure Backsheet'!$D$7:$AK$184,L$10,0))="","",(VLOOKUP($E147,'Income &amp; Expenditure Backsheet'!$D$7:$AK$184,L$10,0)))</f>
        <v>26976000</v>
      </c>
      <c r="M147" s="102">
        <f>IF((VLOOKUP($E147,'Income &amp; Expenditure Backsheet'!$D$7:$AK$184,M$10,0))="","",(VLOOKUP($E147,'Income &amp; Expenditure Backsheet'!$D$7:$AK$184,M$10,0)))</f>
        <v>5969760</v>
      </c>
      <c r="N147" s="102">
        <f>IF((VLOOKUP($E147,'Income &amp; Expenditure Backsheet'!$D$7:$AK$184,N$10,0))="","",(VLOOKUP($E147,'Income &amp; Expenditure Backsheet'!$D$7:$AK$184,N$10,0)))</f>
        <v>6942025</v>
      </c>
      <c r="O147" s="102">
        <f>IF((VLOOKUP($E147,'Income &amp; Expenditure Backsheet'!$D$7:$AK$184,O$10,0))="","",(VLOOKUP($E147,'Income &amp; Expenditure Backsheet'!$D$7:$AK$184,O$10,0)))</f>
        <v>6745016</v>
      </c>
      <c r="P147" s="102">
        <f>IF((VLOOKUP($E147,'Income &amp; Expenditure Backsheet'!$D$7:$AK$184,P$10,0))="","",(VLOOKUP($E147,'Income &amp; Expenditure Backsheet'!$D$7:$AK$184,P$10,0)))</f>
        <v>6593199</v>
      </c>
      <c r="Q147" s="102">
        <f>IF((VLOOKUP($E147,'Income &amp; Expenditure Backsheet'!$D$7:$AK$184,Q$10,0))="","",(VLOOKUP($E147,'Income &amp; Expenditure Backsheet'!$D$7:$AK$184,Q$10,0)))</f>
        <v>26250000</v>
      </c>
      <c r="R147" s="102">
        <f>IF((VLOOKUP($E147,'Income &amp; Expenditure Backsheet'!$D$7:$AK$184,R$10,0))="","",(VLOOKUP($E147,'Income &amp; Expenditure Backsheet'!$D$7:$AK$184,R$10,0)))</f>
        <v>5969760</v>
      </c>
      <c r="S147" s="102">
        <f>IF((VLOOKUP($E147,'Income &amp; Expenditure Backsheet'!$D$7:$AK$184,S$10,0))="","",(VLOOKUP($E147,'Income &amp; Expenditure Backsheet'!$D$7:$AK$184,S$10,0)))</f>
        <v>6942025</v>
      </c>
      <c r="T147" s="102">
        <f>IF((VLOOKUP($E147,'Income &amp; Expenditure Backsheet'!$D$7:$AK$184,T$10,0))="","",(VLOOKUP($E147,'Income &amp; Expenditure Backsheet'!$D$7:$AK$184,T$10,0)))</f>
        <v>6745016</v>
      </c>
      <c r="U147" s="102">
        <f>IF((VLOOKUP($E147,'Income &amp; Expenditure Backsheet'!$D$7:$AK$184,U$10,0))="","",(VLOOKUP($E147,'Income &amp; Expenditure Backsheet'!$D$7:$AK$184,U$10,0)))</f>
        <v>6699999</v>
      </c>
      <c r="V147" s="102">
        <f>IF((VLOOKUP($E147,'Income &amp; Expenditure Backsheet'!$D$7:$AK$184,V$10,0))="","",(VLOOKUP($E147,'Income &amp; Expenditure Backsheet'!$D$7:$AK$184,V$10,0)))</f>
        <v>26356800</v>
      </c>
    </row>
    <row r="148" spans="2:22" ht="16.5" customHeight="1">
      <c r="B148" s="42" t="s">
        <v>16</v>
      </c>
      <c r="C148" s="43" t="s">
        <v>28</v>
      </c>
      <c r="D148" s="45" t="s">
        <v>42</v>
      </c>
      <c r="E148" s="43" t="s">
        <v>279</v>
      </c>
      <c r="F148" s="45" t="s">
        <v>280</v>
      </c>
      <c r="G148" s="101">
        <f>IF((VLOOKUP($E148,'Income &amp; Expenditure Backsheet'!$D$7:$AK$184,G$10,0))="","",(VLOOKUP($E148,'Income &amp; Expenditure Backsheet'!$D$7:$AK$184,G$10,0)))</f>
        <v>281646680</v>
      </c>
      <c r="H148" s="102">
        <f>IF((VLOOKUP($E148,'Income &amp; Expenditure Backsheet'!$D$7:$AK$184,H$10,0))="","",(VLOOKUP($E148,'Income &amp; Expenditure Backsheet'!$D$7:$AK$184,H$10,0)))</f>
        <v>70696337</v>
      </c>
      <c r="I148" s="102">
        <f>IF((VLOOKUP($E148,'Income &amp; Expenditure Backsheet'!$D$7:$AK$184,I$10,0))="","",(VLOOKUP($E148,'Income &amp; Expenditure Backsheet'!$D$7:$AK$184,I$10,0)))</f>
        <v>70651251</v>
      </c>
      <c r="J148" s="102">
        <f>IF((VLOOKUP($E148,'Income &amp; Expenditure Backsheet'!$D$7:$AK$184,J$10,0))="","",(VLOOKUP($E148,'Income &amp; Expenditure Backsheet'!$D$7:$AK$184,J$10,0)))</f>
        <v>70503387</v>
      </c>
      <c r="K148" s="102">
        <f>IF((VLOOKUP($E148,'Income &amp; Expenditure Backsheet'!$D$7:$AK$184,K$10,0))="","",(VLOOKUP($E148,'Income &amp; Expenditure Backsheet'!$D$7:$AK$184,K$10,0)))</f>
        <v>69795705</v>
      </c>
      <c r="L148" s="102">
        <f>IF((VLOOKUP($E148,'Income &amp; Expenditure Backsheet'!$D$7:$AK$184,L$10,0))="","",(VLOOKUP($E148,'Income &amp; Expenditure Backsheet'!$D$7:$AK$184,L$10,0)))</f>
        <v>281646680</v>
      </c>
      <c r="M148" s="102">
        <f>IF((VLOOKUP($E148,'Income &amp; Expenditure Backsheet'!$D$7:$AK$184,M$10,0))="","",(VLOOKUP($E148,'Income &amp; Expenditure Backsheet'!$D$7:$AK$184,M$10,0)))</f>
        <v>72071384.093976885</v>
      </c>
      <c r="N148" s="102">
        <f>IF((VLOOKUP($E148,'Income &amp; Expenditure Backsheet'!$D$7:$AK$184,N$10,0))="","",(VLOOKUP($E148,'Income &amp; Expenditure Backsheet'!$D$7:$AK$184,N$10,0)))</f>
        <v>70674615.576980799</v>
      </c>
      <c r="O148" s="102">
        <f>IF((VLOOKUP($E148,'Income &amp; Expenditure Backsheet'!$D$7:$AK$184,O$10,0))="","",(VLOOKUP($E148,'Income &amp; Expenditure Backsheet'!$D$7:$AK$184,O$10,0)))</f>
        <v>72542000</v>
      </c>
      <c r="P148" s="102">
        <f>IF((VLOOKUP($E148,'Income &amp; Expenditure Backsheet'!$D$7:$AK$184,P$10,0))="","",(VLOOKUP($E148,'Income &amp; Expenditure Backsheet'!$D$7:$AK$184,P$10,0)))</f>
        <v>71082000</v>
      </c>
      <c r="Q148" s="102">
        <f>IF((VLOOKUP($E148,'Income &amp; Expenditure Backsheet'!$D$7:$AK$184,Q$10,0))="","",(VLOOKUP($E148,'Income &amp; Expenditure Backsheet'!$D$7:$AK$184,Q$10,0)))</f>
        <v>286369999.67095768</v>
      </c>
      <c r="R148" s="102">
        <f>IF((VLOOKUP($E148,'Income &amp; Expenditure Backsheet'!$D$7:$AK$184,R$10,0))="","",(VLOOKUP($E148,'Income &amp; Expenditure Backsheet'!$D$7:$AK$184,R$10,0)))</f>
        <v>72071384</v>
      </c>
      <c r="S148" s="102">
        <f>IF((VLOOKUP($E148,'Income &amp; Expenditure Backsheet'!$D$7:$AK$184,S$10,0))="","",(VLOOKUP($E148,'Income &amp; Expenditure Backsheet'!$D$7:$AK$184,S$10,0)))</f>
        <v>70674615.576980799</v>
      </c>
      <c r="T148" s="102">
        <f>IF((VLOOKUP($E148,'Income &amp; Expenditure Backsheet'!$D$7:$AK$184,T$10,0))="","",(VLOOKUP($E148,'Income &amp; Expenditure Backsheet'!$D$7:$AK$184,T$10,0)))</f>
        <v>72542000</v>
      </c>
      <c r="U148" s="102">
        <f>IF((VLOOKUP($E148,'Income &amp; Expenditure Backsheet'!$D$7:$AK$184,U$10,0))="","",(VLOOKUP($E148,'Income &amp; Expenditure Backsheet'!$D$7:$AK$184,U$10,0)))</f>
        <v>73526000</v>
      </c>
      <c r="V148" s="102">
        <f>IF((VLOOKUP($E148,'Income &amp; Expenditure Backsheet'!$D$7:$AK$184,V$10,0))="","",(VLOOKUP($E148,'Income &amp; Expenditure Backsheet'!$D$7:$AK$184,V$10,0)))</f>
        <v>288813999.57698083</v>
      </c>
    </row>
    <row r="149" spans="2:22" ht="16.5" customHeight="1">
      <c r="B149" s="42" t="s">
        <v>18</v>
      </c>
      <c r="C149" s="43" t="s">
        <v>32</v>
      </c>
      <c r="D149" s="45" t="s">
        <v>48</v>
      </c>
      <c r="E149" s="43" t="s">
        <v>281</v>
      </c>
      <c r="F149" s="45" t="s">
        <v>282</v>
      </c>
      <c r="G149" s="101">
        <f>IF((VLOOKUP($E149,'Income &amp; Expenditure Backsheet'!$D$7:$AK$184,G$10,0))="","",(VLOOKUP($E149,'Income &amp; Expenditure Backsheet'!$D$7:$AK$184,G$10,0)))</f>
        <v>22733046</v>
      </c>
      <c r="H149" s="102">
        <f>IF((VLOOKUP($E149,'Income &amp; Expenditure Backsheet'!$D$7:$AK$184,H$10,0))="","",(VLOOKUP($E149,'Income &amp; Expenditure Backsheet'!$D$7:$AK$184,H$10,0)))</f>
        <v>5300140</v>
      </c>
      <c r="I149" s="102">
        <f>IF((VLOOKUP($E149,'Income &amp; Expenditure Backsheet'!$D$7:$AK$184,I$10,0))="","",(VLOOKUP($E149,'Income &amp; Expenditure Backsheet'!$D$7:$AK$184,I$10,0)))</f>
        <v>5889784</v>
      </c>
      <c r="J149" s="102">
        <f>IF((VLOOKUP($E149,'Income &amp; Expenditure Backsheet'!$D$7:$AK$184,J$10,0))="","",(VLOOKUP($E149,'Income &amp; Expenditure Backsheet'!$D$7:$AK$184,J$10,0)))</f>
        <v>5771561</v>
      </c>
      <c r="K149" s="102">
        <f>IF((VLOOKUP($E149,'Income &amp; Expenditure Backsheet'!$D$7:$AK$184,K$10,0))="","",(VLOOKUP($E149,'Income &amp; Expenditure Backsheet'!$D$7:$AK$184,K$10,0)))</f>
        <v>5771561</v>
      </c>
      <c r="L149" s="102">
        <f>IF((VLOOKUP($E149,'Income &amp; Expenditure Backsheet'!$D$7:$AK$184,L$10,0))="","",(VLOOKUP($E149,'Income &amp; Expenditure Backsheet'!$D$7:$AK$184,L$10,0)))</f>
        <v>22733046</v>
      </c>
      <c r="M149" s="102">
        <f>IF((VLOOKUP($E149,'Income &amp; Expenditure Backsheet'!$D$7:$AK$184,M$10,0))="","",(VLOOKUP($E149,'Income &amp; Expenditure Backsheet'!$D$7:$AK$184,M$10,0)))</f>
        <v>5300140</v>
      </c>
      <c r="N149" s="102">
        <f>IF((VLOOKUP($E149,'Income &amp; Expenditure Backsheet'!$D$7:$AK$184,N$10,0))="","",(VLOOKUP($E149,'Income &amp; Expenditure Backsheet'!$D$7:$AK$184,N$10,0)))</f>
        <v>5889784</v>
      </c>
      <c r="O149" s="102">
        <f>IF((VLOOKUP($E149,'Income &amp; Expenditure Backsheet'!$D$7:$AK$184,O$10,0))="","",(VLOOKUP($E149,'Income &amp; Expenditure Backsheet'!$D$7:$AK$184,O$10,0)))</f>
        <v>5771561</v>
      </c>
      <c r="P149" s="102">
        <f>IF((VLOOKUP($E149,'Income &amp; Expenditure Backsheet'!$D$7:$AK$184,P$10,0))="","",(VLOOKUP($E149,'Income &amp; Expenditure Backsheet'!$D$7:$AK$184,P$10,0)))</f>
        <v>5771560</v>
      </c>
      <c r="Q149" s="102">
        <f>IF((VLOOKUP($E149,'Income &amp; Expenditure Backsheet'!$D$7:$AK$184,Q$10,0))="","",(VLOOKUP($E149,'Income &amp; Expenditure Backsheet'!$D$7:$AK$184,Q$10,0)))</f>
        <v>22733045</v>
      </c>
      <c r="R149" s="102">
        <f>IF((VLOOKUP($E149,'Income &amp; Expenditure Backsheet'!$D$7:$AK$184,R$10,0))="","",(VLOOKUP($E149,'Income &amp; Expenditure Backsheet'!$D$7:$AK$184,R$10,0)))</f>
        <v>5300140</v>
      </c>
      <c r="S149" s="102">
        <f>IF((VLOOKUP($E149,'Income &amp; Expenditure Backsheet'!$D$7:$AK$184,S$10,0))="","",(VLOOKUP($E149,'Income &amp; Expenditure Backsheet'!$D$7:$AK$184,S$10,0)))</f>
        <v>5511033</v>
      </c>
      <c r="T149" s="102">
        <f>IF((VLOOKUP($E149,'Income &amp; Expenditure Backsheet'!$D$7:$AK$184,T$10,0))="","",(VLOOKUP($E149,'Income &amp; Expenditure Backsheet'!$D$7:$AK$184,T$10,0)))</f>
        <v>5960936</v>
      </c>
      <c r="U149" s="102">
        <f>IF((VLOOKUP($E149,'Income &amp; Expenditure Backsheet'!$D$7:$AK$184,U$10,0))="","",(VLOOKUP($E149,'Income &amp; Expenditure Backsheet'!$D$7:$AK$184,U$10,0)))</f>
        <v>5599331</v>
      </c>
      <c r="V149" s="102">
        <f>IF((VLOOKUP($E149,'Income &amp; Expenditure Backsheet'!$D$7:$AK$184,V$10,0))="","",(VLOOKUP($E149,'Income &amp; Expenditure Backsheet'!$D$7:$AK$184,V$10,0)))</f>
        <v>22371440</v>
      </c>
    </row>
    <row r="150" spans="2:22" ht="16.5" customHeight="1">
      <c r="B150" s="42" t="s">
        <v>22</v>
      </c>
      <c r="C150" s="43" t="s">
        <v>38</v>
      </c>
      <c r="D150" s="45" t="s">
        <v>60</v>
      </c>
      <c r="E150" s="43" t="s">
        <v>283</v>
      </c>
      <c r="F150" s="45" t="s">
        <v>284</v>
      </c>
      <c r="G150" s="101">
        <f>IF((VLOOKUP($E150,'Income &amp; Expenditure Backsheet'!$D$7:$AK$184,G$10,0))="","",(VLOOKUP($E150,'Income &amp; Expenditure Backsheet'!$D$7:$AK$184,G$10,0)))</f>
        <v>9034500</v>
      </c>
      <c r="H150" s="102">
        <f>IF((VLOOKUP($E150,'Income &amp; Expenditure Backsheet'!$D$7:$AK$184,H$10,0))="","",(VLOOKUP($E150,'Income &amp; Expenditure Backsheet'!$D$7:$AK$184,H$10,0)))</f>
        <v>1863892</v>
      </c>
      <c r="I150" s="102">
        <f>IF((VLOOKUP($E150,'Income &amp; Expenditure Backsheet'!$D$7:$AK$184,I$10,0))="","",(VLOOKUP($E150,'Income &amp; Expenditure Backsheet'!$D$7:$AK$184,I$10,0)))</f>
        <v>1918583</v>
      </c>
      <c r="J150" s="102">
        <f>IF((VLOOKUP($E150,'Income &amp; Expenditure Backsheet'!$D$7:$AK$184,J$10,0))="","",(VLOOKUP($E150,'Income &amp; Expenditure Backsheet'!$D$7:$AK$184,J$10,0)))</f>
        <v>2007792</v>
      </c>
      <c r="K150" s="102">
        <f>IF((VLOOKUP($E150,'Income &amp; Expenditure Backsheet'!$D$7:$AK$184,K$10,0))="","",(VLOOKUP($E150,'Income &amp; Expenditure Backsheet'!$D$7:$AK$184,K$10,0)))</f>
        <v>3244233</v>
      </c>
      <c r="L150" s="102">
        <f>IF((VLOOKUP($E150,'Income &amp; Expenditure Backsheet'!$D$7:$AK$184,L$10,0))="","",(VLOOKUP($E150,'Income &amp; Expenditure Backsheet'!$D$7:$AK$184,L$10,0)))</f>
        <v>9034500</v>
      </c>
      <c r="M150" s="102">
        <f>IF((VLOOKUP($E150,'Income &amp; Expenditure Backsheet'!$D$7:$AK$184,M$10,0))="","",(VLOOKUP($E150,'Income &amp; Expenditure Backsheet'!$D$7:$AK$184,M$10,0)))</f>
        <v>1841808</v>
      </c>
      <c r="N150" s="102">
        <f>IF((VLOOKUP($E150,'Income &amp; Expenditure Backsheet'!$D$7:$AK$184,N$10,0))="","",(VLOOKUP($E150,'Income &amp; Expenditure Backsheet'!$D$7:$AK$184,N$10,0)))</f>
        <v>1889334</v>
      </c>
      <c r="O150" s="102">
        <f>IF((VLOOKUP($E150,'Income &amp; Expenditure Backsheet'!$D$7:$AK$184,O$10,0))="","",(VLOOKUP($E150,'Income &amp; Expenditure Backsheet'!$D$7:$AK$184,O$10,0)))</f>
        <v>2007792</v>
      </c>
      <c r="P150" s="102">
        <f>IF((VLOOKUP($E150,'Income &amp; Expenditure Backsheet'!$D$7:$AK$184,P$10,0))="","",(VLOOKUP($E150,'Income &amp; Expenditure Backsheet'!$D$7:$AK$184,P$10,0)))</f>
        <v>3295566</v>
      </c>
      <c r="Q150" s="102">
        <f>IF((VLOOKUP($E150,'Income &amp; Expenditure Backsheet'!$D$7:$AK$184,Q$10,0))="","",(VLOOKUP($E150,'Income &amp; Expenditure Backsheet'!$D$7:$AK$184,Q$10,0)))</f>
        <v>9034500</v>
      </c>
      <c r="R150" s="102">
        <f>IF((VLOOKUP($E150,'Income &amp; Expenditure Backsheet'!$D$7:$AK$184,R$10,0))="","",(VLOOKUP($E150,'Income &amp; Expenditure Backsheet'!$D$7:$AK$184,R$10,0)))</f>
        <v>1841808</v>
      </c>
      <c r="S150" s="102">
        <f>IF((VLOOKUP($E150,'Income &amp; Expenditure Backsheet'!$D$7:$AK$184,S$10,0))="","",(VLOOKUP($E150,'Income &amp; Expenditure Backsheet'!$D$7:$AK$184,S$10,0)))</f>
        <v>1848359</v>
      </c>
      <c r="T150" s="102">
        <f>IF((VLOOKUP($E150,'Income &amp; Expenditure Backsheet'!$D$7:$AK$184,T$10,0))="","",(VLOOKUP($E150,'Income &amp; Expenditure Backsheet'!$D$7:$AK$184,T$10,0)))</f>
        <v>2198366</v>
      </c>
      <c r="U150" s="102">
        <f>IF((VLOOKUP($E150,'Income &amp; Expenditure Backsheet'!$D$7:$AK$184,U$10,0))="","",(VLOOKUP($E150,'Income &amp; Expenditure Backsheet'!$D$7:$AK$184,U$10,0)))</f>
        <v>3145967</v>
      </c>
      <c r="V150" s="102">
        <f>IF((VLOOKUP($E150,'Income &amp; Expenditure Backsheet'!$D$7:$AK$184,V$10,0))="","",(VLOOKUP($E150,'Income &amp; Expenditure Backsheet'!$D$7:$AK$184,V$10,0)))</f>
        <v>9034500</v>
      </c>
    </row>
    <row r="151" spans="2:22" ht="16.5" customHeight="1">
      <c r="B151" s="42" t="s">
        <v>18</v>
      </c>
      <c r="C151" s="43" t="s">
        <v>32</v>
      </c>
      <c r="D151" s="45" t="s">
        <v>50</v>
      </c>
      <c r="E151" s="43" t="s">
        <v>285</v>
      </c>
      <c r="F151" s="45" t="s">
        <v>286</v>
      </c>
      <c r="G151" s="101">
        <f>IF((VLOOKUP($E151,'Income &amp; Expenditure Backsheet'!$D$7:$AK$184,G$10,0))="","",(VLOOKUP($E151,'Income &amp; Expenditure Backsheet'!$D$7:$AK$184,G$10,0)))</f>
        <v>15693000</v>
      </c>
      <c r="H151" s="102">
        <f>IF((VLOOKUP($E151,'Income &amp; Expenditure Backsheet'!$D$7:$AK$184,H$10,0))="","",(VLOOKUP($E151,'Income &amp; Expenditure Backsheet'!$D$7:$AK$184,H$10,0)))</f>
        <v>3923360</v>
      </c>
      <c r="I151" s="102">
        <f>IF((VLOOKUP($E151,'Income &amp; Expenditure Backsheet'!$D$7:$AK$184,I$10,0))="","",(VLOOKUP($E151,'Income &amp; Expenditure Backsheet'!$D$7:$AK$184,I$10,0)))</f>
        <v>3923360</v>
      </c>
      <c r="J151" s="102">
        <f>IF((VLOOKUP($E151,'Income &amp; Expenditure Backsheet'!$D$7:$AK$184,J$10,0))="","",(VLOOKUP($E151,'Income &amp; Expenditure Backsheet'!$D$7:$AK$184,J$10,0)))</f>
        <v>3923360</v>
      </c>
      <c r="K151" s="102">
        <f>IF((VLOOKUP($E151,'Income &amp; Expenditure Backsheet'!$D$7:$AK$184,K$10,0))="","",(VLOOKUP($E151,'Income &amp; Expenditure Backsheet'!$D$7:$AK$184,K$10,0)))</f>
        <v>3923361</v>
      </c>
      <c r="L151" s="102">
        <f>IF((VLOOKUP($E151,'Income &amp; Expenditure Backsheet'!$D$7:$AK$184,L$10,0))="","",(VLOOKUP($E151,'Income &amp; Expenditure Backsheet'!$D$7:$AK$184,L$10,0)))</f>
        <v>15693441</v>
      </c>
      <c r="M151" s="102">
        <f>IF((VLOOKUP($E151,'Income &amp; Expenditure Backsheet'!$D$7:$AK$184,M$10,0))="","",(VLOOKUP($E151,'Income &amp; Expenditure Backsheet'!$D$7:$AK$184,M$10,0)))</f>
        <v>3923360</v>
      </c>
      <c r="N151" s="102">
        <f>IF((VLOOKUP($E151,'Income &amp; Expenditure Backsheet'!$D$7:$AK$184,N$10,0))="","",(VLOOKUP($E151,'Income &amp; Expenditure Backsheet'!$D$7:$AK$184,N$10,0)))</f>
        <v>3923360</v>
      </c>
      <c r="O151" s="102">
        <f>IF((VLOOKUP($E151,'Income &amp; Expenditure Backsheet'!$D$7:$AK$184,O$10,0))="","",(VLOOKUP($E151,'Income &amp; Expenditure Backsheet'!$D$7:$AK$184,O$10,0)))</f>
        <v>3923360</v>
      </c>
      <c r="P151" s="102">
        <f>IF((VLOOKUP($E151,'Income &amp; Expenditure Backsheet'!$D$7:$AK$184,P$10,0))="","",(VLOOKUP($E151,'Income &amp; Expenditure Backsheet'!$D$7:$AK$184,P$10,0)))</f>
        <v>3923361</v>
      </c>
      <c r="Q151" s="102">
        <f>IF((VLOOKUP($E151,'Income &amp; Expenditure Backsheet'!$D$7:$AK$184,Q$10,0))="","",(VLOOKUP($E151,'Income &amp; Expenditure Backsheet'!$D$7:$AK$184,Q$10,0)))</f>
        <v>15693441</v>
      </c>
      <c r="R151" s="102">
        <f>IF((VLOOKUP($E151,'Income &amp; Expenditure Backsheet'!$D$7:$AK$184,R$10,0))="","",(VLOOKUP($E151,'Income &amp; Expenditure Backsheet'!$D$7:$AK$184,R$10,0)))</f>
        <v>3923360</v>
      </c>
      <c r="S151" s="102">
        <f>IF((VLOOKUP($E151,'Income &amp; Expenditure Backsheet'!$D$7:$AK$184,S$10,0))="","",(VLOOKUP($E151,'Income &amp; Expenditure Backsheet'!$D$7:$AK$184,S$10,0)))</f>
        <v>3923360</v>
      </c>
      <c r="T151" s="102">
        <f>IF((VLOOKUP($E151,'Income &amp; Expenditure Backsheet'!$D$7:$AK$184,T$10,0))="","",(VLOOKUP($E151,'Income &amp; Expenditure Backsheet'!$D$7:$AK$184,T$10,0)))</f>
        <v>4291610</v>
      </c>
      <c r="U151" s="102">
        <f>IF((VLOOKUP($E151,'Income &amp; Expenditure Backsheet'!$D$7:$AK$184,U$10,0))="","",(VLOOKUP($E151,'Income &amp; Expenditure Backsheet'!$D$7:$AK$184,U$10,0)))</f>
        <v>4056021</v>
      </c>
      <c r="V151" s="102">
        <f>IF((VLOOKUP($E151,'Income &amp; Expenditure Backsheet'!$D$7:$AK$184,V$10,0))="","",(VLOOKUP($E151,'Income &amp; Expenditure Backsheet'!$D$7:$AK$184,V$10,0)))</f>
        <v>16194351</v>
      </c>
    </row>
    <row r="152" spans="2:22" ht="16.5" customHeight="1">
      <c r="B152" s="42" t="s">
        <v>22</v>
      </c>
      <c r="C152" s="43" t="s">
        <v>40</v>
      </c>
      <c r="D152" s="45" t="s">
        <v>56</v>
      </c>
      <c r="E152" s="43" t="s">
        <v>287</v>
      </c>
      <c r="F152" s="45" t="s">
        <v>288</v>
      </c>
      <c r="G152" s="101">
        <f>IF((VLOOKUP($E152,'Income &amp; Expenditure Backsheet'!$D$7:$AK$184,G$10,0))="","",(VLOOKUP($E152,'Income &amp; Expenditure Backsheet'!$D$7:$AK$184,G$10,0)))</f>
        <v>38678810</v>
      </c>
      <c r="H152" s="102">
        <f>IF((VLOOKUP($E152,'Income &amp; Expenditure Backsheet'!$D$7:$AK$184,H$10,0))="","",(VLOOKUP($E152,'Income &amp; Expenditure Backsheet'!$D$7:$AK$184,H$10,0)))</f>
        <v>9669702</v>
      </c>
      <c r="I152" s="102">
        <f>IF((VLOOKUP($E152,'Income &amp; Expenditure Backsheet'!$D$7:$AK$184,I$10,0))="","",(VLOOKUP($E152,'Income &amp; Expenditure Backsheet'!$D$7:$AK$184,I$10,0)))</f>
        <v>9669702</v>
      </c>
      <c r="J152" s="102">
        <f>IF((VLOOKUP($E152,'Income &amp; Expenditure Backsheet'!$D$7:$AK$184,J$10,0))="","",(VLOOKUP($E152,'Income &amp; Expenditure Backsheet'!$D$7:$AK$184,J$10,0)))</f>
        <v>9669703</v>
      </c>
      <c r="K152" s="102">
        <f>IF((VLOOKUP($E152,'Income &amp; Expenditure Backsheet'!$D$7:$AK$184,K$10,0))="","",(VLOOKUP($E152,'Income &amp; Expenditure Backsheet'!$D$7:$AK$184,K$10,0)))</f>
        <v>9669703</v>
      </c>
      <c r="L152" s="102">
        <f>IF((VLOOKUP($E152,'Income &amp; Expenditure Backsheet'!$D$7:$AK$184,L$10,0))="","",(VLOOKUP($E152,'Income &amp; Expenditure Backsheet'!$D$7:$AK$184,L$10,0)))</f>
        <v>38678810</v>
      </c>
      <c r="M152" s="102">
        <f>IF((VLOOKUP($E152,'Income &amp; Expenditure Backsheet'!$D$7:$AK$184,M$10,0))="","",(VLOOKUP($E152,'Income &amp; Expenditure Backsheet'!$D$7:$AK$184,M$10,0)))</f>
        <v>9669702</v>
      </c>
      <c r="N152" s="102">
        <f>IF((VLOOKUP($E152,'Income &amp; Expenditure Backsheet'!$D$7:$AK$184,N$10,0))="","",(VLOOKUP($E152,'Income &amp; Expenditure Backsheet'!$D$7:$AK$184,N$10,0)))</f>
        <v>9669702</v>
      </c>
      <c r="O152" s="102">
        <f>IF((VLOOKUP($E152,'Income &amp; Expenditure Backsheet'!$D$7:$AK$184,O$10,0))="","",(VLOOKUP($E152,'Income &amp; Expenditure Backsheet'!$D$7:$AK$184,O$10,0)))</f>
        <v>9669703</v>
      </c>
      <c r="P152" s="102">
        <f>IF((VLOOKUP($E152,'Income &amp; Expenditure Backsheet'!$D$7:$AK$184,P$10,0))="","",(VLOOKUP($E152,'Income &amp; Expenditure Backsheet'!$D$7:$AK$184,P$10,0)))</f>
        <v>9669703</v>
      </c>
      <c r="Q152" s="102">
        <f>IF((VLOOKUP($E152,'Income &amp; Expenditure Backsheet'!$D$7:$AK$184,Q$10,0))="","",(VLOOKUP($E152,'Income &amp; Expenditure Backsheet'!$D$7:$AK$184,Q$10,0)))</f>
        <v>38678810</v>
      </c>
      <c r="R152" s="102">
        <f>IF((VLOOKUP($E152,'Income &amp; Expenditure Backsheet'!$D$7:$AK$184,R$10,0))="","",(VLOOKUP($E152,'Income &amp; Expenditure Backsheet'!$D$7:$AK$184,R$10,0)))</f>
        <v>9669702</v>
      </c>
      <c r="S152" s="102">
        <f>IF((VLOOKUP($E152,'Income &amp; Expenditure Backsheet'!$D$7:$AK$184,S$10,0))="","",(VLOOKUP($E152,'Income &amp; Expenditure Backsheet'!$D$7:$AK$184,S$10,0)))</f>
        <v>9669702</v>
      </c>
      <c r="T152" s="102">
        <f>IF((VLOOKUP($E152,'Income &amp; Expenditure Backsheet'!$D$7:$AK$184,T$10,0))="","",(VLOOKUP($E152,'Income &amp; Expenditure Backsheet'!$D$7:$AK$184,T$10,0)))</f>
        <v>9669703</v>
      </c>
      <c r="U152" s="102">
        <f>IF((VLOOKUP($E152,'Income &amp; Expenditure Backsheet'!$D$7:$AK$184,U$10,0))="","",(VLOOKUP($E152,'Income &amp; Expenditure Backsheet'!$D$7:$AK$184,U$10,0)))</f>
        <v>9669703</v>
      </c>
      <c r="V152" s="102">
        <f>IF((VLOOKUP($E152,'Income &amp; Expenditure Backsheet'!$D$7:$AK$184,V$10,0))="","",(VLOOKUP($E152,'Income &amp; Expenditure Backsheet'!$D$7:$AK$184,V$10,0)))</f>
        <v>38678810</v>
      </c>
    </row>
    <row r="153" spans="2:22" ht="16.5" customHeight="1">
      <c r="B153" s="42" t="s">
        <v>22</v>
      </c>
      <c r="C153" s="43" t="s">
        <v>40</v>
      </c>
      <c r="D153" s="45" t="s">
        <v>56</v>
      </c>
      <c r="E153" s="43" t="s">
        <v>289</v>
      </c>
      <c r="F153" s="45" t="s">
        <v>290</v>
      </c>
      <c r="G153" s="101">
        <f>IF((VLOOKUP($E153,'Income &amp; Expenditure Backsheet'!$D$7:$AK$184,G$10,0))="","",(VLOOKUP($E153,'Income &amp; Expenditure Backsheet'!$D$7:$AK$184,G$10,0)))</f>
        <v>17040000</v>
      </c>
      <c r="H153" s="102">
        <f>IF((VLOOKUP($E153,'Income &amp; Expenditure Backsheet'!$D$7:$AK$184,H$10,0))="","",(VLOOKUP($E153,'Income &amp; Expenditure Backsheet'!$D$7:$AK$184,H$10,0)))</f>
        <v>4260000</v>
      </c>
      <c r="I153" s="102">
        <f>IF((VLOOKUP($E153,'Income &amp; Expenditure Backsheet'!$D$7:$AK$184,I$10,0))="","",(VLOOKUP($E153,'Income &amp; Expenditure Backsheet'!$D$7:$AK$184,I$10,0)))</f>
        <v>4260000</v>
      </c>
      <c r="J153" s="102">
        <f>IF((VLOOKUP($E153,'Income &amp; Expenditure Backsheet'!$D$7:$AK$184,J$10,0))="","",(VLOOKUP($E153,'Income &amp; Expenditure Backsheet'!$D$7:$AK$184,J$10,0)))</f>
        <v>4260000</v>
      </c>
      <c r="K153" s="102">
        <f>IF((VLOOKUP($E153,'Income &amp; Expenditure Backsheet'!$D$7:$AK$184,K$10,0))="","",(VLOOKUP($E153,'Income &amp; Expenditure Backsheet'!$D$7:$AK$184,K$10,0)))</f>
        <v>4260000</v>
      </c>
      <c r="L153" s="102">
        <f>IF((VLOOKUP($E153,'Income &amp; Expenditure Backsheet'!$D$7:$AK$184,L$10,0))="","",(VLOOKUP($E153,'Income &amp; Expenditure Backsheet'!$D$7:$AK$184,L$10,0)))</f>
        <v>17040000</v>
      </c>
      <c r="M153" s="102">
        <f>IF((VLOOKUP($E153,'Income &amp; Expenditure Backsheet'!$D$7:$AK$184,M$10,0))="","",(VLOOKUP($E153,'Income &amp; Expenditure Backsheet'!$D$7:$AK$184,M$10,0)))</f>
        <v>4260000</v>
      </c>
      <c r="N153" s="102">
        <f>IF((VLOOKUP($E153,'Income &amp; Expenditure Backsheet'!$D$7:$AK$184,N$10,0))="","",(VLOOKUP($E153,'Income &amp; Expenditure Backsheet'!$D$7:$AK$184,N$10,0)))</f>
        <v>4017111</v>
      </c>
      <c r="O153" s="102">
        <f>IF((VLOOKUP($E153,'Income &amp; Expenditure Backsheet'!$D$7:$AK$184,O$10,0))="","",(VLOOKUP($E153,'Income &amp; Expenditure Backsheet'!$D$7:$AK$184,O$10,0)))</f>
        <v>4177473</v>
      </c>
      <c r="P153" s="102">
        <f>IF((VLOOKUP($E153,'Income &amp; Expenditure Backsheet'!$D$7:$AK$184,P$10,0))="","",(VLOOKUP($E153,'Income &amp; Expenditure Backsheet'!$D$7:$AK$184,P$10,0)))</f>
        <v>4175522</v>
      </c>
      <c r="Q153" s="102">
        <f>IF((VLOOKUP($E153,'Income &amp; Expenditure Backsheet'!$D$7:$AK$184,Q$10,0))="","",(VLOOKUP($E153,'Income &amp; Expenditure Backsheet'!$D$7:$AK$184,Q$10,0)))</f>
        <v>16630106</v>
      </c>
      <c r="R153" s="102">
        <f>IF((VLOOKUP($E153,'Income &amp; Expenditure Backsheet'!$D$7:$AK$184,R$10,0))="","",(VLOOKUP($E153,'Income &amp; Expenditure Backsheet'!$D$7:$AK$184,R$10,0)))</f>
        <v>4260000</v>
      </c>
      <c r="S153" s="102">
        <f>IF((VLOOKUP($E153,'Income &amp; Expenditure Backsheet'!$D$7:$AK$184,S$10,0))="","",(VLOOKUP($E153,'Income &amp; Expenditure Backsheet'!$D$7:$AK$184,S$10,0)))</f>
        <v>4017111</v>
      </c>
      <c r="T153" s="102">
        <f>IF((VLOOKUP($E153,'Income &amp; Expenditure Backsheet'!$D$7:$AK$184,T$10,0))="","",(VLOOKUP($E153,'Income &amp; Expenditure Backsheet'!$D$7:$AK$184,T$10,0)))</f>
        <v>4177473</v>
      </c>
      <c r="U153" s="102">
        <f>IF((VLOOKUP($E153,'Income &amp; Expenditure Backsheet'!$D$7:$AK$184,U$10,0))="","",(VLOOKUP($E153,'Income &amp; Expenditure Backsheet'!$D$7:$AK$184,U$10,0)))</f>
        <v>4428070</v>
      </c>
      <c r="V153" s="102">
        <f>IF((VLOOKUP($E153,'Income &amp; Expenditure Backsheet'!$D$7:$AK$184,V$10,0))="","",(VLOOKUP($E153,'Income &amp; Expenditure Backsheet'!$D$7:$AK$184,V$10,0)))</f>
        <v>16882654</v>
      </c>
    </row>
    <row r="154" spans="2:22" ht="16.5" customHeight="1">
      <c r="B154" s="42" t="s">
        <v>16</v>
      </c>
      <c r="C154" s="43" t="s">
        <v>24</v>
      </c>
      <c r="D154" s="45" t="s">
        <v>44</v>
      </c>
      <c r="E154" s="43" t="s">
        <v>291</v>
      </c>
      <c r="F154" s="45" t="s">
        <v>292</v>
      </c>
      <c r="G154" s="101">
        <f>IF((VLOOKUP($E154,'Income &amp; Expenditure Backsheet'!$D$7:$AK$184,G$10,0))="","",(VLOOKUP($E154,'Income &amp; Expenditure Backsheet'!$D$7:$AK$184,G$10,0)))</f>
        <v>22527000</v>
      </c>
      <c r="H154" s="102">
        <f>IF((VLOOKUP($E154,'Income &amp; Expenditure Backsheet'!$D$7:$AK$184,H$10,0))="","",(VLOOKUP($E154,'Income &amp; Expenditure Backsheet'!$D$7:$AK$184,H$10,0)))</f>
        <v>5632000</v>
      </c>
      <c r="I154" s="102">
        <f>IF((VLOOKUP($E154,'Income &amp; Expenditure Backsheet'!$D$7:$AK$184,I$10,0))="","",(VLOOKUP($E154,'Income &amp; Expenditure Backsheet'!$D$7:$AK$184,I$10,0)))</f>
        <v>5632000</v>
      </c>
      <c r="J154" s="102">
        <f>IF((VLOOKUP($E154,'Income &amp; Expenditure Backsheet'!$D$7:$AK$184,J$10,0))="","",(VLOOKUP($E154,'Income &amp; Expenditure Backsheet'!$D$7:$AK$184,J$10,0)))</f>
        <v>5631000</v>
      </c>
      <c r="K154" s="102">
        <f>IF((VLOOKUP($E154,'Income &amp; Expenditure Backsheet'!$D$7:$AK$184,K$10,0))="","",(VLOOKUP($E154,'Income &amp; Expenditure Backsheet'!$D$7:$AK$184,K$10,0)))</f>
        <v>5632000</v>
      </c>
      <c r="L154" s="102">
        <f>IF((VLOOKUP($E154,'Income &amp; Expenditure Backsheet'!$D$7:$AK$184,L$10,0))="","",(VLOOKUP($E154,'Income &amp; Expenditure Backsheet'!$D$7:$AK$184,L$10,0)))</f>
        <v>22527000</v>
      </c>
      <c r="M154" s="102">
        <f>IF((VLOOKUP($E154,'Income &amp; Expenditure Backsheet'!$D$7:$AK$184,M$10,0))="","",(VLOOKUP($E154,'Income &amp; Expenditure Backsheet'!$D$7:$AK$184,M$10,0)))</f>
        <v>5456000</v>
      </c>
      <c r="N154" s="102">
        <f>IF((VLOOKUP($E154,'Income &amp; Expenditure Backsheet'!$D$7:$AK$184,N$10,0))="","",(VLOOKUP($E154,'Income &amp; Expenditure Backsheet'!$D$7:$AK$184,N$10,0)))</f>
        <v>5456000</v>
      </c>
      <c r="O154" s="102">
        <f>IF((VLOOKUP($E154,'Income &amp; Expenditure Backsheet'!$D$7:$AK$184,O$10,0))="","",(VLOOKUP($E154,'Income &amp; Expenditure Backsheet'!$D$7:$AK$184,O$10,0)))</f>
        <v>5456000</v>
      </c>
      <c r="P154" s="102">
        <f>IF((VLOOKUP($E154,'Income &amp; Expenditure Backsheet'!$D$7:$AK$184,P$10,0))="","",(VLOOKUP($E154,'Income &amp; Expenditure Backsheet'!$D$7:$AK$184,P$10,0)))</f>
        <v>6159000</v>
      </c>
      <c r="Q154" s="102">
        <f>IF((VLOOKUP($E154,'Income &amp; Expenditure Backsheet'!$D$7:$AK$184,Q$10,0))="","",(VLOOKUP($E154,'Income &amp; Expenditure Backsheet'!$D$7:$AK$184,Q$10,0)))</f>
        <v>22527000</v>
      </c>
      <c r="R154" s="102">
        <f>IF((VLOOKUP($E154,'Income &amp; Expenditure Backsheet'!$D$7:$AK$184,R$10,0))="","",(VLOOKUP($E154,'Income &amp; Expenditure Backsheet'!$D$7:$AK$184,R$10,0)))</f>
        <v>5456000</v>
      </c>
      <c r="S154" s="102">
        <f>IF((VLOOKUP($E154,'Income &amp; Expenditure Backsheet'!$D$7:$AK$184,S$10,0))="","",(VLOOKUP($E154,'Income &amp; Expenditure Backsheet'!$D$7:$AK$184,S$10,0)))</f>
        <v>5456000</v>
      </c>
      <c r="T154" s="102">
        <f>IF((VLOOKUP($E154,'Income &amp; Expenditure Backsheet'!$D$7:$AK$184,T$10,0))="","",(VLOOKUP($E154,'Income &amp; Expenditure Backsheet'!$D$7:$AK$184,T$10,0)))</f>
        <v>5456000</v>
      </c>
      <c r="U154" s="102">
        <f>IF((VLOOKUP($E154,'Income &amp; Expenditure Backsheet'!$D$7:$AK$184,U$10,0))="","",(VLOOKUP($E154,'Income &amp; Expenditure Backsheet'!$D$7:$AK$184,U$10,0)))</f>
        <v>7434000</v>
      </c>
      <c r="V154" s="102">
        <f>IF((VLOOKUP($E154,'Income &amp; Expenditure Backsheet'!$D$7:$AK$184,V$10,0))="","",(VLOOKUP($E154,'Income &amp; Expenditure Backsheet'!$D$7:$AK$184,V$10,0)))</f>
        <v>23802000</v>
      </c>
    </row>
    <row r="155" spans="2:22" ht="16.5" customHeight="1">
      <c r="B155" s="42" t="s">
        <v>22</v>
      </c>
      <c r="C155" s="43" t="s">
        <v>38</v>
      </c>
      <c r="D155" s="45" t="s">
        <v>62</v>
      </c>
      <c r="E155" s="43" t="s">
        <v>293</v>
      </c>
      <c r="F155" s="45" t="s">
        <v>294</v>
      </c>
      <c r="G155" s="101">
        <f>IF((VLOOKUP($E155,'Income &amp; Expenditure Backsheet'!$D$7:$AK$184,G$10,0))="","",(VLOOKUP($E155,'Income &amp; Expenditure Backsheet'!$D$7:$AK$184,G$10,0)))</f>
        <v>103723245</v>
      </c>
      <c r="H155" s="102">
        <f>IF((VLOOKUP($E155,'Income &amp; Expenditure Backsheet'!$D$7:$AK$184,H$10,0))="","",(VLOOKUP($E155,'Income &amp; Expenditure Backsheet'!$D$7:$AK$184,H$10,0)))</f>
        <v>25930811</v>
      </c>
      <c r="I155" s="102">
        <f>IF((VLOOKUP($E155,'Income &amp; Expenditure Backsheet'!$D$7:$AK$184,I$10,0))="","",(VLOOKUP($E155,'Income &amp; Expenditure Backsheet'!$D$7:$AK$184,I$10,0)))</f>
        <v>25930811</v>
      </c>
      <c r="J155" s="102">
        <f>IF((VLOOKUP($E155,'Income &amp; Expenditure Backsheet'!$D$7:$AK$184,J$10,0))="","",(VLOOKUP($E155,'Income &amp; Expenditure Backsheet'!$D$7:$AK$184,J$10,0)))</f>
        <v>25930811</v>
      </c>
      <c r="K155" s="102">
        <f>IF((VLOOKUP($E155,'Income &amp; Expenditure Backsheet'!$D$7:$AK$184,K$10,0))="","",(VLOOKUP($E155,'Income &amp; Expenditure Backsheet'!$D$7:$AK$184,K$10,0)))</f>
        <v>25930812</v>
      </c>
      <c r="L155" s="102">
        <f>IF((VLOOKUP($E155,'Income &amp; Expenditure Backsheet'!$D$7:$AK$184,L$10,0))="","",(VLOOKUP($E155,'Income &amp; Expenditure Backsheet'!$D$7:$AK$184,L$10,0)))</f>
        <v>103723245</v>
      </c>
      <c r="M155" s="102">
        <f>IF((VLOOKUP($E155,'Income &amp; Expenditure Backsheet'!$D$7:$AK$184,M$10,0))="","",(VLOOKUP($E155,'Income &amp; Expenditure Backsheet'!$D$7:$AK$184,M$10,0)))</f>
        <v>25750000</v>
      </c>
      <c r="N155" s="102">
        <f>IF((VLOOKUP($E155,'Income &amp; Expenditure Backsheet'!$D$7:$AK$184,N$10,0))="","",(VLOOKUP($E155,'Income &amp; Expenditure Backsheet'!$D$7:$AK$184,N$10,0)))</f>
        <v>24569000</v>
      </c>
      <c r="O155" s="102">
        <f>IF((VLOOKUP($E155,'Income &amp; Expenditure Backsheet'!$D$7:$AK$184,O$10,0))="","",(VLOOKUP($E155,'Income &amp; Expenditure Backsheet'!$D$7:$AK$184,O$10,0)))</f>
        <v>25082000</v>
      </c>
      <c r="P155" s="102">
        <f>IF((VLOOKUP($E155,'Income &amp; Expenditure Backsheet'!$D$7:$AK$184,P$10,0))="","",(VLOOKUP($E155,'Income &amp; Expenditure Backsheet'!$D$7:$AK$184,P$10,0)))</f>
        <v>25082000</v>
      </c>
      <c r="Q155" s="102">
        <f>IF((VLOOKUP($E155,'Income &amp; Expenditure Backsheet'!$D$7:$AK$184,Q$10,0))="","",(VLOOKUP($E155,'Income &amp; Expenditure Backsheet'!$D$7:$AK$184,Q$10,0)))</f>
        <v>100483000</v>
      </c>
      <c r="R155" s="102">
        <f>IF((VLOOKUP($E155,'Income &amp; Expenditure Backsheet'!$D$7:$AK$184,R$10,0))="","",(VLOOKUP($E155,'Income &amp; Expenditure Backsheet'!$D$7:$AK$184,R$10,0)))</f>
        <v>25750000</v>
      </c>
      <c r="S155" s="102">
        <f>IF((VLOOKUP($E155,'Income &amp; Expenditure Backsheet'!$D$7:$AK$184,S$10,0))="","",(VLOOKUP($E155,'Income &amp; Expenditure Backsheet'!$D$7:$AK$184,S$10,0)))</f>
        <v>24569000</v>
      </c>
      <c r="T155" s="102">
        <f>IF((VLOOKUP($E155,'Income &amp; Expenditure Backsheet'!$D$7:$AK$184,T$10,0))="","",(VLOOKUP($E155,'Income &amp; Expenditure Backsheet'!$D$7:$AK$184,T$10,0)))</f>
        <v>25082000</v>
      </c>
      <c r="U155" s="102">
        <f>IF((VLOOKUP($E155,'Income &amp; Expenditure Backsheet'!$D$7:$AK$184,U$10,0))="","",(VLOOKUP($E155,'Income &amp; Expenditure Backsheet'!$D$7:$AK$184,U$10,0)))</f>
        <v>24977000</v>
      </c>
      <c r="V155" s="102">
        <f>IF((VLOOKUP($E155,'Income &amp; Expenditure Backsheet'!$D$7:$AK$184,V$10,0))="","",(VLOOKUP($E155,'Income &amp; Expenditure Backsheet'!$D$7:$AK$184,V$10,0)))</f>
        <v>100378000</v>
      </c>
    </row>
    <row r="156" spans="2:22" ht="16.5" customHeight="1">
      <c r="B156" s="42" t="s">
        <v>18</v>
      </c>
      <c r="C156" s="43" t="s">
        <v>34</v>
      </c>
      <c r="D156" s="45" t="s">
        <v>54</v>
      </c>
      <c r="E156" s="43" t="s">
        <v>295</v>
      </c>
      <c r="F156" s="45" t="s">
        <v>296</v>
      </c>
      <c r="G156" s="101">
        <f>IF((VLOOKUP($E156,'Income &amp; Expenditure Backsheet'!$D$7:$AK$184,G$10,0))="","",(VLOOKUP($E156,'Income &amp; Expenditure Backsheet'!$D$7:$AK$184,G$10,0)))</f>
        <v>13131049</v>
      </c>
      <c r="H156" s="102">
        <f>IF((VLOOKUP($E156,'Income &amp; Expenditure Backsheet'!$D$7:$AK$184,H$10,0))="","",(VLOOKUP($E156,'Income &amp; Expenditure Backsheet'!$D$7:$AK$184,H$10,0)))</f>
        <v>3282763</v>
      </c>
      <c r="I156" s="102">
        <f>IF((VLOOKUP($E156,'Income &amp; Expenditure Backsheet'!$D$7:$AK$184,I$10,0))="","",(VLOOKUP($E156,'Income &amp; Expenditure Backsheet'!$D$7:$AK$184,I$10,0)))</f>
        <v>3282762</v>
      </c>
      <c r="J156" s="102">
        <f>IF((VLOOKUP($E156,'Income &amp; Expenditure Backsheet'!$D$7:$AK$184,J$10,0))="","",(VLOOKUP($E156,'Income &amp; Expenditure Backsheet'!$D$7:$AK$184,J$10,0)))</f>
        <v>3282762</v>
      </c>
      <c r="K156" s="102">
        <f>IF((VLOOKUP($E156,'Income &amp; Expenditure Backsheet'!$D$7:$AK$184,K$10,0))="","",(VLOOKUP($E156,'Income &amp; Expenditure Backsheet'!$D$7:$AK$184,K$10,0)))</f>
        <v>3282762</v>
      </c>
      <c r="L156" s="102">
        <f>IF((VLOOKUP($E156,'Income &amp; Expenditure Backsheet'!$D$7:$AK$184,L$10,0))="","",(VLOOKUP($E156,'Income &amp; Expenditure Backsheet'!$D$7:$AK$184,L$10,0)))</f>
        <v>13131049</v>
      </c>
      <c r="M156" s="102">
        <f>IF((VLOOKUP($E156,'Income &amp; Expenditure Backsheet'!$D$7:$AK$184,M$10,0))="","",(VLOOKUP($E156,'Income &amp; Expenditure Backsheet'!$D$7:$AK$184,M$10,0)))</f>
        <v>3282763</v>
      </c>
      <c r="N156" s="102">
        <f>IF((VLOOKUP($E156,'Income &amp; Expenditure Backsheet'!$D$7:$AK$184,N$10,0))="","",(VLOOKUP($E156,'Income &amp; Expenditure Backsheet'!$D$7:$AK$184,N$10,0)))</f>
        <v>3282762</v>
      </c>
      <c r="O156" s="102">
        <f>IF((VLOOKUP($E156,'Income &amp; Expenditure Backsheet'!$D$7:$AK$184,O$10,0))="","",(VLOOKUP($E156,'Income &amp; Expenditure Backsheet'!$D$7:$AK$184,O$10,0)))</f>
        <v>3282762</v>
      </c>
      <c r="P156" s="102">
        <f>IF((VLOOKUP($E156,'Income &amp; Expenditure Backsheet'!$D$7:$AK$184,P$10,0))="","",(VLOOKUP($E156,'Income &amp; Expenditure Backsheet'!$D$7:$AK$184,P$10,0)))</f>
        <v>3282762</v>
      </c>
      <c r="Q156" s="102">
        <f>IF((VLOOKUP($E156,'Income &amp; Expenditure Backsheet'!$D$7:$AK$184,Q$10,0))="","",(VLOOKUP($E156,'Income &amp; Expenditure Backsheet'!$D$7:$AK$184,Q$10,0)))</f>
        <v>13131049</v>
      </c>
      <c r="R156" s="102">
        <f>IF((VLOOKUP($E156,'Income &amp; Expenditure Backsheet'!$D$7:$AK$184,R$10,0))="","",(VLOOKUP($E156,'Income &amp; Expenditure Backsheet'!$D$7:$AK$184,R$10,0)))</f>
        <v>3282763</v>
      </c>
      <c r="S156" s="102">
        <f>IF((VLOOKUP($E156,'Income &amp; Expenditure Backsheet'!$D$7:$AK$184,S$10,0))="","",(VLOOKUP($E156,'Income &amp; Expenditure Backsheet'!$D$7:$AK$184,S$10,0)))</f>
        <v>3282762</v>
      </c>
      <c r="T156" s="102">
        <f>IF((VLOOKUP($E156,'Income &amp; Expenditure Backsheet'!$D$7:$AK$184,T$10,0))="","",(VLOOKUP($E156,'Income &amp; Expenditure Backsheet'!$D$7:$AK$184,T$10,0)))</f>
        <v>3282762</v>
      </c>
      <c r="U156" s="102">
        <f>IF((VLOOKUP($E156,'Income &amp; Expenditure Backsheet'!$D$7:$AK$184,U$10,0))="","",(VLOOKUP($E156,'Income &amp; Expenditure Backsheet'!$D$7:$AK$184,U$10,0)))</f>
        <v>3282762</v>
      </c>
      <c r="V156" s="102">
        <f>IF((VLOOKUP($E156,'Income &amp; Expenditure Backsheet'!$D$7:$AK$184,V$10,0))="","",(VLOOKUP($E156,'Income &amp; Expenditure Backsheet'!$D$7:$AK$184,V$10,0)))</f>
        <v>13131049</v>
      </c>
    </row>
    <row r="157" spans="2:22" ht="16.5" customHeight="1">
      <c r="B157" s="42" t="s">
        <v>20</v>
      </c>
      <c r="C157" s="43" t="s">
        <v>36</v>
      </c>
      <c r="D157" s="45" t="s">
        <v>64</v>
      </c>
      <c r="E157" s="43" t="s">
        <v>297</v>
      </c>
      <c r="F157" s="45" t="s">
        <v>298</v>
      </c>
      <c r="G157" s="101">
        <f>IF((VLOOKUP($E157,'Income &amp; Expenditure Backsheet'!$D$7:$AK$184,G$10,0))="","",(VLOOKUP($E157,'Income &amp; Expenditure Backsheet'!$D$7:$AK$184,G$10,0)))</f>
        <v>21828441</v>
      </c>
      <c r="H157" s="102">
        <f>IF((VLOOKUP($E157,'Income &amp; Expenditure Backsheet'!$D$7:$AK$184,H$10,0))="","",(VLOOKUP($E157,'Income &amp; Expenditure Backsheet'!$D$7:$AK$184,H$10,0)))</f>
        <v>5457110.25</v>
      </c>
      <c r="I157" s="102">
        <f>IF((VLOOKUP($E157,'Income &amp; Expenditure Backsheet'!$D$7:$AK$184,I$10,0))="","",(VLOOKUP($E157,'Income &amp; Expenditure Backsheet'!$D$7:$AK$184,I$10,0)))</f>
        <v>5457110.25</v>
      </c>
      <c r="J157" s="102">
        <f>IF((VLOOKUP($E157,'Income &amp; Expenditure Backsheet'!$D$7:$AK$184,J$10,0))="","",(VLOOKUP($E157,'Income &amp; Expenditure Backsheet'!$D$7:$AK$184,J$10,0)))</f>
        <v>5457110.25</v>
      </c>
      <c r="K157" s="102">
        <f>IF((VLOOKUP($E157,'Income &amp; Expenditure Backsheet'!$D$7:$AK$184,K$10,0))="","",(VLOOKUP($E157,'Income &amp; Expenditure Backsheet'!$D$7:$AK$184,K$10,0)))</f>
        <v>5457110.25</v>
      </c>
      <c r="L157" s="102">
        <f>IF((VLOOKUP($E157,'Income &amp; Expenditure Backsheet'!$D$7:$AK$184,L$10,0))="","",(VLOOKUP($E157,'Income &amp; Expenditure Backsheet'!$D$7:$AK$184,L$10,0)))</f>
        <v>21828441</v>
      </c>
      <c r="M157" s="102">
        <f>IF((VLOOKUP($E157,'Income &amp; Expenditure Backsheet'!$D$7:$AK$184,M$10,0))="","",(VLOOKUP($E157,'Income &amp; Expenditure Backsheet'!$D$7:$AK$184,M$10,0)))</f>
        <v>5457110.25</v>
      </c>
      <c r="N157" s="102">
        <f>IF((VLOOKUP($E157,'Income &amp; Expenditure Backsheet'!$D$7:$AK$184,N$10,0))="","",(VLOOKUP($E157,'Income &amp; Expenditure Backsheet'!$D$7:$AK$184,N$10,0)))</f>
        <v>5457110.25</v>
      </c>
      <c r="O157" s="102">
        <f>IF((VLOOKUP($E157,'Income &amp; Expenditure Backsheet'!$D$7:$AK$184,O$10,0))="","",(VLOOKUP($E157,'Income &amp; Expenditure Backsheet'!$D$7:$AK$184,O$10,0)))</f>
        <v>5457110.25</v>
      </c>
      <c r="P157" s="102">
        <f>IF((VLOOKUP($E157,'Income &amp; Expenditure Backsheet'!$D$7:$AK$184,P$10,0))="","",(VLOOKUP($E157,'Income &amp; Expenditure Backsheet'!$D$7:$AK$184,P$10,0)))</f>
        <v>5457110.25</v>
      </c>
      <c r="Q157" s="102">
        <f>IF((VLOOKUP($E157,'Income &amp; Expenditure Backsheet'!$D$7:$AK$184,Q$10,0))="","",(VLOOKUP($E157,'Income &amp; Expenditure Backsheet'!$D$7:$AK$184,Q$10,0)))</f>
        <v>21828441</v>
      </c>
      <c r="R157" s="102">
        <f>IF((VLOOKUP($E157,'Income &amp; Expenditure Backsheet'!$D$7:$AK$184,R$10,0))="","",(VLOOKUP($E157,'Income &amp; Expenditure Backsheet'!$D$7:$AK$184,R$10,0)))</f>
        <v>5457110.25</v>
      </c>
      <c r="S157" s="102">
        <f>IF((VLOOKUP($E157,'Income &amp; Expenditure Backsheet'!$D$7:$AK$184,S$10,0))="","",(VLOOKUP($E157,'Income &amp; Expenditure Backsheet'!$D$7:$AK$184,S$10,0)))</f>
        <v>5457110</v>
      </c>
      <c r="T157" s="102">
        <f>IF((VLOOKUP($E157,'Income &amp; Expenditure Backsheet'!$D$7:$AK$184,T$10,0))="","",(VLOOKUP($E157,'Income &amp; Expenditure Backsheet'!$D$7:$AK$184,T$10,0)))</f>
        <v>5457110</v>
      </c>
      <c r="U157" s="102">
        <f>IF((VLOOKUP($E157,'Income &amp; Expenditure Backsheet'!$D$7:$AK$184,U$10,0))="","",(VLOOKUP($E157,'Income &amp; Expenditure Backsheet'!$D$7:$AK$184,U$10,0)))</f>
        <v>5457110</v>
      </c>
      <c r="V157" s="102">
        <f>IF((VLOOKUP($E157,'Income &amp; Expenditure Backsheet'!$D$7:$AK$184,V$10,0))="","",(VLOOKUP($E157,'Income &amp; Expenditure Backsheet'!$D$7:$AK$184,V$10,0)))</f>
        <v>21828440.25</v>
      </c>
    </row>
    <row r="158" spans="2:22" ht="16.5" customHeight="1">
      <c r="B158" s="42" t="s">
        <v>16</v>
      </c>
      <c r="C158" s="43" t="s">
        <v>26</v>
      </c>
      <c r="D158" s="45" t="s">
        <v>46</v>
      </c>
      <c r="E158" s="43" t="s">
        <v>299</v>
      </c>
      <c r="F158" s="45" t="s">
        <v>300</v>
      </c>
      <c r="G158" s="101">
        <f>IF((VLOOKUP($E158,'Income &amp; Expenditure Backsheet'!$D$7:$AK$184,G$10,0))="","",(VLOOKUP($E158,'Income &amp; Expenditure Backsheet'!$D$7:$AK$184,G$10,0)))</f>
        <v>16559574</v>
      </c>
      <c r="H158" s="102">
        <f>IF((VLOOKUP($E158,'Income &amp; Expenditure Backsheet'!$D$7:$AK$184,H$10,0))="","",(VLOOKUP($E158,'Income &amp; Expenditure Backsheet'!$D$7:$AK$184,H$10,0)))</f>
        <v>4139894</v>
      </c>
      <c r="I158" s="102">
        <f>IF((VLOOKUP($E158,'Income &amp; Expenditure Backsheet'!$D$7:$AK$184,I$10,0))="","",(VLOOKUP($E158,'Income &amp; Expenditure Backsheet'!$D$7:$AK$184,I$10,0)))</f>
        <v>4139894</v>
      </c>
      <c r="J158" s="102">
        <f>IF((VLOOKUP($E158,'Income &amp; Expenditure Backsheet'!$D$7:$AK$184,J$10,0))="","",(VLOOKUP($E158,'Income &amp; Expenditure Backsheet'!$D$7:$AK$184,J$10,0)))</f>
        <v>4139893</v>
      </c>
      <c r="K158" s="102">
        <f>IF((VLOOKUP($E158,'Income &amp; Expenditure Backsheet'!$D$7:$AK$184,K$10,0))="","",(VLOOKUP($E158,'Income &amp; Expenditure Backsheet'!$D$7:$AK$184,K$10,0)))</f>
        <v>4139893</v>
      </c>
      <c r="L158" s="102">
        <f>IF((VLOOKUP($E158,'Income &amp; Expenditure Backsheet'!$D$7:$AK$184,L$10,0))="","",(VLOOKUP($E158,'Income &amp; Expenditure Backsheet'!$D$7:$AK$184,L$10,0)))</f>
        <v>16559574</v>
      </c>
      <c r="M158" s="102">
        <f>IF((VLOOKUP($E158,'Income &amp; Expenditure Backsheet'!$D$7:$AK$184,M$10,0))="","",(VLOOKUP($E158,'Income &amp; Expenditure Backsheet'!$D$7:$AK$184,M$10,0)))</f>
        <v>4139894</v>
      </c>
      <c r="N158" s="102">
        <f>IF((VLOOKUP($E158,'Income &amp; Expenditure Backsheet'!$D$7:$AK$184,N$10,0))="","",(VLOOKUP($E158,'Income &amp; Expenditure Backsheet'!$D$7:$AK$184,N$10,0)))</f>
        <v>4139894</v>
      </c>
      <c r="O158" s="102">
        <f>IF((VLOOKUP($E158,'Income &amp; Expenditure Backsheet'!$D$7:$AK$184,O$10,0))="","",(VLOOKUP($E158,'Income &amp; Expenditure Backsheet'!$D$7:$AK$184,O$10,0)))</f>
        <v>4139893</v>
      </c>
      <c r="P158" s="102">
        <f>IF((VLOOKUP($E158,'Income &amp; Expenditure Backsheet'!$D$7:$AK$184,P$10,0))="","",(VLOOKUP($E158,'Income &amp; Expenditure Backsheet'!$D$7:$AK$184,P$10,0)))</f>
        <v>4139893</v>
      </c>
      <c r="Q158" s="102">
        <f>IF((VLOOKUP($E158,'Income &amp; Expenditure Backsheet'!$D$7:$AK$184,Q$10,0))="","",(VLOOKUP($E158,'Income &amp; Expenditure Backsheet'!$D$7:$AK$184,Q$10,0)))</f>
        <v>16559574</v>
      </c>
      <c r="R158" s="102">
        <f>IF((VLOOKUP($E158,'Income &amp; Expenditure Backsheet'!$D$7:$AK$184,R$10,0))="","",(VLOOKUP($E158,'Income &amp; Expenditure Backsheet'!$D$7:$AK$184,R$10,0)))</f>
        <v>4125334</v>
      </c>
      <c r="S158" s="102">
        <f>IF((VLOOKUP($E158,'Income &amp; Expenditure Backsheet'!$D$7:$AK$184,S$10,0))="","",(VLOOKUP($E158,'Income &amp; Expenditure Backsheet'!$D$7:$AK$184,S$10,0)))</f>
        <v>4156041</v>
      </c>
      <c r="T158" s="102">
        <f>IF((VLOOKUP($E158,'Income &amp; Expenditure Backsheet'!$D$7:$AK$184,T$10,0))="","",(VLOOKUP($E158,'Income &amp; Expenditure Backsheet'!$D$7:$AK$184,T$10,0)))</f>
        <v>4143770</v>
      </c>
      <c r="U158" s="102">
        <f>IF((VLOOKUP($E158,'Income &amp; Expenditure Backsheet'!$D$7:$AK$184,U$10,0))="","",(VLOOKUP($E158,'Income &amp; Expenditure Backsheet'!$D$7:$AK$184,U$10,0)))</f>
        <v>4134429</v>
      </c>
      <c r="V158" s="102">
        <f>IF((VLOOKUP($E158,'Income &amp; Expenditure Backsheet'!$D$7:$AK$184,V$10,0))="","",(VLOOKUP($E158,'Income &amp; Expenditure Backsheet'!$D$7:$AK$184,V$10,0)))</f>
        <v>16559574</v>
      </c>
    </row>
    <row r="159" spans="2:22" ht="16.5" customHeight="1">
      <c r="B159" s="42" t="s">
        <v>18</v>
      </c>
      <c r="C159" s="43" t="s">
        <v>32</v>
      </c>
      <c r="D159" s="45" t="s">
        <v>48</v>
      </c>
      <c r="E159" s="43" t="s">
        <v>301</v>
      </c>
      <c r="F159" s="45" t="s">
        <v>302</v>
      </c>
      <c r="G159" s="101">
        <f>IF((VLOOKUP($E159,'Income &amp; Expenditure Backsheet'!$D$7:$AK$184,G$10,0))="","",(VLOOKUP($E159,'Income &amp; Expenditure Backsheet'!$D$7:$AK$184,G$10,0)))</f>
        <v>99528236</v>
      </c>
      <c r="H159" s="102">
        <f>IF((VLOOKUP($E159,'Income &amp; Expenditure Backsheet'!$D$7:$AK$184,H$10,0))="","",(VLOOKUP($E159,'Income &amp; Expenditure Backsheet'!$D$7:$AK$184,H$10,0)))</f>
        <v>99528236</v>
      </c>
      <c r="I159" s="102">
        <f>IF((VLOOKUP($E159,'Income &amp; Expenditure Backsheet'!$D$7:$AK$184,I$10,0))="","",(VLOOKUP($E159,'Income &amp; Expenditure Backsheet'!$D$7:$AK$184,I$10,0)))</f>
        <v>0</v>
      </c>
      <c r="J159" s="102">
        <f>IF((VLOOKUP($E159,'Income &amp; Expenditure Backsheet'!$D$7:$AK$184,J$10,0))="","",(VLOOKUP($E159,'Income &amp; Expenditure Backsheet'!$D$7:$AK$184,J$10,0)))</f>
        <v>0</v>
      </c>
      <c r="K159" s="102">
        <f>IF((VLOOKUP($E159,'Income &amp; Expenditure Backsheet'!$D$7:$AK$184,K$10,0))="","",(VLOOKUP($E159,'Income &amp; Expenditure Backsheet'!$D$7:$AK$184,K$10,0)))</f>
        <v>0</v>
      </c>
      <c r="L159" s="102">
        <f>IF((VLOOKUP($E159,'Income &amp; Expenditure Backsheet'!$D$7:$AK$184,L$10,0))="","",(VLOOKUP($E159,'Income &amp; Expenditure Backsheet'!$D$7:$AK$184,L$10,0)))</f>
        <v>99528236</v>
      </c>
      <c r="M159" s="102">
        <f>IF((VLOOKUP($E159,'Income &amp; Expenditure Backsheet'!$D$7:$AK$184,M$10,0))="","",(VLOOKUP($E159,'Income &amp; Expenditure Backsheet'!$D$7:$AK$184,M$10,0)))</f>
        <v>99528236</v>
      </c>
      <c r="N159" s="102">
        <f>IF((VLOOKUP($E159,'Income &amp; Expenditure Backsheet'!$D$7:$AK$184,N$10,0))="","",(VLOOKUP($E159,'Income &amp; Expenditure Backsheet'!$D$7:$AK$184,N$10,0)))</f>
        <v>0</v>
      </c>
      <c r="O159" s="102">
        <f>IF((VLOOKUP($E159,'Income &amp; Expenditure Backsheet'!$D$7:$AK$184,O$10,0))="","",(VLOOKUP($E159,'Income &amp; Expenditure Backsheet'!$D$7:$AK$184,O$10,0)))</f>
        <v>0</v>
      </c>
      <c r="P159" s="102">
        <f>IF((VLOOKUP($E159,'Income &amp; Expenditure Backsheet'!$D$7:$AK$184,P$10,0))="","",(VLOOKUP($E159,'Income &amp; Expenditure Backsheet'!$D$7:$AK$184,P$10,0)))</f>
        <v>0</v>
      </c>
      <c r="Q159" s="102">
        <f>IF((VLOOKUP($E159,'Income &amp; Expenditure Backsheet'!$D$7:$AK$184,Q$10,0))="","",(VLOOKUP($E159,'Income &amp; Expenditure Backsheet'!$D$7:$AK$184,Q$10,0)))</f>
        <v>99528236</v>
      </c>
      <c r="R159" s="102">
        <f>IF((VLOOKUP($E159,'Income &amp; Expenditure Backsheet'!$D$7:$AK$184,R$10,0))="","",(VLOOKUP($E159,'Income &amp; Expenditure Backsheet'!$D$7:$AK$184,R$10,0)))</f>
        <v>99528236</v>
      </c>
      <c r="S159" s="102">
        <f>IF((VLOOKUP($E159,'Income &amp; Expenditure Backsheet'!$D$7:$AK$184,S$10,0))="","",(VLOOKUP($E159,'Income &amp; Expenditure Backsheet'!$D$7:$AK$184,S$10,0)))</f>
        <v>0</v>
      </c>
      <c r="T159" s="102">
        <f>IF((VLOOKUP($E159,'Income &amp; Expenditure Backsheet'!$D$7:$AK$184,T$10,0))="","",(VLOOKUP($E159,'Income &amp; Expenditure Backsheet'!$D$7:$AK$184,T$10,0)))</f>
        <v>0</v>
      </c>
      <c r="U159" s="102">
        <f>IF((VLOOKUP($E159,'Income &amp; Expenditure Backsheet'!$D$7:$AK$184,U$10,0))="","",(VLOOKUP($E159,'Income &amp; Expenditure Backsheet'!$D$7:$AK$184,U$10,0)))</f>
        <v>0</v>
      </c>
      <c r="V159" s="102">
        <f>IF((VLOOKUP($E159,'Income &amp; Expenditure Backsheet'!$D$7:$AK$184,V$10,0))="","",(VLOOKUP($E159,'Income &amp; Expenditure Backsheet'!$D$7:$AK$184,V$10,0)))</f>
        <v>99528236</v>
      </c>
    </row>
    <row r="160" spans="2:22" ht="16.5" customHeight="1">
      <c r="B160" s="42" t="s">
        <v>16</v>
      </c>
      <c r="C160" s="43" t="s">
        <v>26</v>
      </c>
      <c r="D160" s="45" t="s">
        <v>466</v>
      </c>
      <c r="E160" s="43" t="s">
        <v>303</v>
      </c>
      <c r="F160" s="45" t="s">
        <v>304</v>
      </c>
      <c r="G160" s="101">
        <f>IF((VLOOKUP($E160,'Income &amp; Expenditure Backsheet'!$D$7:$AK$184,G$10,0))="","",(VLOOKUP($E160,'Income &amp; Expenditure Backsheet'!$D$7:$AK$184,G$10,0)))</f>
        <v>21275975</v>
      </c>
      <c r="H160" s="102">
        <f>IF((VLOOKUP($E160,'Income &amp; Expenditure Backsheet'!$D$7:$AK$184,H$10,0))="","",(VLOOKUP($E160,'Income &amp; Expenditure Backsheet'!$D$7:$AK$184,H$10,0)))</f>
        <v>5043905.25</v>
      </c>
      <c r="I160" s="102">
        <f>IF((VLOOKUP($E160,'Income &amp; Expenditure Backsheet'!$D$7:$AK$184,I$10,0))="","",(VLOOKUP($E160,'Income &amp; Expenditure Backsheet'!$D$7:$AK$184,I$10,0)))</f>
        <v>5043905.25</v>
      </c>
      <c r="J160" s="102">
        <f>IF((VLOOKUP($E160,'Income &amp; Expenditure Backsheet'!$D$7:$AK$184,J$10,0))="","",(VLOOKUP($E160,'Income &amp; Expenditure Backsheet'!$D$7:$AK$184,J$10,0)))</f>
        <v>5043905.25</v>
      </c>
      <c r="K160" s="102">
        <f>IF((VLOOKUP($E160,'Income &amp; Expenditure Backsheet'!$D$7:$AK$184,K$10,0))="","",(VLOOKUP($E160,'Income &amp; Expenditure Backsheet'!$D$7:$AK$184,K$10,0)))</f>
        <v>6144259.25</v>
      </c>
      <c r="L160" s="102">
        <f>IF((VLOOKUP($E160,'Income &amp; Expenditure Backsheet'!$D$7:$AK$184,L$10,0))="","",(VLOOKUP($E160,'Income &amp; Expenditure Backsheet'!$D$7:$AK$184,L$10,0)))</f>
        <v>21275975</v>
      </c>
      <c r="M160" s="102">
        <f>IF((VLOOKUP($E160,'Income &amp; Expenditure Backsheet'!$D$7:$AK$184,M$10,0))="","",(VLOOKUP($E160,'Income &amp; Expenditure Backsheet'!$D$7:$AK$184,M$10,0)))</f>
        <v>4236000</v>
      </c>
      <c r="N160" s="102">
        <f>IF((VLOOKUP($E160,'Income &amp; Expenditure Backsheet'!$D$7:$AK$184,N$10,0))="","",(VLOOKUP($E160,'Income &amp; Expenditure Backsheet'!$D$7:$AK$184,N$10,0)))</f>
        <v>5151000</v>
      </c>
      <c r="O160" s="102">
        <f>IF((VLOOKUP($E160,'Income &amp; Expenditure Backsheet'!$D$7:$AK$184,O$10,0))="","",(VLOOKUP($E160,'Income &amp; Expenditure Backsheet'!$D$7:$AK$184,O$10,0)))</f>
        <v>4421000</v>
      </c>
      <c r="P160" s="102">
        <f>IF((VLOOKUP($E160,'Income &amp; Expenditure Backsheet'!$D$7:$AK$184,P$10,0))="","",(VLOOKUP($E160,'Income &amp; Expenditure Backsheet'!$D$7:$AK$184,P$10,0)))</f>
        <v>6136000</v>
      </c>
      <c r="Q160" s="102">
        <f>IF((VLOOKUP($E160,'Income &amp; Expenditure Backsheet'!$D$7:$AK$184,Q$10,0))="","",(VLOOKUP($E160,'Income &amp; Expenditure Backsheet'!$D$7:$AK$184,Q$10,0)))</f>
        <v>19944000</v>
      </c>
      <c r="R160" s="102">
        <f>IF((VLOOKUP($E160,'Income &amp; Expenditure Backsheet'!$D$7:$AK$184,R$10,0))="","",(VLOOKUP($E160,'Income &amp; Expenditure Backsheet'!$D$7:$AK$184,R$10,0)))</f>
        <v>4236000</v>
      </c>
      <c r="S160" s="102">
        <f>IF((VLOOKUP($E160,'Income &amp; Expenditure Backsheet'!$D$7:$AK$184,S$10,0))="","",(VLOOKUP($E160,'Income &amp; Expenditure Backsheet'!$D$7:$AK$184,S$10,0)))</f>
        <v>5151000</v>
      </c>
      <c r="T160" s="102">
        <f>IF((VLOOKUP($E160,'Income &amp; Expenditure Backsheet'!$D$7:$AK$184,T$10,0))="","",(VLOOKUP($E160,'Income &amp; Expenditure Backsheet'!$D$7:$AK$184,T$10,0)))</f>
        <v>4421000</v>
      </c>
      <c r="U160" s="102">
        <f>IF((VLOOKUP($E160,'Income &amp; Expenditure Backsheet'!$D$7:$AK$184,U$10,0))="","",(VLOOKUP($E160,'Income &amp; Expenditure Backsheet'!$D$7:$AK$184,U$10,0)))</f>
        <v>6136000</v>
      </c>
      <c r="V160" s="102">
        <f>IF((VLOOKUP($E160,'Income &amp; Expenditure Backsheet'!$D$7:$AK$184,V$10,0))="","",(VLOOKUP($E160,'Income &amp; Expenditure Backsheet'!$D$7:$AK$184,V$10,0)))</f>
        <v>19944000</v>
      </c>
    </row>
    <row r="161" spans="2:22" ht="16.5" customHeight="1">
      <c r="B161" s="42" t="s">
        <v>16</v>
      </c>
      <c r="C161" s="43" t="s">
        <v>24</v>
      </c>
      <c r="D161" s="45" t="s">
        <v>44</v>
      </c>
      <c r="E161" s="43" t="s">
        <v>305</v>
      </c>
      <c r="F161" s="45" t="s">
        <v>306</v>
      </c>
      <c r="G161" s="101">
        <f>IF((VLOOKUP($E161,'Income &amp; Expenditure Backsheet'!$D$7:$AK$184,G$10,0))="","",(VLOOKUP($E161,'Income &amp; Expenditure Backsheet'!$D$7:$AK$184,G$10,0)))</f>
        <v>14534607</v>
      </c>
      <c r="H161" s="102">
        <f>IF((VLOOKUP($E161,'Income &amp; Expenditure Backsheet'!$D$7:$AK$184,H$10,0))="","",(VLOOKUP($E161,'Income &amp; Expenditure Backsheet'!$D$7:$AK$184,H$10,0)))</f>
        <v>3133933.5</v>
      </c>
      <c r="I161" s="102">
        <f>IF((VLOOKUP($E161,'Income &amp; Expenditure Backsheet'!$D$7:$AK$184,I$10,0))="","",(VLOOKUP($E161,'Income &amp; Expenditure Backsheet'!$D$7:$AK$184,I$10,0)))</f>
        <v>3333933.5</v>
      </c>
      <c r="J161" s="102">
        <f>IF((VLOOKUP($E161,'Income &amp; Expenditure Backsheet'!$D$7:$AK$184,J$10,0))="","",(VLOOKUP($E161,'Income &amp; Expenditure Backsheet'!$D$7:$AK$184,J$10,0)))</f>
        <v>3133933.5</v>
      </c>
      <c r="K161" s="102">
        <f>IF((VLOOKUP($E161,'Income &amp; Expenditure Backsheet'!$D$7:$AK$184,K$10,0))="","",(VLOOKUP($E161,'Income &amp; Expenditure Backsheet'!$D$7:$AK$184,K$10,0)))</f>
        <v>4932702.5</v>
      </c>
      <c r="L161" s="102">
        <f>IF((VLOOKUP($E161,'Income &amp; Expenditure Backsheet'!$D$7:$AK$184,L$10,0))="","",(VLOOKUP($E161,'Income &amp; Expenditure Backsheet'!$D$7:$AK$184,L$10,0)))</f>
        <v>14534503</v>
      </c>
      <c r="M161" s="102">
        <f>IF((VLOOKUP($E161,'Income &amp; Expenditure Backsheet'!$D$7:$AK$184,M$10,0))="","",(VLOOKUP($E161,'Income &amp; Expenditure Backsheet'!$D$7:$AK$184,M$10,0)))</f>
        <v>3133933.5</v>
      </c>
      <c r="N161" s="102">
        <f>IF((VLOOKUP($E161,'Income &amp; Expenditure Backsheet'!$D$7:$AK$184,N$10,0))="","",(VLOOKUP($E161,'Income &amp; Expenditure Backsheet'!$D$7:$AK$184,N$10,0)))</f>
        <v>3436267</v>
      </c>
      <c r="O161" s="102">
        <f>IF((VLOOKUP($E161,'Income &amp; Expenditure Backsheet'!$D$7:$AK$184,O$10,0))="","",(VLOOKUP($E161,'Income &amp; Expenditure Backsheet'!$D$7:$AK$184,O$10,0)))</f>
        <v>3236267</v>
      </c>
      <c r="P161" s="102">
        <f>IF((VLOOKUP($E161,'Income &amp; Expenditure Backsheet'!$D$7:$AK$184,P$10,0))="","",(VLOOKUP($E161,'Income &amp; Expenditure Backsheet'!$D$7:$AK$184,P$10,0)))</f>
        <v>4728035</v>
      </c>
      <c r="Q161" s="102">
        <f>IF((VLOOKUP($E161,'Income &amp; Expenditure Backsheet'!$D$7:$AK$184,Q$10,0))="","",(VLOOKUP($E161,'Income &amp; Expenditure Backsheet'!$D$7:$AK$184,Q$10,0)))</f>
        <v>14534502.5</v>
      </c>
      <c r="R161" s="102">
        <f>IF((VLOOKUP($E161,'Income &amp; Expenditure Backsheet'!$D$7:$AK$184,R$10,0))="","",(VLOOKUP($E161,'Income &amp; Expenditure Backsheet'!$D$7:$AK$184,R$10,0)))</f>
        <v>3133933.5</v>
      </c>
      <c r="S161" s="102">
        <f>IF((VLOOKUP($E161,'Income &amp; Expenditure Backsheet'!$D$7:$AK$184,S$10,0))="","",(VLOOKUP($E161,'Income &amp; Expenditure Backsheet'!$D$7:$AK$184,S$10,0)))</f>
        <v>3436267</v>
      </c>
      <c r="T161" s="102">
        <f>IF((VLOOKUP($E161,'Income &amp; Expenditure Backsheet'!$D$7:$AK$184,T$10,0))="","",(VLOOKUP($E161,'Income &amp; Expenditure Backsheet'!$D$7:$AK$184,T$10,0)))</f>
        <v>3236266.8333333335</v>
      </c>
      <c r="U161" s="102">
        <f>IF((VLOOKUP($E161,'Income &amp; Expenditure Backsheet'!$D$7:$AK$184,U$10,0))="","",(VLOOKUP($E161,'Income &amp; Expenditure Backsheet'!$D$7:$AK$184,U$10,0)))</f>
        <v>4458533</v>
      </c>
      <c r="V161" s="102">
        <f>IF((VLOOKUP($E161,'Income &amp; Expenditure Backsheet'!$D$7:$AK$184,V$10,0))="","",(VLOOKUP($E161,'Income &amp; Expenditure Backsheet'!$D$7:$AK$184,V$10,0)))</f>
        <v>14265000.333333334</v>
      </c>
    </row>
    <row r="162" spans="2:22" ht="16.5" customHeight="1">
      <c r="B162" s="42" t="s">
        <v>18</v>
      </c>
      <c r="C162" s="43" t="s">
        <v>32</v>
      </c>
      <c r="D162" s="45" t="s">
        <v>48</v>
      </c>
      <c r="E162" s="43" t="s">
        <v>307</v>
      </c>
      <c r="F162" s="45" t="s">
        <v>308</v>
      </c>
      <c r="G162" s="101">
        <f>IF((VLOOKUP($E162,'Income &amp; Expenditure Backsheet'!$D$7:$AK$184,G$10,0))="","",(VLOOKUP($E162,'Income &amp; Expenditure Backsheet'!$D$7:$AK$184,G$10,0)))</f>
        <v>31517000</v>
      </c>
      <c r="H162" s="102">
        <f>IF((VLOOKUP($E162,'Income &amp; Expenditure Backsheet'!$D$7:$AK$184,H$10,0))="","",(VLOOKUP($E162,'Income &amp; Expenditure Backsheet'!$D$7:$AK$184,H$10,0)))</f>
        <v>7879500</v>
      </c>
      <c r="I162" s="102">
        <f>IF((VLOOKUP($E162,'Income &amp; Expenditure Backsheet'!$D$7:$AK$184,I$10,0))="","",(VLOOKUP($E162,'Income &amp; Expenditure Backsheet'!$D$7:$AK$184,I$10,0)))</f>
        <v>7879500</v>
      </c>
      <c r="J162" s="102">
        <f>IF((VLOOKUP($E162,'Income &amp; Expenditure Backsheet'!$D$7:$AK$184,J$10,0))="","",(VLOOKUP($E162,'Income &amp; Expenditure Backsheet'!$D$7:$AK$184,J$10,0)))</f>
        <v>7879500</v>
      </c>
      <c r="K162" s="102">
        <f>IF((VLOOKUP($E162,'Income &amp; Expenditure Backsheet'!$D$7:$AK$184,K$10,0))="","",(VLOOKUP($E162,'Income &amp; Expenditure Backsheet'!$D$7:$AK$184,K$10,0)))</f>
        <v>7879500</v>
      </c>
      <c r="L162" s="102">
        <f>IF((VLOOKUP($E162,'Income &amp; Expenditure Backsheet'!$D$7:$AK$184,L$10,0))="","",(VLOOKUP($E162,'Income &amp; Expenditure Backsheet'!$D$7:$AK$184,L$10,0)))</f>
        <v>31518000</v>
      </c>
      <c r="M162" s="102">
        <f>IF((VLOOKUP($E162,'Income &amp; Expenditure Backsheet'!$D$7:$AK$184,M$10,0))="","",(VLOOKUP($E162,'Income &amp; Expenditure Backsheet'!$D$7:$AK$184,M$10,0)))</f>
        <v>7385000</v>
      </c>
      <c r="N162" s="102">
        <f>IF((VLOOKUP($E162,'Income &amp; Expenditure Backsheet'!$D$7:$AK$184,N$10,0))="","",(VLOOKUP($E162,'Income &amp; Expenditure Backsheet'!$D$7:$AK$184,N$10,0)))</f>
        <v>8103000</v>
      </c>
      <c r="O162" s="102">
        <f>IF((VLOOKUP($E162,'Income &amp; Expenditure Backsheet'!$D$7:$AK$184,O$10,0))="","",(VLOOKUP($E162,'Income &amp; Expenditure Backsheet'!$D$7:$AK$184,O$10,0)))</f>
        <v>8103000</v>
      </c>
      <c r="P162" s="102">
        <f>IF((VLOOKUP($E162,'Income &amp; Expenditure Backsheet'!$D$7:$AK$184,P$10,0))="","",(VLOOKUP($E162,'Income &amp; Expenditure Backsheet'!$D$7:$AK$184,P$10,0)))</f>
        <v>8103000</v>
      </c>
      <c r="Q162" s="102">
        <f>IF((VLOOKUP($E162,'Income &amp; Expenditure Backsheet'!$D$7:$AK$184,Q$10,0))="","",(VLOOKUP($E162,'Income &amp; Expenditure Backsheet'!$D$7:$AK$184,Q$10,0)))</f>
        <v>31694000</v>
      </c>
      <c r="R162" s="102">
        <f>IF((VLOOKUP($E162,'Income &amp; Expenditure Backsheet'!$D$7:$AK$184,R$10,0))="","",(VLOOKUP($E162,'Income &amp; Expenditure Backsheet'!$D$7:$AK$184,R$10,0)))</f>
        <v>7476000</v>
      </c>
      <c r="S162" s="102">
        <f>IF((VLOOKUP($E162,'Income &amp; Expenditure Backsheet'!$D$7:$AK$184,S$10,0))="","",(VLOOKUP($E162,'Income &amp; Expenditure Backsheet'!$D$7:$AK$184,S$10,0)))</f>
        <v>7805000</v>
      </c>
      <c r="T162" s="102">
        <f>IF((VLOOKUP($E162,'Income &amp; Expenditure Backsheet'!$D$7:$AK$184,T$10,0))="","",(VLOOKUP($E162,'Income &amp; Expenditure Backsheet'!$D$7:$AK$184,T$10,0)))</f>
        <v>8764500</v>
      </c>
      <c r="U162" s="102">
        <f>IF((VLOOKUP($E162,'Income &amp; Expenditure Backsheet'!$D$7:$AK$184,U$10,0))="","",(VLOOKUP($E162,'Income &amp; Expenditure Backsheet'!$D$7:$AK$184,U$10,0)))</f>
        <v>9472000</v>
      </c>
      <c r="V162" s="102">
        <f>IF((VLOOKUP($E162,'Income &amp; Expenditure Backsheet'!$D$7:$AK$184,V$10,0))="","",(VLOOKUP($E162,'Income &amp; Expenditure Backsheet'!$D$7:$AK$184,V$10,0)))</f>
        <v>33517500</v>
      </c>
    </row>
    <row r="163" spans="2:22" ht="16.5" customHeight="1">
      <c r="B163" s="42" t="s">
        <v>18</v>
      </c>
      <c r="C163" s="43" t="s">
        <v>34</v>
      </c>
      <c r="D163" s="45" t="s">
        <v>54</v>
      </c>
      <c r="E163" s="43" t="s">
        <v>309</v>
      </c>
      <c r="F163" s="45" t="s">
        <v>310</v>
      </c>
      <c r="G163" s="101">
        <f>IF((VLOOKUP($E163,'Income &amp; Expenditure Backsheet'!$D$7:$AK$184,G$10,0))="","",(VLOOKUP($E163,'Income &amp; Expenditure Backsheet'!$D$7:$AK$184,G$10,0)))</f>
        <v>51438173</v>
      </c>
      <c r="H163" s="102">
        <f>IF((VLOOKUP($E163,'Income &amp; Expenditure Backsheet'!$D$7:$AK$184,H$10,0))="","",(VLOOKUP($E163,'Income &amp; Expenditure Backsheet'!$D$7:$AK$184,H$10,0)))</f>
        <v>12859543</v>
      </c>
      <c r="I163" s="102">
        <f>IF((VLOOKUP($E163,'Income &amp; Expenditure Backsheet'!$D$7:$AK$184,I$10,0))="","",(VLOOKUP($E163,'Income &amp; Expenditure Backsheet'!$D$7:$AK$184,I$10,0)))</f>
        <v>12859543</v>
      </c>
      <c r="J163" s="102">
        <f>IF((VLOOKUP($E163,'Income &amp; Expenditure Backsheet'!$D$7:$AK$184,J$10,0))="","",(VLOOKUP($E163,'Income &amp; Expenditure Backsheet'!$D$7:$AK$184,J$10,0)))</f>
        <v>12859543</v>
      </c>
      <c r="K163" s="102">
        <f>IF((VLOOKUP($E163,'Income &amp; Expenditure Backsheet'!$D$7:$AK$184,K$10,0))="","",(VLOOKUP($E163,'Income &amp; Expenditure Backsheet'!$D$7:$AK$184,K$10,0)))</f>
        <v>12859544</v>
      </c>
      <c r="L163" s="102">
        <f>IF((VLOOKUP($E163,'Income &amp; Expenditure Backsheet'!$D$7:$AK$184,L$10,0))="","",(VLOOKUP($E163,'Income &amp; Expenditure Backsheet'!$D$7:$AK$184,L$10,0)))</f>
        <v>51438173</v>
      </c>
      <c r="M163" s="102">
        <f>IF((VLOOKUP($E163,'Income &amp; Expenditure Backsheet'!$D$7:$AK$184,M$10,0))="","",(VLOOKUP($E163,'Income &amp; Expenditure Backsheet'!$D$7:$AK$184,M$10,0)))</f>
        <v>12244814</v>
      </c>
      <c r="N163" s="102">
        <f>IF((VLOOKUP($E163,'Income &amp; Expenditure Backsheet'!$D$7:$AK$184,N$10,0))="","",(VLOOKUP($E163,'Income &amp; Expenditure Backsheet'!$D$7:$AK$184,N$10,0)))</f>
        <v>12618999</v>
      </c>
      <c r="O163" s="102">
        <f>IF((VLOOKUP($E163,'Income &amp; Expenditure Backsheet'!$D$7:$AK$184,O$10,0))="","",(VLOOKUP($E163,'Income &amp; Expenditure Backsheet'!$D$7:$AK$184,O$10,0)))</f>
        <v>12497700.390000002</v>
      </c>
      <c r="P163" s="102">
        <f>IF((VLOOKUP($E163,'Income &amp; Expenditure Backsheet'!$D$7:$AK$184,P$10,0))="","",(VLOOKUP($E163,'Income &amp; Expenditure Backsheet'!$D$7:$AK$184,P$10,0)))</f>
        <v>14076660</v>
      </c>
      <c r="Q163" s="102">
        <f>IF((VLOOKUP($E163,'Income &amp; Expenditure Backsheet'!$D$7:$AK$184,Q$10,0))="","",(VLOOKUP($E163,'Income &amp; Expenditure Backsheet'!$D$7:$AK$184,Q$10,0)))</f>
        <v>51438173.390000001</v>
      </c>
      <c r="R163" s="102">
        <f>IF((VLOOKUP($E163,'Income &amp; Expenditure Backsheet'!$D$7:$AK$184,R$10,0))="","",(VLOOKUP($E163,'Income &amp; Expenditure Backsheet'!$D$7:$AK$184,R$10,0)))</f>
        <v>12244814</v>
      </c>
      <c r="S163" s="102">
        <f>IF((VLOOKUP($E163,'Income &amp; Expenditure Backsheet'!$D$7:$AK$184,S$10,0))="","",(VLOOKUP($E163,'Income &amp; Expenditure Backsheet'!$D$7:$AK$184,S$10,0)))</f>
        <v>12618999</v>
      </c>
      <c r="T163" s="102">
        <f>IF((VLOOKUP($E163,'Income &amp; Expenditure Backsheet'!$D$7:$AK$184,T$10,0))="","",(VLOOKUP($E163,'Income &amp; Expenditure Backsheet'!$D$7:$AK$184,T$10,0)))</f>
        <v>12497700.390000002</v>
      </c>
      <c r="U163" s="102">
        <f>IF((VLOOKUP($E163,'Income &amp; Expenditure Backsheet'!$D$7:$AK$184,U$10,0))="","",(VLOOKUP($E163,'Income &amp; Expenditure Backsheet'!$D$7:$AK$184,U$10,0)))</f>
        <v>12476923</v>
      </c>
      <c r="V163" s="102">
        <f>IF((VLOOKUP($E163,'Income &amp; Expenditure Backsheet'!$D$7:$AK$184,V$10,0))="","",(VLOOKUP($E163,'Income &amp; Expenditure Backsheet'!$D$7:$AK$184,V$10,0)))</f>
        <v>49838436.390000001</v>
      </c>
    </row>
    <row r="164" spans="2:22" ht="16.5" customHeight="1">
      <c r="B164" s="42" t="s">
        <v>16</v>
      </c>
      <c r="C164" s="43" t="s">
        <v>24</v>
      </c>
      <c r="D164" s="45" t="s">
        <v>44</v>
      </c>
      <c r="E164" s="43" t="s">
        <v>311</v>
      </c>
      <c r="F164" s="45" t="s">
        <v>312</v>
      </c>
      <c r="G164" s="101">
        <f>IF((VLOOKUP($E164,'Income &amp; Expenditure Backsheet'!$D$7:$AK$184,G$10,0))="","",(VLOOKUP($E164,'Income &amp; Expenditure Backsheet'!$D$7:$AK$184,G$10,0)))</f>
        <v>157280007</v>
      </c>
      <c r="H164" s="102">
        <f>IF((VLOOKUP($E164,'Income &amp; Expenditure Backsheet'!$D$7:$AK$184,H$10,0))="","",(VLOOKUP($E164,'Income &amp; Expenditure Backsheet'!$D$7:$AK$184,H$10,0)))</f>
        <v>39320001.5</v>
      </c>
      <c r="I164" s="102">
        <f>IF((VLOOKUP($E164,'Income &amp; Expenditure Backsheet'!$D$7:$AK$184,I$10,0))="","",(VLOOKUP($E164,'Income &amp; Expenditure Backsheet'!$D$7:$AK$184,I$10,0)))</f>
        <v>39320001.5</v>
      </c>
      <c r="J164" s="102">
        <f>IF((VLOOKUP($E164,'Income &amp; Expenditure Backsheet'!$D$7:$AK$184,J$10,0))="","",(VLOOKUP($E164,'Income &amp; Expenditure Backsheet'!$D$7:$AK$184,J$10,0)))</f>
        <v>39320001.5</v>
      </c>
      <c r="K164" s="102">
        <f>IF((VLOOKUP($E164,'Income &amp; Expenditure Backsheet'!$D$7:$AK$184,K$10,0))="","",(VLOOKUP($E164,'Income &amp; Expenditure Backsheet'!$D$7:$AK$184,K$10,0)))</f>
        <v>39320001.5</v>
      </c>
      <c r="L164" s="102">
        <f>IF((VLOOKUP($E164,'Income &amp; Expenditure Backsheet'!$D$7:$AK$184,L$10,0))="","",(VLOOKUP($E164,'Income &amp; Expenditure Backsheet'!$D$7:$AK$184,L$10,0)))</f>
        <v>157280006</v>
      </c>
      <c r="M164" s="102">
        <f>IF((VLOOKUP($E164,'Income &amp; Expenditure Backsheet'!$D$7:$AK$184,M$10,0))="","",(VLOOKUP($E164,'Income &amp; Expenditure Backsheet'!$D$7:$AK$184,M$10,0)))</f>
        <v>40579399.409717754</v>
      </c>
      <c r="N164" s="102">
        <f>IF((VLOOKUP($E164,'Income &amp; Expenditure Backsheet'!$D$7:$AK$184,N$10,0))="","",(VLOOKUP($E164,'Income &amp; Expenditure Backsheet'!$D$7:$AK$184,N$10,0)))</f>
        <v>41409866</v>
      </c>
      <c r="O164" s="102">
        <f>IF((VLOOKUP($E164,'Income &amp; Expenditure Backsheet'!$D$7:$AK$184,O$10,0))="","",(VLOOKUP($E164,'Income &amp; Expenditure Backsheet'!$D$7:$AK$184,O$10,0)))</f>
        <v>41409866</v>
      </c>
      <c r="P164" s="102">
        <f>IF((VLOOKUP($E164,'Income &amp; Expenditure Backsheet'!$D$7:$AK$184,P$10,0))="","",(VLOOKUP($E164,'Income &amp; Expenditure Backsheet'!$D$7:$AK$184,P$10,0)))</f>
        <v>41350170.590282246</v>
      </c>
      <c r="Q164" s="102">
        <f>IF((VLOOKUP($E164,'Income &amp; Expenditure Backsheet'!$D$7:$AK$184,Q$10,0))="","",(VLOOKUP($E164,'Income &amp; Expenditure Backsheet'!$D$7:$AK$184,Q$10,0)))</f>
        <v>164749302</v>
      </c>
      <c r="R164" s="102">
        <f>IF((VLOOKUP($E164,'Income &amp; Expenditure Backsheet'!$D$7:$AK$184,R$10,0))="","",(VLOOKUP($E164,'Income &amp; Expenditure Backsheet'!$D$7:$AK$184,R$10,0)))</f>
        <v>40220567.159717873</v>
      </c>
      <c r="S164" s="102">
        <f>IF((VLOOKUP($E164,'Income &amp; Expenditure Backsheet'!$D$7:$AK$184,S$10,0))="","",(VLOOKUP($E164,'Income &amp; Expenditure Backsheet'!$D$7:$AK$184,S$10,0)))</f>
        <v>41409866</v>
      </c>
      <c r="T164" s="102">
        <f>IF((VLOOKUP($E164,'Income &amp; Expenditure Backsheet'!$D$7:$AK$184,T$10,0))="","",(VLOOKUP($E164,'Income &amp; Expenditure Backsheet'!$D$7:$AK$184,T$10,0)))</f>
        <v>42599661</v>
      </c>
      <c r="U164" s="102">
        <f>IF((VLOOKUP($E164,'Income &amp; Expenditure Backsheet'!$D$7:$AK$184,U$10,0))="","",(VLOOKUP($E164,'Income &amp; Expenditure Backsheet'!$D$7:$AK$184,U$10,0)))</f>
        <v>40330379.840282127</v>
      </c>
      <c r="V164" s="102">
        <f>IF((VLOOKUP($E164,'Income &amp; Expenditure Backsheet'!$D$7:$AK$184,V$10,0))="","",(VLOOKUP($E164,'Income &amp; Expenditure Backsheet'!$D$7:$AK$184,V$10,0)))</f>
        <v>164560474</v>
      </c>
    </row>
    <row r="165" spans="2:22" ht="16.5" customHeight="1">
      <c r="B165" s="42" t="s">
        <v>22</v>
      </c>
      <c r="C165" s="43" t="s">
        <v>38</v>
      </c>
      <c r="D165" s="45" t="s">
        <v>58</v>
      </c>
      <c r="E165" s="43" t="s">
        <v>313</v>
      </c>
      <c r="F165" s="45" t="s">
        <v>314</v>
      </c>
      <c r="G165" s="101">
        <f>IF((VLOOKUP($E165,'Income &amp; Expenditure Backsheet'!$D$7:$AK$184,G$10,0))="","",(VLOOKUP($E165,'Income &amp; Expenditure Backsheet'!$D$7:$AK$184,G$10,0)))</f>
        <v>73106000</v>
      </c>
      <c r="H165" s="102">
        <f>IF((VLOOKUP($E165,'Income &amp; Expenditure Backsheet'!$D$7:$AK$184,H$10,0))="","",(VLOOKUP($E165,'Income &amp; Expenditure Backsheet'!$D$7:$AK$184,H$10,0)))</f>
        <v>18276500</v>
      </c>
      <c r="I165" s="102">
        <f>IF((VLOOKUP($E165,'Income &amp; Expenditure Backsheet'!$D$7:$AK$184,I$10,0))="","",(VLOOKUP($E165,'Income &amp; Expenditure Backsheet'!$D$7:$AK$184,I$10,0)))</f>
        <v>18276500</v>
      </c>
      <c r="J165" s="102">
        <f>IF((VLOOKUP($E165,'Income &amp; Expenditure Backsheet'!$D$7:$AK$184,J$10,0))="","",(VLOOKUP($E165,'Income &amp; Expenditure Backsheet'!$D$7:$AK$184,J$10,0)))</f>
        <v>18276500</v>
      </c>
      <c r="K165" s="102">
        <f>IF((VLOOKUP($E165,'Income &amp; Expenditure Backsheet'!$D$7:$AK$184,K$10,0))="","",(VLOOKUP($E165,'Income &amp; Expenditure Backsheet'!$D$7:$AK$184,K$10,0)))</f>
        <v>18276500</v>
      </c>
      <c r="L165" s="102">
        <f>IF((VLOOKUP($E165,'Income &amp; Expenditure Backsheet'!$D$7:$AK$184,L$10,0))="","",(VLOOKUP($E165,'Income &amp; Expenditure Backsheet'!$D$7:$AK$184,L$10,0)))</f>
        <v>73106000</v>
      </c>
      <c r="M165" s="102">
        <f>IF((VLOOKUP($E165,'Income &amp; Expenditure Backsheet'!$D$7:$AK$184,M$10,0))="","",(VLOOKUP($E165,'Income &amp; Expenditure Backsheet'!$D$7:$AK$184,M$10,0)))</f>
        <v>15637821</v>
      </c>
      <c r="N165" s="102">
        <f>IF((VLOOKUP($E165,'Income &amp; Expenditure Backsheet'!$D$7:$AK$184,N$10,0))="","",(VLOOKUP($E165,'Income &amp; Expenditure Backsheet'!$D$7:$AK$184,N$10,0)))</f>
        <v>14681512</v>
      </c>
      <c r="O165" s="102">
        <f>IF((VLOOKUP($E165,'Income &amp; Expenditure Backsheet'!$D$7:$AK$184,O$10,0))="","",(VLOOKUP($E165,'Income &amp; Expenditure Backsheet'!$D$7:$AK$184,O$10,0)))</f>
        <v>17747917</v>
      </c>
      <c r="P165" s="102">
        <f>IF((VLOOKUP($E165,'Income &amp; Expenditure Backsheet'!$D$7:$AK$184,P$10,0))="","",(VLOOKUP($E165,'Income &amp; Expenditure Backsheet'!$D$7:$AK$184,P$10,0)))</f>
        <v>24657750</v>
      </c>
      <c r="Q165" s="102">
        <f>IF((VLOOKUP($E165,'Income &amp; Expenditure Backsheet'!$D$7:$AK$184,Q$10,0))="","",(VLOOKUP($E165,'Income &amp; Expenditure Backsheet'!$D$7:$AK$184,Q$10,0)))</f>
        <v>72725000</v>
      </c>
      <c r="R165" s="102">
        <f>IF((VLOOKUP($E165,'Income &amp; Expenditure Backsheet'!$D$7:$AK$184,R$10,0))="","",(VLOOKUP($E165,'Income &amp; Expenditure Backsheet'!$D$7:$AK$184,R$10,0)))</f>
        <v>15637821</v>
      </c>
      <c r="S165" s="102">
        <f>IF((VLOOKUP($E165,'Income &amp; Expenditure Backsheet'!$D$7:$AK$184,S$10,0))="","",(VLOOKUP($E165,'Income &amp; Expenditure Backsheet'!$D$7:$AK$184,S$10,0)))</f>
        <v>14681512</v>
      </c>
      <c r="T165" s="102">
        <f>IF((VLOOKUP($E165,'Income &amp; Expenditure Backsheet'!$D$7:$AK$184,T$10,0))="","",(VLOOKUP($E165,'Income &amp; Expenditure Backsheet'!$D$7:$AK$184,T$10,0)))</f>
        <v>17747917</v>
      </c>
      <c r="U165" s="102">
        <f>IF((VLOOKUP($E165,'Income &amp; Expenditure Backsheet'!$D$7:$AK$184,U$10,0))="","",(VLOOKUP($E165,'Income &amp; Expenditure Backsheet'!$D$7:$AK$184,U$10,0)))</f>
        <v>25095912</v>
      </c>
      <c r="V165" s="102">
        <f>IF((VLOOKUP($E165,'Income &amp; Expenditure Backsheet'!$D$7:$AK$184,V$10,0))="","",(VLOOKUP($E165,'Income &amp; Expenditure Backsheet'!$D$7:$AK$184,V$10,0)))</f>
        <v>73163162</v>
      </c>
    </row>
    <row r="166" spans="2:22" ht="16.5" customHeight="1">
      <c r="B166" s="42" t="s">
        <v>20</v>
      </c>
      <c r="C166" s="43" t="s">
        <v>36</v>
      </c>
      <c r="D166" s="45" t="s">
        <v>64</v>
      </c>
      <c r="E166" s="43" t="s">
        <v>315</v>
      </c>
      <c r="F166" s="45" t="s">
        <v>316</v>
      </c>
      <c r="G166" s="101">
        <f>IF((VLOOKUP($E166,'Income &amp; Expenditure Backsheet'!$D$7:$AK$184,G$10,0))="","",(VLOOKUP($E166,'Income &amp; Expenditure Backsheet'!$D$7:$AK$184,G$10,0)))</f>
        <v>15619000</v>
      </c>
      <c r="H166" s="102">
        <f>IF((VLOOKUP($E166,'Income &amp; Expenditure Backsheet'!$D$7:$AK$184,H$10,0))="","",(VLOOKUP($E166,'Income &amp; Expenditure Backsheet'!$D$7:$AK$184,H$10,0)))</f>
        <v>4089000</v>
      </c>
      <c r="I166" s="102">
        <f>IF((VLOOKUP($E166,'Income &amp; Expenditure Backsheet'!$D$7:$AK$184,I$10,0))="","",(VLOOKUP($E166,'Income &amp; Expenditure Backsheet'!$D$7:$AK$184,I$10,0)))</f>
        <v>4089000</v>
      </c>
      <c r="J166" s="102">
        <f>IF((VLOOKUP($E166,'Income &amp; Expenditure Backsheet'!$D$7:$AK$184,J$10,0))="","",(VLOOKUP($E166,'Income &amp; Expenditure Backsheet'!$D$7:$AK$184,J$10,0)))</f>
        <v>4089000</v>
      </c>
      <c r="K166" s="102">
        <f>IF((VLOOKUP($E166,'Income &amp; Expenditure Backsheet'!$D$7:$AK$184,K$10,0))="","",(VLOOKUP($E166,'Income &amp; Expenditure Backsheet'!$D$7:$AK$184,K$10,0)))</f>
        <v>4089000</v>
      </c>
      <c r="L166" s="102">
        <f>IF((VLOOKUP($E166,'Income &amp; Expenditure Backsheet'!$D$7:$AK$184,L$10,0))="","",(VLOOKUP($E166,'Income &amp; Expenditure Backsheet'!$D$7:$AK$184,L$10,0)))</f>
        <v>16356000</v>
      </c>
      <c r="M166" s="102">
        <f>IF((VLOOKUP($E166,'Income &amp; Expenditure Backsheet'!$D$7:$AK$184,M$10,0))="","",(VLOOKUP($E166,'Income &amp; Expenditure Backsheet'!$D$7:$AK$184,M$10,0)))</f>
        <v>4089000</v>
      </c>
      <c r="N166" s="102">
        <f>IF((VLOOKUP($E166,'Income &amp; Expenditure Backsheet'!$D$7:$AK$184,N$10,0))="","",(VLOOKUP($E166,'Income &amp; Expenditure Backsheet'!$D$7:$AK$184,N$10,0)))</f>
        <v>4089000</v>
      </c>
      <c r="O166" s="102">
        <f>IF((VLOOKUP($E166,'Income &amp; Expenditure Backsheet'!$D$7:$AK$184,O$10,0))="","",(VLOOKUP($E166,'Income &amp; Expenditure Backsheet'!$D$7:$AK$184,O$10,0)))</f>
        <v>4089000</v>
      </c>
      <c r="P166" s="102">
        <f>IF((VLOOKUP($E166,'Income &amp; Expenditure Backsheet'!$D$7:$AK$184,P$10,0))="","",(VLOOKUP($E166,'Income &amp; Expenditure Backsheet'!$D$7:$AK$184,P$10,0)))</f>
        <v>4089000</v>
      </c>
      <c r="Q166" s="102">
        <f>IF((VLOOKUP($E166,'Income &amp; Expenditure Backsheet'!$D$7:$AK$184,Q$10,0))="","",(VLOOKUP($E166,'Income &amp; Expenditure Backsheet'!$D$7:$AK$184,Q$10,0)))</f>
        <v>16356000</v>
      </c>
      <c r="R166" s="102">
        <f>IF((VLOOKUP($E166,'Income &amp; Expenditure Backsheet'!$D$7:$AK$184,R$10,0))="","",(VLOOKUP($E166,'Income &amp; Expenditure Backsheet'!$D$7:$AK$184,R$10,0)))</f>
        <v>3821000</v>
      </c>
      <c r="S166" s="102">
        <f>IF((VLOOKUP($E166,'Income &amp; Expenditure Backsheet'!$D$7:$AK$184,S$10,0))="","",(VLOOKUP($E166,'Income &amp; Expenditure Backsheet'!$D$7:$AK$184,S$10,0)))</f>
        <v>4514000</v>
      </c>
      <c r="T166" s="102">
        <f>IF((VLOOKUP($E166,'Income &amp; Expenditure Backsheet'!$D$7:$AK$184,T$10,0))="","",(VLOOKUP($E166,'Income &amp; Expenditure Backsheet'!$D$7:$AK$184,T$10,0)))</f>
        <v>2922000</v>
      </c>
      <c r="U166" s="102">
        <f>IF((VLOOKUP($E166,'Income &amp; Expenditure Backsheet'!$D$7:$AK$184,U$10,0))="","",(VLOOKUP($E166,'Income &amp; Expenditure Backsheet'!$D$7:$AK$184,U$10,0)))</f>
        <v>4022000</v>
      </c>
      <c r="V166" s="102">
        <f>IF((VLOOKUP($E166,'Income &amp; Expenditure Backsheet'!$D$7:$AK$184,V$10,0))="","",(VLOOKUP($E166,'Income &amp; Expenditure Backsheet'!$D$7:$AK$184,V$10,0)))</f>
        <v>15279000</v>
      </c>
    </row>
    <row r="167" spans="2:22" ht="16.5" customHeight="1">
      <c r="B167" s="42" t="s">
        <v>22</v>
      </c>
      <c r="C167" s="43" t="s">
        <v>40</v>
      </c>
      <c r="D167" s="45" t="s">
        <v>60</v>
      </c>
      <c r="E167" s="43" t="s">
        <v>317</v>
      </c>
      <c r="F167" s="45" t="s">
        <v>318</v>
      </c>
      <c r="G167" s="101">
        <f>IF((VLOOKUP($E167,'Income &amp; Expenditure Backsheet'!$D$7:$AK$184,G$10,0))="","",(VLOOKUP($E167,'Income &amp; Expenditure Backsheet'!$D$7:$AK$184,G$10,0)))</f>
        <v>14457861</v>
      </c>
      <c r="H167" s="102">
        <f>IF((VLOOKUP($E167,'Income &amp; Expenditure Backsheet'!$D$7:$AK$184,H$10,0))="","",(VLOOKUP($E167,'Income &amp; Expenditure Backsheet'!$D$7:$AK$184,H$10,0)))</f>
        <v>3614465.25</v>
      </c>
      <c r="I167" s="102">
        <f>IF((VLOOKUP($E167,'Income &amp; Expenditure Backsheet'!$D$7:$AK$184,I$10,0))="","",(VLOOKUP($E167,'Income &amp; Expenditure Backsheet'!$D$7:$AK$184,I$10,0)))</f>
        <v>3614465.25</v>
      </c>
      <c r="J167" s="102">
        <f>IF((VLOOKUP($E167,'Income &amp; Expenditure Backsheet'!$D$7:$AK$184,J$10,0))="","",(VLOOKUP($E167,'Income &amp; Expenditure Backsheet'!$D$7:$AK$184,J$10,0)))</f>
        <v>3614465.25</v>
      </c>
      <c r="K167" s="102">
        <f>IF((VLOOKUP($E167,'Income &amp; Expenditure Backsheet'!$D$7:$AK$184,K$10,0))="","",(VLOOKUP($E167,'Income &amp; Expenditure Backsheet'!$D$7:$AK$184,K$10,0)))</f>
        <v>3614465.25</v>
      </c>
      <c r="L167" s="102">
        <f>IF((VLOOKUP($E167,'Income &amp; Expenditure Backsheet'!$D$7:$AK$184,L$10,0))="","",(VLOOKUP($E167,'Income &amp; Expenditure Backsheet'!$D$7:$AK$184,L$10,0)))</f>
        <v>14457861</v>
      </c>
      <c r="M167" s="102">
        <f>IF((VLOOKUP($E167,'Income &amp; Expenditure Backsheet'!$D$7:$AK$184,M$10,0))="","",(VLOOKUP($E167,'Income &amp; Expenditure Backsheet'!$D$7:$AK$184,M$10,0)))</f>
        <v>3614465.25</v>
      </c>
      <c r="N167" s="102">
        <f>IF((VLOOKUP($E167,'Income &amp; Expenditure Backsheet'!$D$7:$AK$184,N$10,0))="","",(VLOOKUP($E167,'Income &amp; Expenditure Backsheet'!$D$7:$AK$184,N$10,0)))</f>
        <v>3614465.25</v>
      </c>
      <c r="O167" s="102">
        <f>IF((VLOOKUP($E167,'Income &amp; Expenditure Backsheet'!$D$7:$AK$184,O$10,0))="","",(VLOOKUP($E167,'Income &amp; Expenditure Backsheet'!$D$7:$AK$184,O$10,0)))</f>
        <v>3614465.25</v>
      </c>
      <c r="P167" s="102">
        <f>IF((VLOOKUP($E167,'Income &amp; Expenditure Backsheet'!$D$7:$AK$184,P$10,0))="","",(VLOOKUP($E167,'Income &amp; Expenditure Backsheet'!$D$7:$AK$184,P$10,0)))</f>
        <v>3614465.25</v>
      </c>
      <c r="Q167" s="102">
        <f>IF((VLOOKUP($E167,'Income &amp; Expenditure Backsheet'!$D$7:$AK$184,Q$10,0))="","",(VLOOKUP($E167,'Income &amp; Expenditure Backsheet'!$D$7:$AK$184,Q$10,0)))</f>
        <v>14457861</v>
      </c>
      <c r="R167" s="102">
        <f>IF((VLOOKUP($E167,'Income &amp; Expenditure Backsheet'!$D$7:$AK$184,R$10,0))="","",(VLOOKUP($E167,'Income &amp; Expenditure Backsheet'!$D$7:$AK$184,R$10,0)))</f>
        <v>3614465.25</v>
      </c>
      <c r="S167" s="102">
        <f>IF((VLOOKUP($E167,'Income &amp; Expenditure Backsheet'!$D$7:$AK$184,S$10,0))="","",(VLOOKUP($E167,'Income &amp; Expenditure Backsheet'!$D$7:$AK$184,S$10,0)))</f>
        <v>3614465.25</v>
      </c>
      <c r="T167" s="102">
        <f>IF((VLOOKUP($E167,'Income &amp; Expenditure Backsheet'!$D$7:$AK$184,T$10,0))="","",(VLOOKUP($E167,'Income &amp; Expenditure Backsheet'!$D$7:$AK$184,T$10,0)))</f>
        <v>3614465.25</v>
      </c>
      <c r="U167" s="102">
        <f>IF((VLOOKUP($E167,'Income &amp; Expenditure Backsheet'!$D$7:$AK$184,U$10,0))="","",(VLOOKUP($E167,'Income &amp; Expenditure Backsheet'!$D$7:$AK$184,U$10,0)))</f>
        <v>3614465.25</v>
      </c>
      <c r="V167" s="102">
        <f>IF((VLOOKUP($E167,'Income &amp; Expenditure Backsheet'!$D$7:$AK$184,V$10,0))="","",(VLOOKUP($E167,'Income &amp; Expenditure Backsheet'!$D$7:$AK$184,V$10,0)))</f>
        <v>14457861</v>
      </c>
    </row>
    <row r="168" spans="2:22" ht="16.5" customHeight="1">
      <c r="B168" s="42" t="s">
        <v>16</v>
      </c>
      <c r="C168" s="43" t="s">
        <v>26</v>
      </c>
      <c r="D168" s="45" t="s">
        <v>466</v>
      </c>
      <c r="E168" s="43" t="s">
        <v>319</v>
      </c>
      <c r="F168" s="45" t="s">
        <v>320</v>
      </c>
      <c r="G168" s="101">
        <f>IF((VLOOKUP($E168,'Income &amp; Expenditure Backsheet'!$D$7:$AK$184,G$10,0))="","",(VLOOKUP($E168,'Income &amp; Expenditure Backsheet'!$D$7:$AK$184,G$10,0)))</f>
        <v>17300756</v>
      </c>
      <c r="H168" s="102">
        <f>IF((VLOOKUP($E168,'Income &amp; Expenditure Backsheet'!$D$7:$AK$184,H$10,0))="","",(VLOOKUP($E168,'Income &amp; Expenditure Backsheet'!$D$7:$AK$184,H$10,0)))</f>
        <v>3855000</v>
      </c>
      <c r="I168" s="102">
        <f>IF((VLOOKUP($E168,'Income &amp; Expenditure Backsheet'!$D$7:$AK$184,I$10,0))="","",(VLOOKUP($E168,'Income &amp; Expenditure Backsheet'!$D$7:$AK$184,I$10,0)))</f>
        <v>3855000</v>
      </c>
      <c r="J168" s="102">
        <f>IF((VLOOKUP($E168,'Income &amp; Expenditure Backsheet'!$D$7:$AK$184,J$10,0))="","",(VLOOKUP($E168,'Income &amp; Expenditure Backsheet'!$D$7:$AK$184,J$10,0)))</f>
        <v>4795000</v>
      </c>
      <c r="K168" s="102">
        <f>IF((VLOOKUP($E168,'Income &amp; Expenditure Backsheet'!$D$7:$AK$184,K$10,0))="","",(VLOOKUP($E168,'Income &amp; Expenditure Backsheet'!$D$7:$AK$184,K$10,0)))</f>
        <v>4795756</v>
      </c>
      <c r="L168" s="102">
        <f>IF((VLOOKUP($E168,'Income &amp; Expenditure Backsheet'!$D$7:$AK$184,L$10,0))="","",(VLOOKUP($E168,'Income &amp; Expenditure Backsheet'!$D$7:$AK$184,L$10,0)))</f>
        <v>17300756</v>
      </c>
      <c r="M168" s="102">
        <f>IF((VLOOKUP($E168,'Income &amp; Expenditure Backsheet'!$D$7:$AK$184,M$10,0))="","",(VLOOKUP($E168,'Income &amp; Expenditure Backsheet'!$D$7:$AK$184,M$10,0)))</f>
        <v>3855000</v>
      </c>
      <c r="N168" s="102">
        <f>IF((VLOOKUP($E168,'Income &amp; Expenditure Backsheet'!$D$7:$AK$184,N$10,0))="","",(VLOOKUP($E168,'Income &amp; Expenditure Backsheet'!$D$7:$AK$184,N$10,0)))</f>
        <v>3855000</v>
      </c>
      <c r="O168" s="102">
        <f>IF((VLOOKUP($E168,'Income &amp; Expenditure Backsheet'!$D$7:$AK$184,O$10,0))="","",(VLOOKUP($E168,'Income &amp; Expenditure Backsheet'!$D$7:$AK$184,O$10,0)))</f>
        <v>4795000</v>
      </c>
      <c r="P168" s="102">
        <f>IF((VLOOKUP($E168,'Income &amp; Expenditure Backsheet'!$D$7:$AK$184,P$10,0))="","",(VLOOKUP($E168,'Income &amp; Expenditure Backsheet'!$D$7:$AK$184,P$10,0)))</f>
        <v>4795756</v>
      </c>
      <c r="Q168" s="102">
        <f>IF((VLOOKUP($E168,'Income &amp; Expenditure Backsheet'!$D$7:$AK$184,Q$10,0))="","",(VLOOKUP($E168,'Income &amp; Expenditure Backsheet'!$D$7:$AK$184,Q$10,0)))</f>
        <v>17300756</v>
      </c>
      <c r="R168" s="102">
        <f>IF((VLOOKUP($E168,'Income &amp; Expenditure Backsheet'!$D$7:$AK$184,R$10,0))="","",(VLOOKUP($E168,'Income &amp; Expenditure Backsheet'!$D$7:$AK$184,R$10,0)))</f>
        <v>3365751</v>
      </c>
      <c r="S168" s="102">
        <f>IF((VLOOKUP($E168,'Income &amp; Expenditure Backsheet'!$D$7:$AK$184,S$10,0))="","",(VLOOKUP($E168,'Income &amp; Expenditure Backsheet'!$D$7:$AK$184,S$10,0)))</f>
        <v>3401754</v>
      </c>
      <c r="T168" s="102">
        <f>IF((VLOOKUP($E168,'Income &amp; Expenditure Backsheet'!$D$7:$AK$184,T$10,0))="","",(VLOOKUP($E168,'Income &amp; Expenditure Backsheet'!$D$7:$AK$184,T$10,0)))</f>
        <v>6788103</v>
      </c>
      <c r="U168" s="102">
        <f>IF((VLOOKUP($E168,'Income &amp; Expenditure Backsheet'!$D$7:$AK$184,U$10,0))="","",(VLOOKUP($E168,'Income &amp; Expenditure Backsheet'!$D$7:$AK$184,U$10,0)))</f>
        <v>3745148</v>
      </c>
      <c r="V168" s="102">
        <f>IF((VLOOKUP($E168,'Income &amp; Expenditure Backsheet'!$D$7:$AK$184,V$10,0))="","",(VLOOKUP($E168,'Income &amp; Expenditure Backsheet'!$D$7:$AK$184,V$10,0)))</f>
        <v>17300756</v>
      </c>
    </row>
    <row r="169" spans="2:22" ht="16.5" customHeight="1">
      <c r="B169" s="42" t="s">
        <v>18</v>
      </c>
      <c r="C169" s="43" t="s">
        <v>32</v>
      </c>
      <c r="D169" s="45" t="s">
        <v>48</v>
      </c>
      <c r="E169" s="43" t="s">
        <v>321</v>
      </c>
      <c r="F169" s="45" t="s">
        <v>322</v>
      </c>
      <c r="G169" s="101">
        <f>IF((VLOOKUP($E169,'Income &amp; Expenditure Backsheet'!$D$7:$AK$184,G$10,0))="","",(VLOOKUP($E169,'Income &amp; Expenditure Backsheet'!$D$7:$AK$184,G$10,0)))</f>
        <v>14252675</v>
      </c>
      <c r="H169" s="102">
        <f>IF((VLOOKUP($E169,'Income &amp; Expenditure Backsheet'!$D$7:$AK$184,H$10,0))="","",(VLOOKUP($E169,'Income &amp; Expenditure Backsheet'!$D$7:$AK$184,H$10,0)))</f>
        <v>3563169</v>
      </c>
      <c r="I169" s="102">
        <f>IF((VLOOKUP($E169,'Income &amp; Expenditure Backsheet'!$D$7:$AK$184,I$10,0))="","",(VLOOKUP($E169,'Income &amp; Expenditure Backsheet'!$D$7:$AK$184,I$10,0)))</f>
        <v>3563169</v>
      </c>
      <c r="J169" s="102">
        <f>IF((VLOOKUP($E169,'Income &amp; Expenditure Backsheet'!$D$7:$AK$184,J$10,0))="","",(VLOOKUP($E169,'Income &amp; Expenditure Backsheet'!$D$7:$AK$184,J$10,0)))</f>
        <v>3563169</v>
      </c>
      <c r="K169" s="102">
        <f>IF((VLOOKUP($E169,'Income &amp; Expenditure Backsheet'!$D$7:$AK$184,K$10,0))="","",(VLOOKUP($E169,'Income &amp; Expenditure Backsheet'!$D$7:$AK$184,K$10,0)))</f>
        <v>3563169</v>
      </c>
      <c r="L169" s="102">
        <f>IF((VLOOKUP($E169,'Income &amp; Expenditure Backsheet'!$D$7:$AK$184,L$10,0))="","",(VLOOKUP($E169,'Income &amp; Expenditure Backsheet'!$D$7:$AK$184,L$10,0)))</f>
        <v>14252676</v>
      </c>
      <c r="M169" s="102">
        <f>IF((VLOOKUP($E169,'Income &amp; Expenditure Backsheet'!$D$7:$AK$184,M$10,0))="","",(VLOOKUP($E169,'Income &amp; Expenditure Backsheet'!$D$7:$AK$184,M$10,0)))</f>
        <v>3563169</v>
      </c>
      <c r="N169" s="102">
        <f>IF((VLOOKUP($E169,'Income &amp; Expenditure Backsheet'!$D$7:$AK$184,N$10,0))="","",(VLOOKUP($E169,'Income &amp; Expenditure Backsheet'!$D$7:$AK$184,N$10,0)))</f>
        <v>3563169</v>
      </c>
      <c r="O169" s="102">
        <f>IF((VLOOKUP($E169,'Income &amp; Expenditure Backsheet'!$D$7:$AK$184,O$10,0))="","",(VLOOKUP($E169,'Income &amp; Expenditure Backsheet'!$D$7:$AK$184,O$10,0)))</f>
        <v>3563169</v>
      </c>
      <c r="P169" s="102">
        <f>IF((VLOOKUP($E169,'Income &amp; Expenditure Backsheet'!$D$7:$AK$184,P$10,0))="","",(VLOOKUP($E169,'Income &amp; Expenditure Backsheet'!$D$7:$AK$184,P$10,0)))</f>
        <v>3563169</v>
      </c>
      <c r="Q169" s="102">
        <f>IF((VLOOKUP($E169,'Income &amp; Expenditure Backsheet'!$D$7:$AK$184,Q$10,0))="","",(VLOOKUP($E169,'Income &amp; Expenditure Backsheet'!$D$7:$AK$184,Q$10,0)))</f>
        <v>14252676</v>
      </c>
      <c r="R169" s="102">
        <f>IF((VLOOKUP($E169,'Income &amp; Expenditure Backsheet'!$D$7:$AK$184,R$10,0))="","",(VLOOKUP($E169,'Income &amp; Expenditure Backsheet'!$D$7:$AK$184,R$10,0)))</f>
        <v>3563169</v>
      </c>
      <c r="S169" s="102">
        <f>IF((VLOOKUP($E169,'Income &amp; Expenditure Backsheet'!$D$7:$AK$184,S$10,0))="","",(VLOOKUP($E169,'Income &amp; Expenditure Backsheet'!$D$7:$AK$184,S$10,0)))</f>
        <v>3563169</v>
      </c>
      <c r="T169" s="102">
        <f>IF((VLOOKUP($E169,'Income &amp; Expenditure Backsheet'!$D$7:$AK$184,T$10,0))="","",(VLOOKUP($E169,'Income &amp; Expenditure Backsheet'!$D$7:$AK$184,T$10,0)))</f>
        <v>3563169</v>
      </c>
      <c r="U169" s="102">
        <f>IF((VLOOKUP($E169,'Income &amp; Expenditure Backsheet'!$D$7:$AK$184,U$10,0))="","",(VLOOKUP($E169,'Income &amp; Expenditure Backsheet'!$D$7:$AK$184,U$10,0)))</f>
        <v>3196000</v>
      </c>
      <c r="V169" s="102">
        <f>IF((VLOOKUP($E169,'Income &amp; Expenditure Backsheet'!$D$7:$AK$184,V$10,0))="","",(VLOOKUP($E169,'Income &amp; Expenditure Backsheet'!$D$7:$AK$184,V$10,0)))</f>
        <v>13885507</v>
      </c>
    </row>
    <row r="170" spans="2:22" ht="16.5" customHeight="1">
      <c r="B170" s="42" t="s">
        <v>18</v>
      </c>
      <c r="C170" s="43" t="s">
        <v>34</v>
      </c>
      <c r="D170" s="45" t="s">
        <v>54</v>
      </c>
      <c r="E170" s="43" t="s">
        <v>323</v>
      </c>
      <c r="F170" s="45" t="s">
        <v>324</v>
      </c>
      <c r="G170" s="101">
        <f>IF((VLOOKUP($E170,'Income &amp; Expenditure Backsheet'!$D$7:$AK$184,G$10,0))="","",(VLOOKUP($E170,'Income &amp; Expenditure Backsheet'!$D$7:$AK$184,G$10,0)))</f>
        <v>27150072</v>
      </c>
      <c r="H170" s="102">
        <f>IF((VLOOKUP($E170,'Income &amp; Expenditure Backsheet'!$D$7:$AK$184,H$10,0))="","",(VLOOKUP($E170,'Income &amp; Expenditure Backsheet'!$D$7:$AK$184,H$10,0)))</f>
        <v>6787517.9000000004</v>
      </c>
      <c r="I170" s="102">
        <f>IF((VLOOKUP($E170,'Income &amp; Expenditure Backsheet'!$D$7:$AK$184,I$10,0))="","",(VLOOKUP($E170,'Income &amp; Expenditure Backsheet'!$D$7:$AK$184,I$10,0)))</f>
        <v>6787517.9000000004</v>
      </c>
      <c r="J170" s="102">
        <f>IF((VLOOKUP($E170,'Income &amp; Expenditure Backsheet'!$D$7:$AK$184,J$10,0))="","",(VLOOKUP($E170,'Income &amp; Expenditure Backsheet'!$D$7:$AK$184,J$10,0)))</f>
        <v>6787517.9000000004</v>
      </c>
      <c r="K170" s="102">
        <f>IF((VLOOKUP($E170,'Income &amp; Expenditure Backsheet'!$D$7:$AK$184,K$10,0))="","",(VLOOKUP($E170,'Income &amp; Expenditure Backsheet'!$D$7:$AK$184,K$10,0)))</f>
        <v>6787517.9000000004</v>
      </c>
      <c r="L170" s="102">
        <f>IF((VLOOKUP($E170,'Income &amp; Expenditure Backsheet'!$D$7:$AK$184,L$10,0))="","",(VLOOKUP($E170,'Income &amp; Expenditure Backsheet'!$D$7:$AK$184,L$10,0)))</f>
        <v>27150071.600000001</v>
      </c>
      <c r="M170" s="102">
        <f>IF((VLOOKUP($E170,'Income &amp; Expenditure Backsheet'!$D$7:$AK$184,M$10,0))="","",(VLOOKUP($E170,'Income &amp; Expenditure Backsheet'!$D$7:$AK$184,M$10,0)))</f>
        <v>6787517.9000000004</v>
      </c>
      <c r="N170" s="102">
        <f>IF((VLOOKUP($E170,'Income &amp; Expenditure Backsheet'!$D$7:$AK$184,N$10,0))="","",(VLOOKUP($E170,'Income &amp; Expenditure Backsheet'!$D$7:$AK$184,N$10,0)))</f>
        <v>6787517.9000000004</v>
      </c>
      <c r="O170" s="102">
        <f>IF((VLOOKUP($E170,'Income &amp; Expenditure Backsheet'!$D$7:$AK$184,O$10,0))="","",(VLOOKUP($E170,'Income &amp; Expenditure Backsheet'!$D$7:$AK$184,O$10,0)))</f>
        <v>6787517.9000000004</v>
      </c>
      <c r="P170" s="102">
        <f>IF((VLOOKUP($E170,'Income &amp; Expenditure Backsheet'!$D$7:$AK$184,P$10,0))="","",(VLOOKUP($E170,'Income &amp; Expenditure Backsheet'!$D$7:$AK$184,P$10,0)))</f>
        <v>6787517.9000000004</v>
      </c>
      <c r="Q170" s="102">
        <f>IF((VLOOKUP($E170,'Income &amp; Expenditure Backsheet'!$D$7:$AK$184,Q$10,0))="","",(VLOOKUP($E170,'Income &amp; Expenditure Backsheet'!$D$7:$AK$184,Q$10,0)))</f>
        <v>27150071.600000001</v>
      </c>
      <c r="R170" s="102">
        <f>IF((VLOOKUP($E170,'Income &amp; Expenditure Backsheet'!$D$7:$AK$184,R$10,0))="","",(VLOOKUP($E170,'Income &amp; Expenditure Backsheet'!$D$7:$AK$184,R$10,0)))</f>
        <v>6787517.9000000004</v>
      </c>
      <c r="S170" s="102">
        <f>IF((VLOOKUP($E170,'Income &amp; Expenditure Backsheet'!$D$7:$AK$184,S$10,0))="","",(VLOOKUP($E170,'Income &amp; Expenditure Backsheet'!$D$7:$AK$184,S$10,0)))</f>
        <v>6885889</v>
      </c>
      <c r="T170" s="102">
        <f>IF((VLOOKUP($E170,'Income &amp; Expenditure Backsheet'!$D$7:$AK$184,T$10,0))="","",(VLOOKUP($E170,'Income &amp; Expenditure Backsheet'!$D$7:$AK$184,T$10,0)))</f>
        <v>8531789</v>
      </c>
      <c r="U170" s="102">
        <f>IF((VLOOKUP($E170,'Income &amp; Expenditure Backsheet'!$D$7:$AK$184,U$10,0))="","",(VLOOKUP($E170,'Income &amp; Expenditure Backsheet'!$D$7:$AK$184,U$10,0)))</f>
        <v>5299617</v>
      </c>
      <c r="V170" s="102">
        <f>IF((VLOOKUP($E170,'Income &amp; Expenditure Backsheet'!$D$7:$AK$184,V$10,0))="","",(VLOOKUP($E170,'Income &amp; Expenditure Backsheet'!$D$7:$AK$184,V$10,0)))</f>
        <v>27504812.899999999</v>
      </c>
    </row>
    <row r="171" spans="2:22" ht="16.5" customHeight="1">
      <c r="B171" s="42" t="s">
        <v>22</v>
      </c>
      <c r="C171" s="43" t="s">
        <v>40</v>
      </c>
      <c r="D171" s="45" t="s">
        <v>56</v>
      </c>
      <c r="E171" s="43" t="s">
        <v>325</v>
      </c>
      <c r="F171" s="45" t="s">
        <v>326</v>
      </c>
      <c r="G171" s="101">
        <f>IF((VLOOKUP($E171,'Income &amp; Expenditure Backsheet'!$D$7:$AK$184,G$10,0))="","",(VLOOKUP($E171,'Income &amp; Expenditure Backsheet'!$D$7:$AK$184,G$10,0)))</f>
        <v>11879119</v>
      </c>
      <c r="H171" s="102">
        <f>IF((VLOOKUP($E171,'Income &amp; Expenditure Backsheet'!$D$7:$AK$184,H$10,0))="","",(VLOOKUP($E171,'Income &amp; Expenditure Backsheet'!$D$7:$AK$184,H$10,0)))</f>
        <v>2969779</v>
      </c>
      <c r="I171" s="102">
        <f>IF((VLOOKUP($E171,'Income &amp; Expenditure Backsheet'!$D$7:$AK$184,I$10,0))="","",(VLOOKUP($E171,'Income &amp; Expenditure Backsheet'!$D$7:$AK$184,I$10,0)))</f>
        <v>2969780</v>
      </c>
      <c r="J171" s="102">
        <f>IF((VLOOKUP($E171,'Income &amp; Expenditure Backsheet'!$D$7:$AK$184,J$10,0))="","",(VLOOKUP($E171,'Income &amp; Expenditure Backsheet'!$D$7:$AK$184,J$10,0)))</f>
        <v>2969780</v>
      </c>
      <c r="K171" s="102">
        <f>IF((VLOOKUP($E171,'Income &amp; Expenditure Backsheet'!$D$7:$AK$184,K$10,0))="","",(VLOOKUP($E171,'Income &amp; Expenditure Backsheet'!$D$7:$AK$184,K$10,0)))</f>
        <v>2969780</v>
      </c>
      <c r="L171" s="102">
        <f>IF((VLOOKUP($E171,'Income &amp; Expenditure Backsheet'!$D$7:$AK$184,L$10,0))="","",(VLOOKUP($E171,'Income &amp; Expenditure Backsheet'!$D$7:$AK$184,L$10,0)))</f>
        <v>11879119</v>
      </c>
      <c r="M171" s="102">
        <f>IF((VLOOKUP($E171,'Income &amp; Expenditure Backsheet'!$D$7:$AK$184,M$10,0))="","",(VLOOKUP($E171,'Income &amp; Expenditure Backsheet'!$D$7:$AK$184,M$10,0)))</f>
        <v>2969779</v>
      </c>
      <c r="N171" s="102">
        <f>IF((VLOOKUP($E171,'Income &amp; Expenditure Backsheet'!$D$7:$AK$184,N$10,0))="","",(VLOOKUP($E171,'Income &amp; Expenditure Backsheet'!$D$7:$AK$184,N$10,0)))</f>
        <v>2969780</v>
      </c>
      <c r="O171" s="102">
        <f>IF((VLOOKUP($E171,'Income &amp; Expenditure Backsheet'!$D$7:$AK$184,O$10,0))="","",(VLOOKUP($E171,'Income &amp; Expenditure Backsheet'!$D$7:$AK$184,O$10,0)))</f>
        <v>2969780</v>
      </c>
      <c r="P171" s="102">
        <f>IF((VLOOKUP($E171,'Income &amp; Expenditure Backsheet'!$D$7:$AK$184,P$10,0))="","",(VLOOKUP($E171,'Income &amp; Expenditure Backsheet'!$D$7:$AK$184,P$10,0)))</f>
        <v>2969780</v>
      </c>
      <c r="Q171" s="102">
        <f>IF((VLOOKUP($E171,'Income &amp; Expenditure Backsheet'!$D$7:$AK$184,Q$10,0))="","",(VLOOKUP($E171,'Income &amp; Expenditure Backsheet'!$D$7:$AK$184,Q$10,0)))</f>
        <v>11879119</v>
      </c>
      <c r="R171" s="102">
        <f>IF((VLOOKUP($E171,'Income &amp; Expenditure Backsheet'!$D$7:$AK$184,R$10,0))="","",(VLOOKUP($E171,'Income &amp; Expenditure Backsheet'!$D$7:$AK$184,R$10,0)))</f>
        <v>2969779</v>
      </c>
      <c r="S171" s="102">
        <f>IF((VLOOKUP($E171,'Income &amp; Expenditure Backsheet'!$D$7:$AK$184,S$10,0))="","",(VLOOKUP($E171,'Income &amp; Expenditure Backsheet'!$D$7:$AK$184,S$10,0)))</f>
        <v>2676013</v>
      </c>
      <c r="T171" s="102">
        <f>IF((VLOOKUP($E171,'Income &amp; Expenditure Backsheet'!$D$7:$AK$184,T$10,0))="","",(VLOOKUP($E171,'Income &amp; Expenditure Backsheet'!$D$7:$AK$184,T$10,0)))</f>
        <v>2967505</v>
      </c>
      <c r="U171" s="102">
        <f>IF((VLOOKUP($E171,'Income &amp; Expenditure Backsheet'!$D$7:$AK$184,U$10,0))="","",(VLOOKUP($E171,'Income &amp; Expenditure Backsheet'!$D$7:$AK$184,U$10,0)))</f>
        <v>3265822</v>
      </c>
      <c r="V171" s="102">
        <f>IF((VLOOKUP($E171,'Income &amp; Expenditure Backsheet'!$D$7:$AK$184,V$10,0))="","",(VLOOKUP($E171,'Income &amp; Expenditure Backsheet'!$D$7:$AK$184,V$10,0)))</f>
        <v>11879119</v>
      </c>
    </row>
    <row r="172" spans="2:22" ht="16.5" customHeight="1">
      <c r="B172" s="42" t="s">
        <v>20</v>
      </c>
      <c r="C172" s="43" t="s">
        <v>36</v>
      </c>
      <c r="D172" s="45" t="s">
        <v>64</v>
      </c>
      <c r="E172" s="43" t="s">
        <v>327</v>
      </c>
      <c r="F172" s="45" t="s">
        <v>328</v>
      </c>
      <c r="G172" s="101">
        <f>IF((VLOOKUP($E172,'Income &amp; Expenditure Backsheet'!$D$7:$AK$184,G$10,0))="","",(VLOOKUP($E172,'Income &amp; Expenditure Backsheet'!$D$7:$AK$184,G$10,0)))</f>
        <v>21462617</v>
      </c>
      <c r="H172" s="102">
        <f>IF((VLOOKUP($E172,'Income &amp; Expenditure Backsheet'!$D$7:$AK$184,H$10,0))="","",(VLOOKUP($E172,'Income &amp; Expenditure Backsheet'!$D$7:$AK$184,H$10,0)))</f>
        <v>5365654</v>
      </c>
      <c r="I172" s="102">
        <f>IF((VLOOKUP($E172,'Income &amp; Expenditure Backsheet'!$D$7:$AK$184,I$10,0))="","",(VLOOKUP($E172,'Income &amp; Expenditure Backsheet'!$D$7:$AK$184,I$10,0)))</f>
        <v>5365654</v>
      </c>
      <c r="J172" s="102">
        <f>IF((VLOOKUP($E172,'Income &amp; Expenditure Backsheet'!$D$7:$AK$184,J$10,0))="","",(VLOOKUP($E172,'Income &amp; Expenditure Backsheet'!$D$7:$AK$184,J$10,0)))</f>
        <v>5365654</v>
      </c>
      <c r="K172" s="102">
        <f>IF((VLOOKUP($E172,'Income &amp; Expenditure Backsheet'!$D$7:$AK$184,K$10,0))="","",(VLOOKUP($E172,'Income &amp; Expenditure Backsheet'!$D$7:$AK$184,K$10,0)))</f>
        <v>5365655</v>
      </c>
      <c r="L172" s="102">
        <f>IF((VLOOKUP($E172,'Income &amp; Expenditure Backsheet'!$D$7:$AK$184,L$10,0))="","",(VLOOKUP($E172,'Income &amp; Expenditure Backsheet'!$D$7:$AK$184,L$10,0)))</f>
        <v>21462617</v>
      </c>
      <c r="M172" s="102">
        <f>IF((VLOOKUP($E172,'Income &amp; Expenditure Backsheet'!$D$7:$AK$184,M$10,0))="","",(VLOOKUP($E172,'Income &amp; Expenditure Backsheet'!$D$7:$AK$184,M$10,0)))</f>
        <v>5365654</v>
      </c>
      <c r="N172" s="102">
        <f>IF((VLOOKUP($E172,'Income &amp; Expenditure Backsheet'!$D$7:$AK$184,N$10,0))="","",(VLOOKUP($E172,'Income &amp; Expenditure Backsheet'!$D$7:$AK$184,N$10,0)))</f>
        <v>5365654</v>
      </c>
      <c r="O172" s="102">
        <f>IF((VLOOKUP($E172,'Income &amp; Expenditure Backsheet'!$D$7:$AK$184,O$10,0))="","",(VLOOKUP($E172,'Income &amp; Expenditure Backsheet'!$D$7:$AK$184,O$10,0)))</f>
        <v>5365654</v>
      </c>
      <c r="P172" s="102">
        <f>IF((VLOOKUP($E172,'Income &amp; Expenditure Backsheet'!$D$7:$AK$184,P$10,0))="","",(VLOOKUP($E172,'Income &amp; Expenditure Backsheet'!$D$7:$AK$184,P$10,0)))</f>
        <v>5365655</v>
      </c>
      <c r="Q172" s="102">
        <f>IF((VLOOKUP($E172,'Income &amp; Expenditure Backsheet'!$D$7:$AK$184,Q$10,0))="","",(VLOOKUP($E172,'Income &amp; Expenditure Backsheet'!$D$7:$AK$184,Q$10,0)))</f>
        <v>21462617</v>
      </c>
      <c r="R172" s="102">
        <f>IF((VLOOKUP($E172,'Income &amp; Expenditure Backsheet'!$D$7:$AK$184,R$10,0))="","",(VLOOKUP($E172,'Income &amp; Expenditure Backsheet'!$D$7:$AK$184,R$10,0)))</f>
        <v>5268154</v>
      </c>
      <c r="S172" s="102">
        <f>IF((VLOOKUP($E172,'Income &amp; Expenditure Backsheet'!$D$7:$AK$184,S$10,0))="","",(VLOOKUP($E172,'Income &amp; Expenditure Backsheet'!$D$7:$AK$184,S$10,0)))</f>
        <v>5160654</v>
      </c>
      <c r="T172" s="102">
        <f>IF((VLOOKUP($E172,'Income &amp; Expenditure Backsheet'!$D$7:$AK$184,T$10,0))="","",(VLOOKUP($E172,'Income &amp; Expenditure Backsheet'!$D$7:$AK$184,T$10,0)))</f>
        <v>5133563</v>
      </c>
      <c r="U172" s="102">
        <f>IF((VLOOKUP($E172,'Income &amp; Expenditure Backsheet'!$D$7:$AK$184,U$10,0))="","",(VLOOKUP($E172,'Income &amp; Expenditure Backsheet'!$D$7:$AK$184,U$10,0)))</f>
        <v>5582746</v>
      </c>
      <c r="V172" s="102">
        <f>IF((VLOOKUP($E172,'Income &amp; Expenditure Backsheet'!$D$7:$AK$184,V$10,0))="","",(VLOOKUP($E172,'Income &amp; Expenditure Backsheet'!$D$7:$AK$184,V$10,0)))</f>
        <v>21145117</v>
      </c>
    </row>
    <row r="173" spans="2:22" ht="16.5" customHeight="1">
      <c r="B173" s="42" t="s">
        <v>16</v>
      </c>
      <c r="C173" s="43" t="s">
        <v>26</v>
      </c>
      <c r="D173" s="45" t="s">
        <v>466</v>
      </c>
      <c r="E173" s="43" t="s">
        <v>329</v>
      </c>
      <c r="F173" s="45" t="s">
        <v>330</v>
      </c>
      <c r="G173" s="101">
        <f>IF((VLOOKUP($E173,'Income &amp; Expenditure Backsheet'!$D$7:$AK$184,G$10,0))="","",(VLOOKUP($E173,'Income &amp; Expenditure Backsheet'!$D$7:$AK$184,G$10,0)))</f>
        <v>16092128</v>
      </c>
      <c r="H173" s="102">
        <f>IF((VLOOKUP($E173,'Income &amp; Expenditure Backsheet'!$D$7:$AK$184,H$10,0))="","",(VLOOKUP($E173,'Income &amp; Expenditure Backsheet'!$D$7:$AK$184,H$10,0)))</f>
        <v>4023032</v>
      </c>
      <c r="I173" s="102">
        <f>IF((VLOOKUP($E173,'Income &amp; Expenditure Backsheet'!$D$7:$AK$184,I$10,0))="","",(VLOOKUP($E173,'Income &amp; Expenditure Backsheet'!$D$7:$AK$184,I$10,0)))</f>
        <v>4023032</v>
      </c>
      <c r="J173" s="102">
        <f>IF((VLOOKUP($E173,'Income &amp; Expenditure Backsheet'!$D$7:$AK$184,J$10,0))="","",(VLOOKUP($E173,'Income &amp; Expenditure Backsheet'!$D$7:$AK$184,J$10,0)))</f>
        <v>4023032</v>
      </c>
      <c r="K173" s="102">
        <f>IF((VLOOKUP($E173,'Income &amp; Expenditure Backsheet'!$D$7:$AK$184,K$10,0))="","",(VLOOKUP($E173,'Income &amp; Expenditure Backsheet'!$D$7:$AK$184,K$10,0)))</f>
        <v>4023032</v>
      </c>
      <c r="L173" s="102">
        <f>IF((VLOOKUP($E173,'Income &amp; Expenditure Backsheet'!$D$7:$AK$184,L$10,0))="","",(VLOOKUP($E173,'Income &amp; Expenditure Backsheet'!$D$7:$AK$184,L$10,0)))</f>
        <v>16092128</v>
      </c>
      <c r="M173" s="102">
        <f>IF((VLOOKUP($E173,'Income &amp; Expenditure Backsheet'!$D$7:$AK$184,M$10,0))="","",(VLOOKUP($E173,'Income &amp; Expenditure Backsheet'!$D$7:$AK$184,M$10,0)))</f>
        <v>3902331</v>
      </c>
      <c r="N173" s="102">
        <f>IF((VLOOKUP($E173,'Income &amp; Expenditure Backsheet'!$D$7:$AK$184,N$10,0))="","",(VLOOKUP($E173,'Income &amp; Expenditure Backsheet'!$D$7:$AK$184,N$10,0)))</f>
        <v>4156254.1053999998</v>
      </c>
      <c r="O173" s="102">
        <f>IF((VLOOKUP($E173,'Income &amp; Expenditure Backsheet'!$D$7:$AK$184,O$10,0))="","",(VLOOKUP($E173,'Income &amp; Expenditure Backsheet'!$D$7:$AK$184,O$10,0)))</f>
        <v>4016771.4473000001</v>
      </c>
      <c r="P173" s="102">
        <f>IF((VLOOKUP($E173,'Income &amp; Expenditure Backsheet'!$D$7:$AK$184,P$10,0))="","",(VLOOKUP($E173,'Income &amp; Expenditure Backsheet'!$D$7:$AK$184,P$10,0)))</f>
        <v>4016771.4473000001</v>
      </c>
      <c r="Q173" s="102">
        <f>IF((VLOOKUP($E173,'Income &amp; Expenditure Backsheet'!$D$7:$AK$184,Q$10,0))="","",(VLOOKUP($E173,'Income &amp; Expenditure Backsheet'!$D$7:$AK$184,Q$10,0)))</f>
        <v>16092128</v>
      </c>
      <c r="R173" s="102">
        <f>IF((VLOOKUP($E173,'Income &amp; Expenditure Backsheet'!$D$7:$AK$184,R$10,0))="","",(VLOOKUP($E173,'Income &amp; Expenditure Backsheet'!$D$7:$AK$184,R$10,0)))</f>
        <v>3902331</v>
      </c>
      <c r="S173" s="102">
        <f>IF((VLOOKUP($E173,'Income &amp; Expenditure Backsheet'!$D$7:$AK$184,S$10,0))="","",(VLOOKUP($E173,'Income &amp; Expenditure Backsheet'!$D$7:$AK$184,S$10,0)))</f>
        <v>4156254.1053999998</v>
      </c>
      <c r="T173" s="102">
        <f>IF((VLOOKUP($E173,'Income &amp; Expenditure Backsheet'!$D$7:$AK$184,T$10,0))="","",(VLOOKUP($E173,'Income &amp; Expenditure Backsheet'!$D$7:$AK$184,T$10,0)))</f>
        <v>4042113.632600002</v>
      </c>
      <c r="U173" s="102">
        <f>IF((VLOOKUP($E173,'Income &amp; Expenditure Backsheet'!$D$7:$AK$184,U$10,0))="","",(VLOOKUP($E173,'Income &amp; Expenditure Backsheet'!$D$7:$AK$184,U$10,0)))</f>
        <v>3991420</v>
      </c>
      <c r="V173" s="102">
        <f>IF((VLOOKUP($E173,'Income &amp; Expenditure Backsheet'!$D$7:$AK$184,V$10,0))="","",(VLOOKUP($E173,'Income &amp; Expenditure Backsheet'!$D$7:$AK$184,V$10,0)))</f>
        <v>16092118.738000002</v>
      </c>
    </row>
    <row r="174" spans="2:22" ht="16.5" customHeight="1">
      <c r="B174" s="42" t="s">
        <v>16</v>
      </c>
      <c r="C174" s="43" t="s">
        <v>28</v>
      </c>
      <c r="D174" s="45" t="s">
        <v>42</v>
      </c>
      <c r="E174" s="43" t="s">
        <v>331</v>
      </c>
      <c r="F174" s="45" t="s">
        <v>332</v>
      </c>
      <c r="G174" s="101">
        <f>IF((VLOOKUP($E174,'Income &amp; Expenditure Backsheet'!$D$7:$AK$184,G$10,0))="","",(VLOOKUP($E174,'Income &amp; Expenditure Backsheet'!$D$7:$AK$184,G$10,0)))</f>
        <v>58595852</v>
      </c>
      <c r="H174" s="102">
        <f>IF((VLOOKUP($E174,'Income &amp; Expenditure Backsheet'!$D$7:$AK$184,H$10,0))="","",(VLOOKUP($E174,'Income &amp; Expenditure Backsheet'!$D$7:$AK$184,H$10,0)))</f>
        <v>14648962.932500003</v>
      </c>
      <c r="I174" s="102">
        <f>IF((VLOOKUP($E174,'Income &amp; Expenditure Backsheet'!$D$7:$AK$184,I$10,0))="","",(VLOOKUP($E174,'Income &amp; Expenditure Backsheet'!$D$7:$AK$184,I$10,0)))</f>
        <v>14648962.932500003</v>
      </c>
      <c r="J174" s="102">
        <f>IF((VLOOKUP($E174,'Income &amp; Expenditure Backsheet'!$D$7:$AK$184,J$10,0))="","",(VLOOKUP($E174,'Income &amp; Expenditure Backsheet'!$D$7:$AK$184,J$10,0)))</f>
        <v>14648962.932500003</v>
      </c>
      <c r="K174" s="102">
        <f>IF((VLOOKUP($E174,'Income &amp; Expenditure Backsheet'!$D$7:$AK$184,K$10,0))="","",(VLOOKUP($E174,'Income &amp; Expenditure Backsheet'!$D$7:$AK$184,K$10,0)))</f>
        <v>14648962.932500003</v>
      </c>
      <c r="L174" s="102">
        <f>IF((VLOOKUP($E174,'Income &amp; Expenditure Backsheet'!$D$7:$AK$184,L$10,0))="","",(VLOOKUP($E174,'Income &amp; Expenditure Backsheet'!$D$7:$AK$184,L$10,0)))</f>
        <v>58595851.730000012</v>
      </c>
      <c r="M174" s="102">
        <f>IF((VLOOKUP($E174,'Income &amp; Expenditure Backsheet'!$D$7:$AK$184,M$10,0))="","",(VLOOKUP($E174,'Income &amp; Expenditure Backsheet'!$D$7:$AK$184,M$10,0)))</f>
        <v>13649108.704999998</v>
      </c>
      <c r="N174" s="102">
        <f>IF((VLOOKUP($E174,'Income &amp; Expenditure Backsheet'!$D$7:$AK$184,N$10,0))="","",(VLOOKUP($E174,'Income &amp; Expenditure Backsheet'!$D$7:$AK$184,N$10,0)))</f>
        <v>15600620</v>
      </c>
      <c r="O174" s="102">
        <f>IF((VLOOKUP($E174,'Income &amp; Expenditure Backsheet'!$D$7:$AK$184,O$10,0))="","",(VLOOKUP($E174,'Income &amp; Expenditure Backsheet'!$D$7:$AK$184,O$10,0)))</f>
        <v>15551753.130500004</v>
      </c>
      <c r="P174" s="102">
        <f>IF((VLOOKUP($E174,'Income &amp; Expenditure Backsheet'!$D$7:$AK$184,P$10,0))="","",(VLOOKUP($E174,'Income &amp; Expenditure Backsheet'!$D$7:$AK$184,P$10,0)))</f>
        <v>14887438.926166661</v>
      </c>
      <c r="Q174" s="102">
        <f>IF((VLOOKUP($E174,'Income &amp; Expenditure Backsheet'!$D$7:$AK$184,Q$10,0))="","",(VLOOKUP($E174,'Income &amp; Expenditure Backsheet'!$D$7:$AK$184,Q$10,0)))</f>
        <v>59688920.761666663</v>
      </c>
      <c r="R174" s="102">
        <f>IF((VLOOKUP($E174,'Income &amp; Expenditure Backsheet'!$D$7:$AK$184,R$10,0))="","",(VLOOKUP($E174,'Income &amp; Expenditure Backsheet'!$D$7:$AK$184,R$10,0)))</f>
        <v>13649109</v>
      </c>
      <c r="S174" s="102">
        <f>IF((VLOOKUP($E174,'Income &amp; Expenditure Backsheet'!$D$7:$AK$184,S$10,0))="","",(VLOOKUP($E174,'Income &amp; Expenditure Backsheet'!$D$7:$AK$184,S$10,0)))</f>
        <v>15600620</v>
      </c>
      <c r="T174" s="102">
        <f>IF((VLOOKUP($E174,'Income &amp; Expenditure Backsheet'!$D$7:$AK$184,T$10,0))="","",(VLOOKUP($E174,'Income &amp; Expenditure Backsheet'!$D$7:$AK$184,T$10,0)))</f>
        <v>15551753.130500004</v>
      </c>
      <c r="U174" s="102">
        <f>IF((VLOOKUP($E174,'Income &amp; Expenditure Backsheet'!$D$7:$AK$184,U$10,0))="","",(VLOOKUP($E174,'Income &amp; Expenditure Backsheet'!$D$7:$AK$184,U$10,0)))</f>
        <v>14004797</v>
      </c>
      <c r="V174" s="102">
        <f>IF((VLOOKUP($E174,'Income &amp; Expenditure Backsheet'!$D$7:$AK$184,V$10,0))="","",(VLOOKUP($E174,'Income &amp; Expenditure Backsheet'!$D$7:$AK$184,V$10,0)))</f>
        <v>58806279.130500004</v>
      </c>
    </row>
    <row r="175" spans="2:22" ht="16.5" customHeight="1">
      <c r="B175" s="42" t="s">
        <v>18</v>
      </c>
      <c r="C175" s="43" t="s">
        <v>32</v>
      </c>
      <c r="D175" s="45" t="s">
        <v>50</v>
      </c>
      <c r="E175" s="43" t="s">
        <v>333</v>
      </c>
      <c r="F175" s="45" t="s">
        <v>334</v>
      </c>
      <c r="G175" s="101">
        <f>IF((VLOOKUP($E175,'Income &amp; Expenditure Backsheet'!$D$7:$AK$184,G$10,0))="","",(VLOOKUP($E175,'Income &amp; Expenditure Backsheet'!$D$7:$AK$184,G$10,0)))</f>
        <v>23601119</v>
      </c>
      <c r="H175" s="102">
        <f>IF((VLOOKUP($E175,'Income &amp; Expenditure Backsheet'!$D$7:$AK$184,H$10,0))="","",(VLOOKUP($E175,'Income &amp; Expenditure Backsheet'!$D$7:$AK$184,H$10,0)))</f>
        <v>6090646.7377157044</v>
      </c>
      <c r="I175" s="102">
        <f>IF((VLOOKUP($E175,'Income &amp; Expenditure Backsheet'!$D$7:$AK$184,I$10,0))="","",(VLOOKUP($E175,'Income &amp; Expenditure Backsheet'!$D$7:$AK$184,I$10,0)))</f>
        <v>5819419.3166666664</v>
      </c>
      <c r="J175" s="102">
        <f>IF((VLOOKUP($E175,'Income &amp; Expenditure Backsheet'!$D$7:$AK$184,J$10,0))="","",(VLOOKUP($E175,'Income &amp; Expenditure Backsheet'!$D$7:$AK$184,J$10,0)))</f>
        <v>5924420.3166666664</v>
      </c>
      <c r="K175" s="102">
        <f>IF((VLOOKUP($E175,'Income &amp; Expenditure Backsheet'!$D$7:$AK$184,K$10,0))="","",(VLOOKUP($E175,'Income &amp; Expenditure Backsheet'!$D$7:$AK$184,K$10,0)))</f>
        <v>6015900.3166666664</v>
      </c>
      <c r="L175" s="102">
        <f>IF((VLOOKUP($E175,'Income &amp; Expenditure Backsheet'!$D$7:$AK$184,L$10,0))="","",(VLOOKUP($E175,'Income &amp; Expenditure Backsheet'!$D$7:$AK$184,L$10,0)))</f>
        <v>23850386.687715705</v>
      </c>
      <c r="M175" s="102">
        <f>IF((VLOOKUP($E175,'Income &amp; Expenditure Backsheet'!$D$7:$AK$184,M$10,0))="","",(VLOOKUP($E175,'Income &amp; Expenditure Backsheet'!$D$7:$AK$184,M$10,0)))</f>
        <v>6090646.7377157044</v>
      </c>
      <c r="N175" s="102">
        <f>IF((VLOOKUP($E175,'Income &amp; Expenditure Backsheet'!$D$7:$AK$184,N$10,0))="","",(VLOOKUP($E175,'Income &amp; Expenditure Backsheet'!$D$7:$AK$184,N$10,0)))</f>
        <v>5819419.3166666664</v>
      </c>
      <c r="O175" s="102">
        <f>IF((VLOOKUP($E175,'Income &amp; Expenditure Backsheet'!$D$7:$AK$184,O$10,0))="","",(VLOOKUP($E175,'Income &amp; Expenditure Backsheet'!$D$7:$AK$184,O$10,0)))</f>
        <v>5924420.3166666664</v>
      </c>
      <c r="P175" s="102">
        <f>IF((VLOOKUP($E175,'Income &amp; Expenditure Backsheet'!$D$7:$AK$184,P$10,0))="","",(VLOOKUP($E175,'Income &amp; Expenditure Backsheet'!$D$7:$AK$184,P$10,0)))</f>
        <v>6015900.3166666664</v>
      </c>
      <c r="Q175" s="102">
        <f>IF((VLOOKUP($E175,'Income &amp; Expenditure Backsheet'!$D$7:$AK$184,Q$10,0))="","",(VLOOKUP($E175,'Income &amp; Expenditure Backsheet'!$D$7:$AK$184,Q$10,0)))</f>
        <v>23850386.687715705</v>
      </c>
      <c r="R175" s="102">
        <f>IF((VLOOKUP($E175,'Income &amp; Expenditure Backsheet'!$D$7:$AK$184,R$10,0))="","",(VLOOKUP($E175,'Income &amp; Expenditure Backsheet'!$D$7:$AK$184,R$10,0)))</f>
        <v>6090646.7377157044</v>
      </c>
      <c r="S175" s="102">
        <f>IF((VLOOKUP($E175,'Income &amp; Expenditure Backsheet'!$D$7:$AK$184,S$10,0))="","",(VLOOKUP($E175,'Income &amp; Expenditure Backsheet'!$D$7:$AK$184,S$10,0)))</f>
        <v>6300452.7531670285</v>
      </c>
      <c r="T175" s="102">
        <f>IF((VLOOKUP($E175,'Income &amp; Expenditure Backsheet'!$D$7:$AK$184,T$10,0))="","",(VLOOKUP($E175,'Income &amp; Expenditure Backsheet'!$D$7:$AK$184,T$10,0)))</f>
        <v>5403878</v>
      </c>
      <c r="U175" s="102">
        <f>IF((VLOOKUP($E175,'Income &amp; Expenditure Backsheet'!$D$7:$AK$184,U$10,0))="","",(VLOOKUP($E175,'Income &amp; Expenditure Backsheet'!$D$7:$AK$184,U$10,0)))</f>
        <v>5374663.9199999999</v>
      </c>
      <c r="V175" s="102">
        <f>IF((VLOOKUP($E175,'Income &amp; Expenditure Backsheet'!$D$7:$AK$184,V$10,0))="","",(VLOOKUP($E175,'Income &amp; Expenditure Backsheet'!$D$7:$AK$184,V$10,0)))</f>
        <v>23169641.410882734</v>
      </c>
    </row>
    <row r="176" spans="2:22" ht="16.5" customHeight="1">
      <c r="B176" s="42" t="s">
        <v>20</v>
      </c>
      <c r="C176" s="43" t="s">
        <v>36</v>
      </c>
      <c r="D176" s="45" t="s">
        <v>64</v>
      </c>
      <c r="E176" s="43" t="s">
        <v>335</v>
      </c>
      <c r="F176" s="45" t="s">
        <v>336</v>
      </c>
      <c r="G176" s="101">
        <f>IF((VLOOKUP($E176,'Income &amp; Expenditure Backsheet'!$D$7:$AK$184,G$10,0))="","",(VLOOKUP($E176,'Income &amp; Expenditure Backsheet'!$D$7:$AK$184,G$10,0)))</f>
        <v>18812138</v>
      </c>
      <c r="H176" s="102">
        <f>IF((VLOOKUP($E176,'Income &amp; Expenditure Backsheet'!$D$7:$AK$184,H$10,0))="","",(VLOOKUP($E176,'Income &amp; Expenditure Backsheet'!$D$7:$AK$184,H$10,0)))</f>
        <v>4703000</v>
      </c>
      <c r="I176" s="102">
        <f>IF((VLOOKUP($E176,'Income &amp; Expenditure Backsheet'!$D$7:$AK$184,I$10,0))="","",(VLOOKUP($E176,'Income &amp; Expenditure Backsheet'!$D$7:$AK$184,I$10,0)))</f>
        <v>4703000</v>
      </c>
      <c r="J176" s="102">
        <f>IF((VLOOKUP($E176,'Income &amp; Expenditure Backsheet'!$D$7:$AK$184,J$10,0))="","",(VLOOKUP($E176,'Income &amp; Expenditure Backsheet'!$D$7:$AK$184,J$10,0)))</f>
        <v>4703000</v>
      </c>
      <c r="K176" s="102">
        <f>IF((VLOOKUP($E176,'Income &amp; Expenditure Backsheet'!$D$7:$AK$184,K$10,0))="","",(VLOOKUP($E176,'Income &amp; Expenditure Backsheet'!$D$7:$AK$184,K$10,0)))</f>
        <v>4703138</v>
      </c>
      <c r="L176" s="102">
        <f>IF((VLOOKUP($E176,'Income &amp; Expenditure Backsheet'!$D$7:$AK$184,L$10,0))="","",(VLOOKUP($E176,'Income &amp; Expenditure Backsheet'!$D$7:$AK$184,L$10,0)))</f>
        <v>18812138</v>
      </c>
      <c r="M176" s="102">
        <f>IF((VLOOKUP($E176,'Income &amp; Expenditure Backsheet'!$D$7:$AK$184,M$10,0))="","",(VLOOKUP($E176,'Income &amp; Expenditure Backsheet'!$D$7:$AK$184,M$10,0)))</f>
        <v>4703000</v>
      </c>
      <c r="N176" s="102">
        <f>IF((VLOOKUP($E176,'Income &amp; Expenditure Backsheet'!$D$7:$AK$184,N$10,0))="","",(VLOOKUP($E176,'Income &amp; Expenditure Backsheet'!$D$7:$AK$184,N$10,0)))</f>
        <v>4703000</v>
      </c>
      <c r="O176" s="102">
        <f>IF((VLOOKUP($E176,'Income &amp; Expenditure Backsheet'!$D$7:$AK$184,O$10,0))="","",(VLOOKUP($E176,'Income &amp; Expenditure Backsheet'!$D$7:$AK$184,O$10,0)))</f>
        <v>4703000</v>
      </c>
      <c r="P176" s="102">
        <f>IF((VLOOKUP($E176,'Income &amp; Expenditure Backsheet'!$D$7:$AK$184,P$10,0))="","",(VLOOKUP($E176,'Income &amp; Expenditure Backsheet'!$D$7:$AK$184,P$10,0)))</f>
        <v>4703138</v>
      </c>
      <c r="Q176" s="102">
        <f>IF((VLOOKUP($E176,'Income &amp; Expenditure Backsheet'!$D$7:$AK$184,Q$10,0))="","",(VLOOKUP($E176,'Income &amp; Expenditure Backsheet'!$D$7:$AK$184,Q$10,0)))</f>
        <v>18812138</v>
      </c>
      <c r="R176" s="102">
        <f>IF((VLOOKUP($E176,'Income &amp; Expenditure Backsheet'!$D$7:$AK$184,R$10,0))="","",(VLOOKUP($E176,'Income &amp; Expenditure Backsheet'!$D$7:$AK$184,R$10,0)))</f>
        <v>4301036</v>
      </c>
      <c r="S176" s="102">
        <f>IF((VLOOKUP($E176,'Income &amp; Expenditure Backsheet'!$D$7:$AK$184,S$10,0))="","",(VLOOKUP($E176,'Income &amp; Expenditure Backsheet'!$D$7:$AK$184,S$10,0)))</f>
        <v>4301036</v>
      </c>
      <c r="T176" s="102">
        <f>IF((VLOOKUP($E176,'Income &amp; Expenditure Backsheet'!$D$7:$AK$184,T$10,0))="","",(VLOOKUP($E176,'Income &amp; Expenditure Backsheet'!$D$7:$AK$184,T$10,0)))</f>
        <v>4703000</v>
      </c>
      <c r="U176" s="102">
        <f>IF((VLOOKUP($E176,'Income &amp; Expenditure Backsheet'!$D$7:$AK$184,U$10,0))="","",(VLOOKUP($E176,'Income &amp; Expenditure Backsheet'!$D$7:$AK$184,U$10,0)))</f>
        <v>5507066</v>
      </c>
      <c r="V176" s="102">
        <f>IF((VLOOKUP($E176,'Income &amp; Expenditure Backsheet'!$D$7:$AK$184,V$10,0))="","",(VLOOKUP($E176,'Income &amp; Expenditure Backsheet'!$D$7:$AK$184,V$10,0)))</f>
        <v>18812138</v>
      </c>
    </row>
    <row r="177" spans="1:23" ht="16.5" customHeight="1">
      <c r="B177" s="42" t="s">
        <v>20</v>
      </c>
      <c r="C177" s="43" t="s">
        <v>36</v>
      </c>
      <c r="D177" s="45" t="s">
        <v>64</v>
      </c>
      <c r="E177" s="43" t="s">
        <v>337</v>
      </c>
      <c r="F177" s="45" t="s">
        <v>338</v>
      </c>
      <c r="G177" s="101">
        <f>IF((VLOOKUP($E177,'Income &amp; Expenditure Backsheet'!$D$7:$AK$184,G$10,0))="","",(VLOOKUP($E177,'Income &amp; Expenditure Backsheet'!$D$7:$AK$184,G$10,0)))</f>
        <v>21545162</v>
      </c>
      <c r="H177" s="102">
        <f>IF((VLOOKUP($E177,'Income &amp; Expenditure Backsheet'!$D$7:$AK$184,H$10,0))="","",(VLOOKUP($E177,'Income &amp; Expenditure Backsheet'!$D$7:$AK$184,H$10,0)))</f>
        <v>5386290</v>
      </c>
      <c r="I177" s="102">
        <f>IF((VLOOKUP($E177,'Income &amp; Expenditure Backsheet'!$D$7:$AK$184,I$10,0))="","",(VLOOKUP($E177,'Income &amp; Expenditure Backsheet'!$D$7:$AK$184,I$10,0)))</f>
        <v>5386290</v>
      </c>
      <c r="J177" s="102">
        <f>IF((VLOOKUP($E177,'Income &amp; Expenditure Backsheet'!$D$7:$AK$184,J$10,0))="","",(VLOOKUP($E177,'Income &amp; Expenditure Backsheet'!$D$7:$AK$184,J$10,0)))</f>
        <v>5386290</v>
      </c>
      <c r="K177" s="102">
        <f>IF((VLOOKUP($E177,'Income &amp; Expenditure Backsheet'!$D$7:$AK$184,K$10,0))="","",(VLOOKUP($E177,'Income &amp; Expenditure Backsheet'!$D$7:$AK$184,K$10,0)))</f>
        <v>5386290</v>
      </c>
      <c r="L177" s="102">
        <f>IF((VLOOKUP($E177,'Income &amp; Expenditure Backsheet'!$D$7:$AK$184,L$10,0))="","",(VLOOKUP($E177,'Income &amp; Expenditure Backsheet'!$D$7:$AK$184,L$10,0)))</f>
        <v>21545160</v>
      </c>
      <c r="M177" s="102">
        <f>IF((VLOOKUP($E177,'Income &amp; Expenditure Backsheet'!$D$7:$AK$184,M$10,0))="","",(VLOOKUP($E177,'Income &amp; Expenditure Backsheet'!$D$7:$AK$184,M$10,0)))</f>
        <v>5386290</v>
      </c>
      <c r="N177" s="102">
        <f>IF((VLOOKUP($E177,'Income &amp; Expenditure Backsheet'!$D$7:$AK$184,N$10,0))="","",(VLOOKUP($E177,'Income &amp; Expenditure Backsheet'!$D$7:$AK$184,N$10,0)))</f>
        <v>5386290</v>
      </c>
      <c r="O177" s="102">
        <f>IF((VLOOKUP($E177,'Income &amp; Expenditure Backsheet'!$D$7:$AK$184,O$10,0))="","",(VLOOKUP($E177,'Income &amp; Expenditure Backsheet'!$D$7:$AK$184,O$10,0)))</f>
        <v>5386290</v>
      </c>
      <c r="P177" s="102">
        <f>IF((VLOOKUP($E177,'Income &amp; Expenditure Backsheet'!$D$7:$AK$184,P$10,0))="","",(VLOOKUP($E177,'Income &amp; Expenditure Backsheet'!$D$7:$AK$184,P$10,0)))</f>
        <v>5386290</v>
      </c>
      <c r="Q177" s="102">
        <f>IF((VLOOKUP($E177,'Income &amp; Expenditure Backsheet'!$D$7:$AK$184,Q$10,0))="","",(VLOOKUP($E177,'Income &amp; Expenditure Backsheet'!$D$7:$AK$184,Q$10,0)))</f>
        <v>21545160</v>
      </c>
      <c r="R177" s="102">
        <f>IF((VLOOKUP($E177,'Income &amp; Expenditure Backsheet'!$D$7:$AK$184,R$10,0))="","",(VLOOKUP($E177,'Income &amp; Expenditure Backsheet'!$D$7:$AK$184,R$10,0)))</f>
        <v>5386290</v>
      </c>
      <c r="S177" s="102">
        <f>IF((VLOOKUP($E177,'Income &amp; Expenditure Backsheet'!$D$7:$AK$184,S$10,0))="","",(VLOOKUP($E177,'Income &amp; Expenditure Backsheet'!$D$7:$AK$184,S$10,0)))</f>
        <v>5386290</v>
      </c>
      <c r="T177" s="102">
        <f>IF((VLOOKUP($E177,'Income &amp; Expenditure Backsheet'!$D$7:$AK$184,T$10,0))="","",(VLOOKUP($E177,'Income &amp; Expenditure Backsheet'!$D$7:$AK$184,T$10,0)))</f>
        <v>5386290</v>
      </c>
      <c r="U177" s="102">
        <f>IF((VLOOKUP($E177,'Income &amp; Expenditure Backsheet'!$D$7:$AK$184,U$10,0))="","",(VLOOKUP($E177,'Income &amp; Expenditure Backsheet'!$D$7:$AK$184,U$10,0)))</f>
        <v>5386290</v>
      </c>
      <c r="V177" s="102">
        <f>IF((VLOOKUP($E177,'Income &amp; Expenditure Backsheet'!$D$7:$AK$184,V$10,0))="","",(VLOOKUP($E177,'Income &amp; Expenditure Backsheet'!$D$7:$AK$184,V$10,0)))</f>
        <v>21545160</v>
      </c>
    </row>
    <row r="178" spans="1:23" ht="16.5" customHeight="1">
      <c r="B178" s="42" t="s">
        <v>16</v>
      </c>
      <c r="C178" s="43" t="s">
        <v>26</v>
      </c>
      <c r="D178" s="45" t="s">
        <v>46</v>
      </c>
      <c r="E178" s="43" t="s">
        <v>339</v>
      </c>
      <c r="F178" s="45" t="s">
        <v>340</v>
      </c>
      <c r="G178" s="101">
        <f>IF((VLOOKUP($E178,'Income &amp; Expenditure Backsheet'!$D$7:$AK$184,G$10,0))="","",(VLOOKUP($E178,'Income &amp; Expenditure Backsheet'!$D$7:$AK$184,G$10,0)))</f>
        <v>21794143</v>
      </c>
      <c r="H178" s="102">
        <f>IF((VLOOKUP($E178,'Income &amp; Expenditure Backsheet'!$D$7:$AK$184,H$10,0))="","",(VLOOKUP($E178,'Income &amp; Expenditure Backsheet'!$D$7:$AK$184,H$10,0)))</f>
        <v>5448536</v>
      </c>
      <c r="I178" s="102">
        <f>IF((VLOOKUP($E178,'Income &amp; Expenditure Backsheet'!$D$7:$AK$184,I$10,0))="","",(VLOOKUP($E178,'Income &amp; Expenditure Backsheet'!$D$7:$AK$184,I$10,0)))</f>
        <v>5448536</v>
      </c>
      <c r="J178" s="102">
        <f>IF((VLOOKUP($E178,'Income &amp; Expenditure Backsheet'!$D$7:$AK$184,J$10,0))="","",(VLOOKUP($E178,'Income &amp; Expenditure Backsheet'!$D$7:$AK$184,J$10,0)))</f>
        <v>5448536</v>
      </c>
      <c r="K178" s="102">
        <f>IF((VLOOKUP($E178,'Income &amp; Expenditure Backsheet'!$D$7:$AK$184,K$10,0))="","",(VLOOKUP($E178,'Income &amp; Expenditure Backsheet'!$D$7:$AK$184,K$10,0)))</f>
        <v>5448535</v>
      </c>
      <c r="L178" s="102">
        <f>IF((VLOOKUP($E178,'Income &amp; Expenditure Backsheet'!$D$7:$AK$184,L$10,0))="","",(VLOOKUP($E178,'Income &amp; Expenditure Backsheet'!$D$7:$AK$184,L$10,0)))</f>
        <v>21794143</v>
      </c>
      <c r="M178" s="102">
        <f>IF((VLOOKUP($E178,'Income &amp; Expenditure Backsheet'!$D$7:$AK$184,M$10,0))="","",(VLOOKUP($E178,'Income &amp; Expenditure Backsheet'!$D$7:$AK$184,M$10,0)))</f>
        <v>5940250</v>
      </c>
      <c r="N178" s="102">
        <f>IF((VLOOKUP($E178,'Income &amp; Expenditure Backsheet'!$D$7:$AK$184,N$10,0))="","",(VLOOKUP($E178,'Income &amp; Expenditure Backsheet'!$D$7:$AK$184,N$10,0)))</f>
        <v>5940250</v>
      </c>
      <c r="O178" s="102">
        <f>IF((VLOOKUP($E178,'Income &amp; Expenditure Backsheet'!$D$7:$AK$184,O$10,0))="","",(VLOOKUP($E178,'Income &amp; Expenditure Backsheet'!$D$7:$AK$184,O$10,0)))</f>
        <v>5940250</v>
      </c>
      <c r="P178" s="102">
        <f>IF((VLOOKUP($E178,'Income &amp; Expenditure Backsheet'!$D$7:$AK$184,P$10,0))="","",(VLOOKUP($E178,'Income &amp; Expenditure Backsheet'!$D$7:$AK$184,P$10,0)))</f>
        <v>5940250</v>
      </c>
      <c r="Q178" s="102">
        <f>IF((VLOOKUP($E178,'Income &amp; Expenditure Backsheet'!$D$7:$AK$184,Q$10,0))="","",(VLOOKUP($E178,'Income &amp; Expenditure Backsheet'!$D$7:$AK$184,Q$10,0)))</f>
        <v>23761000</v>
      </c>
      <c r="R178" s="102">
        <f>IF((VLOOKUP($E178,'Income &amp; Expenditure Backsheet'!$D$7:$AK$184,R$10,0))="","",(VLOOKUP($E178,'Income &amp; Expenditure Backsheet'!$D$7:$AK$184,R$10,0)))</f>
        <v>1936216</v>
      </c>
      <c r="S178" s="102">
        <f>IF((VLOOKUP($E178,'Income &amp; Expenditure Backsheet'!$D$7:$AK$184,S$10,0))="","",(VLOOKUP($E178,'Income &amp; Expenditure Backsheet'!$D$7:$AK$184,S$10,0)))</f>
        <v>7186046</v>
      </c>
      <c r="T178" s="102">
        <f>IF((VLOOKUP($E178,'Income &amp; Expenditure Backsheet'!$D$7:$AK$184,T$10,0))="","",(VLOOKUP($E178,'Income &amp; Expenditure Backsheet'!$D$7:$AK$184,T$10,0)))</f>
        <v>9591124</v>
      </c>
      <c r="U178" s="102">
        <f>IF((VLOOKUP($E178,'Income &amp; Expenditure Backsheet'!$D$7:$AK$184,U$10,0))="","",(VLOOKUP($E178,'Income &amp; Expenditure Backsheet'!$D$7:$AK$184,U$10,0)))</f>
        <v>5401641</v>
      </c>
      <c r="V178" s="102">
        <f>IF((VLOOKUP($E178,'Income &amp; Expenditure Backsheet'!$D$7:$AK$184,V$10,0))="","",(VLOOKUP($E178,'Income &amp; Expenditure Backsheet'!$D$7:$AK$184,V$10,0)))</f>
        <v>24115027</v>
      </c>
    </row>
    <row r="179" spans="1:23" ht="16.5" customHeight="1">
      <c r="B179" s="42" t="s">
        <v>18</v>
      </c>
      <c r="C179" s="43" t="s">
        <v>32</v>
      </c>
      <c r="D179" s="45" t="s">
        <v>50</v>
      </c>
      <c r="E179" s="43" t="s">
        <v>341</v>
      </c>
      <c r="F179" s="45" t="s">
        <v>342</v>
      </c>
      <c r="G179" s="101">
        <f>IF((VLOOKUP($E179,'Income &amp; Expenditure Backsheet'!$D$7:$AK$184,G$10,0))="","",(VLOOKUP($E179,'Income &amp; Expenditure Backsheet'!$D$7:$AK$184,G$10,0)))</f>
        <v>37540000</v>
      </c>
      <c r="H179" s="102">
        <f>IF((VLOOKUP($E179,'Income &amp; Expenditure Backsheet'!$D$7:$AK$184,H$10,0))="","",(VLOOKUP($E179,'Income &amp; Expenditure Backsheet'!$D$7:$AK$184,H$10,0)))</f>
        <v>9340000</v>
      </c>
      <c r="I179" s="102">
        <f>IF((VLOOKUP($E179,'Income &amp; Expenditure Backsheet'!$D$7:$AK$184,I$10,0))="","",(VLOOKUP($E179,'Income &amp; Expenditure Backsheet'!$D$7:$AK$184,I$10,0)))</f>
        <v>9340000</v>
      </c>
      <c r="J179" s="102">
        <f>IF((VLOOKUP($E179,'Income &amp; Expenditure Backsheet'!$D$7:$AK$184,J$10,0))="","",(VLOOKUP($E179,'Income &amp; Expenditure Backsheet'!$D$7:$AK$184,J$10,0)))</f>
        <v>9340000</v>
      </c>
      <c r="K179" s="102">
        <f>IF((VLOOKUP($E179,'Income &amp; Expenditure Backsheet'!$D$7:$AK$184,K$10,0))="","",(VLOOKUP($E179,'Income &amp; Expenditure Backsheet'!$D$7:$AK$184,K$10,0)))</f>
        <v>9340000</v>
      </c>
      <c r="L179" s="102">
        <f>IF((VLOOKUP($E179,'Income &amp; Expenditure Backsheet'!$D$7:$AK$184,L$10,0))="","",(VLOOKUP($E179,'Income &amp; Expenditure Backsheet'!$D$7:$AK$184,L$10,0)))</f>
        <v>37360000</v>
      </c>
      <c r="M179" s="102">
        <f>IF((VLOOKUP($E179,'Income &amp; Expenditure Backsheet'!$D$7:$AK$184,M$10,0))="","",(VLOOKUP($E179,'Income &amp; Expenditure Backsheet'!$D$7:$AK$184,M$10,0)))</f>
        <v>9340000</v>
      </c>
      <c r="N179" s="102">
        <f>IF((VLOOKUP($E179,'Income &amp; Expenditure Backsheet'!$D$7:$AK$184,N$10,0))="","",(VLOOKUP($E179,'Income &amp; Expenditure Backsheet'!$D$7:$AK$184,N$10,0)))</f>
        <v>9340000</v>
      </c>
      <c r="O179" s="102">
        <f>IF((VLOOKUP($E179,'Income &amp; Expenditure Backsheet'!$D$7:$AK$184,O$10,0))="","",(VLOOKUP($E179,'Income &amp; Expenditure Backsheet'!$D$7:$AK$184,O$10,0)))</f>
        <v>9340000</v>
      </c>
      <c r="P179" s="102">
        <f>IF((VLOOKUP($E179,'Income &amp; Expenditure Backsheet'!$D$7:$AK$184,P$10,0))="","",(VLOOKUP($E179,'Income &amp; Expenditure Backsheet'!$D$7:$AK$184,P$10,0)))</f>
        <v>9340000</v>
      </c>
      <c r="Q179" s="102">
        <f>IF((VLOOKUP($E179,'Income &amp; Expenditure Backsheet'!$D$7:$AK$184,Q$10,0))="","",(VLOOKUP($E179,'Income &amp; Expenditure Backsheet'!$D$7:$AK$184,Q$10,0)))</f>
        <v>37360000</v>
      </c>
      <c r="R179" s="102">
        <f>IF((VLOOKUP($E179,'Income &amp; Expenditure Backsheet'!$D$7:$AK$184,R$10,0))="","",(VLOOKUP($E179,'Income &amp; Expenditure Backsheet'!$D$7:$AK$184,R$10,0)))</f>
        <v>9340000</v>
      </c>
      <c r="S179" s="102">
        <f>IF((VLOOKUP($E179,'Income &amp; Expenditure Backsheet'!$D$7:$AK$184,S$10,0))="","",(VLOOKUP($E179,'Income &amp; Expenditure Backsheet'!$D$7:$AK$184,S$10,0)))</f>
        <v>9340000</v>
      </c>
      <c r="T179" s="102">
        <f>IF((VLOOKUP($E179,'Income &amp; Expenditure Backsheet'!$D$7:$AK$184,T$10,0))="","",(VLOOKUP($E179,'Income &amp; Expenditure Backsheet'!$D$7:$AK$184,T$10,0)))</f>
        <v>9340000</v>
      </c>
      <c r="U179" s="102">
        <f>IF((VLOOKUP($E179,'Income &amp; Expenditure Backsheet'!$D$7:$AK$184,U$10,0))="","",(VLOOKUP($E179,'Income &amp; Expenditure Backsheet'!$D$7:$AK$184,U$10,0)))</f>
        <v>8556000</v>
      </c>
      <c r="V179" s="102">
        <f>IF((VLOOKUP($E179,'Income &amp; Expenditure Backsheet'!$D$7:$AK$184,V$10,0))="","",(VLOOKUP($E179,'Income &amp; Expenditure Backsheet'!$D$7:$AK$184,V$10,0)))</f>
        <v>36576000</v>
      </c>
    </row>
    <row r="180" spans="1:23" ht="16.5" customHeight="1">
      <c r="B180" s="42" t="s">
        <v>22</v>
      </c>
      <c r="C180" s="43" t="s">
        <v>38</v>
      </c>
      <c r="D180" s="45" t="s">
        <v>60</v>
      </c>
      <c r="E180" s="43" t="s">
        <v>343</v>
      </c>
      <c r="F180" s="45" t="s">
        <v>344</v>
      </c>
      <c r="G180" s="101">
        <f>IF((VLOOKUP($E180,'Income &amp; Expenditure Backsheet'!$D$7:$AK$184,G$10,0))="","",(VLOOKUP($E180,'Income &amp; Expenditure Backsheet'!$D$7:$AK$184,G$10,0)))</f>
        <v>10669422</v>
      </c>
      <c r="H180" s="102">
        <f>IF((VLOOKUP($E180,'Income &amp; Expenditure Backsheet'!$D$7:$AK$184,H$10,0))="","",(VLOOKUP($E180,'Income &amp; Expenditure Backsheet'!$D$7:$AK$184,H$10,0)))</f>
        <v>2667355</v>
      </c>
      <c r="I180" s="102">
        <f>IF((VLOOKUP($E180,'Income &amp; Expenditure Backsheet'!$D$7:$AK$184,I$10,0))="","",(VLOOKUP($E180,'Income &amp; Expenditure Backsheet'!$D$7:$AK$184,I$10,0)))</f>
        <v>2667355</v>
      </c>
      <c r="J180" s="102">
        <f>IF((VLOOKUP($E180,'Income &amp; Expenditure Backsheet'!$D$7:$AK$184,J$10,0))="","",(VLOOKUP($E180,'Income &amp; Expenditure Backsheet'!$D$7:$AK$184,J$10,0)))</f>
        <v>2667356</v>
      </c>
      <c r="K180" s="102">
        <f>IF((VLOOKUP($E180,'Income &amp; Expenditure Backsheet'!$D$7:$AK$184,K$10,0))="","",(VLOOKUP($E180,'Income &amp; Expenditure Backsheet'!$D$7:$AK$184,K$10,0)))</f>
        <v>2667356</v>
      </c>
      <c r="L180" s="102">
        <f>IF((VLOOKUP($E180,'Income &amp; Expenditure Backsheet'!$D$7:$AK$184,L$10,0))="","",(VLOOKUP($E180,'Income &amp; Expenditure Backsheet'!$D$7:$AK$184,L$10,0)))</f>
        <v>10669422</v>
      </c>
      <c r="M180" s="102">
        <f>IF((VLOOKUP($E180,'Income &amp; Expenditure Backsheet'!$D$7:$AK$184,M$10,0))="","",(VLOOKUP($E180,'Income &amp; Expenditure Backsheet'!$D$7:$AK$184,M$10,0)))</f>
        <v>2592900</v>
      </c>
      <c r="N180" s="102">
        <f>IF((VLOOKUP($E180,'Income &amp; Expenditure Backsheet'!$D$7:$AK$184,N$10,0))="","",(VLOOKUP($E180,'Income &amp; Expenditure Backsheet'!$D$7:$AK$184,N$10,0)))</f>
        <v>2538900</v>
      </c>
      <c r="O180" s="102">
        <f>IF((VLOOKUP($E180,'Income &amp; Expenditure Backsheet'!$D$7:$AK$184,O$10,0))="","",(VLOOKUP($E180,'Income &amp; Expenditure Backsheet'!$D$7:$AK$184,O$10,0)))</f>
        <v>2637900</v>
      </c>
      <c r="P180" s="102">
        <f>IF((VLOOKUP($E180,'Income &amp; Expenditure Backsheet'!$D$7:$AK$184,P$10,0))="","",(VLOOKUP($E180,'Income &amp; Expenditure Backsheet'!$D$7:$AK$184,P$10,0)))</f>
        <v>2894700</v>
      </c>
      <c r="Q180" s="102">
        <f>IF((VLOOKUP($E180,'Income &amp; Expenditure Backsheet'!$D$7:$AK$184,Q$10,0))="","",(VLOOKUP($E180,'Income &amp; Expenditure Backsheet'!$D$7:$AK$184,Q$10,0)))</f>
        <v>10664400</v>
      </c>
      <c r="R180" s="102">
        <f>IF((VLOOKUP($E180,'Income &amp; Expenditure Backsheet'!$D$7:$AK$184,R$10,0))="","",(VLOOKUP($E180,'Income &amp; Expenditure Backsheet'!$D$7:$AK$184,R$10,0)))</f>
        <v>2592900</v>
      </c>
      <c r="S180" s="102">
        <f>IF((VLOOKUP($E180,'Income &amp; Expenditure Backsheet'!$D$7:$AK$184,S$10,0))="","",(VLOOKUP($E180,'Income &amp; Expenditure Backsheet'!$D$7:$AK$184,S$10,0)))</f>
        <v>2538900</v>
      </c>
      <c r="T180" s="102">
        <f>IF((VLOOKUP($E180,'Income &amp; Expenditure Backsheet'!$D$7:$AK$184,T$10,0))="","",(VLOOKUP($E180,'Income &amp; Expenditure Backsheet'!$D$7:$AK$184,T$10,0)))</f>
        <v>2637900</v>
      </c>
      <c r="U180" s="102">
        <f>IF((VLOOKUP($E180,'Income &amp; Expenditure Backsheet'!$D$7:$AK$184,U$10,0))="","",(VLOOKUP($E180,'Income &amp; Expenditure Backsheet'!$D$7:$AK$184,U$10,0)))</f>
        <v>2894700</v>
      </c>
      <c r="V180" s="102">
        <f>IF((VLOOKUP($E180,'Income &amp; Expenditure Backsheet'!$D$7:$AK$184,V$10,0))="","",(VLOOKUP($E180,'Income &amp; Expenditure Backsheet'!$D$7:$AK$184,V$10,0)))</f>
        <v>10664400</v>
      </c>
    </row>
    <row r="181" spans="1:23" ht="16.5" customHeight="1">
      <c r="B181" s="42" t="s">
        <v>22</v>
      </c>
      <c r="C181" s="43" t="s">
        <v>38</v>
      </c>
      <c r="D181" s="45" t="s">
        <v>58</v>
      </c>
      <c r="E181" s="43" t="s">
        <v>345</v>
      </c>
      <c r="F181" s="45" t="s">
        <v>346</v>
      </c>
      <c r="G181" s="101">
        <f>IF((VLOOKUP($E181,'Income &amp; Expenditure Backsheet'!$D$7:$AK$184,G$10,0))="","",(VLOOKUP($E181,'Income &amp; Expenditure Backsheet'!$D$7:$AK$184,G$10,0)))</f>
        <v>45804057</v>
      </c>
      <c r="H181" s="102">
        <f>IF((VLOOKUP($E181,'Income &amp; Expenditure Backsheet'!$D$7:$AK$184,H$10,0))="","",(VLOOKUP($E181,'Income &amp; Expenditure Backsheet'!$D$7:$AK$184,H$10,0)))</f>
        <v>11451014</v>
      </c>
      <c r="I181" s="102">
        <f>IF((VLOOKUP($E181,'Income &amp; Expenditure Backsheet'!$D$7:$AK$184,I$10,0))="","",(VLOOKUP($E181,'Income &amp; Expenditure Backsheet'!$D$7:$AK$184,I$10,0)))</f>
        <v>11451014</v>
      </c>
      <c r="J181" s="102">
        <f>IF((VLOOKUP($E181,'Income &amp; Expenditure Backsheet'!$D$7:$AK$184,J$10,0))="","",(VLOOKUP($E181,'Income &amp; Expenditure Backsheet'!$D$7:$AK$184,J$10,0)))</f>
        <v>11451014</v>
      </c>
      <c r="K181" s="102">
        <f>IF((VLOOKUP($E181,'Income &amp; Expenditure Backsheet'!$D$7:$AK$184,K$10,0))="","",(VLOOKUP($E181,'Income &amp; Expenditure Backsheet'!$D$7:$AK$184,K$10,0)))</f>
        <v>11451014</v>
      </c>
      <c r="L181" s="102">
        <f>IF((VLOOKUP($E181,'Income &amp; Expenditure Backsheet'!$D$7:$AK$184,L$10,0))="","",(VLOOKUP($E181,'Income &amp; Expenditure Backsheet'!$D$7:$AK$184,L$10,0)))</f>
        <v>45804056</v>
      </c>
      <c r="M181" s="102">
        <f>IF((VLOOKUP($E181,'Income &amp; Expenditure Backsheet'!$D$7:$AK$184,M$10,0))="","",(VLOOKUP($E181,'Income &amp; Expenditure Backsheet'!$D$7:$AK$184,M$10,0)))</f>
        <v>11451014</v>
      </c>
      <c r="N181" s="102">
        <f>IF((VLOOKUP($E181,'Income &amp; Expenditure Backsheet'!$D$7:$AK$184,N$10,0))="","",(VLOOKUP($E181,'Income &amp; Expenditure Backsheet'!$D$7:$AK$184,N$10,0)))</f>
        <v>11451014</v>
      </c>
      <c r="O181" s="102">
        <f>IF((VLOOKUP($E181,'Income &amp; Expenditure Backsheet'!$D$7:$AK$184,O$10,0))="","",(VLOOKUP($E181,'Income &amp; Expenditure Backsheet'!$D$7:$AK$184,O$10,0)))</f>
        <v>11451014</v>
      </c>
      <c r="P181" s="102">
        <f>IF((VLOOKUP($E181,'Income &amp; Expenditure Backsheet'!$D$7:$AK$184,P$10,0))="","",(VLOOKUP($E181,'Income &amp; Expenditure Backsheet'!$D$7:$AK$184,P$10,0)))</f>
        <v>11451014</v>
      </c>
      <c r="Q181" s="102">
        <f>IF((VLOOKUP($E181,'Income &amp; Expenditure Backsheet'!$D$7:$AK$184,Q$10,0))="","",(VLOOKUP($E181,'Income &amp; Expenditure Backsheet'!$D$7:$AK$184,Q$10,0)))</f>
        <v>45804056</v>
      </c>
      <c r="R181" s="102">
        <f>IF((VLOOKUP($E181,'Income &amp; Expenditure Backsheet'!$D$7:$AK$184,R$10,0))="","",(VLOOKUP($E181,'Income &amp; Expenditure Backsheet'!$D$7:$AK$184,R$10,0)))</f>
        <v>11451014</v>
      </c>
      <c r="S181" s="102">
        <f>IF((VLOOKUP($E181,'Income &amp; Expenditure Backsheet'!$D$7:$AK$184,S$10,0))="","",(VLOOKUP($E181,'Income &amp; Expenditure Backsheet'!$D$7:$AK$184,S$10,0)))</f>
        <v>11451104</v>
      </c>
      <c r="T181" s="102">
        <f>IF((VLOOKUP($E181,'Income &amp; Expenditure Backsheet'!$D$7:$AK$184,T$10,0))="","",(VLOOKUP($E181,'Income &amp; Expenditure Backsheet'!$D$7:$AK$184,T$10,0)))</f>
        <v>11451104</v>
      </c>
      <c r="U181" s="102">
        <f>IF((VLOOKUP($E181,'Income &amp; Expenditure Backsheet'!$D$7:$AK$184,U$10,0))="","",(VLOOKUP($E181,'Income &amp; Expenditure Backsheet'!$D$7:$AK$184,U$10,0)))</f>
        <v>11451104</v>
      </c>
      <c r="V181" s="102">
        <f>IF((VLOOKUP($E181,'Income &amp; Expenditure Backsheet'!$D$7:$AK$184,V$10,0))="","",(VLOOKUP($E181,'Income &amp; Expenditure Backsheet'!$D$7:$AK$184,V$10,0)))</f>
        <v>45804326</v>
      </c>
    </row>
    <row r="182" spans="1:23" ht="16.5" customHeight="1">
      <c r="B182" s="42" t="s">
        <v>20</v>
      </c>
      <c r="C182" s="43" t="s">
        <v>36</v>
      </c>
      <c r="D182" s="45" t="s">
        <v>64</v>
      </c>
      <c r="E182" s="43" t="s">
        <v>347</v>
      </c>
      <c r="F182" s="45" t="s">
        <v>348</v>
      </c>
      <c r="G182" s="101">
        <f>IF((VLOOKUP($E182,'Income &amp; Expenditure Backsheet'!$D$7:$AK$184,G$10,0))="","",(VLOOKUP($E182,'Income &amp; Expenditure Backsheet'!$D$7:$AK$184,G$10,0)))</f>
        <v>59573393</v>
      </c>
      <c r="H182" s="102">
        <f>IF((VLOOKUP($E182,'Income &amp; Expenditure Backsheet'!$D$7:$AK$184,H$10,0))="","",(VLOOKUP($E182,'Income &amp; Expenditure Backsheet'!$D$7:$AK$184,H$10,0)))</f>
        <v>14893350</v>
      </c>
      <c r="I182" s="102">
        <f>IF((VLOOKUP($E182,'Income &amp; Expenditure Backsheet'!$D$7:$AK$184,I$10,0))="","",(VLOOKUP($E182,'Income &amp; Expenditure Backsheet'!$D$7:$AK$184,I$10,0)))</f>
        <v>14893350</v>
      </c>
      <c r="J182" s="102">
        <f>IF((VLOOKUP($E182,'Income &amp; Expenditure Backsheet'!$D$7:$AK$184,J$10,0))="","",(VLOOKUP($E182,'Income &amp; Expenditure Backsheet'!$D$7:$AK$184,J$10,0)))</f>
        <v>14893349</v>
      </c>
      <c r="K182" s="102">
        <f>IF((VLOOKUP($E182,'Income &amp; Expenditure Backsheet'!$D$7:$AK$184,K$10,0))="","",(VLOOKUP($E182,'Income &amp; Expenditure Backsheet'!$D$7:$AK$184,K$10,0)))</f>
        <v>14893344</v>
      </c>
      <c r="L182" s="102">
        <f>IF((VLOOKUP($E182,'Income &amp; Expenditure Backsheet'!$D$7:$AK$184,L$10,0))="","",(VLOOKUP($E182,'Income &amp; Expenditure Backsheet'!$D$7:$AK$184,L$10,0)))</f>
        <v>59573393</v>
      </c>
      <c r="M182" s="102">
        <f>IF((VLOOKUP($E182,'Income &amp; Expenditure Backsheet'!$D$7:$AK$184,M$10,0))="","",(VLOOKUP($E182,'Income &amp; Expenditure Backsheet'!$D$7:$AK$184,M$10,0)))</f>
        <v>14907014</v>
      </c>
      <c r="N182" s="102">
        <f>IF((VLOOKUP($E182,'Income &amp; Expenditure Backsheet'!$D$7:$AK$184,N$10,0))="","",(VLOOKUP($E182,'Income &amp; Expenditure Backsheet'!$D$7:$AK$184,N$10,0)))</f>
        <v>14907014</v>
      </c>
      <c r="O182" s="102">
        <f>IF((VLOOKUP($E182,'Income &amp; Expenditure Backsheet'!$D$7:$AK$184,O$10,0))="","",(VLOOKUP($E182,'Income &amp; Expenditure Backsheet'!$D$7:$AK$184,O$10,0)))</f>
        <v>14907014</v>
      </c>
      <c r="P182" s="102">
        <f>IF((VLOOKUP($E182,'Income &amp; Expenditure Backsheet'!$D$7:$AK$184,P$10,0))="","",(VLOOKUP($E182,'Income &amp; Expenditure Backsheet'!$D$7:$AK$184,P$10,0)))</f>
        <v>14907008</v>
      </c>
      <c r="Q182" s="102">
        <f>IF((VLOOKUP($E182,'Income &amp; Expenditure Backsheet'!$D$7:$AK$184,Q$10,0))="","",(VLOOKUP($E182,'Income &amp; Expenditure Backsheet'!$D$7:$AK$184,Q$10,0)))</f>
        <v>59628050</v>
      </c>
      <c r="R182" s="102">
        <f>IF((VLOOKUP($E182,'Income &amp; Expenditure Backsheet'!$D$7:$AK$184,R$10,0))="","",(VLOOKUP($E182,'Income &amp; Expenditure Backsheet'!$D$7:$AK$184,R$10,0)))</f>
        <v>14641082</v>
      </c>
      <c r="S182" s="102">
        <f>IF((VLOOKUP($E182,'Income &amp; Expenditure Backsheet'!$D$7:$AK$184,S$10,0))="","",(VLOOKUP($E182,'Income &amp; Expenditure Backsheet'!$D$7:$AK$184,S$10,0)))</f>
        <v>13022700</v>
      </c>
      <c r="T182" s="102">
        <f>IF((VLOOKUP($E182,'Income &amp; Expenditure Backsheet'!$D$7:$AK$184,T$10,0))="","",(VLOOKUP($E182,'Income &amp; Expenditure Backsheet'!$D$7:$AK$184,T$10,0)))</f>
        <v>15476383</v>
      </c>
      <c r="U182" s="102">
        <f>IF((VLOOKUP($E182,'Income &amp; Expenditure Backsheet'!$D$7:$AK$184,U$10,0))="","",(VLOOKUP($E182,'Income &amp; Expenditure Backsheet'!$D$7:$AK$184,U$10,0)))</f>
        <v>16487885</v>
      </c>
      <c r="V182" s="102">
        <f>IF((VLOOKUP($E182,'Income &amp; Expenditure Backsheet'!$D$7:$AK$184,V$10,0))="","",(VLOOKUP($E182,'Income &amp; Expenditure Backsheet'!$D$7:$AK$184,V$10,0)))</f>
        <v>59628050</v>
      </c>
    </row>
    <row r="183" spans="1:23" ht="16.5" customHeight="1">
      <c r="B183" s="42" t="s">
        <v>16</v>
      </c>
      <c r="C183" s="43" t="s">
        <v>26</v>
      </c>
      <c r="D183" s="45" t="s">
        <v>466</v>
      </c>
      <c r="E183" s="43" t="s">
        <v>349</v>
      </c>
      <c r="F183" s="45" t="s">
        <v>350</v>
      </c>
      <c r="G183" s="101">
        <f>IF((VLOOKUP($E183,'Income &amp; Expenditure Backsheet'!$D$7:$AK$184,G$10,0))="","",(VLOOKUP($E183,'Income &amp; Expenditure Backsheet'!$D$7:$AK$184,G$10,0)))</f>
        <v>25620430</v>
      </c>
      <c r="H183" s="102">
        <f>IF((VLOOKUP($E183,'Income &amp; Expenditure Backsheet'!$D$7:$AK$184,H$10,0))="","",(VLOOKUP($E183,'Income &amp; Expenditure Backsheet'!$D$7:$AK$184,H$10,0)))</f>
        <v>5700108</v>
      </c>
      <c r="I183" s="102">
        <f>IF((VLOOKUP($E183,'Income &amp; Expenditure Backsheet'!$D$7:$AK$184,I$10,0))="","",(VLOOKUP($E183,'Income &amp; Expenditure Backsheet'!$D$7:$AK$184,I$10,0)))</f>
        <v>5733439</v>
      </c>
      <c r="J183" s="102">
        <f>IF((VLOOKUP($E183,'Income &amp; Expenditure Backsheet'!$D$7:$AK$184,J$10,0))="","",(VLOOKUP($E183,'Income &amp; Expenditure Backsheet'!$D$7:$AK$184,J$10,0)))</f>
        <v>6005440</v>
      </c>
      <c r="K183" s="102">
        <f>IF((VLOOKUP($E183,'Income &amp; Expenditure Backsheet'!$D$7:$AK$184,K$10,0))="","",(VLOOKUP($E183,'Income &amp; Expenditure Backsheet'!$D$7:$AK$184,K$10,0)))</f>
        <v>8181443</v>
      </c>
      <c r="L183" s="102">
        <f>IF((VLOOKUP($E183,'Income &amp; Expenditure Backsheet'!$D$7:$AK$184,L$10,0))="","",(VLOOKUP($E183,'Income &amp; Expenditure Backsheet'!$D$7:$AK$184,L$10,0)))</f>
        <v>25620430</v>
      </c>
      <c r="M183" s="102">
        <f>IF((VLOOKUP($E183,'Income &amp; Expenditure Backsheet'!$D$7:$AK$184,M$10,0))="","",(VLOOKUP($E183,'Income &amp; Expenditure Backsheet'!$D$7:$AK$184,M$10,0)))</f>
        <v>5716757</v>
      </c>
      <c r="N183" s="102">
        <f>IF((VLOOKUP($E183,'Income &amp; Expenditure Backsheet'!$D$7:$AK$184,N$10,0))="","",(VLOOKUP($E183,'Income &amp; Expenditure Backsheet'!$D$7:$AK$184,N$10,0)))</f>
        <v>6071487</v>
      </c>
      <c r="O183" s="102">
        <f>IF((VLOOKUP($E183,'Income &amp; Expenditure Backsheet'!$D$7:$AK$184,O$10,0))="","",(VLOOKUP($E183,'Income &amp; Expenditure Backsheet'!$D$7:$AK$184,O$10,0)))</f>
        <v>6015923</v>
      </c>
      <c r="P183" s="102">
        <f>IF((VLOOKUP($E183,'Income &amp; Expenditure Backsheet'!$D$7:$AK$184,P$10,0))="","",(VLOOKUP($E183,'Income &amp; Expenditure Backsheet'!$D$7:$AK$184,P$10,0)))</f>
        <v>7816263</v>
      </c>
      <c r="Q183" s="102">
        <f>IF((VLOOKUP($E183,'Income &amp; Expenditure Backsheet'!$D$7:$AK$184,Q$10,0))="","",(VLOOKUP($E183,'Income &amp; Expenditure Backsheet'!$D$7:$AK$184,Q$10,0)))</f>
        <v>25620430</v>
      </c>
      <c r="R183" s="102">
        <f>IF((VLOOKUP($E183,'Income &amp; Expenditure Backsheet'!$D$7:$AK$184,R$10,0))="","",(VLOOKUP($E183,'Income &amp; Expenditure Backsheet'!$D$7:$AK$184,R$10,0)))</f>
        <v>5716757</v>
      </c>
      <c r="S183" s="102">
        <f>IF((VLOOKUP($E183,'Income &amp; Expenditure Backsheet'!$D$7:$AK$184,S$10,0))="","",(VLOOKUP($E183,'Income &amp; Expenditure Backsheet'!$D$7:$AK$184,S$10,0)))</f>
        <v>6071487</v>
      </c>
      <c r="T183" s="102">
        <f>IF((VLOOKUP($E183,'Income &amp; Expenditure Backsheet'!$D$7:$AK$184,T$10,0))="","",(VLOOKUP($E183,'Income &amp; Expenditure Backsheet'!$D$7:$AK$184,T$10,0)))</f>
        <v>6015923</v>
      </c>
      <c r="U183" s="102">
        <f>IF((VLOOKUP($E183,'Income &amp; Expenditure Backsheet'!$D$7:$AK$184,U$10,0))="","",(VLOOKUP($E183,'Income &amp; Expenditure Backsheet'!$D$7:$AK$184,U$10,0)))</f>
        <v>7694371</v>
      </c>
      <c r="V183" s="102">
        <f>IF((VLOOKUP($E183,'Income &amp; Expenditure Backsheet'!$D$7:$AK$184,V$10,0))="","",(VLOOKUP($E183,'Income &amp; Expenditure Backsheet'!$D$7:$AK$184,V$10,0)))</f>
        <v>25498538</v>
      </c>
    </row>
    <row r="184" spans="1:23" ht="16.5" customHeight="1">
      <c r="B184" s="42" t="s">
        <v>22</v>
      </c>
      <c r="C184" s="43" t="s">
        <v>40</v>
      </c>
      <c r="D184" s="45" t="s">
        <v>60</v>
      </c>
      <c r="E184" s="43" t="s">
        <v>351</v>
      </c>
      <c r="F184" s="45" t="s">
        <v>352</v>
      </c>
      <c r="G184" s="101">
        <f>IF((VLOOKUP($E184,'Income &amp; Expenditure Backsheet'!$D$7:$AK$184,G$10,0))="","",(VLOOKUP($E184,'Income &amp; Expenditure Backsheet'!$D$7:$AK$184,G$10,0)))</f>
        <v>32787000</v>
      </c>
      <c r="H184" s="102">
        <f>IF((VLOOKUP($E184,'Income &amp; Expenditure Backsheet'!$D$7:$AK$184,H$10,0))="","",(VLOOKUP($E184,'Income &amp; Expenditure Backsheet'!$D$7:$AK$184,H$10,0)))</f>
        <v>8196750</v>
      </c>
      <c r="I184" s="102">
        <f>IF((VLOOKUP($E184,'Income &amp; Expenditure Backsheet'!$D$7:$AK$184,I$10,0))="","",(VLOOKUP($E184,'Income &amp; Expenditure Backsheet'!$D$7:$AK$184,I$10,0)))</f>
        <v>8196750</v>
      </c>
      <c r="J184" s="102">
        <f>IF((VLOOKUP($E184,'Income &amp; Expenditure Backsheet'!$D$7:$AK$184,J$10,0))="","",(VLOOKUP($E184,'Income &amp; Expenditure Backsheet'!$D$7:$AK$184,J$10,0)))</f>
        <v>8196750</v>
      </c>
      <c r="K184" s="102">
        <f>IF((VLOOKUP($E184,'Income &amp; Expenditure Backsheet'!$D$7:$AK$184,K$10,0))="","",(VLOOKUP($E184,'Income &amp; Expenditure Backsheet'!$D$7:$AK$184,K$10,0)))</f>
        <v>8196750</v>
      </c>
      <c r="L184" s="102">
        <f>IF((VLOOKUP($E184,'Income &amp; Expenditure Backsheet'!$D$7:$AK$184,L$10,0))="","",(VLOOKUP($E184,'Income &amp; Expenditure Backsheet'!$D$7:$AK$184,L$10,0)))</f>
        <v>32787000</v>
      </c>
      <c r="M184" s="102">
        <f>IF((VLOOKUP($E184,'Income &amp; Expenditure Backsheet'!$D$7:$AK$184,M$10,0))="","",(VLOOKUP($E184,'Income &amp; Expenditure Backsheet'!$D$7:$AK$184,M$10,0)))</f>
        <v>8196750</v>
      </c>
      <c r="N184" s="102">
        <f>IF((VLOOKUP($E184,'Income &amp; Expenditure Backsheet'!$D$7:$AK$184,N$10,0))="","",(VLOOKUP($E184,'Income &amp; Expenditure Backsheet'!$D$7:$AK$184,N$10,0)))</f>
        <v>8196750</v>
      </c>
      <c r="O184" s="102">
        <f>IF((VLOOKUP($E184,'Income &amp; Expenditure Backsheet'!$D$7:$AK$184,O$10,0))="","",(VLOOKUP($E184,'Income &amp; Expenditure Backsheet'!$D$7:$AK$184,O$10,0)))</f>
        <v>8196750</v>
      </c>
      <c r="P184" s="102">
        <f>IF((VLOOKUP($E184,'Income &amp; Expenditure Backsheet'!$D$7:$AK$184,P$10,0))="","",(VLOOKUP($E184,'Income &amp; Expenditure Backsheet'!$D$7:$AK$184,P$10,0)))</f>
        <v>8196750</v>
      </c>
      <c r="Q184" s="102">
        <f>IF((VLOOKUP($E184,'Income &amp; Expenditure Backsheet'!$D$7:$AK$184,Q$10,0))="","",(VLOOKUP($E184,'Income &amp; Expenditure Backsheet'!$D$7:$AK$184,Q$10,0)))</f>
        <v>32787000</v>
      </c>
      <c r="R184" s="102">
        <f>IF((VLOOKUP($E184,'Income &amp; Expenditure Backsheet'!$D$7:$AK$184,R$10,0))="","",(VLOOKUP($E184,'Income &amp; Expenditure Backsheet'!$D$7:$AK$184,R$10,0)))</f>
        <v>8196750</v>
      </c>
      <c r="S184" s="102">
        <f>IF((VLOOKUP($E184,'Income &amp; Expenditure Backsheet'!$D$7:$AK$184,S$10,0))="","",(VLOOKUP($E184,'Income &amp; Expenditure Backsheet'!$D$7:$AK$184,S$10,0)))</f>
        <v>8196750</v>
      </c>
      <c r="T184" s="102">
        <f>IF((VLOOKUP($E184,'Income &amp; Expenditure Backsheet'!$D$7:$AK$184,T$10,0))="","",(VLOOKUP($E184,'Income &amp; Expenditure Backsheet'!$D$7:$AK$184,T$10,0)))</f>
        <v>8196750</v>
      </c>
      <c r="U184" s="102">
        <f>IF((VLOOKUP($E184,'Income &amp; Expenditure Backsheet'!$D$7:$AK$184,U$10,0))="","",(VLOOKUP($E184,'Income &amp; Expenditure Backsheet'!$D$7:$AK$184,U$10,0)))</f>
        <v>7701597</v>
      </c>
      <c r="V184" s="102">
        <f>IF((VLOOKUP($E184,'Income &amp; Expenditure Backsheet'!$D$7:$AK$184,V$10,0))="","",(VLOOKUP($E184,'Income &amp; Expenditure Backsheet'!$D$7:$AK$184,V$10,0)))</f>
        <v>32291847</v>
      </c>
    </row>
    <row r="185" spans="1:23" ht="16.5" customHeight="1">
      <c r="B185" s="42" t="s">
        <v>22</v>
      </c>
      <c r="C185" s="43" t="s">
        <v>38</v>
      </c>
      <c r="D185" s="45" t="s">
        <v>60</v>
      </c>
      <c r="E185" s="43" t="s">
        <v>353</v>
      </c>
      <c r="F185" s="45" t="s">
        <v>354</v>
      </c>
      <c r="G185" s="101">
        <f>IF((VLOOKUP($E185,'Income &amp; Expenditure Backsheet'!$D$7:$AK$184,G$10,0))="","",(VLOOKUP($E185,'Income &amp; Expenditure Backsheet'!$D$7:$AK$184,G$10,0)))</f>
        <v>10005100</v>
      </c>
      <c r="H185" s="102">
        <f>IF((VLOOKUP($E185,'Income &amp; Expenditure Backsheet'!$D$7:$AK$184,H$10,0))="","",(VLOOKUP($E185,'Income &amp; Expenditure Backsheet'!$D$7:$AK$184,H$10,0)))</f>
        <v>2501275</v>
      </c>
      <c r="I185" s="102">
        <f>IF((VLOOKUP($E185,'Income &amp; Expenditure Backsheet'!$D$7:$AK$184,I$10,0))="","",(VLOOKUP($E185,'Income &amp; Expenditure Backsheet'!$D$7:$AK$184,I$10,0)))</f>
        <v>2501275</v>
      </c>
      <c r="J185" s="102">
        <f>IF((VLOOKUP($E185,'Income &amp; Expenditure Backsheet'!$D$7:$AK$184,J$10,0))="","",(VLOOKUP($E185,'Income &amp; Expenditure Backsheet'!$D$7:$AK$184,J$10,0)))</f>
        <v>2501275</v>
      </c>
      <c r="K185" s="102">
        <f>IF((VLOOKUP($E185,'Income &amp; Expenditure Backsheet'!$D$7:$AK$184,K$10,0))="","",(VLOOKUP($E185,'Income &amp; Expenditure Backsheet'!$D$7:$AK$184,K$10,0)))</f>
        <v>2501275</v>
      </c>
      <c r="L185" s="102">
        <f>IF((VLOOKUP($E185,'Income &amp; Expenditure Backsheet'!$D$7:$AK$184,L$10,0))="","",(VLOOKUP($E185,'Income &amp; Expenditure Backsheet'!$D$7:$AK$184,L$10,0)))</f>
        <v>10005100</v>
      </c>
      <c r="M185" s="102">
        <f>IF((VLOOKUP($E185,'Income &amp; Expenditure Backsheet'!$D$7:$AK$184,M$10,0))="","",(VLOOKUP($E185,'Income &amp; Expenditure Backsheet'!$D$7:$AK$184,M$10,0)))</f>
        <v>2511340</v>
      </c>
      <c r="N185" s="102">
        <f>IF((VLOOKUP($E185,'Income &amp; Expenditure Backsheet'!$D$7:$AK$184,N$10,0))="","",(VLOOKUP($E185,'Income &amp; Expenditure Backsheet'!$D$7:$AK$184,N$10,0)))</f>
        <v>2511340</v>
      </c>
      <c r="O185" s="102">
        <f>IF((VLOOKUP($E185,'Income &amp; Expenditure Backsheet'!$D$7:$AK$184,O$10,0))="","",(VLOOKUP($E185,'Income &amp; Expenditure Backsheet'!$D$7:$AK$184,O$10,0)))</f>
        <v>2557150</v>
      </c>
      <c r="P185" s="102">
        <f>IF((VLOOKUP($E185,'Income &amp; Expenditure Backsheet'!$D$7:$AK$184,P$10,0))="","",(VLOOKUP($E185,'Income &amp; Expenditure Backsheet'!$D$7:$AK$184,P$10,0)))</f>
        <v>3467650</v>
      </c>
      <c r="Q185" s="102">
        <f>IF((VLOOKUP($E185,'Income &amp; Expenditure Backsheet'!$D$7:$AK$184,Q$10,0))="","",(VLOOKUP($E185,'Income &amp; Expenditure Backsheet'!$D$7:$AK$184,Q$10,0)))</f>
        <v>11047480</v>
      </c>
      <c r="R185" s="102">
        <f>IF((VLOOKUP($E185,'Income &amp; Expenditure Backsheet'!$D$7:$AK$184,R$10,0))="","",(VLOOKUP($E185,'Income &amp; Expenditure Backsheet'!$D$7:$AK$184,R$10,0)))</f>
        <v>2437156</v>
      </c>
      <c r="S185" s="102">
        <f>IF((VLOOKUP($E185,'Income &amp; Expenditure Backsheet'!$D$7:$AK$184,S$10,0))="","",(VLOOKUP($E185,'Income &amp; Expenditure Backsheet'!$D$7:$AK$184,S$10,0)))</f>
        <v>2437156</v>
      </c>
      <c r="T185" s="102">
        <f>IF((VLOOKUP($E185,'Income &amp; Expenditure Backsheet'!$D$7:$AK$184,T$10,0))="","",(VLOOKUP($E185,'Income &amp; Expenditure Backsheet'!$D$7:$AK$184,T$10,0)))</f>
        <v>2459681</v>
      </c>
      <c r="U185" s="102">
        <f>IF((VLOOKUP($E185,'Income &amp; Expenditure Backsheet'!$D$7:$AK$184,U$10,0))="","",(VLOOKUP($E185,'Income &amp; Expenditure Backsheet'!$D$7:$AK$184,U$10,0)))</f>
        <v>3713485</v>
      </c>
      <c r="V185" s="102">
        <f>IF((VLOOKUP($E185,'Income &amp; Expenditure Backsheet'!$D$7:$AK$184,V$10,0))="","",(VLOOKUP($E185,'Income &amp; Expenditure Backsheet'!$D$7:$AK$184,V$10,0)))</f>
        <v>11047478</v>
      </c>
    </row>
    <row r="186" spans="1:23" ht="16.5" customHeight="1">
      <c r="B186" s="42" t="s">
        <v>16</v>
      </c>
      <c r="C186" s="43" t="s">
        <v>26</v>
      </c>
      <c r="D186" s="45" t="s">
        <v>46</v>
      </c>
      <c r="E186" s="43" t="s">
        <v>355</v>
      </c>
      <c r="F186" s="45" t="s">
        <v>356</v>
      </c>
      <c r="G186" s="101">
        <f>IF((VLOOKUP($E186,'Income &amp; Expenditure Backsheet'!$D$7:$AK$184,G$10,0))="","",(VLOOKUP($E186,'Income &amp; Expenditure Backsheet'!$D$7:$AK$184,G$10,0)))</f>
        <v>28969353</v>
      </c>
      <c r="H186" s="102">
        <f>IF((VLOOKUP($E186,'Income &amp; Expenditure Backsheet'!$D$7:$AK$184,H$10,0))="","",(VLOOKUP($E186,'Income &amp; Expenditure Backsheet'!$D$7:$AK$184,H$10,0)))</f>
        <v>7242338</v>
      </c>
      <c r="I186" s="102">
        <f>IF((VLOOKUP($E186,'Income &amp; Expenditure Backsheet'!$D$7:$AK$184,I$10,0))="","",(VLOOKUP($E186,'Income &amp; Expenditure Backsheet'!$D$7:$AK$184,I$10,0)))</f>
        <v>7242338</v>
      </c>
      <c r="J186" s="102">
        <f>IF((VLOOKUP($E186,'Income &amp; Expenditure Backsheet'!$D$7:$AK$184,J$10,0))="","",(VLOOKUP($E186,'Income &amp; Expenditure Backsheet'!$D$7:$AK$184,J$10,0)))</f>
        <v>7242338</v>
      </c>
      <c r="K186" s="102">
        <f>IF((VLOOKUP($E186,'Income &amp; Expenditure Backsheet'!$D$7:$AK$184,K$10,0))="","",(VLOOKUP($E186,'Income &amp; Expenditure Backsheet'!$D$7:$AK$184,K$10,0)))</f>
        <v>7242338</v>
      </c>
      <c r="L186" s="102">
        <f>IF((VLOOKUP($E186,'Income &amp; Expenditure Backsheet'!$D$7:$AK$184,L$10,0))="","",(VLOOKUP($E186,'Income &amp; Expenditure Backsheet'!$D$7:$AK$184,L$10,0)))</f>
        <v>28969352</v>
      </c>
      <c r="M186" s="102">
        <f>IF((VLOOKUP($E186,'Income &amp; Expenditure Backsheet'!$D$7:$AK$184,M$10,0))="","",(VLOOKUP($E186,'Income &amp; Expenditure Backsheet'!$D$7:$AK$184,M$10,0)))</f>
        <v>7242338</v>
      </c>
      <c r="N186" s="102">
        <f>IF((VLOOKUP($E186,'Income &amp; Expenditure Backsheet'!$D$7:$AK$184,N$10,0))="","",(VLOOKUP($E186,'Income &amp; Expenditure Backsheet'!$D$7:$AK$184,N$10,0)))</f>
        <v>7242338</v>
      </c>
      <c r="O186" s="102">
        <f>IF((VLOOKUP($E186,'Income &amp; Expenditure Backsheet'!$D$7:$AK$184,O$10,0))="","",(VLOOKUP($E186,'Income &amp; Expenditure Backsheet'!$D$7:$AK$184,O$10,0)))</f>
        <v>7242338</v>
      </c>
      <c r="P186" s="102">
        <f>IF((VLOOKUP($E186,'Income &amp; Expenditure Backsheet'!$D$7:$AK$184,P$10,0))="","",(VLOOKUP($E186,'Income &amp; Expenditure Backsheet'!$D$7:$AK$184,P$10,0)))</f>
        <v>7242338</v>
      </c>
      <c r="Q186" s="102">
        <f>IF((VLOOKUP($E186,'Income &amp; Expenditure Backsheet'!$D$7:$AK$184,Q$10,0))="","",(VLOOKUP($E186,'Income &amp; Expenditure Backsheet'!$D$7:$AK$184,Q$10,0)))</f>
        <v>28969352</v>
      </c>
      <c r="R186" s="102">
        <f>IF((VLOOKUP($E186,'Income &amp; Expenditure Backsheet'!$D$7:$AK$184,R$10,0))="","",(VLOOKUP($E186,'Income &amp; Expenditure Backsheet'!$D$7:$AK$184,R$10,0)))</f>
        <v>7180274</v>
      </c>
      <c r="S186" s="102">
        <f>IF((VLOOKUP($E186,'Income &amp; Expenditure Backsheet'!$D$7:$AK$184,S$10,0))="","",(VLOOKUP($E186,'Income &amp; Expenditure Backsheet'!$D$7:$AK$184,S$10,0)))</f>
        <v>6980510</v>
      </c>
      <c r="T186" s="102">
        <f>IF((VLOOKUP($E186,'Income &amp; Expenditure Backsheet'!$D$7:$AK$184,T$10,0))="","",(VLOOKUP($E186,'Income &amp; Expenditure Backsheet'!$D$7:$AK$184,T$10,0)))</f>
        <v>6904075.75</v>
      </c>
      <c r="U186" s="102">
        <f>IF((VLOOKUP($E186,'Income &amp; Expenditure Backsheet'!$D$7:$AK$184,U$10,0))="","",(VLOOKUP($E186,'Income &amp; Expenditure Backsheet'!$D$7:$AK$184,U$10,0)))</f>
        <v>7367159</v>
      </c>
      <c r="V186" s="102">
        <f>IF((VLOOKUP($E186,'Income &amp; Expenditure Backsheet'!$D$7:$AK$184,V$10,0))="","",(VLOOKUP($E186,'Income &amp; Expenditure Backsheet'!$D$7:$AK$184,V$10,0)))</f>
        <v>28432018.75</v>
      </c>
    </row>
    <row r="187" spans="1:23" ht="16.5" customHeight="1">
      <c r="B187" s="42" t="s">
        <v>22</v>
      </c>
      <c r="C187" s="43" t="s">
        <v>38</v>
      </c>
      <c r="D187" s="45" t="s">
        <v>60</v>
      </c>
      <c r="E187" s="43" t="s">
        <v>357</v>
      </c>
      <c r="F187" s="45" t="s">
        <v>358</v>
      </c>
      <c r="G187" s="101">
        <f>IF((VLOOKUP($E187,'Income &amp; Expenditure Backsheet'!$D$7:$AK$184,G$10,0))="","",(VLOOKUP($E187,'Income &amp; Expenditure Backsheet'!$D$7:$AK$184,G$10,0)))</f>
        <v>9539291</v>
      </c>
      <c r="H187" s="102">
        <f>IF((VLOOKUP($E187,'Income &amp; Expenditure Backsheet'!$D$7:$AK$184,H$10,0))="","",(VLOOKUP($E187,'Income &amp; Expenditure Backsheet'!$D$7:$AK$184,H$10,0)))</f>
        <v>2384822</v>
      </c>
      <c r="I187" s="102">
        <f>IF((VLOOKUP($E187,'Income &amp; Expenditure Backsheet'!$D$7:$AK$184,I$10,0))="","",(VLOOKUP($E187,'Income &amp; Expenditure Backsheet'!$D$7:$AK$184,I$10,0)))</f>
        <v>2384823</v>
      </c>
      <c r="J187" s="102">
        <f>IF((VLOOKUP($E187,'Income &amp; Expenditure Backsheet'!$D$7:$AK$184,J$10,0))="","",(VLOOKUP($E187,'Income &amp; Expenditure Backsheet'!$D$7:$AK$184,J$10,0)))</f>
        <v>2384823</v>
      </c>
      <c r="K187" s="102">
        <f>IF((VLOOKUP($E187,'Income &amp; Expenditure Backsheet'!$D$7:$AK$184,K$10,0))="","",(VLOOKUP($E187,'Income &amp; Expenditure Backsheet'!$D$7:$AK$184,K$10,0)))</f>
        <v>2384823</v>
      </c>
      <c r="L187" s="102">
        <f>IF((VLOOKUP($E187,'Income &amp; Expenditure Backsheet'!$D$7:$AK$184,L$10,0))="","",(VLOOKUP($E187,'Income &amp; Expenditure Backsheet'!$D$7:$AK$184,L$10,0)))</f>
        <v>9539291</v>
      </c>
      <c r="M187" s="102">
        <f>IF((VLOOKUP($E187,'Income &amp; Expenditure Backsheet'!$D$7:$AK$184,M$10,0))="","",(VLOOKUP($E187,'Income &amp; Expenditure Backsheet'!$D$7:$AK$184,M$10,0)))</f>
        <v>2220300</v>
      </c>
      <c r="N187" s="102">
        <f>IF((VLOOKUP($E187,'Income &amp; Expenditure Backsheet'!$D$7:$AK$184,N$10,0))="","",(VLOOKUP($E187,'Income &amp; Expenditure Backsheet'!$D$7:$AK$184,N$10,0)))</f>
        <v>2196000</v>
      </c>
      <c r="O187" s="102">
        <f>IF((VLOOKUP($E187,'Income &amp; Expenditure Backsheet'!$D$7:$AK$184,O$10,0))="","",(VLOOKUP($E187,'Income &amp; Expenditure Backsheet'!$D$7:$AK$184,O$10,0)))</f>
        <v>2526500</v>
      </c>
      <c r="P187" s="102">
        <f>IF((VLOOKUP($E187,'Income &amp; Expenditure Backsheet'!$D$7:$AK$184,P$10,0))="","",(VLOOKUP($E187,'Income &amp; Expenditure Backsheet'!$D$7:$AK$184,P$10,0)))</f>
        <v>2530300</v>
      </c>
      <c r="Q187" s="102">
        <f>IF((VLOOKUP($E187,'Income &amp; Expenditure Backsheet'!$D$7:$AK$184,Q$10,0))="","",(VLOOKUP($E187,'Income &amp; Expenditure Backsheet'!$D$7:$AK$184,Q$10,0)))</f>
        <v>9473100</v>
      </c>
      <c r="R187" s="102">
        <f>IF((VLOOKUP($E187,'Income &amp; Expenditure Backsheet'!$D$7:$AK$184,R$10,0))="","",(VLOOKUP($E187,'Income &amp; Expenditure Backsheet'!$D$7:$AK$184,R$10,0)))</f>
        <v>2220300</v>
      </c>
      <c r="S187" s="102">
        <f>IF((VLOOKUP($E187,'Income &amp; Expenditure Backsheet'!$D$7:$AK$184,S$10,0))="","",(VLOOKUP($E187,'Income &amp; Expenditure Backsheet'!$D$7:$AK$184,S$10,0)))</f>
        <v>2196000</v>
      </c>
      <c r="T187" s="102">
        <f>IF((VLOOKUP($E187,'Income &amp; Expenditure Backsheet'!$D$7:$AK$184,T$10,0))="","",(VLOOKUP($E187,'Income &amp; Expenditure Backsheet'!$D$7:$AK$184,T$10,0)))</f>
        <v>2526500</v>
      </c>
      <c r="U187" s="102">
        <f>IF((VLOOKUP($E187,'Income &amp; Expenditure Backsheet'!$D$7:$AK$184,U$10,0))="","",(VLOOKUP($E187,'Income &amp; Expenditure Backsheet'!$D$7:$AK$184,U$10,0)))</f>
        <v>2447700</v>
      </c>
      <c r="V187" s="102">
        <f>IF((VLOOKUP($E187,'Income &amp; Expenditure Backsheet'!$D$7:$AK$184,V$10,0))="","",(VLOOKUP($E187,'Income &amp; Expenditure Backsheet'!$D$7:$AK$184,V$10,0)))</f>
        <v>9390500</v>
      </c>
    </row>
    <row r="188" spans="1:23" ht="16.5" customHeight="1">
      <c r="B188" s="42" t="s">
        <v>18</v>
      </c>
      <c r="C188" s="43" t="s">
        <v>32</v>
      </c>
      <c r="D188" s="45" t="s">
        <v>50</v>
      </c>
      <c r="E188" s="43" t="s">
        <v>359</v>
      </c>
      <c r="F188" s="45" t="s">
        <v>360</v>
      </c>
      <c r="G188" s="101">
        <f>IF((VLOOKUP($E188,'Income &amp; Expenditure Backsheet'!$D$7:$AK$184,G$10,0))="","",(VLOOKUP($E188,'Income &amp; Expenditure Backsheet'!$D$7:$AK$184,G$10,0)))</f>
        <v>57676867</v>
      </c>
      <c r="H188" s="102">
        <f>IF((VLOOKUP($E188,'Income &amp; Expenditure Backsheet'!$D$7:$AK$184,H$10,0))="","",(VLOOKUP($E188,'Income &amp; Expenditure Backsheet'!$D$7:$AK$184,H$10,0)))</f>
        <v>14419216.75</v>
      </c>
      <c r="I188" s="102">
        <f>IF((VLOOKUP($E188,'Income &amp; Expenditure Backsheet'!$D$7:$AK$184,I$10,0))="","",(VLOOKUP($E188,'Income &amp; Expenditure Backsheet'!$D$7:$AK$184,I$10,0)))</f>
        <v>14419217</v>
      </c>
      <c r="J188" s="102">
        <f>IF((VLOOKUP($E188,'Income &amp; Expenditure Backsheet'!$D$7:$AK$184,J$10,0))="","",(VLOOKUP($E188,'Income &amp; Expenditure Backsheet'!$D$7:$AK$184,J$10,0)))</f>
        <v>14419217</v>
      </c>
      <c r="K188" s="102">
        <f>IF((VLOOKUP($E188,'Income &amp; Expenditure Backsheet'!$D$7:$AK$184,K$10,0))="","",(VLOOKUP($E188,'Income &amp; Expenditure Backsheet'!$D$7:$AK$184,K$10,0)))</f>
        <v>14419216</v>
      </c>
      <c r="L188" s="102">
        <f>IF((VLOOKUP($E188,'Income &amp; Expenditure Backsheet'!$D$7:$AK$184,L$10,0))="","",(VLOOKUP($E188,'Income &amp; Expenditure Backsheet'!$D$7:$AK$184,L$10,0)))</f>
        <v>57676866.75</v>
      </c>
      <c r="M188" s="102">
        <f>IF((VLOOKUP($E188,'Income &amp; Expenditure Backsheet'!$D$7:$AK$184,M$10,0))="","",(VLOOKUP($E188,'Income &amp; Expenditure Backsheet'!$D$7:$AK$184,M$10,0)))</f>
        <v>14419217</v>
      </c>
      <c r="N188" s="102">
        <f>IF((VLOOKUP($E188,'Income &amp; Expenditure Backsheet'!$D$7:$AK$184,N$10,0))="","",(VLOOKUP($E188,'Income &amp; Expenditure Backsheet'!$D$7:$AK$184,N$10,0)))</f>
        <v>14419217</v>
      </c>
      <c r="O188" s="102">
        <f>IF((VLOOKUP($E188,'Income &amp; Expenditure Backsheet'!$D$7:$AK$184,O$10,0))="","",(VLOOKUP($E188,'Income &amp; Expenditure Backsheet'!$D$7:$AK$184,O$10,0)))</f>
        <v>14419217</v>
      </c>
      <c r="P188" s="102">
        <f>IF((VLOOKUP($E188,'Income &amp; Expenditure Backsheet'!$D$7:$AK$184,P$10,0))="","",(VLOOKUP($E188,'Income &amp; Expenditure Backsheet'!$D$7:$AK$184,P$10,0)))</f>
        <v>14419216</v>
      </c>
      <c r="Q188" s="102">
        <f>IF((VLOOKUP($E188,'Income &amp; Expenditure Backsheet'!$D$7:$AK$184,Q$10,0))="","",(VLOOKUP($E188,'Income &amp; Expenditure Backsheet'!$D$7:$AK$184,Q$10,0)))</f>
        <v>57676867</v>
      </c>
      <c r="R188" s="102">
        <f>IF((VLOOKUP($E188,'Income &amp; Expenditure Backsheet'!$D$7:$AK$184,R$10,0))="","",(VLOOKUP($E188,'Income &amp; Expenditure Backsheet'!$D$7:$AK$184,R$10,0)))</f>
        <v>14419216</v>
      </c>
      <c r="S188" s="102">
        <f>IF((VLOOKUP($E188,'Income &amp; Expenditure Backsheet'!$D$7:$AK$184,S$10,0))="","",(VLOOKUP($E188,'Income &amp; Expenditure Backsheet'!$D$7:$AK$184,S$10,0)))</f>
        <v>16726286</v>
      </c>
      <c r="T188" s="102">
        <f>IF((VLOOKUP($E188,'Income &amp; Expenditure Backsheet'!$D$7:$AK$184,T$10,0))="","",(VLOOKUP($E188,'Income &amp; Expenditure Backsheet'!$D$7:$AK$184,T$10,0)))</f>
        <v>12440949</v>
      </c>
      <c r="U188" s="102">
        <f>IF((VLOOKUP($E188,'Income &amp; Expenditure Backsheet'!$D$7:$AK$184,U$10,0))="","",(VLOOKUP($E188,'Income &amp; Expenditure Backsheet'!$D$7:$AK$184,U$10,0)))</f>
        <v>15915092</v>
      </c>
      <c r="V188" s="102">
        <f>IF((VLOOKUP($E188,'Income &amp; Expenditure Backsheet'!$D$7:$AK$184,V$10,0))="","",(VLOOKUP($E188,'Income &amp; Expenditure Backsheet'!$D$7:$AK$184,V$10,0)))</f>
        <v>59501543</v>
      </c>
    </row>
    <row r="189" spans="1:23" ht="16.5" customHeight="1">
      <c r="B189" s="42" t="s">
        <v>18</v>
      </c>
      <c r="C189" s="43" t="s">
        <v>32</v>
      </c>
      <c r="D189" s="45" t="s">
        <v>50</v>
      </c>
      <c r="E189" s="43" t="s">
        <v>361</v>
      </c>
      <c r="F189" s="45" t="s">
        <v>362</v>
      </c>
      <c r="G189" s="101">
        <f>IF((VLOOKUP($E189,'Income &amp; Expenditure Backsheet'!$D$7:$AK$184,G$10,0))="","",(VLOOKUP($E189,'Income &amp; Expenditure Backsheet'!$D$7:$AK$184,G$10,0)))</f>
        <v>38141662</v>
      </c>
      <c r="H189" s="102">
        <f>IF((VLOOKUP($E189,'Income &amp; Expenditure Backsheet'!$D$7:$AK$184,H$10,0))="","",(VLOOKUP($E189,'Income &amp; Expenditure Backsheet'!$D$7:$AK$184,H$10,0)))</f>
        <v>12712222</v>
      </c>
      <c r="I189" s="102">
        <f>IF((VLOOKUP($E189,'Income &amp; Expenditure Backsheet'!$D$7:$AK$184,I$10,0))="","",(VLOOKUP($E189,'Income &amp; Expenditure Backsheet'!$D$7:$AK$184,I$10,0)))</f>
        <v>8476480</v>
      </c>
      <c r="J189" s="102">
        <f>IF((VLOOKUP($E189,'Income &amp; Expenditure Backsheet'!$D$7:$AK$184,J$10,0))="","",(VLOOKUP($E189,'Income &amp; Expenditure Backsheet'!$D$7:$AK$184,J$10,0)))</f>
        <v>8476480</v>
      </c>
      <c r="K189" s="102">
        <f>IF((VLOOKUP($E189,'Income &amp; Expenditure Backsheet'!$D$7:$AK$184,K$10,0))="","",(VLOOKUP($E189,'Income &amp; Expenditure Backsheet'!$D$7:$AK$184,K$10,0)))</f>
        <v>8476480</v>
      </c>
      <c r="L189" s="102">
        <f>IF((VLOOKUP($E189,'Income &amp; Expenditure Backsheet'!$D$7:$AK$184,L$10,0))="","",(VLOOKUP($E189,'Income &amp; Expenditure Backsheet'!$D$7:$AK$184,L$10,0)))</f>
        <v>38141662</v>
      </c>
      <c r="M189" s="102">
        <f>IF((VLOOKUP($E189,'Income &amp; Expenditure Backsheet'!$D$7:$AK$184,M$10,0))="","",(VLOOKUP($E189,'Income &amp; Expenditure Backsheet'!$D$7:$AK$184,M$10,0)))</f>
        <v>12712222</v>
      </c>
      <c r="N189" s="102">
        <f>IF((VLOOKUP($E189,'Income &amp; Expenditure Backsheet'!$D$7:$AK$184,N$10,0))="","",(VLOOKUP($E189,'Income &amp; Expenditure Backsheet'!$D$7:$AK$184,N$10,0)))</f>
        <v>8476480</v>
      </c>
      <c r="O189" s="102">
        <f>IF((VLOOKUP($E189,'Income &amp; Expenditure Backsheet'!$D$7:$AK$184,O$10,0))="","",(VLOOKUP($E189,'Income &amp; Expenditure Backsheet'!$D$7:$AK$184,O$10,0)))</f>
        <v>8476480</v>
      </c>
      <c r="P189" s="102">
        <f>IF((VLOOKUP($E189,'Income &amp; Expenditure Backsheet'!$D$7:$AK$184,P$10,0))="","",(VLOOKUP($E189,'Income &amp; Expenditure Backsheet'!$D$7:$AK$184,P$10,0)))</f>
        <v>8476480</v>
      </c>
      <c r="Q189" s="102">
        <f>IF((VLOOKUP($E189,'Income &amp; Expenditure Backsheet'!$D$7:$AK$184,Q$10,0))="","",(VLOOKUP($E189,'Income &amp; Expenditure Backsheet'!$D$7:$AK$184,Q$10,0)))</f>
        <v>38141662</v>
      </c>
      <c r="R189" s="102">
        <f>IF((VLOOKUP($E189,'Income &amp; Expenditure Backsheet'!$D$7:$AK$184,R$10,0))="","",(VLOOKUP($E189,'Income &amp; Expenditure Backsheet'!$D$7:$AK$184,R$10,0)))</f>
        <v>12300249</v>
      </c>
      <c r="S189" s="102">
        <f>IF((VLOOKUP($E189,'Income &amp; Expenditure Backsheet'!$D$7:$AK$184,S$10,0))="","",(VLOOKUP($E189,'Income &amp; Expenditure Backsheet'!$D$7:$AK$184,S$10,0)))</f>
        <v>8263601</v>
      </c>
      <c r="T189" s="102">
        <f>IF((VLOOKUP($E189,'Income &amp; Expenditure Backsheet'!$D$7:$AK$184,T$10,0))="","",(VLOOKUP($E189,'Income &amp; Expenditure Backsheet'!$D$7:$AK$184,T$10,0)))</f>
        <v>6918429</v>
      </c>
      <c r="U189" s="102">
        <f>IF((VLOOKUP($E189,'Income &amp; Expenditure Backsheet'!$D$7:$AK$184,U$10,0))="","",(VLOOKUP($E189,'Income &amp; Expenditure Backsheet'!$D$7:$AK$184,U$10,0)))</f>
        <v>10659383</v>
      </c>
      <c r="V189" s="102">
        <f>IF((VLOOKUP($E189,'Income &amp; Expenditure Backsheet'!$D$7:$AK$184,V$10,0))="","",(VLOOKUP($E189,'Income &amp; Expenditure Backsheet'!$D$7:$AK$184,V$10,0)))</f>
        <v>38141662</v>
      </c>
    </row>
    <row r="190" spans="1:23" ht="16.5" customHeight="1" thickBot="1">
      <c r="B190" s="46" t="s">
        <v>16</v>
      </c>
      <c r="C190" s="47" t="s">
        <v>28</v>
      </c>
      <c r="D190" s="48" t="s">
        <v>42</v>
      </c>
      <c r="E190" s="47" t="s">
        <v>363</v>
      </c>
      <c r="F190" s="48" t="s">
        <v>364</v>
      </c>
      <c r="G190" s="103">
        <f>IF((VLOOKUP($E190,'Income &amp; Expenditure Backsheet'!$D$7:$AK$184,G$10,0))="","",(VLOOKUP($E190,'Income &amp; Expenditure Backsheet'!$D$7:$AK$184,G$10,0)))</f>
        <v>12202508</v>
      </c>
      <c r="H190" s="104">
        <f>IF((VLOOKUP($E190,'Income &amp; Expenditure Backsheet'!$D$7:$AK$184,H$10,0))="","",(VLOOKUP($E190,'Income &amp; Expenditure Backsheet'!$D$7:$AK$184,H$10,0)))</f>
        <v>2737377</v>
      </c>
      <c r="I190" s="104">
        <f>IF((VLOOKUP($E190,'Income &amp; Expenditure Backsheet'!$D$7:$AK$184,I$10,0))="","",(VLOOKUP($E190,'Income &amp; Expenditure Backsheet'!$D$7:$AK$184,I$10,0)))</f>
        <v>2737377</v>
      </c>
      <c r="J190" s="104">
        <f>IF((VLOOKUP($E190,'Income &amp; Expenditure Backsheet'!$D$7:$AK$184,J$10,0))="","",(VLOOKUP($E190,'Income &amp; Expenditure Backsheet'!$D$7:$AK$184,J$10,0)))</f>
        <v>2862377</v>
      </c>
      <c r="K190" s="104">
        <f>IF((VLOOKUP($E190,'Income &amp; Expenditure Backsheet'!$D$7:$AK$184,K$10,0))="","",(VLOOKUP($E190,'Income &amp; Expenditure Backsheet'!$D$7:$AK$184,K$10,0)))</f>
        <v>2862377</v>
      </c>
      <c r="L190" s="104">
        <f>IF((VLOOKUP($E190,'Income &amp; Expenditure Backsheet'!$D$7:$AK$184,L$10,0))="","",(VLOOKUP($E190,'Income &amp; Expenditure Backsheet'!$D$7:$AK$184,L$10,0)))</f>
        <v>11199508</v>
      </c>
      <c r="M190" s="104">
        <f>IF((VLOOKUP($E190,'Income &amp; Expenditure Backsheet'!$D$7:$AK$184,M$10,0))="","",(VLOOKUP($E190,'Income &amp; Expenditure Backsheet'!$D$7:$AK$184,M$10,0)))</f>
        <v>2737377</v>
      </c>
      <c r="N190" s="104">
        <f>IF((VLOOKUP($E190,'Income &amp; Expenditure Backsheet'!$D$7:$AK$184,N$10,0))="","",(VLOOKUP($E190,'Income &amp; Expenditure Backsheet'!$D$7:$AK$184,N$10,0)))</f>
        <v>2737377</v>
      </c>
      <c r="O190" s="104">
        <f>IF((VLOOKUP($E190,'Income &amp; Expenditure Backsheet'!$D$7:$AK$184,O$10,0))="","",(VLOOKUP($E190,'Income &amp; Expenditure Backsheet'!$D$7:$AK$184,O$10,0)))</f>
        <v>2862377</v>
      </c>
      <c r="P190" s="104">
        <f>IF((VLOOKUP($E190,'Income &amp; Expenditure Backsheet'!$D$7:$AK$184,P$10,0))="","",(VLOOKUP($E190,'Income &amp; Expenditure Backsheet'!$D$7:$AK$184,P$10,0)))</f>
        <v>2862377</v>
      </c>
      <c r="Q190" s="104">
        <f>IF((VLOOKUP($E190,'Income &amp; Expenditure Backsheet'!$D$7:$AK$184,Q$10,0))="","",(VLOOKUP($E190,'Income &amp; Expenditure Backsheet'!$D$7:$AK$184,Q$10,0)))</f>
        <v>11199508</v>
      </c>
      <c r="R190" s="104">
        <f>IF((VLOOKUP($E190,'Income &amp; Expenditure Backsheet'!$D$7:$AK$184,R$10,0))="","",(VLOOKUP($E190,'Income &amp; Expenditure Backsheet'!$D$7:$AK$184,R$10,0)))</f>
        <v>2737377</v>
      </c>
      <c r="S190" s="104">
        <f>IF((VLOOKUP($E190,'Income &amp; Expenditure Backsheet'!$D$7:$AK$184,S$10,0))="","",(VLOOKUP($E190,'Income &amp; Expenditure Backsheet'!$D$7:$AK$184,S$10,0)))</f>
        <v>2737377</v>
      </c>
      <c r="T190" s="104">
        <f>IF((VLOOKUP($E190,'Income &amp; Expenditure Backsheet'!$D$7:$AK$184,T$10,0))="","",(VLOOKUP($E190,'Income &amp; Expenditure Backsheet'!$D$7:$AK$184,T$10,0)))</f>
        <v>2862377</v>
      </c>
      <c r="U190" s="104">
        <f>IF((VLOOKUP($E190,'Income &amp; Expenditure Backsheet'!$D$7:$AK$184,U$10,0))="","",(VLOOKUP($E190,'Income &amp; Expenditure Backsheet'!$D$7:$AK$184,U$10,0)))</f>
        <v>2862377</v>
      </c>
      <c r="V190" s="104">
        <f>IF((VLOOKUP($E190,'Income &amp; Expenditure Backsheet'!$D$7:$AK$184,V$10,0))="","",(VLOOKUP($E190,'Income &amp; Expenditure Backsheet'!$D$7:$AK$184,V$10,0)))</f>
        <v>11199508</v>
      </c>
    </row>
    <row r="191" spans="1:23">
      <c r="E191" s="28"/>
      <c r="F191" s="28"/>
      <c r="G191" s="28"/>
      <c r="H191" s="28"/>
      <c r="I191" s="28"/>
      <c r="J191" s="28"/>
      <c r="K191" s="28"/>
      <c r="L191" s="28"/>
      <c r="M191" s="28"/>
      <c r="N191" s="28"/>
      <c r="O191" s="28"/>
      <c r="P191" s="28"/>
      <c r="Q191" s="28"/>
      <c r="W191" s="63"/>
    </row>
    <row r="192" spans="1:23" ht="15" customHeight="1">
      <c r="A192" s="106"/>
      <c r="B192" s="106"/>
      <c r="C192" s="106"/>
      <c r="D192" s="106"/>
      <c r="E192" s="107" t="s">
        <v>365</v>
      </c>
      <c r="F192" s="106"/>
      <c r="G192" s="106"/>
      <c r="H192" s="218"/>
      <c r="I192" s="218"/>
      <c r="J192" s="218"/>
      <c r="K192" s="218"/>
      <c r="L192" s="106"/>
      <c r="M192" s="218"/>
      <c r="N192" s="218"/>
      <c r="O192" s="218"/>
      <c r="P192" s="218"/>
      <c r="Q192" s="106"/>
      <c r="R192" s="218"/>
      <c r="S192" s="218"/>
      <c r="T192" s="218"/>
      <c r="U192" s="218"/>
      <c r="V192" s="106"/>
      <c r="W192" s="168"/>
    </row>
    <row r="193" spans="5:23">
      <c r="F193" s="28"/>
      <c r="G193" s="28"/>
      <c r="H193" s="28"/>
      <c r="I193" s="28"/>
      <c r="J193" s="28"/>
      <c r="K193" s="28"/>
      <c r="L193" s="28"/>
      <c r="M193" s="28"/>
      <c r="N193" s="28"/>
      <c r="O193" s="28"/>
      <c r="P193" s="28"/>
      <c r="Q193" s="28"/>
      <c r="W193" s="63"/>
    </row>
    <row r="194" spans="5:23" ht="15" customHeight="1">
      <c r="E194" s="38" t="s">
        <v>366</v>
      </c>
      <c r="F194" s="38"/>
      <c r="G194" s="38"/>
      <c r="H194" s="38"/>
      <c r="I194" s="38"/>
      <c r="J194" s="38"/>
      <c r="K194" s="38"/>
      <c r="L194" s="38"/>
      <c r="M194" s="38"/>
      <c r="N194" s="38"/>
      <c r="O194" s="38"/>
      <c r="P194" s="38"/>
      <c r="Q194" s="38"/>
      <c r="R194" s="38"/>
      <c r="S194" s="38"/>
      <c r="T194" s="38"/>
      <c r="U194" s="38"/>
      <c r="V194" s="38"/>
    </row>
    <row r="195" spans="5:23" ht="30" customHeight="1">
      <c r="E195" s="374" t="s">
        <v>421</v>
      </c>
      <c r="F195" s="374"/>
      <c r="G195" s="374"/>
      <c r="H195" s="374"/>
      <c r="I195" s="374"/>
      <c r="J195" s="374"/>
      <c r="K195" s="374"/>
      <c r="L195" s="374"/>
      <c r="M195" s="374"/>
      <c r="N195" s="374"/>
      <c r="O195" s="374"/>
      <c r="P195" s="374"/>
      <c r="Q195" s="374"/>
      <c r="R195" s="374"/>
      <c r="S195" s="374"/>
      <c r="T195" s="374"/>
      <c r="U195" s="374"/>
      <c r="V195" s="374"/>
    </row>
    <row r="196" spans="5:23">
      <c r="E196" s="27" t="s">
        <v>367</v>
      </c>
      <c r="F196" s="28"/>
      <c r="G196" s="28"/>
      <c r="H196" s="28"/>
      <c r="I196" s="28"/>
      <c r="J196" s="28"/>
      <c r="K196" s="28"/>
      <c r="L196" s="28"/>
      <c r="M196" s="28"/>
      <c r="N196" s="28"/>
      <c r="O196" s="28"/>
      <c r="P196" s="28"/>
      <c r="Q196" s="28"/>
    </row>
    <row r="197" spans="5:23">
      <c r="F197" s="28"/>
      <c r="G197" s="28"/>
      <c r="H197" s="28"/>
      <c r="I197" s="28"/>
      <c r="J197" s="28"/>
      <c r="K197" s="28"/>
      <c r="L197" s="28"/>
      <c r="M197" s="28"/>
      <c r="N197" s="28"/>
      <c r="O197" s="28"/>
      <c r="P197" s="28"/>
      <c r="Q197" s="28"/>
    </row>
    <row r="198" spans="5:23">
      <c r="F198" s="28"/>
      <c r="G198" s="28"/>
      <c r="H198" s="28"/>
      <c r="I198" s="28"/>
      <c r="J198" s="28"/>
      <c r="K198" s="28"/>
      <c r="L198" s="28"/>
      <c r="M198" s="28"/>
      <c r="N198" s="28"/>
      <c r="O198" s="28"/>
      <c r="P198" s="28"/>
      <c r="Q198" s="28"/>
    </row>
  </sheetData>
  <sheetProtection password="DCA1" sheet="1" objects="1" scenarios="1"/>
  <mergeCells count="4">
    <mergeCell ref="A1:V3"/>
    <mergeCell ref="A4:V4"/>
    <mergeCell ref="G11:G12"/>
    <mergeCell ref="E195:V195"/>
  </mergeCells>
  <hyperlinks>
    <hyperlink ref="F9" location="Cover!B2" display="&lt;&lt; Cover Sheet"/>
  </hyperlinks>
  <pageMargins left="0.70866141732283472" right="0.70866141732283472" top="0.74803149606299213" bottom="0.74803149606299213" header="0.31496062992125984" footer="0.31496062992125984"/>
  <pageSetup paperSize="9" scale="43" fitToWidth="0" fitToHeight="0" orientation="landscape" r:id="rId1"/>
  <rowBreaks count="2" manualBreakCount="2">
    <brk id="71" max="22" man="1"/>
    <brk id="132" max="22" man="1"/>
  </rowBreaks>
  <colBreaks count="2" manualBreakCount="2">
    <brk id="11" max="196" man="1"/>
    <brk id="17" max="19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K184"/>
  <sheetViews>
    <sheetView zoomScale="85" zoomScaleNormal="85" workbookViewId="0">
      <selection activeCell="A2" sqref="A2"/>
    </sheetView>
  </sheetViews>
  <sheetFormatPr defaultRowHeight="15"/>
  <cols>
    <col min="2" max="2" width="10.28515625" customWidth="1"/>
    <col min="4" max="4" width="22.140625" customWidth="1"/>
    <col min="5" max="5" width="29" customWidth="1"/>
    <col min="6" max="37" width="13.7109375" customWidth="1"/>
  </cols>
  <sheetData>
    <row r="1" spans="1:37">
      <c r="A1" s="136" t="s">
        <v>520</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row>
    <row r="4" spans="1:37">
      <c r="F4">
        <v>6</v>
      </c>
      <c r="G4">
        <v>52</v>
      </c>
      <c r="H4">
        <v>53</v>
      </c>
      <c r="I4">
        <v>54</v>
      </c>
      <c r="J4">
        <v>55</v>
      </c>
      <c r="L4">
        <v>42</v>
      </c>
      <c r="M4">
        <v>43</v>
      </c>
      <c r="N4">
        <v>44</v>
      </c>
      <c r="O4">
        <v>45</v>
      </c>
      <c r="Q4">
        <v>46</v>
      </c>
      <c r="R4">
        <v>47</v>
      </c>
      <c r="S4">
        <v>48</v>
      </c>
      <c r="T4">
        <v>49</v>
      </c>
      <c r="V4">
        <v>7</v>
      </c>
      <c r="W4">
        <v>62</v>
      </c>
      <c r="X4">
        <v>63</v>
      </c>
      <c r="Y4">
        <v>64</v>
      </c>
      <c r="Z4">
        <v>65</v>
      </c>
      <c r="AB4">
        <v>51</v>
      </c>
      <c r="AC4">
        <v>52</v>
      </c>
      <c r="AD4">
        <v>53</v>
      </c>
      <c r="AE4">
        <v>54</v>
      </c>
      <c r="AG4">
        <v>55</v>
      </c>
      <c r="AH4">
        <v>56</v>
      </c>
      <c r="AI4">
        <v>57</v>
      </c>
      <c r="AJ4">
        <v>58</v>
      </c>
    </row>
    <row r="5" spans="1:37" ht="15.75" thickBot="1">
      <c r="F5" s="217" t="s">
        <v>368</v>
      </c>
      <c r="V5" s="217" t="s">
        <v>0</v>
      </c>
    </row>
    <row r="6" spans="1:37" ht="45.75" thickBot="1">
      <c r="A6" t="s">
        <v>387</v>
      </c>
      <c r="B6" t="s">
        <v>388</v>
      </c>
      <c r="C6" t="s">
        <v>389</v>
      </c>
      <c r="D6" s="201" t="s">
        <v>391</v>
      </c>
      <c r="E6" s="208" t="s">
        <v>9</v>
      </c>
      <c r="F6" s="201" t="s">
        <v>517</v>
      </c>
      <c r="G6" s="225" t="s">
        <v>521</v>
      </c>
      <c r="H6" s="226" t="s">
        <v>522</v>
      </c>
      <c r="I6" s="226" t="s">
        <v>523</v>
      </c>
      <c r="J6" s="227" t="s">
        <v>524</v>
      </c>
      <c r="K6" s="227" t="s">
        <v>545</v>
      </c>
      <c r="L6" s="225" t="s">
        <v>525</v>
      </c>
      <c r="M6" s="226" t="s">
        <v>526</v>
      </c>
      <c r="N6" s="226" t="s">
        <v>527</v>
      </c>
      <c r="O6" s="227" t="s">
        <v>528</v>
      </c>
      <c r="P6" s="227" t="s">
        <v>546</v>
      </c>
      <c r="Q6" s="225" t="s">
        <v>529</v>
      </c>
      <c r="R6" s="226" t="s">
        <v>530</v>
      </c>
      <c r="S6" s="226" t="s">
        <v>531</v>
      </c>
      <c r="T6" s="227" t="s">
        <v>532</v>
      </c>
      <c r="U6" s="227" t="s">
        <v>547</v>
      </c>
      <c r="V6" s="201" t="s">
        <v>517</v>
      </c>
      <c r="W6" s="225" t="s">
        <v>533</v>
      </c>
      <c r="X6" s="226" t="s">
        <v>542</v>
      </c>
      <c r="Y6" s="226" t="s">
        <v>543</v>
      </c>
      <c r="Z6" s="227" t="s">
        <v>544</v>
      </c>
      <c r="AA6" s="228" t="s">
        <v>548</v>
      </c>
      <c r="AB6" s="225" t="s">
        <v>534</v>
      </c>
      <c r="AC6" s="226" t="s">
        <v>539</v>
      </c>
      <c r="AD6" s="226" t="s">
        <v>540</v>
      </c>
      <c r="AE6" s="227" t="s">
        <v>541</v>
      </c>
      <c r="AF6" s="228" t="s">
        <v>549</v>
      </c>
      <c r="AG6" s="225" t="s">
        <v>535</v>
      </c>
      <c r="AH6" s="226" t="s">
        <v>536</v>
      </c>
      <c r="AI6" s="226" t="s">
        <v>537</v>
      </c>
      <c r="AJ6" s="227" t="s">
        <v>538</v>
      </c>
      <c r="AK6" s="228" t="s">
        <v>550</v>
      </c>
    </row>
    <row r="7" spans="1:37">
      <c r="D7" s="197" t="s">
        <v>1</v>
      </c>
      <c r="E7" s="196" t="s">
        <v>390</v>
      </c>
      <c r="F7" s="209">
        <f>SUM(F$35:F$184)</f>
        <v>5902326548</v>
      </c>
      <c r="G7" s="209">
        <f t="shared" ref="G7:AK7" si="0">SUM(G$35:G$184)</f>
        <v>1620863955.6445489</v>
      </c>
      <c r="H7" s="209">
        <f t="shared" si="0"/>
        <v>1419272941.2560072</v>
      </c>
      <c r="I7" s="209">
        <f t="shared" si="0"/>
        <v>1425645760.2560072</v>
      </c>
      <c r="J7" s="209">
        <f t="shared" si="0"/>
        <v>1430596251.5160072</v>
      </c>
      <c r="K7" s="209">
        <f t="shared" si="0"/>
        <v>5896378908.6725712</v>
      </c>
      <c r="L7" s="209">
        <f t="shared" si="0"/>
        <v>1613351320.4930093</v>
      </c>
      <c r="M7" s="209">
        <f t="shared" si="0"/>
        <v>1421773955.1923003</v>
      </c>
      <c r="N7" s="209">
        <f t="shared" si="0"/>
        <v>1440282162.5852702</v>
      </c>
      <c r="O7" s="209">
        <f t="shared" si="0"/>
        <v>1433263300.1943114</v>
      </c>
      <c r="P7" s="209">
        <f t="shared" si="0"/>
        <v>5908670738.4648905</v>
      </c>
      <c r="Q7" s="209">
        <f t="shared" si="0"/>
        <v>1575142926.5427203</v>
      </c>
      <c r="R7" s="209">
        <f t="shared" si="0"/>
        <v>1399980590.2848985</v>
      </c>
      <c r="S7" s="209">
        <f t="shared" si="0"/>
        <v>1465001924.7919374</v>
      </c>
      <c r="T7" s="209">
        <f t="shared" si="0"/>
        <v>1472693030.1456561</v>
      </c>
      <c r="U7" s="209">
        <f t="shared" si="0"/>
        <v>5912818471.7652121</v>
      </c>
      <c r="V7" s="209">
        <f t="shared" si="0"/>
        <v>5878824878</v>
      </c>
      <c r="W7" s="209">
        <f t="shared" si="0"/>
        <v>1565290195.2087576</v>
      </c>
      <c r="X7" s="209">
        <f t="shared" si="0"/>
        <v>1422083842.1858335</v>
      </c>
      <c r="Y7" s="209">
        <f t="shared" si="0"/>
        <v>1431198820.6858335</v>
      </c>
      <c r="Z7" s="209">
        <f t="shared" si="0"/>
        <v>1455910686.2058332</v>
      </c>
      <c r="AA7" s="209">
        <f t="shared" si="0"/>
        <v>5874483544.2862568</v>
      </c>
      <c r="AB7" s="209">
        <f t="shared" si="0"/>
        <v>1545795646.3026154</v>
      </c>
      <c r="AC7" s="209">
        <f t="shared" si="0"/>
        <v>1414477719.38428</v>
      </c>
      <c r="AD7" s="209">
        <f t="shared" si="0"/>
        <v>1463973642.338748</v>
      </c>
      <c r="AE7" s="209">
        <f t="shared" si="0"/>
        <v>1480343385.9590716</v>
      </c>
      <c r="AF7" s="209">
        <f t="shared" si="0"/>
        <v>5904590393.9847155</v>
      </c>
      <c r="AG7" s="209">
        <f t="shared" si="0"/>
        <v>1523735239.5367556</v>
      </c>
      <c r="AH7" s="209">
        <f t="shared" si="0"/>
        <v>1416823905.9902117</v>
      </c>
      <c r="AI7" s="209">
        <f t="shared" si="0"/>
        <v>1470735381.6686409</v>
      </c>
      <c r="AJ7" s="209">
        <f t="shared" si="0"/>
        <v>1480414875.1636775</v>
      </c>
      <c r="AK7" s="209">
        <f t="shared" si="0"/>
        <v>5891709402.3592844</v>
      </c>
    </row>
    <row r="8" spans="1:37">
      <c r="D8" s="198" t="s">
        <v>15</v>
      </c>
      <c r="E8" s="195" t="s">
        <v>16</v>
      </c>
      <c r="F8" s="210">
        <f>IFERROR(SUMIFS(F$35:F$184,$A$35:$A$184,$D8),"")</f>
        <v>2123254266</v>
      </c>
      <c r="G8" s="210">
        <f>IFERROR(SUMIFS(G$35:G$184,$A$35:$A$184,$D8),"")</f>
        <v>538649962.95854187</v>
      </c>
      <c r="H8" s="210">
        <f t="shared" ref="H8:AK11" si="1">IFERROR(SUMIFS(H$35:H$184,$A$35:$A$184,$D8),"")</f>
        <v>524841493.07000005</v>
      </c>
      <c r="I8" s="210">
        <f t="shared" si="1"/>
        <v>526252166.07000005</v>
      </c>
      <c r="J8" s="210">
        <f t="shared" si="1"/>
        <v>529805349.33000004</v>
      </c>
      <c r="K8" s="210">
        <f t="shared" si="1"/>
        <v>2119548971.4285419</v>
      </c>
      <c r="L8" s="210">
        <f t="shared" si="1"/>
        <v>537109532.28207433</v>
      </c>
      <c r="M8" s="210">
        <f t="shared" si="1"/>
        <v>527952110.98136532</v>
      </c>
      <c r="N8" s="210">
        <f t="shared" si="1"/>
        <v>529873704.76800007</v>
      </c>
      <c r="O8" s="210">
        <f t="shared" si="1"/>
        <v>528791171.67366672</v>
      </c>
      <c r="P8" s="210">
        <f t="shared" si="1"/>
        <v>2123726519.7051067</v>
      </c>
      <c r="Q8" s="210">
        <f t="shared" si="1"/>
        <v>520511647.82113332</v>
      </c>
      <c r="R8" s="210">
        <f t="shared" si="1"/>
        <v>510667180.67719865</v>
      </c>
      <c r="S8" s="210">
        <f t="shared" si="1"/>
        <v>535771604.71383333</v>
      </c>
      <c r="T8" s="210">
        <f t="shared" si="1"/>
        <v>562709815.98940003</v>
      </c>
      <c r="U8" s="210">
        <f t="shared" si="1"/>
        <v>2129660249.2015655</v>
      </c>
      <c r="V8" s="210">
        <f t="shared" si="1"/>
        <v>2123883636</v>
      </c>
      <c r="W8" s="210">
        <f t="shared" si="1"/>
        <v>523225036.37104189</v>
      </c>
      <c r="X8" s="210">
        <f t="shared" si="1"/>
        <v>526208220.51916665</v>
      </c>
      <c r="Y8" s="210">
        <f t="shared" si="1"/>
        <v>529981549.51916665</v>
      </c>
      <c r="Z8" s="210">
        <f t="shared" si="1"/>
        <v>539463792.33916664</v>
      </c>
      <c r="AA8" s="210">
        <f t="shared" si="1"/>
        <v>2118878598.7485418</v>
      </c>
      <c r="AB8" s="210">
        <f t="shared" si="1"/>
        <v>522878745.1886946</v>
      </c>
      <c r="AC8" s="210">
        <f t="shared" si="1"/>
        <v>530968769.99866909</v>
      </c>
      <c r="AD8" s="210">
        <f t="shared" si="1"/>
        <v>535581365.97113502</v>
      </c>
      <c r="AE8" s="210">
        <f t="shared" si="1"/>
        <v>551008473.74041724</v>
      </c>
      <c r="AF8" s="210">
        <f t="shared" si="1"/>
        <v>2140437354.8989158</v>
      </c>
      <c r="AG8" s="210">
        <f t="shared" si="1"/>
        <v>511745857.72971785</v>
      </c>
      <c r="AH8" s="210">
        <f t="shared" si="1"/>
        <v>533821087.65867239</v>
      </c>
      <c r="AI8" s="210">
        <f t="shared" si="1"/>
        <v>547540256.5964334</v>
      </c>
      <c r="AJ8" s="210">
        <f t="shared" si="1"/>
        <v>544000055.28399062</v>
      </c>
      <c r="AK8" s="210">
        <f t="shared" si="1"/>
        <v>2137107257.2688141</v>
      </c>
    </row>
    <row r="9" spans="1:37">
      <c r="D9" s="198" t="s">
        <v>17</v>
      </c>
      <c r="E9" s="195" t="s">
        <v>18</v>
      </c>
      <c r="F9" s="210">
        <f t="shared" ref="F9:U11" si="2">IFERROR(SUMIFS(F$35:F$184,$A$35:$A$184,$D9),"")</f>
        <v>1797210976</v>
      </c>
      <c r="G9" s="210">
        <f t="shared" si="2"/>
        <v>545916330.64793062</v>
      </c>
      <c r="H9" s="210">
        <f t="shared" si="2"/>
        <v>416561260.14793062</v>
      </c>
      <c r="I9" s="210">
        <f t="shared" si="2"/>
        <v>416649603.14793062</v>
      </c>
      <c r="J9" s="210">
        <f t="shared" si="2"/>
        <v>417944122.14793062</v>
      </c>
      <c r="K9" s="210">
        <f t="shared" si="2"/>
        <v>1797071316.0917225</v>
      </c>
      <c r="L9" s="210">
        <f t="shared" si="2"/>
        <v>545299664.17285824</v>
      </c>
      <c r="M9" s="210">
        <f t="shared" si="2"/>
        <v>421356405.6728583</v>
      </c>
      <c r="N9" s="210">
        <f t="shared" si="2"/>
        <v>421176356.27919352</v>
      </c>
      <c r="O9" s="210">
        <f t="shared" si="2"/>
        <v>421486809.27919352</v>
      </c>
      <c r="P9" s="210">
        <f t="shared" si="2"/>
        <v>1809319235.4041038</v>
      </c>
      <c r="Q9" s="210">
        <f t="shared" si="2"/>
        <v>532108405.91540051</v>
      </c>
      <c r="R9" s="210">
        <f t="shared" si="2"/>
        <v>411670503.25</v>
      </c>
      <c r="S9" s="210">
        <f t="shared" si="2"/>
        <v>444644844.64345908</v>
      </c>
      <c r="T9" s="210">
        <f t="shared" si="2"/>
        <v>418604497.81631202</v>
      </c>
      <c r="U9" s="210">
        <f t="shared" si="2"/>
        <v>1807028251.6251717</v>
      </c>
      <c r="V9" s="210">
        <f t="shared" si="1"/>
        <v>1796456695</v>
      </c>
      <c r="W9" s="210">
        <f t="shared" si="1"/>
        <v>533589991.1377157</v>
      </c>
      <c r="X9" s="210">
        <f t="shared" si="1"/>
        <v>420307462.96666664</v>
      </c>
      <c r="Y9" s="210">
        <f t="shared" si="1"/>
        <v>420717051.96666664</v>
      </c>
      <c r="Z9" s="210">
        <f t="shared" si="1"/>
        <v>421750498.96666664</v>
      </c>
      <c r="AA9" s="210">
        <f t="shared" si="1"/>
        <v>1796365005.0377157</v>
      </c>
      <c r="AB9" s="210">
        <f t="shared" si="1"/>
        <v>528219987.04669905</v>
      </c>
      <c r="AC9" s="210">
        <f t="shared" si="1"/>
        <v>419121773.71666664</v>
      </c>
      <c r="AD9" s="210">
        <f t="shared" si="1"/>
        <v>432658504.37966853</v>
      </c>
      <c r="AE9" s="210">
        <f t="shared" si="1"/>
        <v>429824857.32300186</v>
      </c>
      <c r="AF9" s="210">
        <f t="shared" si="1"/>
        <v>1809825122.4660361</v>
      </c>
      <c r="AG9" s="210">
        <f t="shared" si="1"/>
        <v>525640321.27818853</v>
      </c>
      <c r="AH9" s="210">
        <f t="shared" si="1"/>
        <v>421001342.00316703</v>
      </c>
      <c r="AI9" s="210">
        <f t="shared" si="1"/>
        <v>431453689.03345907</v>
      </c>
      <c r="AJ9" s="210">
        <f t="shared" si="1"/>
        <v>430986757.53631204</v>
      </c>
      <c r="AK9" s="210">
        <f t="shared" si="1"/>
        <v>1809082109.8511269</v>
      </c>
    </row>
    <row r="10" spans="1:37">
      <c r="D10" s="198" t="s">
        <v>19</v>
      </c>
      <c r="E10" s="195" t="s">
        <v>20</v>
      </c>
      <c r="F10" s="210">
        <f t="shared" si="2"/>
        <v>865226013</v>
      </c>
      <c r="G10" s="210">
        <f t="shared" si="2"/>
        <v>214993597.84455866</v>
      </c>
      <c r="H10" s="210">
        <f t="shared" si="1"/>
        <v>214993597.84455866</v>
      </c>
      <c r="I10" s="210">
        <f t="shared" si="1"/>
        <v>214993594.84455866</v>
      </c>
      <c r="J10" s="210">
        <f t="shared" si="1"/>
        <v>219069474.84455866</v>
      </c>
      <c r="K10" s="210">
        <f t="shared" si="1"/>
        <v>864050265.37823462</v>
      </c>
      <c r="L10" s="210">
        <f t="shared" si="1"/>
        <v>211401926.84455869</v>
      </c>
      <c r="M10" s="210">
        <f t="shared" si="1"/>
        <v>213758625.84455866</v>
      </c>
      <c r="N10" s="210">
        <f t="shared" si="1"/>
        <v>213936096.84455866</v>
      </c>
      <c r="O10" s="210">
        <f t="shared" si="1"/>
        <v>222748474.54793331</v>
      </c>
      <c r="P10" s="210">
        <f t="shared" si="1"/>
        <v>861845124.08160925</v>
      </c>
      <c r="Q10" s="210">
        <f t="shared" si="1"/>
        <v>208084301.8061862</v>
      </c>
      <c r="R10" s="210">
        <f t="shared" si="1"/>
        <v>215052385.60769981</v>
      </c>
      <c r="S10" s="210">
        <f t="shared" si="1"/>
        <v>209688460.684645</v>
      </c>
      <c r="T10" s="210">
        <f t="shared" si="1"/>
        <v>229019261.58994406</v>
      </c>
      <c r="U10" s="210">
        <f t="shared" si="1"/>
        <v>861844409.68847513</v>
      </c>
      <c r="V10" s="210">
        <f t="shared" si="1"/>
        <v>861245478</v>
      </c>
      <c r="W10" s="210">
        <f t="shared" si="1"/>
        <v>214621550.75</v>
      </c>
      <c r="X10" s="210">
        <f t="shared" si="1"/>
        <v>215246550.75</v>
      </c>
      <c r="Y10" s="210">
        <f t="shared" si="1"/>
        <v>215246547.75</v>
      </c>
      <c r="Z10" s="210">
        <f t="shared" si="1"/>
        <v>217265459.25</v>
      </c>
      <c r="AA10" s="210">
        <f t="shared" si="1"/>
        <v>862380108.5</v>
      </c>
      <c r="AB10" s="210">
        <f t="shared" si="1"/>
        <v>209767740.49250001</v>
      </c>
      <c r="AC10" s="210">
        <f t="shared" si="1"/>
        <v>212873340.94227779</v>
      </c>
      <c r="AD10" s="210">
        <f t="shared" si="1"/>
        <v>215358095.97794443</v>
      </c>
      <c r="AE10" s="210">
        <f t="shared" si="1"/>
        <v>222894795.49565244</v>
      </c>
      <c r="AF10" s="210">
        <f t="shared" si="1"/>
        <v>860893972.90837467</v>
      </c>
      <c r="AG10" s="210">
        <f t="shared" si="1"/>
        <v>208017654.45412749</v>
      </c>
      <c r="AH10" s="210">
        <f t="shared" si="1"/>
        <v>209097995.6183725</v>
      </c>
      <c r="AI10" s="210">
        <f t="shared" si="1"/>
        <v>212236271.67874822</v>
      </c>
      <c r="AJ10" s="210">
        <f t="shared" si="1"/>
        <v>225561691.59337464</v>
      </c>
      <c r="AK10" s="210">
        <f t="shared" si="1"/>
        <v>854913613.34462285</v>
      </c>
    </row>
    <row r="11" spans="1:37">
      <c r="D11" s="198" t="s">
        <v>21</v>
      </c>
      <c r="E11" s="195" t="s">
        <v>22</v>
      </c>
      <c r="F11" s="210">
        <f t="shared" si="2"/>
        <v>1116635293</v>
      </c>
      <c r="G11" s="210">
        <f t="shared" si="2"/>
        <v>321304064.1935178</v>
      </c>
      <c r="H11" s="210">
        <f t="shared" si="1"/>
        <v>262876590.19351783</v>
      </c>
      <c r="I11" s="210">
        <f t="shared" si="1"/>
        <v>267750396.19351783</v>
      </c>
      <c r="J11" s="210">
        <f t="shared" si="1"/>
        <v>263777305.19351783</v>
      </c>
      <c r="K11" s="210">
        <f t="shared" si="1"/>
        <v>1115708355.7740712</v>
      </c>
      <c r="L11" s="210">
        <f t="shared" si="1"/>
        <v>319540197.1935178</v>
      </c>
      <c r="M11" s="210">
        <f t="shared" si="1"/>
        <v>258706812.69351783</v>
      </c>
      <c r="N11" s="210">
        <f t="shared" si="1"/>
        <v>275296004.6935178</v>
      </c>
      <c r="O11" s="210">
        <f t="shared" si="1"/>
        <v>260236844.69351783</v>
      </c>
      <c r="P11" s="210">
        <f t="shared" si="1"/>
        <v>1113779859.2740712</v>
      </c>
      <c r="Q11" s="210">
        <f t="shared" si="1"/>
        <v>314438571</v>
      </c>
      <c r="R11" s="210">
        <f t="shared" si="1"/>
        <v>262590520.75</v>
      </c>
      <c r="S11" s="210">
        <f t="shared" si="1"/>
        <v>274897014.75</v>
      </c>
      <c r="T11" s="210">
        <f t="shared" si="1"/>
        <v>262359454.75</v>
      </c>
      <c r="U11" s="210">
        <f t="shared" si="1"/>
        <v>1114285561.25</v>
      </c>
      <c r="V11" s="210">
        <f t="shared" si="1"/>
        <v>1097239069</v>
      </c>
      <c r="W11" s="210">
        <f t="shared" si="1"/>
        <v>293853616.94999999</v>
      </c>
      <c r="X11" s="210">
        <f t="shared" si="1"/>
        <v>260321607.94999999</v>
      </c>
      <c r="Y11" s="210">
        <f t="shared" si="1"/>
        <v>265253671.44999999</v>
      </c>
      <c r="Z11" s="210">
        <f t="shared" si="1"/>
        <v>277430935.64999998</v>
      </c>
      <c r="AA11" s="210">
        <f t="shared" si="1"/>
        <v>1096859832</v>
      </c>
      <c r="AB11" s="210">
        <f t="shared" si="1"/>
        <v>284929173.57472175</v>
      </c>
      <c r="AC11" s="210">
        <f t="shared" si="1"/>
        <v>251513834.72666669</v>
      </c>
      <c r="AD11" s="210">
        <f t="shared" si="1"/>
        <v>280375676.00999999</v>
      </c>
      <c r="AE11" s="210">
        <f t="shared" si="1"/>
        <v>276615259.39999998</v>
      </c>
      <c r="AF11" s="210">
        <f t="shared" si="1"/>
        <v>1093433943.7113883</v>
      </c>
      <c r="AG11" s="210">
        <f t="shared" si="1"/>
        <v>278331406.07472175</v>
      </c>
      <c r="AH11" s="210">
        <f t="shared" si="1"/>
        <v>252903480.71000001</v>
      </c>
      <c r="AI11" s="210">
        <f t="shared" si="1"/>
        <v>279505164.36000001</v>
      </c>
      <c r="AJ11" s="210">
        <f t="shared" si="1"/>
        <v>279866370.75</v>
      </c>
      <c r="AK11" s="210">
        <f t="shared" si="1"/>
        <v>1090606421.8947217</v>
      </c>
    </row>
    <row r="12" spans="1:37">
      <c r="D12" s="198" t="s">
        <v>23</v>
      </c>
      <c r="E12" s="195" t="s">
        <v>24</v>
      </c>
      <c r="F12" s="210">
        <f>IFERROR(SUMIFS(F$35:F$184,$B$35:$B$184,$D12),"")</f>
        <v>359524190</v>
      </c>
      <c r="G12" s="210">
        <f>IFERROR(SUMIFS(G$35:G$184,$B$35:$B$184,$D12),"")</f>
        <v>92509000.75</v>
      </c>
      <c r="H12" s="210">
        <f t="shared" ref="H12:AK20" si="3">IFERROR(SUMIFS(H$35:H$184,$B$35:$B$184,$D12),"")</f>
        <v>88052149.24000001</v>
      </c>
      <c r="I12" s="210">
        <f t="shared" si="3"/>
        <v>87851148.24000001</v>
      </c>
      <c r="J12" s="210">
        <f t="shared" si="3"/>
        <v>91111891.75</v>
      </c>
      <c r="K12" s="210">
        <f t="shared" si="3"/>
        <v>359524189.98000002</v>
      </c>
      <c r="L12" s="210">
        <f t="shared" si="3"/>
        <v>92463797.400000006</v>
      </c>
      <c r="M12" s="210">
        <f t="shared" si="3"/>
        <v>88654302.99000001</v>
      </c>
      <c r="N12" s="210">
        <f t="shared" si="3"/>
        <v>88585628.99000001</v>
      </c>
      <c r="O12" s="210">
        <f t="shared" si="3"/>
        <v>89689150.099999994</v>
      </c>
      <c r="P12" s="210">
        <f t="shared" si="3"/>
        <v>359392879.48000002</v>
      </c>
      <c r="Q12" s="210">
        <f t="shared" si="3"/>
        <v>91365160.400000006</v>
      </c>
      <c r="R12" s="210">
        <f t="shared" si="3"/>
        <v>89001841</v>
      </c>
      <c r="S12" s="210">
        <f t="shared" si="3"/>
        <v>89010907.833333343</v>
      </c>
      <c r="T12" s="210">
        <f t="shared" si="3"/>
        <v>96330274.349999994</v>
      </c>
      <c r="U12" s="210">
        <f t="shared" si="3"/>
        <v>365708183.58333337</v>
      </c>
      <c r="V12" s="210">
        <f t="shared" si="3"/>
        <v>359523718</v>
      </c>
      <c r="W12" s="210">
        <f t="shared" si="3"/>
        <v>88065794.480000004</v>
      </c>
      <c r="X12" s="210">
        <f t="shared" si="3"/>
        <v>89127430.099999994</v>
      </c>
      <c r="Y12" s="210">
        <f t="shared" si="3"/>
        <v>89703265.099999994</v>
      </c>
      <c r="Z12" s="210">
        <f t="shared" si="3"/>
        <v>92627123.150000006</v>
      </c>
      <c r="AA12" s="210">
        <f t="shared" si="3"/>
        <v>359523612.82999998</v>
      </c>
      <c r="AB12" s="210">
        <f t="shared" si="3"/>
        <v>88896779.139717758</v>
      </c>
      <c r="AC12" s="210">
        <f t="shared" si="3"/>
        <v>90570864.75</v>
      </c>
      <c r="AD12" s="210">
        <f t="shared" si="3"/>
        <v>92312517.75</v>
      </c>
      <c r="AE12" s="210">
        <f t="shared" si="3"/>
        <v>95212745.840282246</v>
      </c>
      <c r="AF12" s="210">
        <f t="shared" si="3"/>
        <v>366992907.48000002</v>
      </c>
      <c r="AG12" s="210">
        <f t="shared" si="3"/>
        <v>87131942.679717869</v>
      </c>
      <c r="AH12" s="210">
        <f t="shared" si="3"/>
        <v>90947030</v>
      </c>
      <c r="AI12" s="210">
        <f t="shared" si="3"/>
        <v>94539837.083333343</v>
      </c>
      <c r="AJ12" s="210">
        <f t="shared" si="3"/>
        <v>94014522.590282127</v>
      </c>
      <c r="AK12" s="210">
        <f t="shared" si="3"/>
        <v>366633332.35333335</v>
      </c>
    </row>
    <row r="13" spans="1:37">
      <c r="D13" s="198" t="s">
        <v>25</v>
      </c>
      <c r="E13" s="195" t="s">
        <v>26</v>
      </c>
      <c r="F13" s="210">
        <f t="shared" ref="F13:U20" si="4">IFERROR(SUMIFS(F$35:F$184,$B$35:$B$184,$D13),"")</f>
        <v>955717942</v>
      </c>
      <c r="G13" s="210">
        <f t="shared" si="4"/>
        <v>242277968.27604187</v>
      </c>
      <c r="H13" s="210">
        <f t="shared" si="4"/>
        <v>235551525.89749998</v>
      </c>
      <c r="I13" s="210">
        <f t="shared" si="4"/>
        <v>237382063.89749998</v>
      </c>
      <c r="J13" s="210">
        <f t="shared" si="4"/>
        <v>237804734.64749998</v>
      </c>
      <c r="K13" s="210">
        <f t="shared" si="4"/>
        <v>953016292.71854186</v>
      </c>
      <c r="L13" s="210">
        <f t="shared" si="4"/>
        <v>243033168.98083332</v>
      </c>
      <c r="M13" s="210">
        <f t="shared" si="4"/>
        <v>239416999.00446665</v>
      </c>
      <c r="N13" s="210">
        <f t="shared" si="4"/>
        <v>241283003.64749998</v>
      </c>
      <c r="O13" s="210">
        <f t="shared" si="4"/>
        <v>240287945.64749998</v>
      </c>
      <c r="P13" s="210">
        <f t="shared" si="4"/>
        <v>964021117.2802999</v>
      </c>
      <c r="Q13" s="210">
        <f t="shared" si="4"/>
        <v>227367054.42113331</v>
      </c>
      <c r="R13" s="210">
        <f t="shared" si="4"/>
        <v>221784829.69029999</v>
      </c>
      <c r="S13" s="210">
        <f t="shared" si="4"/>
        <v>246755593.75</v>
      </c>
      <c r="T13" s="210">
        <f t="shared" si="4"/>
        <v>267193237.61940002</v>
      </c>
      <c r="U13" s="210">
        <f t="shared" si="4"/>
        <v>963100715.48083329</v>
      </c>
      <c r="V13" s="210">
        <f t="shared" si="3"/>
        <v>955975273</v>
      </c>
      <c r="W13" s="210">
        <f t="shared" si="3"/>
        <v>233600672.45854187</v>
      </c>
      <c r="X13" s="210">
        <f t="shared" si="3"/>
        <v>235622396.98666668</v>
      </c>
      <c r="Y13" s="210">
        <f t="shared" si="3"/>
        <v>238923754.98666668</v>
      </c>
      <c r="Z13" s="210">
        <f t="shared" si="3"/>
        <v>245590092.75666666</v>
      </c>
      <c r="AA13" s="210">
        <f t="shared" si="3"/>
        <v>953736917.18854189</v>
      </c>
      <c r="AB13" s="210">
        <f t="shared" si="3"/>
        <v>232360356.75</v>
      </c>
      <c r="AC13" s="210">
        <f t="shared" si="3"/>
        <v>237348057.1716882</v>
      </c>
      <c r="AD13" s="210">
        <f t="shared" si="3"/>
        <v>239304649.59063497</v>
      </c>
      <c r="AE13" s="210">
        <f t="shared" si="3"/>
        <v>252888225.47396836</v>
      </c>
      <c r="AF13" s="210">
        <f t="shared" si="3"/>
        <v>961901288.98629141</v>
      </c>
      <c r="AG13" s="210">
        <f t="shared" si="3"/>
        <v>224534563.55000001</v>
      </c>
      <c r="AH13" s="210">
        <f t="shared" si="3"/>
        <v>239823859.0816915</v>
      </c>
      <c r="AI13" s="210">
        <f t="shared" si="3"/>
        <v>248217084.38260001</v>
      </c>
      <c r="AJ13" s="210">
        <f t="shared" si="3"/>
        <v>245552668.19370851</v>
      </c>
      <c r="AK13" s="210">
        <f t="shared" si="3"/>
        <v>958128175.20800006</v>
      </c>
    </row>
    <row r="14" spans="1:37">
      <c r="D14" s="198" t="s">
        <v>27</v>
      </c>
      <c r="E14" s="195" t="s">
        <v>28</v>
      </c>
      <c r="F14" s="210">
        <f t="shared" si="4"/>
        <v>808012134</v>
      </c>
      <c r="G14" s="210">
        <f t="shared" si="4"/>
        <v>203862993.9325</v>
      </c>
      <c r="H14" s="210">
        <f t="shared" si="3"/>
        <v>201237817.9325</v>
      </c>
      <c r="I14" s="210">
        <f t="shared" si="3"/>
        <v>201018953.9325</v>
      </c>
      <c r="J14" s="210">
        <f t="shared" si="3"/>
        <v>200888722.9325</v>
      </c>
      <c r="K14" s="210">
        <f t="shared" si="3"/>
        <v>807008488.73000002</v>
      </c>
      <c r="L14" s="210">
        <f t="shared" si="3"/>
        <v>201612565.901241</v>
      </c>
      <c r="M14" s="210">
        <f t="shared" si="3"/>
        <v>199880808.98689869</v>
      </c>
      <c r="N14" s="210">
        <f t="shared" si="3"/>
        <v>200005072.13050002</v>
      </c>
      <c r="O14" s="210">
        <f t="shared" si="3"/>
        <v>198814075.92616665</v>
      </c>
      <c r="P14" s="210">
        <f t="shared" si="3"/>
        <v>800312522.94480634</v>
      </c>
      <c r="Q14" s="210">
        <f t="shared" si="3"/>
        <v>201779433</v>
      </c>
      <c r="R14" s="210">
        <f t="shared" si="3"/>
        <v>199880509.98689869</v>
      </c>
      <c r="S14" s="210">
        <f t="shared" si="3"/>
        <v>200005103.13050002</v>
      </c>
      <c r="T14" s="210">
        <f t="shared" si="3"/>
        <v>199186304.02000001</v>
      </c>
      <c r="U14" s="210">
        <f t="shared" si="3"/>
        <v>800851350.13739872</v>
      </c>
      <c r="V14" s="210">
        <f t="shared" si="3"/>
        <v>808384645</v>
      </c>
      <c r="W14" s="210">
        <f t="shared" si="3"/>
        <v>201558569.4325</v>
      </c>
      <c r="X14" s="210">
        <f t="shared" si="3"/>
        <v>201458393.4325</v>
      </c>
      <c r="Y14" s="210">
        <f t="shared" si="3"/>
        <v>201354529.4325</v>
      </c>
      <c r="Z14" s="210">
        <f t="shared" si="3"/>
        <v>201246576.4325</v>
      </c>
      <c r="AA14" s="210">
        <f t="shared" si="3"/>
        <v>805618068.73000002</v>
      </c>
      <c r="AB14" s="210">
        <f t="shared" si="3"/>
        <v>201621609.2989769</v>
      </c>
      <c r="AC14" s="210">
        <f t="shared" si="3"/>
        <v>203049848.0769808</v>
      </c>
      <c r="AD14" s="210">
        <f t="shared" si="3"/>
        <v>203964198.63050002</v>
      </c>
      <c r="AE14" s="210">
        <f t="shared" si="3"/>
        <v>202907502.42616665</v>
      </c>
      <c r="AF14" s="210">
        <f t="shared" si="3"/>
        <v>811543158.43262434</v>
      </c>
      <c r="AG14" s="210">
        <f t="shared" si="3"/>
        <v>200079351.5</v>
      </c>
      <c r="AH14" s="210">
        <f t="shared" si="3"/>
        <v>203050198.5769808</v>
      </c>
      <c r="AI14" s="210">
        <f t="shared" si="3"/>
        <v>204783335.13050002</v>
      </c>
      <c r="AJ14" s="210">
        <f t="shared" si="3"/>
        <v>204432864.5</v>
      </c>
      <c r="AK14" s="210">
        <f t="shared" si="3"/>
        <v>812345749.70748079</v>
      </c>
    </row>
    <row r="15" spans="1:37">
      <c r="D15" s="198" t="s">
        <v>29</v>
      </c>
      <c r="E15" s="195" t="s">
        <v>30</v>
      </c>
      <c r="F15" s="210">
        <f t="shared" si="4"/>
        <v>487071620</v>
      </c>
      <c r="G15" s="210">
        <f t="shared" si="4"/>
        <v>124112485.99793068</v>
      </c>
      <c r="H15" s="210">
        <f t="shared" si="3"/>
        <v>120743245.74793068</v>
      </c>
      <c r="I15" s="210">
        <f t="shared" si="3"/>
        <v>120961584.74793068</v>
      </c>
      <c r="J15" s="210">
        <f t="shared" si="3"/>
        <v>121276829.74793068</v>
      </c>
      <c r="K15" s="210">
        <f t="shared" si="3"/>
        <v>487094146.2417227</v>
      </c>
      <c r="L15" s="210">
        <f t="shared" si="3"/>
        <v>124106854.52285837</v>
      </c>
      <c r="M15" s="210">
        <f t="shared" si="3"/>
        <v>120737614.27285837</v>
      </c>
      <c r="N15" s="210">
        <f t="shared" si="3"/>
        <v>120956009.27285837</v>
      </c>
      <c r="O15" s="210">
        <f t="shared" si="3"/>
        <v>121271141.27285837</v>
      </c>
      <c r="P15" s="210">
        <f t="shared" si="3"/>
        <v>487071619.34143347</v>
      </c>
      <c r="Q15" s="210">
        <f t="shared" si="3"/>
        <v>124154405.52492769</v>
      </c>
      <c r="R15" s="210">
        <f t="shared" si="3"/>
        <v>120737612.25</v>
      </c>
      <c r="S15" s="210">
        <f t="shared" si="3"/>
        <v>119135799.75</v>
      </c>
      <c r="T15" s="210">
        <f t="shared" si="3"/>
        <v>120896151.75</v>
      </c>
      <c r="U15" s="210">
        <f t="shared" si="3"/>
        <v>484923969.27492768</v>
      </c>
      <c r="V15" s="210">
        <f t="shared" si="3"/>
        <v>487071066</v>
      </c>
      <c r="W15" s="210">
        <f t="shared" si="3"/>
        <v>122635333.75</v>
      </c>
      <c r="X15" s="210">
        <f t="shared" si="3"/>
        <v>121289368.75</v>
      </c>
      <c r="Y15" s="210">
        <f t="shared" si="3"/>
        <v>121573179.75</v>
      </c>
      <c r="Z15" s="210">
        <f t="shared" si="3"/>
        <v>121573182.75</v>
      </c>
      <c r="AA15" s="210">
        <f t="shared" si="3"/>
        <v>487071065</v>
      </c>
      <c r="AB15" s="210">
        <f t="shared" si="3"/>
        <v>120236852.40898333</v>
      </c>
      <c r="AC15" s="210">
        <f t="shared" si="3"/>
        <v>119793694.5</v>
      </c>
      <c r="AD15" s="210">
        <f t="shared" si="3"/>
        <v>126354091.16666667</v>
      </c>
      <c r="AE15" s="210">
        <f t="shared" si="3"/>
        <v>123136913.5</v>
      </c>
      <c r="AF15" s="210">
        <f t="shared" si="3"/>
        <v>489521551.57565004</v>
      </c>
      <c r="AG15" s="210">
        <f t="shared" si="3"/>
        <v>119661202</v>
      </c>
      <c r="AH15" s="210">
        <f t="shared" si="3"/>
        <v>120099965.25</v>
      </c>
      <c r="AI15" s="210">
        <f t="shared" si="3"/>
        <v>124533881.75</v>
      </c>
      <c r="AJ15" s="210">
        <f t="shared" si="3"/>
        <v>125461424</v>
      </c>
      <c r="AK15" s="210">
        <f t="shared" si="3"/>
        <v>489756473</v>
      </c>
    </row>
    <row r="16" spans="1:37">
      <c r="D16" s="198" t="s">
        <v>31</v>
      </c>
      <c r="E16" s="195" t="s">
        <v>32</v>
      </c>
      <c r="F16" s="210">
        <f t="shared" si="4"/>
        <v>629614670</v>
      </c>
      <c r="G16" s="210">
        <f t="shared" si="4"/>
        <v>240707675.5</v>
      </c>
      <c r="H16" s="210">
        <f t="shared" si="3"/>
        <v>129645510.5</v>
      </c>
      <c r="I16" s="210">
        <f t="shared" si="3"/>
        <v>129645514.5</v>
      </c>
      <c r="J16" s="210">
        <f t="shared" si="3"/>
        <v>129645178.5</v>
      </c>
      <c r="K16" s="210">
        <f t="shared" si="3"/>
        <v>629643879</v>
      </c>
      <c r="L16" s="210">
        <f t="shared" si="3"/>
        <v>241368070.5</v>
      </c>
      <c r="M16" s="210">
        <f t="shared" si="3"/>
        <v>130327604.5</v>
      </c>
      <c r="N16" s="210">
        <f t="shared" si="3"/>
        <v>129686511.5</v>
      </c>
      <c r="O16" s="210">
        <f t="shared" si="3"/>
        <v>128749176.5</v>
      </c>
      <c r="P16" s="210">
        <f t="shared" si="3"/>
        <v>630131363</v>
      </c>
      <c r="Q16" s="210">
        <f t="shared" si="3"/>
        <v>239442528.5</v>
      </c>
      <c r="R16" s="210">
        <f t="shared" si="3"/>
        <v>129757878</v>
      </c>
      <c r="S16" s="210">
        <f t="shared" si="3"/>
        <v>130918968</v>
      </c>
      <c r="T16" s="210">
        <f t="shared" si="3"/>
        <v>129665330</v>
      </c>
      <c r="U16" s="210">
        <f t="shared" si="3"/>
        <v>629784704.5</v>
      </c>
      <c r="V16" s="210">
        <f t="shared" si="3"/>
        <v>629793273</v>
      </c>
      <c r="W16" s="210">
        <f t="shared" si="3"/>
        <v>235041235.48771569</v>
      </c>
      <c r="X16" s="210">
        <f t="shared" si="3"/>
        <v>131595673.31666666</v>
      </c>
      <c r="Y16" s="210">
        <f t="shared" si="3"/>
        <v>131582452.31666666</v>
      </c>
      <c r="Z16" s="210">
        <f t="shared" si="3"/>
        <v>131673895.31666666</v>
      </c>
      <c r="AA16" s="210">
        <f t="shared" si="3"/>
        <v>629893256.43771577</v>
      </c>
      <c r="AB16" s="210">
        <f t="shared" si="3"/>
        <v>233786591.73771569</v>
      </c>
      <c r="AC16" s="210">
        <f t="shared" si="3"/>
        <v>131385605.31666666</v>
      </c>
      <c r="AD16" s="210">
        <f t="shared" si="3"/>
        <v>131328948.31666666</v>
      </c>
      <c r="AE16" s="210">
        <f t="shared" si="3"/>
        <v>132618779.31666666</v>
      </c>
      <c r="AF16" s="210">
        <f t="shared" si="3"/>
        <v>629119924.68771577</v>
      </c>
      <c r="AG16" s="210">
        <f t="shared" si="3"/>
        <v>233104872.73771569</v>
      </c>
      <c r="AH16" s="210">
        <f t="shared" si="3"/>
        <v>132019886.75316703</v>
      </c>
      <c r="AI16" s="210">
        <f t="shared" si="3"/>
        <v>128613271</v>
      </c>
      <c r="AJ16" s="210">
        <f t="shared" si="3"/>
        <v>136573198.92000002</v>
      </c>
      <c r="AK16" s="210">
        <f t="shared" si="3"/>
        <v>630311229.41088271</v>
      </c>
    </row>
    <row r="17" spans="4:37">
      <c r="D17" s="198" t="s">
        <v>33</v>
      </c>
      <c r="E17" s="195" t="s">
        <v>34</v>
      </c>
      <c r="F17" s="210">
        <f t="shared" si="4"/>
        <v>665568832</v>
      </c>
      <c r="G17" s="210">
        <f t="shared" si="4"/>
        <v>177357169.15000001</v>
      </c>
      <c r="H17" s="210">
        <f t="shared" si="3"/>
        <v>162433503.90000001</v>
      </c>
      <c r="I17" s="210">
        <f t="shared" si="3"/>
        <v>162303503.90000001</v>
      </c>
      <c r="J17" s="210">
        <f t="shared" si="3"/>
        <v>163283113.90000001</v>
      </c>
      <c r="K17" s="210">
        <f t="shared" si="3"/>
        <v>665377290.85000002</v>
      </c>
      <c r="L17" s="210">
        <f t="shared" si="3"/>
        <v>176085739.15000001</v>
      </c>
      <c r="M17" s="210">
        <f t="shared" si="3"/>
        <v>166552186.90000001</v>
      </c>
      <c r="N17" s="210">
        <f t="shared" si="3"/>
        <v>166794835.5063352</v>
      </c>
      <c r="O17" s="210">
        <f t="shared" si="3"/>
        <v>167727491.50633523</v>
      </c>
      <c r="P17" s="210">
        <f t="shared" si="3"/>
        <v>677160253.06267047</v>
      </c>
      <c r="Q17" s="210">
        <f t="shared" si="3"/>
        <v>164772471.89047283</v>
      </c>
      <c r="R17" s="210">
        <f t="shared" si="3"/>
        <v>157436013</v>
      </c>
      <c r="S17" s="210">
        <f t="shared" si="3"/>
        <v>190851076.89345908</v>
      </c>
      <c r="T17" s="210">
        <f t="shared" si="3"/>
        <v>164304016.06631202</v>
      </c>
      <c r="U17" s="210">
        <f t="shared" si="3"/>
        <v>677363577.85024393</v>
      </c>
      <c r="V17" s="210">
        <f t="shared" si="3"/>
        <v>664636356</v>
      </c>
      <c r="W17" s="210">
        <f t="shared" si="3"/>
        <v>172174421.90000001</v>
      </c>
      <c r="X17" s="210">
        <f t="shared" si="3"/>
        <v>163683420.90000001</v>
      </c>
      <c r="Y17" s="210">
        <f t="shared" si="3"/>
        <v>163822419.90000001</v>
      </c>
      <c r="Z17" s="210">
        <f t="shared" si="3"/>
        <v>164764420.90000001</v>
      </c>
      <c r="AA17" s="210">
        <f t="shared" si="3"/>
        <v>664444683.60000002</v>
      </c>
      <c r="AB17" s="210">
        <f t="shared" si="3"/>
        <v>170398842.90000001</v>
      </c>
      <c r="AC17" s="210">
        <f t="shared" si="3"/>
        <v>164223039.90000001</v>
      </c>
      <c r="AD17" s="210">
        <f t="shared" si="3"/>
        <v>171256031.89633524</v>
      </c>
      <c r="AE17" s="210">
        <f t="shared" si="3"/>
        <v>170349731.50633523</v>
      </c>
      <c r="AF17" s="210">
        <f t="shared" si="3"/>
        <v>676227646.20267045</v>
      </c>
      <c r="AG17" s="210">
        <f t="shared" si="3"/>
        <v>169076563.54047284</v>
      </c>
      <c r="AH17" s="210">
        <f t="shared" si="3"/>
        <v>165119492</v>
      </c>
      <c r="AI17" s="210">
        <f t="shared" si="3"/>
        <v>174665834.2834591</v>
      </c>
      <c r="AJ17" s="210">
        <f t="shared" si="3"/>
        <v>165469579.61631203</v>
      </c>
      <c r="AK17" s="210">
        <f t="shared" si="3"/>
        <v>674331469.44024396</v>
      </c>
    </row>
    <row r="18" spans="4:37">
      <c r="D18" s="198" t="s">
        <v>35</v>
      </c>
      <c r="E18" s="195" t="s">
        <v>36</v>
      </c>
      <c r="F18" s="210">
        <f t="shared" si="4"/>
        <v>865226013</v>
      </c>
      <c r="G18" s="210">
        <f t="shared" si="4"/>
        <v>214993597.84455866</v>
      </c>
      <c r="H18" s="210">
        <f t="shared" si="3"/>
        <v>214993597.84455866</v>
      </c>
      <c r="I18" s="210">
        <f t="shared" si="3"/>
        <v>214993594.84455866</v>
      </c>
      <c r="J18" s="210">
        <f t="shared" si="3"/>
        <v>219069474.84455866</v>
      </c>
      <c r="K18" s="210">
        <f t="shared" si="3"/>
        <v>864050265.37823462</v>
      </c>
      <c r="L18" s="210">
        <f t="shared" si="3"/>
        <v>211401926.84455869</v>
      </c>
      <c r="M18" s="210">
        <f t="shared" si="3"/>
        <v>213758625.84455866</v>
      </c>
      <c r="N18" s="210">
        <f t="shared" si="3"/>
        <v>213936096.84455866</v>
      </c>
      <c r="O18" s="210">
        <f t="shared" si="3"/>
        <v>222748474.54793331</v>
      </c>
      <c r="P18" s="210">
        <f t="shared" si="3"/>
        <v>861845124.08160925</v>
      </c>
      <c r="Q18" s="210">
        <f t="shared" si="3"/>
        <v>208084301.8061862</v>
      </c>
      <c r="R18" s="210">
        <f t="shared" si="3"/>
        <v>215052385.60769981</v>
      </c>
      <c r="S18" s="210">
        <f t="shared" si="3"/>
        <v>209688460.684645</v>
      </c>
      <c r="T18" s="210">
        <f t="shared" si="3"/>
        <v>229019261.58994406</v>
      </c>
      <c r="U18" s="210">
        <f t="shared" si="3"/>
        <v>861844409.68847513</v>
      </c>
      <c r="V18" s="210">
        <f t="shared" si="3"/>
        <v>861245478</v>
      </c>
      <c r="W18" s="210">
        <f t="shared" si="3"/>
        <v>214621550.75</v>
      </c>
      <c r="X18" s="210">
        <f t="shared" si="3"/>
        <v>215246550.75</v>
      </c>
      <c r="Y18" s="210">
        <f t="shared" si="3"/>
        <v>215246547.75</v>
      </c>
      <c r="Z18" s="210">
        <f t="shared" si="3"/>
        <v>217265459.25</v>
      </c>
      <c r="AA18" s="210">
        <f t="shared" si="3"/>
        <v>862380108.5</v>
      </c>
      <c r="AB18" s="210">
        <f t="shared" si="3"/>
        <v>209767740.49250001</v>
      </c>
      <c r="AC18" s="210">
        <f t="shared" si="3"/>
        <v>212873340.94227779</v>
      </c>
      <c r="AD18" s="210">
        <f t="shared" si="3"/>
        <v>215358095.97794443</v>
      </c>
      <c r="AE18" s="210">
        <f t="shared" si="3"/>
        <v>222894795.49565244</v>
      </c>
      <c r="AF18" s="210">
        <f t="shared" si="3"/>
        <v>860893972.90837467</v>
      </c>
      <c r="AG18" s="210">
        <f t="shared" si="3"/>
        <v>208017654.45412749</v>
      </c>
      <c r="AH18" s="210">
        <f t="shared" si="3"/>
        <v>209097995.6183725</v>
      </c>
      <c r="AI18" s="210">
        <f t="shared" si="3"/>
        <v>212236271.67874822</v>
      </c>
      <c r="AJ18" s="210">
        <f t="shared" si="3"/>
        <v>225561691.59337464</v>
      </c>
      <c r="AK18" s="210">
        <f t="shared" si="3"/>
        <v>854913613.34462285</v>
      </c>
    </row>
    <row r="19" spans="4:37">
      <c r="D19" s="198" t="s">
        <v>37</v>
      </c>
      <c r="E19" s="195" t="s">
        <v>38</v>
      </c>
      <c r="F19" s="210">
        <f t="shared" si="4"/>
        <v>704027162</v>
      </c>
      <c r="G19" s="210">
        <f t="shared" si="4"/>
        <v>197675001.6935178</v>
      </c>
      <c r="H19" s="210">
        <f t="shared" si="3"/>
        <v>167159522.69351783</v>
      </c>
      <c r="I19" s="210">
        <f t="shared" si="3"/>
        <v>172033327.69351783</v>
      </c>
      <c r="J19" s="210">
        <f t="shared" si="3"/>
        <v>167159526.69351783</v>
      </c>
      <c r="K19" s="210">
        <f t="shared" si="3"/>
        <v>704027378.77407134</v>
      </c>
      <c r="L19" s="210">
        <f t="shared" si="3"/>
        <v>195604634.69351783</v>
      </c>
      <c r="M19" s="210">
        <f t="shared" si="3"/>
        <v>165973592.94351783</v>
      </c>
      <c r="N19" s="210">
        <f t="shared" si="3"/>
        <v>170362774.94351783</v>
      </c>
      <c r="O19" s="210">
        <f t="shared" si="3"/>
        <v>168891909.94351783</v>
      </c>
      <c r="P19" s="210">
        <f t="shared" si="3"/>
        <v>700832912.52407134</v>
      </c>
      <c r="Q19" s="210">
        <f t="shared" si="3"/>
        <v>190542508.5</v>
      </c>
      <c r="R19" s="210">
        <f t="shared" si="3"/>
        <v>170689068</v>
      </c>
      <c r="S19" s="210">
        <f t="shared" si="3"/>
        <v>170320060</v>
      </c>
      <c r="T19" s="210">
        <f t="shared" si="3"/>
        <v>170467978</v>
      </c>
      <c r="U19" s="210">
        <f t="shared" si="3"/>
        <v>702019614.5</v>
      </c>
      <c r="V19" s="210">
        <f t="shared" si="3"/>
        <v>685205954</v>
      </c>
      <c r="W19" s="210">
        <f t="shared" si="3"/>
        <v>177691139.44999999</v>
      </c>
      <c r="X19" s="210">
        <f t="shared" si="3"/>
        <v>166977968.44999999</v>
      </c>
      <c r="Y19" s="210">
        <f t="shared" si="3"/>
        <v>172096780.94999999</v>
      </c>
      <c r="Z19" s="210">
        <f t="shared" si="3"/>
        <v>168437630.14999998</v>
      </c>
      <c r="AA19" s="210">
        <f t="shared" si="3"/>
        <v>685203519</v>
      </c>
      <c r="AB19" s="210">
        <f t="shared" si="3"/>
        <v>168895143.75</v>
      </c>
      <c r="AC19" s="210">
        <f t="shared" si="3"/>
        <v>158641008.01666665</v>
      </c>
      <c r="AD19" s="210">
        <f t="shared" si="3"/>
        <v>174149337.65000001</v>
      </c>
      <c r="AE19" s="210">
        <f t="shared" si="3"/>
        <v>180377505.65000001</v>
      </c>
      <c r="AF19" s="210">
        <f t="shared" si="3"/>
        <v>682062995.0666666</v>
      </c>
      <c r="AG19" s="210">
        <f t="shared" si="3"/>
        <v>163250359.25</v>
      </c>
      <c r="AH19" s="210">
        <f t="shared" si="3"/>
        <v>160217985</v>
      </c>
      <c r="AI19" s="210">
        <f t="shared" si="3"/>
        <v>173231370</v>
      </c>
      <c r="AJ19" s="210">
        <f t="shared" si="3"/>
        <v>182506280</v>
      </c>
      <c r="AK19" s="210">
        <f t="shared" si="3"/>
        <v>679205994.25</v>
      </c>
    </row>
    <row r="20" spans="4:37">
      <c r="D20" s="198" t="s">
        <v>39</v>
      </c>
      <c r="E20" s="195" t="s">
        <v>40</v>
      </c>
      <c r="F20" s="210">
        <f t="shared" si="4"/>
        <v>427563985</v>
      </c>
      <c r="G20" s="210">
        <f t="shared" si="4"/>
        <v>127368062.5</v>
      </c>
      <c r="H20" s="210">
        <f t="shared" si="3"/>
        <v>99456067.5</v>
      </c>
      <c r="I20" s="210">
        <f t="shared" si="3"/>
        <v>99456068.5</v>
      </c>
      <c r="J20" s="210">
        <f t="shared" si="3"/>
        <v>100356778.5</v>
      </c>
      <c r="K20" s="210">
        <f t="shared" si="3"/>
        <v>426636977</v>
      </c>
      <c r="L20" s="210">
        <f t="shared" si="3"/>
        <v>127674562.5</v>
      </c>
      <c r="M20" s="210">
        <f t="shared" si="3"/>
        <v>96472219.75</v>
      </c>
      <c r="N20" s="210">
        <f t="shared" si="3"/>
        <v>108672229.75</v>
      </c>
      <c r="O20" s="210">
        <f t="shared" si="3"/>
        <v>95083934.75</v>
      </c>
      <c r="P20" s="210">
        <f t="shared" si="3"/>
        <v>427902946.75</v>
      </c>
      <c r="Q20" s="210">
        <f t="shared" si="3"/>
        <v>127635062.5</v>
      </c>
      <c r="R20" s="210">
        <f t="shared" si="3"/>
        <v>95640452.75</v>
      </c>
      <c r="S20" s="210">
        <f t="shared" si="3"/>
        <v>108315954.75</v>
      </c>
      <c r="T20" s="210">
        <f t="shared" si="3"/>
        <v>95630476.75</v>
      </c>
      <c r="U20" s="210">
        <f t="shared" si="3"/>
        <v>427221946.75</v>
      </c>
      <c r="V20" s="210">
        <f t="shared" si="3"/>
        <v>426989115</v>
      </c>
      <c r="W20" s="210">
        <f t="shared" si="3"/>
        <v>119901477.5</v>
      </c>
      <c r="X20" s="210">
        <f t="shared" si="3"/>
        <v>97082639.5</v>
      </c>
      <c r="Y20" s="210">
        <f t="shared" si="3"/>
        <v>96895890.5</v>
      </c>
      <c r="Z20" s="210">
        <f t="shared" si="3"/>
        <v>112732305.5</v>
      </c>
      <c r="AA20" s="210">
        <f t="shared" si="3"/>
        <v>426612313</v>
      </c>
      <c r="AB20" s="210">
        <f t="shared" si="3"/>
        <v>119831729.82472175</v>
      </c>
      <c r="AC20" s="210">
        <f t="shared" si="3"/>
        <v>96592260.710000008</v>
      </c>
      <c r="AD20" s="210">
        <f t="shared" si="3"/>
        <v>109945771.36</v>
      </c>
      <c r="AE20" s="210">
        <f t="shared" si="3"/>
        <v>99957186.75</v>
      </c>
      <c r="AF20" s="210">
        <f t="shared" si="3"/>
        <v>426326948.64472175</v>
      </c>
      <c r="AG20" s="210">
        <f t="shared" si="3"/>
        <v>118878729.82472175</v>
      </c>
      <c r="AH20" s="210">
        <f t="shared" si="3"/>
        <v>96447493.710000008</v>
      </c>
      <c r="AI20" s="210">
        <f t="shared" si="3"/>
        <v>109914496.36</v>
      </c>
      <c r="AJ20" s="210">
        <f t="shared" si="3"/>
        <v>100842645.75</v>
      </c>
      <c r="AK20" s="210">
        <f t="shared" ref="AK20" si="5">IFERROR(SUMIFS(AK$35:AK$184,$B$35:$B$184,$D20),"")</f>
        <v>426083365.64472175</v>
      </c>
    </row>
    <row r="21" spans="4:37">
      <c r="D21" s="198" t="s">
        <v>41</v>
      </c>
      <c r="E21" s="195" t="s">
        <v>42</v>
      </c>
      <c r="F21" s="210">
        <f>IFERROR(SUMIFS(F$35:F$184,$C$35:$C$184,$D21),"")</f>
        <v>808012134</v>
      </c>
      <c r="G21" s="210">
        <f>IFERROR(SUMIFS(G$35:G$184,$C$35:$C$184,$D21),"")</f>
        <v>203862993.9325</v>
      </c>
      <c r="H21" s="210">
        <f t="shared" ref="H21:AK29" si="6">IFERROR(SUMIFS(H$35:H$184,$C$35:$C$184,$D21),"")</f>
        <v>201237817.9325</v>
      </c>
      <c r="I21" s="210">
        <f t="shared" si="6"/>
        <v>201018953.9325</v>
      </c>
      <c r="J21" s="210">
        <f t="shared" si="6"/>
        <v>200888722.9325</v>
      </c>
      <c r="K21" s="210">
        <f t="shared" si="6"/>
        <v>807008488.73000002</v>
      </c>
      <c r="L21" s="210">
        <f t="shared" si="6"/>
        <v>201612565.901241</v>
      </c>
      <c r="M21" s="210">
        <f t="shared" si="6"/>
        <v>199880808.98689869</v>
      </c>
      <c r="N21" s="210">
        <f t="shared" si="6"/>
        <v>200005072.13050002</v>
      </c>
      <c r="O21" s="210">
        <f t="shared" si="6"/>
        <v>198814075.92616665</v>
      </c>
      <c r="P21" s="210">
        <f t="shared" si="6"/>
        <v>800312522.94480634</v>
      </c>
      <c r="Q21" s="210">
        <f t="shared" si="6"/>
        <v>201779433</v>
      </c>
      <c r="R21" s="210">
        <f t="shared" si="6"/>
        <v>199880509.98689869</v>
      </c>
      <c r="S21" s="210">
        <f t="shared" si="6"/>
        <v>200005103.13050002</v>
      </c>
      <c r="T21" s="210">
        <f t="shared" si="6"/>
        <v>199186304.02000001</v>
      </c>
      <c r="U21" s="210">
        <f t="shared" si="6"/>
        <v>800851350.13739872</v>
      </c>
      <c r="V21" s="210">
        <f t="shared" si="6"/>
        <v>808384645</v>
      </c>
      <c r="W21" s="210">
        <f t="shared" si="6"/>
        <v>201558569.4325</v>
      </c>
      <c r="X21" s="210">
        <f t="shared" si="6"/>
        <v>201458393.4325</v>
      </c>
      <c r="Y21" s="210">
        <f t="shared" si="6"/>
        <v>201354529.4325</v>
      </c>
      <c r="Z21" s="210">
        <f t="shared" si="6"/>
        <v>201246576.4325</v>
      </c>
      <c r="AA21" s="210">
        <f t="shared" si="6"/>
        <v>805618068.73000002</v>
      </c>
      <c r="AB21" s="210">
        <f t="shared" si="6"/>
        <v>201621609.2989769</v>
      </c>
      <c r="AC21" s="210">
        <f t="shared" si="6"/>
        <v>203049848.0769808</v>
      </c>
      <c r="AD21" s="210">
        <f t="shared" si="6"/>
        <v>203964198.63050002</v>
      </c>
      <c r="AE21" s="210">
        <f t="shared" si="6"/>
        <v>202907502.42616665</v>
      </c>
      <c r="AF21" s="210">
        <f t="shared" si="6"/>
        <v>811543158.43262434</v>
      </c>
      <c r="AG21" s="210">
        <f t="shared" si="6"/>
        <v>200079351.5</v>
      </c>
      <c r="AH21" s="210">
        <f t="shared" si="6"/>
        <v>203050198.5769808</v>
      </c>
      <c r="AI21" s="210">
        <f t="shared" si="6"/>
        <v>204783335.13050002</v>
      </c>
      <c r="AJ21" s="210">
        <f t="shared" si="6"/>
        <v>204432864.5</v>
      </c>
      <c r="AK21" s="210">
        <f t="shared" si="6"/>
        <v>812345749.70748079</v>
      </c>
    </row>
    <row r="22" spans="4:37">
      <c r="D22" s="198" t="s">
        <v>43</v>
      </c>
      <c r="E22" s="195" t="s">
        <v>44</v>
      </c>
      <c r="F22" s="210">
        <f t="shared" ref="F22:U34" si="7">IFERROR(SUMIFS(F$35:F$184,$C$35:$C$184,$D22),"")</f>
        <v>400294571</v>
      </c>
      <c r="G22" s="210">
        <f t="shared" si="7"/>
        <v>102701500.75</v>
      </c>
      <c r="H22" s="210">
        <f t="shared" si="7"/>
        <v>98244649.24000001</v>
      </c>
      <c r="I22" s="210">
        <f t="shared" si="7"/>
        <v>98043648.24000001</v>
      </c>
      <c r="J22" s="210">
        <f t="shared" si="7"/>
        <v>101304772.75</v>
      </c>
      <c r="K22" s="210">
        <f t="shared" si="7"/>
        <v>400294570.98000002</v>
      </c>
      <c r="L22" s="210">
        <f t="shared" si="7"/>
        <v>102656297.40000001</v>
      </c>
      <c r="M22" s="210">
        <f t="shared" si="7"/>
        <v>98846802.99000001</v>
      </c>
      <c r="N22" s="210">
        <f t="shared" si="7"/>
        <v>98778128.99000001</v>
      </c>
      <c r="O22" s="210">
        <f t="shared" si="7"/>
        <v>99882031.099999994</v>
      </c>
      <c r="P22" s="210">
        <f t="shared" si="7"/>
        <v>400163260.48000002</v>
      </c>
      <c r="Q22" s="210">
        <f t="shared" si="7"/>
        <v>101557660.40000001</v>
      </c>
      <c r="R22" s="210">
        <f t="shared" si="7"/>
        <v>99194341</v>
      </c>
      <c r="S22" s="210">
        <f t="shared" si="7"/>
        <v>99203407.833333343</v>
      </c>
      <c r="T22" s="210">
        <f t="shared" si="7"/>
        <v>106523155.34999999</v>
      </c>
      <c r="U22" s="210">
        <f t="shared" si="7"/>
        <v>406478564.58333337</v>
      </c>
      <c r="V22" s="210">
        <f t="shared" si="6"/>
        <v>400294099</v>
      </c>
      <c r="W22" s="210">
        <f t="shared" si="6"/>
        <v>98258294.480000004</v>
      </c>
      <c r="X22" s="210">
        <f t="shared" si="6"/>
        <v>99319930.099999994</v>
      </c>
      <c r="Y22" s="210">
        <f t="shared" si="6"/>
        <v>99895765.099999994</v>
      </c>
      <c r="Z22" s="210">
        <f t="shared" si="6"/>
        <v>102820004.15000001</v>
      </c>
      <c r="AA22" s="210">
        <f t="shared" si="6"/>
        <v>400293993.82999998</v>
      </c>
      <c r="AB22" s="210">
        <f t="shared" si="6"/>
        <v>99089279.139717758</v>
      </c>
      <c r="AC22" s="210">
        <f t="shared" si="6"/>
        <v>100763364.75</v>
      </c>
      <c r="AD22" s="210">
        <f t="shared" si="6"/>
        <v>102505017.75</v>
      </c>
      <c r="AE22" s="210">
        <f t="shared" si="6"/>
        <v>105405626.84028225</v>
      </c>
      <c r="AF22" s="210">
        <f t="shared" si="6"/>
        <v>407763288.48000002</v>
      </c>
      <c r="AG22" s="210">
        <f t="shared" si="6"/>
        <v>97324442.679717869</v>
      </c>
      <c r="AH22" s="210">
        <f t="shared" si="6"/>
        <v>101139530</v>
      </c>
      <c r="AI22" s="210">
        <f t="shared" si="6"/>
        <v>104732337.08333334</v>
      </c>
      <c r="AJ22" s="210">
        <f t="shared" si="6"/>
        <v>104207403.59028213</v>
      </c>
      <c r="AK22" s="210">
        <f t="shared" si="6"/>
        <v>407403713.35333335</v>
      </c>
    </row>
    <row r="23" spans="4:37">
      <c r="D23" s="198" t="s">
        <v>45</v>
      </c>
      <c r="E23" s="195" t="s">
        <v>46</v>
      </c>
      <c r="F23" s="210">
        <f t="shared" si="7"/>
        <v>303633072</v>
      </c>
      <c r="G23" s="210">
        <f t="shared" si="7"/>
        <v>77617386</v>
      </c>
      <c r="H23" s="210">
        <f t="shared" si="6"/>
        <v>74811851.5</v>
      </c>
      <c r="I23" s="210">
        <f t="shared" si="6"/>
        <v>75702390.5</v>
      </c>
      <c r="J23" s="210">
        <f t="shared" si="6"/>
        <v>75499908.5</v>
      </c>
      <c r="K23" s="210">
        <f t="shared" si="6"/>
        <v>303631536.5</v>
      </c>
      <c r="L23" s="210">
        <f t="shared" si="6"/>
        <v>78351803.833333343</v>
      </c>
      <c r="M23" s="210">
        <f t="shared" si="6"/>
        <v>78036091.666666657</v>
      </c>
      <c r="N23" s="210">
        <f t="shared" si="6"/>
        <v>76684322.75</v>
      </c>
      <c r="O23" s="210">
        <f t="shared" si="6"/>
        <v>78580429.75</v>
      </c>
      <c r="P23" s="210">
        <f t="shared" si="6"/>
        <v>311652648</v>
      </c>
      <c r="Q23" s="210">
        <f t="shared" si="6"/>
        <v>62685686.833333336</v>
      </c>
      <c r="R23" s="210">
        <f t="shared" si="6"/>
        <v>60751505</v>
      </c>
      <c r="S23" s="210">
        <f t="shared" si="6"/>
        <v>82052272.75</v>
      </c>
      <c r="T23" s="210">
        <f t="shared" si="6"/>
        <v>105824545</v>
      </c>
      <c r="U23" s="210">
        <f t="shared" si="6"/>
        <v>311314009.58333337</v>
      </c>
      <c r="V23" s="210">
        <f t="shared" si="6"/>
        <v>304351678</v>
      </c>
      <c r="W23" s="210">
        <f t="shared" si="6"/>
        <v>73705804.75</v>
      </c>
      <c r="X23" s="210">
        <f t="shared" si="6"/>
        <v>74927384.75</v>
      </c>
      <c r="Y23" s="210">
        <f t="shared" si="6"/>
        <v>76870786.75</v>
      </c>
      <c r="Z23" s="210">
        <f t="shared" si="6"/>
        <v>78848184.75</v>
      </c>
      <c r="AA23" s="210">
        <f t="shared" si="6"/>
        <v>304352161</v>
      </c>
      <c r="AB23" s="210">
        <f t="shared" si="6"/>
        <v>74732946</v>
      </c>
      <c r="AC23" s="210">
        <f t="shared" si="6"/>
        <v>76964096.333330005</v>
      </c>
      <c r="AD23" s="210">
        <f t="shared" si="6"/>
        <v>77246945.333334997</v>
      </c>
      <c r="AE23" s="210">
        <f t="shared" si="6"/>
        <v>82231284.333334997</v>
      </c>
      <c r="AF23" s="210">
        <f t="shared" si="6"/>
        <v>311175272</v>
      </c>
      <c r="AG23" s="210">
        <f t="shared" si="6"/>
        <v>70701233.900000006</v>
      </c>
      <c r="AH23" s="210">
        <f t="shared" si="6"/>
        <v>77050373.099999994</v>
      </c>
      <c r="AI23" s="210">
        <f t="shared" si="6"/>
        <v>87914170.75</v>
      </c>
      <c r="AJ23" s="210">
        <f t="shared" si="6"/>
        <v>73920480</v>
      </c>
      <c r="AK23" s="210">
        <f t="shared" si="6"/>
        <v>309586257.75</v>
      </c>
    </row>
    <row r="24" spans="4:37">
      <c r="D24" s="198" t="s">
        <v>47</v>
      </c>
      <c r="E24" s="195" t="s">
        <v>48</v>
      </c>
      <c r="F24" s="210">
        <f t="shared" si="7"/>
        <v>336094843</v>
      </c>
      <c r="G24" s="210">
        <f t="shared" si="7"/>
        <v>160551649.99793068</v>
      </c>
      <c r="H24" s="210">
        <f t="shared" si="6"/>
        <v>58514397.747930676</v>
      </c>
      <c r="I24" s="210">
        <f t="shared" si="6"/>
        <v>58514397.747930676</v>
      </c>
      <c r="J24" s="210">
        <f t="shared" si="6"/>
        <v>58514397.747930676</v>
      </c>
      <c r="K24" s="210">
        <f t="shared" si="6"/>
        <v>336094843.2417227</v>
      </c>
      <c r="L24" s="210">
        <f t="shared" si="6"/>
        <v>160595649.99793068</v>
      </c>
      <c r="M24" s="210">
        <f t="shared" si="6"/>
        <v>58558397.747930676</v>
      </c>
      <c r="N24" s="210">
        <f t="shared" si="6"/>
        <v>58558397.747930676</v>
      </c>
      <c r="O24" s="210">
        <f t="shared" si="6"/>
        <v>58558399.747930676</v>
      </c>
      <c r="P24" s="210">
        <f t="shared" si="6"/>
        <v>336270845.2417227</v>
      </c>
      <c r="Q24" s="210">
        <f t="shared" si="6"/>
        <v>158979035</v>
      </c>
      <c r="R24" s="210">
        <f t="shared" si="6"/>
        <v>58000895.75</v>
      </c>
      <c r="S24" s="210">
        <f t="shared" si="6"/>
        <v>60732013.75</v>
      </c>
      <c r="T24" s="210">
        <f t="shared" si="6"/>
        <v>58558900.75</v>
      </c>
      <c r="U24" s="210">
        <f t="shared" si="6"/>
        <v>336270845.25</v>
      </c>
      <c r="V24" s="210">
        <f t="shared" si="6"/>
        <v>336093845</v>
      </c>
      <c r="W24" s="210">
        <f t="shared" si="6"/>
        <v>158108479.75</v>
      </c>
      <c r="X24" s="210">
        <f t="shared" si="6"/>
        <v>59407603.75</v>
      </c>
      <c r="Y24" s="210">
        <f t="shared" si="6"/>
        <v>59289380.75</v>
      </c>
      <c r="Z24" s="210">
        <f t="shared" si="6"/>
        <v>59289381.75</v>
      </c>
      <c r="AA24" s="210">
        <f t="shared" si="6"/>
        <v>336094846</v>
      </c>
      <c r="AB24" s="210">
        <f t="shared" si="6"/>
        <v>156055237.5</v>
      </c>
      <c r="AC24" s="210">
        <f t="shared" si="6"/>
        <v>57502540.75</v>
      </c>
      <c r="AD24" s="210">
        <f t="shared" si="6"/>
        <v>63035082.75</v>
      </c>
      <c r="AE24" s="210">
        <f t="shared" si="6"/>
        <v>59677983.75</v>
      </c>
      <c r="AF24" s="210">
        <f t="shared" si="6"/>
        <v>336270844.75</v>
      </c>
      <c r="AG24" s="210">
        <f t="shared" si="6"/>
        <v>156146237.5</v>
      </c>
      <c r="AH24" s="210">
        <f t="shared" si="6"/>
        <v>56825789.75</v>
      </c>
      <c r="AI24" s="210">
        <f t="shared" si="6"/>
        <v>63885957.75</v>
      </c>
      <c r="AJ24" s="210">
        <f t="shared" si="6"/>
        <v>59772828</v>
      </c>
      <c r="AK24" s="210">
        <f t="shared" si="6"/>
        <v>336630813</v>
      </c>
    </row>
    <row r="25" spans="4:37">
      <c r="D25" s="198" t="s">
        <v>49</v>
      </c>
      <c r="E25" s="195" t="s">
        <v>50</v>
      </c>
      <c r="F25" s="210">
        <f t="shared" si="7"/>
        <v>461582715</v>
      </c>
      <c r="G25" s="210">
        <f t="shared" si="7"/>
        <v>122171745.5</v>
      </c>
      <c r="H25" s="210">
        <f t="shared" si="6"/>
        <v>113146835.5</v>
      </c>
      <c r="I25" s="210">
        <f t="shared" si="6"/>
        <v>113146839.5</v>
      </c>
      <c r="J25" s="210">
        <f t="shared" si="6"/>
        <v>113146503.5</v>
      </c>
      <c r="K25" s="210">
        <f t="shared" si="6"/>
        <v>461611924</v>
      </c>
      <c r="L25" s="210">
        <f t="shared" si="6"/>
        <v>122788140.5</v>
      </c>
      <c r="M25" s="210">
        <f t="shared" si="6"/>
        <v>113784929.5</v>
      </c>
      <c r="N25" s="210">
        <f t="shared" si="6"/>
        <v>113143836.5</v>
      </c>
      <c r="O25" s="210">
        <f t="shared" si="6"/>
        <v>112206499.5</v>
      </c>
      <c r="P25" s="210">
        <f t="shared" si="6"/>
        <v>461923406</v>
      </c>
      <c r="Q25" s="210">
        <f t="shared" si="6"/>
        <v>122479213.5</v>
      </c>
      <c r="R25" s="210">
        <f t="shared" si="6"/>
        <v>113772703</v>
      </c>
      <c r="S25" s="210">
        <f t="shared" si="6"/>
        <v>112202677</v>
      </c>
      <c r="T25" s="210">
        <f t="shared" si="6"/>
        <v>113122154</v>
      </c>
      <c r="U25" s="210">
        <f t="shared" si="6"/>
        <v>461576747.5</v>
      </c>
      <c r="V25" s="210">
        <f t="shared" si="6"/>
        <v>461762316</v>
      </c>
      <c r="W25" s="210">
        <f t="shared" si="6"/>
        <v>118770190.48771571</v>
      </c>
      <c r="X25" s="210">
        <f t="shared" si="6"/>
        <v>114263220.31666666</v>
      </c>
      <c r="Y25" s="210">
        <f t="shared" si="6"/>
        <v>114368222.31666666</v>
      </c>
      <c r="Z25" s="210">
        <f t="shared" si="6"/>
        <v>114459665.31666666</v>
      </c>
      <c r="AA25" s="210">
        <f t="shared" si="6"/>
        <v>461861298.43771571</v>
      </c>
      <c r="AB25" s="210">
        <f t="shared" si="6"/>
        <v>118010046.73771571</v>
      </c>
      <c r="AC25" s="210">
        <f t="shared" si="6"/>
        <v>113829652.31666666</v>
      </c>
      <c r="AD25" s="210">
        <f t="shared" si="6"/>
        <v>113891218.31666666</v>
      </c>
      <c r="AE25" s="210">
        <f t="shared" si="6"/>
        <v>115181050.31666666</v>
      </c>
      <c r="AF25" s="210">
        <f t="shared" si="6"/>
        <v>460911967.68771571</v>
      </c>
      <c r="AG25" s="210">
        <f t="shared" si="6"/>
        <v>117237327.73771571</v>
      </c>
      <c r="AH25" s="210">
        <f t="shared" si="6"/>
        <v>115140684.75316703</v>
      </c>
      <c r="AI25" s="210">
        <f t="shared" si="6"/>
        <v>110324666</v>
      </c>
      <c r="AJ25" s="210">
        <f t="shared" si="6"/>
        <v>118305867.92</v>
      </c>
      <c r="AK25" s="210">
        <f t="shared" si="6"/>
        <v>461008546.41088271</v>
      </c>
    </row>
    <row r="26" spans="4:37">
      <c r="D26" s="198" t="s">
        <v>51</v>
      </c>
      <c r="E26" s="195" t="s">
        <v>52</v>
      </c>
      <c r="F26" s="210">
        <f t="shared" si="7"/>
        <v>681423280</v>
      </c>
      <c r="G26" s="210">
        <f t="shared" si="7"/>
        <v>172764018</v>
      </c>
      <c r="H26" s="210">
        <f t="shared" si="6"/>
        <v>169394775</v>
      </c>
      <c r="I26" s="210">
        <f t="shared" si="6"/>
        <v>169613114</v>
      </c>
      <c r="J26" s="210">
        <f t="shared" si="6"/>
        <v>170860968</v>
      </c>
      <c r="K26" s="210">
        <f t="shared" si="6"/>
        <v>682632875</v>
      </c>
      <c r="L26" s="210">
        <f t="shared" si="6"/>
        <v>171486956.52492768</v>
      </c>
      <c r="M26" s="210">
        <f t="shared" si="6"/>
        <v>173553826.52492768</v>
      </c>
      <c r="N26" s="210">
        <f t="shared" si="6"/>
        <v>174052870.1312629</v>
      </c>
      <c r="O26" s="210">
        <f t="shared" si="6"/>
        <v>175299657.1312629</v>
      </c>
      <c r="P26" s="210">
        <f t="shared" si="6"/>
        <v>694393310.31238127</v>
      </c>
      <c r="Q26" s="210">
        <f t="shared" si="6"/>
        <v>172099893.66540053</v>
      </c>
      <c r="R26" s="210">
        <f t="shared" si="6"/>
        <v>176217934.5</v>
      </c>
      <c r="S26" s="210">
        <f t="shared" si="6"/>
        <v>170787321.89345908</v>
      </c>
      <c r="T26" s="210">
        <f t="shared" si="6"/>
        <v>173191092.06631202</v>
      </c>
      <c r="U26" s="210">
        <f t="shared" si="6"/>
        <v>692296242.12517166</v>
      </c>
      <c r="V26" s="210">
        <f t="shared" si="6"/>
        <v>680490256</v>
      </c>
      <c r="W26" s="210">
        <f t="shared" si="6"/>
        <v>171067152</v>
      </c>
      <c r="X26" s="210">
        <f t="shared" si="6"/>
        <v>169483471</v>
      </c>
      <c r="Y26" s="210">
        <f t="shared" si="6"/>
        <v>170092281</v>
      </c>
      <c r="Z26" s="210">
        <f t="shared" si="6"/>
        <v>171034283</v>
      </c>
      <c r="AA26" s="210">
        <f t="shared" si="6"/>
        <v>681677187</v>
      </c>
      <c r="AB26" s="210">
        <f t="shared" si="6"/>
        <v>169220262.90898332</v>
      </c>
      <c r="AC26" s="210">
        <f t="shared" si="6"/>
        <v>170890956.75</v>
      </c>
      <c r="AD26" s="210">
        <f t="shared" si="6"/>
        <v>179108878.02300191</v>
      </c>
      <c r="AE26" s="210">
        <f t="shared" si="6"/>
        <v>176690538.35633522</v>
      </c>
      <c r="AF26" s="210">
        <f t="shared" si="6"/>
        <v>695910636.03832042</v>
      </c>
      <c r="AG26" s="210">
        <f t="shared" si="6"/>
        <v>169209981.64047283</v>
      </c>
      <c r="AH26" s="210">
        <f t="shared" si="6"/>
        <v>173209817.5</v>
      </c>
      <c r="AI26" s="210">
        <f t="shared" si="6"/>
        <v>176149313.89345908</v>
      </c>
      <c r="AJ26" s="210">
        <f t="shared" si="6"/>
        <v>177763057.61631203</v>
      </c>
      <c r="AK26" s="210">
        <f t="shared" si="6"/>
        <v>696332170.650244</v>
      </c>
    </row>
    <row r="27" spans="4:37">
      <c r="D27" s="198" t="s">
        <v>53</v>
      </c>
      <c r="E27" s="195" t="s">
        <v>54</v>
      </c>
      <c r="F27" s="210">
        <f t="shared" si="7"/>
        <v>318110138</v>
      </c>
      <c r="G27" s="210">
        <f t="shared" si="7"/>
        <v>90428917.150000006</v>
      </c>
      <c r="H27" s="210">
        <f t="shared" si="6"/>
        <v>75505251.900000006</v>
      </c>
      <c r="I27" s="210">
        <f t="shared" si="6"/>
        <v>75375251.900000006</v>
      </c>
      <c r="J27" s="210">
        <f t="shared" si="6"/>
        <v>75422252.900000006</v>
      </c>
      <c r="K27" s="210">
        <f t="shared" si="6"/>
        <v>316731673.85000002</v>
      </c>
      <c r="L27" s="210">
        <f t="shared" si="6"/>
        <v>90428917.150000006</v>
      </c>
      <c r="M27" s="210">
        <f t="shared" si="6"/>
        <v>75459251.900000006</v>
      </c>
      <c r="N27" s="210">
        <f t="shared" si="6"/>
        <v>75421251.900000006</v>
      </c>
      <c r="O27" s="210">
        <f t="shared" si="6"/>
        <v>75422252.900000006</v>
      </c>
      <c r="P27" s="210">
        <f t="shared" si="6"/>
        <v>316731673.85000002</v>
      </c>
      <c r="Q27" s="210">
        <f t="shared" si="6"/>
        <v>78550263.75</v>
      </c>
      <c r="R27" s="210">
        <f t="shared" si="6"/>
        <v>63678970</v>
      </c>
      <c r="S27" s="210">
        <f t="shared" si="6"/>
        <v>100922832</v>
      </c>
      <c r="T27" s="210">
        <f t="shared" si="6"/>
        <v>73732351</v>
      </c>
      <c r="U27" s="210">
        <f t="shared" si="6"/>
        <v>316884416.75</v>
      </c>
      <c r="V27" s="210">
        <f t="shared" si="6"/>
        <v>318110278</v>
      </c>
      <c r="W27" s="210">
        <f t="shared" si="6"/>
        <v>85644168.900000006</v>
      </c>
      <c r="X27" s="210">
        <f t="shared" si="6"/>
        <v>77153167.900000006</v>
      </c>
      <c r="Y27" s="210">
        <f t="shared" si="6"/>
        <v>76967167.900000006</v>
      </c>
      <c r="Z27" s="210">
        <f t="shared" si="6"/>
        <v>76967168.900000006</v>
      </c>
      <c r="AA27" s="210">
        <f t="shared" si="6"/>
        <v>316731673.60000002</v>
      </c>
      <c r="AB27" s="210">
        <f t="shared" si="6"/>
        <v>84934439.900000006</v>
      </c>
      <c r="AC27" s="210">
        <f t="shared" si="6"/>
        <v>76898623.900000006</v>
      </c>
      <c r="AD27" s="210">
        <f t="shared" si="6"/>
        <v>76623325.290000007</v>
      </c>
      <c r="AE27" s="210">
        <f t="shared" si="6"/>
        <v>78275284.900000006</v>
      </c>
      <c r="AF27" s="210">
        <f t="shared" si="6"/>
        <v>316731673.99000001</v>
      </c>
      <c r="AG27" s="210">
        <f t="shared" si="6"/>
        <v>83046774.400000006</v>
      </c>
      <c r="AH27" s="210">
        <f t="shared" si="6"/>
        <v>75825050</v>
      </c>
      <c r="AI27" s="210">
        <f t="shared" si="6"/>
        <v>81093751.390000001</v>
      </c>
      <c r="AJ27" s="210">
        <f t="shared" si="6"/>
        <v>75145004</v>
      </c>
      <c r="AK27" s="210">
        <f t="shared" si="6"/>
        <v>315110579.78999996</v>
      </c>
    </row>
    <row r="28" spans="4:37">
      <c r="D28" s="198" t="s">
        <v>55</v>
      </c>
      <c r="E28" s="195" t="s">
        <v>56</v>
      </c>
      <c r="F28" s="210">
        <f t="shared" si="7"/>
        <v>250869994</v>
      </c>
      <c r="G28" s="210">
        <f t="shared" si="7"/>
        <v>83329740.75</v>
      </c>
      <c r="H28" s="210">
        <f t="shared" si="6"/>
        <v>55417745.75</v>
      </c>
      <c r="I28" s="210">
        <f t="shared" si="6"/>
        <v>55417746.75</v>
      </c>
      <c r="J28" s="210">
        <f t="shared" si="6"/>
        <v>56317747.75</v>
      </c>
      <c r="K28" s="210">
        <f t="shared" si="6"/>
        <v>250482981</v>
      </c>
      <c r="L28" s="210">
        <f t="shared" si="6"/>
        <v>83636240.75</v>
      </c>
      <c r="M28" s="210">
        <f t="shared" si="6"/>
        <v>52433898</v>
      </c>
      <c r="N28" s="210">
        <f t="shared" si="6"/>
        <v>64633908</v>
      </c>
      <c r="O28" s="210">
        <f t="shared" si="6"/>
        <v>51044904</v>
      </c>
      <c r="P28" s="210">
        <f t="shared" si="6"/>
        <v>251748950.75</v>
      </c>
      <c r="Q28" s="210">
        <f t="shared" si="6"/>
        <v>83535240.75</v>
      </c>
      <c r="R28" s="210">
        <f t="shared" si="6"/>
        <v>51623131</v>
      </c>
      <c r="S28" s="210">
        <f t="shared" si="6"/>
        <v>64297633</v>
      </c>
      <c r="T28" s="210">
        <f t="shared" si="6"/>
        <v>51611946</v>
      </c>
      <c r="U28" s="210">
        <f t="shared" si="6"/>
        <v>251067950.75</v>
      </c>
      <c r="V28" s="210">
        <f t="shared" si="6"/>
        <v>250859783</v>
      </c>
      <c r="W28" s="210">
        <f t="shared" si="6"/>
        <v>75869321.75</v>
      </c>
      <c r="X28" s="210">
        <f t="shared" si="6"/>
        <v>53050483.75</v>
      </c>
      <c r="Y28" s="210">
        <f t="shared" si="6"/>
        <v>52863734.75</v>
      </c>
      <c r="Z28" s="210">
        <f t="shared" si="6"/>
        <v>68699440.75</v>
      </c>
      <c r="AA28" s="210">
        <f t="shared" si="6"/>
        <v>250482981</v>
      </c>
      <c r="AB28" s="210">
        <f t="shared" si="6"/>
        <v>75799574.074721754</v>
      </c>
      <c r="AC28" s="210">
        <f t="shared" si="6"/>
        <v>52560104.960000001</v>
      </c>
      <c r="AD28" s="210">
        <f t="shared" si="6"/>
        <v>65913615.609999999</v>
      </c>
      <c r="AE28" s="210">
        <f t="shared" si="6"/>
        <v>55924322</v>
      </c>
      <c r="AF28" s="210">
        <f t="shared" si="6"/>
        <v>250197616.64472178</v>
      </c>
      <c r="AG28" s="210">
        <f t="shared" si="6"/>
        <v>74910574.074721754</v>
      </c>
      <c r="AH28" s="210">
        <f t="shared" si="6"/>
        <v>52723337.960000001</v>
      </c>
      <c r="AI28" s="210">
        <f t="shared" si="6"/>
        <v>65912340.609999999</v>
      </c>
      <c r="AJ28" s="210">
        <f t="shared" si="6"/>
        <v>56732934</v>
      </c>
      <c r="AK28" s="210">
        <f t="shared" si="6"/>
        <v>250279186.64472178</v>
      </c>
    </row>
    <row r="29" spans="4:37">
      <c r="D29" s="198" t="s">
        <v>57</v>
      </c>
      <c r="E29" s="195" t="s">
        <v>58</v>
      </c>
      <c r="F29" s="210">
        <f t="shared" si="7"/>
        <v>320920915</v>
      </c>
      <c r="G29" s="210">
        <f t="shared" si="7"/>
        <v>99461485</v>
      </c>
      <c r="H29" s="210">
        <f t="shared" si="6"/>
        <v>73819809</v>
      </c>
      <c r="I29" s="210">
        <f t="shared" si="6"/>
        <v>73819809</v>
      </c>
      <c r="J29" s="210">
        <f t="shared" si="6"/>
        <v>73819809</v>
      </c>
      <c r="K29" s="210">
        <f t="shared" si="6"/>
        <v>320920912</v>
      </c>
      <c r="L29" s="210">
        <f t="shared" si="6"/>
        <v>99463249</v>
      </c>
      <c r="M29" s="210">
        <f t="shared" si="6"/>
        <v>73723461.25</v>
      </c>
      <c r="N29" s="210">
        <f t="shared" si="6"/>
        <v>73676961.25</v>
      </c>
      <c r="O29" s="210">
        <f t="shared" si="6"/>
        <v>73676961.25</v>
      </c>
      <c r="P29" s="210">
        <f t="shared" si="6"/>
        <v>320540632.75</v>
      </c>
      <c r="Q29" s="210">
        <f t="shared" si="6"/>
        <v>99463249</v>
      </c>
      <c r="R29" s="210">
        <f t="shared" si="6"/>
        <v>73753458</v>
      </c>
      <c r="S29" s="210">
        <f t="shared" si="6"/>
        <v>73676958</v>
      </c>
      <c r="T29" s="210">
        <f t="shared" si="6"/>
        <v>74359961</v>
      </c>
      <c r="U29" s="210">
        <f t="shared" si="6"/>
        <v>321253626</v>
      </c>
      <c r="V29" s="210">
        <f t="shared" si="6"/>
        <v>306052650</v>
      </c>
      <c r="W29" s="210">
        <f t="shared" si="6"/>
        <v>80860713.450000003</v>
      </c>
      <c r="X29" s="210">
        <f t="shared" si="6"/>
        <v>74966653.450000003</v>
      </c>
      <c r="Y29" s="210">
        <f t="shared" si="6"/>
        <v>75122451.950000003</v>
      </c>
      <c r="Z29" s="210">
        <f t="shared" si="6"/>
        <v>75100661.149999991</v>
      </c>
      <c r="AA29" s="210">
        <f t="shared" si="6"/>
        <v>306050480</v>
      </c>
      <c r="AB29" s="210">
        <f t="shared" si="6"/>
        <v>73626227.25</v>
      </c>
      <c r="AC29" s="210">
        <f t="shared" si="6"/>
        <v>69199025.516666666</v>
      </c>
      <c r="AD29" s="210">
        <f t="shared" si="6"/>
        <v>80354890.150000006</v>
      </c>
      <c r="AE29" s="210">
        <f t="shared" si="6"/>
        <v>85036638.150000006</v>
      </c>
      <c r="AF29" s="210">
        <f t="shared" si="6"/>
        <v>308216781.06666666</v>
      </c>
      <c r="AG29" s="210">
        <f t="shared" si="6"/>
        <v>73626327.25</v>
      </c>
      <c r="AH29" s="210">
        <f t="shared" si="6"/>
        <v>67173211</v>
      </c>
      <c r="AI29" s="210">
        <f t="shared" si="6"/>
        <v>79069074</v>
      </c>
      <c r="AJ29" s="210">
        <f t="shared" si="6"/>
        <v>85562923</v>
      </c>
      <c r="AK29" s="210">
        <f t="shared" ref="H29:AK34" si="8">IFERROR(SUMIFS(AK$35:AK$184,$C$35:$C$184,$D29),"")</f>
        <v>305431535.25</v>
      </c>
    </row>
    <row r="30" spans="4:37">
      <c r="D30" s="198" t="s">
        <v>59</v>
      </c>
      <c r="E30" s="195" t="s">
        <v>60</v>
      </c>
      <c r="F30" s="210">
        <f t="shared" si="7"/>
        <v>232841165</v>
      </c>
      <c r="G30" s="210">
        <f t="shared" si="7"/>
        <v>58075310.443517804</v>
      </c>
      <c r="H30" s="210">
        <f t="shared" si="8"/>
        <v>58075309.443517834</v>
      </c>
      <c r="I30" s="210">
        <f t="shared" si="8"/>
        <v>58075311.443517834</v>
      </c>
      <c r="J30" s="210">
        <f t="shared" si="8"/>
        <v>58075312.443517834</v>
      </c>
      <c r="K30" s="210">
        <f t="shared" si="8"/>
        <v>232301243.77407131</v>
      </c>
      <c r="L30" s="210">
        <f t="shared" si="8"/>
        <v>56183990.443517834</v>
      </c>
      <c r="M30" s="210">
        <f t="shared" si="8"/>
        <v>58347538.443517834</v>
      </c>
      <c r="N30" s="210">
        <f t="shared" si="8"/>
        <v>57396417.443517834</v>
      </c>
      <c r="O30" s="210">
        <f t="shared" si="8"/>
        <v>60799355.443517834</v>
      </c>
      <c r="P30" s="210">
        <f t="shared" si="8"/>
        <v>232727301.77407134</v>
      </c>
      <c r="Q30" s="210">
        <f t="shared" si="8"/>
        <v>55995666.25</v>
      </c>
      <c r="R30" s="210">
        <f t="shared" si="8"/>
        <v>58159214.75</v>
      </c>
      <c r="S30" s="210">
        <f t="shared" si="8"/>
        <v>57353705.75</v>
      </c>
      <c r="T30" s="210">
        <f t="shared" si="8"/>
        <v>61797423.75</v>
      </c>
      <c r="U30" s="210">
        <f t="shared" si="8"/>
        <v>233306010.5</v>
      </c>
      <c r="V30" s="210">
        <f t="shared" si="8"/>
        <v>228323417</v>
      </c>
      <c r="W30" s="210">
        <f t="shared" si="8"/>
        <v>56686053.75</v>
      </c>
      <c r="X30" s="210">
        <f t="shared" si="8"/>
        <v>56740744.75</v>
      </c>
      <c r="Y30" s="210">
        <f t="shared" si="8"/>
        <v>56829955.75</v>
      </c>
      <c r="Z30" s="210">
        <f t="shared" si="8"/>
        <v>58066397.75</v>
      </c>
      <c r="AA30" s="210">
        <f t="shared" si="8"/>
        <v>228323152</v>
      </c>
      <c r="AB30" s="210">
        <f t="shared" si="8"/>
        <v>54209402.25</v>
      </c>
      <c r="AC30" s="210">
        <f t="shared" si="8"/>
        <v>56633077.25</v>
      </c>
      <c r="AD30" s="210">
        <f t="shared" si="8"/>
        <v>56003113.25</v>
      </c>
      <c r="AE30" s="210">
        <f t="shared" si="8"/>
        <v>60707730.25</v>
      </c>
      <c r="AF30" s="210">
        <f t="shared" si="8"/>
        <v>227553323</v>
      </c>
      <c r="AG30" s="210">
        <f t="shared" si="8"/>
        <v>53870144.75</v>
      </c>
      <c r="AH30" s="210">
        <f t="shared" si="8"/>
        <v>55826607.75</v>
      </c>
      <c r="AI30" s="210">
        <f t="shared" si="8"/>
        <v>56826882.75</v>
      </c>
      <c r="AJ30" s="210">
        <f t="shared" si="8"/>
        <v>60891639.75</v>
      </c>
      <c r="AK30" s="210">
        <f t="shared" si="8"/>
        <v>227415275</v>
      </c>
    </row>
    <row r="31" spans="4:37">
      <c r="D31" s="198" t="s">
        <v>469</v>
      </c>
      <c r="E31" s="195" t="s">
        <v>466</v>
      </c>
      <c r="F31" s="210">
        <f t="shared" si="7"/>
        <v>488575690</v>
      </c>
      <c r="G31" s="210">
        <f t="shared" si="7"/>
        <v>124146506.52604185</v>
      </c>
      <c r="H31" s="210">
        <f t="shared" si="8"/>
        <v>120225598.64749999</v>
      </c>
      <c r="I31" s="210">
        <f t="shared" si="8"/>
        <v>121165597.64749999</v>
      </c>
      <c r="J31" s="210">
        <f t="shared" si="8"/>
        <v>121790368.39749999</v>
      </c>
      <c r="K31" s="210">
        <f t="shared" si="8"/>
        <v>487328071.21854186</v>
      </c>
      <c r="L31" s="210">
        <f t="shared" si="8"/>
        <v>124167289.39749999</v>
      </c>
      <c r="M31" s="210">
        <f t="shared" si="8"/>
        <v>120140583.8378</v>
      </c>
      <c r="N31" s="210">
        <f t="shared" si="8"/>
        <v>123721481.39749999</v>
      </c>
      <c r="O31" s="210">
        <f t="shared" si="8"/>
        <v>120829934.39749999</v>
      </c>
      <c r="P31" s="210">
        <f t="shared" si="8"/>
        <v>488859289.03029996</v>
      </c>
      <c r="Q31" s="210">
        <f t="shared" si="8"/>
        <v>124167291.8378</v>
      </c>
      <c r="R31" s="210">
        <f t="shared" si="8"/>
        <v>119793001.19029999</v>
      </c>
      <c r="S31" s="210">
        <f t="shared" si="8"/>
        <v>123826121</v>
      </c>
      <c r="T31" s="210">
        <f t="shared" si="8"/>
        <v>120532963.61940002</v>
      </c>
      <c r="U31" s="210">
        <f t="shared" si="8"/>
        <v>488319377.64749998</v>
      </c>
      <c r="V31" s="210">
        <f t="shared" si="8"/>
        <v>488114415</v>
      </c>
      <c r="W31" s="210">
        <f t="shared" si="8"/>
        <v>119807325.95854184</v>
      </c>
      <c r="X31" s="210">
        <f t="shared" si="8"/>
        <v>120394708.48666668</v>
      </c>
      <c r="Y31" s="210">
        <f t="shared" si="8"/>
        <v>121606583.48666668</v>
      </c>
      <c r="Z31" s="210">
        <f t="shared" si="8"/>
        <v>125519453.25666666</v>
      </c>
      <c r="AA31" s="210">
        <f t="shared" si="8"/>
        <v>487328071.18854189</v>
      </c>
      <c r="AB31" s="210">
        <f t="shared" si="8"/>
        <v>117539869</v>
      </c>
      <c r="AC31" s="210">
        <f t="shared" si="8"/>
        <v>119357409.33835819</v>
      </c>
      <c r="AD31" s="210">
        <f t="shared" si="8"/>
        <v>121248195.75729997</v>
      </c>
      <c r="AE31" s="210">
        <f t="shared" si="8"/>
        <v>129071362.64063339</v>
      </c>
      <c r="AF31" s="210">
        <f t="shared" si="8"/>
        <v>487216836.73629153</v>
      </c>
      <c r="AG31" s="210">
        <f t="shared" si="8"/>
        <v>113745787.90000001</v>
      </c>
      <c r="AH31" s="210">
        <f t="shared" si="8"/>
        <v>121800540.48169152</v>
      </c>
      <c r="AI31" s="210">
        <f t="shared" si="8"/>
        <v>119692096.63260001</v>
      </c>
      <c r="AJ31" s="210">
        <f t="shared" si="8"/>
        <v>130157485.19370851</v>
      </c>
      <c r="AK31" s="210">
        <f t="shared" si="8"/>
        <v>485395910.208</v>
      </c>
    </row>
    <row r="32" spans="4:37">
      <c r="D32" s="198" t="s">
        <v>470</v>
      </c>
      <c r="E32" s="195" t="s">
        <v>467</v>
      </c>
      <c r="F32" s="210">
        <f t="shared" si="7"/>
        <v>122738799</v>
      </c>
      <c r="G32" s="210">
        <f t="shared" si="7"/>
        <v>30321575.75</v>
      </c>
      <c r="H32" s="210">
        <f t="shared" si="8"/>
        <v>30321575.75</v>
      </c>
      <c r="I32" s="210">
        <f t="shared" si="8"/>
        <v>30321575.75</v>
      </c>
      <c r="J32" s="210">
        <f t="shared" si="8"/>
        <v>30321576.75</v>
      </c>
      <c r="K32" s="210">
        <f t="shared" si="8"/>
        <v>121286304</v>
      </c>
      <c r="L32" s="210">
        <f t="shared" si="8"/>
        <v>30321575.75</v>
      </c>
      <c r="M32" s="210">
        <f t="shared" si="8"/>
        <v>31047823.5</v>
      </c>
      <c r="N32" s="210">
        <f t="shared" si="8"/>
        <v>30684699.5</v>
      </c>
      <c r="O32" s="210">
        <f t="shared" si="8"/>
        <v>30684700.5</v>
      </c>
      <c r="P32" s="210">
        <f t="shared" si="8"/>
        <v>122738799.25</v>
      </c>
      <c r="Q32" s="210">
        <f t="shared" si="8"/>
        <v>30321575.75</v>
      </c>
      <c r="R32" s="210">
        <f t="shared" si="8"/>
        <v>31047823.5</v>
      </c>
      <c r="S32" s="210">
        <f t="shared" si="8"/>
        <v>30684700</v>
      </c>
      <c r="T32" s="210">
        <f t="shared" si="8"/>
        <v>30642848</v>
      </c>
      <c r="U32" s="210">
        <f t="shared" si="8"/>
        <v>122696947.25</v>
      </c>
      <c r="V32" s="210">
        <f t="shared" si="8"/>
        <v>122738799</v>
      </c>
      <c r="W32" s="210">
        <f t="shared" si="8"/>
        <v>29895041.75</v>
      </c>
      <c r="X32" s="210">
        <f t="shared" si="8"/>
        <v>30107803.75</v>
      </c>
      <c r="Y32" s="210">
        <f t="shared" si="8"/>
        <v>30253884.75</v>
      </c>
      <c r="Z32" s="210">
        <f t="shared" si="8"/>
        <v>31029573.75</v>
      </c>
      <c r="AA32" s="210">
        <f t="shared" si="8"/>
        <v>121286304</v>
      </c>
      <c r="AB32" s="210">
        <f t="shared" si="8"/>
        <v>29895041.75</v>
      </c>
      <c r="AC32" s="210">
        <f t="shared" si="8"/>
        <v>30834051.5</v>
      </c>
      <c r="AD32" s="210">
        <f t="shared" si="8"/>
        <v>30617008.5</v>
      </c>
      <c r="AE32" s="210">
        <f t="shared" si="8"/>
        <v>31392697.5</v>
      </c>
      <c r="AF32" s="210">
        <f t="shared" si="8"/>
        <v>122738799.25</v>
      </c>
      <c r="AG32" s="210">
        <f t="shared" si="8"/>
        <v>29895041.75</v>
      </c>
      <c r="AH32" s="210">
        <f t="shared" si="8"/>
        <v>30780445.5</v>
      </c>
      <c r="AI32" s="210">
        <f t="shared" si="8"/>
        <v>30418317</v>
      </c>
      <c r="AJ32" s="210">
        <f t="shared" si="8"/>
        <v>31281822</v>
      </c>
      <c r="AK32" s="210">
        <f t="shared" si="8"/>
        <v>122375626.25</v>
      </c>
    </row>
    <row r="33" spans="1:37">
      <c r="D33" s="198" t="s">
        <v>61</v>
      </c>
      <c r="E33" s="195" t="s">
        <v>62</v>
      </c>
      <c r="F33" s="210">
        <f t="shared" si="7"/>
        <v>312003219</v>
      </c>
      <c r="G33" s="210">
        <f t="shared" si="7"/>
        <v>80437528</v>
      </c>
      <c r="H33" s="210">
        <f t="shared" si="8"/>
        <v>75563726</v>
      </c>
      <c r="I33" s="210">
        <f t="shared" si="8"/>
        <v>80437529</v>
      </c>
      <c r="J33" s="210">
        <f t="shared" si="8"/>
        <v>75564436</v>
      </c>
      <c r="K33" s="210">
        <f t="shared" si="8"/>
        <v>312003219</v>
      </c>
      <c r="L33" s="210">
        <f t="shared" si="8"/>
        <v>80256717</v>
      </c>
      <c r="M33" s="210">
        <f t="shared" si="8"/>
        <v>74201915</v>
      </c>
      <c r="N33" s="210">
        <f t="shared" si="8"/>
        <v>79588718</v>
      </c>
      <c r="O33" s="210">
        <f t="shared" si="8"/>
        <v>74715624</v>
      </c>
      <c r="P33" s="210">
        <f t="shared" si="8"/>
        <v>308762974</v>
      </c>
      <c r="Q33" s="210">
        <f t="shared" si="8"/>
        <v>75444415</v>
      </c>
      <c r="R33" s="210">
        <f t="shared" si="8"/>
        <v>79054717</v>
      </c>
      <c r="S33" s="210">
        <f t="shared" si="8"/>
        <v>79568718</v>
      </c>
      <c r="T33" s="210">
        <f t="shared" si="8"/>
        <v>74590124</v>
      </c>
      <c r="U33" s="210">
        <f t="shared" si="8"/>
        <v>308657974</v>
      </c>
      <c r="V33" s="210">
        <f t="shared" si="8"/>
        <v>312003219</v>
      </c>
      <c r="W33" s="210">
        <f t="shared" si="8"/>
        <v>80437528</v>
      </c>
      <c r="X33" s="210">
        <f t="shared" si="8"/>
        <v>75563726</v>
      </c>
      <c r="Y33" s="210">
        <f t="shared" si="8"/>
        <v>80437529</v>
      </c>
      <c r="Z33" s="210">
        <f t="shared" si="8"/>
        <v>75564436</v>
      </c>
      <c r="AA33" s="210">
        <f t="shared" si="8"/>
        <v>312003219</v>
      </c>
      <c r="AB33" s="210">
        <f t="shared" si="8"/>
        <v>81293970</v>
      </c>
      <c r="AC33" s="210">
        <f t="shared" si="8"/>
        <v>73121627</v>
      </c>
      <c r="AD33" s="210">
        <f t="shared" si="8"/>
        <v>78104057</v>
      </c>
      <c r="AE33" s="210">
        <f t="shared" si="8"/>
        <v>74946569</v>
      </c>
      <c r="AF33" s="210">
        <f t="shared" si="8"/>
        <v>307466223</v>
      </c>
      <c r="AG33" s="210">
        <f t="shared" si="8"/>
        <v>75924360</v>
      </c>
      <c r="AH33" s="210">
        <f t="shared" si="8"/>
        <v>77180324</v>
      </c>
      <c r="AI33" s="210">
        <f t="shared" si="8"/>
        <v>77696867</v>
      </c>
      <c r="AJ33" s="210">
        <f t="shared" si="8"/>
        <v>76678874</v>
      </c>
      <c r="AK33" s="210">
        <f t="shared" si="8"/>
        <v>307480425</v>
      </c>
    </row>
    <row r="34" spans="1:37">
      <c r="D34" s="198" t="s">
        <v>63</v>
      </c>
      <c r="E34" s="195" t="s">
        <v>64</v>
      </c>
      <c r="F34" s="210">
        <f t="shared" si="7"/>
        <v>865226013</v>
      </c>
      <c r="G34" s="210">
        <f t="shared" si="7"/>
        <v>214993597.84455866</v>
      </c>
      <c r="H34" s="210">
        <f t="shared" si="8"/>
        <v>214993597.84455866</v>
      </c>
      <c r="I34" s="210">
        <f t="shared" si="8"/>
        <v>214993594.84455866</v>
      </c>
      <c r="J34" s="210">
        <f t="shared" si="8"/>
        <v>219069474.84455866</v>
      </c>
      <c r="K34" s="210">
        <f t="shared" si="8"/>
        <v>864050265.37823462</v>
      </c>
      <c r="L34" s="210">
        <f t="shared" si="8"/>
        <v>211401926.84455869</v>
      </c>
      <c r="M34" s="210">
        <f t="shared" si="8"/>
        <v>213758625.84455866</v>
      </c>
      <c r="N34" s="210">
        <f t="shared" si="8"/>
        <v>213936096.84455866</v>
      </c>
      <c r="O34" s="210">
        <f t="shared" si="8"/>
        <v>222748474.54793331</v>
      </c>
      <c r="P34" s="210">
        <f t="shared" si="8"/>
        <v>861845124.08160925</v>
      </c>
      <c r="Q34" s="210">
        <f t="shared" si="8"/>
        <v>208084301.8061862</v>
      </c>
      <c r="R34" s="210">
        <f t="shared" si="8"/>
        <v>215052385.60769981</v>
      </c>
      <c r="S34" s="210">
        <f t="shared" si="8"/>
        <v>209688460.684645</v>
      </c>
      <c r="T34" s="210">
        <f t="shared" si="8"/>
        <v>229019261.58994406</v>
      </c>
      <c r="U34" s="210">
        <f t="shared" si="8"/>
        <v>861844409.68847513</v>
      </c>
      <c r="V34" s="210">
        <f t="shared" si="8"/>
        <v>861245478</v>
      </c>
      <c r="W34" s="210">
        <f t="shared" si="8"/>
        <v>214621550.75</v>
      </c>
      <c r="X34" s="210">
        <f t="shared" si="8"/>
        <v>215246550.75</v>
      </c>
      <c r="Y34" s="210">
        <f t="shared" si="8"/>
        <v>215246547.75</v>
      </c>
      <c r="Z34" s="210">
        <f t="shared" si="8"/>
        <v>217265459.25</v>
      </c>
      <c r="AA34" s="210">
        <f t="shared" si="8"/>
        <v>862380108.5</v>
      </c>
      <c r="AB34" s="210">
        <f t="shared" si="8"/>
        <v>209767740.49250001</v>
      </c>
      <c r="AC34" s="210">
        <f t="shared" si="8"/>
        <v>212873340.94227779</v>
      </c>
      <c r="AD34" s="210">
        <f t="shared" si="8"/>
        <v>215358095.97794443</v>
      </c>
      <c r="AE34" s="210">
        <f t="shared" si="8"/>
        <v>222894795.49565244</v>
      </c>
      <c r="AF34" s="210">
        <f t="shared" si="8"/>
        <v>860893972.90837467</v>
      </c>
      <c r="AG34" s="210">
        <f t="shared" si="8"/>
        <v>208017654.45412749</v>
      </c>
      <c r="AH34" s="210">
        <f t="shared" si="8"/>
        <v>209097995.6183725</v>
      </c>
      <c r="AI34" s="210">
        <f t="shared" si="8"/>
        <v>212236271.67874822</v>
      </c>
      <c r="AJ34" s="210">
        <f t="shared" si="8"/>
        <v>225561691.59337464</v>
      </c>
      <c r="AK34" s="210">
        <f t="shared" si="8"/>
        <v>854913613.34462285</v>
      </c>
    </row>
    <row r="35" spans="1:37">
      <c r="A35" t="s">
        <v>19</v>
      </c>
      <c r="B35" t="s">
        <v>35</v>
      </c>
      <c r="C35" t="s">
        <v>63</v>
      </c>
      <c r="D35" s="198" t="s">
        <v>65</v>
      </c>
      <c r="E35" s="195" t="s">
        <v>66</v>
      </c>
      <c r="F35" s="210">
        <v>20704966</v>
      </c>
      <c r="G35" s="210">
        <v>5176241.5</v>
      </c>
      <c r="H35" s="210">
        <v>5176241.5</v>
      </c>
      <c r="I35" s="210">
        <v>5176241.5</v>
      </c>
      <c r="J35" s="210">
        <v>5176241.5</v>
      </c>
      <c r="K35" s="210">
        <f t="shared" ref="K35:K38" si="9">SUM($G35:$J35)</f>
        <v>20704966</v>
      </c>
      <c r="L35" s="210">
        <v>5176241.5</v>
      </c>
      <c r="M35" s="210">
        <v>5176241.5</v>
      </c>
      <c r="N35" s="210">
        <v>5176241.5</v>
      </c>
      <c r="O35" s="210">
        <v>5176241.5</v>
      </c>
      <c r="P35" s="210">
        <f t="shared" ref="P35:P38" si="10">SUM($L35:$O35)</f>
        <v>20704966</v>
      </c>
      <c r="Q35" s="210">
        <v>5176241.5</v>
      </c>
      <c r="R35" s="210">
        <v>5176241.5</v>
      </c>
      <c r="S35" s="210">
        <v>5176241.5</v>
      </c>
      <c r="T35" s="210">
        <v>5176241.5</v>
      </c>
      <c r="U35" s="210">
        <f t="shared" ref="U35:U38" si="11">SUM($Q35:$T35)</f>
        <v>20704966</v>
      </c>
      <c r="V35" s="210">
        <v>20704966</v>
      </c>
      <c r="W35" s="210">
        <v>5176241.5</v>
      </c>
      <c r="X35" s="210">
        <v>5176241.5</v>
      </c>
      <c r="Y35" s="210">
        <v>5176241.5</v>
      </c>
      <c r="Z35" s="210">
        <v>5176241.5</v>
      </c>
      <c r="AA35" s="210">
        <f t="shared" ref="AA35:AA38" si="12">SUM($W35:$Z35)</f>
        <v>20704966</v>
      </c>
      <c r="AB35" s="210">
        <v>5176242</v>
      </c>
      <c r="AC35" s="210">
        <v>4609223.33</v>
      </c>
      <c r="AD35" s="210">
        <v>5176241.5</v>
      </c>
      <c r="AE35" s="210">
        <v>5743259</v>
      </c>
      <c r="AF35" s="210">
        <f t="shared" ref="AF35:AF38" si="13">SUM($AB35:$AE35)</f>
        <v>20704965.829999998</v>
      </c>
      <c r="AG35" s="210">
        <v>5176242</v>
      </c>
      <c r="AH35" s="210">
        <v>4609223.33</v>
      </c>
      <c r="AI35" s="210">
        <v>5176241.5</v>
      </c>
      <c r="AJ35" s="210">
        <v>5790110</v>
      </c>
      <c r="AK35" s="210">
        <f t="shared" ref="AK35:AK38" si="14">SUM($AG35:$AJ35)</f>
        <v>20751816.829999998</v>
      </c>
    </row>
    <row r="36" spans="1:37">
      <c r="A36" t="s">
        <v>19</v>
      </c>
      <c r="B36" t="s">
        <v>35</v>
      </c>
      <c r="C36" t="s">
        <v>63</v>
      </c>
      <c r="D36" s="198" t="s">
        <v>67</v>
      </c>
      <c r="E36" s="195" t="s">
        <v>68</v>
      </c>
      <c r="F36" s="210">
        <v>24324521</v>
      </c>
      <c r="G36" s="210">
        <v>6081130.25</v>
      </c>
      <c r="H36" s="210">
        <v>6081130.25</v>
      </c>
      <c r="I36" s="210">
        <v>6081130.25</v>
      </c>
      <c r="J36" s="210">
        <v>6081130.25</v>
      </c>
      <c r="K36" s="210">
        <f t="shared" si="9"/>
        <v>24324521</v>
      </c>
      <c r="L36" s="210">
        <v>6081130.25</v>
      </c>
      <c r="M36" s="210">
        <v>6081130.25</v>
      </c>
      <c r="N36" s="210">
        <v>6081130.25</v>
      </c>
      <c r="O36" s="210">
        <v>6081130.25</v>
      </c>
      <c r="P36" s="210">
        <f t="shared" si="10"/>
        <v>24324521</v>
      </c>
      <c r="Q36" s="210">
        <v>6081130.25</v>
      </c>
      <c r="R36" s="210">
        <v>6081130.25</v>
      </c>
      <c r="S36" s="210">
        <v>6081130.25</v>
      </c>
      <c r="T36" s="210">
        <v>6081130.25</v>
      </c>
      <c r="U36" s="210">
        <f t="shared" si="11"/>
        <v>24324521</v>
      </c>
      <c r="V36" s="210">
        <v>24324521</v>
      </c>
      <c r="W36" s="210">
        <v>6081130.25</v>
      </c>
      <c r="X36" s="210">
        <v>6081130.25</v>
      </c>
      <c r="Y36" s="210">
        <v>6081130.25</v>
      </c>
      <c r="Z36" s="210">
        <v>6081130.25</v>
      </c>
      <c r="AA36" s="210">
        <f t="shared" si="12"/>
        <v>24324521</v>
      </c>
      <c r="AB36" s="210">
        <v>6081130.25</v>
      </c>
      <c r="AC36" s="210">
        <v>6081130.25</v>
      </c>
      <c r="AD36" s="210">
        <v>6081130.25</v>
      </c>
      <c r="AE36" s="210">
        <v>6081130.25</v>
      </c>
      <c r="AF36" s="210">
        <f t="shared" si="13"/>
        <v>24324521</v>
      </c>
      <c r="AG36" s="210">
        <v>6129999.75</v>
      </c>
      <c r="AH36" s="210">
        <v>6129999.75</v>
      </c>
      <c r="AI36" s="210">
        <v>6136769</v>
      </c>
      <c r="AJ36" s="210">
        <v>5586803.8750000093</v>
      </c>
      <c r="AK36" s="210">
        <f t="shared" si="14"/>
        <v>23983572.375000007</v>
      </c>
    </row>
    <row r="37" spans="1:37">
      <c r="A37" t="s">
        <v>15</v>
      </c>
      <c r="B37" t="s">
        <v>27</v>
      </c>
      <c r="C37" t="s">
        <v>41</v>
      </c>
      <c r="D37" s="198" t="s">
        <v>69</v>
      </c>
      <c r="E37" s="195" t="s">
        <v>70</v>
      </c>
      <c r="F37" s="210">
        <v>20594378</v>
      </c>
      <c r="G37" s="210">
        <v>5148594.5</v>
      </c>
      <c r="H37" s="210">
        <v>5148594.5</v>
      </c>
      <c r="I37" s="210">
        <v>5148594.5</v>
      </c>
      <c r="J37" s="210">
        <v>5148594.5</v>
      </c>
      <c r="K37" s="210">
        <f t="shared" si="9"/>
        <v>20594378</v>
      </c>
      <c r="L37" s="210">
        <v>5148594.5</v>
      </c>
      <c r="M37" s="210">
        <v>5148594.5</v>
      </c>
      <c r="N37" s="210">
        <v>5148594.5</v>
      </c>
      <c r="O37" s="210">
        <v>5148594.5</v>
      </c>
      <c r="P37" s="210">
        <f t="shared" si="10"/>
        <v>20594378</v>
      </c>
      <c r="Q37" s="210">
        <v>5148594.5</v>
      </c>
      <c r="R37" s="210">
        <v>5148595</v>
      </c>
      <c r="S37" s="210">
        <v>5148595</v>
      </c>
      <c r="T37" s="210">
        <v>5148594.5</v>
      </c>
      <c r="U37" s="210">
        <f t="shared" si="11"/>
        <v>20594379</v>
      </c>
      <c r="V37" s="210">
        <v>20594378</v>
      </c>
      <c r="W37" s="210">
        <v>5148594.5</v>
      </c>
      <c r="X37" s="210">
        <v>5148594.5</v>
      </c>
      <c r="Y37" s="210">
        <v>5148594.5</v>
      </c>
      <c r="Z37" s="210">
        <v>5148594.5</v>
      </c>
      <c r="AA37" s="210">
        <f t="shared" si="12"/>
        <v>20594378</v>
      </c>
      <c r="AB37" s="210">
        <v>5148594.5</v>
      </c>
      <c r="AC37" s="210">
        <v>5148594.5</v>
      </c>
      <c r="AD37" s="210">
        <v>5148594.5</v>
      </c>
      <c r="AE37" s="210">
        <v>5148594.5</v>
      </c>
      <c r="AF37" s="210">
        <f t="shared" si="13"/>
        <v>20594378</v>
      </c>
      <c r="AG37" s="210">
        <v>5148594.5</v>
      </c>
      <c r="AH37" s="210">
        <v>5148595</v>
      </c>
      <c r="AI37" s="210">
        <v>5148595</v>
      </c>
      <c r="AJ37" s="210">
        <v>5148594.5</v>
      </c>
      <c r="AK37" s="210">
        <f t="shared" si="14"/>
        <v>20594379</v>
      </c>
    </row>
    <row r="38" spans="1:37">
      <c r="A38" t="s">
        <v>21</v>
      </c>
      <c r="B38" t="s">
        <v>39</v>
      </c>
      <c r="C38" t="s">
        <v>59</v>
      </c>
      <c r="D38" s="198" t="s">
        <v>71</v>
      </c>
      <c r="E38" s="195" t="s">
        <v>72</v>
      </c>
      <c r="F38" s="210">
        <v>13498628</v>
      </c>
      <c r="G38" s="210">
        <v>3239658.5</v>
      </c>
      <c r="H38" s="210">
        <v>3239658.5</v>
      </c>
      <c r="I38" s="210">
        <v>3239658.5</v>
      </c>
      <c r="J38" s="210">
        <v>3239658.5</v>
      </c>
      <c r="K38" s="210">
        <f t="shared" si="9"/>
        <v>12958634</v>
      </c>
      <c r="L38" s="210">
        <v>3239658.5</v>
      </c>
      <c r="M38" s="210">
        <v>3239658.5</v>
      </c>
      <c r="N38" s="210">
        <v>3239658.5</v>
      </c>
      <c r="O38" s="210">
        <v>3239658.5</v>
      </c>
      <c r="P38" s="210">
        <f t="shared" si="10"/>
        <v>12958634</v>
      </c>
      <c r="Q38" s="210">
        <v>3239658.5</v>
      </c>
      <c r="R38" s="210">
        <v>3239658.5</v>
      </c>
      <c r="S38" s="210">
        <v>3239658.5</v>
      </c>
      <c r="T38" s="210">
        <v>3239658.5</v>
      </c>
      <c r="U38" s="210">
        <f t="shared" si="11"/>
        <v>12958634</v>
      </c>
      <c r="V38" s="210">
        <v>12958634</v>
      </c>
      <c r="W38" s="210">
        <v>3239658.5</v>
      </c>
      <c r="X38" s="210">
        <v>3239658.5</v>
      </c>
      <c r="Y38" s="210">
        <v>3239658.5</v>
      </c>
      <c r="Z38" s="210">
        <v>3239658.5</v>
      </c>
      <c r="AA38" s="210">
        <f t="shared" si="12"/>
        <v>12958634</v>
      </c>
      <c r="AB38" s="210">
        <v>3239658.5</v>
      </c>
      <c r="AC38" s="210">
        <v>3239658.5</v>
      </c>
      <c r="AD38" s="210">
        <v>3239658.5</v>
      </c>
      <c r="AE38" s="210">
        <v>3239658.5</v>
      </c>
      <c r="AF38" s="210">
        <f t="shared" si="13"/>
        <v>12958634</v>
      </c>
      <c r="AG38" s="210">
        <v>3239658.5</v>
      </c>
      <c r="AH38" s="210">
        <v>3239658.5</v>
      </c>
      <c r="AI38" s="210">
        <v>3239658.5</v>
      </c>
      <c r="AJ38" s="210">
        <v>3239658.5</v>
      </c>
      <c r="AK38" s="210">
        <f t="shared" si="14"/>
        <v>12958634</v>
      </c>
    </row>
    <row r="39" spans="1:37">
      <c r="A39" t="s">
        <v>17</v>
      </c>
      <c r="B39" t="s">
        <v>33</v>
      </c>
      <c r="C39" t="s">
        <v>51</v>
      </c>
      <c r="D39" s="198" t="s">
        <v>73</v>
      </c>
      <c r="E39" s="195" t="s">
        <v>74</v>
      </c>
      <c r="F39" s="210">
        <v>10706618</v>
      </c>
      <c r="G39" s="210">
        <v>2676750</v>
      </c>
      <c r="H39" s="210">
        <v>2676750</v>
      </c>
      <c r="I39" s="210">
        <v>2676750</v>
      </c>
      <c r="J39" s="210">
        <v>2676750</v>
      </c>
      <c r="K39" s="210">
        <f t="shared" ref="K39:K70" si="15">SUM($G39:$J39)</f>
        <v>10707000</v>
      </c>
      <c r="L39" s="210">
        <v>965570</v>
      </c>
      <c r="M39" s="210">
        <v>4749570</v>
      </c>
      <c r="N39" s="210">
        <v>2374780</v>
      </c>
      <c r="O39" s="210">
        <v>2373826</v>
      </c>
      <c r="P39" s="210">
        <f t="shared" ref="P39:P70" si="16">SUM($L39:$O39)</f>
        <v>10463746</v>
      </c>
      <c r="Q39" s="210">
        <v>965570</v>
      </c>
      <c r="R39" s="210">
        <v>4749570</v>
      </c>
      <c r="S39" s="210">
        <v>2374780</v>
      </c>
      <c r="T39" s="210">
        <v>2373826</v>
      </c>
      <c r="U39" s="210">
        <f t="shared" ref="U39:U70" si="17">SUM($Q39:$T39)</f>
        <v>10463746</v>
      </c>
      <c r="V39" s="210">
        <v>10706618</v>
      </c>
      <c r="W39" s="210">
        <v>2676750</v>
      </c>
      <c r="X39" s="210">
        <v>2676750</v>
      </c>
      <c r="Y39" s="210">
        <v>2676750</v>
      </c>
      <c r="Z39" s="210">
        <v>2676750</v>
      </c>
      <c r="AA39" s="210">
        <f t="shared" ref="AA39:AA70" si="18">SUM($W39:$Z39)</f>
        <v>10707000</v>
      </c>
      <c r="AB39" s="210">
        <v>1171150</v>
      </c>
      <c r="AC39" s="210">
        <v>1379050</v>
      </c>
      <c r="AD39" s="210">
        <v>5706903</v>
      </c>
      <c r="AE39" s="210">
        <v>2206643</v>
      </c>
      <c r="AF39" s="210">
        <f t="shared" ref="AF39:AF70" si="19">SUM($AB39:$AE39)</f>
        <v>10463746</v>
      </c>
      <c r="AG39" s="210">
        <v>1171150</v>
      </c>
      <c r="AH39" s="210">
        <v>1379050</v>
      </c>
      <c r="AI39" s="210">
        <v>5706903</v>
      </c>
      <c r="AJ39" s="210">
        <v>2206642.5500000007</v>
      </c>
      <c r="AK39" s="210">
        <f t="shared" ref="AK39:AK70" si="20">SUM($AG39:$AJ39)</f>
        <v>10463745.550000001</v>
      </c>
    </row>
    <row r="40" spans="1:37">
      <c r="A40" t="s">
        <v>19</v>
      </c>
      <c r="B40" t="s">
        <v>35</v>
      </c>
      <c r="C40" t="s">
        <v>63</v>
      </c>
      <c r="D40" s="198" t="s">
        <v>75</v>
      </c>
      <c r="E40" s="195" t="s">
        <v>76</v>
      </c>
      <c r="F40" s="210">
        <v>16419000</v>
      </c>
      <c r="G40" s="210">
        <v>4104750</v>
      </c>
      <c r="H40" s="210">
        <v>4104750</v>
      </c>
      <c r="I40" s="210">
        <v>4104750</v>
      </c>
      <c r="J40" s="210">
        <v>4104750</v>
      </c>
      <c r="K40" s="210">
        <f t="shared" si="15"/>
        <v>16419000</v>
      </c>
      <c r="L40" s="210">
        <v>4104750</v>
      </c>
      <c r="M40" s="210">
        <v>4104750</v>
      </c>
      <c r="N40" s="210">
        <v>4104750</v>
      </c>
      <c r="O40" s="210">
        <v>4104750</v>
      </c>
      <c r="P40" s="210">
        <f t="shared" si="16"/>
        <v>16419000</v>
      </c>
      <c r="Q40" s="210">
        <v>4104750</v>
      </c>
      <c r="R40" s="210">
        <v>4104750</v>
      </c>
      <c r="S40" s="210">
        <v>4104750</v>
      </c>
      <c r="T40" s="210">
        <v>4104750</v>
      </c>
      <c r="U40" s="210">
        <f t="shared" si="17"/>
        <v>16419000</v>
      </c>
      <c r="V40" s="210">
        <v>16419000</v>
      </c>
      <c r="W40" s="210">
        <v>4104750</v>
      </c>
      <c r="X40" s="210">
        <v>4104750</v>
      </c>
      <c r="Y40" s="210">
        <v>4104750</v>
      </c>
      <c r="Z40" s="210">
        <v>4104750</v>
      </c>
      <c r="AA40" s="210">
        <f t="shared" si="18"/>
        <v>16419000</v>
      </c>
      <c r="AB40" s="210">
        <v>4104750</v>
      </c>
      <c r="AC40" s="210">
        <v>4104750</v>
      </c>
      <c r="AD40" s="210">
        <v>4104750</v>
      </c>
      <c r="AE40" s="210">
        <v>4104750</v>
      </c>
      <c r="AF40" s="210">
        <f t="shared" si="19"/>
        <v>16419000</v>
      </c>
      <c r="AG40" s="210">
        <v>4104750</v>
      </c>
      <c r="AH40" s="210">
        <v>4104750</v>
      </c>
      <c r="AI40" s="210">
        <v>4104750</v>
      </c>
      <c r="AJ40" s="210">
        <v>4314750</v>
      </c>
      <c r="AK40" s="210">
        <f t="shared" si="20"/>
        <v>16629000</v>
      </c>
    </row>
    <row r="41" spans="1:37">
      <c r="A41" t="s">
        <v>17</v>
      </c>
      <c r="B41" t="s">
        <v>31</v>
      </c>
      <c r="C41" t="s">
        <v>49</v>
      </c>
      <c r="D41" s="198" t="s">
        <v>77</v>
      </c>
      <c r="E41" s="195" t="s">
        <v>78</v>
      </c>
      <c r="F41" s="210">
        <v>101602244</v>
      </c>
      <c r="G41" s="210">
        <v>25407880</v>
      </c>
      <c r="H41" s="210">
        <v>25407880</v>
      </c>
      <c r="I41" s="210">
        <v>25407880</v>
      </c>
      <c r="J41" s="210">
        <v>25407878</v>
      </c>
      <c r="K41" s="210">
        <f t="shared" si="15"/>
        <v>101631518</v>
      </c>
      <c r="L41" s="210">
        <v>25407880</v>
      </c>
      <c r="M41" s="210">
        <v>25407880</v>
      </c>
      <c r="N41" s="210">
        <v>24634554</v>
      </c>
      <c r="O41" s="210">
        <v>24634554</v>
      </c>
      <c r="P41" s="210">
        <f t="shared" si="16"/>
        <v>100084868</v>
      </c>
      <c r="Q41" s="210">
        <v>25098953</v>
      </c>
      <c r="R41" s="210">
        <v>25567353</v>
      </c>
      <c r="S41" s="210">
        <v>24397344</v>
      </c>
      <c r="T41" s="210">
        <v>24763674</v>
      </c>
      <c r="U41" s="210">
        <f t="shared" si="17"/>
        <v>99827324</v>
      </c>
      <c r="V41" s="210">
        <v>101602244</v>
      </c>
      <c r="W41" s="210">
        <v>25407880</v>
      </c>
      <c r="X41" s="210">
        <v>25407880</v>
      </c>
      <c r="Y41" s="210">
        <v>25407880</v>
      </c>
      <c r="Z41" s="210">
        <v>25407878</v>
      </c>
      <c r="AA41" s="210">
        <f t="shared" si="18"/>
        <v>101631518</v>
      </c>
      <c r="AB41" s="210">
        <v>25407880</v>
      </c>
      <c r="AC41" s="210">
        <v>25407880</v>
      </c>
      <c r="AD41" s="210">
        <v>24634554</v>
      </c>
      <c r="AE41" s="210">
        <v>24634554</v>
      </c>
      <c r="AF41" s="210">
        <f t="shared" si="19"/>
        <v>100084868</v>
      </c>
      <c r="AG41" s="210">
        <v>25047135</v>
      </c>
      <c r="AH41" s="210">
        <v>24143689</v>
      </c>
      <c r="AI41" s="210">
        <v>25460562</v>
      </c>
      <c r="AJ41" s="210">
        <v>25021774</v>
      </c>
      <c r="AK41" s="210">
        <f t="shared" si="20"/>
        <v>99673160</v>
      </c>
    </row>
    <row r="42" spans="1:37">
      <c r="A42" t="s">
        <v>15</v>
      </c>
      <c r="B42" t="s">
        <v>25</v>
      </c>
      <c r="C42" t="s">
        <v>470</v>
      </c>
      <c r="D42" s="198" t="s">
        <v>79</v>
      </c>
      <c r="E42" s="195" t="s">
        <v>80</v>
      </c>
      <c r="F42" s="210">
        <v>12433125</v>
      </c>
      <c r="G42" s="210">
        <v>3108281</v>
      </c>
      <c r="H42" s="210">
        <v>3108281</v>
      </c>
      <c r="I42" s="210">
        <v>3108281</v>
      </c>
      <c r="J42" s="210">
        <v>3108282</v>
      </c>
      <c r="K42" s="210">
        <f t="shared" si="15"/>
        <v>12433125</v>
      </c>
      <c r="L42" s="210">
        <v>3108281</v>
      </c>
      <c r="M42" s="210">
        <v>3108281</v>
      </c>
      <c r="N42" s="210">
        <v>3108281</v>
      </c>
      <c r="O42" s="210">
        <v>3108282</v>
      </c>
      <c r="P42" s="210">
        <f t="shared" si="16"/>
        <v>12433125</v>
      </c>
      <c r="Q42" s="210">
        <v>3108281</v>
      </c>
      <c r="R42" s="210">
        <v>3108281</v>
      </c>
      <c r="S42" s="210">
        <v>3108281</v>
      </c>
      <c r="T42" s="210">
        <v>3108282</v>
      </c>
      <c r="U42" s="210">
        <f t="shared" si="17"/>
        <v>12433125</v>
      </c>
      <c r="V42" s="210">
        <v>12433125</v>
      </c>
      <c r="W42" s="210">
        <v>2681747</v>
      </c>
      <c r="X42" s="210">
        <v>2894509</v>
      </c>
      <c r="Y42" s="210">
        <v>3040590</v>
      </c>
      <c r="Z42" s="210">
        <v>3816279</v>
      </c>
      <c r="AA42" s="210">
        <f t="shared" si="18"/>
        <v>12433125</v>
      </c>
      <c r="AB42" s="210">
        <v>2681747</v>
      </c>
      <c r="AC42" s="210">
        <v>2894509</v>
      </c>
      <c r="AD42" s="210">
        <v>3040590</v>
      </c>
      <c r="AE42" s="210">
        <v>3816279</v>
      </c>
      <c r="AF42" s="210">
        <f t="shared" si="19"/>
        <v>12433125</v>
      </c>
      <c r="AG42" s="210">
        <v>2681747</v>
      </c>
      <c r="AH42" s="210">
        <v>2840903</v>
      </c>
      <c r="AI42" s="210">
        <v>2841898</v>
      </c>
      <c r="AJ42" s="210">
        <v>4068577</v>
      </c>
      <c r="AK42" s="210">
        <f t="shared" si="20"/>
        <v>12433125</v>
      </c>
    </row>
    <row r="43" spans="1:37">
      <c r="A43" t="s">
        <v>15</v>
      </c>
      <c r="B43" t="s">
        <v>25</v>
      </c>
      <c r="C43" t="s">
        <v>470</v>
      </c>
      <c r="D43" s="198" t="s">
        <v>81</v>
      </c>
      <c r="E43" s="195" t="s">
        <v>82</v>
      </c>
      <c r="F43" s="210">
        <v>18886674</v>
      </c>
      <c r="G43" s="210">
        <v>4358544.75</v>
      </c>
      <c r="H43" s="210">
        <v>4358544.75</v>
      </c>
      <c r="I43" s="210">
        <v>4358544.75</v>
      </c>
      <c r="J43" s="210">
        <v>4358544.75</v>
      </c>
      <c r="K43" s="210">
        <f t="shared" si="15"/>
        <v>17434179</v>
      </c>
      <c r="L43" s="210">
        <v>4358544.75</v>
      </c>
      <c r="M43" s="210">
        <v>5084792.5</v>
      </c>
      <c r="N43" s="210">
        <v>4721668.5</v>
      </c>
      <c r="O43" s="210">
        <v>4721668.5</v>
      </c>
      <c r="P43" s="210">
        <f t="shared" si="16"/>
        <v>18886674.25</v>
      </c>
      <c r="Q43" s="210">
        <v>4358544.75</v>
      </c>
      <c r="R43" s="210">
        <v>5084792.5</v>
      </c>
      <c r="S43" s="210">
        <v>4721669</v>
      </c>
      <c r="T43" s="210">
        <v>4679816</v>
      </c>
      <c r="U43" s="210">
        <f t="shared" si="17"/>
        <v>18844822.25</v>
      </c>
      <c r="V43" s="210">
        <v>18886674</v>
      </c>
      <c r="W43" s="210">
        <v>4358544.75</v>
      </c>
      <c r="X43" s="210">
        <v>4358544.75</v>
      </c>
      <c r="Y43" s="210">
        <v>4358544.75</v>
      </c>
      <c r="Z43" s="210">
        <v>4358544.75</v>
      </c>
      <c r="AA43" s="210">
        <f t="shared" si="18"/>
        <v>17434179</v>
      </c>
      <c r="AB43" s="210">
        <v>4358544.75</v>
      </c>
      <c r="AC43" s="210">
        <v>5084792.5</v>
      </c>
      <c r="AD43" s="210">
        <v>4721668.5</v>
      </c>
      <c r="AE43" s="210">
        <v>4721668.5</v>
      </c>
      <c r="AF43" s="210">
        <f t="shared" si="19"/>
        <v>18886674.25</v>
      </c>
      <c r="AG43" s="210">
        <v>4358544.75</v>
      </c>
      <c r="AH43" s="210">
        <v>5084792.5</v>
      </c>
      <c r="AI43" s="210">
        <v>4721669</v>
      </c>
      <c r="AJ43" s="210">
        <v>4358495</v>
      </c>
      <c r="AK43" s="210">
        <f t="shared" si="20"/>
        <v>18523501.25</v>
      </c>
    </row>
    <row r="44" spans="1:37">
      <c r="A44" t="s">
        <v>15</v>
      </c>
      <c r="B44" t="s">
        <v>25</v>
      </c>
      <c r="C44" t="s">
        <v>469</v>
      </c>
      <c r="D44" s="198" t="s">
        <v>83</v>
      </c>
      <c r="E44" s="195" t="s">
        <v>84</v>
      </c>
      <c r="F44" s="210">
        <v>35108921</v>
      </c>
      <c r="G44" s="210">
        <v>8153214.1285418505</v>
      </c>
      <c r="H44" s="210">
        <v>8777230.25</v>
      </c>
      <c r="I44" s="210">
        <v>8777230.25</v>
      </c>
      <c r="J44" s="210">
        <v>9401246</v>
      </c>
      <c r="K44" s="210">
        <f t="shared" si="15"/>
        <v>35108920.62854185</v>
      </c>
      <c r="L44" s="210">
        <v>8153214</v>
      </c>
      <c r="M44" s="210">
        <v>8171433</v>
      </c>
      <c r="N44" s="210">
        <v>9021267</v>
      </c>
      <c r="O44" s="210">
        <v>9763007</v>
      </c>
      <c r="P44" s="210">
        <f t="shared" si="16"/>
        <v>35108921</v>
      </c>
      <c r="Q44" s="210">
        <v>8153214</v>
      </c>
      <c r="R44" s="210">
        <v>8171433</v>
      </c>
      <c r="S44" s="210">
        <v>8977596</v>
      </c>
      <c r="T44" s="210">
        <v>9806678</v>
      </c>
      <c r="U44" s="210">
        <f t="shared" si="17"/>
        <v>35108921</v>
      </c>
      <c r="V44" s="210">
        <v>35108921</v>
      </c>
      <c r="W44" s="210">
        <v>8153214.1285418505</v>
      </c>
      <c r="X44" s="210">
        <v>8777230.25</v>
      </c>
      <c r="Y44" s="210">
        <v>8777230.25</v>
      </c>
      <c r="Z44" s="210">
        <v>9401246</v>
      </c>
      <c r="AA44" s="210">
        <f t="shared" si="18"/>
        <v>35108920.62854185</v>
      </c>
      <c r="AB44" s="210">
        <v>8153214</v>
      </c>
      <c r="AC44" s="210">
        <v>8171433</v>
      </c>
      <c r="AD44" s="210">
        <v>9021267</v>
      </c>
      <c r="AE44" s="210">
        <v>9763007</v>
      </c>
      <c r="AF44" s="210">
        <f t="shared" si="19"/>
        <v>35108921</v>
      </c>
      <c r="AG44" s="210">
        <v>8153214</v>
      </c>
      <c r="AH44" s="210">
        <v>8171433</v>
      </c>
      <c r="AI44" s="210">
        <v>8977596</v>
      </c>
      <c r="AJ44" s="210">
        <v>9806678</v>
      </c>
      <c r="AK44" s="210">
        <f t="shared" si="20"/>
        <v>35108921</v>
      </c>
    </row>
    <row r="45" spans="1:37">
      <c r="A45" t="s">
        <v>21</v>
      </c>
      <c r="B45" t="s">
        <v>39</v>
      </c>
      <c r="C45" t="s">
        <v>61</v>
      </c>
      <c r="D45" s="198" t="s">
        <v>85</v>
      </c>
      <c r="E45" s="195" t="s">
        <v>86</v>
      </c>
      <c r="F45" s="210">
        <v>35278911</v>
      </c>
      <c r="G45" s="210">
        <v>8820000</v>
      </c>
      <c r="H45" s="210">
        <v>8820000</v>
      </c>
      <c r="I45" s="210">
        <v>8820000</v>
      </c>
      <c r="J45" s="210">
        <v>8818911</v>
      </c>
      <c r="K45" s="210">
        <f t="shared" si="15"/>
        <v>35278911</v>
      </c>
      <c r="L45" s="210">
        <v>8820000</v>
      </c>
      <c r="M45" s="210">
        <v>8820000</v>
      </c>
      <c r="N45" s="210">
        <v>8820000</v>
      </c>
      <c r="O45" s="210">
        <v>8818911</v>
      </c>
      <c r="P45" s="210">
        <f t="shared" si="16"/>
        <v>35278911</v>
      </c>
      <c r="Q45" s="210">
        <v>8854500</v>
      </c>
      <c r="R45" s="210">
        <v>8808000</v>
      </c>
      <c r="S45" s="210">
        <v>8809000</v>
      </c>
      <c r="T45" s="210">
        <v>8807411</v>
      </c>
      <c r="U45" s="210">
        <f t="shared" si="17"/>
        <v>35278911</v>
      </c>
      <c r="V45" s="210">
        <v>35278911</v>
      </c>
      <c r="W45" s="210">
        <v>8820000</v>
      </c>
      <c r="X45" s="210">
        <v>8820000</v>
      </c>
      <c r="Y45" s="210">
        <v>8820000</v>
      </c>
      <c r="Z45" s="210">
        <v>8818911</v>
      </c>
      <c r="AA45" s="210">
        <f t="shared" si="18"/>
        <v>35278911</v>
      </c>
      <c r="AB45" s="210">
        <v>8820000</v>
      </c>
      <c r="AC45" s="210">
        <v>8820000</v>
      </c>
      <c r="AD45" s="210">
        <v>8820000</v>
      </c>
      <c r="AE45" s="210">
        <v>8818911</v>
      </c>
      <c r="AF45" s="210">
        <f t="shared" si="19"/>
        <v>35278911</v>
      </c>
      <c r="AG45" s="210">
        <v>8735000</v>
      </c>
      <c r="AH45" s="210">
        <v>8384000</v>
      </c>
      <c r="AI45" s="210">
        <v>8854000</v>
      </c>
      <c r="AJ45" s="210">
        <v>9356911</v>
      </c>
      <c r="AK45" s="210">
        <f t="shared" si="20"/>
        <v>35329911</v>
      </c>
    </row>
    <row r="46" spans="1:37">
      <c r="A46" t="s">
        <v>21</v>
      </c>
      <c r="B46" t="s">
        <v>37</v>
      </c>
      <c r="C46" t="s">
        <v>59</v>
      </c>
      <c r="D46" s="198" t="s">
        <v>87</v>
      </c>
      <c r="E46" s="195" t="s">
        <v>88</v>
      </c>
      <c r="F46" s="210">
        <v>10273581</v>
      </c>
      <c r="G46" s="210">
        <v>2568395</v>
      </c>
      <c r="H46" s="210">
        <v>2568395</v>
      </c>
      <c r="I46" s="210">
        <v>2568395</v>
      </c>
      <c r="J46" s="210">
        <v>2568396</v>
      </c>
      <c r="K46" s="210">
        <f t="shared" si="15"/>
        <v>10273581</v>
      </c>
      <c r="L46" s="210">
        <v>667000</v>
      </c>
      <c r="M46" s="210">
        <v>2830549</v>
      </c>
      <c r="N46" s="210">
        <v>1833617</v>
      </c>
      <c r="O46" s="210">
        <v>4326094</v>
      </c>
      <c r="P46" s="210">
        <f t="shared" si="16"/>
        <v>9657260</v>
      </c>
      <c r="Q46" s="210">
        <v>667000</v>
      </c>
      <c r="R46" s="210">
        <v>2830549</v>
      </c>
      <c r="S46" s="210">
        <v>1833617</v>
      </c>
      <c r="T46" s="210">
        <v>4326094</v>
      </c>
      <c r="U46" s="210">
        <f t="shared" si="17"/>
        <v>9657260</v>
      </c>
      <c r="V46" s="210">
        <v>10273581</v>
      </c>
      <c r="W46" s="210">
        <v>2568395</v>
      </c>
      <c r="X46" s="210">
        <v>2568395</v>
      </c>
      <c r="Y46" s="210">
        <v>2568395</v>
      </c>
      <c r="Z46" s="210">
        <v>2568396</v>
      </c>
      <c r="AA46" s="210">
        <f t="shared" si="18"/>
        <v>10273581</v>
      </c>
      <c r="AB46" s="210">
        <v>667000</v>
      </c>
      <c r="AC46" s="210">
        <v>2830549</v>
      </c>
      <c r="AD46" s="210">
        <v>1833617</v>
      </c>
      <c r="AE46" s="210">
        <v>3846760</v>
      </c>
      <c r="AF46" s="210">
        <f t="shared" si="19"/>
        <v>9177926</v>
      </c>
      <c r="AG46" s="210">
        <v>667000</v>
      </c>
      <c r="AH46" s="210">
        <v>2830549</v>
      </c>
      <c r="AI46" s="210">
        <v>1833617</v>
      </c>
      <c r="AJ46" s="210">
        <v>3846760</v>
      </c>
      <c r="AK46" s="210">
        <f t="shared" si="20"/>
        <v>9177926</v>
      </c>
    </row>
    <row r="47" spans="1:37">
      <c r="A47" t="s">
        <v>15</v>
      </c>
      <c r="B47" t="s">
        <v>27</v>
      </c>
      <c r="C47" t="s">
        <v>41</v>
      </c>
      <c r="D47" s="198" t="s">
        <v>89</v>
      </c>
      <c r="E47" s="195" t="s">
        <v>90</v>
      </c>
      <c r="F47" s="210">
        <v>168164863</v>
      </c>
      <c r="G47" s="210">
        <v>42092000</v>
      </c>
      <c r="H47" s="210">
        <v>41892000</v>
      </c>
      <c r="I47" s="210">
        <v>41811000</v>
      </c>
      <c r="J47" s="210">
        <v>42369863</v>
      </c>
      <c r="K47" s="210">
        <f t="shared" si="15"/>
        <v>168164863</v>
      </c>
      <c r="L47" s="210">
        <v>42092000</v>
      </c>
      <c r="M47" s="210">
        <v>41892000</v>
      </c>
      <c r="N47" s="210">
        <v>41811000</v>
      </c>
      <c r="O47" s="210">
        <v>42369863</v>
      </c>
      <c r="P47" s="210">
        <f t="shared" si="16"/>
        <v>168164863</v>
      </c>
      <c r="Q47" s="210">
        <v>42092000</v>
      </c>
      <c r="R47" s="210">
        <v>41892000</v>
      </c>
      <c r="S47" s="210">
        <v>41811000</v>
      </c>
      <c r="T47" s="210">
        <v>42369863</v>
      </c>
      <c r="U47" s="210">
        <f t="shared" si="17"/>
        <v>168164863</v>
      </c>
      <c r="V47" s="210">
        <v>168164863</v>
      </c>
      <c r="W47" s="210">
        <v>42092000</v>
      </c>
      <c r="X47" s="210">
        <v>41892000</v>
      </c>
      <c r="Y47" s="210">
        <v>41811000</v>
      </c>
      <c r="Z47" s="210">
        <v>42369863</v>
      </c>
      <c r="AA47" s="210">
        <f t="shared" si="18"/>
        <v>168164863</v>
      </c>
      <c r="AB47" s="210">
        <v>41879000</v>
      </c>
      <c r="AC47" s="210">
        <v>42096400</v>
      </c>
      <c r="AD47" s="210">
        <v>41807400</v>
      </c>
      <c r="AE47" s="210">
        <v>42547000</v>
      </c>
      <c r="AF47" s="210">
        <f t="shared" si="19"/>
        <v>168329800</v>
      </c>
      <c r="AG47" s="210">
        <v>41879000</v>
      </c>
      <c r="AH47" s="210">
        <v>42106400</v>
      </c>
      <c r="AI47" s="210">
        <v>41830000</v>
      </c>
      <c r="AJ47" s="210">
        <v>42515000</v>
      </c>
      <c r="AK47" s="210">
        <f t="shared" si="20"/>
        <v>168330400</v>
      </c>
    </row>
    <row r="48" spans="1:37">
      <c r="A48" t="s">
        <v>19</v>
      </c>
      <c r="B48" t="s">
        <v>35</v>
      </c>
      <c r="C48" t="s">
        <v>63</v>
      </c>
      <c r="D48" s="198" t="s">
        <v>91</v>
      </c>
      <c r="E48" s="195" t="s">
        <v>92</v>
      </c>
      <c r="F48" s="210">
        <v>23699929</v>
      </c>
      <c r="G48" s="210">
        <v>5924982</v>
      </c>
      <c r="H48" s="210">
        <v>5924982</v>
      </c>
      <c r="I48" s="210">
        <v>5924982</v>
      </c>
      <c r="J48" s="210">
        <v>5924983</v>
      </c>
      <c r="K48" s="210">
        <f t="shared" si="15"/>
        <v>23699929</v>
      </c>
      <c r="L48" s="210">
        <v>5924982</v>
      </c>
      <c r="M48" s="210">
        <v>5924982</v>
      </c>
      <c r="N48" s="210">
        <v>5924982</v>
      </c>
      <c r="O48" s="210">
        <v>5924983</v>
      </c>
      <c r="P48" s="210">
        <f t="shared" si="16"/>
        <v>23699929</v>
      </c>
      <c r="Q48" s="210">
        <v>5924982</v>
      </c>
      <c r="R48" s="210">
        <v>5924982</v>
      </c>
      <c r="S48" s="210">
        <v>5924982</v>
      </c>
      <c r="T48" s="210">
        <v>5924983</v>
      </c>
      <c r="U48" s="210">
        <f t="shared" si="17"/>
        <v>23699929</v>
      </c>
      <c r="V48" s="210">
        <v>23699848</v>
      </c>
      <c r="W48" s="210">
        <v>5924982</v>
      </c>
      <c r="X48" s="210">
        <v>5924982</v>
      </c>
      <c r="Y48" s="210">
        <v>5924982</v>
      </c>
      <c r="Z48" s="210">
        <v>5924983</v>
      </c>
      <c r="AA48" s="210">
        <f t="shared" si="18"/>
        <v>23699929</v>
      </c>
      <c r="AB48" s="210">
        <v>5924982</v>
      </c>
      <c r="AC48" s="210">
        <v>5924982</v>
      </c>
      <c r="AD48" s="210">
        <v>5924982</v>
      </c>
      <c r="AE48" s="210">
        <v>5924983</v>
      </c>
      <c r="AF48" s="210">
        <f t="shared" si="19"/>
        <v>23699929</v>
      </c>
      <c r="AG48" s="210">
        <v>5924982</v>
      </c>
      <c r="AH48" s="210">
        <v>5924982</v>
      </c>
      <c r="AI48" s="210">
        <v>5294982</v>
      </c>
      <c r="AJ48" s="210">
        <v>5294982</v>
      </c>
      <c r="AK48" s="210">
        <f t="shared" si="20"/>
        <v>22439928</v>
      </c>
    </row>
    <row r="49" spans="1:37">
      <c r="A49" t="s">
        <v>21</v>
      </c>
      <c r="B49" t="s">
        <v>37</v>
      </c>
      <c r="C49" t="s">
        <v>57</v>
      </c>
      <c r="D49" s="198" t="s">
        <v>93</v>
      </c>
      <c r="E49" s="195" t="s">
        <v>94</v>
      </c>
      <c r="F49" s="210">
        <v>20086996</v>
      </c>
      <c r="G49" s="210">
        <v>5021749</v>
      </c>
      <c r="H49" s="210">
        <v>5021749</v>
      </c>
      <c r="I49" s="210">
        <v>5021749</v>
      </c>
      <c r="J49" s="210">
        <v>5021749</v>
      </c>
      <c r="K49" s="210">
        <f t="shared" si="15"/>
        <v>20086996</v>
      </c>
      <c r="L49" s="210">
        <v>5021749</v>
      </c>
      <c r="M49" s="210">
        <v>5021749</v>
      </c>
      <c r="N49" s="210">
        <v>5021749</v>
      </c>
      <c r="O49" s="210">
        <v>5021749</v>
      </c>
      <c r="P49" s="210">
        <f t="shared" si="16"/>
        <v>20086996</v>
      </c>
      <c r="Q49" s="210">
        <v>5021749</v>
      </c>
      <c r="R49" s="210">
        <v>5021749</v>
      </c>
      <c r="S49" s="210">
        <v>5021749</v>
      </c>
      <c r="T49" s="210">
        <v>5021749</v>
      </c>
      <c r="U49" s="210">
        <f t="shared" si="17"/>
        <v>20086996</v>
      </c>
      <c r="V49" s="210">
        <v>20086996</v>
      </c>
      <c r="W49" s="210">
        <v>5021749</v>
      </c>
      <c r="X49" s="210">
        <v>5021749</v>
      </c>
      <c r="Y49" s="210">
        <v>5021749</v>
      </c>
      <c r="Z49" s="210">
        <v>5021749</v>
      </c>
      <c r="AA49" s="210">
        <f t="shared" si="18"/>
        <v>20086996</v>
      </c>
      <c r="AB49" s="210">
        <v>5147066</v>
      </c>
      <c r="AC49" s="210">
        <v>4880182</v>
      </c>
      <c r="AD49" s="210">
        <v>5487752</v>
      </c>
      <c r="AE49" s="210">
        <v>5171996</v>
      </c>
      <c r="AF49" s="210">
        <f t="shared" si="19"/>
        <v>20686996</v>
      </c>
      <c r="AG49" s="210">
        <v>5147066</v>
      </c>
      <c r="AH49" s="210">
        <v>4180324</v>
      </c>
      <c r="AI49" s="210">
        <v>6096016</v>
      </c>
      <c r="AJ49" s="210">
        <v>5134363</v>
      </c>
      <c r="AK49" s="210">
        <f t="shared" si="20"/>
        <v>20557769</v>
      </c>
    </row>
    <row r="50" spans="1:37">
      <c r="A50" t="s">
        <v>21</v>
      </c>
      <c r="B50" t="s">
        <v>39</v>
      </c>
      <c r="C50" t="s">
        <v>55</v>
      </c>
      <c r="D50" s="198" t="s">
        <v>95</v>
      </c>
      <c r="E50" s="195" t="s">
        <v>96</v>
      </c>
      <c r="F50" s="210">
        <v>32664841</v>
      </c>
      <c r="G50" s="210">
        <v>8160467.75</v>
      </c>
      <c r="H50" s="210">
        <v>8160467.75</v>
      </c>
      <c r="I50" s="210">
        <v>8160467.75</v>
      </c>
      <c r="J50" s="210">
        <v>8160467.75</v>
      </c>
      <c r="K50" s="210">
        <f t="shared" si="15"/>
        <v>32641871</v>
      </c>
      <c r="L50" s="210">
        <v>8160467.75</v>
      </c>
      <c r="M50" s="210">
        <v>8168124</v>
      </c>
      <c r="N50" s="210">
        <v>8168124</v>
      </c>
      <c r="O50" s="210">
        <v>8168125</v>
      </c>
      <c r="P50" s="210">
        <f t="shared" si="16"/>
        <v>32664840.75</v>
      </c>
      <c r="Q50" s="210">
        <v>8160467.75</v>
      </c>
      <c r="R50" s="210">
        <v>8168124</v>
      </c>
      <c r="S50" s="210">
        <v>8168124</v>
      </c>
      <c r="T50" s="210">
        <v>8168125</v>
      </c>
      <c r="U50" s="210">
        <f t="shared" si="17"/>
        <v>32664840.75</v>
      </c>
      <c r="V50" s="210">
        <v>32664841</v>
      </c>
      <c r="W50" s="210">
        <v>8160467.75</v>
      </c>
      <c r="X50" s="210">
        <v>8160467.75</v>
      </c>
      <c r="Y50" s="210">
        <v>8160467.75</v>
      </c>
      <c r="Z50" s="210">
        <v>8160467.75</v>
      </c>
      <c r="AA50" s="210">
        <f t="shared" si="18"/>
        <v>32641871</v>
      </c>
      <c r="AB50" s="210">
        <v>8321421.1747217597</v>
      </c>
      <c r="AC50" s="210">
        <v>9212040</v>
      </c>
      <c r="AD50" s="210">
        <v>7860740</v>
      </c>
      <c r="AE50" s="210">
        <v>9289847</v>
      </c>
      <c r="AF50" s="210">
        <f t="shared" si="19"/>
        <v>34684048.174721763</v>
      </c>
      <c r="AG50" s="210">
        <v>8321421.1747217597</v>
      </c>
      <c r="AH50" s="210">
        <v>9212040</v>
      </c>
      <c r="AI50" s="210">
        <v>7860740</v>
      </c>
      <c r="AJ50" s="210">
        <v>9635869</v>
      </c>
      <c r="AK50" s="210">
        <f t="shared" si="20"/>
        <v>35030070.174721763</v>
      </c>
    </row>
    <row r="51" spans="1:37">
      <c r="A51" t="s">
        <v>19</v>
      </c>
      <c r="B51" t="s">
        <v>35</v>
      </c>
      <c r="C51" t="s">
        <v>63</v>
      </c>
      <c r="D51" s="198" t="s">
        <v>97</v>
      </c>
      <c r="E51" s="195" t="s">
        <v>98</v>
      </c>
      <c r="F51" s="210">
        <v>21610946</v>
      </c>
      <c r="G51" s="210">
        <v>5402736</v>
      </c>
      <c r="H51" s="210">
        <v>5402736</v>
      </c>
      <c r="I51" s="210">
        <v>5402737</v>
      </c>
      <c r="J51" s="210">
        <v>5402737</v>
      </c>
      <c r="K51" s="210">
        <f t="shared" si="15"/>
        <v>21610946</v>
      </c>
      <c r="L51" s="210">
        <v>3542000</v>
      </c>
      <c r="M51" s="210">
        <v>4949000</v>
      </c>
      <c r="N51" s="210">
        <v>5047000</v>
      </c>
      <c r="O51" s="210">
        <v>8073000</v>
      </c>
      <c r="P51" s="210">
        <f t="shared" si="16"/>
        <v>21611000</v>
      </c>
      <c r="Q51" s="210">
        <v>3542000</v>
      </c>
      <c r="R51" s="210">
        <v>4949000</v>
      </c>
      <c r="S51" s="210">
        <v>5047000</v>
      </c>
      <c r="T51" s="210">
        <v>8073000</v>
      </c>
      <c r="U51" s="210">
        <f t="shared" si="17"/>
        <v>21611000</v>
      </c>
      <c r="V51" s="210">
        <v>21611000</v>
      </c>
      <c r="W51" s="210">
        <v>5402750</v>
      </c>
      <c r="X51" s="210">
        <v>5402750</v>
      </c>
      <c r="Y51" s="210">
        <v>5402750</v>
      </c>
      <c r="Z51" s="210">
        <v>5402750</v>
      </c>
      <c r="AA51" s="210">
        <f t="shared" si="18"/>
        <v>21611000</v>
      </c>
      <c r="AB51" s="210">
        <v>3542000</v>
      </c>
      <c r="AC51" s="210">
        <v>4949000</v>
      </c>
      <c r="AD51" s="210">
        <v>5047000</v>
      </c>
      <c r="AE51" s="210">
        <v>8073000</v>
      </c>
      <c r="AF51" s="210">
        <f t="shared" si="19"/>
        <v>21611000</v>
      </c>
      <c r="AG51" s="210">
        <v>3542000</v>
      </c>
      <c r="AH51" s="210">
        <v>4949000</v>
      </c>
      <c r="AI51" s="210">
        <v>5047000</v>
      </c>
      <c r="AJ51" s="210">
        <v>8073000</v>
      </c>
      <c r="AK51" s="210">
        <f t="shared" si="20"/>
        <v>21611000</v>
      </c>
    </row>
    <row r="52" spans="1:37">
      <c r="A52" t="s">
        <v>21</v>
      </c>
      <c r="B52" t="s">
        <v>37</v>
      </c>
      <c r="C52" t="s">
        <v>59</v>
      </c>
      <c r="D52" s="198" t="s">
        <v>99</v>
      </c>
      <c r="E52" s="195" t="s">
        <v>100</v>
      </c>
      <c r="F52" s="210">
        <v>30213930</v>
      </c>
      <c r="G52" s="210">
        <v>7553482.5</v>
      </c>
      <c r="H52" s="210">
        <v>7553482.5</v>
      </c>
      <c r="I52" s="210">
        <v>7553482.5</v>
      </c>
      <c r="J52" s="210">
        <v>7553482.5</v>
      </c>
      <c r="K52" s="210">
        <f t="shared" si="15"/>
        <v>30213930</v>
      </c>
      <c r="L52" s="210">
        <v>7553482.5</v>
      </c>
      <c r="M52" s="210">
        <v>7553482.5</v>
      </c>
      <c r="N52" s="210">
        <v>7553482.5</v>
      </c>
      <c r="O52" s="210">
        <v>7553482.5</v>
      </c>
      <c r="P52" s="210">
        <f t="shared" si="16"/>
        <v>30213930</v>
      </c>
      <c r="Q52" s="210">
        <v>7553482.5</v>
      </c>
      <c r="R52" s="210">
        <v>7553483</v>
      </c>
      <c r="S52" s="210">
        <v>7553483</v>
      </c>
      <c r="T52" s="210">
        <v>7553483</v>
      </c>
      <c r="U52" s="210">
        <f t="shared" si="17"/>
        <v>30213931.5</v>
      </c>
      <c r="V52" s="210">
        <v>30213930</v>
      </c>
      <c r="W52" s="210">
        <v>7553482.5</v>
      </c>
      <c r="X52" s="210">
        <v>7553482.5</v>
      </c>
      <c r="Y52" s="210">
        <v>7553482.5</v>
      </c>
      <c r="Z52" s="210">
        <v>7553482.5</v>
      </c>
      <c r="AA52" s="210">
        <f t="shared" si="18"/>
        <v>30213930</v>
      </c>
      <c r="AB52" s="210">
        <v>7553482.5</v>
      </c>
      <c r="AC52" s="210">
        <v>7553482.5</v>
      </c>
      <c r="AD52" s="210">
        <v>7553482.5</v>
      </c>
      <c r="AE52" s="210">
        <v>7553482.5</v>
      </c>
      <c r="AF52" s="210">
        <f t="shared" si="19"/>
        <v>30213930</v>
      </c>
      <c r="AG52" s="210">
        <v>7553482.5</v>
      </c>
      <c r="AH52" s="210">
        <v>7553483</v>
      </c>
      <c r="AI52" s="210">
        <v>7553483</v>
      </c>
      <c r="AJ52" s="210">
        <v>7553483</v>
      </c>
      <c r="AK52" s="210">
        <f t="shared" si="20"/>
        <v>30213931.5</v>
      </c>
    </row>
    <row r="53" spans="1:37">
      <c r="A53" t="s">
        <v>15</v>
      </c>
      <c r="B53" t="s">
        <v>25</v>
      </c>
      <c r="C53" t="s">
        <v>469</v>
      </c>
      <c r="D53" s="198" t="s">
        <v>101</v>
      </c>
      <c r="E53" s="195" t="s">
        <v>102</v>
      </c>
      <c r="F53" s="210">
        <v>13610619</v>
      </c>
      <c r="G53" s="210">
        <v>4470168</v>
      </c>
      <c r="H53" s="210">
        <v>3047000</v>
      </c>
      <c r="I53" s="210">
        <v>3047000</v>
      </c>
      <c r="J53" s="210">
        <v>3047000</v>
      </c>
      <c r="K53" s="210">
        <f t="shared" si="15"/>
        <v>13611168</v>
      </c>
      <c r="L53" s="210">
        <v>4470168</v>
      </c>
      <c r="M53" s="210">
        <v>3047000</v>
      </c>
      <c r="N53" s="210">
        <v>3047000</v>
      </c>
      <c r="O53" s="210">
        <v>3047000</v>
      </c>
      <c r="P53" s="210">
        <f t="shared" si="16"/>
        <v>13611168</v>
      </c>
      <c r="Q53" s="210">
        <v>4470168</v>
      </c>
      <c r="R53" s="210">
        <v>3047000</v>
      </c>
      <c r="S53" s="210">
        <v>3047000</v>
      </c>
      <c r="T53" s="210">
        <v>3047000</v>
      </c>
      <c r="U53" s="210">
        <f t="shared" si="17"/>
        <v>13611168</v>
      </c>
      <c r="V53" s="210">
        <v>13150000</v>
      </c>
      <c r="W53" s="210">
        <v>3402792</v>
      </c>
      <c r="X53" s="210">
        <v>3402792</v>
      </c>
      <c r="Y53" s="210">
        <v>3402792</v>
      </c>
      <c r="Z53" s="210">
        <v>3402792</v>
      </c>
      <c r="AA53" s="210">
        <f t="shared" si="18"/>
        <v>13611168</v>
      </c>
      <c r="AB53" s="210">
        <v>3402792</v>
      </c>
      <c r="AC53" s="210">
        <v>3402792</v>
      </c>
      <c r="AD53" s="210">
        <v>3402792</v>
      </c>
      <c r="AE53" s="210">
        <v>3402792</v>
      </c>
      <c r="AF53" s="210">
        <f t="shared" si="19"/>
        <v>13611168</v>
      </c>
      <c r="AG53" s="210">
        <v>106058</v>
      </c>
      <c r="AH53" s="210">
        <v>6809196</v>
      </c>
      <c r="AI53" s="210">
        <v>263771</v>
      </c>
      <c r="AJ53" s="210">
        <v>6432143</v>
      </c>
      <c r="AK53" s="210">
        <f t="shared" si="20"/>
        <v>13611168</v>
      </c>
    </row>
    <row r="54" spans="1:37">
      <c r="A54" t="s">
        <v>15</v>
      </c>
      <c r="B54" t="s">
        <v>27</v>
      </c>
      <c r="C54" t="s">
        <v>41</v>
      </c>
      <c r="D54" s="198" t="s">
        <v>103</v>
      </c>
      <c r="E54" s="195" t="s">
        <v>104</v>
      </c>
      <c r="F54" s="210">
        <v>15790766</v>
      </c>
      <c r="G54" s="210">
        <v>3947691.5</v>
      </c>
      <c r="H54" s="210">
        <v>3947691.5</v>
      </c>
      <c r="I54" s="210">
        <v>3947691.5</v>
      </c>
      <c r="J54" s="210">
        <v>3947691.5</v>
      </c>
      <c r="K54" s="210">
        <f t="shared" si="15"/>
        <v>15790766</v>
      </c>
      <c r="L54" s="210">
        <v>3947691.5</v>
      </c>
      <c r="M54" s="210">
        <v>3947691.5</v>
      </c>
      <c r="N54" s="210">
        <v>3947691.5</v>
      </c>
      <c r="O54" s="210">
        <v>3947691.5</v>
      </c>
      <c r="P54" s="210">
        <f t="shared" si="16"/>
        <v>15790766</v>
      </c>
      <c r="Q54" s="210">
        <v>3947691.5</v>
      </c>
      <c r="R54" s="210">
        <v>3947392</v>
      </c>
      <c r="S54" s="210">
        <v>3947692</v>
      </c>
      <c r="T54" s="210">
        <v>3947990</v>
      </c>
      <c r="U54" s="210">
        <f t="shared" si="17"/>
        <v>15790765.5</v>
      </c>
      <c r="V54" s="210">
        <v>16163864</v>
      </c>
      <c r="W54" s="210">
        <v>4000000</v>
      </c>
      <c r="X54" s="210">
        <v>4041000</v>
      </c>
      <c r="Y54" s="210">
        <v>4041000</v>
      </c>
      <c r="Z54" s="210">
        <v>4081864</v>
      </c>
      <c r="AA54" s="210">
        <f t="shared" si="18"/>
        <v>16163864</v>
      </c>
      <c r="AB54" s="210">
        <v>4000000</v>
      </c>
      <c r="AC54" s="210">
        <v>4041000</v>
      </c>
      <c r="AD54" s="210">
        <v>4041000</v>
      </c>
      <c r="AE54" s="210">
        <v>3881279</v>
      </c>
      <c r="AF54" s="210">
        <f t="shared" si="19"/>
        <v>15963279</v>
      </c>
      <c r="AG54" s="210">
        <v>3940602</v>
      </c>
      <c r="AH54" s="210">
        <v>4041000</v>
      </c>
      <c r="AI54" s="210">
        <v>4041000</v>
      </c>
      <c r="AJ54" s="210">
        <v>3940677</v>
      </c>
      <c r="AK54" s="210">
        <f t="shared" si="20"/>
        <v>15963279</v>
      </c>
    </row>
    <row r="55" spans="1:37">
      <c r="A55" t="s">
        <v>17</v>
      </c>
      <c r="B55" t="s">
        <v>33</v>
      </c>
      <c r="C55" t="s">
        <v>53</v>
      </c>
      <c r="D55" s="198" t="s">
        <v>105</v>
      </c>
      <c r="E55" s="195" t="s">
        <v>106</v>
      </c>
      <c r="F55" s="210">
        <v>48464614</v>
      </c>
      <c r="G55" s="210">
        <v>11878653.5</v>
      </c>
      <c r="H55" s="210">
        <v>11878653.5</v>
      </c>
      <c r="I55" s="210">
        <v>11878653.5</v>
      </c>
      <c r="J55" s="210">
        <v>11878653.5</v>
      </c>
      <c r="K55" s="210">
        <f t="shared" si="15"/>
        <v>47514614</v>
      </c>
      <c r="L55" s="210">
        <v>11878653.5</v>
      </c>
      <c r="M55" s="210">
        <v>11878653.5</v>
      </c>
      <c r="N55" s="210">
        <v>11878653.5</v>
      </c>
      <c r="O55" s="210">
        <v>11878653.5</v>
      </c>
      <c r="P55" s="210">
        <f t="shared" si="16"/>
        <v>47514614</v>
      </c>
      <c r="Q55" s="210">
        <v>0</v>
      </c>
      <c r="R55" s="210">
        <v>0</v>
      </c>
      <c r="S55" s="210">
        <v>35635962</v>
      </c>
      <c r="T55" s="210">
        <v>11878652</v>
      </c>
      <c r="U55" s="210">
        <f t="shared" si="17"/>
        <v>47514614</v>
      </c>
      <c r="V55" s="210">
        <v>48464614</v>
      </c>
      <c r="W55" s="210">
        <v>11878653.5</v>
      </c>
      <c r="X55" s="210">
        <v>11878653.5</v>
      </c>
      <c r="Y55" s="210">
        <v>11878653.5</v>
      </c>
      <c r="Z55" s="210">
        <v>11878653.5</v>
      </c>
      <c r="AA55" s="210">
        <f t="shared" si="18"/>
        <v>47514614</v>
      </c>
      <c r="AB55" s="210">
        <v>11878653.5</v>
      </c>
      <c r="AC55" s="210">
        <v>11878653.5</v>
      </c>
      <c r="AD55" s="210">
        <v>11878653.5</v>
      </c>
      <c r="AE55" s="210">
        <v>11878653.5</v>
      </c>
      <c r="AF55" s="210">
        <f t="shared" si="19"/>
        <v>47514614</v>
      </c>
      <c r="AG55" s="210">
        <v>11582904</v>
      </c>
      <c r="AH55" s="210">
        <v>11837904</v>
      </c>
      <c r="AI55" s="210">
        <v>11878654</v>
      </c>
      <c r="AJ55" s="210">
        <v>12041052</v>
      </c>
      <c r="AK55" s="210">
        <f t="shared" si="20"/>
        <v>47340514</v>
      </c>
    </row>
    <row r="56" spans="1:37">
      <c r="A56" t="s">
        <v>19</v>
      </c>
      <c r="B56" t="s">
        <v>35</v>
      </c>
      <c r="C56" t="s">
        <v>63</v>
      </c>
      <c r="D56" s="198" t="s">
        <v>107</v>
      </c>
      <c r="E56" s="195" t="s">
        <v>108</v>
      </c>
      <c r="F56" s="210">
        <v>20475950</v>
      </c>
      <c r="G56" s="210">
        <v>5118988</v>
      </c>
      <c r="H56" s="210">
        <v>5118988</v>
      </c>
      <c r="I56" s="210">
        <v>5118987</v>
      </c>
      <c r="J56" s="210">
        <v>5118987</v>
      </c>
      <c r="K56" s="210">
        <f t="shared" si="15"/>
        <v>20475950</v>
      </c>
      <c r="L56" s="210">
        <v>4266715</v>
      </c>
      <c r="M56" s="210">
        <v>4630215</v>
      </c>
      <c r="N56" s="210">
        <v>4266715</v>
      </c>
      <c r="O56" s="210">
        <v>4630215</v>
      </c>
      <c r="P56" s="210">
        <f t="shared" si="16"/>
        <v>17793860</v>
      </c>
      <c r="Q56" s="210">
        <v>0</v>
      </c>
      <c r="R56" s="210">
        <v>8896599</v>
      </c>
      <c r="S56" s="210">
        <v>0</v>
      </c>
      <c r="T56" s="210">
        <v>8896509</v>
      </c>
      <c r="U56" s="210">
        <f t="shared" si="17"/>
        <v>17793108</v>
      </c>
      <c r="V56" s="210">
        <v>18358232</v>
      </c>
      <c r="W56" s="210">
        <v>4589558</v>
      </c>
      <c r="X56" s="210">
        <v>4589558</v>
      </c>
      <c r="Y56" s="210">
        <v>4589558</v>
      </c>
      <c r="Z56" s="210">
        <v>4589558</v>
      </c>
      <c r="AA56" s="210">
        <f t="shared" si="18"/>
        <v>18358232</v>
      </c>
      <c r="AB56" s="210">
        <v>4448441</v>
      </c>
      <c r="AC56" s="210">
        <v>4448441</v>
      </c>
      <c r="AD56" s="210">
        <v>4448441</v>
      </c>
      <c r="AE56" s="210">
        <v>4448534</v>
      </c>
      <c r="AF56" s="210">
        <f t="shared" si="19"/>
        <v>17793857</v>
      </c>
      <c r="AG56" s="210">
        <v>3709412</v>
      </c>
      <c r="AH56" s="210">
        <v>3778969</v>
      </c>
      <c r="AI56" s="210">
        <v>3728208</v>
      </c>
      <c r="AJ56" s="210">
        <v>5979225</v>
      </c>
      <c r="AK56" s="210">
        <f t="shared" si="20"/>
        <v>17195814</v>
      </c>
    </row>
    <row r="57" spans="1:37">
      <c r="A57" t="s">
        <v>17</v>
      </c>
      <c r="B57" t="s">
        <v>33</v>
      </c>
      <c r="C57" t="s">
        <v>51</v>
      </c>
      <c r="D57" s="198" t="s">
        <v>109</v>
      </c>
      <c r="E57" s="195" t="s">
        <v>110</v>
      </c>
      <c r="F57" s="210">
        <v>20533930</v>
      </c>
      <c r="G57" s="210">
        <v>5133482</v>
      </c>
      <c r="H57" s="210">
        <v>5133482</v>
      </c>
      <c r="I57" s="210">
        <v>5133482</v>
      </c>
      <c r="J57" s="210">
        <v>5133482</v>
      </c>
      <c r="K57" s="210">
        <f t="shared" si="15"/>
        <v>20533928</v>
      </c>
      <c r="L57" s="210">
        <v>5133482</v>
      </c>
      <c r="M57" s="210">
        <v>5133482</v>
      </c>
      <c r="N57" s="210">
        <v>5133482</v>
      </c>
      <c r="O57" s="210">
        <v>5133482</v>
      </c>
      <c r="P57" s="210">
        <f t="shared" si="16"/>
        <v>20533928</v>
      </c>
      <c r="Q57" s="210">
        <v>5133482</v>
      </c>
      <c r="R57" s="210">
        <v>5133482</v>
      </c>
      <c r="S57" s="210">
        <v>5133482</v>
      </c>
      <c r="T57" s="210">
        <v>5133482</v>
      </c>
      <c r="U57" s="210">
        <f t="shared" si="17"/>
        <v>20533928</v>
      </c>
      <c r="V57" s="210">
        <v>20533930</v>
      </c>
      <c r="W57" s="210">
        <v>4735483</v>
      </c>
      <c r="X57" s="210">
        <v>4735483</v>
      </c>
      <c r="Y57" s="210">
        <v>5060482</v>
      </c>
      <c r="Z57" s="210">
        <v>6002482</v>
      </c>
      <c r="AA57" s="210">
        <f t="shared" si="18"/>
        <v>20533930</v>
      </c>
      <c r="AB57" s="210">
        <v>4735483</v>
      </c>
      <c r="AC57" s="210">
        <v>4735483</v>
      </c>
      <c r="AD57" s="210">
        <v>5060482</v>
      </c>
      <c r="AE57" s="210">
        <v>6002482</v>
      </c>
      <c r="AF57" s="210">
        <f t="shared" si="19"/>
        <v>20533930</v>
      </c>
      <c r="AG57" s="210">
        <v>4735483</v>
      </c>
      <c r="AH57" s="210">
        <v>4735483</v>
      </c>
      <c r="AI57" s="210">
        <v>5079482</v>
      </c>
      <c r="AJ57" s="210">
        <v>4725209</v>
      </c>
      <c r="AK57" s="210">
        <f t="shared" si="20"/>
        <v>19275657</v>
      </c>
    </row>
    <row r="58" spans="1:37">
      <c r="A58" t="s">
        <v>15</v>
      </c>
      <c r="B58" t="s">
        <v>25</v>
      </c>
      <c r="C58" t="s">
        <v>45</v>
      </c>
      <c r="D58" s="198" t="s">
        <v>111</v>
      </c>
      <c r="E58" s="195" t="s">
        <v>112</v>
      </c>
      <c r="F58" s="210">
        <v>25509516</v>
      </c>
      <c r="G58" s="210">
        <v>6377500</v>
      </c>
      <c r="H58" s="210">
        <v>6377500</v>
      </c>
      <c r="I58" s="210">
        <v>6377500</v>
      </c>
      <c r="J58" s="210">
        <v>6377500</v>
      </c>
      <c r="K58" s="210">
        <f t="shared" si="15"/>
        <v>25510000</v>
      </c>
      <c r="L58" s="210">
        <v>6377500</v>
      </c>
      <c r="M58" s="210">
        <v>6377500</v>
      </c>
      <c r="N58" s="210">
        <v>6377500</v>
      </c>
      <c r="O58" s="210">
        <v>6377500</v>
      </c>
      <c r="P58" s="210">
        <f t="shared" si="16"/>
        <v>25510000</v>
      </c>
      <c r="Q58" s="210">
        <v>7605250</v>
      </c>
      <c r="R58" s="210">
        <v>5967750</v>
      </c>
      <c r="S58" s="210">
        <v>5877000</v>
      </c>
      <c r="T58" s="210">
        <v>6060000</v>
      </c>
      <c r="U58" s="210">
        <f t="shared" si="17"/>
        <v>25510000</v>
      </c>
      <c r="V58" s="210">
        <v>25509516</v>
      </c>
      <c r="W58" s="210">
        <v>6377500</v>
      </c>
      <c r="X58" s="210">
        <v>6377500</v>
      </c>
      <c r="Y58" s="210">
        <v>6377500</v>
      </c>
      <c r="Z58" s="210">
        <v>6377500</v>
      </c>
      <c r="AA58" s="210">
        <f t="shared" si="18"/>
        <v>25510000</v>
      </c>
      <c r="AB58" s="210">
        <v>6377500</v>
      </c>
      <c r="AC58" s="210">
        <v>6270833.3333299998</v>
      </c>
      <c r="AD58" s="210">
        <v>6194833.333335001</v>
      </c>
      <c r="AE58" s="210">
        <v>6194833.333335001</v>
      </c>
      <c r="AF58" s="210">
        <f t="shared" si="19"/>
        <v>25038000.000000004</v>
      </c>
      <c r="AG58" s="210">
        <v>6435944.9000000004</v>
      </c>
      <c r="AH58" s="210">
        <v>5620555.0999999996</v>
      </c>
      <c r="AI58" s="210">
        <v>6011250</v>
      </c>
      <c r="AJ58" s="210">
        <v>6480352</v>
      </c>
      <c r="AK58" s="210">
        <f t="shared" si="20"/>
        <v>24548102</v>
      </c>
    </row>
    <row r="59" spans="1:37">
      <c r="A59" t="s">
        <v>15</v>
      </c>
      <c r="B59" t="s">
        <v>25</v>
      </c>
      <c r="C59" t="s">
        <v>45</v>
      </c>
      <c r="D59" s="198" t="s">
        <v>113</v>
      </c>
      <c r="E59" s="195" t="s">
        <v>114</v>
      </c>
      <c r="F59" s="210">
        <v>91674935</v>
      </c>
      <c r="G59" s="210">
        <v>22918733.75</v>
      </c>
      <c r="H59" s="210">
        <v>22918733.75</v>
      </c>
      <c r="I59" s="210">
        <v>22918733.75</v>
      </c>
      <c r="J59" s="210">
        <v>22918733.75</v>
      </c>
      <c r="K59" s="210">
        <f t="shared" si="15"/>
        <v>91674935</v>
      </c>
      <c r="L59" s="210">
        <v>23507394</v>
      </c>
      <c r="M59" s="210">
        <v>24262943</v>
      </c>
      <c r="N59" s="210">
        <v>24031372</v>
      </c>
      <c r="O59" s="210">
        <v>25927480</v>
      </c>
      <c r="P59" s="210">
        <f t="shared" si="16"/>
        <v>97729189</v>
      </c>
      <c r="Q59" s="210">
        <v>23507394</v>
      </c>
      <c r="R59" s="210">
        <v>24262943</v>
      </c>
      <c r="S59" s="210">
        <v>24031372</v>
      </c>
      <c r="T59" s="210">
        <v>25711565</v>
      </c>
      <c r="U59" s="210">
        <f t="shared" si="17"/>
        <v>97513274</v>
      </c>
      <c r="V59" s="210">
        <v>91674935</v>
      </c>
      <c r="W59" s="210">
        <v>22918733.75</v>
      </c>
      <c r="X59" s="210">
        <v>22918733.75</v>
      </c>
      <c r="Y59" s="210">
        <v>22918733.75</v>
      </c>
      <c r="Z59" s="210">
        <v>22918733.75</v>
      </c>
      <c r="AA59" s="210">
        <f t="shared" si="18"/>
        <v>91674935</v>
      </c>
      <c r="AB59" s="210">
        <v>23507394</v>
      </c>
      <c r="AC59" s="210">
        <v>24262943</v>
      </c>
      <c r="AD59" s="210">
        <v>24031372</v>
      </c>
      <c r="AE59" s="210">
        <v>25927480</v>
      </c>
      <c r="AF59" s="210">
        <f t="shared" si="19"/>
        <v>97729189</v>
      </c>
      <c r="AG59" s="210">
        <v>23507394</v>
      </c>
      <c r="AH59" s="210">
        <v>24262943</v>
      </c>
      <c r="AI59" s="210">
        <v>24031372</v>
      </c>
      <c r="AJ59" s="210">
        <v>25711565</v>
      </c>
      <c r="AK59" s="210">
        <f t="shared" si="20"/>
        <v>97513274</v>
      </c>
    </row>
    <row r="60" spans="1:37">
      <c r="A60" t="s">
        <v>19</v>
      </c>
      <c r="B60" t="s">
        <v>35</v>
      </c>
      <c r="C60" t="s">
        <v>63</v>
      </c>
      <c r="D60" s="198" t="s">
        <v>115</v>
      </c>
      <c r="E60" s="195" t="s">
        <v>116</v>
      </c>
      <c r="F60" s="210">
        <v>626833</v>
      </c>
      <c r="G60" s="210">
        <v>156708.31932733534</v>
      </c>
      <c r="H60" s="210">
        <v>156708.31932733534</v>
      </c>
      <c r="I60" s="210">
        <v>156708.31932733534</v>
      </c>
      <c r="J60" s="210">
        <v>156708.31932733534</v>
      </c>
      <c r="K60" s="210">
        <f t="shared" si="15"/>
        <v>626833.27730934136</v>
      </c>
      <c r="L60" s="210">
        <v>156708.31932733534</v>
      </c>
      <c r="M60" s="210">
        <v>156708.31932733534</v>
      </c>
      <c r="N60" s="210">
        <v>156708.31932733534</v>
      </c>
      <c r="O60" s="210">
        <v>156708.31932733534</v>
      </c>
      <c r="P60" s="210">
        <f t="shared" si="16"/>
        <v>626833.27730934136</v>
      </c>
      <c r="Q60" s="210">
        <v>156708.31932733534</v>
      </c>
      <c r="R60" s="210">
        <v>156708.31932733534</v>
      </c>
      <c r="S60" s="210">
        <v>156708.31932733534</v>
      </c>
      <c r="T60" s="210">
        <v>156708</v>
      </c>
      <c r="U60" s="210">
        <f t="shared" si="17"/>
        <v>626832.95798200602</v>
      </c>
      <c r="V60" s="210">
        <v>626956</v>
      </c>
      <c r="W60" s="210">
        <v>156739</v>
      </c>
      <c r="X60" s="210">
        <v>156739</v>
      </c>
      <c r="Y60" s="210">
        <v>156739</v>
      </c>
      <c r="Z60" s="210">
        <v>156739</v>
      </c>
      <c r="AA60" s="210">
        <f t="shared" si="18"/>
        <v>626956</v>
      </c>
      <c r="AB60" s="210">
        <v>77450</v>
      </c>
      <c r="AC60" s="210">
        <v>178050</v>
      </c>
      <c r="AD60" s="210">
        <v>182750</v>
      </c>
      <c r="AE60" s="210">
        <v>148750</v>
      </c>
      <c r="AF60" s="210">
        <f t="shared" si="19"/>
        <v>587000</v>
      </c>
      <c r="AG60" s="210">
        <v>101750</v>
      </c>
      <c r="AH60" s="210">
        <v>115750</v>
      </c>
      <c r="AI60" s="210">
        <v>143750</v>
      </c>
      <c r="AJ60" s="210">
        <v>225750</v>
      </c>
      <c r="AK60" s="210">
        <f t="shared" si="20"/>
        <v>587000</v>
      </c>
    </row>
    <row r="61" spans="1:37">
      <c r="A61" t="s">
        <v>21</v>
      </c>
      <c r="B61" t="s">
        <v>39</v>
      </c>
      <c r="C61" t="s">
        <v>55</v>
      </c>
      <c r="D61" s="198" t="s">
        <v>117</v>
      </c>
      <c r="E61" s="195" t="s">
        <v>118</v>
      </c>
      <c r="F61" s="210">
        <v>51423000</v>
      </c>
      <c r="G61" s="210">
        <v>12812500</v>
      </c>
      <c r="H61" s="210">
        <v>12812500</v>
      </c>
      <c r="I61" s="210">
        <v>12812500</v>
      </c>
      <c r="J61" s="210">
        <v>12812500</v>
      </c>
      <c r="K61" s="210">
        <f t="shared" si="15"/>
        <v>51250000</v>
      </c>
      <c r="L61" s="210">
        <v>13119000</v>
      </c>
      <c r="M61" s="210">
        <v>13125000</v>
      </c>
      <c r="N61" s="210">
        <v>13125000</v>
      </c>
      <c r="O61" s="210">
        <v>13124000</v>
      </c>
      <c r="P61" s="210">
        <f t="shared" si="16"/>
        <v>52493000</v>
      </c>
      <c r="Q61" s="210">
        <v>13018000</v>
      </c>
      <c r="R61" s="210">
        <v>12608000</v>
      </c>
      <c r="S61" s="210">
        <v>12791000</v>
      </c>
      <c r="T61" s="210">
        <v>13395000</v>
      </c>
      <c r="U61" s="210">
        <f t="shared" si="17"/>
        <v>51812000</v>
      </c>
      <c r="V61" s="210">
        <v>51423000</v>
      </c>
      <c r="W61" s="210">
        <v>12812500</v>
      </c>
      <c r="X61" s="210">
        <v>12812500</v>
      </c>
      <c r="Y61" s="210">
        <v>12812500</v>
      </c>
      <c r="Z61" s="210">
        <v>12812500</v>
      </c>
      <c r="AA61" s="210">
        <f t="shared" si="18"/>
        <v>51250000</v>
      </c>
      <c r="AB61" s="210">
        <v>13119000</v>
      </c>
      <c r="AC61" s="210">
        <v>13125000</v>
      </c>
      <c r="AD61" s="210">
        <v>13125000</v>
      </c>
      <c r="AE61" s="210">
        <v>13124000</v>
      </c>
      <c r="AF61" s="210">
        <f t="shared" si="19"/>
        <v>52493000</v>
      </c>
      <c r="AG61" s="210">
        <v>12230000</v>
      </c>
      <c r="AH61" s="210">
        <v>13582000</v>
      </c>
      <c r="AI61" s="210">
        <v>13126000</v>
      </c>
      <c r="AJ61" s="210">
        <v>13038000</v>
      </c>
      <c r="AK61" s="210">
        <f t="shared" si="20"/>
        <v>51976000</v>
      </c>
    </row>
    <row r="62" spans="1:37">
      <c r="A62" t="s">
        <v>15</v>
      </c>
      <c r="B62" t="s">
        <v>23</v>
      </c>
      <c r="C62" t="s">
        <v>43</v>
      </c>
      <c r="D62" s="198" t="s">
        <v>119</v>
      </c>
      <c r="E62" s="195" t="s">
        <v>120</v>
      </c>
      <c r="F62" s="210">
        <v>44579110</v>
      </c>
      <c r="G62" s="210">
        <v>11144777</v>
      </c>
      <c r="H62" s="210">
        <v>11144778</v>
      </c>
      <c r="I62" s="210">
        <v>11144777</v>
      </c>
      <c r="J62" s="210">
        <v>11144778</v>
      </c>
      <c r="K62" s="210">
        <f t="shared" si="15"/>
        <v>44579110</v>
      </c>
      <c r="L62" s="210">
        <v>11144777</v>
      </c>
      <c r="M62" s="210">
        <v>11144778</v>
      </c>
      <c r="N62" s="210">
        <v>11144777</v>
      </c>
      <c r="O62" s="210">
        <v>11144778</v>
      </c>
      <c r="P62" s="210">
        <f t="shared" si="16"/>
        <v>44579110</v>
      </c>
      <c r="Q62" s="210">
        <v>11144777</v>
      </c>
      <c r="R62" s="210">
        <v>11144778</v>
      </c>
      <c r="S62" s="210">
        <v>11144777</v>
      </c>
      <c r="T62" s="210">
        <v>10381898</v>
      </c>
      <c r="U62" s="210">
        <f t="shared" si="17"/>
        <v>43816230</v>
      </c>
      <c r="V62" s="210">
        <v>44579110</v>
      </c>
      <c r="W62" s="210">
        <v>11144777</v>
      </c>
      <c r="X62" s="210">
        <v>11144778</v>
      </c>
      <c r="Y62" s="210">
        <v>11144777</v>
      </c>
      <c r="Z62" s="210">
        <v>11144778</v>
      </c>
      <c r="AA62" s="210">
        <f t="shared" si="18"/>
        <v>44579110</v>
      </c>
      <c r="AB62" s="210">
        <v>11144777</v>
      </c>
      <c r="AC62" s="210">
        <v>11144778</v>
      </c>
      <c r="AD62" s="210">
        <v>11144777</v>
      </c>
      <c r="AE62" s="210">
        <v>11144778</v>
      </c>
      <c r="AF62" s="210">
        <f t="shared" si="19"/>
        <v>44579110</v>
      </c>
      <c r="AG62" s="210">
        <v>11144777</v>
      </c>
      <c r="AH62" s="210">
        <v>11144778</v>
      </c>
      <c r="AI62" s="210">
        <v>11144777</v>
      </c>
      <c r="AJ62" s="210">
        <v>11144778</v>
      </c>
      <c r="AK62" s="210">
        <f t="shared" si="20"/>
        <v>44579110</v>
      </c>
    </row>
    <row r="63" spans="1:37">
      <c r="A63" t="s">
        <v>17</v>
      </c>
      <c r="B63" t="s">
        <v>31</v>
      </c>
      <c r="C63" t="s">
        <v>49</v>
      </c>
      <c r="D63" s="198" t="s">
        <v>121</v>
      </c>
      <c r="E63" s="195" t="s">
        <v>122</v>
      </c>
      <c r="F63" s="210">
        <v>55899742</v>
      </c>
      <c r="G63" s="210">
        <v>13974936</v>
      </c>
      <c r="H63" s="210">
        <v>13974935</v>
      </c>
      <c r="I63" s="210">
        <v>13974936</v>
      </c>
      <c r="J63" s="210">
        <v>13974935</v>
      </c>
      <c r="K63" s="210">
        <f t="shared" si="15"/>
        <v>55899742</v>
      </c>
      <c r="L63" s="210">
        <v>13974936</v>
      </c>
      <c r="M63" s="210">
        <v>13974935</v>
      </c>
      <c r="N63" s="210">
        <v>13974936</v>
      </c>
      <c r="O63" s="210">
        <v>13974935</v>
      </c>
      <c r="P63" s="210">
        <f t="shared" si="16"/>
        <v>55899742</v>
      </c>
      <c r="Q63" s="210">
        <v>13974936</v>
      </c>
      <c r="R63" s="210">
        <v>13974935</v>
      </c>
      <c r="S63" s="210">
        <v>13974935</v>
      </c>
      <c r="T63" s="210">
        <v>13974936</v>
      </c>
      <c r="U63" s="210">
        <f t="shared" si="17"/>
        <v>55899742</v>
      </c>
      <c r="V63" s="210">
        <v>55899742</v>
      </c>
      <c r="W63" s="210">
        <v>13974936</v>
      </c>
      <c r="X63" s="210">
        <v>13974935</v>
      </c>
      <c r="Y63" s="210">
        <v>13974936</v>
      </c>
      <c r="Z63" s="210">
        <v>13974935</v>
      </c>
      <c r="AA63" s="210">
        <f t="shared" si="18"/>
        <v>55899742</v>
      </c>
      <c r="AB63" s="210">
        <v>13331812</v>
      </c>
      <c r="AC63" s="210">
        <v>13096559</v>
      </c>
      <c r="AD63" s="210">
        <v>13143385</v>
      </c>
      <c r="AE63" s="210">
        <v>15067173</v>
      </c>
      <c r="AF63" s="210">
        <f t="shared" si="19"/>
        <v>54638929</v>
      </c>
      <c r="AG63" s="210">
        <v>13331812</v>
      </c>
      <c r="AH63" s="210">
        <v>13096559</v>
      </c>
      <c r="AI63" s="210">
        <v>13143385</v>
      </c>
      <c r="AJ63" s="210">
        <v>14695568</v>
      </c>
      <c r="AK63" s="210">
        <f t="shared" si="20"/>
        <v>54267324</v>
      </c>
    </row>
    <row r="64" spans="1:37">
      <c r="A64" t="s">
        <v>19</v>
      </c>
      <c r="B64" t="s">
        <v>35</v>
      </c>
      <c r="C64" t="s">
        <v>63</v>
      </c>
      <c r="D64" s="198" t="s">
        <v>123</v>
      </c>
      <c r="E64" s="195" t="s">
        <v>124</v>
      </c>
      <c r="F64" s="210">
        <v>24499792</v>
      </c>
      <c r="G64" s="210">
        <v>6124948.0886619305</v>
      </c>
      <c r="H64" s="210">
        <v>6124948.0886619305</v>
      </c>
      <c r="I64" s="210">
        <v>6124948.0886619305</v>
      </c>
      <c r="J64" s="210">
        <v>6124948.0886619305</v>
      </c>
      <c r="K64" s="210">
        <f t="shared" si="15"/>
        <v>24499792.354647722</v>
      </c>
      <c r="L64" s="210">
        <v>6124948.0886619305</v>
      </c>
      <c r="M64" s="210">
        <v>6124948.0886619305</v>
      </c>
      <c r="N64" s="210">
        <v>6124948.0886619305</v>
      </c>
      <c r="O64" s="210">
        <v>6124948.0886619305</v>
      </c>
      <c r="P64" s="210">
        <f t="shared" si="16"/>
        <v>24499792.354647722</v>
      </c>
      <c r="Q64" s="210">
        <v>6124948.0886619296</v>
      </c>
      <c r="R64" s="210">
        <v>6124948</v>
      </c>
      <c r="S64" s="210">
        <v>6124948</v>
      </c>
      <c r="T64" s="210">
        <v>6124948</v>
      </c>
      <c r="U64" s="210">
        <f t="shared" si="17"/>
        <v>24499792.088661931</v>
      </c>
      <c r="V64" s="210">
        <v>24499792</v>
      </c>
      <c r="W64" s="210">
        <v>6124948</v>
      </c>
      <c r="X64" s="210">
        <v>6124948</v>
      </c>
      <c r="Y64" s="210">
        <v>6124948</v>
      </c>
      <c r="Z64" s="210">
        <v>6124948</v>
      </c>
      <c r="AA64" s="210">
        <f t="shared" si="18"/>
        <v>24499792</v>
      </c>
      <c r="AB64" s="210">
        <v>6124948</v>
      </c>
      <c r="AC64" s="210">
        <v>6124948</v>
      </c>
      <c r="AD64" s="210">
        <v>6124948</v>
      </c>
      <c r="AE64" s="210">
        <v>6124948</v>
      </c>
      <c r="AF64" s="210">
        <f t="shared" si="19"/>
        <v>24499792</v>
      </c>
      <c r="AG64" s="210">
        <v>6014700</v>
      </c>
      <c r="AH64" s="210">
        <v>6055233</v>
      </c>
      <c r="AI64" s="210">
        <v>5901141</v>
      </c>
      <c r="AJ64" s="210">
        <v>5765316</v>
      </c>
      <c r="AK64" s="210">
        <f t="shared" si="20"/>
        <v>23736390</v>
      </c>
    </row>
    <row r="65" spans="1:37">
      <c r="A65" t="s">
        <v>15</v>
      </c>
      <c r="B65" t="s">
        <v>25</v>
      </c>
      <c r="C65" t="s">
        <v>43</v>
      </c>
      <c r="D65" s="198" t="s">
        <v>125</v>
      </c>
      <c r="E65" s="195" t="s">
        <v>126</v>
      </c>
      <c r="F65" s="210">
        <v>40770381</v>
      </c>
      <c r="G65" s="210">
        <v>10192500</v>
      </c>
      <c r="H65" s="210">
        <v>10192500</v>
      </c>
      <c r="I65" s="210">
        <v>10192500</v>
      </c>
      <c r="J65" s="210">
        <v>10192881</v>
      </c>
      <c r="K65" s="210">
        <f t="shared" si="15"/>
        <v>40770381</v>
      </c>
      <c r="L65" s="210">
        <v>10192500</v>
      </c>
      <c r="M65" s="210">
        <v>10192500</v>
      </c>
      <c r="N65" s="210">
        <v>10192500</v>
      </c>
      <c r="O65" s="210">
        <v>10192881</v>
      </c>
      <c r="P65" s="210">
        <f t="shared" si="16"/>
        <v>40770381</v>
      </c>
      <c r="Q65" s="210">
        <v>10192500</v>
      </c>
      <c r="R65" s="210">
        <v>10192500</v>
      </c>
      <c r="S65" s="210">
        <v>10192500</v>
      </c>
      <c r="T65" s="210">
        <v>10192881</v>
      </c>
      <c r="U65" s="210">
        <f t="shared" si="17"/>
        <v>40770381</v>
      </c>
      <c r="V65" s="210">
        <v>40770381</v>
      </c>
      <c r="W65" s="210">
        <v>10192500</v>
      </c>
      <c r="X65" s="210">
        <v>10192500</v>
      </c>
      <c r="Y65" s="210">
        <v>10192500</v>
      </c>
      <c r="Z65" s="210">
        <v>10192881</v>
      </c>
      <c r="AA65" s="210">
        <f t="shared" si="18"/>
        <v>40770381</v>
      </c>
      <c r="AB65" s="210">
        <v>10192500</v>
      </c>
      <c r="AC65" s="210">
        <v>10192500</v>
      </c>
      <c r="AD65" s="210">
        <v>10192500</v>
      </c>
      <c r="AE65" s="210">
        <v>10192881</v>
      </c>
      <c r="AF65" s="210">
        <f t="shared" si="19"/>
        <v>40770381</v>
      </c>
      <c r="AG65" s="210">
        <v>10192500</v>
      </c>
      <c r="AH65" s="210">
        <v>10192500</v>
      </c>
      <c r="AI65" s="210">
        <v>10192500</v>
      </c>
      <c r="AJ65" s="210">
        <v>10192881</v>
      </c>
      <c r="AK65" s="210">
        <f t="shared" si="20"/>
        <v>40770381</v>
      </c>
    </row>
    <row r="66" spans="1:37">
      <c r="A66" t="s">
        <v>15</v>
      </c>
      <c r="B66" t="s">
        <v>23</v>
      </c>
      <c r="C66" t="s">
        <v>43</v>
      </c>
      <c r="D66" s="198" t="s">
        <v>127</v>
      </c>
      <c r="E66" s="195" t="s">
        <v>128</v>
      </c>
      <c r="F66" s="210">
        <v>8014224</v>
      </c>
      <c r="G66" s="210">
        <v>2003556</v>
      </c>
      <c r="H66" s="210">
        <v>2003556</v>
      </c>
      <c r="I66" s="210">
        <v>2003556</v>
      </c>
      <c r="J66" s="210">
        <v>2003556</v>
      </c>
      <c r="K66" s="210">
        <f t="shared" si="15"/>
        <v>8014224</v>
      </c>
      <c r="L66" s="210">
        <v>2003556</v>
      </c>
      <c r="M66" s="210">
        <v>2003556</v>
      </c>
      <c r="N66" s="210">
        <v>2003556</v>
      </c>
      <c r="O66" s="210">
        <v>2003556</v>
      </c>
      <c r="P66" s="210">
        <f t="shared" si="16"/>
        <v>8014224</v>
      </c>
      <c r="Q66" s="210">
        <v>2003556</v>
      </c>
      <c r="R66" s="210">
        <v>2003556</v>
      </c>
      <c r="S66" s="210">
        <v>2004556</v>
      </c>
      <c r="T66" s="210">
        <v>2002556</v>
      </c>
      <c r="U66" s="210">
        <f t="shared" si="17"/>
        <v>8014224</v>
      </c>
      <c r="V66" s="210">
        <v>8014001</v>
      </c>
      <c r="W66" s="210">
        <v>2003500.25</v>
      </c>
      <c r="X66" s="210">
        <v>2003500.25</v>
      </c>
      <c r="Y66" s="210">
        <v>2003500.25</v>
      </c>
      <c r="Z66" s="210">
        <v>2003500.25</v>
      </c>
      <c r="AA66" s="210">
        <f t="shared" si="18"/>
        <v>8014001</v>
      </c>
      <c r="AB66" s="210">
        <v>2003500</v>
      </c>
      <c r="AC66" s="210">
        <v>2003500</v>
      </c>
      <c r="AD66" s="210">
        <v>2003500</v>
      </c>
      <c r="AE66" s="210">
        <v>2003500</v>
      </c>
      <c r="AF66" s="210">
        <f t="shared" si="19"/>
        <v>8014000</v>
      </c>
      <c r="AG66" s="210">
        <v>928933</v>
      </c>
      <c r="AH66" s="210">
        <v>2541716</v>
      </c>
      <c r="AI66" s="210">
        <v>2741799</v>
      </c>
      <c r="AJ66" s="210">
        <v>1801553</v>
      </c>
      <c r="AK66" s="210">
        <f t="shared" si="20"/>
        <v>8014001</v>
      </c>
    </row>
    <row r="67" spans="1:37">
      <c r="A67" t="s">
        <v>17</v>
      </c>
      <c r="B67" t="s">
        <v>29</v>
      </c>
      <c r="C67" t="s">
        <v>47</v>
      </c>
      <c r="D67" s="198" t="s">
        <v>129</v>
      </c>
      <c r="E67" s="195" t="s">
        <v>130</v>
      </c>
      <c r="F67" s="210">
        <v>21108304</v>
      </c>
      <c r="G67" s="210">
        <v>5277076</v>
      </c>
      <c r="H67" s="210">
        <v>5277076</v>
      </c>
      <c r="I67" s="210">
        <v>5277076</v>
      </c>
      <c r="J67" s="210">
        <v>5277076</v>
      </c>
      <c r="K67" s="210">
        <f t="shared" si="15"/>
        <v>21108304</v>
      </c>
      <c r="L67" s="210">
        <v>5277076</v>
      </c>
      <c r="M67" s="210">
        <v>5277076</v>
      </c>
      <c r="N67" s="210">
        <v>5277076</v>
      </c>
      <c r="O67" s="210">
        <v>5277076</v>
      </c>
      <c r="P67" s="210">
        <f t="shared" si="16"/>
        <v>21108304</v>
      </c>
      <c r="Q67" s="210">
        <v>5277076</v>
      </c>
      <c r="R67" s="210">
        <v>5277076</v>
      </c>
      <c r="S67" s="210">
        <v>5277076</v>
      </c>
      <c r="T67" s="210">
        <v>5277076</v>
      </c>
      <c r="U67" s="210">
        <f t="shared" si="17"/>
        <v>21108304</v>
      </c>
      <c r="V67" s="210">
        <v>21108304</v>
      </c>
      <c r="W67" s="210">
        <v>5277076</v>
      </c>
      <c r="X67" s="210">
        <v>5277076</v>
      </c>
      <c r="Y67" s="210">
        <v>5277076</v>
      </c>
      <c r="Z67" s="210">
        <v>5277076</v>
      </c>
      <c r="AA67" s="210">
        <f t="shared" si="18"/>
        <v>21108304</v>
      </c>
      <c r="AB67" s="210">
        <v>5277076</v>
      </c>
      <c r="AC67" s="210">
        <v>5277076</v>
      </c>
      <c r="AD67" s="210">
        <v>5277076</v>
      </c>
      <c r="AE67" s="210">
        <v>5277076</v>
      </c>
      <c r="AF67" s="210">
        <f t="shared" si="19"/>
        <v>21108304</v>
      </c>
      <c r="AG67" s="210">
        <v>5277076</v>
      </c>
      <c r="AH67" s="210">
        <v>5277076</v>
      </c>
      <c r="AI67" s="210">
        <v>5277076</v>
      </c>
      <c r="AJ67" s="210">
        <v>5277076</v>
      </c>
      <c r="AK67" s="210">
        <f t="shared" si="20"/>
        <v>21108304</v>
      </c>
    </row>
    <row r="68" spans="1:37">
      <c r="A68" t="s">
        <v>17</v>
      </c>
      <c r="B68" t="s">
        <v>29</v>
      </c>
      <c r="C68" t="s">
        <v>47</v>
      </c>
      <c r="D68" s="198" t="s">
        <v>131</v>
      </c>
      <c r="E68" s="195" t="s">
        <v>132</v>
      </c>
      <c r="F68" s="210">
        <v>64991159</v>
      </c>
      <c r="G68" s="210">
        <v>16247789.75</v>
      </c>
      <c r="H68" s="210">
        <v>16247789.75</v>
      </c>
      <c r="I68" s="210">
        <v>16247789.75</v>
      </c>
      <c r="J68" s="210">
        <v>16247789.75</v>
      </c>
      <c r="K68" s="210">
        <f t="shared" si="15"/>
        <v>64991159</v>
      </c>
      <c r="L68" s="210">
        <v>16247789.75</v>
      </c>
      <c r="M68" s="210">
        <v>16247789.75</v>
      </c>
      <c r="N68" s="210">
        <v>16247789.75</v>
      </c>
      <c r="O68" s="210">
        <v>16247789.75</v>
      </c>
      <c r="P68" s="210">
        <f t="shared" si="16"/>
        <v>64991159</v>
      </c>
      <c r="Q68" s="210">
        <v>16247789.75</v>
      </c>
      <c r="R68" s="210">
        <v>16247789.75</v>
      </c>
      <c r="S68" s="210">
        <v>16247789.75</v>
      </c>
      <c r="T68" s="210">
        <v>16247789.75</v>
      </c>
      <c r="U68" s="210">
        <f t="shared" si="17"/>
        <v>64991159</v>
      </c>
      <c r="V68" s="210">
        <v>64991159</v>
      </c>
      <c r="W68" s="210">
        <v>16247789.75</v>
      </c>
      <c r="X68" s="210">
        <v>16247789.75</v>
      </c>
      <c r="Y68" s="210">
        <v>16247789.75</v>
      </c>
      <c r="Z68" s="210">
        <v>16247789.75</v>
      </c>
      <c r="AA68" s="210">
        <f t="shared" si="18"/>
        <v>64991159</v>
      </c>
      <c r="AB68" s="210">
        <v>16247789.75</v>
      </c>
      <c r="AC68" s="210">
        <v>16247789.75</v>
      </c>
      <c r="AD68" s="210">
        <v>16247789.75</v>
      </c>
      <c r="AE68" s="210">
        <v>16247789.75</v>
      </c>
      <c r="AF68" s="210">
        <f t="shared" si="19"/>
        <v>64991159</v>
      </c>
      <c r="AG68" s="210">
        <v>16247789.75</v>
      </c>
      <c r="AH68" s="210">
        <v>16247789.75</v>
      </c>
      <c r="AI68" s="210">
        <v>16247789.75</v>
      </c>
      <c r="AJ68" s="210">
        <v>15513032</v>
      </c>
      <c r="AK68" s="210">
        <f t="shared" si="20"/>
        <v>64256401.25</v>
      </c>
    </row>
    <row r="69" spans="1:37">
      <c r="A69" t="s">
        <v>21</v>
      </c>
      <c r="B69" t="s">
        <v>39</v>
      </c>
      <c r="C69" t="s">
        <v>55</v>
      </c>
      <c r="D69" s="198" t="s">
        <v>133</v>
      </c>
      <c r="E69" s="195" t="s">
        <v>134</v>
      </c>
      <c r="F69" s="210">
        <v>61860013</v>
      </c>
      <c r="G69" s="210">
        <v>36174000</v>
      </c>
      <c r="H69" s="210">
        <v>8262004</v>
      </c>
      <c r="I69" s="210">
        <v>8262004</v>
      </c>
      <c r="J69" s="210">
        <v>9162005</v>
      </c>
      <c r="K69" s="210">
        <f t="shared" si="15"/>
        <v>61860013</v>
      </c>
      <c r="L69" s="210">
        <v>36174000</v>
      </c>
      <c r="M69" s="210">
        <v>4958000</v>
      </c>
      <c r="N69" s="210">
        <v>17158009</v>
      </c>
      <c r="O69" s="210">
        <v>3570004</v>
      </c>
      <c r="P69" s="210">
        <f t="shared" si="16"/>
        <v>61860013</v>
      </c>
      <c r="Q69" s="210">
        <v>36174000</v>
      </c>
      <c r="R69" s="210">
        <v>4958000</v>
      </c>
      <c r="S69" s="210">
        <v>17158009</v>
      </c>
      <c r="T69" s="210">
        <v>3570004</v>
      </c>
      <c r="U69" s="210">
        <f t="shared" si="17"/>
        <v>61860013</v>
      </c>
      <c r="V69" s="210">
        <v>61860013</v>
      </c>
      <c r="W69" s="210">
        <v>28713581</v>
      </c>
      <c r="X69" s="210">
        <v>5894742</v>
      </c>
      <c r="Y69" s="210">
        <v>5707992</v>
      </c>
      <c r="Z69" s="210">
        <v>21543698</v>
      </c>
      <c r="AA69" s="210">
        <f t="shared" si="18"/>
        <v>61860013</v>
      </c>
      <c r="AB69" s="210">
        <v>28176379.900000002</v>
      </c>
      <c r="AC69" s="210">
        <v>4283179.96</v>
      </c>
      <c r="AD69" s="210">
        <v>18827627.610000003</v>
      </c>
      <c r="AE69" s="210">
        <v>7412178</v>
      </c>
      <c r="AF69" s="210">
        <f t="shared" si="19"/>
        <v>58699365.470000006</v>
      </c>
      <c r="AG69" s="210">
        <v>28176379.900000002</v>
      </c>
      <c r="AH69" s="210">
        <v>4283179.96</v>
      </c>
      <c r="AI69" s="210">
        <v>18827627.610000003</v>
      </c>
      <c r="AJ69" s="210">
        <v>7412178</v>
      </c>
      <c r="AK69" s="210">
        <f t="shared" si="20"/>
        <v>58699365.470000006</v>
      </c>
    </row>
    <row r="70" spans="1:37">
      <c r="A70" t="s">
        <v>15</v>
      </c>
      <c r="B70" t="s">
        <v>27</v>
      </c>
      <c r="C70" t="s">
        <v>41</v>
      </c>
      <c r="D70" s="198" t="s">
        <v>135</v>
      </c>
      <c r="E70" s="195" t="s">
        <v>136</v>
      </c>
      <c r="F70" s="210">
        <v>23906550</v>
      </c>
      <c r="G70" s="210">
        <v>5976638</v>
      </c>
      <c r="H70" s="210">
        <v>5976638</v>
      </c>
      <c r="I70" s="210">
        <v>5976638</v>
      </c>
      <c r="J70" s="210">
        <v>5976636</v>
      </c>
      <c r="K70" s="210">
        <f t="shared" si="15"/>
        <v>23906550</v>
      </c>
      <c r="L70" s="210">
        <v>5976638</v>
      </c>
      <c r="M70" s="210">
        <v>5976638</v>
      </c>
      <c r="N70" s="210">
        <v>5976638</v>
      </c>
      <c r="O70" s="210">
        <v>5976636</v>
      </c>
      <c r="P70" s="210">
        <f t="shared" si="16"/>
        <v>23906550</v>
      </c>
      <c r="Q70" s="210">
        <v>5976638</v>
      </c>
      <c r="R70" s="210">
        <v>5976638</v>
      </c>
      <c r="S70" s="210">
        <v>5976638</v>
      </c>
      <c r="T70" s="210">
        <v>5976636</v>
      </c>
      <c r="U70" s="210">
        <f t="shared" si="17"/>
        <v>23906550</v>
      </c>
      <c r="V70" s="210">
        <v>23906550</v>
      </c>
      <c r="W70" s="210">
        <v>5976638</v>
      </c>
      <c r="X70" s="210">
        <v>5976638</v>
      </c>
      <c r="Y70" s="210">
        <v>5976638</v>
      </c>
      <c r="Z70" s="210">
        <v>5976638</v>
      </c>
      <c r="AA70" s="210">
        <f t="shared" si="18"/>
        <v>23906552</v>
      </c>
      <c r="AB70" s="210">
        <v>5750000</v>
      </c>
      <c r="AC70" s="210">
        <v>6068000</v>
      </c>
      <c r="AD70" s="210">
        <v>5737000</v>
      </c>
      <c r="AE70" s="210">
        <v>6351500</v>
      </c>
      <c r="AF70" s="210">
        <f t="shared" si="19"/>
        <v>23906500</v>
      </c>
      <c r="AG70" s="210">
        <v>5750000</v>
      </c>
      <c r="AH70" s="210">
        <v>6068000</v>
      </c>
      <c r="AI70" s="210">
        <v>5737000</v>
      </c>
      <c r="AJ70" s="210">
        <v>6352000</v>
      </c>
      <c r="AK70" s="210">
        <f t="shared" si="20"/>
        <v>23907000</v>
      </c>
    </row>
    <row r="71" spans="1:37">
      <c r="A71" t="s">
        <v>21</v>
      </c>
      <c r="B71" t="s">
        <v>39</v>
      </c>
      <c r="C71" t="s">
        <v>61</v>
      </c>
      <c r="D71" s="198" t="s">
        <v>137</v>
      </c>
      <c r="E71" s="195" t="s">
        <v>138</v>
      </c>
      <c r="F71" s="210">
        <v>39333798</v>
      </c>
      <c r="G71" s="210">
        <v>9833000</v>
      </c>
      <c r="H71" s="210">
        <v>9833000</v>
      </c>
      <c r="I71" s="210">
        <v>9833000</v>
      </c>
      <c r="J71" s="210">
        <v>9834798</v>
      </c>
      <c r="K71" s="210">
        <f t="shared" ref="K71:K102" si="21">SUM($G71:$J71)</f>
        <v>39333798</v>
      </c>
      <c r="L71" s="210">
        <v>9833000</v>
      </c>
      <c r="M71" s="210">
        <v>9833000</v>
      </c>
      <c r="N71" s="210">
        <v>9833000</v>
      </c>
      <c r="O71" s="210">
        <v>9834798</v>
      </c>
      <c r="P71" s="210">
        <f t="shared" ref="P71:P102" si="22">SUM($L71:$O71)</f>
        <v>39333798</v>
      </c>
      <c r="Q71" s="210">
        <v>9860000</v>
      </c>
      <c r="R71" s="210">
        <v>9824000</v>
      </c>
      <c r="S71" s="210">
        <v>9824000</v>
      </c>
      <c r="T71" s="210">
        <v>9825798</v>
      </c>
      <c r="U71" s="210">
        <f t="shared" ref="U71:U102" si="23">SUM($Q71:$T71)</f>
        <v>39333798</v>
      </c>
      <c r="V71" s="210">
        <v>39333798</v>
      </c>
      <c r="W71" s="210">
        <v>9833000</v>
      </c>
      <c r="X71" s="210">
        <v>9833000</v>
      </c>
      <c r="Y71" s="210">
        <v>9833000</v>
      </c>
      <c r="Z71" s="210">
        <v>9834798</v>
      </c>
      <c r="AA71" s="210">
        <f t="shared" ref="AA71:AA102" si="24">SUM($W71:$Z71)</f>
        <v>39333798</v>
      </c>
      <c r="AB71" s="210">
        <v>9833000</v>
      </c>
      <c r="AC71" s="210">
        <v>9833000</v>
      </c>
      <c r="AD71" s="210">
        <v>9833000</v>
      </c>
      <c r="AE71" s="210">
        <v>9834798</v>
      </c>
      <c r="AF71" s="210">
        <f t="shared" ref="AF71:AF102" si="25">SUM($AB71:$AE71)</f>
        <v>39333798</v>
      </c>
      <c r="AG71" s="210">
        <v>9854000</v>
      </c>
      <c r="AH71" s="210">
        <v>9961000</v>
      </c>
      <c r="AI71" s="210">
        <v>9769000</v>
      </c>
      <c r="AJ71" s="210">
        <v>9868798</v>
      </c>
      <c r="AK71" s="210">
        <f t="shared" ref="AK71:AK102" si="26">SUM($AG71:$AJ71)</f>
        <v>39452798</v>
      </c>
    </row>
    <row r="72" spans="1:37">
      <c r="A72" t="s">
        <v>17</v>
      </c>
      <c r="B72" t="s">
        <v>31</v>
      </c>
      <c r="C72" t="s">
        <v>49</v>
      </c>
      <c r="D72" s="198" t="s">
        <v>139</v>
      </c>
      <c r="E72" s="195" t="s">
        <v>140</v>
      </c>
      <c r="F72" s="210">
        <v>62011624</v>
      </c>
      <c r="G72" s="210">
        <v>15502906</v>
      </c>
      <c r="H72" s="210">
        <v>15502906</v>
      </c>
      <c r="I72" s="210">
        <v>15502906</v>
      </c>
      <c r="J72" s="210">
        <v>15502906</v>
      </c>
      <c r="K72" s="210">
        <f t="shared" si="21"/>
        <v>62011624</v>
      </c>
      <c r="L72" s="210">
        <v>15395601</v>
      </c>
      <c r="M72" s="210">
        <v>15701800</v>
      </c>
      <c r="N72" s="210">
        <v>15566029</v>
      </c>
      <c r="O72" s="210">
        <v>15348194</v>
      </c>
      <c r="P72" s="210">
        <f t="shared" si="22"/>
        <v>62011624</v>
      </c>
      <c r="Q72" s="210">
        <v>15395601</v>
      </c>
      <c r="R72" s="210">
        <v>15701800</v>
      </c>
      <c r="S72" s="210">
        <v>14862080</v>
      </c>
      <c r="T72" s="210">
        <v>16386729</v>
      </c>
      <c r="U72" s="210">
        <f t="shared" si="23"/>
        <v>62346210</v>
      </c>
      <c r="V72" s="210">
        <v>62011624</v>
      </c>
      <c r="W72" s="210">
        <v>15502906</v>
      </c>
      <c r="X72" s="210">
        <v>15502906</v>
      </c>
      <c r="Y72" s="210">
        <v>15502906</v>
      </c>
      <c r="Z72" s="210">
        <v>15502906</v>
      </c>
      <c r="AA72" s="210">
        <f t="shared" si="24"/>
        <v>62011624</v>
      </c>
      <c r="AB72" s="210">
        <v>15395601</v>
      </c>
      <c r="AC72" s="210">
        <v>15701800</v>
      </c>
      <c r="AD72" s="210">
        <v>15566029</v>
      </c>
      <c r="AE72" s="210">
        <v>15348194</v>
      </c>
      <c r="AF72" s="210">
        <f t="shared" si="25"/>
        <v>62011624</v>
      </c>
      <c r="AG72" s="210">
        <v>15395601</v>
      </c>
      <c r="AH72" s="210">
        <v>15701800</v>
      </c>
      <c r="AI72" s="210">
        <v>14862080</v>
      </c>
      <c r="AJ72" s="210">
        <v>16386729</v>
      </c>
      <c r="AK72" s="210">
        <f t="shared" si="26"/>
        <v>62346210</v>
      </c>
    </row>
    <row r="73" spans="1:37">
      <c r="A73" t="s">
        <v>19</v>
      </c>
      <c r="B73" t="s">
        <v>35</v>
      </c>
      <c r="C73" t="s">
        <v>63</v>
      </c>
      <c r="D73" s="198" t="s">
        <v>141</v>
      </c>
      <c r="E73" s="195" t="s">
        <v>142</v>
      </c>
      <c r="F73" s="210">
        <v>61433769</v>
      </c>
      <c r="G73" s="210">
        <v>15363505</v>
      </c>
      <c r="H73" s="210">
        <v>15363505</v>
      </c>
      <c r="I73" s="210">
        <v>15363505</v>
      </c>
      <c r="J73" s="210">
        <v>15363505</v>
      </c>
      <c r="K73" s="210">
        <f t="shared" si="21"/>
        <v>61454020</v>
      </c>
      <c r="L73" s="210">
        <v>15184185</v>
      </c>
      <c r="M73" s="210">
        <v>15666614</v>
      </c>
      <c r="N73" s="210">
        <v>15951166</v>
      </c>
      <c r="O73" s="210">
        <v>17020563.703374643</v>
      </c>
      <c r="P73" s="210">
        <f t="shared" si="22"/>
        <v>63822528.703374639</v>
      </c>
      <c r="Q73" s="210">
        <v>15184185</v>
      </c>
      <c r="R73" s="210">
        <v>15666614</v>
      </c>
      <c r="S73" s="210">
        <v>15951166</v>
      </c>
      <c r="T73" s="210">
        <v>17020563.703374643</v>
      </c>
      <c r="U73" s="210">
        <f t="shared" si="23"/>
        <v>63822528.703374639</v>
      </c>
      <c r="V73" s="210">
        <v>61433769</v>
      </c>
      <c r="W73" s="210">
        <v>15363505</v>
      </c>
      <c r="X73" s="210">
        <v>15363505</v>
      </c>
      <c r="Y73" s="210">
        <v>15363505</v>
      </c>
      <c r="Z73" s="210">
        <v>15363505</v>
      </c>
      <c r="AA73" s="210">
        <f t="shared" si="24"/>
        <v>61454020</v>
      </c>
      <c r="AB73" s="210">
        <v>14394913</v>
      </c>
      <c r="AC73" s="210">
        <v>15959771</v>
      </c>
      <c r="AD73" s="210">
        <v>16032112</v>
      </c>
      <c r="AE73" s="210">
        <v>17070396.71837464</v>
      </c>
      <c r="AF73" s="210">
        <f t="shared" si="25"/>
        <v>63457192.71837464</v>
      </c>
      <c r="AG73" s="210">
        <v>14394913</v>
      </c>
      <c r="AH73" s="210">
        <v>15959771</v>
      </c>
      <c r="AI73" s="210">
        <v>16032112</v>
      </c>
      <c r="AJ73" s="210">
        <v>17070396.71837464</v>
      </c>
      <c r="AK73" s="210">
        <f t="shared" si="26"/>
        <v>63457192.71837464</v>
      </c>
    </row>
    <row r="74" spans="1:37">
      <c r="A74" t="s">
        <v>15</v>
      </c>
      <c r="B74" t="s">
        <v>27</v>
      </c>
      <c r="C74" t="s">
        <v>41</v>
      </c>
      <c r="D74" s="198" t="s">
        <v>143</v>
      </c>
      <c r="E74" s="195" t="s">
        <v>144</v>
      </c>
      <c r="F74" s="210">
        <v>22481804</v>
      </c>
      <c r="G74" s="210">
        <v>5620451</v>
      </c>
      <c r="H74" s="210">
        <v>5620451</v>
      </c>
      <c r="I74" s="210">
        <v>5620451</v>
      </c>
      <c r="J74" s="210">
        <v>5620451</v>
      </c>
      <c r="K74" s="210">
        <f t="shared" si="21"/>
        <v>22481804</v>
      </c>
      <c r="L74" s="210">
        <v>5620451</v>
      </c>
      <c r="M74" s="210">
        <v>5620451</v>
      </c>
      <c r="N74" s="210">
        <v>5620451</v>
      </c>
      <c r="O74" s="210">
        <v>5620451</v>
      </c>
      <c r="P74" s="210">
        <f t="shared" si="22"/>
        <v>22481804</v>
      </c>
      <c r="Q74" s="210">
        <v>5620451</v>
      </c>
      <c r="R74" s="210">
        <v>5620451</v>
      </c>
      <c r="S74" s="210">
        <v>5620451</v>
      </c>
      <c r="T74" s="210">
        <v>5620451</v>
      </c>
      <c r="U74" s="210">
        <f t="shared" si="23"/>
        <v>22481804</v>
      </c>
      <c r="V74" s="210">
        <v>22481804</v>
      </c>
      <c r="W74" s="210">
        <v>5620451</v>
      </c>
      <c r="X74" s="210">
        <v>5620451</v>
      </c>
      <c r="Y74" s="210">
        <v>5620451</v>
      </c>
      <c r="Z74" s="210">
        <v>5620451</v>
      </c>
      <c r="AA74" s="210">
        <f t="shared" si="24"/>
        <v>22481804</v>
      </c>
      <c r="AB74" s="210">
        <v>5620451</v>
      </c>
      <c r="AC74" s="210">
        <v>5620451</v>
      </c>
      <c r="AD74" s="210">
        <v>5620451</v>
      </c>
      <c r="AE74" s="210">
        <v>5620451</v>
      </c>
      <c r="AF74" s="210">
        <f t="shared" si="25"/>
        <v>22481804</v>
      </c>
      <c r="AG74" s="210">
        <v>5620451</v>
      </c>
      <c r="AH74" s="210">
        <v>5620451</v>
      </c>
      <c r="AI74" s="210">
        <v>5620451</v>
      </c>
      <c r="AJ74" s="210">
        <v>5620451</v>
      </c>
      <c r="AK74" s="210">
        <f t="shared" si="26"/>
        <v>22481804</v>
      </c>
    </row>
    <row r="75" spans="1:37">
      <c r="A75" t="s">
        <v>21</v>
      </c>
      <c r="B75" t="s">
        <v>37</v>
      </c>
      <c r="C75" t="s">
        <v>57</v>
      </c>
      <c r="D75" s="198" t="s">
        <v>145</v>
      </c>
      <c r="E75" s="195" t="s">
        <v>146</v>
      </c>
      <c r="F75" s="210">
        <v>43498671</v>
      </c>
      <c r="G75" s="210">
        <v>15061371</v>
      </c>
      <c r="H75" s="210">
        <v>9479100</v>
      </c>
      <c r="I75" s="210">
        <v>9479100</v>
      </c>
      <c r="J75" s="210">
        <v>9479100</v>
      </c>
      <c r="K75" s="210">
        <f t="shared" si="21"/>
        <v>43498671</v>
      </c>
      <c r="L75" s="210">
        <v>15061371</v>
      </c>
      <c r="M75" s="210">
        <v>9479100</v>
      </c>
      <c r="N75" s="210">
        <v>9479100</v>
      </c>
      <c r="O75" s="210">
        <v>9479100</v>
      </c>
      <c r="P75" s="210">
        <f t="shared" si="22"/>
        <v>43498671</v>
      </c>
      <c r="Q75" s="210">
        <v>15061371</v>
      </c>
      <c r="R75" s="210">
        <v>9479100</v>
      </c>
      <c r="S75" s="210">
        <v>9479100</v>
      </c>
      <c r="T75" s="210">
        <v>9479100</v>
      </c>
      <c r="U75" s="210">
        <f t="shared" si="23"/>
        <v>43498671</v>
      </c>
      <c r="V75" s="210">
        <v>43498671</v>
      </c>
      <c r="W75" s="210">
        <v>15061371</v>
      </c>
      <c r="X75" s="210">
        <v>9479100</v>
      </c>
      <c r="Y75" s="210">
        <v>9479100</v>
      </c>
      <c r="Z75" s="210">
        <v>9479100</v>
      </c>
      <c r="AA75" s="210">
        <f t="shared" si="24"/>
        <v>43498671</v>
      </c>
      <c r="AB75" s="210">
        <v>11670336</v>
      </c>
      <c r="AC75" s="210">
        <v>7004664</v>
      </c>
      <c r="AD75" s="210">
        <v>13368000</v>
      </c>
      <c r="AE75" s="210">
        <v>11455671</v>
      </c>
      <c r="AF75" s="210">
        <f t="shared" si="25"/>
        <v>43498671</v>
      </c>
      <c r="AG75" s="210">
        <v>11670336</v>
      </c>
      <c r="AH75" s="210">
        <v>7004664</v>
      </c>
      <c r="AI75" s="210">
        <v>13368000</v>
      </c>
      <c r="AJ75" s="210">
        <v>11455671</v>
      </c>
      <c r="AK75" s="210">
        <f t="shared" si="26"/>
        <v>43498671</v>
      </c>
    </row>
    <row r="76" spans="1:37">
      <c r="A76" t="s">
        <v>19</v>
      </c>
      <c r="B76" t="s">
        <v>35</v>
      </c>
      <c r="C76" t="s">
        <v>63</v>
      </c>
      <c r="D76" s="198" t="s">
        <v>147</v>
      </c>
      <c r="E76" s="195" t="s">
        <v>148</v>
      </c>
      <c r="F76" s="210">
        <v>21725445</v>
      </c>
      <c r="G76" s="210">
        <v>5431361.25</v>
      </c>
      <c r="H76" s="210">
        <v>5431361.25</v>
      </c>
      <c r="I76" s="210">
        <v>5431361.25</v>
      </c>
      <c r="J76" s="210">
        <v>5431361.25</v>
      </c>
      <c r="K76" s="210">
        <f t="shared" si="21"/>
        <v>21725445</v>
      </c>
      <c r="L76" s="210">
        <v>5431361.25</v>
      </c>
      <c r="M76" s="210">
        <v>5431361.25</v>
      </c>
      <c r="N76" s="210">
        <v>5431361.25</v>
      </c>
      <c r="O76" s="210">
        <v>5431361.25</v>
      </c>
      <c r="P76" s="210">
        <f t="shared" si="22"/>
        <v>21725445</v>
      </c>
      <c r="Q76" s="210">
        <v>5431361.25</v>
      </c>
      <c r="R76" s="210">
        <v>5431361</v>
      </c>
      <c r="S76" s="210">
        <v>5431361</v>
      </c>
      <c r="T76" s="210">
        <v>5431362</v>
      </c>
      <c r="U76" s="210">
        <f t="shared" si="23"/>
        <v>21725445.25</v>
      </c>
      <c r="V76" s="210">
        <v>22502445</v>
      </c>
      <c r="W76" s="210">
        <v>5625611.25</v>
      </c>
      <c r="X76" s="210">
        <v>5625611.25</v>
      </c>
      <c r="Y76" s="210">
        <v>5625611.25</v>
      </c>
      <c r="Z76" s="210">
        <v>5625611.25</v>
      </c>
      <c r="AA76" s="210">
        <f t="shared" si="24"/>
        <v>22502445</v>
      </c>
      <c r="AB76" s="210">
        <v>5625611.25</v>
      </c>
      <c r="AC76" s="210">
        <v>5625611.25</v>
      </c>
      <c r="AD76" s="210">
        <v>5625611.25</v>
      </c>
      <c r="AE76" s="210">
        <v>5625611.25</v>
      </c>
      <c r="AF76" s="210">
        <f t="shared" si="25"/>
        <v>22502445</v>
      </c>
      <c r="AG76" s="210">
        <v>5625611</v>
      </c>
      <c r="AH76" s="210">
        <v>5625611</v>
      </c>
      <c r="AI76" s="210">
        <v>5625611</v>
      </c>
      <c r="AJ76" s="210">
        <v>5625612</v>
      </c>
      <c r="AK76" s="210">
        <f t="shared" si="26"/>
        <v>22502445</v>
      </c>
    </row>
    <row r="77" spans="1:37">
      <c r="A77" t="s">
        <v>17</v>
      </c>
      <c r="B77" t="s">
        <v>33</v>
      </c>
      <c r="C77" t="s">
        <v>53</v>
      </c>
      <c r="D77" s="198" t="s">
        <v>149</v>
      </c>
      <c r="E77" s="195" t="s">
        <v>150</v>
      </c>
      <c r="F77" s="210">
        <v>98858785</v>
      </c>
      <c r="G77" s="210">
        <v>31185000</v>
      </c>
      <c r="H77" s="210">
        <v>22629000</v>
      </c>
      <c r="I77" s="210">
        <v>22499000</v>
      </c>
      <c r="J77" s="210">
        <v>22546000</v>
      </c>
      <c r="K77" s="210">
        <f t="shared" si="21"/>
        <v>98859000</v>
      </c>
      <c r="L77" s="210">
        <v>31185000</v>
      </c>
      <c r="M77" s="210">
        <v>22583000</v>
      </c>
      <c r="N77" s="210">
        <v>22545000</v>
      </c>
      <c r="O77" s="210">
        <v>22546000</v>
      </c>
      <c r="P77" s="210">
        <f t="shared" si="22"/>
        <v>98859000</v>
      </c>
      <c r="Q77" s="210">
        <v>31185000</v>
      </c>
      <c r="R77" s="210">
        <v>22583000</v>
      </c>
      <c r="S77" s="210">
        <v>22545000</v>
      </c>
      <c r="T77" s="210">
        <v>22344000</v>
      </c>
      <c r="U77" s="210">
        <f t="shared" si="23"/>
        <v>98657000</v>
      </c>
      <c r="V77" s="210">
        <v>98857783</v>
      </c>
      <c r="W77" s="210">
        <v>31176000</v>
      </c>
      <c r="X77" s="210">
        <v>22685000</v>
      </c>
      <c r="Y77" s="210">
        <v>22499000</v>
      </c>
      <c r="Z77" s="210">
        <v>22499000</v>
      </c>
      <c r="AA77" s="210">
        <f t="shared" si="24"/>
        <v>98859000</v>
      </c>
      <c r="AB77" s="210">
        <v>31081000</v>
      </c>
      <c r="AC77" s="210">
        <v>22671000</v>
      </c>
      <c r="AD77" s="210">
        <v>22517000</v>
      </c>
      <c r="AE77" s="210">
        <v>22590000</v>
      </c>
      <c r="AF77" s="210">
        <f t="shared" si="25"/>
        <v>98859000</v>
      </c>
      <c r="AG77" s="210">
        <v>31081000</v>
      </c>
      <c r="AH77" s="210">
        <v>22671000</v>
      </c>
      <c r="AI77" s="210">
        <v>22517000</v>
      </c>
      <c r="AJ77" s="210">
        <v>22388000</v>
      </c>
      <c r="AK77" s="210">
        <f t="shared" si="26"/>
        <v>98657000</v>
      </c>
    </row>
    <row r="78" spans="1:37">
      <c r="A78" t="s">
        <v>15</v>
      </c>
      <c r="B78" t="s">
        <v>23</v>
      </c>
      <c r="C78" t="s">
        <v>43</v>
      </c>
      <c r="D78" s="198" t="s">
        <v>151</v>
      </c>
      <c r="E78" s="195" t="s">
        <v>152</v>
      </c>
      <c r="F78" s="210">
        <v>16487846</v>
      </c>
      <c r="G78" s="210">
        <v>4121961.5</v>
      </c>
      <c r="H78" s="210">
        <v>4121961.5</v>
      </c>
      <c r="I78" s="210">
        <v>4121961.5</v>
      </c>
      <c r="J78" s="210">
        <v>4121961.5</v>
      </c>
      <c r="K78" s="210">
        <f t="shared" si="21"/>
        <v>16487846</v>
      </c>
      <c r="L78" s="210">
        <v>4121961.5</v>
      </c>
      <c r="M78" s="210">
        <v>4121961.5</v>
      </c>
      <c r="N78" s="210">
        <v>4121961.5</v>
      </c>
      <c r="O78" s="210">
        <v>4121961.5</v>
      </c>
      <c r="P78" s="210">
        <f t="shared" si="22"/>
        <v>16487846</v>
      </c>
      <c r="Q78" s="210">
        <v>4121961.5</v>
      </c>
      <c r="R78" s="210">
        <v>4121962</v>
      </c>
      <c r="S78" s="210">
        <v>4121961.5</v>
      </c>
      <c r="T78" s="210">
        <v>4121961.5</v>
      </c>
      <c r="U78" s="210">
        <f t="shared" si="23"/>
        <v>16487846.5</v>
      </c>
      <c r="V78" s="210">
        <v>16487846</v>
      </c>
      <c r="W78" s="210">
        <v>3771461.5000000005</v>
      </c>
      <c r="X78" s="210">
        <v>3982461.5000000005</v>
      </c>
      <c r="Y78" s="210">
        <v>4552461.5</v>
      </c>
      <c r="Z78" s="210">
        <v>4181461.5000000005</v>
      </c>
      <c r="AA78" s="210">
        <f t="shared" si="24"/>
        <v>16487846</v>
      </c>
      <c r="AB78" s="210">
        <v>3771461.5000000005</v>
      </c>
      <c r="AC78" s="210">
        <v>3586540</v>
      </c>
      <c r="AD78" s="210">
        <v>4754540</v>
      </c>
      <c r="AE78" s="210">
        <v>4375304.5</v>
      </c>
      <c r="AF78" s="210">
        <f t="shared" si="25"/>
        <v>16487846</v>
      </c>
      <c r="AG78" s="210">
        <v>3771462</v>
      </c>
      <c r="AH78" s="210">
        <v>3586540</v>
      </c>
      <c r="AI78" s="210">
        <v>4754540</v>
      </c>
      <c r="AJ78" s="210">
        <v>4375304.5</v>
      </c>
      <c r="AK78" s="210">
        <f t="shared" si="26"/>
        <v>16487846.5</v>
      </c>
    </row>
    <row r="79" spans="1:37">
      <c r="A79" t="s">
        <v>21</v>
      </c>
      <c r="B79" t="s">
        <v>39</v>
      </c>
      <c r="C79" t="s">
        <v>59</v>
      </c>
      <c r="D79" s="198" t="s">
        <v>153</v>
      </c>
      <c r="E79" s="195" t="s">
        <v>154</v>
      </c>
      <c r="F79" s="210">
        <v>41313128</v>
      </c>
      <c r="G79" s="210">
        <v>10328282</v>
      </c>
      <c r="H79" s="210">
        <v>10328282</v>
      </c>
      <c r="I79" s="210">
        <v>10328282</v>
      </c>
      <c r="J79" s="210">
        <v>10328282</v>
      </c>
      <c r="K79" s="210">
        <f t="shared" si="21"/>
        <v>41313128</v>
      </c>
      <c r="L79" s="210">
        <v>10328282</v>
      </c>
      <c r="M79" s="210">
        <v>10328282</v>
      </c>
      <c r="N79" s="210">
        <v>10328282</v>
      </c>
      <c r="O79" s="210">
        <v>10328282</v>
      </c>
      <c r="P79" s="210">
        <f t="shared" si="22"/>
        <v>41313128</v>
      </c>
      <c r="Q79" s="210">
        <v>10328282</v>
      </c>
      <c r="R79" s="210">
        <v>10328282</v>
      </c>
      <c r="S79" s="210">
        <v>10328282</v>
      </c>
      <c r="T79" s="210">
        <v>10328282</v>
      </c>
      <c r="U79" s="210">
        <f t="shared" si="23"/>
        <v>41313128</v>
      </c>
      <c r="V79" s="210">
        <v>41313128</v>
      </c>
      <c r="W79" s="210">
        <v>10328282</v>
      </c>
      <c r="X79" s="210">
        <v>10328282</v>
      </c>
      <c r="Y79" s="210">
        <v>10328282</v>
      </c>
      <c r="Z79" s="210">
        <v>10328282</v>
      </c>
      <c r="AA79" s="210">
        <f t="shared" si="24"/>
        <v>41313128</v>
      </c>
      <c r="AB79" s="210">
        <v>10328282</v>
      </c>
      <c r="AC79" s="210">
        <v>10328282</v>
      </c>
      <c r="AD79" s="210">
        <v>10328282</v>
      </c>
      <c r="AE79" s="210">
        <v>10328282</v>
      </c>
      <c r="AF79" s="210">
        <f t="shared" si="25"/>
        <v>41313128</v>
      </c>
      <c r="AG79" s="210">
        <v>10328282</v>
      </c>
      <c r="AH79" s="210">
        <v>10328282</v>
      </c>
      <c r="AI79" s="210">
        <v>10328282</v>
      </c>
      <c r="AJ79" s="210">
        <v>10328282</v>
      </c>
      <c r="AK79" s="210">
        <f t="shared" si="26"/>
        <v>41313128</v>
      </c>
    </row>
    <row r="80" spans="1:37">
      <c r="A80" t="s">
        <v>19</v>
      </c>
      <c r="B80" t="s">
        <v>35</v>
      </c>
      <c r="C80" t="s">
        <v>63</v>
      </c>
      <c r="D80" s="198" t="s">
        <v>155</v>
      </c>
      <c r="E80" s="195" t="s">
        <v>156</v>
      </c>
      <c r="F80" s="210">
        <v>20352290</v>
      </c>
      <c r="G80" s="210">
        <v>4602822.5</v>
      </c>
      <c r="H80" s="210">
        <v>4602822.5</v>
      </c>
      <c r="I80" s="210">
        <v>4602822.5</v>
      </c>
      <c r="J80" s="210">
        <v>4602822.5</v>
      </c>
      <c r="K80" s="210">
        <f t="shared" si="21"/>
        <v>18411290</v>
      </c>
      <c r="L80" s="210">
        <v>4602822.5</v>
      </c>
      <c r="M80" s="210">
        <v>4602822.5</v>
      </c>
      <c r="N80" s="210">
        <v>4602822.5</v>
      </c>
      <c r="O80" s="210">
        <v>4602822.5</v>
      </c>
      <c r="P80" s="210">
        <f t="shared" si="22"/>
        <v>18411290</v>
      </c>
      <c r="Q80" s="210">
        <v>4602822.5</v>
      </c>
      <c r="R80" s="210">
        <v>4602823</v>
      </c>
      <c r="S80" s="210">
        <v>4602823</v>
      </c>
      <c r="T80" s="210">
        <v>4602822.5</v>
      </c>
      <c r="U80" s="210">
        <f t="shared" si="23"/>
        <v>18411291</v>
      </c>
      <c r="V80" s="210">
        <v>18051818</v>
      </c>
      <c r="W80" s="210">
        <v>4602822.5</v>
      </c>
      <c r="X80" s="210">
        <v>4602822.5</v>
      </c>
      <c r="Y80" s="210">
        <v>4602822.5</v>
      </c>
      <c r="Z80" s="210">
        <v>4602822.5</v>
      </c>
      <c r="AA80" s="210">
        <f t="shared" si="24"/>
        <v>18411290</v>
      </c>
      <c r="AB80" s="210">
        <v>4602822.5</v>
      </c>
      <c r="AC80" s="210">
        <v>4290579</v>
      </c>
      <c r="AD80" s="210">
        <v>4446701</v>
      </c>
      <c r="AE80" s="210">
        <v>4446699</v>
      </c>
      <c r="AF80" s="210">
        <f t="shared" si="25"/>
        <v>17786801.5</v>
      </c>
      <c r="AG80" s="210">
        <v>4602822.5</v>
      </c>
      <c r="AH80" s="210">
        <v>4290579</v>
      </c>
      <c r="AI80" s="210">
        <v>4446701</v>
      </c>
      <c r="AJ80" s="210">
        <v>4446699</v>
      </c>
      <c r="AK80" s="210">
        <f t="shared" si="26"/>
        <v>17786801.5</v>
      </c>
    </row>
    <row r="81" spans="1:37">
      <c r="A81" t="s">
        <v>19</v>
      </c>
      <c r="B81" t="s">
        <v>35</v>
      </c>
      <c r="C81" t="s">
        <v>63</v>
      </c>
      <c r="D81" s="198" t="s">
        <v>157</v>
      </c>
      <c r="E81" s="195" t="s">
        <v>158</v>
      </c>
      <c r="F81" s="210">
        <v>19907078</v>
      </c>
      <c r="G81" s="210">
        <v>4976769.4365694122</v>
      </c>
      <c r="H81" s="210">
        <v>4976769.4365694122</v>
      </c>
      <c r="I81" s="210">
        <v>4976769.4365694122</v>
      </c>
      <c r="J81" s="210">
        <v>4976769.4365694122</v>
      </c>
      <c r="K81" s="210">
        <f t="shared" si="21"/>
        <v>19907077.746277649</v>
      </c>
      <c r="L81" s="210">
        <v>4976769.4365694122</v>
      </c>
      <c r="M81" s="210">
        <v>4976769.4365694122</v>
      </c>
      <c r="N81" s="210">
        <v>4976769.4365694122</v>
      </c>
      <c r="O81" s="210">
        <v>4976769.4365694122</v>
      </c>
      <c r="P81" s="210">
        <f t="shared" si="22"/>
        <v>19907077.746277649</v>
      </c>
      <c r="Q81" s="210">
        <v>4976769.4365694122</v>
      </c>
      <c r="R81" s="210">
        <v>4976769</v>
      </c>
      <c r="S81" s="210">
        <v>4976769.4365694122</v>
      </c>
      <c r="T81" s="210">
        <v>4976769.6365694124</v>
      </c>
      <c r="U81" s="210">
        <f t="shared" si="23"/>
        <v>19907077.509708233</v>
      </c>
      <c r="V81" s="210">
        <v>19906886</v>
      </c>
      <c r="W81" s="210">
        <v>4976721.5</v>
      </c>
      <c r="X81" s="210">
        <v>4976721.5</v>
      </c>
      <c r="Y81" s="210">
        <v>4976721.5</v>
      </c>
      <c r="Z81" s="210">
        <v>4976722</v>
      </c>
      <c r="AA81" s="210">
        <f t="shared" si="24"/>
        <v>19906886.5</v>
      </c>
      <c r="AB81" s="210">
        <v>4079250</v>
      </c>
      <c r="AC81" s="210">
        <v>4887250</v>
      </c>
      <c r="AD81" s="210">
        <v>5470200</v>
      </c>
      <c r="AE81" s="210">
        <v>5133300</v>
      </c>
      <c r="AF81" s="210">
        <f t="shared" si="25"/>
        <v>19570000</v>
      </c>
      <c r="AG81" s="210">
        <v>4079250</v>
      </c>
      <c r="AH81" s="210">
        <v>4887250</v>
      </c>
      <c r="AI81" s="210">
        <v>5196250</v>
      </c>
      <c r="AJ81" s="210">
        <v>5407250</v>
      </c>
      <c r="AK81" s="210">
        <f t="shared" si="26"/>
        <v>19570000</v>
      </c>
    </row>
    <row r="82" spans="1:37">
      <c r="A82" t="s">
        <v>15</v>
      </c>
      <c r="B82" t="s">
        <v>25</v>
      </c>
      <c r="C82" t="s">
        <v>45</v>
      </c>
      <c r="D82" s="198" t="s">
        <v>159</v>
      </c>
      <c r="E82" s="195" t="s">
        <v>160</v>
      </c>
      <c r="F82" s="210">
        <v>10868899</v>
      </c>
      <c r="G82" s="210">
        <v>3750682</v>
      </c>
      <c r="H82" s="210">
        <v>2372739</v>
      </c>
      <c r="I82" s="210">
        <v>2372739</v>
      </c>
      <c r="J82" s="210">
        <v>2372739</v>
      </c>
      <c r="K82" s="210">
        <f t="shared" si="21"/>
        <v>10868899</v>
      </c>
      <c r="L82" s="210">
        <v>3750682</v>
      </c>
      <c r="M82" s="210">
        <v>2372739</v>
      </c>
      <c r="N82" s="210">
        <v>2372739</v>
      </c>
      <c r="O82" s="210">
        <v>2372739</v>
      </c>
      <c r="P82" s="210">
        <f t="shared" si="22"/>
        <v>10868899</v>
      </c>
      <c r="Q82" s="210">
        <v>3750682</v>
      </c>
      <c r="R82" s="210">
        <v>2372739</v>
      </c>
      <c r="S82" s="210">
        <v>2372739</v>
      </c>
      <c r="T82" s="210">
        <v>2372738</v>
      </c>
      <c r="U82" s="210">
        <f t="shared" si="23"/>
        <v>10868898</v>
      </c>
      <c r="V82" s="210">
        <v>10868899</v>
      </c>
      <c r="W82" s="210">
        <v>2025894</v>
      </c>
      <c r="X82" s="210">
        <v>2420422</v>
      </c>
      <c r="Y82" s="210">
        <v>2777033</v>
      </c>
      <c r="Z82" s="210">
        <v>3645550</v>
      </c>
      <c r="AA82" s="210">
        <f t="shared" si="24"/>
        <v>10868899</v>
      </c>
      <c r="AB82" s="210">
        <v>1987019</v>
      </c>
      <c r="AC82" s="210">
        <v>1776909</v>
      </c>
      <c r="AD82" s="210">
        <v>2194462</v>
      </c>
      <c r="AE82" s="210">
        <v>4910509</v>
      </c>
      <c r="AF82" s="210">
        <f t="shared" si="25"/>
        <v>10868899</v>
      </c>
      <c r="AG82" s="210">
        <v>1977520</v>
      </c>
      <c r="AH82" s="210">
        <v>1513349</v>
      </c>
      <c r="AI82" s="210">
        <v>2227206</v>
      </c>
      <c r="AJ82" s="210">
        <v>5014880</v>
      </c>
      <c r="AK82" s="210">
        <f t="shared" si="26"/>
        <v>10732955</v>
      </c>
    </row>
    <row r="83" spans="1:37">
      <c r="A83" t="s">
        <v>19</v>
      </c>
      <c r="B83" t="s">
        <v>35</v>
      </c>
      <c r="C83" t="s">
        <v>63</v>
      </c>
      <c r="D83" s="198" t="s">
        <v>161</v>
      </c>
      <c r="E83" s="195" t="s">
        <v>162</v>
      </c>
      <c r="F83" s="210">
        <v>41297155</v>
      </c>
      <c r="G83" s="210">
        <v>10324291</v>
      </c>
      <c r="H83" s="210">
        <v>10324291</v>
      </c>
      <c r="I83" s="210">
        <v>10324290</v>
      </c>
      <c r="J83" s="210">
        <v>10324283</v>
      </c>
      <c r="K83" s="210">
        <f t="shared" si="21"/>
        <v>41297155</v>
      </c>
      <c r="L83" s="210">
        <v>10503972</v>
      </c>
      <c r="M83" s="210">
        <v>10503972</v>
      </c>
      <c r="N83" s="210">
        <v>10503972</v>
      </c>
      <c r="O83" s="210">
        <v>10526951</v>
      </c>
      <c r="P83" s="210">
        <f t="shared" si="22"/>
        <v>42038867</v>
      </c>
      <c r="Q83" s="210">
        <v>9979977.7116275001</v>
      </c>
      <c r="R83" s="210">
        <v>10471248.5383725</v>
      </c>
      <c r="S83" s="210">
        <v>9926369.1787482277</v>
      </c>
      <c r="T83" s="210">
        <v>11661272</v>
      </c>
      <c r="U83" s="210">
        <f t="shared" si="23"/>
        <v>42038867.428748228</v>
      </c>
      <c r="V83" s="210">
        <v>41297155</v>
      </c>
      <c r="W83" s="210">
        <v>10324291</v>
      </c>
      <c r="X83" s="210">
        <v>10324291</v>
      </c>
      <c r="Y83" s="210">
        <v>10324290</v>
      </c>
      <c r="Z83" s="210">
        <v>10324283</v>
      </c>
      <c r="AA83" s="210">
        <f t="shared" si="24"/>
        <v>41297155</v>
      </c>
      <c r="AB83" s="210">
        <v>10503972</v>
      </c>
      <c r="AC83" s="210">
        <v>10503972</v>
      </c>
      <c r="AD83" s="210">
        <v>10503972</v>
      </c>
      <c r="AE83" s="210">
        <v>10526951</v>
      </c>
      <c r="AF83" s="210">
        <f t="shared" si="25"/>
        <v>42038867</v>
      </c>
      <c r="AG83" s="210">
        <v>9979977.7116275001</v>
      </c>
      <c r="AH83" s="210">
        <v>10471248.5383725</v>
      </c>
      <c r="AI83" s="210">
        <v>9926369.1787482277</v>
      </c>
      <c r="AJ83" s="210">
        <v>11661272</v>
      </c>
      <c r="AK83" s="210">
        <f t="shared" si="26"/>
        <v>42038867.428748228</v>
      </c>
    </row>
    <row r="84" spans="1:37">
      <c r="A84" t="s">
        <v>21</v>
      </c>
      <c r="B84" t="s">
        <v>37</v>
      </c>
      <c r="C84" t="s">
        <v>61</v>
      </c>
      <c r="D84" s="198" t="s">
        <v>163</v>
      </c>
      <c r="E84" s="195" t="s">
        <v>164</v>
      </c>
      <c r="F84" s="210">
        <v>85679869</v>
      </c>
      <c r="G84" s="210">
        <v>23856868</v>
      </c>
      <c r="H84" s="210">
        <v>18983066</v>
      </c>
      <c r="I84" s="210">
        <v>23856869</v>
      </c>
      <c r="J84" s="210">
        <v>18983066</v>
      </c>
      <c r="K84" s="210">
        <f t="shared" si="21"/>
        <v>85679869</v>
      </c>
      <c r="L84" s="210">
        <v>23856868</v>
      </c>
      <c r="M84" s="210">
        <v>18983066</v>
      </c>
      <c r="N84" s="210">
        <v>23856869</v>
      </c>
      <c r="O84" s="210">
        <v>18983066</v>
      </c>
      <c r="P84" s="210">
        <f t="shared" si="22"/>
        <v>85679869</v>
      </c>
      <c r="Q84" s="210">
        <v>18983066</v>
      </c>
      <c r="R84" s="210">
        <v>23856868</v>
      </c>
      <c r="S84" s="210">
        <v>23856869</v>
      </c>
      <c r="T84" s="210">
        <v>18983066</v>
      </c>
      <c r="U84" s="210">
        <f t="shared" si="23"/>
        <v>85679869</v>
      </c>
      <c r="V84" s="210">
        <v>85679869</v>
      </c>
      <c r="W84" s="210">
        <v>23856868</v>
      </c>
      <c r="X84" s="210">
        <v>18983066</v>
      </c>
      <c r="Y84" s="210">
        <v>23856869</v>
      </c>
      <c r="Z84" s="210">
        <v>18983066</v>
      </c>
      <c r="AA84" s="210">
        <f t="shared" si="24"/>
        <v>85679869</v>
      </c>
      <c r="AB84" s="210">
        <v>23856868</v>
      </c>
      <c r="AC84" s="210">
        <v>18983066</v>
      </c>
      <c r="AD84" s="210">
        <v>23856869</v>
      </c>
      <c r="AE84" s="210">
        <v>18983066</v>
      </c>
      <c r="AF84" s="210">
        <f t="shared" si="25"/>
        <v>85679869</v>
      </c>
      <c r="AG84" s="210">
        <v>18983066</v>
      </c>
      <c r="AH84" s="210">
        <v>23856868</v>
      </c>
      <c r="AI84" s="210">
        <v>23856869</v>
      </c>
      <c r="AJ84" s="210">
        <v>18983066</v>
      </c>
      <c r="AK84" s="210">
        <f t="shared" si="26"/>
        <v>85679869</v>
      </c>
    </row>
    <row r="85" spans="1:37">
      <c r="A85" t="s">
        <v>19</v>
      </c>
      <c r="B85" t="s">
        <v>35</v>
      </c>
      <c r="C85" t="s">
        <v>63</v>
      </c>
      <c r="D85" s="198" t="s">
        <v>165</v>
      </c>
      <c r="E85" s="195" t="s">
        <v>166</v>
      </c>
      <c r="F85" s="210">
        <v>19520484</v>
      </c>
      <c r="G85" s="210">
        <v>4880121</v>
      </c>
      <c r="H85" s="210">
        <v>4880121</v>
      </c>
      <c r="I85" s="210">
        <v>4880121</v>
      </c>
      <c r="J85" s="210">
        <v>4880121</v>
      </c>
      <c r="K85" s="210">
        <f t="shared" si="21"/>
        <v>19520484</v>
      </c>
      <c r="L85" s="210">
        <v>4880121</v>
      </c>
      <c r="M85" s="210">
        <v>4880121</v>
      </c>
      <c r="N85" s="210">
        <v>4880121</v>
      </c>
      <c r="O85" s="210">
        <v>4880121</v>
      </c>
      <c r="P85" s="210">
        <f t="shared" si="22"/>
        <v>19520484</v>
      </c>
      <c r="Q85" s="210">
        <v>4880121</v>
      </c>
      <c r="R85" s="210">
        <v>4880121</v>
      </c>
      <c r="S85" s="210">
        <v>4880121</v>
      </c>
      <c r="T85" s="210">
        <v>4880121</v>
      </c>
      <c r="U85" s="210">
        <f t="shared" si="23"/>
        <v>19520484</v>
      </c>
      <c r="V85" s="210">
        <v>19520484</v>
      </c>
      <c r="W85" s="210">
        <v>4880121</v>
      </c>
      <c r="X85" s="210">
        <v>4880121</v>
      </c>
      <c r="Y85" s="210">
        <v>4880121</v>
      </c>
      <c r="Z85" s="210">
        <v>4880121</v>
      </c>
      <c r="AA85" s="210">
        <f t="shared" si="24"/>
        <v>19520484</v>
      </c>
      <c r="AB85" s="210">
        <v>4880121</v>
      </c>
      <c r="AC85" s="210">
        <v>4880121</v>
      </c>
      <c r="AD85" s="210">
        <v>4880121</v>
      </c>
      <c r="AE85" s="210">
        <v>4880121</v>
      </c>
      <c r="AF85" s="210">
        <f t="shared" si="25"/>
        <v>19520484</v>
      </c>
      <c r="AG85" s="210">
        <v>4818132</v>
      </c>
      <c r="AH85" s="210">
        <v>4489950</v>
      </c>
      <c r="AI85" s="210">
        <v>4762918</v>
      </c>
      <c r="AJ85" s="210">
        <v>5105261</v>
      </c>
      <c r="AK85" s="210">
        <f t="shared" si="26"/>
        <v>19176261</v>
      </c>
    </row>
    <row r="86" spans="1:37">
      <c r="A86" t="s">
        <v>19</v>
      </c>
      <c r="B86" t="s">
        <v>35</v>
      </c>
      <c r="C86" t="s">
        <v>63</v>
      </c>
      <c r="D86" s="198" t="s">
        <v>167</v>
      </c>
      <c r="E86" s="195" t="s">
        <v>168</v>
      </c>
      <c r="F86" s="210">
        <v>15077000</v>
      </c>
      <c r="G86" s="210">
        <v>3769250</v>
      </c>
      <c r="H86" s="210">
        <v>3769250</v>
      </c>
      <c r="I86" s="210">
        <v>3769250</v>
      </c>
      <c r="J86" s="210">
        <v>3769250</v>
      </c>
      <c r="K86" s="210">
        <f t="shared" si="21"/>
        <v>15077000</v>
      </c>
      <c r="L86" s="210">
        <v>3769250</v>
      </c>
      <c r="M86" s="210">
        <v>3769250</v>
      </c>
      <c r="N86" s="210">
        <v>3769250</v>
      </c>
      <c r="O86" s="210">
        <v>3769250</v>
      </c>
      <c r="P86" s="210">
        <f t="shared" si="22"/>
        <v>15077000</v>
      </c>
      <c r="Q86" s="210">
        <v>3769250</v>
      </c>
      <c r="R86" s="210">
        <v>3769250</v>
      </c>
      <c r="S86" s="210">
        <v>3769250</v>
      </c>
      <c r="T86" s="210">
        <v>3769250</v>
      </c>
      <c r="U86" s="210">
        <f t="shared" si="23"/>
        <v>15077000</v>
      </c>
      <c r="V86" s="210">
        <v>15077000</v>
      </c>
      <c r="W86" s="210">
        <v>3769250</v>
      </c>
      <c r="X86" s="210">
        <v>3769250</v>
      </c>
      <c r="Y86" s="210">
        <v>3769250</v>
      </c>
      <c r="Z86" s="210">
        <v>3769250</v>
      </c>
      <c r="AA86" s="210">
        <f t="shared" si="24"/>
        <v>15077000</v>
      </c>
      <c r="AB86" s="210">
        <v>3769250</v>
      </c>
      <c r="AC86" s="210">
        <v>3769250</v>
      </c>
      <c r="AD86" s="210">
        <v>3769250</v>
      </c>
      <c r="AE86" s="210">
        <v>3769250</v>
      </c>
      <c r="AF86" s="210">
        <f t="shared" si="25"/>
        <v>15077000</v>
      </c>
      <c r="AG86" s="210">
        <v>3769250</v>
      </c>
      <c r="AH86" s="210">
        <v>3769250</v>
      </c>
      <c r="AI86" s="210">
        <v>3769250</v>
      </c>
      <c r="AJ86" s="210">
        <v>3769250</v>
      </c>
      <c r="AK86" s="210">
        <f t="shared" si="26"/>
        <v>15077000</v>
      </c>
    </row>
    <row r="87" spans="1:37">
      <c r="A87" t="s">
        <v>15</v>
      </c>
      <c r="B87" t="s">
        <v>23</v>
      </c>
      <c r="C87" t="s">
        <v>43</v>
      </c>
      <c r="D87" s="198" t="s">
        <v>169</v>
      </c>
      <c r="E87" s="195" t="s">
        <v>170</v>
      </c>
      <c r="F87" s="210">
        <v>7562432</v>
      </c>
      <c r="G87" s="210">
        <v>2537906</v>
      </c>
      <c r="H87" s="210">
        <v>1674842</v>
      </c>
      <c r="I87" s="210">
        <v>1674842</v>
      </c>
      <c r="J87" s="210">
        <v>1674842</v>
      </c>
      <c r="K87" s="210">
        <f t="shared" si="21"/>
        <v>7562432</v>
      </c>
      <c r="L87" s="210">
        <v>2537906</v>
      </c>
      <c r="M87" s="210">
        <v>1674842</v>
      </c>
      <c r="N87" s="210">
        <v>1674842</v>
      </c>
      <c r="O87" s="210">
        <v>1674842</v>
      </c>
      <c r="P87" s="210">
        <f t="shared" si="22"/>
        <v>7562432</v>
      </c>
      <c r="Q87" s="210">
        <v>2537906</v>
      </c>
      <c r="R87" s="210">
        <v>1674842</v>
      </c>
      <c r="S87" s="210">
        <v>1674842</v>
      </c>
      <c r="T87" s="210">
        <v>1674842</v>
      </c>
      <c r="U87" s="210">
        <f t="shared" si="23"/>
        <v>7562432</v>
      </c>
      <c r="V87" s="210">
        <v>7562432</v>
      </c>
      <c r="W87" s="210">
        <v>1890608</v>
      </c>
      <c r="X87" s="210">
        <v>1890608</v>
      </c>
      <c r="Y87" s="210">
        <v>1890608</v>
      </c>
      <c r="Z87" s="210">
        <v>1890608</v>
      </c>
      <c r="AA87" s="210">
        <f t="shared" si="24"/>
        <v>7562432</v>
      </c>
      <c r="AB87" s="210">
        <v>1767000</v>
      </c>
      <c r="AC87" s="210">
        <v>1694000</v>
      </c>
      <c r="AD87" s="210">
        <v>2033000</v>
      </c>
      <c r="AE87" s="210">
        <v>2068432</v>
      </c>
      <c r="AF87" s="210">
        <f t="shared" si="25"/>
        <v>7562432</v>
      </c>
      <c r="AG87" s="210">
        <v>1767000</v>
      </c>
      <c r="AH87" s="210">
        <v>1694000</v>
      </c>
      <c r="AI87" s="210">
        <v>2033000</v>
      </c>
      <c r="AJ87" s="210">
        <v>2068432</v>
      </c>
      <c r="AK87" s="210">
        <f t="shared" si="26"/>
        <v>7562432</v>
      </c>
    </row>
    <row r="88" spans="1:37">
      <c r="A88" t="s">
        <v>19</v>
      </c>
      <c r="B88" t="s">
        <v>35</v>
      </c>
      <c r="C88" t="s">
        <v>63</v>
      </c>
      <c r="D88" s="198" t="s">
        <v>171</v>
      </c>
      <c r="E88" s="195" t="s">
        <v>172</v>
      </c>
      <c r="F88" s="210">
        <v>18619803</v>
      </c>
      <c r="G88" s="210">
        <v>4656951</v>
      </c>
      <c r="H88" s="210">
        <v>4656951</v>
      </c>
      <c r="I88" s="210">
        <v>4656951</v>
      </c>
      <c r="J88" s="210">
        <v>4656951</v>
      </c>
      <c r="K88" s="210">
        <f t="shared" si="21"/>
        <v>18627804</v>
      </c>
      <c r="L88" s="210">
        <v>4655000</v>
      </c>
      <c r="M88" s="210">
        <v>4655000</v>
      </c>
      <c r="N88" s="210">
        <v>4655000</v>
      </c>
      <c r="O88" s="210">
        <v>4654803</v>
      </c>
      <c r="P88" s="210">
        <f t="shared" si="22"/>
        <v>18619803</v>
      </c>
      <c r="Q88" s="210">
        <v>4655000</v>
      </c>
      <c r="R88" s="210">
        <v>4655000</v>
      </c>
      <c r="S88" s="210">
        <v>4655000</v>
      </c>
      <c r="T88" s="210">
        <v>4654803</v>
      </c>
      <c r="U88" s="210">
        <f t="shared" si="23"/>
        <v>18619803</v>
      </c>
      <c r="V88" s="210">
        <v>18619803</v>
      </c>
      <c r="W88" s="210">
        <v>4656951</v>
      </c>
      <c r="X88" s="210">
        <v>4656951</v>
      </c>
      <c r="Y88" s="210">
        <v>4656951</v>
      </c>
      <c r="Z88" s="210">
        <v>4656951</v>
      </c>
      <c r="AA88" s="210">
        <f t="shared" si="24"/>
        <v>18627804</v>
      </c>
      <c r="AB88" s="210">
        <v>4656951</v>
      </c>
      <c r="AC88" s="210">
        <v>4059000</v>
      </c>
      <c r="AD88" s="210">
        <v>4655000</v>
      </c>
      <c r="AE88" s="210">
        <v>5248852</v>
      </c>
      <c r="AF88" s="210">
        <f t="shared" si="25"/>
        <v>18619803</v>
      </c>
      <c r="AG88" s="210">
        <v>4655000</v>
      </c>
      <c r="AH88" s="210">
        <v>4059000</v>
      </c>
      <c r="AI88" s="210">
        <v>4655000</v>
      </c>
      <c r="AJ88" s="210">
        <v>4654803</v>
      </c>
      <c r="AK88" s="210">
        <f t="shared" si="26"/>
        <v>18023803</v>
      </c>
    </row>
    <row r="89" spans="1:37">
      <c r="A89" t="s">
        <v>17</v>
      </c>
      <c r="B89" t="s">
        <v>31</v>
      </c>
      <c r="C89" t="s">
        <v>49</v>
      </c>
      <c r="D89" s="198" t="s">
        <v>173</v>
      </c>
      <c r="E89" s="195" t="s">
        <v>174</v>
      </c>
      <c r="F89" s="210">
        <v>42047168</v>
      </c>
      <c r="G89" s="210">
        <v>11680600</v>
      </c>
      <c r="H89" s="210">
        <v>10122300</v>
      </c>
      <c r="I89" s="210">
        <v>10122300</v>
      </c>
      <c r="J89" s="210">
        <v>10121968</v>
      </c>
      <c r="K89" s="210">
        <f t="shared" si="21"/>
        <v>42047168</v>
      </c>
      <c r="L89" s="210">
        <v>12404300</v>
      </c>
      <c r="M89" s="210">
        <v>10561500</v>
      </c>
      <c r="N89" s="210">
        <v>10829500</v>
      </c>
      <c r="O89" s="210">
        <v>10110000</v>
      </c>
      <c r="P89" s="210">
        <f t="shared" si="22"/>
        <v>43905300</v>
      </c>
      <c r="Q89" s="210">
        <v>12404300</v>
      </c>
      <c r="R89" s="210">
        <v>10389800</v>
      </c>
      <c r="S89" s="210">
        <v>10829500</v>
      </c>
      <c r="T89" s="210">
        <v>9858000</v>
      </c>
      <c r="U89" s="210">
        <f t="shared" si="23"/>
        <v>43481600</v>
      </c>
      <c r="V89" s="210">
        <v>42047168</v>
      </c>
      <c r="W89" s="210">
        <v>10511800</v>
      </c>
      <c r="X89" s="210">
        <v>10511800</v>
      </c>
      <c r="Y89" s="210">
        <v>10511800</v>
      </c>
      <c r="Z89" s="210">
        <v>10511768</v>
      </c>
      <c r="AA89" s="210">
        <f t="shared" si="24"/>
        <v>42047168</v>
      </c>
      <c r="AB89" s="210">
        <v>10605700</v>
      </c>
      <c r="AC89" s="210">
        <v>10786300</v>
      </c>
      <c r="AD89" s="210">
        <v>11449000</v>
      </c>
      <c r="AE89" s="210">
        <v>11064300</v>
      </c>
      <c r="AF89" s="210">
        <f t="shared" si="25"/>
        <v>43905300</v>
      </c>
      <c r="AG89" s="210">
        <v>10605700</v>
      </c>
      <c r="AH89" s="210">
        <v>10786300</v>
      </c>
      <c r="AI89" s="210">
        <v>11449000</v>
      </c>
      <c r="AJ89" s="210">
        <v>10812300</v>
      </c>
      <c r="AK89" s="210">
        <f t="shared" si="26"/>
        <v>43653300</v>
      </c>
    </row>
    <row r="90" spans="1:37">
      <c r="A90" t="s">
        <v>17</v>
      </c>
      <c r="B90" t="s">
        <v>33</v>
      </c>
      <c r="C90" t="s">
        <v>51</v>
      </c>
      <c r="D90" s="198" t="s">
        <v>175</v>
      </c>
      <c r="E90" s="195" t="s">
        <v>176</v>
      </c>
      <c r="F90" s="210">
        <v>302502457</v>
      </c>
      <c r="G90" s="210">
        <v>75922250</v>
      </c>
      <c r="H90" s="210">
        <v>75922250</v>
      </c>
      <c r="I90" s="210">
        <v>75922250</v>
      </c>
      <c r="J90" s="210">
        <v>75922250</v>
      </c>
      <c r="K90" s="210">
        <f t="shared" si="21"/>
        <v>303689000</v>
      </c>
      <c r="L90" s="210">
        <v>76362000</v>
      </c>
      <c r="M90" s="210">
        <v>78014113</v>
      </c>
      <c r="N90" s="210">
        <v>80669551.606335193</v>
      </c>
      <c r="O90" s="210">
        <v>80669551.606335223</v>
      </c>
      <c r="P90" s="210">
        <f t="shared" si="22"/>
        <v>315715216.21267045</v>
      </c>
      <c r="Q90" s="210">
        <v>76927386.140472844</v>
      </c>
      <c r="R90" s="210">
        <v>80678221</v>
      </c>
      <c r="S90" s="210">
        <v>79224212.893459082</v>
      </c>
      <c r="T90" s="210">
        <v>78935978.066312015</v>
      </c>
      <c r="U90" s="210">
        <f t="shared" si="23"/>
        <v>315765798.10024393</v>
      </c>
      <c r="V90" s="210">
        <v>302502457</v>
      </c>
      <c r="W90" s="210">
        <v>75922250</v>
      </c>
      <c r="X90" s="210">
        <v>75922250</v>
      </c>
      <c r="Y90" s="210">
        <v>75922250</v>
      </c>
      <c r="Z90" s="210">
        <v>75922250</v>
      </c>
      <c r="AA90" s="210">
        <f t="shared" si="24"/>
        <v>303689000</v>
      </c>
      <c r="AB90" s="210">
        <v>76362000</v>
      </c>
      <c r="AC90" s="210">
        <v>78014113</v>
      </c>
      <c r="AD90" s="210">
        <v>80669551.606335223</v>
      </c>
      <c r="AE90" s="210">
        <v>80669551.606335223</v>
      </c>
      <c r="AF90" s="210">
        <f t="shared" si="25"/>
        <v>315715216.21267045</v>
      </c>
      <c r="AG90" s="210">
        <v>76927386.140472844</v>
      </c>
      <c r="AH90" s="210">
        <v>80678221</v>
      </c>
      <c r="AI90" s="210">
        <v>79224212.893459082</v>
      </c>
      <c r="AJ90" s="210">
        <v>78935978.066312015</v>
      </c>
      <c r="AK90" s="210">
        <f t="shared" si="26"/>
        <v>315765798.10024393</v>
      </c>
    </row>
    <row r="91" spans="1:37">
      <c r="A91" t="s">
        <v>19</v>
      </c>
      <c r="B91" t="s">
        <v>35</v>
      </c>
      <c r="C91" t="s">
        <v>63</v>
      </c>
      <c r="D91" s="198" t="s">
        <v>177</v>
      </c>
      <c r="E91" s="195" t="s">
        <v>178</v>
      </c>
      <c r="F91" s="210">
        <v>22531000</v>
      </c>
      <c r="G91" s="210">
        <v>5633000</v>
      </c>
      <c r="H91" s="210">
        <v>5633000</v>
      </c>
      <c r="I91" s="210">
        <v>5633000</v>
      </c>
      <c r="J91" s="210">
        <v>5632000</v>
      </c>
      <c r="K91" s="210">
        <f t="shared" si="21"/>
        <v>22531000</v>
      </c>
      <c r="L91" s="210">
        <v>5633000</v>
      </c>
      <c r="M91" s="210">
        <v>5633000</v>
      </c>
      <c r="N91" s="210">
        <v>5633000</v>
      </c>
      <c r="O91" s="210">
        <v>5632000</v>
      </c>
      <c r="P91" s="210">
        <f t="shared" si="22"/>
        <v>22531000</v>
      </c>
      <c r="Q91" s="210">
        <v>5633000</v>
      </c>
      <c r="R91" s="210">
        <v>5633000</v>
      </c>
      <c r="S91" s="210">
        <v>5633000</v>
      </c>
      <c r="T91" s="210">
        <v>5632000</v>
      </c>
      <c r="U91" s="210">
        <f t="shared" si="23"/>
        <v>22531000</v>
      </c>
      <c r="V91" s="210">
        <v>22521000</v>
      </c>
      <c r="W91" s="210">
        <v>5633000</v>
      </c>
      <c r="X91" s="210">
        <v>5633000</v>
      </c>
      <c r="Y91" s="210">
        <v>5633000</v>
      </c>
      <c r="Z91" s="210">
        <v>5632000</v>
      </c>
      <c r="AA91" s="210">
        <f t="shared" si="24"/>
        <v>22531000</v>
      </c>
      <c r="AB91" s="210">
        <v>5633000</v>
      </c>
      <c r="AC91" s="210">
        <v>5633000</v>
      </c>
      <c r="AD91" s="210">
        <v>5633000</v>
      </c>
      <c r="AE91" s="210">
        <v>5632000</v>
      </c>
      <c r="AF91" s="210">
        <f t="shared" si="25"/>
        <v>22531000</v>
      </c>
      <c r="AG91" s="210">
        <v>5621500</v>
      </c>
      <c r="AH91" s="210">
        <v>5815000</v>
      </c>
      <c r="AI91" s="210">
        <v>5575750</v>
      </c>
      <c r="AJ91" s="210">
        <v>5292750</v>
      </c>
      <c r="AK91" s="210">
        <f t="shared" si="26"/>
        <v>22305000</v>
      </c>
    </row>
    <row r="92" spans="1:37">
      <c r="A92" t="s">
        <v>19</v>
      </c>
      <c r="B92" t="s">
        <v>35</v>
      </c>
      <c r="C92" t="s">
        <v>63</v>
      </c>
      <c r="D92" s="198" t="s">
        <v>179</v>
      </c>
      <c r="E92" s="195" t="s">
        <v>180</v>
      </c>
      <c r="F92" s="210">
        <v>17943425</v>
      </c>
      <c r="G92" s="210">
        <v>3466665.25</v>
      </c>
      <c r="H92" s="210">
        <v>3466665.25</v>
      </c>
      <c r="I92" s="210">
        <v>3466665.25</v>
      </c>
      <c r="J92" s="210">
        <v>7543429.25</v>
      </c>
      <c r="K92" s="210">
        <f t="shared" si="21"/>
        <v>17943425</v>
      </c>
      <c r="L92" s="210">
        <v>3466665</v>
      </c>
      <c r="M92" s="210">
        <v>3466665</v>
      </c>
      <c r="N92" s="210">
        <v>3466665</v>
      </c>
      <c r="O92" s="210">
        <v>7543429</v>
      </c>
      <c r="P92" s="210">
        <f t="shared" si="22"/>
        <v>17943424</v>
      </c>
      <c r="Q92" s="210">
        <v>3466665</v>
      </c>
      <c r="R92" s="210">
        <v>3466665</v>
      </c>
      <c r="S92" s="210">
        <v>3466665</v>
      </c>
      <c r="T92" s="210">
        <v>7543429</v>
      </c>
      <c r="U92" s="210">
        <f t="shared" si="23"/>
        <v>17943424</v>
      </c>
      <c r="V92" s="210">
        <v>17943425</v>
      </c>
      <c r="W92" s="210">
        <v>3977542.5</v>
      </c>
      <c r="X92" s="210">
        <v>3977542.5</v>
      </c>
      <c r="Y92" s="210">
        <v>3977542.5</v>
      </c>
      <c r="Z92" s="210">
        <v>6010797.5</v>
      </c>
      <c r="AA92" s="210">
        <f t="shared" si="24"/>
        <v>17943425</v>
      </c>
      <c r="AB92" s="210">
        <v>3703349.7425000002</v>
      </c>
      <c r="AC92" s="210">
        <v>3913659.3622777783</v>
      </c>
      <c r="AD92" s="210">
        <v>3842344.2279444449</v>
      </c>
      <c r="AE92" s="210">
        <v>6484071.5272777788</v>
      </c>
      <c r="AF92" s="210">
        <f t="shared" si="25"/>
        <v>17943424.860000003</v>
      </c>
      <c r="AG92" s="210">
        <v>3703349.7425000002</v>
      </c>
      <c r="AH92" s="210">
        <v>3913659</v>
      </c>
      <c r="AI92" s="210">
        <v>3842344</v>
      </c>
      <c r="AJ92" s="210">
        <v>6484072</v>
      </c>
      <c r="AK92" s="210">
        <f t="shared" si="26"/>
        <v>17943424.7425</v>
      </c>
    </row>
    <row r="93" spans="1:37">
      <c r="A93" t="s">
        <v>21</v>
      </c>
      <c r="B93" t="s">
        <v>37</v>
      </c>
      <c r="C93" t="s">
        <v>61</v>
      </c>
      <c r="D93" s="198" t="s">
        <v>181</v>
      </c>
      <c r="E93" s="195" t="s">
        <v>182</v>
      </c>
      <c r="F93" s="210">
        <v>31332396</v>
      </c>
      <c r="G93" s="210">
        <v>7833099</v>
      </c>
      <c r="H93" s="210">
        <v>7833099</v>
      </c>
      <c r="I93" s="210">
        <v>7833099</v>
      </c>
      <c r="J93" s="210">
        <v>7833099</v>
      </c>
      <c r="K93" s="210">
        <f t="shared" si="21"/>
        <v>31332396</v>
      </c>
      <c r="L93" s="210">
        <v>7833099</v>
      </c>
      <c r="M93" s="210">
        <v>7833099</v>
      </c>
      <c r="N93" s="210">
        <v>7833099</v>
      </c>
      <c r="O93" s="210">
        <v>7833099</v>
      </c>
      <c r="P93" s="210">
        <f t="shared" si="22"/>
        <v>31332396</v>
      </c>
      <c r="Q93" s="210">
        <v>7833099</v>
      </c>
      <c r="R93" s="210">
        <v>7833099</v>
      </c>
      <c r="S93" s="210">
        <v>7833099</v>
      </c>
      <c r="T93" s="210">
        <v>7833099</v>
      </c>
      <c r="U93" s="210">
        <f t="shared" si="23"/>
        <v>31332396</v>
      </c>
      <c r="V93" s="210">
        <v>31332396</v>
      </c>
      <c r="W93" s="210">
        <v>7833099</v>
      </c>
      <c r="X93" s="210">
        <v>7833099</v>
      </c>
      <c r="Y93" s="210">
        <v>7833099</v>
      </c>
      <c r="Z93" s="210">
        <v>7833099</v>
      </c>
      <c r="AA93" s="210">
        <f t="shared" si="24"/>
        <v>31332396</v>
      </c>
      <c r="AB93" s="210">
        <v>8870352</v>
      </c>
      <c r="AC93" s="210">
        <v>7209311</v>
      </c>
      <c r="AD93" s="210">
        <v>7293188</v>
      </c>
      <c r="AE93" s="210">
        <v>7541794</v>
      </c>
      <c r="AF93" s="210">
        <f t="shared" si="25"/>
        <v>30914645</v>
      </c>
      <c r="AG93" s="210">
        <v>8448544</v>
      </c>
      <c r="AH93" s="210">
        <v>6702206</v>
      </c>
      <c r="AI93" s="210">
        <v>6915998</v>
      </c>
      <c r="AJ93" s="210">
        <v>8807099</v>
      </c>
      <c r="AK93" s="210">
        <f t="shared" si="26"/>
        <v>30873847</v>
      </c>
    </row>
    <row r="94" spans="1:37">
      <c r="A94" t="s">
        <v>19</v>
      </c>
      <c r="B94" t="s">
        <v>35</v>
      </c>
      <c r="C94" t="s">
        <v>63</v>
      </c>
      <c r="D94" s="198" t="s">
        <v>183</v>
      </c>
      <c r="E94" s="195" t="s">
        <v>184</v>
      </c>
      <c r="F94" s="210">
        <v>18410769</v>
      </c>
      <c r="G94" s="210">
        <v>4602692.25</v>
      </c>
      <c r="H94" s="210">
        <v>4602692.25</v>
      </c>
      <c r="I94" s="210">
        <v>4602692.25</v>
      </c>
      <c r="J94" s="210">
        <v>4602692.25</v>
      </c>
      <c r="K94" s="210">
        <f t="shared" si="21"/>
        <v>18410769</v>
      </c>
      <c r="L94" s="210">
        <v>4602692.25</v>
      </c>
      <c r="M94" s="210">
        <v>4602692.25</v>
      </c>
      <c r="N94" s="210">
        <v>4602692.25</v>
      </c>
      <c r="O94" s="210">
        <v>4602692.25</v>
      </c>
      <c r="P94" s="210">
        <f t="shared" si="22"/>
        <v>18410769</v>
      </c>
      <c r="Q94" s="210">
        <v>4602692.25</v>
      </c>
      <c r="R94" s="210">
        <v>4602692</v>
      </c>
      <c r="S94" s="210">
        <v>4602692</v>
      </c>
      <c r="T94" s="210">
        <v>4602692</v>
      </c>
      <c r="U94" s="210">
        <f t="shared" si="23"/>
        <v>18410768.25</v>
      </c>
      <c r="V94" s="210">
        <v>17092690</v>
      </c>
      <c r="W94" s="210">
        <v>4273172.5</v>
      </c>
      <c r="X94" s="210">
        <v>4273172.5</v>
      </c>
      <c r="Y94" s="210">
        <v>4273172.5</v>
      </c>
      <c r="Z94" s="210">
        <v>4273172.5</v>
      </c>
      <c r="AA94" s="210">
        <f t="shared" si="24"/>
        <v>17092690</v>
      </c>
      <c r="AB94" s="210">
        <v>4273172.5</v>
      </c>
      <c r="AC94" s="210">
        <v>4273172.5</v>
      </c>
      <c r="AD94" s="210">
        <v>4273172.5</v>
      </c>
      <c r="AE94" s="210">
        <v>4273172.5</v>
      </c>
      <c r="AF94" s="210">
        <f t="shared" si="25"/>
        <v>17092690</v>
      </c>
      <c r="AG94" s="210">
        <v>4273172.5</v>
      </c>
      <c r="AH94" s="210">
        <v>4273173</v>
      </c>
      <c r="AI94" s="210">
        <v>4273173</v>
      </c>
      <c r="AJ94" s="210">
        <v>4273173</v>
      </c>
      <c r="AK94" s="210">
        <f t="shared" si="26"/>
        <v>17092691.5</v>
      </c>
    </row>
    <row r="95" spans="1:37">
      <c r="A95" t="s">
        <v>19</v>
      </c>
      <c r="B95" t="s">
        <v>35</v>
      </c>
      <c r="C95" t="s">
        <v>63</v>
      </c>
      <c r="D95" s="198" t="s">
        <v>185</v>
      </c>
      <c r="E95" s="195" t="s">
        <v>186</v>
      </c>
      <c r="F95" s="210">
        <v>58457260</v>
      </c>
      <c r="G95" s="210">
        <v>14614318</v>
      </c>
      <c r="H95" s="210">
        <v>14614318</v>
      </c>
      <c r="I95" s="210">
        <v>14614317</v>
      </c>
      <c r="J95" s="210">
        <v>14614307</v>
      </c>
      <c r="K95" s="210">
        <f t="shared" si="21"/>
        <v>58457260</v>
      </c>
      <c r="L95" s="210">
        <v>13936242</v>
      </c>
      <c r="M95" s="210">
        <v>13936242</v>
      </c>
      <c r="N95" s="210">
        <v>13936242</v>
      </c>
      <c r="O95" s="210">
        <v>13936233</v>
      </c>
      <c r="P95" s="210">
        <f t="shared" si="22"/>
        <v>55744959</v>
      </c>
      <c r="Q95" s="210">
        <v>14594987</v>
      </c>
      <c r="R95" s="210">
        <v>13240687</v>
      </c>
      <c r="S95" s="210">
        <v>14323547</v>
      </c>
      <c r="T95" s="210">
        <v>13585738</v>
      </c>
      <c r="U95" s="210">
        <f t="shared" si="23"/>
        <v>55744959</v>
      </c>
      <c r="V95" s="210">
        <v>58457260</v>
      </c>
      <c r="W95" s="210">
        <v>14614318</v>
      </c>
      <c r="X95" s="210">
        <v>14614318</v>
      </c>
      <c r="Y95" s="210">
        <v>14614317</v>
      </c>
      <c r="Z95" s="210">
        <v>14614307</v>
      </c>
      <c r="AA95" s="210">
        <f t="shared" si="24"/>
        <v>58457260</v>
      </c>
      <c r="AB95" s="210">
        <v>13936242</v>
      </c>
      <c r="AC95" s="210">
        <v>13936242</v>
      </c>
      <c r="AD95" s="210">
        <v>13936242</v>
      </c>
      <c r="AE95" s="210">
        <v>13936233</v>
      </c>
      <c r="AF95" s="210">
        <f t="shared" si="25"/>
        <v>55744959</v>
      </c>
      <c r="AG95" s="210">
        <v>14594987</v>
      </c>
      <c r="AH95" s="210">
        <v>13240687</v>
      </c>
      <c r="AI95" s="210">
        <v>14323547</v>
      </c>
      <c r="AJ95" s="210">
        <v>13585738</v>
      </c>
      <c r="AK95" s="210">
        <f t="shared" si="26"/>
        <v>55744959</v>
      </c>
    </row>
    <row r="96" spans="1:37">
      <c r="A96" t="s">
        <v>21</v>
      </c>
      <c r="B96" t="s">
        <v>37</v>
      </c>
      <c r="C96" t="s">
        <v>57</v>
      </c>
      <c r="D96" s="198" t="s">
        <v>187</v>
      </c>
      <c r="E96" s="195" t="s">
        <v>188</v>
      </c>
      <c r="F96" s="210">
        <v>105299692</v>
      </c>
      <c r="G96" s="210">
        <v>36171226.75</v>
      </c>
      <c r="H96" s="210">
        <v>23042821.75</v>
      </c>
      <c r="I96" s="210">
        <v>23042821.75</v>
      </c>
      <c r="J96" s="210">
        <v>23042821.75</v>
      </c>
      <c r="K96" s="210">
        <f t="shared" si="21"/>
        <v>105299692</v>
      </c>
      <c r="L96" s="210">
        <v>36171408</v>
      </c>
      <c r="M96" s="210">
        <v>23043003</v>
      </c>
      <c r="N96" s="210">
        <v>23043003</v>
      </c>
      <c r="O96" s="210">
        <v>23043003</v>
      </c>
      <c r="P96" s="210">
        <f t="shared" si="22"/>
        <v>105300417</v>
      </c>
      <c r="Q96" s="210">
        <v>36171408</v>
      </c>
      <c r="R96" s="210">
        <v>23043000</v>
      </c>
      <c r="S96" s="210">
        <v>23043000</v>
      </c>
      <c r="T96" s="210">
        <v>23043003</v>
      </c>
      <c r="U96" s="210">
        <f t="shared" si="23"/>
        <v>105300411</v>
      </c>
      <c r="V96" s="210">
        <v>105301861</v>
      </c>
      <c r="W96" s="210">
        <v>26486313.199999999</v>
      </c>
      <c r="X96" s="210">
        <v>26174524.199999999</v>
      </c>
      <c r="Y96" s="210">
        <v>26330322.699999999</v>
      </c>
      <c r="Z96" s="210">
        <v>26308531.899999995</v>
      </c>
      <c r="AA96" s="210">
        <f t="shared" si="24"/>
        <v>105299691.99999999</v>
      </c>
      <c r="AB96" s="210">
        <v>25156224</v>
      </c>
      <c r="AC96" s="210">
        <v>26617887.266666666</v>
      </c>
      <c r="AD96" s="210">
        <v>27736440.899999999</v>
      </c>
      <c r="AE96" s="210">
        <v>27736440.899999999</v>
      </c>
      <c r="AF96" s="210">
        <f t="shared" si="25"/>
        <v>107246993.06666666</v>
      </c>
      <c r="AG96" s="210">
        <v>25156324</v>
      </c>
      <c r="AH96" s="210">
        <v>25291841</v>
      </c>
      <c r="AI96" s="210">
        <v>25842271</v>
      </c>
      <c r="AJ96" s="210">
        <v>27643823</v>
      </c>
      <c r="AK96" s="210">
        <f t="shared" si="26"/>
        <v>103934259</v>
      </c>
    </row>
    <row r="97" spans="1:37">
      <c r="A97" t="s">
        <v>15</v>
      </c>
      <c r="B97" t="s">
        <v>27</v>
      </c>
      <c r="C97" t="s">
        <v>41</v>
      </c>
      <c r="D97" s="198" t="s">
        <v>189</v>
      </c>
      <c r="E97" s="195" t="s">
        <v>190</v>
      </c>
      <c r="F97" s="210">
        <v>27325010</v>
      </c>
      <c r="G97" s="210">
        <v>6763070</v>
      </c>
      <c r="H97" s="210">
        <v>6853980</v>
      </c>
      <c r="I97" s="210">
        <v>6853980</v>
      </c>
      <c r="J97" s="210">
        <v>6853980</v>
      </c>
      <c r="K97" s="210">
        <f t="shared" si="21"/>
        <v>27325010</v>
      </c>
      <c r="L97" s="210">
        <v>6763070</v>
      </c>
      <c r="M97" s="210">
        <v>6800237</v>
      </c>
      <c r="N97" s="210">
        <v>6976695</v>
      </c>
      <c r="O97" s="210">
        <v>6785008</v>
      </c>
      <c r="P97" s="210">
        <f t="shared" si="22"/>
        <v>27325010</v>
      </c>
      <c r="Q97" s="210">
        <v>6763070</v>
      </c>
      <c r="R97" s="210">
        <v>6800237</v>
      </c>
      <c r="S97" s="210">
        <v>6976695</v>
      </c>
      <c r="T97" s="210">
        <v>6785008</v>
      </c>
      <c r="U97" s="210">
        <f t="shared" si="23"/>
        <v>27325010</v>
      </c>
      <c r="V97" s="210">
        <v>27325010</v>
      </c>
      <c r="W97" s="210">
        <v>6763070</v>
      </c>
      <c r="X97" s="210">
        <v>6853980</v>
      </c>
      <c r="Y97" s="210">
        <v>6853980</v>
      </c>
      <c r="Z97" s="210">
        <v>6853980</v>
      </c>
      <c r="AA97" s="210">
        <f t="shared" si="24"/>
        <v>27325010</v>
      </c>
      <c r="AB97" s="210">
        <v>6711021</v>
      </c>
      <c r="AC97" s="210">
        <v>7090272</v>
      </c>
      <c r="AD97" s="210">
        <v>6929883</v>
      </c>
      <c r="AE97" s="210">
        <v>6737590</v>
      </c>
      <c r="AF97" s="210">
        <f t="shared" si="25"/>
        <v>27468766</v>
      </c>
      <c r="AG97" s="210">
        <v>6711021</v>
      </c>
      <c r="AH97" s="210">
        <v>7090272</v>
      </c>
      <c r="AI97" s="210">
        <v>6929883</v>
      </c>
      <c r="AJ97" s="210">
        <v>6498722</v>
      </c>
      <c r="AK97" s="210">
        <f t="shared" si="26"/>
        <v>27229898</v>
      </c>
    </row>
    <row r="98" spans="1:37">
      <c r="A98" t="s">
        <v>19</v>
      </c>
      <c r="B98" t="s">
        <v>35</v>
      </c>
      <c r="C98" t="s">
        <v>63</v>
      </c>
      <c r="D98" s="198" t="s">
        <v>191</v>
      </c>
      <c r="E98" s="195" t="s">
        <v>192</v>
      </c>
      <c r="F98" s="210">
        <v>11126000</v>
      </c>
      <c r="G98" s="210">
        <v>2781500</v>
      </c>
      <c r="H98" s="210">
        <v>2781500</v>
      </c>
      <c r="I98" s="210">
        <v>2781500</v>
      </c>
      <c r="J98" s="210">
        <v>2781500</v>
      </c>
      <c r="K98" s="210">
        <f t="shared" si="21"/>
        <v>11126000</v>
      </c>
      <c r="L98" s="210">
        <v>2781500</v>
      </c>
      <c r="M98" s="210">
        <v>2781500</v>
      </c>
      <c r="N98" s="210">
        <v>2781500</v>
      </c>
      <c r="O98" s="210">
        <v>2781500</v>
      </c>
      <c r="P98" s="210">
        <f t="shared" si="22"/>
        <v>11126000</v>
      </c>
      <c r="Q98" s="210">
        <v>2781500</v>
      </c>
      <c r="R98" s="210">
        <v>2781500</v>
      </c>
      <c r="S98" s="210">
        <v>2781500</v>
      </c>
      <c r="T98" s="210">
        <v>2781500</v>
      </c>
      <c r="U98" s="210">
        <f t="shared" si="23"/>
        <v>11126000</v>
      </c>
      <c r="V98" s="210">
        <v>11125763</v>
      </c>
      <c r="W98" s="210">
        <v>2781440.75</v>
      </c>
      <c r="X98" s="210">
        <v>2781440.75</v>
      </c>
      <c r="Y98" s="210">
        <v>2781440.75</v>
      </c>
      <c r="Z98" s="210">
        <v>2781440.75</v>
      </c>
      <c r="AA98" s="210">
        <f t="shared" si="24"/>
        <v>11125763</v>
      </c>
      <c r="AB98" s="210">
        <v>2781441</v>
      </c>
      <c r="AC98" s="210">
        <v>2781441</v>
      </c>
      <c r="AD98" s="210">
        <v>2781441</v>
      </c>
      <c r="AE98" s="210">
        <v>2781441</v>
      </c>
      <c r="AF98" s="210">
        <f t="shared" si="25"/>
        <v>11125764</v>
      </c>
      <c r="AG98" s="210">
        <v>2781441</v>
      </c>
      <c r="AH98" s="210">
        <v>2781441</v>
      </c>
      <c r="AI98" s="210">
        <v>2781441</v>
      </c>
      <c r="AJ98" s="210">
        <v>2258347</v>
      </c>
      <c r="AK98" s="210">
        <f t="shared" si="26"/>
        <v>10602670</v>
      </c>
    </row>
    <row r="99" spans="1:37">
      <c r="A99" t="s">
        <v>15</v>
      </c>
      <c r="B99" t="s">
        <v>27</v>
      </c>
      <c r="C99" t="s">
        <v>41</v>
      </c>
      <c r="D99" s="198" t="s">
        <v>193</v>
      </c>
      <c r="E99" s="195" t="s">
        <v>194</v>
      </c>
      <c r="F99" s="210">
        <v>30779645</v>
      </c>
      <c r="G99" s="210">
        <v>9548000</v>
      </c>
      <c r="H99" s="210">
        <v>7077000</v>
      </c>
      <c r="I99" s="210">
        <v>7077000</v>
      </c>
      <c r="J99" s="210">
        <v>7077000</v>
      </c>
      <c r="K99" s="210">
        <f t="shared" si="21"/>
        <v>30779000</v>
      </c>
      <c r="L99" s="210">
        <v>9548091</v>
      </c>
      <c r="M99" s="210">
        <v>7077000</v>
      </c>
      <c r="N99" s="210">
        <v>7077000</v>
      </c>
      <c r="O99" s="210">
        <v>7077554</v>
      </c>
      <c r="P99" s="210">
        <f t="shared" si="22"/>
        <v>30779645</v>
      </c>
      <c r="Q99" s="210">
        <v>9548091</v>
      </c>
      <c r="R99" s="210">
        <v>7077000</v>
      </c>
      <c r="S99" s="210">
        <v>7077000</v>
      </c>
      <c r="T99" s="210">
        <v>7077554</v>
      </c>
      <c r="U99" s="210">
        <f t="shared" si="23"/>
        <v>30779645</v>
      </c>
      <c r="V99" s="210">
        <v>30779645</v>
      </c>
      <c r="W99" s="210">
        <v>7685000</v>
      </c>
      <c r="X99" s="210">
        <v>7698000</v>
      </c>
      <c r="Y99" s="210">
        <v>7698000</v>
      </c>
      <c r="Z99" s="210">
        <v>7698000</v>
      </c>
      <c r="AA99" s="210">
        <f t="shared" si="24"/>
        <v>30779000</v>
      </c>
      <c r="AB99" s="210">
        <v>7398934</v>
      </c>
      <c r="AC99" s="210">
        <v>7782379</v>
      </c>
      <c r="AD99" s="210">
        <v>7533601</v>
      </c>
      <c r="AE99" s="210">
        <v>8064731</v>
      </c>
      <c r="AF99" s="210">
        <f t="shared" si="25"/>
        <v>30779645</v>
      </c>
      <c r="AG99" s="210">
        <v>7398934</v>
      </c>
      <c r="AH99" s="210">
        <v>7782379</v>
      </c>
      <c r="AI99" s="210">
        <v>7533601</v>
      </c>
      <c r="AJ99" s="210">
        <v>8064731</v>
      </c>
      <c r="AK99" s="210">
        <f t="shared" si="26"/>
        <v>30779645</v>
      </c>
    </row>
    <row r="100" spans="1:37">
      <c r="A100" t="s">
        <v>15</v>
      </c>
      <c r="B100" t="s">
        <v>25</v>
      </c>
      <c r="C100" t="s">
        <v>45</v>
      </c>
      <c r="D100" s="198" t="s">
        <v>195</v>
      </c>
      <c r="E100" s="195" t="s">
        <v>196</v>
      </c>
      <c r="F100" s="210">
        <v>15376075</v>
      </c>
      <c r="G100" s="210">
        <v>5294302.75</v>
      </c>
      <c r="H100" s="210">
        <v>3360590.75</v>
      </c>
      <c r="I100" s="210">
        <v>3360590.75</v>
      </c>
      <c r="J100" s="210">
        <v>3360590.75</v>
      </c>
      <c r="K100" s="210">
        <f t="shared" si="21"/>
        <v>15376075</v>
      </c>
      <c r="L100" s="210">
        <v>4174105.833333333</v>
      </c>
      <c r="M100" s="210">
        <v>4480787.666666667</v>
      </c>
      <c r="N100" s="210">
        <v>3360590.75</v>
      </c>
      <c r="O100" s="210">
        <v>3360590.75</v>
      </c>
      <c r="P100" s="210">
        <f t="shared" si="22"/>
        <v>15376075</v>
      </c>
      <c r="Q100" s="210">
        <v>4174105.833333333</v>
      </c>
      <c r="R100" s="210">
        <v>4480788</v>
      </c>
      <c r="S100" s="210">
        <v>3360590.75</v>
      </c>
      <c r="T100" s="210">
        <v>3360591</v>
      </c>
      <c r="U100" s="210">
        <f t="shared" si="23"/>
        <v>15376075.583333332</v>
      </c>
      <c r="V100" s="210">
        <v>15376075</v>
      </c>
      <c r="W100" s="210">
        <v>2927353</v>
      </c>
      <c r="X100" s="210">
        <v>3248285</v>
      </c>
      <c r="Y100" s="210">
        <v>3944537</v>
      </c>
      <c r="Z100" s="210">
        <v>5255900</v>
      </c>
      <c r="AA100" s="210">
        <f t="shared" si="24"/>
        <v>15376075</v>
      </c>
      <c r="AB100" s="210">
        <v>2912995</v>
      </c>
      <c r="AC100" s="210">
        <v>3733108</v>
      </c>
      <c r="AD100" s="210">
        <v>4102985</v>
      </c>
      <c r="AE100" s="210">
        <v>4626987</v>
      </c>
      <c r="AF100" s="210">
        <f t="shared" si="25"/>
        <v>15376075</v>
      </c>
      <c r="AG100" s="210">
        <v>2912995</v>
      </c>
      <c r="AH100" s="210">
        <v>3733108</v>
      </c>
      <c r="AI100" s="210">
        <v>4102985</v>
      </c>
      <c r="AJ100" s="210">
        <v>4432987</v>
      </c>
      <c r="AK100" s="210">
        <f t="shared" si="26"/>
        <v>15182075</v>
      </c>
    </row>
    <row r="101" spans="1:37">
      <c r="A101" t="s">
        <v>19</v>
      </c>
      <c r="B101" t="s">
        <v>35</v>
      </c>
      <c r="C101" t="s">
        <v>63</v>
      </c>
      <c r="D101" s="198" t="s">
        <v>197</v>
      </c>
      <c r="E101" s="195" t="s">
        <v>198</v>
      </c>
      <c r="F101" s="210">
        <v>23543690</v>
      </c>
      <c r="G101" s="210">
        <v>5885923</v>
      </c>
      <c r="H101" s="210">
        <v>5885923</v>
      </c>
      <c r="I101" s="210">
        <v>5885923</v>
      </c>
      <c r="J101" s="210">
        <v>5885923</v>
      </c>
      <c r="K101" s="210">
        <f t="shared" si="21"/>
        <v>23543692</v>
      </c>
      <c r="L101" s="210">
        <v>5885923</v>
      </c>
      <c r="M101" s="210">
        <v>5885923</v>
      </c>
      <c r="N101" s="210">
        <v>5885923</v>
      </c>
      <c r="O101" s="210">
        <v>5885923</v>
      </c>
      <c r="P101" s="210">
        <f t="shared" si="22"/>
        <v>23543692</v>
      </c>
      <c r="Q101" s="210">
        <v>5885923</v>
      </c>
      <c r="R101" s="210">
        <v>5885923</v>
      </c>
      <c r="S101" s="210">
        <v>5885923</v>
      </c>
      <c r="T101" s="210">
        <v>5885923</v>
      </c>
      <c r="U101" s="210">
        <f t="shared" si="23"/>
        <v>23543692</v>
      </c>
      <c r="V101" s="210">
        <v>23543865</v>
      </c>
      <c r="W101" s="210">
        <v>5885923</v>
      </c>
      <c r="X101" s="210">
        <v>5885923</v>
      </c>
      <c r="Y101" s="210">
        <v>5885923</v>
      </c>
      <c r="Z101" s="210">
        <v>5885923</v>
      </c>
      <c r="AA101" s="210">
        <f t="shared" si="24"/>
        <v>23543692</v>
      </c>
      <c r="AB101" s="210">
        <v>5885923</v>
      </c>
      <c r="AC101" s="210">
        <v>5885923</v>
      </c>
      <c r="AD101" s="210">
        <v>5885923</v>
      </c>
      <c r="AE101" s="210">
        <v>5885923</v>
      </c>
      <c r="AF101" s="210">
        <f t="shared" si="25"/>
        <v>23543692</v>
      </c>
      <c r="AG101" s="210">
        <v>5885923</v>
      </c>
      <c r="AH101" s="210">
        <v>5885923</v>
      </c>
      <c r="AI101" s="210">
        <v>5885923</v>
      </c>
      <c r="AJ101" s="210">
        <v>5885923</v>
      </c>
      <c r="AK101" s="210">
        <f t="shared" si="26"/>
        <v>23543692</v>
      </c>
    </row>
    <row r="102" spans="1:37">
      <c r="A102" t="s">
        <v>15</v>
      </c>
      <c r="B102" t="s">
        <v>25</v>
      </c>
      <c r="C102" t="s">
        <v>470</v>
      </c>
      <c r="D102" s="198" t="s">
        <v>199</v>
      </c>
      <c r="E102" s="195" t="s">
        <v>200</v>
      </c>
      <c r="F102" s="210">
        <v>91419000</v>
      </c>
      <c r="G102" s="210">
        <v>22854750</v>
      </c>
      <c r="H102" s="210">
        <v>22854750</v>
      </c>
      <c r="I102" s="210">
        <v>22854750</v>
      </c>
      <c r="J102" s="210">
        <v>22854750</v>
      </c>
      <c r="K102" s="210">
        <f t="shared" si="21"/>
        <v>91419000</v>
      </c>
      <c r="L102" s="210">
        <v>22854750</v>
      </c>
      <c r="M102" s="210">
        <v>22854750</v>
      </c>
      <c r="N102" s="210">
        <v>22854750</v>
      </c>
      <c r="O102" s="210">
        <v>22854750</v>
      </c>
      <c r="P102" s="210">
        <f t="shared" si="22"/>
        <v>91419000</v>
      </c>
      <c r="Q102" s="210">
        <v>22854750</v>
      </c>
      <c r="R102" s="210">
        <v>22854750</v>
      </c>
      <c r="S102" s="210">
        <v>22854750</v>
      </c>
      <c r="T102" s="210">
        <v>22854750</v>
      </c>
      <c r="U102" s="210">
        <f t="shared" si="23"/>
        <v>91419000</v>
      </c>
      <c r="V102" s="210">
        <v>91419000</v>
      </c>
      <c r="W102" s="210">
        <v>22854750</v>
      </c>
      <c r="X102" s="210">
        <v>22854750</v>
      </c>
      <c r="Y102" s="210">
        <v>22854750</v>
      </c>
      <c r="Z102" s="210">
        <v>22854750</v>
      </c>
      <c r="AA102" s="210">
        <f t="shared" si="24"/>
        <v>91419000</v>
      </c>
      <c r="AB102" s="210">
        <v>22854750</v>
      </c>
      <c r="AC102" s="210">
        <v>22854750</v>
      </c>
      <c r="AD102" s="210">
        <v>22854750</v>
      </c>
      <c r="AE102" s="210">
        <v>22854750</v>
      </c>
      <c r="AF102" s="210">
        <f t="shared" si="25"/>
        <v>91419000</v>
      </c>
      <c r="AG102" s="210">
        <v>22854750</v>
      </c>
      <c r="AH102" s="210">
        <v>22854750</v>
      </c>
      <c r="AI102" s="210">
        <v>22854750</v>
      </c>
      <c r="AJ102" s="210">
        <v>22854750</v>
      </c>
      <c r="AK102" s="210">
        <f t="shared" si="26"/>
        <v>91419000</v>
      </c>
    </row>
    <row r="103" spans="1:37">
      <c r="A103" t="s">
        <v>15</v>
      </c>
      <c r="B103" t="s">
        <v>27</v>
      </c>
      <c r="C103" t="s">
        <v>41</v>
      </c>
      <c r="D103" s="198" t="s">
        <v>201</v>
      </c>
      <c r="E103" s="195" t="s">
        <v>202</v>
      </c>
      <c r="F103" s="210">
        <v>55958588</v>
      </c>
      <c r="G103" s="210">
        <v>13980000</v>
      </c>
      <c r="H103" s="210">
        <v>13980000</v>
      </c>
      <c r="I103" s="210">
        <v>13990000</v>
      </c>
      <c r="J103" s="210">
        <v>14008588</v>
      </c>
      <c r="K103" s="210">
        <f t="shared" ref="K103:K134" si="27">SUM($G103:$J103)</f>
        <v>55958588</v>
      </c>
      <c r="L103" s="210">
        <v>13980000</v>
      </c>
      <c r="M103" s="210">
        <v>13980000</v>
      </c>
      <c r="N103" s="210">
        <v>13990000</v>
      </c>
      <c r="O103" s="210">
        <v>14008588</v>
      </c>
      <c r="P103" s="210">
        <f t="shared" ref="P103:P134" si="28">SUM($L103:$O103)</f>
        <v>55958588</v>
      </c>
      <c r="Q103" s="210">
        <v>13980000</v>
      </c>
      <c r="R103" s="210">
        <v>13980000</v>
      </c>
      <c r="S103" s="210">
        <v>13990000</v>
      </c>
      <c r="T103" s="210">
        <v>14008588</v>
      </c>
      <c r="U103" s="210">
        <f t="shared" ref="U103:U134" si="29">SUM($Q103:$T103)</f>
        <v>55958588</v>
      </c>
      <c r="V103" s="210">
        <v>55958000</v>
      </c>
      <c r="W103" s="210">
        <v>13989500</v>
      </c>
      <c r="X103" s="210">
        <v>13989500</v>
      </c>
      <c r="Y103" s="210">
        <v>13989500</v>
      </c>
      <c r="Z103" s="210">
        <v>13989500</v>
      </c>
      <c r="AA103" s="210">
        <f t="shared" ref="AA103:AA134" si="30">SUM($W103:$Z103)</f>
        <v>55958000</v>
      </c>
      <c r="AB103" s="210">
        <v>13989500</v>
      </c>
      <c r="AC103" s="210">
        <v>13989500</v>
      </c>
      <c r="AD103" s="210">
        <v>13989500</v>
      </c>
      <c r="AE103" s="210">
        <v>13989500</v>
      </c>
      <c r="AF103" s="210">
        <f t="shared" ref="AF103:AF134" si="31">SUM($AB103:$AE103)</f>
        <v>55958000</v>
      </c>
      <c r="AG103" s="210">
        <v>13276508</v>
      </c>
      <c r="AH103" s="210">
        <v>13729514</v>
      </c>
      <c r="AI103" s="210">
        <v>14600500</v>
      </c>
      <c r="AJ103" s="210">
        <v>14351478</v>
      </c>
      <c r="AK103" s="210">
        <f t="shared" ref="AK103:AK134" si="32">SUM($AG103:$AJ103)</f>
        <v>55958000</v>
      </c>
    </row>
    <row r="104" spans="1:37">
      <c r="A104" t="s">
        <v>17</v>
      </c>
      <c r="B104" t="s">
        <v>29</v>
      </c>
      <c r="C104" t="s">
        <v>51</v>
      </c>
      <c r="D104" s="198" t="s">
        <v>203</v>
      </c>
      <c r="E104" s="195" t="s">
        <v>204</v>
      </c>
      <c r="F104" s="210">
        <v>23715473</v>
      </c>
      <c r="G104" s="210">
        <v>5934500</v>
      </c>
      <c r="H104" s="210">
        <v>5934500</v>
      </c>
      <c r="I104" s="210">
        <v>5934500</v>
      </c>
      <c r="J104" s="210">
        <v>5934500</v>
      </c>
      <c r="K104" s="210">
        <f t="shared" si="27"/>
        <v>23738000</v>
      </c>
      <c r="L104" s="210">
        <v>5928868.25</v>
      </c>
      <c r="M104" s="210">
        <v>5928868.25</v>
      </c>
      <c r="N104" s="210">
        <v>5928868.25</v>
      </c>
      <c r="O104" s="210">
        <v>5928868.25</v>
      </c>
      <c r="P104" s="210">
        <f t="shared" si="28"/>
        <v>23715473</v>
      </c>
      <c r="Q104" s="210">
        <v>5928868.25</v>
      </c>
      <c r="R104" s="210">
        <v>5928868.25</v>
      </c>
      <c r="S104" s="210">
        <v>4108659</v>
      </c>
      <c r="T104" s="210">
        <v>5553877</v>
      </c>
      <c r="U104" s="210">
        <f t="shared" si="29"/>
        <v>21520272.5</v>
      </c>
      <c r="V104" s="210">
        <v>23715000</v>
      </c>
      <c r="W104" s="210">
        <v>5928750</v>
      </c>
      <c r="X104" s="210">
        <v>5928750</v>
      </c>
      <c r="Y104" s="210">
        <v>5928750</v>
      </c>
      <c r="Z104" s="210">
        <v>5928750</v>
      </c>
      <c r="AA104" s="210">
        <f t="shared" si="30"/>
        <v>23715000</v>
      </c>
      <c r="AB104" s="210">
        <v>5928868.25</v>
      </c>
      <c r="AC104" s="210">
        <v>5928868.25</v>
      </c>
      <c r="AD104" s="210">
        <v>5928868.25</v>
      </c>
      <c r="AE104" s="210">
        <v>5928868.25</v>
      </c>
      <c r="AF104" s="210">
        <f t="shared" si="31"/>
        <v>23715473</v>
      </c>
      <c r="AG104" s="210">
        <v>5452865</v>
      </c>
      <c r="AH104" s="210">
        <v>6235139</v>
      </c>
      <c r="AI104" s="210">
        <v>4108659</v>
      </c>
      <c r="AJ104" s="210">
        <v>5553877</v>
      </c>
      <c r="AK104" s="210">
        <f t="shared" si="32"/>
        <v>21350540</v>
      </c>
    </row>
    <row r="105" spans="1:37">
      <c r="A105" t="s">
        <v>17</v>
      </c>
      <c r="B105" t="s">
        <v>29</v>
      </c>
      <c r="C105" t="s">
        <v>51</v>
      </c>
      <c r="D105" s="198" t="s">
        <v>205</v>
      </c>
      <c r="E105" s="195" t="s">
        <v>206</v>
      </c>
      <c r="F105" s="210">
        <v>39419213</v>
      </c>
      <c r="G105" s="210">
        <v>12076577</v>
      </c>
      <c r="H105" s="210">
        <v>9009129</v>
      </c>
      <c r="I105" s="210">
        <v>9009129</v>
      </c>
      <c r="J105" s="210">
        <v>9324378</v>
      </c>
      <c r="K105" s="210">
        <f t="shared" si="27"/>
        <v>39419213</v>
      </c>
      <c r="L105" s="210">
        <v>12076577.274927691</v>
      </c>
      <c r="M105" s="210">
        <v>9009129.2749276906</v>
      </c>
      <c r="N105" s="210">
        <v>9009129.2749276906</v>
      </c>
      <c r="O105" s="210">
        <v>9324377.2749276906</v>
      </c>
      <c r="P105" s="210">
        <f t="shared" si="28"/>
        <v>39419213.099710763</v>
      </c>
      <c r="Q105" s="210">
        <v>12076577.274927691</v>
      </c>
      <c r="R105" s="210">
        <v>9009129.25</v>
      </c>
      <c r="S105" s="210">
        <v>9009129</v>
      </c>
      <c r="T105" s="210">
        <v>9324377</v>
      </c>
      <c r="U105" s="210">
        <f t="shared" si="29"/>
        <v>39419212.524927691</v>
      </c>
      <c r="V105" s="210">
        <v>39419213</v>
      </c>
      <c r="W105" s="210">
        <v>10934408</v>
      </c>
      <c r="X105" s="210">
        <v>9350727</v>
      </c>
      <c r="Y105" s="210">
        <v>9567038</v>
      </c>
      <c r="Z105" s="210">
        <v>9567040</v>
      </c>
      <c r="AA105" s="210">
        <f t="shared" si="30"/>
        <v>39419213</v>
      </c>
      <c r="AB105" s="210">
        <v>10029342.5</v>
      </c>
      <c r="AC105" s="210">
        <v>9726216.5</v>
      </c>
      <c r="AD105" s="210">
        <v>9771892.1666666679</v>
      </c>
      <c r="AE105" s="210">
        <v>9891761.5</v>
      </c>
      <c r="AF105" s="210">
        <f t="shared" si="31"/>
        <v>39419212.666666672</v>
      </c>
      <c r="AG105" s="210">
        <v>10029342.5</v>
      </c>
      <c r="AH105" s="210">
        <v>9726216.5</v>
      </c>
      <c r="AI105" s="210">
        <v>9771892</v>
      </c>
      <c r="AJ105" s="210">
        <v>9891762</v>
      </c>
      <c r="AK105" s="210">
        <f t="shared" si="32"/>
        <v>39419213</v>
      </c>
    </row>
    <row r="106" spans="1:37">
      <c r="A106" t="s">
        <v>19</v>
      </c>
      <c r="B106" t="s">
        <v>35</v>
      </c>
      <c r="C106" t="s">
        <v>63</v>
      </c>
      <c r="D106" s="198" t="s">
        <v>207</v>
      </c>
      <c r="E106" s="195" t="s">
        <v>208</v>
      </c>
      <c r="F106" s="210">
        <v>21945538</v>
      </c>
      <c r="G106" s="210">
        <v>5486385</v>
      </c>
      <c r="H106" s="210">
        <v>5486385</v>
      </c>
      <c r="I106" s="210">
        <v>5486385</v>
      </c>
      <c r="J106" s="210">
        <v>5486383</v>
      </c>
      <c r="K106" s="210">
        <f t="shared" si="27"/>
        <v>21945538</v>
      </c>
      <c r="L106" s="210">
        <v>5486385</v>
      </c>
      <c r="M106" s="210">
        <v>5486385</v>
      </c>
      <c r="N106" s="210">
        <v>5486385</v>
      </c>
      <c r="O106" s="210">
        <v>5486383</v>
      </c>
      <c r="P106" s="210">
        <f t="shared" si="28"/>
        <v>21945538</v>
      </c>
      <c r="Q106" s="210">
        <v>5486385</v>
      </c>
      <c r="R106" s="210">
        <v>5486385</v>
      </c>
      <c r="S106" s="210">
        <v>5486385</v>
      </c>
      <c r="T106" s="210">
        <v>5486383</v>
      </c>
      <c r="U106" s="210">
        <f t="shared" si="29"/>
        <v>21945538</v>
      </c>
      <c r="V106" s="210">
        <v>21945538</v>
      </c>
      <c r="W106" s="210">
        <v>5021000</v>
      </c>
      <c r="X106" s="210">
        <v>5646000</v>
      </c>
      <c r="Y106" s="210">
        <v>5646000</v>
      </c>
      <c r="Z106" s="210">
        <v>5632538</v>
      </c>
      <c r="AA106" s="210">
        <f t="shared" si="30"/>
        <v>21945538</v>
      </c>
      <c r="AB106" s="210">
        <v>5086000</v>
      </c>
      <c r="AC106" s="210">
        <v>5485275.0000000009</v>
      </c>
      <c r="AD106" s="210">
        <v>5805755</v>
      </c>
      <c r="AE106" s="210">
        <v>5568508</v>
      </c>
      <c r="AF106" s="210">
        <f t="shared" si="31"/>
        <v>21945538</v>
      </c>
      <c r="AG106" s="210">
        <v>5086000</v>
      </c>
      <c r="AH106" s="210">
        <v>5485275</v>
      </c>
      <c r="AI106" s="210">
        <v>5805755</v>
      </c>
      <c r="AJ106" s="210">
        <v>5568508</v>
      </c>
      <c r="AK106" s="210">
        <f t="shared" si="32"/>
        <v>21945538</v>
      </c>
    </row>
    <row r="107" spans="1:37">
      <c r="A107" t="s">
        <v>17</v>
      </c>
      <c r="B107" t="s">
        <v>29</v>
      </c>
      <c r="C107" t="s">
        <v>51</v>
      </c>
      <c r="D107" s="198" t="s">
        <v>209</v>
      </c>
      <c r="E107" s="195" t="s">
        <v>210</v>
      </c>
      <c r="F107" s="210">
        <v>193796137</v>
      </c>
      <c r="G107" s="210">
        <v>48449034</v>
      </c>
      <c r="H107" s="210">
        <v>48449034</v>
      </c>
      <c r="I107" s="210">
        <v>48449034</v>
      </c>
      <c r="J107" s="210">
        <v>48449034</v>
      </c>
      <c r="K107" s="210">
        <f t="shared" si="27"/>
        <v>193796136</v>
      </c>
      <c r="L107" s="210">
        <v>48449034</v>
      </c>
      <c r="M107" s="210">
        <v>48449034</v>
      </c>
      <c r="N107" s="210">
        <v>48449034</v>
      </c>
      <c r="O107" s="210">
        <v>48449034</v>
      </c>
      <c r="P107" s="210">
        <f t="shared" si="28"/>
        <v>193796136</v>
      </c>
      <c r="Q107" s="210">
        <v>48449034</v>
      </c>
      <c r="R107" s="210">
        <v>48449034</v>
      </c>
      <c r="S107" s="210">
        <v>48449034</v>
      </c>
      <c r="T107" s="210">
        <v>48449034</v>
      </c>
      <c r="U107" s="210">
        <f t="shared" si="29"/>
        <v>193796136</v>
      </c>
      <c r="V107" s="210">
        <v>193796137</v>
      </c>
      <c r="W107" s="210">
        <v>48449034</v>
      </c>
      <c r="X107" s="210">
        <v>48449034</v>
      </c>
      <c r="Y107" s="210">
        <v>48449034</v>
      </c>
      <c r="Z107" s="210">
        <v>48449034</v>
      </c>
      <c r="AA107" s="210">
        <f t="shared" si="30"/>
        <v>193796136</v>
      </c>
      <c r="AB107" s="210">
        <v>48449034</v>
      </c>
      <c r="AC107" s="210">
        <v>48449034</v>
      </c>
      <c r="AD107" s="210">
        <v>48449034</v>
      </c>
      <c r="AE107" s="210">
        <v>48449034</v>
      </c>
      <c r="AF107" s="210">
        <f t="shared" si="31"/>
        <v>193796136</v>
      </c>
      <c r="AG107" s="210">
        <v>48449034</v>
      </c>
      <c r="AH107" s="210">
        <v>48449034</v>
      </c>
      <c r="AI107" s="210">
        <v>48449034</v>
      </c>
      <c r="AJ107" s="210">
        <v>51895969</v>
      </c>
      <c r="AK107" s="210">
        <f t="shared" si="32"/>
        <v>197243071</v>
      </c>
    </row>
    <row r="108" spans="1:37">
      <c r="A108" t="s">
        <v>15</v>
      </c>
      <c r="B108" t="s">
        <v>25</v>
      </c>
      <c r="C108" t="s">
        <v>45</v>
      </c>
      <c r="D108" s="198" t="s">
        <v>211</v>
      </c>
      <c r="E108" s="195" t="s">
        <v>212</v>
      </c>
      <c r="F108" s="210">
        <v>66623183</v>
      </c>
      <c r="G108" s="210">
        <v>16655796</v>
      </c>
      <c r="H108" s="210">
        <v>16655796</v>
      </c>
      <c r="I108" s="210">
        <v>16655796</v>
      </c>
      <c r="J108" s="210">
        <v>16655795</v>
      </c>
      <c r="K108" s="210">
        <f t="shared" si="27"/>
        <v>66623183</v>
      </c>
      <c r="L108" s="210">
        <v>16655796</v>
      </c>
      <c r="M108" s="210">
        <v>16655796</v>
      </c>
      <c r="N108" s="210">
        <v>16655796</v>
      </c>
      <c r="O108" s="210">
        <v>16655795</v>
      </c>
      <c r="P108" s="210">
        <f t="shared" si="28"/>
        <v>66623183</v>
      </c>
      <c r="Q108" s="210">
        <v>0</v>
      </c>
      <c r="R108" s="210">
        <v>0</v>
      </c>
      <c r="S108" s="210">
        <v>22800000</v>
      </c>
      <c r="T108" s="210">
        <v>43346432</v>
      </c>
      <c r="U108" s="210">
        <f t="shared" si="29"/>
        <v>66146432</v>
      </c>
      <c r="V108" s="210">
        <v>66623183</v>
      </c>
      <c r="W108" s="210">
        <v>16655796</v>
      </c>
      <c r="X108" s="210">
        <v>16655796</v>
      </c>
      <c r="Y108" s="210">
        <v>16655796</v>
      </c>
      <c r="Z108" s="210">
        <v>16655795</v>
      </c>
      <c r="AA108" s="210">
        <f t="shared" si="30"/>
        <v>66623183</v>
      </c>
      <c r="AB108" s="210">
        <v>16655796</v>
      </c>
      <c r="AC108" s="210">
        <v>16655796</v>
      </c>
      <c r="AD108" s="210">
        <v>16655796</v>
      </c>
      <c r="AE108" s="210">
        <v>16655795</v>
      </c>
      <c r="AF108" s="210">
        <f t="shared" si="31"/>
        <v>66623183</v>
      </c>
      <c r="AG108" s="210">
        <v>16655796</v>
      </c>
      <c r="AH108" s="210">
        <v>16655796</v>
      </c>
      <c r="AI108" s="210">
        <v>24157372</v>
      </c>
      <c r="AJ108" s="210">
        <v>8677468</v>
      </c>
      <c r="AK108" s="210">
        <f t="shared" si="32"/>
        <v>66146432</v>
      </c>
    </row>
    <row r="109" spans="1:37">
      <c r="A109" t="s">
        <v>17</v>
      </c>
      <c r="B109" t="s">
        <v>33</v>
      </c>
      <c r="C109" t="s">
        <v>51</v>
      </c>
      <c r="D109" s="198" t="s">
        <v>213</v>
      </c>
      <c r="E109" s="195" t="s">
        <v>214</v>
      </c>
      <c r="F109" s="210">
        <v>13715689</v>
      </c>
      <c r="G109" s="210">
        <v>3195770</v>
      </c>
      <c r="H109" s="210">
        <v>3195770</v>
      </c>
      <c r="I109" s="210">
        <v>3195770</v>
      </c>
      <c r="J109" s="210">
        <v>4128379</v>
      </c>
      <c r="K109" s="210">
        <f t="shared" si="27"/>
        <v>13715689</v>
      </c>
      <c r="L109" s="210">
        <v>3195770</v>
      </c>
      <c r="M109" s="210">
        <v>3195770</v>
      </c>
      <c r="N109" s="210">
        <v>3195770</v>
      </c>
      <c r="O109" s="210">
        <v>4128379</v>
      </c>
      <c r="P109" s="210">
        <f t="shared" si="28"/>
        <v>13715689</v>
      </c>
      <c r="Q109" s="210">
        <v>3195770</v>
      </c>
      <c r="R109" s="210">
        <v>3195770</v>
      </c>
      <c r="S109" s="210">
        <v>3195770</v>
      </c>
      <c r="T109" s="210">
        <v>4128379</v>
      </c>
      <c r="U109" s="210">
        <f t="shared" si="29"/>
        <v>13715689</v>
      </c>
      <c r="V109" s="210">
        <v>12783073</v>
      </c>
      <c r="W109" s="210">
        <v>3195770</v>
      </c>
      <c r="X109" s="210">
        <v>3195770</v>
      </c>
      <c r="Y109" s="210">
        <v>3195770</v>
      </c>
      <c r="Z109" s="210">
        <v>3195770</v>
      </c>
      <c r="AA109" s="210">
        <f t="shared" si="30"/>
        <v>12783080</v>
      </c>
      <c r="AB109" s="210">
        <v>3195770</v>
      </c>
      <c r="AC109" s="210">
        <v>3195770</v>
      </c>
      <c r="AD109" s="210">
        <v>3195770</v>
      </c>
      <c r="AE109" s="210">
        <v>3195770</v>
      </c>
      <c r="AF109" s="210">
        <f t="shared" si="31"/>
        <v>12783080</v>
      </c>
      <c r="AG109" s="210">
        <v>3195770</v>
      </c>
      <c r="AH109" s="210">
        <v>2501688</v>
      </c>
      <c r="AI109" s="210">
        <v>3561485</v>
      </c>
      <c r="AJ109" s="210">
        <v>4456746</v>
      </c>
      <c r="AK109" s="210">
        <f t="shared" si="32"/>
        <v>13715689</v>
      </c>
    </row>
    <row r="110" spans="1:37">
      <c r="A110" t="s">
        <v>15</v>
      </c>
      <c r="B110" t="s">
        <v>25</v>
      </c>
      <c r="C110" t="s">
        <v>469</v>
      </c>
      <c r="D110" s="198" t="s">
        <v>215</v>
      </c>
      <c r="E110" s="195" t="s">
        <v>216</v>
      </c>
      <c r="F110" s="210">
        <v>85793542</v>
      </c>
      <c r="G110" s="210">
        <v>21577370.397499997</v>
      </c>
      <c r="H110" s="210">
        <v>21577370.397499997</v>
      </c>
      <c r="I110" s="210">
        <v>21577370.397499997</v>
      </c>
      <c r="J110" s="210">
        <v>21577370.397499997</v>
      </c>
      <c r="K110" s="210">
        <f t="shared" si="27"/>
        <v>86309481.589999989</v>
      </c>
      <c r="L110" s="210">
        <v>21577370.397499997</v>
      </c>
      <c r="M110" s="210">
        <v>21577370.397499997</v>
      </c>
      <c r="N110" s="210">
        <v>21577370.397499997</v>
      </c>
      <c r="O110" s="210">
        <v>21577370.397499997</v>
      </c>
      <c r="P110" s="210">
        <f t="shared" si="28"/>
        <v>86309481.589999989</v>
      </c>
      <c r="Q110" s="210">
        <v>21577370.397499997</v>
      </c>
      <c r="R110" s="210">
        <v>21577370</v>
      </c>
      <c r="S110" s="210">
        <v>21577370</v>
      </c>
      <c r="T110" s="210">
        <v>21553000</v>
      </c>
      <c r="U110" s="210">
        <f t="shared" si="29"/>
        <v>86285110.397499993</v>
      </c>
      <c r="V110" s="210">
        <v>85792886</v>
      </c>
      <c r="W110" s="210">
        <v>21607716.579999998</v>
      </c>
      <c r="X110" s="210">
        <v>21567201.320000004</v>
      </c>
      <c r="Y110" s="210">
        <v>21567201.320000004</v>
      </c>
      <c r="Z110" s="210">
        <v>21567362.340000004</v>
      </c>
      <c r="AA110" s="210">
        <f t="shared" si="30"/>
        <v>86309481.560000017</v>
      </c>
      <c r="AB110" s="210">
        <v>20659303</v>
      </c>
      <c r="AC110" s="210">
        <v>20987843.390000001</v>
      </c>
      <c r="AD110" s="210">
        <v>21895154.643333301</v>
      </c>
      <c r="AE110" s="210">
        <v>22767180.526666719</v>
      </c>
      <c r="AF110" s="210">
        <f t="shared" si="31"/>
        <v>86309481.560000017</v>
      </c>
      <c r="AG110" s="210">
        <v>20639707</v>
      </c>
      <c r="AH110" s="210">
        <v>20918048.100000001</v>
      </c>
      <c r="AI110" s="210">
        <v>21870030</v>
      </c>
      <c r="AJ110" s="210">
        <v>21674000</v>
      </c>
      <c r="AK110" s="210">
        <f t="shared" si="32"/>
        <v>85101785.099999994</v>
      </c>
    </row>
    <row r="111" spans="1:37">
      <c r="A111" t="s">
        <v>21</v>
      </c>
      <c r="B111" t="s">
        <v>37</v>
      </c>
      <c r="C111" t="s">
        <v>57</v>
      </c>
      <c r="D111" s="198" t="s">
        <v>217</v>
      </c>
      <c r="E111" s="195" t="s">
        <v>218</v>
      </c>
      <c r="F111" s="210">
        <v>18255065</v>
      </c>
      <c r="G111" s="210">
        <v>4563766.25</v>
      </c>
      <c r="H111" s="210">
        <v>4563766.25</v>
      </c>
      <c r="I111" s="210">
        <v>4563766.25</v>
      </c>
      <c r="J111" s="210">
        <v>4563766.25</v>
      </c>
      <c r="K111" s="210">
        <f t="shared" si="27"/>
        <v>18255065</v>
      </c>
      <c r="L111" s="210">
        <v>4563766.25</v>
      </c>
      <c r="M111" s="210">
        <v>4563766.25</v>
      </c>
      <c r="N111" s="210">
        <v>4563766.25</v>
      </c>
      <c r="O111" s="210">
        <v>4563766.25</v>
      </c>
      <c r="P111" s="210">
        <f t="shared" si="28"/>
        <v>18255065</v>
      </c>
      <c r="Q111" s="210">
        <v>4563766.25</v>
      </c>
      <c r="R111" s="210">
        <v>4563766</v>
      </c>
      <c r="S111" s="210">
        <v>4563766</v>
      </c>
      <c r="T111" s="210">
        <v>4563766</v>
      </c>
      <c r="U111" s="210">
        <f t="shared" si="29"/>
        <v>18255064.25</v>
      </c>
      <c r="V111" s="210">
        <v>18255065</v>
      </c>
      <c r="W111" s="210">
        <v>4563766.25</v>
      </c>
      <c r="X111" s="210">
        <v>4563766.25</v>
      </c>
      <c r="Y111" s="210">
        <v>4563766.25</v>
      </c>
      <c r="Z111" s="210">
        <v>4563766.25</v>
      </c>
      <c r="AA111" s="210">
        <f t="shared" si="30"/>
        <v>18255065</v>
      </c>
      <c r="AB111" s="210">
        <v>4563766.25</v>
      </c>
      <c r="AC111" s="210">
        <v>4563766.25</v>
      </c>
      <c r="AD111" s="210">
        <v>4563766.25</v>
      </c>
      <c r="AE111" s="210">
        <v>4563766.25</v>
      </c>
      <c r="AF111" s="210">
        <f t="shared" si="31"/>
        <v>18255065</v>
      </c>
      <c r="AG111" s="210">
        <v>4563766.25</v>
      </c>
      <c r="AH111" s="210">
        <v>4563766</v>
      </c>
      <c r="AI111" s="210">
        <v>4563766</v>
      </c>
      <c r="AJ111" s="210">
        <v>4782050</v>
      </c>
      <c r="AK111" s="210">
        <f t="shared" si="32"/>
        <v>18473348.25</v>
      </c>
    </row>
    <row r="112" spans="1:37">
      <c r="A112" t="s">
        <v>19</v>
      </c>
      <c r="B112" t="s">
        <v>35</v>
      </c>
      <c r="C112" t="s">
        <v>63</v>
      </c>
      <c r="D112" s="198" t="s">
        <v>219</v>
      </c>
      <c r="E112" s="195" t="s">
        <v>220</v>
      </c>
      <c r="F112" s="210">
        <v>11580371</v>
      </c>
      <c r="G112" s="210">
        <v>2895092.75</v>
      </c>
      <c r="H112" s="210">
        <v>2895092.75</v>
      </c>
      <c r="I112" s="210">
        <v>2895092.75</v>
      </c>
      <c r="J112" s="210">
        <v>2895092.75</v>
      </c>
      <c r="K112" s="210">
        <f t="shared" si="27"/>
        <v>11580371</v>
      </c>
      <c r="L112" s="210">
        <v>2682433</v>
      </c>
      <c r="M112" s="210">
        <v>2775203</v>
      </c>
      <c r="N112" s="210">
        <v>2933622</v>
      </c>
      <c r="O112" s="210">
        <v>3189433</v>
      </c>
      <c r="P112" s="210">
        <f t="shared" si="28"/>
        <v>11580691</v>
      </c>
      <c r="Q112" s="210">
        <v>2682433</v>
      </c>
      <c r="R112" s="210">
        <v>2775203</v>
      </c>
      <c r="S112" s="210">
        <v>2933622</v>
      </c>
      <c r="T112" s="210">
        <v>3189472</v>
      </c>
      <c r="U112" s="210">
        <f t="shared" si="29"/>
        <v>11580730</v>
      </c>
      <c r="V112" s="210">
        <v>12570119</v>
      </c>
      <c r="W112" s="210">
        <v>3142529.75</v>
      </c>
      <c r="X112" s="210">
        <v>3142529.75</v>
      </c>
      <c r="Y112" s="210">
        <v>3142529.75</v>
      </c>
      <c r="Z112" s="210">
        <v>3142529.75</v>
      </c>
      <c r="AA112" s="210">
        <f t="shared" si="30"/>
        <v>12570119</v>
      </c>
      <c r="AB112" s="210">
        <v>2929862</v>
      </c>
      <c r="AC112" s="210">
        <v>3022633</v>
      </c>
      <c r="AD112" s="210">
        <v>3181092</v>
      </c>
      <c r="AE112" s="210">
        <v>3436862</v>
      </c>
      <c r="AF112" s="210">
        <f t="shared" si="31"/>
        <v>12570449</v>
      </c>
      <c r="AG112" s="210">
        <v>2929862</v>
      </c>
      <c r="AH112" s="210">
        <v>3022633</v>
      </c>
      <c r="AI112" s="210">
        <v>3181092</v>
      </c>
      <c r="AJ112" s="210">
        <v>3436862</v>
      </c>
      <c r="AK112" s="210">
        <f t="shared" si="32"/>
        <v>12570449</v>
      </c>
    </row>
    <row r="113" spans="1:37">
      <c r="A113" t="s">
        <v>15</v>
      </c>
      <c r="B113" t="s">
        <v>23</v>
      </c>
      <c r="C113" t="s">
        <v>43</v>
      </c>
      <c r="D113" s="198" t="s">
        <v>221</v>
      </c>
      <c r="E113" s="195" t="s">
        <v>222</v>
      </c>
      <c r="F113" s="210">
        <v>12528038</v>
      </c>
      <c r="G113" s="210">
        <v>3003948.25</v>
      </c>
      <c r="H113" s="210">
        <v>3003948.74</v>
      </c>
      <c r="I113" s="210">
        <v>3003948.74</v>
      </c>
      <c r="J113" s="210">
        <v>3516192.25</v>
      </c>
      <c r="K113" s="210">
        <f t="shared" si="27"/>
        <v>12528037.98</v>
      </c>
      <c r="L113" s="210">
        <v>3003948</v>
      </c>
      <c r="M113" s="210">
        <v>3003948.74</v>
      </c>
      <c r="N113" s="210">
        <v>3003948.74</v>
      </c>
      <c r="O113" s="210">
        <v>3516192.25</v>
      </c>
      <c r="P113" s="210">
        <f t="shared" si="28"/>
        <v>12528037.73</v>
      </c>
      <c r="Q113" s="210">
        <v>3003948</v>
      </c>
      <c r="R113" s="210">
        <v>3003949</v>
      </c>
      <c r="S113" s="210">
        <v>3003949</v>
      </c>
      <c r="T113" s="210">
        <v>3516192</v>
      </c>
      <c r="U113" s="210">
        <f t="shared" si="29"/>
        <v>12528038</v>
      </c>
      <c r="V113" s="210">
        <v>12528038</v>
      </c>
      <c r="W113" s="210">
        <v>2453645.9800000004</v>
      </c>
      <c r="X113" s="210">
        <v>2933630.6</v>
      </c>
      <c r="Y113" s="210">
        <v>3304816.6</v>
      </c>
      <c r="Z113" s="210">
        <v>3835944.65</v>
      </c>
      <c r="AA113" s="210">
        <f t="shared" si="30"/>
        <v>12528037.83</v>
      </c>
      <c r="AB113" s="210">
        <v>2453645.9800000004</v>
      </c>
      <c r="AC113" s="210">
        <v>2816652</v>
      </c>
      <c r="AD113" s="210">
        <v>3496206</v>
      </c>
      <c r="AE113" s="210">
        <v>3761534</v>
      </c>
      <c r="AF113" s="210">
        <f t="shared" si="31"/>
        <v>12528037.98</v>
      </c>
      <c r="AG113" s="210">
        <v>2377584</v>
      </c>
      <c r="AH113" s="210">
        <v>2770467</v>
      </c>
      <c r="AI113" s="210">
        <v>3610215</v>
      </c>
      <c r="AJ113" s="210">
        <v>3349634</v>
      </c>
      <c r="AK113" s="210">
        <f t="shared" si="32"/>
        <v>12107900</v>
      </c>
    </row>
    <row r="114" spans="1:37">
      <c r="A114" t="s">
        <v>17</v>
      </c>
      <c r="B114" t="s">
        <v>37</v>
      </c>
      <c r="C114" t="s">
        <v>51</v>
      </c>
      <c r="D114" s="198" t="s">
        <v>223</v>
      </c>
      <c r="E114" s="195" t="s">
        <v>224</v>
      </c>
      <c r="F114" s="210">
        <v>14955854</v>
      </c>
      <c r="G114" s="210">
        <v>3739000</v>
      </c>
      <c r="H114" s="210">
        <v>3739000</v>
      </c>
      <c r="I114" s="210">
        <v>3739000</v>
      </c>
      <c r="J114" s="210">
        <v>3739000</v>
      </c>
      <c r="K114" s="210">
        <f t="shared" si="27"/>
        <v>14956000</v>
      </c>
      <c r="L114" s="210">
        <v>3739000</v>
      </c>
      <c r="M114" s="210">
        <v>3739000</v>
      </c>
      <c r="N114" s="210">
        <v>3739000</v>
      </c>
      <c r="O114" s="210">
        <v>3739000</v>
      </c>
      <c r="P114" s="210">
        <f t="shared" si="28"/>
        <v>14956000</v>
      </c>
      <c r="Q114" s="210">
        <v>3739000</v>
      </c>
      <c r="R114" s="210">
        <v>3739000</v>
      </c>
      <c r="S114" s="210">
        <v>3739000</v>
      </c>
      <c r="T114" s="210">
        <v>3739000</v>
      </c>
      <c r="U114" s="210">
        <f t="shared" si="29"/>
        <v>14956000</v>
      </c>
      <c r="V114" s="210">
        <v>14956000</v>
      </c>
      <c r="W114" s="210">
        <v>3739000</v>
      </c>
      <c r="X114" s="210">
        <v>3739000</v>
      </c>
      <c r="Y114" s="210">
        <v>3739000</v>
      </c>
      <c r="Z114" s="210">
        <v>3739000</v>
      </c>
      <c r="AA114" s="210">
        <f t="shared" si="30"/>
        <v>14956000</v>
      </c>
      <c r="AB114" s="210">
        <v>3797700</v>
      </c>
      <c r="AC114" s="210">
        <v>3719434</v>
      </c>
      <c r="AD114" s="210">
        <v>3719433</v>
      </c>
      <c r="AE114" s="210">
        <v>3719433</v>
      </c>
      <c r="AF114" s="210">
        <f t="shared" si="31"/>
        <v>14956000</v>
      </c>
      <c r="AG114" s="210">
        <v>3797683</v>
      </c>
      <c r="AH114" s="210">
        <v>3761998</v>
      </c>
      <c r="AI114" s="210">
        <v>3640702</v>
      </c>
      <c r="AJ114" s="210">
        <v>3482555</v>
      </c>
      <c r="AK114" s="210">
        <f t="shared" si="32"/>
        <v>14682938</v>
      </c>
    </row>
    <row r="115" spans="1:37">
      <c r="A115" t="s">
        <v>15</v>
      </c>
      <c r="B115" t="s">
        <v>23</v>
      </c>
      <c r="C115" t="s">
        <v>43</v>
      </c>
      <c r="D115" s="198" t="s">
        <v>225</v>
      </c>
      <c r="E115" s="195" t="s">
        <v>226</v>
      </c>
      <c r="F115" s="210">
        <v>22921313</v>
      </c>
      <c r="G115" s="210">
        <v>5730328.25</v>
      </c>
      <c r="H115" s="210">
        <v>5730328.25</v>
      </c>
      <c r="I115" s="210">
        <v>5730328.25</v>
      </c>
      <c r="J115" s="210">
        <v>5730328.25</v>
      </c>
      <c r="K115" s="210">
        <f t="shared" si="27"/>
        <v>22921313</v>
      </c>
      <c r="L115" s="210">
        <v>5730328.25</v>
      </c>
      <c r="M115" s="210">
        <v>5730328.25</v>
      </c>
      <c r="N115" s="210">
        <v>5730328.25</v>
      </c>
      <c r="O115" s="210">
        <v>5730328.25</v>
      </c>
      <c r="P115" s="210">
        <f t="shared" si="28"/>
        <v>22921313</v>
      </c>
      <c r="Q115" s="210">
        <v>5730328.25</v>
      </c>
      <c r="R115" s="210">
        <v>5730328</v>
      </c>
      <c r="S115" s="210">
        <v>5730328.25</v>
      </c>
      <c r="T115" s="210">
        <v>5730328.25</v>
      </c>
      <c r="U115" s="210">
        <f t="shared" si="29"/>
        <v>22921312.75</v>
      </c>
      <c r="V115" s="210">
        <v>22921313</v>
      </c>
      <c r="W115" s="210">
        <v>5730328.25</v>
      </c>
      <c r="X115" s="210">
        <v>5730328.25</v>
      </c>
      <c r="Y115" s="210">
        <v>5730328.25</v>
      </c>
      <c r="Z115" s="210">
        <v>5730328.25</v>
      </c>
      <c r="AA115" s="210">
        <f t="shared" si="30"/>
        <v>22921313</v>
      </c>
      <c r="AB115" s="210">
        <v>5730328.25</v>
      </c>
      <c r="AC115" s="210">
        <v>5730328.25</v>
      </c>
      <c r="AD115" s="210">
        <v>5730328.25</v>
      </c>
      <c r="AE115" s="210">
        <v>5730328.25</v>
      </c>
      <c r="AF115" s="210">
        <f t="shared" si="31"/>
        <v>22921313</v>
      </c>
      <c r="AG115" s="210">
        <v>5730328.25</v>
      </c>
      <c r="AH115" s="210">
        <v>5730328</v>
      </c>
      <c r="AI115" s="210">
        <v>5730328.25</v>
      </c>
      <c r="AJ115" s="210">
        <v>5730328.25</v>
      </c>
      <c r="AK115" s="210">
        <f t="shared" si="32"/>
        <v>22921312.75</v>
      </c>
    </row>
    <row r="116" spans="1:37">
      <c r="A116" t="s">
        <v>19</v>
      </c>
      <c r="B116" t="s">
        <v>35</v>
      </c>
      <c r="C116" t="s">
        <v>63</v>
      </c>
      <c r="D116" s="198" t="s">
        <v>227</v>
      </c>
      <c r="E116" s="195" t="s">
        <v>228</v>
      </c>
      <c r="F116" s="210">
        <v>120171000</v>
      </c>
      <c r="G116" s="210">
        <v>30042750</v>
      </c>
      <c r="H116" s="210">
        <v>30042750</v>
      </c>
      <c r="I116" s="210">
        <v>30042750</v>
      </c>
      <c r="J116" s="210">
        <v>30042750</v>
      </c>
      <c r="K116" s="210">
        <f t="shared" si="27"/>
        <v>120171000</v>
      </c>
      <c r="L116" s="210">
        <v>30042750</v>
      </c>
      <c r="M116" s="210">
        <v>30042750</v>
      </c>
      <c r="N116" s="210">
        <v>30042750</v>
      </c>
      <c r="O116" s="210">
        <v>30042750</v>
      </c>
      <c r="P116" s="210">
        <f t="shared" si="28"/>
        <v>120171000</v>
      </c>
      <c r="Q116" s="210">
        <v>30042750</v>
      </c>
      <c r="R116" s="210">
        <v>30042750</v>
      </c>
      <c r="S116" s="210">
        <v>30042750</v>
      </c>
      <c r="T116" s="210">
        <v>30042750</v>
      </c>
      <c r="U116" s="210">
        <f t="shared" si="29"/>
        <v>120171000</v>
      </c>
      <c r="V116" s="210">
        <v>120171000</v>
      </c>
      <c r="W116" s="210">
        <v>30042750</v>
      </c>
      <c r="X116" s="210">
        <v>30042750</v>
      </c>
      <c r="Y116" s="210">
        <v>30042750</v>
      </c>
      <c r="Z116" s="210">
        <v>30042750</v>
      </c>
      <c r="AA116" s="210">
        <f t="shared" si="30"/>
        <v>120171000</v>
      </c>
      <c r="AB116" s="210">
        <v>30042750</v>
      </c>
      <c r="AC116" s="210">
        <v>30042750</v>
      </c>
      <c r="AD116" s="210">
        <v>30042750</v>
      </c>
      <c r="AE116" s="210">
        <v>30042750</v>
      </c>
      <c r="AF116" s="210">
        <f t="shared" si="31"/>
        <v>120171000</v>
      </c>
      <c r="AG116" s="210">
        <v>30042750</v>
      </c>
      <c r="AH116" s="210">
        <v>30042750</v>
      </c>
      <c r="AI116" s="210">
        <v>30042750</v>
      </c>
      <c r="AJ116" s="210">
        <v>30042750</v>
      </c>
      <c r="AK116" s="210">
        <f t="shared" si="32"/>
        <v>120171000</v>
      </c>
    </row>
    <row r="117" spans="1:37">
      <c r="A117" t="s">
        <v>17</v>
      </c>
      <c r="B117" t="s">
        <v>33</v>
      </c>
      <c r="C117" t="s">
        <v>53</v>
      </c>
      <c r="D117" s="198" t="s">
        <v>229</v>
      </c>
      <c r="E117" s="195" t="s">
        <v>230</v>
      </c>
      <c r="F117" s="210">
        <v>66455119</v>
      </c>
      <c r="G117" s="210">
        <v>21389543</v>
      </c>
      <c r="H117" s="210">
        <v>15021878.75</v>
      </c>
      <c r="I117" s="210">
        <v>15021878.75</v>
      </c>
      <c r="J117" s="210">
        <v>15021878.75</v>
      </c>
      <c r="K117" s="210">
        <f t="shared" si="27"/>
        <v>66455179.25</v>
      </c>
      <c r="L117" s="210">
        <v>21389543</v>
      </c>
      <c r="M117" s="210">
        <v>15021878.75</v>
      </c>
      <c r="N117" s="210">
        <v>15021878.75</v>
      </c>
      <c r="O117" s="210">
        <v>15021878.75</v>
      </c>
      <c r="P117" s="210">
        <f t="shared" si="28"/>
        <v>66455179.25</v>
      </c>
      <c r="Q117" s="210">
        <v>21389543</v>
      </c>
      <c r="R117" s="210">
        <v>15021879</v>
      </c>
      <c r="S117" s="210">
        <v>15021879</v>
      </c>
      <c r="T117" s="210">
        <v>15021879</v>
      </c>
      <c r="U117" s="210">
        <f t="shared" si="29"/>
        <v>66455180</v>
      </c>
      <c r="V117" s="210">
        <v>66456000</v>
      </c>
      <c r="W117" s="210">
        <v>16613794.75</v>
      </c>
      <c r="X117" s="210">
        <v>16613794.75</v>
      </c>
      <c r="Y117" s="210">
        <v>16613794.75</v>
      </c>
      <c r="Z117" s="210">
        <v>16613794.75</v>
      </c>
      <c r="AA117" s="210">
        <f t="shared" si="30"/>
        <v>66455179</v>
      </c>
      <c r="AB117" s="210">
        <v>16613794.75</v>
      </c>
      <c r="AC117" s="210">
        <v>16613794.75</v>
      </c>
      <c r="AD117" s="210">
        <v>16613794.75</v>
      </c>
      <c r="AE117" s="210">
        <v>16613794.75</v>
      </c>
      <c r="AF117" s="210">
        <f t="shared" si="31"/>
        <v>66455179</v>
      </c>
      <c r="AG117" s="210">
        <v>15021878.75</v>
      </c>
      <c r="AH117" s="210">
        <v>15482599</v>
      </c>
      <c r="AI117" s="210">
        <v>19339949</v>
      </c>
      <c r="AJ117" s="210">
        <v>16610753</v>
      </c>
      <c r="AK117" s="210">
        <f t="shared" si="32"/>
        <v>66455179.75</v>
      </c>
    </row>
    <row r="118" spans="1:37">
      <c r="A118" t="s">
        <v>15</v>
      </c>
      <c r="B118" t="s">
        <v>27</v>
      </c>
      <c r="C118" t="s">
        <v>41</v>
      </c>
      <c r="D118" s="198" t="s">
        <v>231</v>
      </c>
      <c r="E118" s="195" t="s">
        <v>232</v>
      </c>
      <c r="F118" s="210">
        <v>13345412</v>
      </c>
      <c r="G118" s="210">
        <v>3336353</v>
      </c>
      <c r="H118" s="210">
        <v>3336353</v>
      </c>
      <c r="I118" s="210">
        <v>3336353</v>
      </c>
      <c r="J118" s="210">
        <v>3336353</v>
      </c>
      <c r="K118" s="210">
        <f t="shared" si="27"/>
        <v>13345412</v>
      </c>
      <c r="L118" s="210">
        <v>3336353</v>
      </c>
      <c r="M118" s="210">
        <v>3336353</v>
      </c>
      <c r="N118" s="210">
        <v>3336353</v>
      </c>
      <c r="O118" s="210">
        <v>3336353</v>
      </c>
      <c r="P118" s="210">
        <f t="shared" si="28"/>
        <v>13345412</v>
      </c>
      <c r="Q118" s="210">
        <v>3336353</v>
      </c>
      <c r="R118" s="210">
        <v>3336353</v>
      </c>
      <c r="S118" s="210">
        <v>3336353</v>
      </c>
      <c r="T118" s="210">
        <v>3336353</v>
      </c>
      <c r="U118" s="210">
        <f t="shared" si="29"/>
        <v>13345412</v>
      </c>
      <c r="V118" s="210">
        <v>13345412</v>
      </c>
      <c r="W118" s="210">
        <v>3336353</v>
      </c>
      <c r="X118" s="210">
        <v>3336353</v>
      </c>
      <c r="Y118" s="210">
        <v>3336353</v>
      </c>
      <c r="Z118" s="210">
        <v>3336353</v>
      </c>
      <c r="AA118" s="210">
        <f t="shared" si="30"/>
        <v>13345412</v>
      </c>
      <c r="AB118" s="210">
        <v>3336353</v>
      </c>
      <c r="AC118" s="210">
        <v>3336353</v>
      </c>
      <c r="AD118" s="210">
        <v>3336353</v>
      </c>
      <c r="AE118" s="210">
        <v>3336353</v>
      </c>
      <c r="AF118" s="210">
        <f t="shared" si="31"/>
        <v>13345412</v>
      </c>
      <c r="AG118" s="210">
        <v>3336353</v>
      </c>
      <c r="AH118" s="210">
        <v>3336353</v>
      </c>
      <c r="AI118" s="210">
        <v>3336353</v>
      </c>
      <c r="AJ118" s="210">
        <v>2815353</v>
      </c>
      <c r="AK118" s="210">
        <f t="shared" si="32"/>
        <v>12824412</v>
      </c>
    </row>
    <row r="119" spans="1:37">
      <c r="A119" t="s">
        <v>15</v>
      </c>
      <c r="B119" t="s">
        <v>27</v>
      </c>
      <c r="C119" t="s">
        <v>41</v>
      </c>
      <c r="D119" s="198" t="s">
        <v>233</v>
      </c>
      <c r="E119" s="195" t="s">
        <v>234</v>
      </c>
      <c r="F119" s="210">
        <v>12692532</v>
      </c>
      <c r="G119" s="210">
        <v>3173133</v>
      </c>
      <c r="H119" s="210">
        <v>3173133</v>
      </c>
      <c r="I119" s="210">
        <v>3173133</v>
      </c>
      <c r="J119" s="210">
        <v>3173133</v>
      </c>
      <c r="K119" s="210">
        <f t="shared" si="27"/>
        <v>12692532</v>
      </c>
      <c r="L119" s="210">
        <v>3173133</v>
      </c>
      <c r="M119" s="210">
        <v>3173133</v>
      </c>
      <c r="N119" s="210">
        <v>3173133</v>
      </c>
      <c r="O119" s="210">
        <v>3173133</v>
      </c>
      <c r="P119" s="210">
        <f t="shared" si="28"/>
        <v>12692532</v>
      </c>
      <c r="Q119" s="210">
        <v>3340000</v>
      </c>
      <c r="R119" s="210">
        <v>3173133</v>
      </c>
      <c r="S119" s="210">
        <v>3173133</v>
      </c>
      <c r="T119" s="210">
        <v>2400734</v>
      </c>
      <c r="U119" s="210">
        <f t="shared" si="29"/>
        <v>12087000</v>
      </c>
      <c r="V119" s="210">
        <v>12692532</v>
      </c>
      <c r="W119" s="210">
        <v>2732400</v>
      </c>
      <c r="X119" s="210">
        <v>2732400</v>
      </c>
      <c r="Y119" s="210">
        <v>2732400</v>
      </c>
      <c r="Z119" s="210">
        <v>2732400</v>
      </c>
      <c r="AA119" s="210">
        <f t="shared" si="30"/>
        <v>10929600</v>
      </c>
      <c r="AB119" s="210">
        <v>3198000</v>
      </c>
      <c r="AC119" s="210">
        <v>2732400</v>
      </c>
      <c r="AD119" s="210">
        <v>2732400</v>
      </c>
      <c r="AE119" s="210">
        <v>2266800</v>
      </c>
      <c r="AF119" s="210">
        <f t="shared" si="31"/>
        <v>10929600</v>
      </c>
      <c r="AG119" s="210">
        <v>3340000</v>
      </c>
      <c r="AH119" s="210">
        <v>2732400</v>
      </c>
      <c r="AI119" s="210">
        <v>2732400</v>
      </c>
      <c r="AJ119" s="210">
        <v>2124800</v>
      </c>
      <c r="AK119" s="210">
        <f t="shared" si="32"/>
        <v>10929600</v>
      </c>
    </row>
    <row r="120" spans="1:37">
      <c r="A120" t="s">
        <v>21</v>
      </c>
      <c r="B120" t="s">
        <v>39</v>
      </c>
      <c r="C120" t="s">
        <v>55</v>
      </c>
      <c r="D120" s="198" t="s">
        <v>235</v>
      </c>
      <c r="E120" s="195" t="s">
        <v>236</v>
      </c>
      <c r="F120" s="210">
        <v>17973658</v>
      </c>
      <c r="G120" s="210">
        <v>4445542</v>
      </c>
      <c r="H120" s="210">
        <v>4445542</v>
      </c>
      <c r="I120" s="210">
        <v>4445542</v>
      </c>
      <c r="J120" s="210">
        <v>4445542</v>
      </c>
      <c r="K120" s="210">
        <f t="shared" si="27"/>
        <v>17782168</v>
      </c>
      <c r="L120" s="210">
        <v>4445542</v>
      </c>
      <c r="M120" s="210">
        <v>4445542</v>
      </c>
      <c r="N120" s="210">
        <v>4445542</v>
      </c>
      <c r="O120" s="210">
        <v>4445542</v>
      </c>
      <c r="P120" s="210">
        <f t="shared" si="28"/>
        <v>17782168</v>
      </c>
      <c r="Q120" s="210">
        <v>4445542</v>
      </c>
      <c r="R120" s="210">
        <v>4445542</v>
      </c>
      <c r="S120" s="210">
        <v>4445542</v>
      </c>
      <c r="T120" s="210">
        <v>4445542</v>
      </c>
      <c r="U120" s="210">
        <f t="shared" si="29"/>
        <v>17782168</v>
      </c>
      <c r="V120" s="210">
        <v>17963000</v>
      </c>
      <c r="W120" s="210">
        <v>4445542</v>
      </c>
      <c r="X120" s="210">
        <v>4445542</v>
      </c>
      <c r="Y120" s="210">
        <v>4445542</v>
      </c>
      <c r="Z120" s="210">
        <v>4445542</v>
      </c>
      <c r="AA120" s="210">
        <f t="shared" si="30"/>
        <v>17782168</v>
      </c>
      <c r="AB120" s="210">
        <v>4445542</v>
      </c>
      <c r="AC120" s="210">
        <v>4445542</v>
      </c>
      <c r="AD120" s="210">
        <v>4445542</v>
      </c>
      <c r="AE120" s="210">
        <v>4445542</v>
      </c>
      <c r="AF120" s="210">
        <f t="shared" si="31"/>
        <v>17782168</v>
      </c>
      <c r="AG120" s="210">
        <v>4445542</v>
      </c>
      <c r="AH120" s="210">
        <v>4445542</v>
      </c>
      <c r="AI120" s="210">
        <v>4445542</v>
      </c>
      <c r="AJ120" s="210">
        <v>4445542</v>
      </c>
      <c r="AK120" s="210">
        <f t="shared" si="32"/>
        <v>17782168</v>
      </c>
    </row>
    <row r="121" spans="1:37">
      <c r="A121" t="s">
        <v>15</v>
      </c>
      <c r="B121" t="s">
        <v>23</v>
      </c>
      <c r="C121" t="s">
        <v>43</v>
      </c>
      <c r="D121" s="198" t="s">
        <v>237</v>
      </c>
      <c r="E121" s="195" t="s">
        <v>238</v>
      </c>
      <c r="F121" s="210">
        <v>16773354</v>
      </c>
      <c r="G121" s="210">
        <v>5173200</v>
      </c>
      <c r="H121" s="210">
        <v>3886500</v>
      </c>
      <c r="I121" s="210">
        <v>3886500</v>
      </c>
      <c r="J121" s="210">
        <v>3827154</v>
      </c>
      <c r="K121" s="210">
        <f t="shared" si="27"/>
        <v>16773354</v>
      </c>
      <c r="L121" s="210">
        <v>5173200</v>
      </c>
      <c r="M121" s="210">
        <v>3866500</v>
      </c>
      <c r="N121" s="210">
        <v>3866500</v>
      </c>
      <c r="O121" s="210">
        <v>3827154</v>
      </c>
      <c r="P121" s="210">
        <f t="shared" si="28"/>
        <v>16733354</v>
      </c>
      <c r="Q121" s="210">
        <v>4074563</v>
      </c>
      <c r="R121" s="210">
        <v>4214037</v>
      </c>
      <c r="S121" s="210">
        <v>4241655</v>
      </c>
      <c r="T121" s="210">
        <v>3990178</v>
      </c>
      <c r="U121" s="210">
        <f t="shared" si="29"/>
        <v>16520433</v>
      </c>
      <c r="V121" s="210">
        <v>16773000</v>
      </c>
      <c r="W121" s="210">
        <v>4329925</v>
      </c>
      <c r="X121" s="210">
        <v>4329925</v>
      </c>
      <c r="Y121" s="210">
        <v>4056425</v>
      </c>
      <c r="Z121" s="210">
        <v>4056725</v>
      </c>
      <c r="AA121" s="210">
        <f t="shared" si="30"/>
        <v>16773000</v>
      </c>
      <c r="AB121" s="210">
        <v>4329925</v>
      </c>
      <c r="AC121" s="210">
        <v>4329925</v>
      </c>
      <c r="AD121" s="210">
        <v>4056425</v>
      </c>
      <c r="AE121" s="210">
        <v>4056725</v>
      </c>
      <c r="AF121" s="210">
        <f t="shared" si="31"/>
        <v>16773000</v>
      </c>
      <c r="AG121" s="210">
        <v>4074563</v>
      </c>
      <c r="AH121" s="210">
        <v>4214037</v>
      </c>
      <c r="AI121" s="210">
        <v>4241655</v>
      </c>
      <c r="AJ121" s="210">
        <v>3990178</v>
      </c>
      <c r="AK121" s="210">
        <f t="shared" si="32"/>
        <v>16520433</v>
      </c>
    </row>
    <row r="122" spans="1:37">
      <c r="A122" t="s">
        <v>15</v>
      </c>
      <c r="B122" t="s">
        <v>27</v>
      </c>
      <c r="C122" t="s">
        <v>41</v>
      </c>
      <c r="D122" s="198" t="s">
        <v>239</v>
      </c>
      <c r="E122" s="195" t="s">
        <v>240</v>
      </c>
      <c r="F122" s="210">
        <v>40204278</v>
      </c>
      <c r="G122" s="210">
        <v>10051069</v>
      </c>
      <c r="H122" s="210">
        <v>10051069</v>
      </c>
      <c r="I122" s="210">
        <v>10051069</v>
      </c>
      <c r="J122" s="210">
        <v>10051071</v>
      </c>
      <c r="K122" s="210">
        <f t="shared" si="27"/>
        <v>40204278</v>
      </c>
      <c r="L122" s="210">
        <v>10051069</v>
      </c>
      <c r="M122" s="210">
        <v>10051069</v>
      </c>
      <c r="N122" s="210">
        <v>10051069</v>
      </c>
      <c r="O122" s="210">
        <v>10051071</v>
      </c>
      <c r="P122" s="210">
        <f t="shared" si="28"/>
        <v>40204278</v>
      </c>
      <c r="Q122" s="210">
        <v>10051069</v>
      </c>
      <c r="R122" s="210">
        <v>10051069</v>
      </c>
      <c r="S122" s="210">
        <v>10051099</v>
      </c>
      <c r="T122" s="210">
        <v>10051041</v>
      </c>
      <c r="U122" s="210">
        <f t="shared" si="29"/>
        <v>40204278</v>
      </c>
      <c r="V122" s="210">
        <v>40204278</v>
      </c>
      <c r="W122" s="210">
        <v>10051069</v>
      </c>
      <c r="X122" s="210">
        <v>10051069</v>
      </c>
      <c r="Y122" s="210">
        <v>10051069</v>
      </c>
      <c r="Z122" s="210">
        <v>10051071</v>
      </c>
      <c r="AA122" s="210">
        <f t="shared" si="30"/>
        <v>40204278</v>
      </c>
      <c r="AB122" s="210">
        <v>10051069</v>
      </c>
      <c r="AC122" s="210">
        <v>10051069</v>
      </c>
      <c r="AD122" s="210">
        <v>10051069</v>
      </c>
      <c r="AE122" s="210">
        <v>10051071</v>
      </c>
      <c r="AF122" s="210">
        <f t="shared" si="31"/>
        <v>40204278</v>
      </c>
      <c r="AG122" s="210">
        <v>9139201</v>
      </c>
      <c r="AH122" s="210">
        <v>10301405</v>
      </c>
      <c r="AI122" s="210">
        <v>10236605</v>
      </c>
      <c r="AJ122" s="210">
        <v>10527067</v>
      </c>
      <c r="AK122" s="210">
        <f t="shared" si="32"/>
        <v>40204278</v>
      </c>
    </row>
    <row r="123" spans="1:37">
      <c r="A123" t="s">
        <v>17</v>
      </c>
      <c r="B123" t="s">
        <v>29</v>
      </c>
      <c r="C123" t="s">
        <v>51</v>
      </c>
      <c r="D123" s="198" t="s">
        <v>241</v>
      </c>
      <c r="E123" s="195" t="s">
        <v>242</v>
      </c>
      <c r="F123" s="210">
        <v>59630828</v>
      </c>
      <c r="G123" s="210">
        <v>14907707</v>
      </c>
      <c r="H123" s="210">
        <v>14907707</v>
      </c>
      <c r="I123" s="210">
        <v>14907707</v>
      </c>
      <c r="J123" s="210">
        <v>14907707</v>
      </c>
      <c r="K123" s="210">
        <f t="shared" si="27"/>
        <v>59630828</v>
      </c>
      <c r="L123" s="210">
        <v>14907707</v>
      </c>
      <c r="M123" s="210">
        <v>14907707</v>
      </c>
      <c r="N123" s="210">
        <v>14907707</v>
      </c>
      <c r="O123" s="210">
        <v>14907707</v>
      </c>
      <c r="P123" s="210">
        <f t="shared" si="28"/>
        <v>59630828</v>
      </c>
      <c r="Q123" s="210">
        <v>14955258</v>
      </c>
      <c r="R123" s="210">
        <v>14907707</v>
      </c>
      <c r="S123" s="210">
        <v>14907707</v>
      </c>
      <c r="T123" s="210">
        <v>14907707</v>
      </c>
      <c r="U123" s="210">
        <f t="shared" si="29"/>
        <v>59678379</v>
      </c>
      <c r="V123" s="210">
        <v>59630828</v>
      </c>
      <c r="W123" s="210">
        <v>14907707</v>
      </c>
      <c r="X123" s="210">
        <v>14907707</v>
      </c>
      <c r="Y123" s="210">
        <v>14907707</v>
      </c>
      <c r="Z123" s="210">
        <v>14907707</v>
      </c>
      <c r="AA123" s="210">
        <f t="shared" si="30"/>
        <v>59630828</v>
      </c>
      <c r="AB123" s="210">
        <v>15054905.158983333</v>
      </c>
      <c r="AC123" s="210">
        <v>15216278</v>
      </c>
      <c r="AD123" s="210">
        <v>16037679</v>
      </c>
      <c r="AE123" s="210">
        <v>16037680</v>
      </c>
      <c r="AF123" s="210">
        <f t="shared" si="31"/>
        <v>62346542.158983335</v>
      </c>
      <c r="AG123" s="210">
        <v>14955258</v>
      </c>
      <c r="AH123" s="210">
        <v>15216278</v>
      </c>
      <c r="AI123" s="210">
        <v>16037679</v>
      </c>
      <c r="AJ123" s="210">
        <v>16037680</v>
      </c>
      <c r="AK123" s="210">
        <f t="shared" si="32"/>
        <v>62246895</v>
      </c>
    </row>
    <row r="124" spans="1:37">
      <c r="A124" t="s">
        <v>15</v>
      </c>
      <c r="B124" t="s">
        <v>23</v>
      </c>
      <c r="C124" t="s">
        <v>43</v>
      </c>
      <c r="D124" s="198" t="s">
        <v>243</v>
      </c>
      <c r="E124" s="195" t="s">
        <v>244</v>
      </c>
      <c r="F124" s="210">
        <v>24776634</v>
      </c>
      <c r="G124" s="210">
        <v>6194158.5</v>
      </c>
      <c r="H124" s="210">
        <v>6194158.5</v>
      </c>
      <c r="I124" s="210">
        <v>6194158.5</v>
      </c>
      <c r="J124" s="210">
        <v>6194158.5</v>
      </c>
      <c r="K124" s="210">
        <f t="shared" si="27"/>
        <v>24776634</v>
      </c>
      <c r="L124" s="210">
        <v>6194158.5</v>
      </c>
      <c r="M124" s="210">
        <v>6194158.5</v>
      </c>
      <c r="N124" s="210">
        <v>6194158.5</v>
      </c>
      <c r="O124" s="210">
        <v>6194158.5</v>
      </c>
      <c r="P124" s="210">
        <f t="shared" si="28"/>
        <v>24776634</v>
      </c>
      <c r="Q124" s="210">
        <v>6194158.5</v>
      </c>
      <c r="R124" s="210">
        <v>6194159</v>
      </c>
      <c r="S124" s="210">
        <v>6194159</v>
      </c>
      <c r="T124" s="210">
        <v>6194159</v>
      </c>
      <c r="U124" s="210">
        <f t="shared" si="29"/>
        <v>24776635.5</v>
      </c>
      <c r="V124" s="210">
        <v>24776634</v>
      </c>
      <c r="W124" s="210">
        <v>6194158.5</v>
      </c>
      <c r="X124" s="210">
        <v>6194158.5</v>
      </c>
      <c r="Y124" s="210">
        <v>6194158.5</v>
      </c>
      <c r="Z124" s="210">
        <v>6194158.5</v>
      </c>
      <c r="AA124" s="210">
        <f t="shared" si="30"/>
        <v>24776634</v>
      </c>
      <c r="AB124" s="210">
        <v>6194158.5</v>
      </c>
      <c r="AC124" s="210">
        <v>6194158.5</v>
      </c>
      <c r="AD124" s="210">
        <v>6194158.5</v>
      </c>
      <c r="AE124" s="210">
        <v>6194158.5</v>
      </c>
      <c r="AF124" s="210">
        <f t="shared" si="31"/>
        <v>24776634</v>
      </c>
      <c r="AG124" s="210">
        <v>6194158.5</v>
      </c>
      <c r="AH124" s="210">
        <v>6194159</v>
      </c>
      <c r="AI124" s="210">
        <v>6194159</v>
      </c>
      <c r="AJ124" s="210">
        <v>6194159</v>
      </c>
      <c r="AK124" s="210">
        <f t="shared" si="32"/>
        <v>24776635.5</v>
      </c>
    </row>
    <row r="125" spans="1:37">
      <c r="A125" t="s">
        <v>17</v>
      </c>
      <c r="B125" t="s">
        <v>29</v>
      </c>
      <c r="C125" t="s">
        <v>47</v>
      </c>
      <c r="D125" s="198" t="s">
        <v>245</v>
      </c>
      <c r="E125" s="195" t="s">
        <v>246</v>
      </c>
      <c r="F125" s="210">
        <v>25857401</v>
      </c>
      <c r="G125" s="210">
        <v>6464349.9979306748</v>
      </c>
      <c r="H125" s="210">
        <v>6464349.9979306748</v>
      </c>
      <c r="I125" s="210">
        <v>6464349.9979306748</v>
      </c>
      <c r="J125" s="210">
        <v>6464350.9979306748</v>
      </c>
      <c r="K125" s="210">
        <f t="shared" si="27"/>
        <v>25857400.991722699</v>
      </c>
      <c r="L125" s="210">
        <v>6464349.9979306748</v>
      </c>
      <c r="M125" s="210">
        <v>6464349.9979306748</v>
      </c>
      <c r="N125" s="210">
        <v>6464349.9979306748</v>
      </c>
      <c r="O125" s="210">
        <v>6464350.9979306748</v>
      </c>
      <c r="P125" s="210">
        <f t="shared" si="28"/>
        <v>25857400.991722699</v>
      </c>
      <c r="Q125" s="210">
        <v>6464350</v>
      </c>
      <c r="R125" s="210">
        <v>6464350</v>
      </c>
      <c r="S125" s="210">
        <v>6464350</v>
      </c>
      <c r="T125" s="210">
        <v>6464351</v>
      </c>
      <c r="U125" s="210">
        <f t="shared" si="29"/>
        <v>25857401</v>
      </c>
      <c r="V125" s="210">
        <v>25857401</v>
      </c>
      <c r="W125" s="210">
        <v>6286064.75</v>
      </c>
      <c r="X125" s="210">
        <v>6523778</v>
      </c>
      <c r="Y125" s="210">
        <v>6523778</v>
      </c>
      <c r="Z125" s="210">
        <v>6523780</v>
      </c>
      <c r="AA125" s="210">
        <f t="shared" si="30"/>
        <v>25857400.75</v>
      </c>
      <c r="AB125" s="210">
        <v>6286064.75</v>
      </c>
      <c r="AC125" s="210">
        <v>6297538</v>
      </c>
      <c r="AD125" s="210">
        <v>6605504</v>
      </c>
      <c r="AE125" s="210">
        <v>6668294</v>
      </c>
      <c r="AF125" s="210">
        <f t="shared" si="31"/>
        <v>25857400.75</v>
      </c>
      <c r="AG125" s="210">
        <v>6286064.75</v>
      </c>
      <c r="AH125" s="210">
        <v>6297538</v>
      </c>
      <c r="AI125" s="210">
        <v>6605504</v>
      </c>
      <c r="AJ125" s="210">
        <v>6668294</v>
      </c>
      <c r="AK125" s="210">
        <f t="shared" si="32"/>
        <v>25857400.75</v>
      </c>
    </row>
    <row r="126" spans="1:37">
      <c r="A126" t="s">
        <v>17</v>
      </c>
      <c r="B126" t="s">
        <v>29</v>
      </c>
      <c r="C126" t="s">
        <v>47</v>
      </c>
      <c r="D126" s="198" t="s">
        <v>247</v>
      </c>
      <c r="E126" s="195" t="s">
        <v>248</v>
      </c>
      <c r="F126" s="210">
        <v>56106024</v>
      </c>
      <c r="G126" s="210">
        <v>14026504.25</v>
      </c>
      <c r="H126" s="210">
        <v>14026507</v>
      </c>
      <c r="I126" s="210">
        <v>14026507</v>
      </c>
      <c r="J126" s="210">
        <v>14026506</v>
      </c>
      <c r="K126" s="210">
        <f t="shared" si="27"/>
        <v>56106024.25</v>
      </c>
      <c r="L126" s="210">
        <v>14026504.25</v>
      </c>
      <c r="M126" s="210">
        <v>14026507</v>
      </c>
      <c r="N126" s="210">
        <v>14026507</v>
      </c>
      <c r="O126" s="210">
        <v>14026506</v>
      </c>
      <c r="P126" s="210">
        <f t="shared" si="28"/>
        <v>56106024.25</v>
      </c>
      <c r="Q126" s="210">
        <v>14026504.25</v>
      </c>
      <c r="R126" s="210">
        <v>14026505</v>
      </c>
      <c r="S126" s="210">
        <v>14026507</v>
      </c>
      <c r="T126" s="210">
        <v>14026508</v>
      </c>
      <c r="U126" s="210">
        <f t="shared" si="29"/>
        <v>56106024.25</v>
      </c>
      <c r="V126" s="210">
        <v>56106024</v>
      </c>
      <c r="W126" s="210">
        <v>14026504.25</v>
      </c>
      <c r="X126" s="210">
        <v>14026507</v>
      </c>
      <c r="Y126" s="210">
        <v>14026507</v>
      </c>
      <c r="Z126" s="210">
        <v>14026506</v>
      </c>
      <c r="AA126" s="210">
        <f t="shared" si="30"/>
        <v>56106024.25</v>
      </c>
      <c r="AB126" s="210">
        <v>12467762</v>
      </c>
      <c r="AC126" s="210">
        <v>12124184</v>
      </c>
      <c r="AD126" s="210">
        <v>17466983</v>
      </c>
      <c r="AE126" s="210">
        <v>14047095</v>
      </c>
      <c r="AF126" s="210">
        <f t="shared" si="31"/>
        <v>56106024</v>
      </c>
      <c r="AG126" s="210">
        <v>12467762</v>
      </c>
      <c r="AH126" s="210">
        <v>12124184</v>
      </c>
      <c r="AI126" s="210">
        <v>17466983</v>
      </c>
      <c r="AJ126" s="210">
        <v>14047095</v>
      </c>
      <c r="AK126" s="210">
        <f t="shared" si="32"/>
        <v>56106024</v>
      </c>
    </row>
    <row r="127" spans="1:37">
      <c r="A127" t="s">
        <v>15</v>
      </c>
      <c r="B127" t="s">
        <v>25</v>
      </c>
      <c r="C127" t="s">
        <v>469</v>
      </c>
      <c r="D127" s="198" t="s">
        <v>249</v>
      </c>
      <c r="E127" s="195" t="s">
        <v>250</v>
      </c>
      <c r="F127" s="210">
        <v>18305393</v>
      </c>
      <c r="G127" s="210">
        <v>4576348.25</v>
      </c>
      <c r="H127" s="210">
        <v>4576348.25</v>
      </c>
      <c r="I127" s="210">
        <v>4576348.25</v>
      </c>
      <c r="J127" s="210">
        <v>4576348.25</v>
      </c>
      <c r="K127" s="210">
        <f t="shared" si="27"/>
        <v>18305393</v>
      </c>
      <c r="L127" s="210">
        <v>4576348.25</v>
      </c>
      <c r="M127" s="210">
        <v>4576348.25</v>
      </c>
      <c r="N127" s="210">
        <v>4576348.25</v>
      </c>
      <c r="O127" s="210">
        <v>4576348.25</v>
      </c>
      <c r="P127" s="210">
        <f t="shared" si="28"/>
        <v>18305393</v>
      </c>
      <c r="Q127" s="210">
        <v>4576348.25</v>
      </c>
      <c r="R127" s="210">
        <v>4576348</v>
      </c>
      <c r="S127" s="210">
        <v>4576348.25</v>
      </c>
      <c r="T127" s="210">
        <v>4576348.5</v>
      </c>
      <c r="U127" s="210">
        <f t="shared" si="29"/>
        <v>18305393</v>
      </c>
      <c r="V127" s="210">
        <v>18305393</v>
      </c>
      <c r="W127" s="210">
        <v>4463724</v>
      </c>
      <c r="X127" s="210">
        <v>4613889.666666667</v>
      </c>
      <c r="Y127" s="210">
        <v>4613889.666666667</v>
      </c>
      <c r="Z127" s="210">
        <v>4613889.666666667</v>
      </c>
      <c r="AA127" s="210">
        <f t="shared" si="30"/>
        <v>18305393.000000004</v>
      </c>
      <c r="AB127" s="210">
        <v>4463724</v>
      </c>
      <c r="AC127" s="210">
        <v>4613889.666666667</v>
      </c>
      <c r="AD127" s="210">
        <v>4613889.666666667</v>
      </c>
      <c r="AE127" s="210">
        <v>4024253.6666666651</v>
      </c>
      <c r="AF127" s="210">
        <f t="shared" si="31"/>
        <v>17715757</v>
      </c>
      <c r="AG127" s="210">
        <v>4475221.9000000004</v>
      </c>
      <c r="AH127" s="210">
        <v>4477951.0999999996</v>
      </c>
      <c r="AI127" s="210">
        <v>4380041</v>
      </c>
      <c r="AJ127" s="210">
        <v>4382543</v>
      </c>
      <c r="AK127" s="210">
        <f t="shared" si="32"/>
        <v>17715757</v>
      </c>
    </row>
    <row r="128" spans="1:37">
      <c r="A128" t="s">
        <v>21</v>
      </c>
      <c r="B128" t="s">
        <v>37</v>
      </c>
      <c r="C128" t="s">
        <v>59</v>
      </c>
      <c r="D128" s="198" t="s">
        <v>251</v>
      </c>
      <c r="E128" s="195" t="s">
        <v>252</v>
      </c>
      <c r="F128" s="210">
        <v>40607345</v>
      </c>
      <c r="G128" s="210">
        <v>10151836.1935178</v>
      </c>
      <c r="H128" s="210">
        <v>10151836.193517838</v>
      </c>
      <c r="I128" s="210">
        <v>10151836.193517838</v>
      </c>
      <c r="J128" s="210">
        <v>10151836.193517838</v>
      </c>
      <c r="K128" s="210">
        <f t="shared" si="27"/>
        <v>40607344.774071313</v>
      </c>
      <c r="L128" s="210">
        <v>10151836.193517838</v>
      </c>
      <c r="M128" s="210">
        <v>10151836.193517838</v>
      </c>
      <c r="N128" s="210">
        <v>10151836.193517838</v>
      </c>
      <c r="O128" s="210">
        <v>10151836.193517838</v>
      </c>
      <c r="P128" s="210">
        <f t="shared" si="28"/>
        <v>40607344.774071351</v>
      </c>
      <c r="Q128" s="210">
        <v>9963513</v>
      </c>
      <c r="R128" s="210">
        <v>9963513</v>
      </c>
      <c r="S128" s="210">
        <v>10109122</v>
      </c>
      <c r="T128" s="210">
        <v>11149903</v>
      </c>
      <c r="U128" s="210">
        <f t="shared" si="29"/>
        <v>41186051</v>
      </c>
      <c r="V128" s="210">
        <v>36653970</v>
      </c>
      <c r="W128" s="210">
        <v>9163492.5</v>
      </c>
      <c r="X128" s="210">
        <v>9163492.5</v>
      </c>
      <c r="Y128" s="210">
        <v>9163492.5</v>
      </c>
      <c r="Z128" s="210">
        <v>9163492.5</v>
      </c>
      <c r="AA128" s="210">
        <f t="shared" si="30"/>
        <v>36653970</v>
      </c>
      <c r="AB128" s="210">
        <v>9018816</v>
      </c>
      <c r="AC128" s="210">
        <v>9018816</v>
      </c>
      <c r="AD128" s="210">
        <v>9018816</v>
      </c>
      <c r="AE128" s="210">
        <v>9018816</v>
      </c>
      <c r="AF128" s="210">
        <f t="shared" si="31"/>
        <v>36075264</v>
      </c>
      <c r="AG128" s="210">
        <v>8753742.5</v>
      </c>
      <c r="AH128" s="210">
        <v>8327505</v>
      </c>
      <c r="AI128" s="210">
        <v>9749480</v>
      </c>
      <c r="AJ128" s="210">
        <v>9823242</v>
      </c>
      <c r="AK128" s="210">
        <f t="shared" si="32"/>
        <v>36653969.5</v>
      </c>
    </row>
    <row r="129" spans="1:37">
      <c r="A129" t="s">
        <v>17</v>
      </c>
      <c r="B129" t="s">
        <v>33</v>
      </c>
      <c r="C129" t="s">
        <v>53</v>
      </c>
      <c r="D129" s="198" t="s">
        <v>253</v>
      </c>
      <c r="E129" s="195" t="s">
        <v>254</v>
      </c>
      <c r="F129" s="210">
        <v>12612326</v>
      </c>
      <c r="G129" s="210">
        <v>3045896.75</v>
      </c>
      <c r="H129" s="210">
        <v>3045896.75</v>
      </c>
      <c r="I129" s="210">
        <v>3045896.75</v>
      </c>
      <c r="J129" s="210">
        <v>3045896.75</v>
      </c>
      <c r="K129" s="210">
        <f t="shared" si="27"/>
        <v>12183587</v>
      </c>
      <c r="L129" s="210">
        <v>3045896.75</v>
      </c>
      <c r="M129" s="210">
        <v>3045896.75</v>
      </c>
      <c r="N129" s="210">
        <v>3045896.75</v>
      </c>
      <c r="O129" s="210">
        <v>3045896.75</v>
      </c>
      <c r="P129" s="210">
        <f t="shared" si="28"/>
        <v>12183587</v>
      </c>
      <c r="Q129" s="210">
        <v>3045896.75</v>
      </c>
      <c r="R129" s="210">
        <v>3045897</v>
      </c>
      <c r="S129" s="210">
        <v>3045897</v>
      </c>
      <c r="T129" s="210">
        <v>3045897</v>
      </c>
      <c r="U129" s="210">
        <f t="shared" si="29"/>
        <v>12183587.75</v>
      </c>
      <c r="V129" s="210">
        <v>12612587</v>
      </c>
      <c r="W129" s="210">
        <v>3045896.75</v>
      </c>
      <c r="X129" s="210">
        <v>3045896.75</v>
      </c>
      <c r="Y129" s="210">
        <v>3045896.75</v>
      </c>
      <c r="Z129" s="210">
        <v>3045896.75</v>
      </c>
      <c r="AA129" s="210">
        <f t="shared" si="30"/>
        <v>12183587</v>
      </c>
      <c r="AB129" s="210">
        <v>3045896.75</v>
      </c>
      <c r="AC129" s="210">
        <v>3045896.75</v>
      </c>
      <c r="AD129" s="210">
        <v>3045896.75</v>
      </c>
      <c r="AE129" s="210">
        <v>3045896.75</v>
      </c>
      <c r="AF129" s="210">
        <f t="shared" si="31"/>
        <v>12183587</v>
      </c>
      <c r="AG129" s="210">
        <v>3045896.75</v>
      </c>
      <c r="AH129" s="210">
        <v>3045897</v>
      </c>
      <c r="AI129" s="210">
        <v>3045897</v>
      </c>
      <c r="AJ129" s="210">
        <v>3045897</v>
      </c>
      <c r="AK129" s="210">
        <f t="shared" si="32"/>
        <v>12183587.75</v>
      </c>
    </row>
    <row r="130" spans="1:37">
      <c r="A130" t="s">
        <v>21</v>
      </c>
      <c r="B130" t="s">
        <v>39</v>
      </c>
      <c r="C130" t="s">
        <v>55</v>
      </c>
      <c r="D130" s="198" t="s">
        <v>255</v>
      </c>
      <c r="E130" s="195" t="s">
        <v>256</v>
      </c>
      <c r="F130" s="210">
        <v>19350553</v>
      </c>
      <c r="G130" s="210">
        <v>4837750</v>
      </c>
      <c r="H130" s="210">
        <v>4837750</v>
      </c>
      <c r="I130" s="210">
        <v>4837750</v>
      </c>
      <c r="J130" s="210">
        <v>4837750</v>
      </c>
      <c r="K130" s="210">
        <f t="shared" si="27"/>
        <v>19351000</v>
      </c>
      <c r="L130" s="210">
        <v>4837750</v>
      </c>
      <c r="M130" s="210">
        <v>4837750</v>
      </c>
      <c r="N130" s="210">
        <v>4837750</v>
      </c>
      <c r="O130" s="210">
        <v>4837750</v>
      </c>
      <c r="P130" s="210">
        <f t="shared" si="28"/>
        <v>19351000</v>
      </c>
      <c r="Q130" s="210">
        <v>4837750</v>
      </c>
      <c r="R130" s="210">
        <v>4837750</v>
      </c>
      <c r="S130" s="210">
        <v>4837750</v>
      </c>
      <c r="T130" s="210">
        <v>4837750</v>
      </c>
      <c r="U130" s="210">
        <f t="shared" si="29"/>
        <v>19351000</v>
      </c>
      <c r="V130" s="210">
        <v>19351000</v>
      </c>
      <c r="W130" s="210">
        <v>4837750</v>
      </c>
      <c r="X130" s="210">
        <v>4837750</v>
      </c>
      <c r="Y130" s="210">
        <v>4837750</v>
      </c>
      <c r="Z130" s="210">
        <v>4837750</v>
      </c>
      <c r="AA130" s="210">
        <f t="shared" si="30"/>
        <v>19351000</v>
      </c>
      <c r="AB130" s="210">
        <v>4837750</v>
      </c>
      <c r="AC130" s="210">
        <v>4837750</v>
      </c>
      <c r="AD130" s="210">
        <v>4837750</v>
      </c>
      <c r="AE130" s="210">
        <v>4837750</v>
      </c>
      <c r="AF130" s="210">
        <f t="shared" si="31"/>
        <v>19351000</v>
      </c>
      <c r="AG130" s="210">
        <v>4837750</v>
      </c>
      <c r="AH130" s="210">
        <v>4837750</v>
      </c>
      <c r="AI130" s="210">
        <v>4837750</v>
      </c>
      <c r="AJ130" s="210">
        <v>4837750</v>
      </c>
      <c r="AK130" s="210">
        <f t="shared" si="32"/>
        <v>19351000</v>
      </c>
    </row>
    <row r="131" spans="1:37">
      <c r="A131" t="s">
        <v>21</v>
      </c>
      <c r="B131" t="s">
        <v>37</v>
      </c>
      <c r="C131" t="s">
        <v>61</v>
      </c>
      <c r="D131" s="198" t="s">
        <v>257</v>
      </c>
      <c r="E131" s="195" t="s">
        <v>258</v>
      </c>
      <c r="F131" s="210">
        <v>16655000</v>
      </c>
      <c r="G131" s="210">
        <v>4163750</v>
      </c>
      <c r="H131" s="210">
        <v>4163750</v>
      </c>
      <c r="I131" s="210">
        <v>4163750</v>
      </c>
      <c r="J131" s="210">
        <v>4163750</v>
      </c>
      <c r="K131" s="210">
        <f t="shared" si="27"/>
        <v>16655000</v>
      </c>
      <c r="L131" s="210">
        <v>4163750</v>
      </c>
      <c r="M131" s="210">
        <v>4163750</v>
      </c>
      <c r="N131" s="210">
        <v>4163750</v>
      </c>
      <c r="O131" s="210">
        <v>4163750</v>
      </c>
      <c r="P131" s="210">
        <f t="shared" si="28"/>
        <v>16655000</v>
      </c>
      <c r="Q131" s="210">
        <v>4163750</v>
      </c>
      <c r="R131" s="210">
        <v>4163750</v>
      </c>
      <c r="S131" s="210">
        <v>4163750</v>
      </c>
      <c r="T131" s="210">
        <v>4163750</v>
      </c>
      <c r="U131" s="210">
        <f t="shared" si="29"/>
        <v>16655000</v>
      </c>
      <c r="V131" s="210">
        <v>16655000</v>
      </c>
      <c r="W131" s="210">
        <v>4163750</v>
      </c>
      <c r="X131" s="210">
        <v>4163750</v>
      </c>
      <c r="Y131" s="210">
        <v>4163750</v>
      </c>
      <c r="Z131" s="210">
        <v>4163750</v>
      </c>
      <c r="AA131" s="210">
        <f t="shared" si="30"/>
        <v>16655000</v>
      </c>
      <c r="AB131" s="210">
        <v>4163750</v>
      </c>
      <c r="AC131" s="210">
        <v>3707250</v>
      </c>
      <c r="AD131" s="210">
        <v>3219000</v>
      </c>
      <c r="AE131" s="210">
        <v>4686000</v>
      </c>
      <c r="AF131" s="210">
        <f t="shared" si="31"/>
        <v>15776000</v>
      </c>
      <c r="AG131" s="210">
        <v>4153750</v>
      </c>
      <c r="AH131" s="210">
        <v>3707250</v>
      </c>
      <c r="AI131" s="210">
        <v>3219000</v>
      </c>
      <c r="AJ131" s="210">
        <v>4686000</v>
      </c>
      <c r="AK131" s="210">
        <f t="shared" si="32"/>
        <v>15766000</v>
      </c>
    </row>
    <row r="132" spans="1:37">
      <c r="A132" t="s">
        <v>21</v>
      </c>
      <c r="B132" t="s">
        <v>37</v>
      </c>
      <c r="C132" t="s">
        <v>59</v>
      </c>
      <c r="D132" s="198" t="s">
        <v>259</v>
      </c>
      <c r="E132" s="195" t="s">
        <v>260</v>
      </c>
      <c r="F132" s="210">
        <v>10416735</v>
      </c>
      <c r="G132" s="210">
        <v>2604184</v>
      </c>
      <c r="H132" s="210">
        <v>2604183</v>
      </c>
      <c r="I132" s="210">
        <v>2604184</v>
      </c>
      <c r="J132" s="210">
        <v>2604184</v>
      </c>
      <c r="K132" s="210">
        <f t="shared" si="27"/>
        <v>10416735</v>
      </c>
      <c r="L132" s="210">
        <v>2604184</v>
      </c>
      <c r="M132" s="210">
        <v>2604183</v>
      </c>
      <c r="N132" s="210">
        <v>2604184</v>
      </c>
      <c r="O132" s="210">
        <v>2604184</v>
      </c>
      <c r="P132" s="210">
        <f t="shared" si="28"/>
        <v>10416735</v>
      </c>
      <c r="Q132" s="210">
        <v>2604184</v>
      </c>
      <c r="R132" s="210">
        <v>2604183</v>
      </c>
      <c r="S132" s="210">
        <v>2604184</v>
      </c>
      <c r="T132" s="210">
        <v>2604184</v>
      </c>
      <c r="U132" s="210">
        <f t="shared" si="29"/>
        <v>10416735</v>
      </c>
      <c r="V132" s="210">
        <v>10417000</v>
      </c>
      <c r="W132" s="210">
        <v>2604184</v>
      </c>
      <c r="X132" s="210">
        <v>2604183</v>
      </c>
      <c r="Y132" s="210">
        <v>2604184</v>
      </c>
      <c r="Z132" s="210">
        <v>2604184</v>
      </c>
      <c r="AA132" s="210">
        <f t="shared" si="30"/>
        <v>10416735</v>
      </c>
      <c r="AB132" s="210">
        <v>2424600</v>
      </c>
      <c r="AC132" s="210">
        <v>2715500</v>
      </c>
      <c r="AD132" s="210">
        <v>2488700</v>
      </c>
      <c r="AE132" s="210">
        <v>2721300</v>
      </c>
      <c r="AF132" s="210">
        <f t="shared" si="31"/>
        <v>10350100</v>
      </c>
      <c r="AG132" s="210">
        <v>2424600</v>
      </c>
      <c r="AH132" s="210">
        <v>2715500</v>
      </c>
      <c r="AI132" s="210">
        <v>2488700</v>
      </c>
      <c r="AJ132" s="210">
        <v>2582300</v>
      </c>
      <c r="AK132" s="210">
        <f t="shared" si="32"/>
        <v>10211100</v>
      </c>
    </row>
    <row r="133" spans="1:37">
      <c r="A133" t="s">
        <v>19</v>
      </c>
      <c r="B133" t="s">
        <v>35</v>
      </c>
      <c r="C133" t="s">
        <v>63</v>
      </c>
      <c r="D133" s="198" t="s">
        <v>261</v>
      </c>
      <c r="E133" s="195" t="s">
        <v>262</v>
      </c>
      <c r="F133" s="210">
        <v>18287823</v>
      </c>
      <c r="G133" s="210">
        <v>4571955.75</v>
      </c>
      <c r="H133" s="210">
        <v>4571955.75</v>
      </c>
      <c r="I133" s="210">
        <v>4571955.75</v>
      </c>
      <c r="J133" s="210">
        <v>4571955.75</v>
      </c>
      <c r="K133" s="210">
        <f t="shared" si="27"/>
        <v>18287823</v>
      </c>
      <c r="L133" s="210">
        <v>4571955.75</v>
      </c>
      <c r="M133" s="210">
        <v>4571955.75</v>
      </c>
      <c r="N133" s="210">
        <v>4571955.75</v>
      </c>
      <c r="O133" s="210">
        <v>4571955.75</v>
      </c>
      <c r="P133" s="210">
        <f t="shared" si="28"/>
        <v>18287823</v>
      </c>
      <c r="Q133" s="210">
        <v>4571995</v>
      </c>
      <c r="R133" s="210">
        <v>4571956</v>
      </c>
      <c r="S133" s="210">
        <v>4571995</v>
      </c>
      <c r="T133" s="210">
        <v>4571877</v>
      </c>
      <c r="U133" s="210">
        <f t="shared" si="29"/>
        <v>18287823</v>
      </c>
      <c r="V133" s="210">
        <v>18287392</v>
      </c>
      <c r="W133" s="210">
        <v>4571848</v>
      </c>
      <c r="X133" s="210">
        <v>4571848</v>
      </c>
      <c r="Y133" s="210">
        <v>4571848</v>
      </c>
      <c r="Z133" s="210">
        <v>4571848</v>
      </c>
      <c r="AA133" s="210">
        <f t="shared" si="30"/>
        <v>18287392</v>
      </c>
      <c r="AB133" s="210">
        <v>4571848</v>
      </c>
      <c r="AC133" s="210">
        <v>4571848</v>
      </c>
      <c r="AD133" s="210">
        <v>4571848</v>
      </c>
      <c r="AE133" s="210">
        <v>4571848</v>
      </c>
      <c r="AF133" s="210">
        <f t="shared" si="31"/>
        <v>18287392</v>
      </c>
      <c r="AG133" s="210">
        <v>4571955</v>
      </c>
      <c r="AH133" s="210">
        <v>4571848</v>
      </c>
      <c r="AI133" s="210">
        <v>4571848</v>
      </c>
      <c r="AJ133" s="210">
        <v>4571741</v>
      </c>
      <c r="AK133" s="210">
        <f t="shared" si="32"/>
        <v>18287392</v>
      </c>
    </row>
    <row r="134" spans="1:37">
      <c r="A134" t="s">
        <v>15</v>
      </c>
      <c r="B134" t="s">
        <v>23</v>
      </c>
      <c r="C134" t="s">
        <v>43</v>
      </c>
      <c r="D134" s="198" t="s">
        <v>263</v>
      </c>
      <c r="E134" s="195" t="s">
        <v>264</v>
      </c>
      <c r="F134" s="210">
        <v>11539730</v>
      </c>
      <c r="G134" s="210">
        <v>3578275</v>
      </c>
      <c r="H134" s="210">
        <v>2317793</v>
      </c>
      <c r="I134" s="210">
        <v>2317793</v>
      </c>
      <c r="J134" s="210">
        <v>3325869</v>
      </c>
      <c r="K134" s="210">
        <f t="shared" si="27"/>
        <v>11539730</v>
      </c>
      <c r="L134" s="210">
        <v>3578275</v>
      </c>
      <c r="M134" s="210">
        <v>2686327</v>
      </c>
      <c r="N134" s="210">
        <v>2818654</v>
      </c>
      <c r="O134" s="210">
        <v>2456474</v>
      </c>
      <c r="P134" s="210">
        <f t="shared" si="28"/>
        <v>11539730</v>
      </c>
      <c r="Q134" s="210">
        <v>3578275</v>
      </c>
      <c r="R134" s="210">
        <v>2686327</v>
      </c>
      <c r="S134" s="210">
        <v>2818654</v>
      </c>
      <c r="T134" s="210">
        <v>2456474</v>
      </c>
      <c r="U134" s="210">
        <f t="shared" si="29"/>
        <v>11539730</v>
      </c>
      <c r="V134" s="210">
        <v>11539730</v>
      </c>
      <c r="W134" s="210">
        <v>2461455</v>
      </c>
      <c r="X134" s="210">
        <v>2632105</v>
      </c>
      <c r="Y134" s="210">
        <v>2741255</v>
      </c>
      <c r="Z134" s="210">
        <v>3704915</v>
      </c>
      <c r="AA134" s="210">
        <f t="shared" si="30"/>
        <v>11539730</v>
      </c>
      <c r="AB134" s="210">
        <v>2332650</v>
      </c>
      <c r="AC134" s="210">
        <v>2768850</v>
      </c>
      <c r="AD134" s="210">
        <v>2797450</v>
      </c>
      <c r="AE134" s="210">
        <v>3640780</v>
      </c>
      <c r="AF134" s="210">
        <f t="shared" si="31"/>
        <v>11539730</v>
      </c>
      <c r="AG134" s="210">
        <v>2332636.27</v>
      </c>
      <c r="AH134" s="210">
        <v>2768872</v>
      </c>
      <c r="AI134" s="210">
        <v>2797436</v>
      </c>
      <c r="AJ134" s="210">
        <v>3137243</v>
      </c>
      <c r="AK134" s="210">
        <f t="shared" si="32"/>
        <v>11036187.27</v>
      </c>
    </row>
    <row r="135" spans="1:37">
      <c r="A135" t="s">
        <v>19</v>
      </c>
      <c r="B135" t="s">
        <v>35</v>
      </c>
      <c r="C135" t="s">
        <v>63</v>
      </c>
      <c r="D135" s="198" t="s">
        <v>265</v>
      </c>
      <c r="E135" s="195" t="s">
        <v>266</v>
      </c>
      <c r="F135" s="210">
        <v>12093425</v>
      </c>
      <c r="G135" s="210">
        <v>3023356.25</v>
      </c>
      <c r="H135" s="210">
        <v>3023356.25</v>
      </c>
      <c r="I135" s="210">
        <v>3023356.25</v>
      </c>
      <c r="J135" s="210">
        <v>3023356.25</v>
      </c>
      <c r="K135" s="210">
        <f t="shared" ref="K135:K166" si="33">SUM($G135:$J135)</f>
        <v>12093425</v>
      </c>
      <c r="L135" s="210">
        <v>3023356.25</v>
      </c>
      <c r="M135" s="210">
        <v>3023356.25</v>
      </c>
      <c r="N135" s="210">
        <v>3023356.25</v>
      </c>
      <c r="O135" s="210">
        <v>3023356.25</v>
      </c>
      <c r="P135" s="210">
        <f t="shared" ref="P135:P166" si="34">SUM($L135:$O135)</f>
        <v>12093425</v>
      </c>
      <c r="Q135" s="210">
        <v>3023356.25</v>
      </c>
      <c r="R135" s="210">
        <v>3023356</v>
      </c>
      <c r="S135" s="210">
        <v>3023356</v>
      </c>
      <c r="T135" s="210">
        <v>3023356</v>
      </c>
      <c r="U135" s="210">
        <f t="shared" ref="U135:U166" si="35">SUM($Q135:$T135)</f>
        <v>12093424.25</v>
      </c>
      <c r="V135" s="210">
        <v>12093000</v>
      </c>
      <c r="W135" s="210">
        <v>3023250</v>
      </c>
      <c r="X135" s="210">
        <v>3023250</v>
      </c>
      <c r="Y135" s="210">
        <v>3023250</v>
      </c>
      <c r="Z135" s="210">
        <v>3023250</v>
      </c>
      <c r="AA135" s="210">
        <f t="shared" ref="AA135:AA166" si="36">SUM($W135:$Z135)</f>
        <v>12093000</v>
      </c>
      <c r="AB135" s="210">
        <v>3023250</v>
      </c>
      <c r="AC135" s="210">
        <v>3023250</v>
      </c>
      <c r="AD135" s="210">
        <v>3023250</v>
      </c>
      <c r="AE135" s="210">
        <v>3023250</v>
      </c>
      <c r="AF135" s="210">
        <f t="shared" ref="AF135:AF166" si="37">SUM($AB135:$AE135)</f>
        <v>12093000</v>
      </c>
      <c r="AG135" s="210">
        <v>3023250</v>
      </c>
      <c r="AH135" s="210">
        <v>3003250</v>
      </c>
      <c r="AI135" s="210">
        <v>2927250</v>
      </c>
      <c r="AJ135" s="210">
        <v>2948250</v>
      </c>
      <c r="AK135" s="210">
        <f t="shared" ref="AK135:AK166" si="38">SUM($AG135:$AJ135)</f>
        <v>11902000</v>
      </c>
    </row>
    <row r="136" spans="1:37">
      <c r="A136" t="s">
        <v>15</v>
      </c>
      <c r="B136" t="s">
        <v>25</v>
      </c>
      <c r="C136" t="s">
        <v>469</v>
      </c>
      <c r="D136" s="198" t="s">
        <v>267</v>
      </c>
      <c r="E136" s="195" t="s">
        <v>268</v>
      </c>
      <c r="F136" s="210">
        <v>18179370</v>
      </c>
      <c r="G136" s="210">
        <v>4524060</v>
      </c>
      <c r="H136" s="210">
        <v>4524060</v>
      </c>
      <c r="I136" s="210">
        <v>4524059</v>
      </c>
      <c r="J136" s="210">
        <v>4524060</v>
      </c>
      <c r="K136" s="210">
        <f t="shared" si="33"/>
        <v>18096239</v>
      </c>
      <c r="L136" s="210">
        <v>4544843</v>
      </c>
      <c r="M136" s="210">
        <v>4544842</v>
      </c>
      <c r="N136" s="210">
        <v>4544843</v>
      </c>
      <c r="O136" s="210">
        <v>4544842</v>
      </c>
      <c r="P136" s="210">
        <f t="shared" si="34"/>
        <v>18179370</v>
      </c>
      <c r="Q136" s="210">
        <v>4544843</v>
      </c>
      <c r="R136" s="210">
        <v>4197239</v>
      </c>
      <c r="S136" s="210">
        <v>4405051</v>
      </c>
      <c r="T136" s="210">
        <v>4516706</v>
      </c>
      <c r="U136" s="210">
        <f t="shared" si="35"/>
        <v>17663839</v>
      </c>
      <c r="V136" s="210">
        <v>18179370</v>
      </c>
      <c r="W136" s="210">
        <v>4655939</v>
      </c>
      <c r="X136" s="210">
        <v>4476324</v>
      </c>
      <c r="Y136" s="210">
        <v>4476198</v>
      </c>
      <c r="Z136" s="210">
        <v>4487778</v>
      </c>
      <c r="AA136" s="210">
        <f t="shared" si="36"/>
        <v>18096239</v>
      </c>
      <c r="AB136" s="210">
        <v>4655939</v>
      </c>
      <c r="AC136" s="210">
        <v>4501532</v>
      </c>
      <c r="AD136" s="210">
        <v>4476197</v>
      </c>
      <c r="AE136" s="210">
        <v>4545702</v>
      </c>
      <c r="AF136" s="210">
        <f t="shared" si="37"/>
        <v>18179370</v>
      </c>
      <c r="AG136" s="210">
        <v>4655939</v>
      </c>
      <c r="AH136" s="210">
        <v>4197239</v>
      </c>
      <c r="AI136" s="210">
        <v>4343318</v>
      </c>
      <c r="AJ136" s="210">
        <v>4467343</v>
      </c>
      <c r="AK136" s="210">
        <f t="shared" si="38"/>
        <v>17663839</v>
      </c>
    </row>
    <row r="137" spans="1:37">
      <c r="A137" t="s">
        <v>15</v>
      </c>
      <c r="B137" t="s">
        <v>27</v>
      </c>
      <c r="C137" t="s">
        <v>41</v>
      </c>
      <c r="D137" s="198" t="s">
        <v>269</v>
      </c>
      <c r="E137" s="195" t="s">
        <v>270</v>
      </c>
      <c r="F137" s="210">
        <v>24323269</v>
      </c>
      <c r="G137" s="210">
        <v>6080817</v>
      </c>
      <c r="H137" s="210">
        <v>6080817</v>
      </c>
      <c r="I137" s="210">
        <v>6080817</v>
      </c>
      <c r="J137" s="210">
        <v>6080817</v>
      </c>
      <c r="K137" s="210">
        <f t="shared" si="33"/>
        <v>24323268</v>
      </c>
      <c r="L137" s="210">
        <v>6080817</v>
      </c>
      <c r="M137" s="210">
        <v>6080817</v>
      </c>
      <c r="N137" s="210">
        <v>6080817</v>
      </c>
      <c r="O137" s="210">
        <v>6080817</v>
      </c>
      <c r="P137" s="210">
        <f t="shared" si="34"/>
        <v>24323268</v>
      </c>
      <c r="Q137" s="210">
        <v>6080817</v>
      </c>
      <c r="R137" s="210">
        <v>6080817</v>
      </c>
      <c r="S137" s="210">
        <v>6080817</v>
      </c>
      <c r="T137" s="210">
        <v>6080817</v>
      </c>
      <c r="U137" s="210">
        <f t="shared" si="35"/>
        <v>24323268</v>
      </c>
      <c r="V137" s="210">
        <v>24323269</v>
      </c>
      <c r="W137" s="210">
        <v>6080817</v>
      </c>
      <c r="X137" s="210">
        <v>6080817</v>
      </c>
      <c r="Y137" s="210">
        <v>6080817</v>
      </c>
      <c r="Z137" s="210">
        <v>6080817</v>
      </c>
      <c r="AA137" s="210">
        <f t="shared" si="36"/>
        <v>24323268</v>
      </c>
      <c r="AB137" s="210">
        <v>6080817</v>
      </c>
      <c r="AC137" s="210">
        <v>6080817</v>
      </c>
      <c r="AD137" s="210">
        <v>6080817</v>
      </c>
      <c r="AE137" s="210">
        <v>6080817</v>
      </c>
      <c r="AF137" s="210">
        <f t="shared" si="37"/>
        <v>24323268</v>
      </c>
      <c r="AG137" s="210">
        <v>6080817</v>
      </c>
      <c r="AH137" s="210">
        <v>6080817</v>
      </c>
      <c r="AI137" s="210">
        <v>6080817</v>
      </c>
      <c r="AJ137" s="210">
        <v>6080817</v>
      </c>
      <c r="AK137" s="210">
        <f t="shared" si="38"/>
        <v>24323268</v>
      </c>
    </row>
    <row r="138" spans="1:37">
      <c r="A138" t="s">
        <v>17</v>
      </c>
      <c r="B138" t="s">
        <v>29</v>
      </c>
      <c r="C138" t="s">
        <v>51</v>
      </c>
      <c r="D138" s="198" t="s">
        <v>271</v>
      </c>
      <c r="E138" s="195" t="s">
        <v>272</v>
      </c>
      <c r="F138" s="210">
        <v>2447081</v>
      </c>
      <c r="G138" s="210">
        <v>728948</v>
      </c>
      <c r="H138" s="210">
        <v>427153</v>
      </c>
      <c r="I138" s="210">
        <v>645492</v>
      </c>
      <c r="J138" s="210">
        <v>645488</v>
      </c>
      <c r="K138" s="210">
        <f t="shared" si="33"/>
        <v>2447081</v>
      </c>
      <c r="L138" s="210">
        <v>728948</v>
      </c>
      <c r="M138" s="210">
        <v>427153</v>
      </c>
      <c r="N138" s="210">
        <v>645548</v>
      </c>
      <c r="O138" s="210">
        <v>645432</v>
      </c>
      <c r="P138" s="210">
        <f t="shared" si="34"/>
        <v>2447081</v>
      </c>
      <c r="Q138" s="210">
        <v>728948</v>
      </c>
      <c r="R138" s="210">
        <v>427153</v>
      </c>
      <c r="S138" s="210">
        <v>645548</v>
      </c>
      <c r="T138" s="210">
        <v>645432</v>
      </c>
      <c r="U138" s="210">
        <f t="shared" si="35"/>
        <v>2447081</v>
      </c>
      <c r="V138" s="210">
        <v>2447000</v>
      </c>
      <c r="W138" s="210">
        <v>578000</v>
      </c>
      <c r="X138" s="210">
        <v>578000</v>
      </c>
      <c r="Y138" s="210">
        <v>645500</v>
      </c>
      <c r="Z138" s="210">
        <v>645500</v>
      </c>
      <c r="AA138" s="210">
        <f t="shared" si="36"/>
        <v>2447000</v>
      </c>
      <c r="AB138" s="210">
        <v>496010</v>
      </c>
      <c r="AC138" s="210">
        <v>526710</v>
      </c>
      <c r="AD138" s="210">
        <v>569265</v>
      </c>
      <c r="AE138" s="210">
        <v>589315</v>
      </c>
      <c r="AF138" s="210">
        <f t="shared" si="37"/>
        <v>2181300</v>
      </c>
      <c r="AG138" s="210">
        <v>496010</v>
      </c>
      <c r="AH138" s="210">
        <v>526710</v>
      </c>
      <c r="AI138" s="210">
        <v>569265</v>
      </c>
      <c r="AJ138" s="210">
        <v>576639</v>
      </c>
      <c r="AK138" s="210">
        <f t="shared" si="38"/>
        <v>2168624</v>
      </c>
    </row>
    <row r="139" spans="1:37">
      <c r="A139" t="s">
        <v>15</v>
      </c>
      <c r="B139" t="s">
        <v>25</v>
      </c>
      <c r="C139" t="s">
        <v>469</v>
      </c>
      <c r="D139" s="198" t="s">
        <v>273</v>
      </c>
      <c r="E139" s="195" t="s">
        <v>274</v>
      </c>
      <c r="F139" s="210">
        <v>237288556</v>
      </c>
      <c r="G139" s="210">
        <v>58901895</v>
      </c>
      <c r="H139" s="210">
        <v>58901895</v>
      </c>
      <c r="I139" s="210">
        <v>58901895</v>
      </c>
      <c r="J139" s="210">
        <v>58901895</v>
      </c>
      <c r="K139" s="210">
        <f t="shared" si="33"/>
        <v>235607580</v>
      </c>
      <c r="L139" s="210">
        <v>58901895</v>
      </c>
      <c r="M139" s="210">
        <v>59401895.440299995</v>
      </c>
      <c r="N139" s="210">
        <v>59487958</v>
      </c>
      <c r="O139" s="210">
        <v>59263918</v>
      </c>
      <c r="P139" s="210">
        <f t="shared" si="34"/>
        <v>237055666.44029999</v>
      </c>
      <c r="Q139" s="210">
        <v>58901895.440299995</v>
      </c>
      <c r="R139" s="210">
        <v>59401895.440299995</v>
      </c>
      <c r="S139" s="210">
        <v>59487958</v>
      </c>
      <c r="T139" s="210">
        <v>59263917.119400024</v>
      </c>
      <c r="U139" s="210">
        <f t="shared" si="35"/>
        <v>237055666</v>
      </c>
      <c r="V139" s="210">
        <v>237288556</v>
      </c>
      <c r="W139" s="210">
        <v>58901895</v>
      </c>
      <c r="X139" s="210">
        <v>58901895</v>
      </c>
      <c r="Y139" s="210">
        <v>58901895</v>
      </c>
      <c r="Z139" s="210">
        <v>58901895</v>
      </c>
      <c r="AA139" s="210">
        <f t="shared" si="36"/>
        <v>235607580</v>
      </c>
      <c r="AB139" s="210">
        <v>58494809</v>
      </c>
      <c r="AC139" s="210">
        <v>58446178.176291525</v>
      </c>
      <c r="AD139" s="210">
        <v>58590201</v>
      </c>
      <c r="AE139" s="210">
        <v>61803637</v>
      </c>
      <c r="AF139" s="210">
        <f t="shared" si="37"/>
        <v>237334825.17629153</v>
      </c>
      <c r="AG139" s="210">
        <v>58494809</v>
      </c>
      <c r="AH139" s="210">
        <v>58446178.176291525</v>
      </c>
      <c r="AI139" s="210">
        <v>58590201</v>
      </c>
      <c r="AJ139" s="210">
        <v>61827839.193708502</v>
      </c>
      <c r="AK139" s="210">
        <f t="shared" si="38"/>
        <v>237359027.37000003</v>
      </c>
    </row>
    <row r="140" spans="1:37">
      <c r="A140" t="s">
        <v>17</v>
      </c>
      <c r="B140" t="s">
        <v>31</v>
      </c>
      <c r="C140" t="s">
        <v>49</v>
      </c>
      <c r="D140" s="198" t="s">
        <v>275</v>
      </c>
      <c r="E140" s="195" t="s">
        <v>276</v>
      </c>
      <c r="F140" s="210">
        <v>27548890</v>
      </c>
      <c r="G140" s="210">
        <v>6887223</v>
      </c>
      <c r="H140" s="210">
        <v>6887223</v>
      </c>
      <c r="I140" s="210">
        <v>6887223</v>
      </c>
      <c r="J140" s="210">
        <v>6887221</v>
      </c>
      <c r="K140" s="210">
        <f t="shared" si="33"/>
        <v>27548890</v>
      </c>
      <c r="L140" s="210">
        <v>6887223</v>
      </c>
      <c r="M140" s="210">
        <v>6887223</v>
      </c>
      <c r="N140" s="210">
        <v>6887223</v>
      </c>
      <c r="O140" s="210">
        <v>6887221</v>
      </c>
      <c r="P140" s="210">
        <f t="shared" si="34"/>
        <v>27548890</v>
      </c>
      <c r="Q140" s="210">
        <v>6887223</v>
      </c>
      <c r="R140" s="210">
        <v>6887223</v>
      </c>
      <c r="S140" s="210">
        <v>6887223</v>
      </c>
      <c r="T140" s="210">
        <v>6887221</v>
      </c>
      <c r="U140" s="210">
        <f t="shared" si="35"/>
        <v>27548890</v>
      </c>
      <c r="V140" s="210">
        <v>27548890</v>
      </c>
      <c r="W140" s="210">
        <v>6887223</v>
      </c>
      <c r="X140" s="210">
        <v>6887223</v>
      </c>
      <c r="Y140" s="210">
        <v>6887223</v>
      </c>
      <c r="Z140" s="210">
        <v>6887221</v>
      </c>
      <c r="AA140" s="210">
        <f t="shared" si="36"/>
        <v>27548890</v>
      </c>
      <c r="AB140" s="210">
        <v>6783608</v>
      </c>
      <c r="AC140" s="210">
        <v>6858637</v>
      </c>
      <c r="AD140" s="210">
        <v>7014773</v>
      </c>
      <c r="AE140" s="210">
        <v>6891872</v>
      </c>
      <c r="AF140" s="210">
        <f t="shared" si="37"/>
        <v>27548890</v>
      </c>
      <c r="AG140" s="210">
        <v>6783608</v>
      </c>
      <c r="AH140" s="210">
        <v>6858637</v>
      </c>
      <c r="AI140" s="210">
        <v>7014773</v>
      </c>
      <c r="AJ140" s="210">
        <v>6828337</v>
      </c>
      <c r="AK140" s="210">
        <f t="shared" si="38"/>
        <v>27485355</v>
      </c>
    </row>
    <row r="141" spans="1:37">
      <c r="A141" t="s">
        <v>15</v>
      </c>
      <c r="B141" t="s">
        <v>25</v>
      </c>
      <c r="C141" t="s">
        <v>45</v>
      </c>
      <c r="D141" s="198" t="s">
        <v>277</v>
      </c>
      <c r="E141" s="195" t="s">
        <v>278</v>
      </c>
      <c r="F141" s="210">
        <v>26978020</v>
      </c>
      <c r="G141" s="210">
        <v>5969760</v>
      </c>
      <c r="H141" s="210">
        <v>6475880</v>
      </c>
      <c r="I141" s="210">
        <v>7366420</v>
      </c>
      <c r="J141" s="210">
        <v>7163940</v>
      </c>
      <c r="K141" s="210">
        <f t="shared" si="33"/>
        <v>26976000</v>
      </c>
      <c r="L141" s="210">
        <v>6744000</v>
      </c>
      <c r="M141" s="210">
        <v>6744000</v>
      </c>
      <c r="N141" s="210">
        <v>6744000</v>
      </c>
      <c r="O141" s="210">
        <v>6744000</v>
      </c>
      <c r="P141" s="210">
        <f t="shared" si="34"/>
        <v>26976000</v>
      </c>
      <c r="Q141" s="210">
        <v>6744000</v>
      </c>
      <c r="R141" s="210">
        <v>6744000</v>
      </c>
      <c r="S141" s="210">
        <v>6744000</v>
      </c>
      <c r="T141" s="210">
        <v>6744000</v>
      </c>
      <c r="U141" s="210">
        <f t="shared" si="35"/>
        <v>26976000</v>
      </c>
      <c r="V141" s="210">
        <v>26976000</v>
      </c>
      <c r="W141" s="210">
        <v>5969760</v>
      </c>
      <c r="X141" s="210">
        <v>6475880</v>
      </c>
      <c r="Y141" s="210">
        <v>7366420</v>
      </c>
      <c r="Z141" s="210">
        <v>7163940</v>
      </c>
      <c r="AA141" s="210">
        <f t="shared" si="36"/>
        <v>26976000</v>
      </c>
      <c r="AB141" s="210">
        <v>5969760</v>
      </c>
      <c r="AC141" s="210">
        <v>6942025</v>
      </c>
      <c r="AD141" s="210">
        <v>6745016</v>
      </c>
      <c r="AE141" s="210">
        <v>6593199</v>
      </c>
      <c r="AF141" s="210">
        <f t="shared" si="37"/>
        <v>26250000</v>
      </c>
      <c r="AG141" s="210">
        <v>5969760</v>
      </c>
      <c r="AH141" s="210">
        <v>6942025</v>
      </c>
      <c r="AI141" s="210">
        <v>6745016</v>
      </c>
      <c r="AJ141" s="210">
        <v>6699999</v>
      </c>
      <c r="AK141" s="210">
        <f t="shared" si="38"/>
        <v>26356800</v>
      </c>
    </row>
    <row r="142" spans="1:37">
      <c r="A142" t="s">
        <v>15</v>
      </c>
      <c r="B142" t="s">
        <v>27</v>
      </c>
      <c r="C142" t="s">
        <v>41</v>
      </c>
      <c r="D142" s="198" t="s">
        <v>279</v>
      </c>
      <c r="E142" s="195" t="s">
        <v>280</v>
      </c>
      <c r="F142" s="210">
        <v>281646680</v>
      </c>
      <c r="G142" s="210">
        <v>70696337</v>
      </c>
      <c r="H142" s="210">
        <v>70651251</v>
      </c>
      <c r="I142" s="210">
        <v>70503387</v>
      </c>
      <c r="J142" s="210">
        <v>69795705</v>
      </c>
      <c r="K142" s="210">
        <f t="shared" si="33"/>
        <v>281646680</v>
      </c>
      <c r="L142" s="210">
        <v>69445672.196241006</v>
      </c>
      <c r="M142" s="210">
        <v>68396327.98689869</v>
      </c>
      <c r="N142" s="210">
        <v>68464000</v>
      </c>
      <c r="O142" s="210">
        <v>67551000</v>
      </c>
      <c r="P142" s="210">
        <f t="shared" si="34"/>
        <v>273857000.18313968</v>
      </c>
      <c r="Q142" s="210">
        <v>69445672</v>
      </c>
      <c r="R142" s="210">
        <v>68396327.98689869</v>
      </c>
      <c r="S142" s="210">
        <v>68464000</v>
      </c>
      <c r="T142" s="210">
        <v>69578000</v>
      </c>
      <c r="U142" s="210">
        <f t="shared" si="35"/>
        <v>275883999.98689866</v>
      </c>
      <c r="V142" s="210">
        <v>281646680</v>
      </c>
      <c r="W142" s="210">
        <v>70696337</v>
      </c>
      <c r="X142" s="210">
        <v>70651251</v>
      </c>
      <c r="Y142" s="210">
        <v>70503387</v>
      </c>
      <c r="Z142" s="210">
        <v>69795705</v>
      </c>
      <c r="AA142" s="210">
        <f t="shared" si="36"/>
        <v>281646680</v>
      </c>
      <c r="AB142" s="210">
        <v>72071384.093976885</v>
      </c>
      <c r="AC142" s="210">
        <v>70674615.576980799</v>
      </c>
      <c r="AD142" s="210">
        <v>72542000</v>
      </c>
      <c r="AE142" s="210">
        <v>71082000</v>
      </c>
      <c r="AF142" s="210">
        <f t="shared" si="37"/>
        <v>286369999.67095768</v>
      </c>
      <c r="AG142" s="210">
        <v>72071384</v>
      </c>
      <c r="AH142" s="210">
        <v>70674615.576980799</v>
      </c>
      <c r="AI142" s="210">
        <v>72542000</v>
      </c>
      <c r="AJ142" s="210">
        <v>73526000</v>
      </c>
      <c r="AK142" s="210">
        <f t="shared" si="38"/>
        <v>288813999.57698083</v>
      </c>
    </row>
    <row r="143" spans="1:37">
      <c r="A143" t="s">
        <v>17</v>
      </c>
      <c r="B143" t="s">
        <v>31</v>
      </c>
      <c r="C143" t="s">
        <v>47</v>
      </c>
      <c r="D143" s="198" t="s">
        <v>281</v>
      </c>
      <c r="E143" s="195" t="s">
        <v>282</v>
      </c>
      <c r="F143" s="210">
        <v>22733045</v>
      </c>
      <c r="G143" s="210">
        <v>7565025</v>
      </c>
      <c r="H143" s="210">
        <v>5056006</v>
      </c>
      <c r="I143" s="210">
        <v>5056006</v>
      </c>
      <c r="J143" s="210">
        <v>5056006</v>
      </c>
      <c r="K143" s="210">
        <f t="shared" si="33"/>
        <v>22733043</v>
      </c>
      <c r="L143" s="210">
        <v>7565025</v>
      </c>
      <c r="M143" s="210">
        <v>5056006</v>
      </c>
      <c r="N143" s="210">
        <v>5056006</v>
      </c>
      <c r="O143" s="210">
        <v>5056008</v>
      </c>
      <c r="P143" s="210">
        <f t="shared" si="34"/>
        <v>22733045</v>
      </c>
      <c r="Q143" s="210">
        <v>5948410</v>
      </c>
      <c r="R143" s="210">
        <v>5065006</v>
      </c>
      <c r="S143" s="210">
        <v>6663622</v>
      </c>
      <c r="T143" s="210">
        <v>5056007</v>
      </c>
      <c r="U143" s="210">
        <f t="shared" si="35"/>
        <v>22733045</v>
      </c>
      <c r="V143" s="210">
        <v>22733046</v>
      </c>
      <c r="W143" s="210">
        <v>5300140</v>
      </c>
      <c r="X143" s="210">
        <v>5889784</v>
      </c>
      <c r="Y143" s="210">
        <v>5771561</v>
      </c>
      <c r="Z143" s="210">
        <v>5771561</v>
      </c>
      <c r="AA143" s="210">
        <f t="shared" si="36"/>
        <v>22733046</v>
      </c>
      <c r="AB143" s="210">
        <v>5300140</v>
      </c>
      <c r="AC143" s="210">
        <v>5889784</v>
      </c>
      <c r="AD143" s="210">
        <v>5771561</v>
      </c>
      <c r="AE143" s="210">
        <v>5771560</v>
      </c>
      <c r="AF143" s="210">
        <f t="shared" si="37"/>
        <v>22733045</v>
      </c>
      <c r="AG143" s="210">
        <v>5300140</v>
      </c>
      <c r="AH143" s="210">
        <v>5511033</v>
      </c>
      <c r="AI143" s="210">
        <v>5960936</v>
      </c>
      <c r="AJ143" s="210">
        <v>5599331</v>
      </c>
      <c r="AK143" s="210">
        <f t="shared" si="38"/>
        <v>22371440</v>
      </c>
    </row>
    <row r="144" spans="1:37">
      <c r="A144" t="s">
        <v>21</v>
      </c>
      <c r="B144" t="s">
        <v>37</v>
      </c>
      <c r="C144" t="s">
        <v>59</v>
      </c>
      <c r="D144" s="198" t="s">
        <v>283</v>
      </c>
      <c r="E144" s="195" t="s">
        <v>284</v>
      </c>
      <c r="F144" s="210">
        <v>9034553</v>
      </c>
      <c r="G144" s="210">
        <v>2258639</v>
      </c>
      <c r="H144" s="210">
        <v>2258638</v>
      </c>
      <c r="I144" s="210">
        <v>2258638</v>
      </c>
      <c r="J144" s="210">
        <v>2258638</v>
      </c>
      <c r="K144" s="210">
        <f t="shared" si="33"/>
        <v>9034553</v>
      </c>
      <c r="L144" s="210">
        <v>2258639</v>
      </c>
      <c r="M144" s="210">
        <v>2258638</v>
      </c>
      <c r="N144" s="210">
        <v>2258638</v>
      </c>
      <c r="O144" s="210">
        <v>2258638</v>
      </c>
      <c r="P144" s="210">
        <f t="shared" si="34"/>
        <v>9034553</v>
      </c>
      <c r="Q144" s="210">
        <v>2258639</v>
      </c>
      <c r="R144" s="210">
        <v>2258638</v>
      </c>
      <c r="S144" s="210">
        <v>2258638</v>
      </c>
      <c r="T144" s="210">
        <v>2258638</v>
      </c>
      <c r="U144" s="210">
        <f t="shared" si="35"/>
        <v>9034553</v>
      </c>
      <c r="V144" s="210">
        <v>9034500</v>
      </c>
      <c r="W144" s="210">
        <v>1863892</v>
      </c>
      <c r="X144" s="210">
        <v>1918583</v>
      </c>
      <c r="Y144" s="210">
        <v>2007792</v>
      </c>
      <c r="Z144" s="210">
        <v>3244233</v>
      </c>
      <c r="AA144" s="210">
        <f t="shared" si="36"/>
        <v>9034500</v>
      </c>
      <c r="AB144" s="210">
        <v>1841808</v>
      </c>
      <c r="AC144" s="210">
        <v>1889334</v>
      </c>
      <c r="AD144" s="210">
        <v>2007792</v>
      </c>
      <c r="AE144" s="210">
        <v>3295566</v>
      </c>
      <c r="AF144" s="210">
        <f t="shared" si="37"/>
        <v>9034500</v>
      </c>
      <c r="AG144" s="210">
        <v>1841808</v>
      </c>
      <c r="AH144" s="210">
        <v>1848359</v>
      </c>
      <c r="AI144" s="210">
        <v>2198366</v>
      </c>
      <c r="AJ144" s="210">
        <v>3145967</v>
      </c>
      <c r="AK144" s="210">
        <f t="shared" si="38"/>
        <v>9034500</v>
      </c>
    </row>
    <row r="145" spans="1:37">
      <c r="A145" t="s">
        <v>17</v>
      </c>
      <c r="B145" t="s">
        <v>31</v>
      </c>
      <c r="C145" t="s">
        <v>49</v>
      </c>
      <c r="D145" s="198" t="s">
        <v>285</v>
      </c>
      <c r="E145" s="195" t="s">
        <v>286</v>
      </c>
      <c r="F145" s="210">
        <v>15693441</v>
      </c>
      <c r="G145" s="210">
        <v>3923360</v>
      </c>
      <c r="H145" s="210">
        <v>3923360</v>
      </c>
      <c r="I145" s="210">
        <v>3923360</v>
      </c>
      <c r="J145" s="210">
        <v>3923361</v>
      </c>
      <c r="K145" s="210">
        <f t="shared" si="33"/>
        <v>15693441</v>
      </c>
      <c r="L145" s="210">
        <v>3923360</v>
      </c>
      <c r="M145" s="210">
        <v>3923360</v>
      </c>
      <c r="N145" s="210">
        <v>3923360</v>
      </c>
      <c r="O145" s="210">
        <v>3923361</v>
      </c>
      <c r="P145" s="210">
        <f t="shared" si="34"/>
        <v>15693441</v>
      </c>
      <c r="Q145" s="210">
        <v>3923360</v>
      </c>
      <c r="R145" s="210">
        <v>3923360</v>
      </c>
      <c r="S145" s="210">
        <v>3923360</v>
      </c>
      <c r="T145" s="210">
        <v>3923361</v>
      </c>
      <c r="U145" s="210">
        <f t="shared" si="35"/>
        <v>15693441</v>
      </c>
      <c r="V145" s="210">
        <v>15693000</v>
      </c>
      <c r="W145" s="210">
        <v>3923360</v>
      </c>
      <c r="X145" s="210">
        <v>3923360</v>
      </c>
      <c r="Y145" s="210">
        <v>3923360</v>
      </c>
      <c r="Z145" s="210">
        <v>3923361</v>
      </c>
      <c r="AA145" s="210">
        <f t="shared" si="36"/>
        <v>15693441</v>
      </c>
      <c r="AB145" s="210">
        <v>3923360</v>
      </c>
      <c r="AC145" s="210">
        <v>3923360</v>
      </c>
      <c r="AD145" s="210">
        <v>3923360</v>
      </c>
      <c r="AE145" s="210">
        <v>3923361</v>
      </c>
      <c r="AF145" s="210">
        <f t="shared" si="37"/>
        <v>15693441</v>
      </c>
      <c r="AG145" s="210">
        <v>3923360</v>
      </c>
      <c r="AH145" s="210">
        <v>3923360</v>
      </c>
      <c r="AI145" s="210">
        <v>4291610</v>
      </c>
      <c r="AJ145" s="210">
        <v>4056021</v>
      </c>
      <c r="AK145" s="210">
        <f t="shared" si="38"/>
        <v>16194351</v>
      </c>
    </row>
    <row r="146" spans="1:37">
      <c r="A146" t="s">
        <v>21</v>
      </c>
      <c r="B146" t="s">
        <v>39</v>
      </c>
      <c r="C146" t="s">
        <v>55</v>
      </c>
      <c r="D146" s="198" t="s">
        <v>287</v>
      </c>
      <c r="E146" s="195" t="s">
        <v>288</v>
      </c>
      <c r="F146" s="210">
        <v>38678810</v>
      </c>
      <c r="G146" s="210">
        <v>9669702</v>
      </c>
      <c r="H146" s="210">
        <v>9669702</v>
      </c>
      <c r="I146" s="210">
        <v>9669703</v>
      </c>
      <c r="J146" s="210">
        <v>9669703</v>
      </c>
      <c r="K146" s="210">
        <f t="shared" si="33"/>
        <v>38678810</v>
      </c>
      <c r="L146" s="210">
        <v>9669702</v>
      </c>
      <c r="M146" s="210">
        <v>9669702</v>
      </c>
      <c r="N146" s="210">
        <v>9669703</v>
      </c>
      <c r="O146" s="210">
        <v>9669703</v>
      </c>
      <c r="P146" s="210">
        <f t="shared" si="34"/>
        <v>38678810</v>
      </c>
      <c r="Q146" s="210">
        <v>9669702</v>
      </c>
      <c r="R146" s="210">
        <v>9669702</v>
      </c>
      <c r="S146" s="210">
        <v>9669703</v>
      </c>
      <c r="T146" s="210">
        <v>9669703</v>
      </c>
      <c r="U146" s="210">
        <f t="shared" si="35"/>
        <v>38678810</v>
      </c>
      <c r="V146" s="210">
        <v>38678810</v>
      </c>
      <c r="W146" s="210">
        <v>9669702</v>
      </c>
      <c r="X146" s="210">
        <v>9669702</v>
      </c>
      <c r="Y146" s="210">
        <v>9669703</v>
      </c>
      <c r="Z146" s="210">
        <v>9669703</v>
      </c>
      <c r="AA146" s="210">
        <f t="shared" si="36"/>
        <v>38678810</v>
      </c>
      <c r="AB146" s="210">
        <v>9669702</v>
      </c>
      <c r="AC146" s="210">
        <v>9669702</v>
      </c>
      <c r="AD146" s="210">
        <v>9669703</v>
      </c>
      <c r="AE146" s="210">
        <v>9669703</v>
      </c>
      <c r="AF146" s="210">
        <f t="shared" si="37"/>
        <v>38678810</v>
      </c>
      <c r="AG146" s="210">
        <v>9669702</v>
      </c>
      <c r="AH146" s="210">
        <v>9669702</v>
      </c>
      <c r="AI146" s="210">
        <v>9669703</v>
      </c>
      <c r="AJ146" s="210">
        <v>9669703</v>
      </c>
      <c r="AK146" s="210">
        <f t="shared" si="38"/>
        <v>38678810</v>
      </c>
    </row>
    <row r="147" spans="1:37">
      <c r="A147" t="s">
        <v>21</v>
      </c>
      <c r="B147" t="s">
        <v>39</v>
      </c>
      <c r="C147" t="s">
        <v>55</v>
      </c>
      <c r="D147" s="198" t="s">
        <v>289</v>
      </c>
      <c r="E147" s="195" t="s">
        <v>290</v>
      </c>
      <c r="F147" s="210">
        <v>17040000</v>
      </c>
      <c r="G147" s="210">
        <v>4260000</v>
      </c>
      <c r="H147" s="210">
        <v>4260000</v>
      </c>
      <c r="I147" s="210">
        <v>4260000</v>
      </c>
      <c r="J147" s="210">
        <v>4260000</v>
      </c>
      <c r="K147" s="210">
        <f t="shared" si="33"/>
        <v>17040000</v>
      </c>
      <c r="L147" s="210">
        <v>4260000</v>
      </c>
      <c r="M147" s="210">
        <v>4260000</v>
      </c>
      <c r="N147" s="210">
        <v>4260000</v>
      </c>
      <c r="O147" s="210">
        <v>4260000</v>
      </c>
      <c r="P147" s="210">
        <f t="shared" si="34"/>
        <v>17040000</v>
      </c>
      <c r="Q147" s="210">
        <v>4260000</v>
      </c>
      <c r="R147" s="210">
        <v>4260000</v>
      </c>
      <c r="S147" s="210">
        <v>4260000</v>
      </c>
      <c r="T147" s="210">
        <v>4260000</v>
      </c>
      <c r="U147" s="210">
        <f t="shared" si="35"/>
        <v>17040000</v>
      </c>
      <c r="V147" s="210">
        <v>17040000</v>
      </c>
      <c r="W147" s="210">
        <v>4260000</v>
      </c>
      <c r="X147" s="210">
        <v>4260000</v>
      </c>
      <c r="Y147" s="210">
        <v>4260000</v>
      </c>
      <c r="Z147" s="210">
        <v>4260000</v>
      </c>
      <c r="AA147" s="210">
        <f t="shared" si="36"/>
        <v>17040000</v>
      </c>
      <c r="AB147" s="210">
        <v>4260000</v>
      </c>
      <c r="AC147" s="210">
        <v>4017111</v>
      </c>
      <c r="AD147" s="210">
        <v>4177473</v>
      </c>
      <c r="AE147" s="210">
        <v>4175522</v>
      </c>
      <c r="AF147" s="210">
        <f t="shared" si="37"/>
        <v>16630106</v>
      </c>
      <c r="AG147" s="210">
        <v>4260000</v>
      </c>
      <c r="AH147" s="210">
        <v>4017111</v>
      </c>
      <c r="AI147" s="210">
        <v>4177473</v>
      </c>
      <c r="AJ147" s="210">
        <v>4428070</v>
      </c>
      <c r="AK147" s="210">
        <f t="shared" si="38"/>
        <v>16882654</v>
      </c>
    </row>
    <row r="148" spans="1:37">
      <c r="A148" t="s">
        <v>15</v>
      </c>
      <c r="B148" t="s">
        <v>23</v>
      </c>
      <c r="C148" t="s">
        <v>43</v>
      </c>
      <c r="D148" s="198" t="s">
        <v>291</v>
      </c>
      <c r="E148" s="195" t="s">
        <v>292</v>
      </c>
      <c r="F148" s="210">
        <v>22527000</v>
      </c>
      <c r="G148" s="210">
        <v>5632000</v>
      </c>
      <c r="H148" s="210">
        <v>5632000</v>
      </c>
      <c r="I148" s="210">
        <v>5631000</v>
      </c>
      <c r="J148" s="210">
        <v>5632000</v>
      </c>
      <c r="K148" s="210">
        <f t="shared" si="33"/>
        <v>22527000</v>
      </c>
      <c r="L148" s="210">
        <v>5632000</v>
      </c>
      <c r="M148" s="210">
        <v>5632000</v>
      </c>
      <c r="N148" s="210">
        <v>5631000</v>
      </c>
      <c r="O148" s="210">
        <v>5632000</v>
      </c>
      <c r="P148" s="210">
        <f t="shared" si="34"/>
        <v>22527000</v>
      </c>
      <c r="Q148" s="210">
        <v>5632000</v>
      </c>
      <c r="R148" s="210">
        <v>5632000</v>
      </c>
      <c r="S148" s="210">
        <v>5631000</v>
      </c>
      <c r="T148" s="210">
        <v>5632000</v>
      </c>
      <c r="U148" s="210">
        <f t="shared" si="35"/>
        <v>22527000</v>
      </c>
      <c r="V148" s="210">
        <v>22527000</v>
      </c>
      <c r="W148" s="210">
        <v>5632000</v>
      </c>
      <c r="X148" s="210">
        <v>5632000</v>
      </c>
      <c r="Y148" s="210">
        <v>5631000</v>
      </c>
      <c r="Z148" s="210">
        <v>5632000</v>
      </c>
      <c r="AA148" s="210">
        <f t="shared" si="36"/>
        <v>22527000</v>
      </c>
      <c r="AB148" s="210">
        <v>5456000</v>
      </c>
      <c r="AC148" s="210">
        <v>5456000</v>
      </c>
      <c r="AD148" s="210">
        <v>5456000</v>
      </c>
      <c r="AE148" s="210">
        <v>6159000</v>
      </c>
      <c r="AF148" s="210">
        <f t="shared" si="37"/>
        <v>22527000</v>
      </c>
      <c r="AG148" s="210">
        <v>5456000</v>
      </c>
      <c r="AH148" s="210">
        <v>5456000</v>
      </c>
      <c r="AI148" s="210">
        <v>5456000</v>
      </c>
      <c r="AJ148" s="210">
        <v>7434000</v>
      </c>
      <c r="AK148" s="210">
        <f t="shared" si="38"/>
        <v>23802000</v>
      </c>
    </row>
    <row r="149" spans="1:37">
      <c r="A149" t="s">
        <v>21</v>
      </c>
      <c r="B149" t="s">
        <v>37</v>
      </c>
      <c r="C149" t="s">
        <v>61</v>
      </c>
      <c r="D149" s="198" t="s">
        <v>293</v>
      </c>
      <c r="E149" s="195" t="s">
        <v>294</v>
      </c>
      <c r="F149" s="210">
        <v>103723245</v>
      </c>
      <c r="G149" s="210">
        <v>25930811</v>
      </c>
      <c r="H149" s="210">
        <v>25930811</v>
      </c>
      <c r="I149" s="210">
        <v>25930811</v>
      </c>
      <c r="J149" s="210">
        <v>25930812</v>
      </c>
      <c r="K149" s="210">
        <f t="shared" si="33"/>
        <v>103723245</v>
      </c>
      <c r="L149" s="210">
        <v>25750000</v>
      </c>
      <c r="M149" s="210">
        <v>24569000</v>
      </c>
      <c r="N149" s="210">
        <v>25082000</v>
      </c>
      <c r="O149" s="210">
        <v>25082000</v>
      </c>
      <c r="P149" s="210">
        <f t="shared" si="34"/>
        <v>100483000</v>
      </c>
      <c r="Q149" s="210">
        <v>25750000</v>
      </c>
      <c r="R149" s="210">
        <v>24569000</v>
      </c>
      <c r="S149" s="210">
        <v>25082000</v>
      </c>
      <c r="T149" s="210">
        <v>24977000</v>
      </c>
      <c r="U149" s="210">
        <f t="shared" si="35"/>
        <v>100378000</v>
      </c>
      <c r="V149" s="210">
        <v>103723245</v>
      </c>
      <c r="W149" s="210">
        <v>25930811</v>
      </c>
      <c r="X149" s="210">
        <v>25930811</v>
      </c>
      <c r="Y149" s="210">
        <v>25930811</v>
      </c>
      <c r="Z149" s="210">
        <v>25930812</v>
      </c>
      <c r="AA149" s="210">
        <f t="shared" si="36"/>
        <v>103723245</v>
      </c>
      <c r="AB149" s="210">
        <v>25750000</v>
      </c>
      <c r="AC149" s="210">
        <v>24569000</v>
      </c>
      <c r="AD149" s="210">
        <v>25082000</v>
      </c>
      <c r="AE149" s="210">
        <v>25082000</v>
      </c>
      <c r="AF149" s="210">
        <f t="shared" si="37"/>
        <v>100483000</v>
      </c>
      <c r="AG149" s="210">
        <v>25750000</v>
      </c>
      <c r="AH149" s="210">
        <v>24569000</v>
      </c>
      <c r="AI149" s="210">
        <v>25082000</v>
      </c>
      <c r="AJ149" s="210">
        <v>24977000</v>
      </c>
      <c r="AK149" s="210">
        <f t="shared" si="38"/>
        <v>100378000</v>
      </c>
    </row>
    <row r="150" spans="1:37">
      <c r="A150" t="s">
        <v>17</v>
      </c>
      <c r="B150" t="s">
        <v>33</v>
      </c>
      <c r="C150" t="s">
        <v>53</v>
      </c>
      <c r="D150" s="198" t="s">
        <v>295</v>
      </c>
      <c r="E150" s="195" t="s">
        <v>296</v>
      </c>
      <c r="F150" s="210">
        <v>13131049</v>
      </c>
      <c r="G150" s="210">
        <v>3282763</v>
      </c>
      <c r="H150" s="210">
        <v>3282762</v>
      </c>
      <c r="I150" s="210">
        <v>3282762</v>
      </c>
      <c r="J150" s="210">
        <v>3282762</v>
      </c>
      <c r="K150" s="210">
        <f t="shared" si="33"/>
        <v>13131049</v>
      </c>
      <c r="L150" s="210">
        <v>3282763</v>
      </c>
      <c r="M150" s="210">
        <v>3282762</v>
      </c>
      <c r="N150" s="210">
        <v>3282762</v>
      </c>
      <c r="O150" s="210">
        <v>3282762</v>
      </c>
      <c r="P150" s="210">
        <f t="shared" si="34"/>
        <v>13131049</v>
      </c>
      <c r="Q150" s="210">
        <v>3282763</v>
      </c>
      <c r="R150" s="210">
        <v>3282762</v>
      </c>
      <c r="S150" s="210">
        <v>3282762</v>
      </c>
      <c r="T150" s="210">
        <v>3282762</v>
      </c>
      <c r="U150" s="210">
        <f t="shared" si="35"/>
        <v>13131049</v>
      </c>
      <c r="V150" s="210">
        <v>13131049</v>
      </c>
      <c r="W150" s="210">
        <v>3282763</v>
      </c>
      <c r="X150" s="210">
        <v>3282762</v>
      </c>
      <c r="Y150" s="210">
        <v>3282762</v>
      </c>
      <c r="Z150" s="210">
        <v>3282762</v>
      </c>
      <c r="AA150" s="210">
        <f t="shared" si="36"/>
        <v>13131049</v>
      </c>
      <c r="AB150" s="210">
        <v>3282763</v>
      </c>
      <c r="AC150" s="210">
        <v>3282762</v>
      </c>
      <c r="AD150" s="210">
        <v>3282762</v>
      </c>
      <c r="AE150" s="210">
        <v>3282762</v>
      </c>
      <c r="AF150" s="210">
        <f t="shared" si="37"/>
        <v>13131049</v>
      </c>
      <c r="AG150" s="210">
        <v>3282763</v>
      </c>
      <c r="AH150" s="210">
        <v>3282762</v>
      </c>
      <c r="AI150" s="210">
        <v>3282762</v>
      </c>
      <c r="AJ150" s="210">
        <v>3282762</v>
      </c>
      <c r="AK150" s="210">
        <f t="shared" si="38"/>
        <v>13131049</v>
      </c>
    </row>
    <row r="151" spans="1:37">
      <c r="A151" t="s">
        <v>19</v>
      </c>
      <c r="B151" t="s">
        <v>35</v>
      </c>
      <c r="C151" t="s">
        <v>63</v>
      </c>
      <c r="D151" s="198" t="s">
        <v>297</v>
      </c>
      <c r="E151" s="195" t="s">
        <v>298</v>
      </c>
      <c r="F151" s="210">
        <v>21828441</v>
      </c>
      <c r="G151" s="210">
        <v>5457110.25</v>
      </c>
      <c r="H151" s="210">
        <v>5457110.25</v>
      </c>
      <c r="I151" s="210">
        <v>5457110.25</v>
      </c>
      <c r="J151" s="210">
        <v>5457110.25</v>
      </c>
      <c r="K151" s="210">
        <f t="shared" si="33"/>
        <v>21828441</v>
      </c>
      <c r="L151" s="210">
        <v>5457110.25</v>
      </c>
      <c r="M151" s="210">
        <v>5457110.25</v>
      </c>
      <c r="N151" s="210">
        <v>5457110.25</v>
      </c>
      <c r="O151" s="210">
        <v>5457110.25</v>
      </c>
      <c r="P151" s="210">
        <f t="shared" si="34"/>
        <v>21828441</v>
      </c>
      <c r="Q151" s="210">
        <v>5457110.25</v>
      </c>
      <c r="R151" s="210">
        <v>5457110</v>
      </c>
      <c r="S151" s="210">
        <v>5457110</v>
      </c>
      <c r="T151" s="210">
        <v>5457110</v>
      </c>
      <c r="U151" s="210">
        <f t="shared" si="35"/>
        <v>21828440.25</v>
      </c>
      <c r="V151" s="210">
        <v>21828441</v>
      </c>
      <c r="W151" s="210">
        <v>5457110.25</v>
      </c>
      <c r="X151" s="210">
        <v>5457110.25</v>
      </c>
      <c r="Y151" s="210">
        <v>5457110.25</v>
      </c>
      <c r="Z151" s="210">
        <v>5457110.25</v>
      </c>
      <c r="AA151" s="210">
        <f t="shared" si="36"/>
        <v>21828441</v>
      </c>
      <c r="AB151" s="210">
        <v>5457110.25</v>
      </c>
      <c r="AC151" s="210">
        <v>5457110.25</v>
      </c>
      <c r="AD151" s="210">
        <v>5457110.25</v>
      </c>
      <c r="AE151" s="210">
        <v>5457110.25</v>
      </c>
      <c r="AF151" s="210">
        <f t="shared" si="37"/>
        <v>21828441</v>
      </c>
      <c r="AG151" s="210">
        <v>5457110.25</v>
      </c>
      <c r="AH151" s="210">
        <v>5457110</v>
      </c>
      <c r="AI151" s="210">
        <v>5457110</v>
      </c>
      <c r="AJ151" s="210">
        <v>5457110</v>
      </c>
      <c r="AK151" s="210">
        <f t="shared" si="38"/>
        <v>21828440.25</v>
      </c>
    </row>
    <row r="152" spans="1:37">
      <c r="A152" t="s">
        <v>15</v>
      </c>
      <c r="B152" t="s">
        <v>25</v>
      </c>
      <c r="C152" t="s">
        <v>45</v>
      </c>
      <c r="D152" s="198" t="s">
        <v>299</v>
      </c>
      <c r="E152" s="195" t="s">
        <v>300</v>
      </c>
      <c r="F152" s="210">
        <v>16559574</v>
      </c>
      <c r="G152" s="210">
        <v>4139893.5</v>
      </c>
      <c r="H152" s="210">
        <v>4139894</v>
      </c>
      <c r="I152" s="210">
        <v>4139893</v>
      </c>
      <c r="J152" s="210">
        <v>4139893</v>
      </c>
      <c r="K152" s="210">
        <f t="shared" si="33"/>
        <v>16559573.5</v>
      </c>
      <c r="L152" s="210">
        <v>4139894</v>
      </c>
      <c r="M152" s="210">
        <v>4139894</v>
      </c>
      <c r="N152" s="210">
        <v>4139893</v>
      </c>
      <c r="O152" s="210">
        <v>4139893</v>
      </c>
      <c r="P152" s="210">
        <f t="shared" si="34"/>
        <v>16559574</v>
      </c>
      <c r="Q152" s="210">
        <v>4139894</v>
      </c>
      <c r="R152" s="210">
        <v>4139894</v>
      </c>
      <c r="S152" s="210">
        <v>4139894</v>
      </c>
      <c r="T152" s="210">
        <v>4139893</v>
      </c>
      <c r="U152" s="210">
        <f t="shared" si="35"/>
        <v>16559575</v>
      </c>
      <c r="V152" s="210">
        <v>16559574</v>
      </c>
      <c r="W152" s="210">
        <v>4139894</v>
      </c>
      <c r="X152" s="210">
        <v>4139894</v>
      </c>
      <c r="Y152" s="210">
        <v>4139893</v>
      </c>
      <c r="Z152" s="210">
        <v>4139893</v>
      </c>
      <c r="AA152" s="210">
        <f t="shared" si="36"/>
        <v>16559574</v>
      </c>
      <c r="AB152" s="210">
        <v>4139894</v>
      </c>
      <c r="AC152" s="210">
        <v>4139894</v>
      </c>
      <c r="AD152" s="210">
        <v>4139893</v>
      </c>
      <c r="AE152" s="210">
        <v>4139893</v>
      </c>
      <c r="AF152" s="210">
        <f t="shared" si="37"/>
        <v>16559574</v>
      </c>
      <c r="AG152" s="210">
        <v>4125334</v>
      </c>
      <c r="AH152" s="210">
        <v>4156041</v>
      </c>
      <c r="AI152" s="210">
        <v>4143770</v>
      </c>
      <c r="AJ152" s="210">
        <v>4134429</v>
      </c>
      <c r="AK152" s="210">
        <f t="shared" si="38"/>
        <v>16559574</v>
      </c>
    </row>
    <row r="153" spans="1:37">
      <c r="A153" t="s">
        <v>17</v>
      </c>
      <c r="B153" t="s">
        <v>31</v>
      </c>
      <c r="C153" t="s">
        <v>47</v>
      </c>
      <c r="D153" s="198" t="s">
        <v>301</v>
      </c>
      <c r="E153" s="195" t="s">
        <v>302</v>
      </c>
      <c r="F153" s="210">
        <v>99528236</v>
      </c>
      <c r="G153" s="210">
        <v>99528236</v>
      </c>
      <c r="H153" s="210">
        <v>0</v>
      </c>
      <c r="I153" s="210">
        <v>0</v>
      </c>
      <c r="J153" s="210">
        <v>0</v>
      </c>
      <c r="K153" s="210">
        <f t="shared" si="33"/>
        <v>99528236</v>
      </c>
      <c r="L153" s="210">
        <v>99528236</v>
      </c>
      <c r="M153" s="210">
        <v>0</v>
      </c>
      <c r="N153" s="210">
        <v>0</v>
      </c>
      <c r="O153" s="210">
        <v>0</v>
      </c>
      <c r="P153" s="210">
        <f t="shared" si="34"/>
        <v>99528236</v>
      </c>
      <c r="Q153" s="210">
        <v>99528236</v>
      </c>
      <c r="R153" s="210">
        <v>0</v>
      </c>
      <c r="S153" s="210">
        <v>0</v>
      </c>
      <c r="T153" s="210">
        <v>0</v>
      </c>
      <c r="U153" s="210">
        <f t="shared" si="35"/>
        <v>99528236</v>
      </c>
      <c r="V153" s="210">
        <v>99528236</v>
      </c>
      <c r="W153" s="210">
        <v>99528236</v>
      </c>
      <c r="X153" s="210">
        <v>0</v>
      </c>
      <c r="Y153" s="210">
        <v>0</v>
      </c>
      <c r="Z153" s="210">
        <v>0</v>
      </c>
      <c r="AA153" s="210">
        <f t="shared" si="36"/>
        <v>99528236</v>
      </c>
      <c r="AB153" s="210">
        <v>99528236</v>
      </c>
      <c r="AC153" s="210">
        <v>0</v>
      </c>
      <c r="AD153" s="210">
        <v>0</v>
      </c>
      <c r="AE153" s="210">
        <v>0</v>
      </c>
      <c r="AF153" s="210">
        <f t="shared" si="37"/>
        <v>99528236</v>
      </c>
      <c r="AG153" s="210">
        <v>99528236</v>
      </c>
      <c r="AH153" s="210">
        <v>0</v>
      </c>
      <c r="AI153" s="210">
        <v>0</v>
      </c>
      <c r="AJ153" s="210">
        <v>0</v>
      </c>
      <c r="AK153" s="210">
        <f t="shared" si="38"/>
        <v>99528236</v>
      </c>
    </row>
    <row r="154" spans="1:37">
      <c r="A154" t="s">
        <v>15</v>
      </c>
      <c r="B154" t="s">
        <v>25</v>
      </c>
      <c r="C154" t="s">
        <v>469</v>
      </c>
      <c r="D154" s="198" t="s">
        <v>303</v>
      </c>
      <c r="E154" s="195" t="s">
        <v>304</v>
      </c>
      <c r="F154" s="210">
        <v>21275975</v>
      </c>
      <c r="G154" s="210">
        <v>5318993.75</v>
      </c>
      <c r="H154" s="210">
        <v>5318993.75</v>
      </c>
      <c r="I154" s="210">
        <v>5318993.75</v>
      </c>
      <c r="J154" s="210">
        <v>5318993.75</v>
      </c>
      <c r="K154" s="210">
        <f t="shared" si="33"/>
        <v>21275975</v>
      </c>
      <c r="L154" s="210">
        <v>5318993.75</v>
      </c>
      <c r="M154" s="210">
        <v>5318993.75</v>
      </c>
      <c r="N154" s="210">
        <v>5318993.75</v>
      </c>
      <c r="O154" s="210">
        <v>5318993.75</v>
      </c>
      <c r="P154" s="210">
        <f t="shared" si="34"/>
        <v>21275975</v>
      </c>
      <c r="Q154" s="210">
        <v>5318993.75</v>
      </c>
      <c r="R154" s="210">
        <v>5318993.75</v>
      </c>
      <c r="S154" s="210">
        <v>5318993.75</v>
      </c>
      <c r="T154" s="210">
        <v>5318994</v>
      </c>
      <c r="U154" s="210">
        <f t="shared" si="35"/>
        <v>21275975.25</v>
      </c>
      <c r="V154" s="210">
        <v>21275975</v>
      </c>
      <c r="W154" s="210">
        <v>5043905.25</v>
      </c>
      <c r="X154" s="210">
        <v>5043905.25</v>
      </c>
      <c r="Y154" s="210">
        <v>5043905.25</v>
      </c>
      <c r="Z154" s="210">
        <v>6144259.25</v>
      </c>
      <c r="AA154" s="210">
        <f t="shared" si="36"/>
        <v>21275975</v>
      </c>
      <c r="AB154" s="210">
        <v>4236000</v>
      </c>
      <c r="AC154" s="210">
        <v>5151000</v>
      </c>
      <c r="AD154" s="210">
        <v>4421000</v>
      </c>
      <c r="AE154" s="210">
        <v>6136000</v>
      </c>
      <c r="AF154" s="210">
        <f t="shared" si="37"/>
        <v>19944000</v>
      </c>
      <c r="AG154" s="210">
        <v>4236000</v>
      </c>
      <c r="AH154" s="210">
        <v>5151000</v>
      </c>
      <c r="AI154" s="210">
        <v>4421000</v>
      </c>
      <c r="AJ154" s="210">
        <v>6136000</v>
      </c>
      <c r="AK154" s="210">
        <f t="shared" si="38"/>
        <v>19944000</v>
      </c>
    </row>
    <row r="155" spans="1:37">
      <c r="A155" t="s">
        <v>15</v>
      </c>
      <c r="B155" t="s">
        <v>23</v>
      </c>
      <c r="C155" t="s">
        <v>43</v>
      </c>
      <c r="D155" s="198" t="s">
        <v>305</v>
      </c>
      <c r="E155" s="195" t="s">
        <v>306</v>
      </c>
      <c r="F155" s="210">
        <v>14534503</v>
      </c>
      <c r="G155" s="210">
        <v>4068888.75</v>
      </c>
      <c r="H155" s="210">
        <v>3022281.75</v>
      </c>
      <c r="I155" s="210">
        <v>2822281.75</v>
      </c>
      <c r="J155" s="210">
        <v>4621050.75</v>
      </c>
      <c r="K155" s="210">
        <f t="shared" si="33"/>
        <v>14534503</v>
      </c>
      <c r="L155" s="210">
        <v>4068888.75</v>
      </c>
      <c r="M155" s="210">
        <v>3124615</v>
      </c>
      <c r="N155" s="210">
        <v>2924615</v>
      </c>
      <c r="O155" s="210">
        <v>4416384</v>
      </c>
      <c r="P155" s="210">
        <f t="shared" si="34"/>
        <v>14534502.75</v>
      </c>
      <c r="Q155" s="210">
        <v>4068888.75</v>
      </c>
      <c r="R155" s="210">
        <v>3124615</v>
      </c>
      <c r="S155" s="210">
        <v>2924615.0833333335</v>
      </c>
      <c r="T155" s="210">
        <v>4146881</v>
      </c>
      <c r="U155" s="210">
        <f t="shared" si="35"/>
        <v>14264999.833333334</v>
      </c>
      <c r="V155" s="210">
        <v>14534607</v>
      </c>
      <c r="W155" s="210">
        <v>3133933.5</v>
      </c>
      <c r="X155" s="210">
        <v>3333933.5</v>
      </c>
      <c r="Y155" s="210">
        <v>3133933.5</v>
      </c>
      <c r="Z155" s="210">
        <v>4932702.5</v>
      </c>
      <c r="AA155" s="210">
        <f t="shared" si="36"/>
        <v>14534503</v>
      </c>
      <c r="AB155" s="210">
        <v>3133933.5</v>
      </c>
      <c r="AC155" s="210">
        <v>3436267</v>
      </c>
      <c r="AD155" s="210">
        <v>3236267</v>
      </c>
      <c r="AE155" s="210">
        <v>4728035</v>
      </c>
      <c r="AF155" s="210">
        <f t="shared" si="37"/>
        <v>14534502.5</v>
      </c>
      <c r="AG155" s="210">
        <v>3133933.5</v>
      </c>
      <c r="AH155" s="210">
        <v>3436267</v>
      </c>
      <c r="AI155" s="210">
        <v>3236266.8333333335</v>
      </c>
      <c r="AJ155" s="210">
        <v>4458533</v>
      </c>
      <c r="AK155" s="210">
        <f t="shared" si="38"/>
        <v>14265000.333333334</v>
      </c>
    </row>
    <row r="156" spans="1:37">
      <c r="A156" t="s">
        <v>17</v>
      </c>
      <c r="B156" t="s">
        <v>31</v>
      </c>
      <c r="C156" t="s">
        <v>47</v>
      </c>
      <c r="D156" s="198" t="s">
        <v>307</v>
      </c>
      <c r="E156" s="195" t="s">
        <v>308</v>
      </c>
      <c r="F156" s="210">
        <v>31518000</v>
      </c>
      <c r="G156" s="210">
        <v>7879500</v>
      </c>
      <c r="H156" s="210">
        <v>7879500</v>
      </c>
      <c r="I156" s="210">
        <v>7879500</v>
      </c>
      <c r="J156" s="210">
        <v>7879500</v>
      </c>
      <c r="K156" s="210">
        <f t="shared" si="33"/>
        <v>31518000</v>
      </c>
      <c r="L156" s="210">
        <v>7923500</v>
      </c>
      <c r="M156" s="210">
        <v>7923500</v>
      </c>
      <c r="N156" s="210">
        <v>7923500</v>
      </c>
      <c r="O156" s="210">
        <v>7923500</v>
      </c>
      <c r="P156" s="210">
        <f t="shared" si="34"/>
        <v>31694000</v>
      </c>
      <c r="Q156" s="210">
        <v>7923500</v>
      </c>
      <c r="R156" s="210">
        <v>7357000</v>
      </c>
      <c r="S156" s="210">
        <v>8489500</v>
      </c>
      <c r="T156" s="210">
        <v>7924000</v>
      </c>
      <c r="U156" s="210">
        <f t="shared" si="35"/>
        <v>31694000</v>
      </c>
      <c r="V156" s="210">
        <v>31517000</v>
      </c>
      <c r="W156" s="210">
        <v>7879500</v>
      </c>
      <c r="X156" s="210">
        <v>7879500</v>
      </c>
      <c r="Y156" s="210">
        <v>7879500</v>
      </c>
      <c r="Z156" s="210">
        <v>7879500</v>
      </c>
      <c r="AA156" s="210">
        <f t="shared" si="36"/>
        <v>31518000</v>
      </c>
      <c r="AB156" s="210">
        <v>7385000</v>
      </c>
      <c r="AC156" s="210">
        <v>8103000</v>
      </c>
      <c r="AD156" s="210">
        <v>8103000</v>
      </c>
      <c r="AE156" s="210">
        <v>8103000</v>
      </c>
      <c r="AF156" s="210">
        <f t="shared" si="37"/>
        <v>31694000</v>
      </c>
      <c r="AG156" s="210">
        <v>7476000</v>
      </c>
      <c r="AH156" s="210">
        <v>7805000</v>
      </c>
      <c r="AI156" s="210">
        <v>8764500</v>
      </c>
      <c r="AJ156" s="210">
        <v>9472000</v>
      </c>
      <c r="AK156" s="210">
        <f t="shared" si="38"/>
        <v>33517500</v>
      </c>
    </row>
    <row r="157" spans="1:37">
      <c r="A157" t="s">
        <v>17</v>
      </c>
      <c r="B157" t="s">
        <v>33</v>
      </c>
      <c r="C157" t="s">
        <v>53</v>
      </c>
      <c r="D157" s="198" t="s">
        <v>309</v>
      </c>
      <c r="E157" s="195" t="s">
        <v>310</v>
      </c>
      <c r="F157" s="210">
        <v>51438173</v>
      </c>
      <c r="G157" s="210">
        <v>12859543</v>
      </c>
      <c r="H157" s="210">
        <v>12859543</v>
      </c>
      <c r="I157" s="210">
        <v>12859543</v>
      </c>
      <c r="J157" s="210">
        <v>12859544</v>
      </c>
      <c r="K157" s="210">
        <f t="shared" si="33"/>
        <v>51438173</v>
      </c>
      <c r="L157" s="210">
        <v>12859543</v>
      </c>
      <c r="M157" s="210">
        <v>12859543</v>
      </c>
      <c r="N157" s="210">
        <v>12859543</v>
      </c>
      <c r="O157" s="210">
        <v>12859544</v>
      </c>
      <c r="P157" s="210">
        <f t="shared" si="34"/>
        <v>51438173</v>
      </c>
      <c r="Q157" s="210">
        <v>12859543</v>
      </c>
      <c r="R157" s="210">
        <v>12859543</v>
      </c>
      <c r="S157" s="210">
        <v>12859543</v>
      </c>
      <c r="T157" s="210">
        <v>12859544</v>
      </c>
      <c r="U157" s="210">
        <f t="shared" si="35"/>
        <v>51438173</v>
      </c>
      <c r="V157" s="210">
        <v>51438173</v>
      </c>
      <c r="W157" s="210">
        <v>12859543</v>
      </c>
      <c r="X157" s="210">
        <v>12859543</v>
      </c>
      <c r="Y157" s="210">
        <v>12859543</v>
      </c>
      <c r="Z157" s="210">
        <v>12859544</v>
      </c>
      <c r="AA157" s="210">
        <f t="shared" si="36"/>
        <v>51438173</v>
      </c>
      <c r="AB157" s="210">
        <v>12244814</v>
      </c>
      <c r="AC157" s="210">
        <v>12618999</v>
      </c>
      <c r="AD157" s="210">
        <v>12497700.390000002</v>
      </c>
      <c r="AE157" s="210">
        <v>14076660</v>
      </c>
      <c r="AF157" s="210">
        <f t="shared" si="37"/>
        <v>51438173.390000001</v>
      </c>
      <c r="AG157" s="210">
        <v>12244814</v>
      </c>
      <c r="AH157" s="210">
        <v>12618999</v>
      </c>
      <c r="AI157" s="210">
        <v>12497700.390000002</v>
      </c>
      <c r="AJ157" s="210">
        <v>12476923</v>
      </c>
      <c r="AK157" s="210">
        <f t="shared" si="38"/>
        <v>49838436.390000001</v>
      </c>
    </row>
    <row r="158" spans="1:37">
      <c r="A158" t="s">
        <v>15</v>
      </c>
      <c r="B158" t="s">
        <v>23</v>
      </c>
      <c r="C158" t="s">
        <v>43</v>
      </c>
      <c r="D158" s="198" t="s">
        <v>311</v>
      </c>
      <c r="E158" s="195" t="s">
        <v>312</v>
      </c>
      <c r="F158" s="210">
        <v>157280006</v>
      </c>
      <c r="G158" s="210">
        <v>39320001.5</v>
      </c>
      <c r="H158" s="210">
        <v>39320001.5</v>
      </c>
      <c r="I158" s="210">
        <v>39320001.5</v>
      </c>
      <c r="J158" s="210">
        <v>39320001.5</v>
      </c>
      <c r="K158" s="210">
        <f t="shared" si="33"/>
        <v>157280006</v>
      </c>
      <c r="L158" s="210">
        <v>39274798.399999999</v>
      </c>
      <c r="M158" s="210">
        <v>39471288</v>
      </c>
      <c r="N158" s="210">
        <v>39471288</v>
      </c>
      <c r="O158" s="210">
        <v>38971321.599999994</v>
      </c>
      <c r="P158" s="210">
        <f t="shared" si="34"/>
        <v>157188696</v>
      </c>
      <c r="Q158" s="210">
        <v>39274798.399999999</v>
      </c>
      <c r="R158" s="210">
        <v>39471288</v>
      </c>
      <c r="S158" s="210">
        <v>39520411</v>
      </c>
      <c r="T158" s="210">
        <v>46482804.599999994</v>
      </c>
      <c r="U158" s="210">
        <f t="shared" si="35"/>
        <v>164749302</v>
      </c>
      <c r="V158" s="210">
        <v>157280007</v>
      </c>
      <c r="W158" s="210">
        <v>39320001.5</v>
      </c>
      <c r="X158" s="210">
        <v>39320001.5</v>
      </c>
      <c r="Y158" s="210">
        <v>39320001.5</v>
      </c>
      <c r="Z158" s="210">
        <v>39320001.5</v>
      </c>
      <c r="AA158" s="210">
        <f t="shared" si="36"/>
        <v>157280006</v>
      </c>
      <c r="AB158" s="210">
        <v>40579399.409717754</v>
      </c>
      <c r="AC158" s="210">
        <v>41409866</v>
      </c>
      <c r="AD158" s="210">
        <v>41409866</v>
      </c>
      <c r="AE158" s="210">
        <v>41350170.590282246</v>
      </c>
      <c r="AF158" s="210">
        <f t="shared" si="37"/>
        <v>164749302</v>
      </c>
      <c r="AG158" s="210">
        <v>40220567.159717873</v>
      </c>
      <c r="AH158" s="210">
        <v>41409866</v>
      </c>
      <c r="AI158" s="210">
        <v>42599661</v>
      </c>
      <c r="AJ158" s="210">
        <v>40330379.840282127</v>
      </c>
      <c r="AK158" s="210">
        <f t="shared" si="38"/>
        <v>164560474</v>
      </c>
    </row>
    <row r="159" spans="1:37">
      <c r="A159" t="s">
        <v>21</v>
      </c>
      <c r="B159" t="s">
        <v>37</v>
      </c>
      <c r="C159" t="s">
        <v>57</v>
      </c>
      <c r="D159" s="198" t="s">
        <v>313</v>
      </c>
      <c r="E159" s="195" t="s">
        <v>314</v>
      </c>
      <c r="F159" s="210">
        <v>73106004</v>
      </c>
      <c r="G159" s="210">
        <v>23474751</v>
      </c>
      <c r="H159" s="210">
        <v>16543751</v>
      </c>
      <c r="I159" s="210">
        <v>16543751</v>
      </c>
      <c r="J159" s="210">
        <v>16543751</v>
      </c>
      <c r="K159" s="210">
        <f t="shared" si="33"/>
        <v>73106004</v>
      </c>
      <c r="L159" s="210">
        <v>23476333.75</v>
      </c>
      <c r="M159" s="210">
        <v>16447222</v>
      </c>
      <c r="N159" s="210">
        <v>16400722</v>
      </c>
      <c r="O159" s="210">
        <v>16400722</v>
      </c>
      <c r="P159" s="210">
        <f t="shared" si="34"/>
        <v>72724999.75</v>
      </c>
      <c r="Q159" s="210">
        <v>23476333.75</v>
      </c>
      <c r="R159" s="210">
        <v>16477222</v>
      </c>
      <c r="S159" s="210">
        <v>16400722</v>
      </c>
      <c r="T159" s="210">
        <v>17083722</v>
      </c>
      <c r="U159" s="210">
        <f t="shared" si="35"/>
        <v>73437999.75</v>
      </c>
      <c r="V159" s="210">
        <v>73106000</v>
      </c>
      <c r="W159" s="210">
        <v>18276500</v>
      </c>
      <c r="X159" s="210">
        <v>18276500</v>
      </c>
      <c r="Y159" s="210">
        <v>18276500</v>
      </c>
      <c r="Z159" s="210">
        <v>18276500</v>
      </c>
      <c r="AA159" s="210">
        <f t="shared" si="36"/>
        <v>73106000</v>
      </c>
      <c r="AB159" s="210">
        <v>15637821</v>
      </c>
      <c r="AC159" s="210">
        <v>14681512</v>
      </c>
      <c r="AD159" s="210">
        <v>17747917</v>
      </c>
      <c r="AE159" s="210">
        <v>24657750</v>
      </c>
      <c r="AF159" s="210">
        <f t="shared" si="37"/>
        <v>72725000</v>
      </c>
      <c r="AG159" s="210">
        <v>15637821</v>
      </c>
      <c r="AH159" s="210">
        <v>14681512</v>
      </c>
      <c r="AI159" s="210">
        <v>17747917</v>
      </c>
      <c r="AJ159" s="210">
        <v>25095912</v>
      </c>
      <c r="AK159" s="210">
        <f t="shared" si="38"/>
        <v>73163162</v>
      </c>
    </row>
    <row r="160" spans="1:37">
      <c r="A160" t="s">
        <v>19</v>
      </c>
      <c r="B160" t="s">
        <v>35</v>
      </c>
      <c r="C160" t="s">
        <v>63</v>
      </c>
      <c r="D160" s="198" t="s">
        <v>315</v>
      </c>
      <c r="E160" s="195" t="s">
        <v>316</v>
      </c>
      <c r="F160" s="210">
        <v>15619000</v>
      </c>
      <c r="G160" s="210">
        <v>4089000</v>
      </c>
      <c r="H160" s="210">
        <v>4089000</v>
      </c>
      <c r="I160" s="210">
        <v>4089000</v>
      </c>
      <c r="J160" s="210">
        <v>4089000</v>
      </c>
      <c r="K160" s="210">
        <f t="shared" si="33"/>
        <v>16356000</v>
      </c>
      <c r="L160" s="210">
        <v>4089000</v>
      </c>
      <c r="M160" s="210">
        <v>4100000</v>
      </c>
      <c r="N160" s="210">
        <v>4100000</v>
      </c>
      <c r="O160" s="210">
        <v>4099000</v>
      </c>
      <c r="P160" s="210">
        <f t="shared" si="34"/>
        <v>16388000</v>
      </c>
      <c r="Q160" s="210">
        <v>4089000</v>
      </c>
      <c r="R160" s="210">
        <v>4100000</v>
      </c>
      <c r="S160" s="210">
        <v>4100000</v>
      </c>
      <c r="T160" s="210">
        <v>4099000</v>
      </c>
      <c r="U160" s="210">
        <f t="shared" si="35"/>
        <v>16388000</v>
      </c>
      <c r="V160" s="210">
        <v>15619000</v>
      </c>
      <c r="W160" s="210">
        <v>4089000</v>
      </c>
      <c r="X160" s="210">
        <v>4089000</v>
      </c>
      <c r="Y160" s="210">
        <v>4089000</v>
      </c>
      <c r="Z160" s="210">
        <v>4089000</v>
      </c>
      <c r="AA160" s="210">
        <f t="shared" si="36"/>
        <v>16356000</v>
      </c>
      <c r="AB160" s="210">
        <v>4089000</v>
      </c>
      <c r="AC160" s="210">
        <v>4089000</v>
      </c>
      <c r="AD160" s="210">
        <v>4089000</v>
      </c>
      <c r="AE160" s="210">
        <v>4089000</v>
      </c>
      <c r="AF160" s="210">
        <f t="shared" si="37"/>
        <v>16356000</v>
      </c>
      <c r="AG160" s="210">
        <v>3821000</v>
      </c>
      <c r="AH160" s="210">
        <v>4514000</v>
      </c>
      <c r="AI160" s="210">
        <v>2922000</v>
      </c>
      <c r="AJ160" s="210">
        <v>4022000</v>
      </c>
      <c r="AK160" s="210">
        <f t="shared" si="38"/>
        <v>15279000</v>
      </c>
    </row>
    <row r="161" spans="1:37">
      <c r="A161" t="s">
        <v>21</v>
      </c>
      <c r="B161" t="s">
        <v>39</v>
      </c>
      <c r="C161" t="s">
        <v>59</v>
      </c>
      <c r="D161" s="198" t="s">
        <v>317</v>
      </c>
      <c r="E161" s="195" t="s">
        <v>318</v>
      </c>
      <c r="F161" s="210">
        <v>14457861</v>
      </c>
      <c r="G161" s="210">
        <v>3614465.25</v>
      </c>
      <c r="H161" s="210">
        <v>3614465.25</v>
      </c>
      <c r="I161" s="210">
        <v>3614465.25</v>
      </c>
      <c r="J161" s="210">
        <v>3614465.25</v>
      </c>
      <c r="K161" s="210">
        <f t="shared" si="33"/>
        <v>14457861</v>
      </c>
      <c r="L161" s="210">
        <v>3614465.25</v>
      </c>
      <c r="M161" s="210">
        <v>3614465.25</v>
      </c>
      <c r="N161" s="210">
        <v>3614465.25</v>
      </c>
      <c r="O161" s="210">
        <v>3614465.25</v>
      </c>
      <c r="P161" s="210">
        <f t="shared" si="34"/>
        <v>14457861</v>
      </c>
      <c r="Q161" s="210">
        <v>3614465.25</v>
      </c>
      <c r="R161" s="210">
        <v>3614465.25</v>
      </c>
      <c r="S161" s="210">
        <v>3614465.25</v>
      </c>
      <c r="T161" s="210">
        <v>3614465.25</v>
      </c>
      <c r="U161" s="210">
        <f t="shared" si="35"/>
        <v>14457861</v>
      </c>
      <c r="V161" s="210">
        <v>14457861</v>
      </c>
      <c r="W161" s="210">
        <v>3614465.25</v>
      </c>
      <c r="X161" s="210">
        <v>3614465.25</v>
      </c>
      <c r="Y161" s="210">
        <v>3614465.25</v>
      </c>
      <c r="Z161" s="210">
        <v>3614465.25</v>
      </c>
      <c r="AA161" s="210">
        <f t="shared" si="36"/>
        <v>14457861</v>
      </c>
      <c r="AB161" s="210">
        <v>3614465.25</v>
      </c>
      <c r="AC161" s="210">
        <v>3614465.25</v>
      </c>
      <c r="AD161" s="210">
        <v>3614465.25</v>
      </c>
      <c r="AE161" s="210">
        <v>3614465.25</v>
      </c>
      <c r="AF161" s="210">
        <f t="shared" si="37"/>
        <v>14457861</v>
      </c>
      <c r="AG161" s="210">
        <v>3614465.25</v>
      </c>
      <c r="AH161" s="210">
        <v>3614465.25</v>
      </c>
      <c r="AI161" s="210">
        <v>3614465.25</v>
      </c>
      <c r="AJ161" s="210">
        <v>3614465.25</v>
      </c>
      <c r="AK161" s="210">
        <f t="shared" si="38"/>
        <v>14457861</v>
      </c>
    </row>
    <row r="162" spans="1:37">
      <c r="A162" t="s">
        <v>15</v>
      </c>
      <c r="B162" t="s">
        <v>25</v>
      </c>
      <c r="C162" t="s">
        <v>469</v>
      </c>
      <c r="D162" s="198" t="s">
        <v>319</v>
      </c>
      <c r="E162" s="195" t="s">
        <v>320</v>
      </c>
      <c r="F162" s="210">
        <v>17300756</v>
      </c>
      <c r="G162" s="210">
        <v>3855000</v>
      </c>
      <c r="H162" s="210">
        <v>3855000</v>
      </c>
      <c r="I162" s="210">
        <v>4795000</v>
      </c>
      <c r="J162" s="210">
        <v>4795756</v>
      </c>
      <c r="K162" s="210">
        <f t="shared" si="33"/>
        <v>17300756</v>
      </c>
      <c r="L162" s="210">
        <v>3855000</v>
      </c>
      <c r="M162" s="210">
        <v>3855000</v>
      </c>
      <c r="N162" s="210">
        <v>6500000</v>
      </c>
      <c r="O162" s="210">
        <v>3090756</v>
      </c>
      <c r="P162" s="210">
        <f t="shared" si="34"/>
        <v>17300756</v>
      </c>
      <c r="Q162" s="210">
        <v>3855000</v>
      </c>
      <c r="R162" s="210">
        <v>3855000</v>
      </c>
      <c r="S162" s="210">
        <v>6788103</v>
      </c>
      <c r="T162" s="210">
        <v>2802653</v>
      </c>
      <c r="U162" s="210">
        <f t="shared" si="35"/>
        <v>17300756</v>
      </c>
      <c r="V162" s="210">
        <v>17300756</v>
      </c>
      <c r="W162" s="210">
        <v>3855000</v>
      </c>
      <c r="X162" s="210">
        <v>3855000</v>
      </c>
      <c r="Y162" s="210">
        <v>4795000</v>
      </c>
      <c r="Z162" s="210">
        <v>4795756</v>
      </c>
      <c r="AA162" s="210">
        <f t="shared" si="36"/>
        <v>17300756</v>
      </c>
      <c r="AB162" s="210">
        <v>3855000</v>
      </c>
      <c r="AC162" s="210">
        <v>3855000</v>
      </c>
      <c r="AD162" s="210">
        <v>4795000</v>
      </c>
      <c r="AE162" s="210">
        <v>4795756</v>
      </c>
      <c r="AF162" s="210">
        <f t="shared" si="37"/>
        <v>17300756</v>
      </c>
      <c r="AG162" s="210">
        <v>3365751</v>
      </c>
      <c r="AH162" s="210">
        <v>3401754</v>
      </c>
      <c r="AI162" s="210">
        <v>6788103</v>
      </c>
      <c r="AJ162" s="210">
        <v>3745148</v>
      </c>
      <c r="AK162" s="210">
        <f t="shared" si="38"/>
        <v>17300756</v>
      </c>
    </row>
    <row r="163" spans="1:37">
      <c r="A163" t="s">
        <v>17</v>
      </c>
      <c r="B163" t="s">
        <v>31</v>
      </c>
      <c r="C163" t="s">
        <v>47</v>
      </c>
      <c r="D163" s="198" t="s">
        <v>321</v>
      </c>
      <c r="E163" s="195" t="s">
        <v>322</v>
      </c>
      <c r="F163" s="210">
        <v>14252674</v>
      </c>
      <c r="G163" s="210">
        <v>3563169</v>
      </c>
      <c r="H163" s="210">
        <v>3563169</v>
      </c>
      <c r="I163" s="210">
        <v>3563169</v>
      </c>
      <c r="J163" s="210">
        <v>3563169</v>
      </c>
      <c r="K163" s="210">
        <f t="shared" si="33"/>
        <v>14252676</v>
      </c>
      <c r="L163" s="210">
        <v>3563169</v>
      </c>
      <c r="M163" s="210">
        <v>3563169</v>
      </c>
      <c r="N163" s="210">
        <v>3563169</v>
      </c>
      <c r="O163" s="210">
        <v>3563169</v>
      </c>
      <c r="P163" s="210">
        <f t="shared" si="34"/>
        <v>14252676</v>
      </c>
      <c r="Q163" s="210">
        <v>3563169</v>
      </c>
      <c r="R163" s="210">
        <v>3563169</v>
      </c>
      <c r="S163" s="210">
        <v>3563169</v>
      </c>
      <c r="T163" s="210">
        <v>3563169</v>
      </c>
      <c r="U163" s="210">
        <f t="shared" si="35"/>
        <v>14252676</v>
      </c>
      <c r="V163" s="210">
        <v>14252675</v>
      </c>
      <c r="W163" s="210">
        <v>3563169</v>
      </c>
      <c r="X163" s="210">
        <v>3563169</v>
      </c>
      <c r="Y163" s="210">
        <v>3563169</v>
      </c>
      <c r="Z163" s="210">
        <v>3563169</v>
      </c>
      <c r="AA163" s="210">
        <f t="shared" si="36"/>
        <v>14252676</v>
      </c>
      <c r="AB163" s="210">
        <v>3563169</v>
      </c>
      <c r="AC163" s="210">
        <v>3563169</v>
      </c>
      <c r="AD163" s="210">
        <v>3563169</v>
      </c>
      <c r="AE163" s="210">
        <v>3563169</v>
      </c>
      <c r="AF163" s="210">
        <f t="shared" si="37"/>
        <v>14252676</v>
      </c>
      <c r="AG163" s="210">
        <v>3563169</v>
      </c>
      <c r="AH163" s="210">
        <v>3563169</v>
      </c>
      <c r="AI163" s="210">
        <v>3563169</v>
      </c>
      <c r="AJ163" s="210">
        <v>3196000</v>
      </c>
      <c r="AK163" s="210">
        <f t="shared" si="38"/>
        <v>13885507</v>
      </c>
    </row>
    <row r="164" spans="1:37">
      <c r="A164" t="s">
        <v>17</v>
      </c>
      <c r="B164" t="s">
        <v>33</v>
      </c>
      <c r="C164" t="s">
        <v>53</v>
      </c>
      <c r="D164" s="198" t="s">
        <v>323</v>
      </c>
      <c r="E164" s="195" t="s">
        <v>324</v>
      </c>
      <c r="F164" s="210">
        <v>27150072</v>
      </c>
      <c r="G164" s="210">
        <v>6787517.9000000004</v>
      </c>
      <c r="H164" s="210">
        <v>6787517.9000000004</v>
      </c>
      <c r="I164" s="210">
        <v>6787517.9000000004</v>
      </c>
      <c r="J164" s="210">
        <v>6787517.9000000004</v>
      </c>
      <c r="K164" s="210">
        <f t="shared" si="33"/>
        <v>27150071.600000001</v>
      </c>
      <c r="L164" s="210">
        <v>6787517.9000000004</v>
      </c>
      <c r="M164" s="210">
        <v>6787517.9000000004</v>
      </c>
      <c r="N164" s="210">
        <v>6787517.9000000004</v>
      </c>
      <c r="O164" s="210">
        <v>6787517.9000000004</v>
      </c>
      <c r="P164" s="210">
        <f t="shared" si="34"/>
        <v>27150071.600000001</v>
      </c>
      <c r="Q164" s="210">
        <v>6787518</v>
      </c>
      <c r="R164" s="210">
        <v>6885889</v>
      </c>
      <c r="S164" s="210">
        <v>8531789</v>
      </c>
      <c r="T164" s="210">
        <v>5299617</v>
      </c>
      <c r="U164" s="210">
        <f t="shared" si="35"/>
        <v>27504813</v>
      </c>
      <c r="V164" s="210">
        <v>27150072</v>
      </c>
      <c r="W164" s="210">
        <v>6787517.9000000004</v>
      </c>
      <c r="X164" s="210">
        <v>6787517.9000000004</v>
      </c>
      <c r="Y164" s="210">
        <v>6787517.9000000004</v>
      </c>
      <c r="Z164" s="210">
        <v>6787517.9000000004</v>
      </c>
      <c r="AA164" s="210">
        <f t="shared" si="36"/>
        <v>27150071.600000001</v>
      </c>
      <c r="AB164" s="210">
        <v>6787517.9000000004</v>
      </c>
      <c r="AC164" s="210">
        <v>6787517.9000000004</v>
      </c>
      <c r="AD164" s="210">
        <v>6787517.9000000004</v>
      </c>
      <c r="AE164" s="210">
        <v>6787517.9000000004</v>
      </c>
      <c r="AF164" s="210">
        <f t="shared" si="37"/>
        <v>27150071.600000001</v>
      </c>
      <c r="AG164" s="210">
        <v>6787517.9000000004</v>
      </c>
      <c r="AH164" s="210">
        <v>6885889</v>
      </c>
      <c r="AI164" s="210">
        <v>8531789</v>
      </c>
      <c r="AJ164" s="210">
        <v>5299617</v>
      </c>
      <c r="AK164" s="210">
        <f t="shared" si="38"/>
        <v>27504812.899999999</v>
      </c>
    </row>
    <row r="165" spans="1:37">
      <c r="A165" t="s">
        <v>21</v>
      </c>
      <c r="B165" t="s">
        <v>39</v>
      </c>
      <c r="C165" t="s">
        <v>55</v>
      </c>
      <c r="D165" s="198" t="s">
        <v>325</v>
      </c>
      <c r="E165" s="195" t="s">
        <v>326</v>
      </c>
      <c r="F165" s="210">
        <v>11879119</v>
      </c>
      <c r="G165" s="210">
        <v>2969779</v>
      </c>
      <c r="H165" s="210">
        <v>2969780</v>
      </c>
      <c r="I165" s="210">
        <v>2969780</v>
      </c>
      <c r="J165" s="210">
        <v>2969780</v>
      </c>
      <c r="K165" s="210">
        <f t="shared" si="33"/>
        <v>11879119</v>
      </c>
      <c r="L165" s="210">
        <v>2969779</v>
      </c>
      <c r="M165" s="210">
        <v>2969780</v>
      </c>
      <c r="N165" s="210">
        <v>2969780</v>
      </c>
      <c r="O165" s="210">
        <v>2969780</v>
      </c>
      <c r="P165" s="210">
        <f t="shared" si="34"/>
        <v>11879119</v>
      </c>
      <c r="Q165" s="210">
        <v>2969779</v>
      </c>
      <c r="R165" s="210">
        <v>2676013</v>
      </c>
      <c r="S165" s="210">
        <v>2967505</v>
      </c>
      <c r="T165" s="210">
        <v>3265822</v>
      </c>
      <c r="U165" s="210">
        <f t="shared" si="35"/>
        <v>11879119</v>
      </c>
      <c r="V165" s="210">
        <v>11879119</v>
      </c>
      <c r="W165" s="210">
        <v>2969779</v>
      </c>
      <c r="X165" s="210">
        <v>2969780</v>
      </c>
      <c r="Y165" s="210">
        <v>2969780</v>
      </c>
      <c r="Z165" s="210">
        <v>2969780</v>
      </c>
      <c r="AA165" s="210">
        <f t="shared" si="36"/>
        <v>11879119</v>
      </c>
      <c r="AB165" s="210">
        <v>2969779</v>
      </c>
      <c r="AC165" s="210">
        <v>2969780</v>
      </c>
      <c r="AD165" s="210">
        <v>2969780</v>
      </c>
      <c r="AE165" s="210">
        <v>2969780</v>
      </c>
      <c r="AF165" s="210">
        <f t="shared" si="37"/>
        <v>11879119</v>
      </c>
      <c r="AG165" s="210">
        <v>2969779</v>
      </c>
      <c r="AH165" s="210">
        <v>2676013</v>
      </c>
      <c r="AI165" s="210">
        <v>2967505</v>
      </c>
      <c r="AJ165" s="210">
        <v>3265822</v>
      </c>
      <c r="AK165" s="210">
        <f t="shared" si="38"/>
        <v>11879119</v>
      </c>
    </row>
    <row r="166" spans="1:37">
      <c r="A166" t="s">
        <v>19</v>
      </c>
      <c r="B166" t="s">
        <v>35</v>
      </c>
      <c r="C166" t="s">
        <v>63</v>
      </c>
      <c r="D166" s="198" t="s">
        <v>327</v>
      </c>
      <c r="E166" s="195" t="s">
        <v>328</v>
      </c>
      <c r="F166" s="210">
        <v>21462617</v>
      </c>
      <c r="G166" s="210">
        <v>5365654</v>
      </c>
      <c r="H166" s="210">
        <v>5365654</v>
      </c>
      <c r="I166" s="210">
        <v>5365654</v>
      </c>
      <c r="J166" s="210">
        <v>5365655</v>
      </c>
      <c r="K166" s="210">
        <f t="shared" si="33"/>
        <v>21462617</v>
      </c>
      <c r="L166" s="210">
        <v>5365654</v>
      </c>
      <c r="M166" s="210">
        <v>5365654</v>
      </c>
      <c r="N166" s="210">
        <v>5365654</v>
      </c>
      <c r="O166" s="210">
        <v>5365655</v>
      </c>
      <c r="P166" s="210">
        <f t="shared" si="34"/>
        <v>21462617</v>
      </c>
      <c r="Q166" s="210">
        <v>5365654</v>
      </c>
      <c r="R166" s="210">
        <v>5365654</v>
      </c>
      <c r="S166" s="210">
        <v>5365654</v>
      </c>
      <c r="T166" s="210">
        <v>5365655</v>
      </c>
      <c r="U166" s="210">
        <f t="shared" si="35"/>
        <v>21462617</v>
      </c>
      <c r="V166" s="210">
        <v>21462617</v>
      </c>
      <c r="W166" s="210">
        <v>5365654</v>
      </c>
      <c r="X166" s="210">
        <v>5365654</v>
      </c>
      <c r="Y166" s="210">
        <v>5365654</v>
      </c>
      <c r="Z166" s="210">
        <v>5365655</v>
      </c>
      <c r="AA166" s="210">
        <f t="shared" si="36"/>
        <v>21462617</v>
      </c>
      <c r="AB166" s="210">
        <v>5365654</v>
      </c>
      <c r="AC166" s="210">
        <v>5365654</v>
      </c>
      <c r="AD166" s="210">
        <v>5365654</v>
      </c>
      <c r="AE166" s="210">
        <v>5365655</v>
      </c>
      <c r="AF166" s="210">
        <f t="shared" si="37"/>
        <v>21462617</v>
      </c>
      <c r="AG166" s="210">
        <v>5268154</v>
      </c>
      <c r="AH166" s="210">
        <v>5160654</v>
      </c>
      <c r="AI166" s="210">
        <v>5133563</v>
      </c>
      <c r="AJ166" s="210">
        <v>5582746</v>
      </c>
      <c r="AK166" s="210">
        <f t="shared" si="38"/>
        <v>21145117</v>
      </c>
    </row>
    <row r="167" spans="1:37">
      <c r="A167" t="s">
        <v>15</v>
      </c>
      <c r="B167" t="s">
        <v>25</v>
      </c>
      <c r="C167" t="s">
        <v>469</v>
      </c>
      <c r="D167" s="198" t="s">
        <v>329</v>
      </c>
      <c r="E167" s="195" t="s">
        <v>330</v>
      </c>
      <c r="F167" s="210">
        <v>16092128</v>
      </c>
      <c r="G167" s="210">
        <v>4023032</v>
      </c>
      <c r="H167" s="210">
        <v>4023032</v>
      </c>
      <c r="I167" s="210">
        <v>4023032</v>
      </c>
      <c r="J167" s="210">
        <v>4023032</v>
      </c>
      <c r="K167" s="210">
        <f t="shared" ref="K167:K184" si="39">SUM($G167:$J167)</f>
        <v>16092128</v>
      </c>
      <c r="L167" s="210">
        <v>4023032</v>
      </c>
      <c r="M167" s="210">
        <v>4023032</v>
      </c>
      <c r="N167" s="210">
        <v>4023032</v>
      </c>
      <c r="O167" s="210">
        <v>4023032</v>
      </c>
      <c r="P167" s="210">
        <f t="shared" ref="P167:P184" si="40">SUM($L167:$O167)</f>
        <v>16092128</v>
      </c>
      <c r="Q167" s="210">
        <v>4023032</v>
      </c>
      <c r="R167" s="210">
        <v>4023023</v>
      </c>
      <c r="S167" s="210">
        <v>4023032</v>
      </c>
      <c r="T167" s="210">
        <v>4023032</v>
      </c>
      <c r="U167" s="210">
        <f t="shared" ref="U167:U184" si="41">SUM($Q167:$T167)</f>
        <v>16092119</v>
      </c>
      <c r="V167" s="210">
        <v>16092128</v>
      </c>
      <c r="W167" s="210">
        <v>4023032</v>
      </c>
      <c r="X167" s="210">
        <v>4023032</v>
      </c>
      <c r="Y167" s="210">
        <v>4023032</v>
      </c>
      <c r="Z167" s="210">
        <v>4023032</v>
      </c>
      <c r="AA167" s="210">
        <f t="shared" ref="AA167:AA184" si="42">SUM($W167:$Z167)</f>
        <v>16092128</v>
      </c>
      <c r="AB167" s="210">
        <v>3902331</v>
      </c>
      <c r="AC167" s="210">
        <v>4156254.1053999998</v>
      </c>
      <c r="AD167" s="210">
        <v>4016771.4473000001</v>
      </c>
      <c r="AE167" s="210">
        <v>4016771.4473000001</v>
      </c>
      <c r="AF167" s="210">
        <f t="shared" ref="AF167:AF184" si="43">SUM($AB167:$AE167)</f>
        <v>16092128</v>
      </c>
      <c r="AG167" s="210">
        <v>3902331</v>
      </c>
      <c r="AH167" s="210">
        <v>4156254.1053999998</v>
      </c>
      <c r="AI167" s="210">
        <v>4042113.632600002</v>
      </c>
      <c r="AJ167" s="210">
        <v>3991420</v>
      </c>
      <c r="AK167" s="210">
        <f t="shared" ref="AK167:AK184" si="44">SUM($AG167:$AJ167)</f>
        <v>16092118.738000002</v>
      </c>
    </row>
    <row r="168" spans="1:37">
      <c r="A168" t="s">
        <v>15</v>
      </c>
      <c r="B168" t="s">
        <v>27</v>
      </c>
      <c r="C168" t="s">
        <v>41</v>
      </c>
      <c r="D168" s="198" t="s">
        <v>331</v>
      </c>
      <c r="E168" s="195" t="s">
        <v>332</v>
      </c>
      <c r="F168" s="210">
        <v>58595851</v>
      </c>
      <c r="G168" s="210">
        <v>14648962.932499999</v>
      </c>
      <c r="H168" s="210">
        <v>14648962.932499999</v>
      </c>
      <c r="I168" s="210">
        <v>14648962.932499999</v>
      </c>
      <c r="J168" s="210">
        <v>14648962.932499999</v>
      </c>
      <c r="K168" s="210">
        <f t="shared" si="39"/>
        <v>58595851.729999997</v>
      </c>
      <c r="L168" s="210">
        <v>13649108.704999998</v>
      </c>
      <c r="M168" s="210">
        <v>15600620</v>
      </c>
      <c r="N168" s="210">
        <v>15551753.130500004</v>
      </c>
      <c r="O168" s="210">
        <v>14887438.926166661</v>
      </c>
      <c r="P168" s="210">
        <f t="shared" si="40"/>
        <v>59688920.761666663</v>
      </c>
      <c r="Q168" s="210">
        <v>13649109</v>
      </c>
      <c r="R168" s="210">
        <v>15600620</v>
      </c>
      <c r="S168" s="210">
        <v>15551753.130500004</v>
      </c>
      <c r="T168" s="210">
        <v>14004797.52</v>
      </c>
      <c r="U168" s="210">
        <f t="shared" si="41"/>
        <v>58806279.6505</v>
      </c>
      <c r="V168" s="210">
        <v>58595852</v>
      </c>
      <c r="W168" s="210">
        <v>14648962.932500003</v>
      </c>
      <c r="X168" s="210">
        <v>14648962.932500003</v>
      </c>
      <c r="Y168" s="210">
        <v>14648962.932500003</v>
      </c>
      <c r="Z168" s="210">
        <v>14648962.932500003</v>
      </c>
      <c r="AA168" s="210">
        <f t="shared" si="42"/>
        <v>58595851.730000012</v>
      </c>
      <c r="AB168" s="210">
        <v>13649108.704999998</v>
      </c>
      <c r="AC168" s="210">
        <v>15600620</v>
      </c>
      <c r="AD168" s="210">
        <v>15551753.130500004</v>
      </c>
      <c r="AE168" s="210">
        <v>14887438.926166661</v>
      </c>
      <c r="AF168" s="210">
        <f t="shared" si="43"/>
        <v>59688920.761666663</v>
      </c>
      <c r="AG168" s="210">
        <v>13649109</v>
      </c>
      <c r="AH168" s="210">
        <v>15600620</v>
      </c>
      <c r="AI168" s="210">
        <v>15551753.130500004</v>
      </c>
      <c r="AJ168" s="210">
        <v>14004797</v>
      </c>
      <c r="AK168" s="210">
        <f t="shared" si="44"/>
        <v>58806279.130500004</v>
      </c>
    </row>
    <row r="169" spans="1:37">
      <c r="A169" t="s">
        <v>17</v>
      </c>
      <c r="B169" t="s">
        <v>31</v>
      </c>
      <c r="C169" t="s">
        <v>49</v>
      </c>
      <c r="D169" s="198" t="s">
        <v>333</v>
      </c>
      <c r="E169" s="195" t="s">
        <v>334</v>
      </c>
      <c r="F169" s="210">
        <v>23601119</v>
      </c>
      <c r="G169" s="210">
        <v>8323428.5</v>
      </c>
      <c r="H169" s="210">
        <v>5092561.5</v>
      </c>
      <c r="I169" s="210">
        <v>5092564.5</v>
      </c>
      <c r="J169" s="210">
        <v>5092564.5</v>
      </c>
      <c r="K169" s="210">
        <f t="shared" si="39"/>
        <v>23601119</v>
      </c>
      <c r="L169" s="210">
        <v>8323428.5</v>
      </c>
      <c r="M169" s="210">
        <v>5092561.5</v>
      </c>
      <c r="N169" s="210">
        <v>5092564.5</v>
      </c>
      <c r="O169" s="210">
        <v>5092564.5</v>
      </c>
      <c r="P169" s="210">
        <f t="shared" si="40"/>
        <v>23601119</v>
      </c>
      <c r="Q169" s="210">
        <v>8323428.5</v>
      </c>
      <c r="R169" s="210">
        <v>5092562</v>
      </c>
      <c r="S169" s="210">
        <v>5092565</v>
      </c>
      <c r="T169" s="210">
        <v>5092563</v>
      </c>
      <c r="U169" s="210">
        <f t="shared" si="41"/>
        <v>23601118.5</v>
      </c>
      <c r="V169" s="210">
        <v>23601119</v>
      </c>
      <c r="W169" s="210">
        <v>6090646.7377157044</v>
      </c>
      <c r="X169" s="210">
        <v>5819419.3166666664</v>
      </c>
      <c r="Y169" s="210">
        <v>5924420.3166666664</v>
      </c>
      <c r="Z169" s="210">
        <v>6015900.3166666664</v>
      </c>
      <c r="AA169" s="210">
        <f t="shared" si="42"/>
        <v>23850386.687715705</v>
      </c>
      <c r="AB169" s="210">
        <v>6090646.7377157044</v>
      </c>
      <c r="AC169" s="210">
        <v>5819419.3166666664</v>
      </c>
      <c r="AD169" s="210">
        <v>5924420.3166666664</v>
      </c>
      <c r="AE169" s="210">
        <v>6015900.3166666664</v>
      </c>
      <c r="AF169" s="210">
        <f t="shared" si="43"/>
        <v>23850386.687715705</v>
      </c>
      <c r="AG169" s="210">
        <v>6090646.7377157044</v>
      </c>
      <c r="AH169" s="210">
        <v>6300452.7531670285</v>
      </c>
      <c r="AI169" s="210">
        <v>5403878</v>
      </c>
      <c r="AJ169" s="210">
        <v>5374663.9199999999</v>
      </c>
      <c r="AK169" s="210">
        <f t="shared" si="44"/>
        <v>23169641.410882734</v>
      </c>
    </row>
    <row r="170" spans="1:37">
      <c r="A170" t="s">
        <v>19</v>
      </c>
      <c r="B170" t="s">
        <v>35</v>
      </c>
      <c r="C170" t="s">
        <v>63</v>
      </c>
      <c r="D170" s="198" t="s">
        <v>335</v>
      </c>
      <c r="E170" s="195" t="s">
        <v>336</v>
      </c>
      <c r="F170" s="210">
        <v>18812138</v>
      </c>
      <c r="G170" s="210">
        <v>4703000</v>
      </c>
      <c r="H170" s="210">
        <v>4703000</v>
      </c>
      <c r="I170" s="210">
        <v>4703000</v>
      </c>
      <c r="J170" s="210">
        <v>4703138</v>
      </c>
      <c r="K170" s="210">
        <f t="shared" si="39"/>
        <v>18812138</v>
      </c>
      <c r="L170" s="210">
        <v>4703000</v>
      </c>
      <c r="M170" s="210">
        <v>4703000</v>
      </c>
      <c r="N170" s="210">
        <v>4703000</v>
      </c>
      <c r="O170" s="210">
        <v>4703138</v>
      </c>
      <c r="P170" s="210">
        <f t="shared" si="40"/>
        <v>18812138</v>
      </c>
      <c r="Q170" s="210">
        <v>5783232</v>
      </c>
      <c r="R170" s="210">
        <v>4342969</v>
      </c>
      <c r="S170" s="210">
        <v>4342969</v>
      </c>
      <c r="T170" s="210">
        <v>4342968</v>
      </c>
      <c r="U170" s="210">
        <f t="shared" si="41"/>
        <v>18812138</v>
      </c>
      <c r="V170" s="210">
        <v>18812138</v>
      </c>
      <c r="W170" s="210">
        <v>4703000</v>
      </c>
      <c r="X170" s="210">
        <v>4703000</v>
      </c>
      <c r="Y170" s="210">
        <v>4703000</v>
      </c>
      <c r="Z170" s="210">
        <v>4703138</v>
      </c>
      <c r="AA170" s="210">
        <f t="shared" si="42"/>
        <v>18812138</v>
      </c>
      <c r="AB170" s="210">
        <v>4703000</v>
      </c>
      <c r="AC170" s="210">
        <v>4703000</v>
      </c>
      <c r="AD170" s="210">
        <v>4703000</v>
      </c>
      <c r="AE170" s="210">
        <v>4703138</v>
      </c>
      <c r="AF170" s="210">
        <f t="shared" si="43"/>
        <v>18812138</v>
      </c>
      <c r="AG170" s="210">
        <v>4301036</v>
      </c>
      <c r="AH170" s="210">
        <v>4301036</v>
      </c>
      <c r="AI170" s="210">
        <v>4703000</v>
      </c>
      <c r="AJ170" s="210">
        <v>5507066</v>
      </c>
      <c r="AK170" s="210">
        <f t="shared" si="44"/>
        <v>18812138</v>
      </c>
    </row>
    <row r="171" spans="1:37">
      <c r="A171" t="s">
        <v>19</v>
      </c>
      <c r="B171" t="s">
        <v>35</v>
      </c>
      <c r="C171" t="s">
        <v>63</v>
      </c>
      <c r="D171" s="198" t="s">
        <v>337</v>
      </c>
      <c r="E171" s="195" t="s">
        <v>338</v>
      </c>
      <c r="F171" s="210">
        <v>21545162</v>
      </c>
      <c r="G171" s="210">
        <v>5386290</v>
      </c>
      <c r="H171" s="210">
        <v>5386290</v>
      </c>
      <c r="I171" s="210">
        <v>5386290</v>
      </c>
      <c r="J171" s="210">
        <v>5386290</v>
      </c>
      <c r="K171" s="210">
        <f t="shared" si="39"/>
        <v>21545160</v>
      </c>
      <c r="L171" s="210">
        <v>5386290</v>
      </c>
      <c r="M171" s="210">
        <v>5386290</v>
      </c>
      <c r="N171" s="210">
        <v>5386290</v>
      </c>
      <c r="O171" s="210">
        <v>5386290</v>
      </c>
      <c r="P171" s="210">
        <f t="shared" si="40"/>
        <v>21545160</v>
      </c>
      <c r="Q171" s="210">
        <v>5386290</v>
      </c>
      <c r="R171" s="210">
        <v>5386290</v>
      </c>
      <c r="S171" s="210">
        <v>5386290</v>
      </c>
      <c r="T171" s="210">
        <v>5386290</v>
      </c>
      <c r="U171" s="210">
        <f t="shared" si="41"/>
        <v>21545160</v>
      </c>
      <c r="V171" s="210">
        <v>21545162</v>
      </c>
      <c r="W171" s="210">
        <v>5386290</v>
      </c>
      <c r="X171" s="210">
        <v>5386290</v>
      </c>
      <c r="Y171" s="210">
        <v>5386290</v>
      </c>
      <c r="Z171" s="210">
        <v>5386290</v>
      </c>
      <c r="AA171" s="210">
        <f t="shared" si="42"/>
        <v>21545160</v>
      </c>
      <c r="AB171" s="210">
        <v>5386290</v>
      </c>
      <c r="AC171" s="210">
        <v>5386290</v>
      </c>
      <c r="AD171" s="210">
        <v>5386290</v>
      </c>
      <c r="AE171" s="210">
        <v>5386290</v>
      </c>
      <c r="AF171" s="210">
        <f t="shared" si="43"/>
        <v>21545160</v>
      </c>
      <c r="AG171" s="210">
        <v>5386290</v>
      </c>
      <c r="AH171" s="210">
        <v>5386290</v>
      </c>
      <c r="AI171" s="210">
        <v>5386290</v>
      </c>
      <c r="AJ171" s="210">
        <v>5386290</v>
      </c>
      <c r="AK171" s="210">
        <f t="shared" si="44"/>
        <v>21545160</v>
      </c>
    </row>
    <row r="172" spans="1:37">
      <c r="A172" t="s">
        <v>15</v>
      </c>
      <c r="B172" t="s">
        <v>25</v>
      </c>
      <c r="C172" t="s">
        <v>45</v>
      </c>
      <c r="D172" s="198" t="s">
        <v>339</v>
      </c>
      <c r="E172" s="195" t="s">
        <v>340</v>
      </c>
      <c r="F172" s="210">
        <v>21794143</v>
      </c>
      <c r="G172" s="210">
        <v>5448536</v>
      </c>
      <c r="H172" s="210">
        <v>5448536</v>
      </c>
      <c r="I172" s="210">
        <v>5448536</v>
      </c>
      <c r="J172" s="210">
        <v>5448535</v>
      </c>
      <c r="K172" s="210">
        <f t="shared" si="39"/>
        <v>21794143</v>
      </c>
      <c r="L172" s="210">
        <v>5940250</v>
      </c>
      <c r="M172" s="210">
        <v>5940250</v>
      </c>
      <c r="N172" s="210">
        <v>5940250</v>
      </c>
      <c r="O172" s="210">
        <v>5940250</v>
      </c>
      <c r="P172" s="210">
        <f t="shared" si="40"/>
        <v>23761000</v>
      </c>
      <c r="Q172" s="210">
        <v>5702179</v>
      </c>
      <c r="R172" s="210">
        <v>5721209</v>
      </c>
      <c r="S172" s="210">
        <v>5664495</v>
      </c>
      <c r="T172" s="210">
        <v>7027144</v>
      </c>
      <c r="U172" s="210">
        <f t="shared" si="41"/>
        <v>24115027</v>
      </c>
      <c r="V172" s="210">
        <v>21794143</v>
      </c>
      <c r="W172" s="210">
        <v>5448536</v>
      </c>
      <c r="X172" s="210">
        <v>5448536</v>
      </c>
      <c r="Y172" s="210">
        <v>5448536</v>
      </c>
      <c r="Z172" s="210">
        <v>5448535</v>
      </c>
      <c r="AA172" s="210">
        <f t="shared" si="42"/>
        <v>21794143</v>
      </c>
      <c r="AB172" s="210">
        <v>5940250</v>
      </c>
      <c r="AC172" s="210">
        <v>5940250</v>
      </c>
      <c r="AD172" s="210">
        <v>5940250</v>
      </c>
      <c r="AE172" s="210">
        <v>5940250</v>
      </c>
      <c r="AF172" s="210">
        <f t="shared" si="43"/>
        <v>23761000</v>
      </c>
      <c r="AG172" s="210">
        <v>1936216</v>
      </c>
      <c r="AH172" s="210">
        <v>7186046</v>
      </c>
      <c r="AI172" s="210">
        <v>9591124</v>
      </c>
      <c r="AJ172" s="210">
        <v>5401641</v>
      </c>
      <c r="AK172" s="210">
        <f t="shared" si="44"/>
        <v>24115027</v>
      </c>
    </row>
    <row r="173" spans="1:37">
      <c r="A173" t="s">
        <v>17</v>
      </c>
      <c r="B173" t="s">
        <v>31</v>
      </c>
      <c r="C173" t="s">
        <v>49</v>
      </c>
      <c r="D173" s="198" t="s">
        <v>341</v>
      </c>
      <c r="E173" s="195" t="s">
        <v>342</v>
      </c>
      <c r="F173" s="210">
        <v>37360065</v>
      </c>
      <c r="G173" s="210">
        <v>9340000</v>
      </c>
      <c r="H173" s="210">
        <v>9340000</v>
      </c>
      <c r="I173" s="210">
        <v>9340000</v>
      </c>
      <c r="J173" s="210">
        <v>9340000</v>
      </c>
      <c r="K173" s="210">
        <f t="shared" si="39"/>
        <v>37360000</v>
      </c>
      <c r="L173" s="210">
        <v>9340000</v>
      </c>
      <c r="M173" s="210">
        <v>9340000</v>
      </c>
      <c r="N173" s="210">
        <v>9340000</v>
      </c>
      <c r="O173" s="210">
        <v>9340000</v>
      </c>
      <c r="P173" s="210">
        <f t="shared" si="40"/>
        <v>37360000</v>
      </c>
      <c r="Q173" s="210">
        <v>9340000</v>
      </c>
      <c r="R173" s="210">
        <v>9340000</v>
      </c>
      <c r="S173" s="210">
        <v>9340000</v>
      </c>
      <c r="T173" s="210">
        <v>9340000</v>
      </c>
      <c r="U173" s="210">
        <f t="shared" si="41"/>
        <v>37360000</v>
      </c>
      <c r="V173" s="210">
        <v>37540000</v>
      </c>
      <c r="W173" s="210">
        <v>9340000</v>
      </c>
      <c r="X173" s="210">
        <v>9340000</v>
      </c>
      <c r="Y173" s="210">
        <v>9340000</v>
      </c>
      <c r="Z173" s="210">
        <v>9340000</v>
      </c>
      <c r="AA173" s="210">
        <f t="shared" si="42"/>
        <v>37360000</v>
      </c>
      <c r="AB173" s="210">
        <v>9340000</v>
      </c>
      <c r="AC173" s="210">
        <v>9340000</v>
      </c>
      <c r="AD173" s="210">
        <v>9340000</v>
      </c>
      <c r="AE173" s="210">
        <v>9340000</v>
      </c>
      <c r="AF173" s="210">
        <f t="shared" si="43"/>
        <v>37360000</v>
      </c>
      <c r="AG173" s="210">
        <v>9340000</v>
      </c>
      <c r="AH173" s="210">
        <v>9340000</v>
      </c>
      <c r="AI173" s="210">
        <v>9340000</v>
      </c>
      <c r="AJ173" s="210">
        <v>8556000</v>
      </c>
      <c r="AK173" s="210">
        <f t="shared" si="44"/>
        <v>36576000</v>
      </c>
    </row>
    <row r="174" spans="1:37">
      <c r="A174" t="s">
        <v>21</v>
      </c>
      <c r="B174" t="s">
        <v>37</v>
      </c>
      <c r="C174" t="s">
        <v>59</v>
      </c>
      <c r="D174" s="198" t="s">
        <v>343</v>
      </c>
      <c r="E174" s="195" t="s">
        <v>344</v>
      </c>
      <c r="F174" s="210">
        <v>10669422</v>
      </c>
      <c r="G174" s="210">
        <v>2667355</v>
      </c>
      <c r="H174" s="210">
        <v>2667355</v>
      </c>
      <c r="I174" s="210">
        <v>2667356</v>
      </c>
      <c r="J174" s="210">
        <v>2667356</v>
      </c>
      <c r="K174" s="210">
        <f t="shared" si="39"/>
        <v>10669422</v>
      </c>
      <c r="L174" s="210">
        <v>2667355</v>
      </c>
      <c r="M174" s="210">
        <v>2667355</v>
      </c>
      <c r="N174" s="210">
        <v>2667355</v>
      </c>
      <c r="O174" s="210">
        <v>2667356</v>
      </c>
      <c r="P174" s="210">
        <f t="shared" si="40"/>
        <v>10669421</v>
      </c>
      <c r="Q174" s="210">
        <v>2667355</v>
      </c>
      <c r="R174" s="210">
        <v>2667355</v>
      </c>
      <c r="S174" s="210">
        <v>2667355</v>
      </c>
      <c r="T174" s="210">
        <v>2667356</v>
      </c>
      <c r="U174" s="210">
        <f t="shared" si="41"/>
        <v>10669421</v>
      </c>
      <c r="V174" s="210">
        <v>10669422</v>
      </c>
      <c r="W174" s="210">
        <v>2667355</v>
      </c>
      <c r="X174" s="210">
        <v>2667355</v>
      </c>
      <c r="Y174" s="210">
        <v>2667356</v>
      </c>
      <c r="Z174" s="210">
        <v>2667356</v>
      </c>
      <c r="AA174" s="210">
        <f t="shared" si="42"/>
        <v>10669422</v>
      </c>
      <c r="AB174" s="210">
        <v>2592900</v>
      </c>
      <c r="AC174" s="210">
        <v>2538900</v>
      </c>
      <c r="AD174" s="210">
        <v>2637900</v>
      </c>
      <c r="AE174" s="210">
        <v>2894700</v>
      </c>
      <c r="AF174" s="210">
        <f t="shared" si="43"/>
        <v>10664400</v>
      </c>
      <c r="AG174" s="210">
        <v>2592900</v>
      </c>
      <c r="AH174" s="210">
        <v>2538900</v>
      </c>
      <c r="AI174" s="210">
        <v>2637900</v>
      </c>
      <c r="AJ174" s="210">
        <v>2894700</v>
      </c>
      <c r="AK174" s="210">
        <f t="shared" si="44"/>
        <v>10664400</v>
      </c>
    </row>
    <row r="175" spans="1:37">
      <c r="A175" t="s">
        <v>21</v>
      </c>
      <c r="B175" t="s">
        <v>37</v>
      </c>
      <c r="C175" t="s">
        <v>57</v>
      </c>
      <c r="D175" s="198" t="s">
        <v>345</v>
      </c>
      <c r="E175" s="195" t="s">
        <v>346</v>
      </c>
      <c r="F175" s="210">
        <v>60674487</v>
      </c>
      <c r="G175" s="210">
        <v>15168621</v>
      </c>
      <c r="H175" s="210">
        <v>15168621</v>
      </c>
      <c r="I175" s="210">
        <v>15168621</v>
      </c>
      <c r="J175" s="210">
        <v>15168621</v>
      </c>
      <c r="K175" s="210">
        <f t="shared" si="39"/>
        <v>60674484</v>
      </c>
      <c r="L175" s="210">
        <v>15168621</v>
      </c>
      <c r="M175" s="210">
        <v>15168621</v>
      </c>
      <c r="N175" s="210">
        <v>15168621</v>
      </c>
      <c r="O175" s="210">
        <v>15168621</v>
      </c>
      <c r="P175" s="210">
        <f t="shared" si="40"/>
        <v>60674484</v>
      </c>
      <c r="Q175" s="210">
        <v>15168621</v>
      </c>
      <c r="R175" s="210">
        <v>15168621</v>
      </c>
      <c r="S175" s="210">
        <v>15168621</v>
      </c>
      <c r="T175" s="210">
        <v>15168621</v>
      </c>
      <c r="U175" s="210">
        <f t="shared" si="41"/>
        <v>60674484</v>
      </c>
      <c r="V175" s="210">
        <v>45804057</v>
      </c>
      <c r="W175" s="210">
        <v>11451014</v>
      </c>
      <c r="X175" s="210">
        <v>11451014</v>
      </c>
      <c r="Y175" s="210">
        <v>11451014</v>
      </c>
      <c r="Z175" s="210">
        <v>11451014</v>
      </c>
      <c r="AA175" s="210">
        <f t="shared" si="42"/>
        <v>45804056</v>
      </c>
      <c r="AB175" s="210">
        <v>11451014</v>
      </c>
      <c r="AC175" s="210">
        <v>11451014</v>
      </c>
      <c r="AD175" s="210">
        <v>11451014</v>
      </c>
      <c r="AE175" s="210">
        <v>11451014</v>
      </c>
      <c r="AF175" s="210">
        <f t="shared" si="43"/>
        <v>45804056</v>
      </c>
      <c r="AG175" s="210">
        <v>11451014</v>
      </c>
      <c r="AH175" s="210">
        <v>11451104</v>
      </c>
      <c r="AI175" s="210">
        <v>11451104</v>
      </c>
      <c r="AJ175" s="210">
        <v>11451104</v>
      </c>
      <c r="AK175" s="210">
        <f t="shared" si="44"/>
        <v>45804326</v>
      </c>
    </row>
    <row r="176" spans="1:37">
      <c r="A176" t="s">
        <v>19</v>
      </c>
      <c r="B176" t="s">
        <v>35</v>
      </c>
      <c r="C176" t="s">
        <v>63</v>
      </c>
      <c r="D176" s="198" t="s">
        <v>347</v>
      </c>
      <c r="E176" s="195" t="s">
        <v>348</v>
      </c>
      <c r="F176" s="210">
        <v>59573393</v>
      </c>
      <c r="G176" s="210">
        <v>14893350</v>
      </c>
      <c r="H176" s="210">
        <v>14893350</v>
      </c>
      <c r="I176" s="210">
        <v>14893349</v>
      </c>
      <c r="J176" s="210">
        <v>14893344</v>
      </c>
      <c r="K176" s="210">
        <f t="shared" si="39"/>
        <v>59573393</v>
      </c>
      <c r="L176" s="210">
        <v>14907014</v>
      </c>
      <c r="M176" s="210">
        <v>14907014</v>
      </c>
      <c r="N176" s="210">
        <v>14907014</v>
      </c>
      <c r="O176" s="210">
        <v>14907008</v>
      </c>
      <c r="P176" s="210">
        <f t="shared" si="40"/>
        <v>59628050</v>
      </c>
      <c r="Q176" s="210">
        <v>14641082</v>
      </c>
      <c r="R176" s="210">
        <v>13022700</v>
      </c>
      <c r="S176" s="210">
        <v>15476383</v>
      </c>
      <c r="T176" s="210">
        <v>16487885</v>
      </c>
      <c r="U176" s="210">
        <f t="shared" si="41"/>
        <v>59628050</v>
      </c>
      <c r="V176" s="210">
        <v>59573393</v>
      </c>
      <c r="W176" s="210">
        <v>14893350</v>
      </c>
      <c r="X176" s="210">
        <v>14893350</v>
      </c>
      <c r="Y176" s="210">
        <v>14893349</v>
      </c>
      <c r="Z176" s="210">
        <v>14893344</v>
      </c>
      <c r="AA176" s="210">
        <f t="shared" si="42"/>
        <v>59573393</v>
      </c>
      <c r="AB176" s="210">
        <v>14907014</v>
      </c>
      <c r="AC176" s="210">
        <v>14907014</v>
      </c>
      <c r="AD176" s="210">
        <v>14907014</v>
      </c>
      <c r="AE176" s="210">
        <v>14907008</v>
      </c>
      <c r="AF176" s="210">
        <f t="shared" si="43"/>
        <v>59628050</v>
      </c>
      <c r="AG176" s="210">
        <v>14641082</v>
      </c>
      <c r="AH176" s="210">
        <v>13022700</v>
      </c>
      <c r="AI176" s="210">
        <v>15476383</v>
      </c>
      <c r="AJ176" s="210">
        <v>16487885</v>
      </c>
      <c r="AK176" s="210">
        <f t="shared" si="44"/>
        <v>59628050</v>
      </c>
    </row>
    <row r="177" spans="1:37">
      <c r="A177" t="s">
        <v>15</v>
      </c>
      <c r="B177" t="s">
        <v>25</v>
      </c>
      <c r="C177" t="s">
        <v>469</v>
      </c>
      <c r="D177" s="198" t="s">
        <v>349</v>
      </c>
      <c r="E177" s="195" t="s">
        <v>350</v>
      </c>
      <c r="F177" s="210">
        <v>25620430</v>
      </c>
      <c r="G177" s="210">
        <v>8746425</v>
      </c>
      <c r="H177" s="210">
        <v>5624669</v>
      </c>
      <c r="I177" s="210">
        <v>5624669</v>
      </c>
      <c r="J177" s="210">
        <v>5624667</v>
      </c>
      <c r="K177" s="210">
        <f t="shared" si="39"/>
        <v>25620430</v>
      </c>
      <c r="L177" s="210">
        <v>8746425</v>
      </c>
      <c r="M177" s="210">
        <v>5624669</v>
      </c>
      <c r="N177" s="210">
        <v>5624669</v>
      </c>
      <c r="O177" s="210">
        <v>5624667</v>
      </c>
      <c r="P177" s="210">
        <f t="shared" si="40"/>
        <v>25620430</v>
      </c>
      <c r="Q177" s="210">
        <v>8746427</v>
      </c>
      <c r="R177" s="210">
        <v>5624699</v>
      </c>
      <c r="S177" s="210">
        <v>5624669</v>
      </c>
      <c r="T177" s="210">
        <v>5624635</v>
      </c>
      <c r="U177" s="210">
        <f t="shared" si="41"/>
        <v>25620430</v>
      </c>
      <c r="V177" s="210">
        <v>25620430</v>
      </c>
      <c r="W177" s="210">
        <v>5700108</v>
      </c>
      <c r="X177" s="210">
        <v>5733439</v>
      </c>
      <c r="Y177" s="210">
        <v>6005440</v>
      </c>
      <c r="Z177" s="210">
        <v>8181443</v>
      </c>
      <c r="AA177" s="210">
        <f t="shared" si="42"/>
        <v>25620430</v>
      </c>
      <c r="AB177" s="210">
        <v>5716757</v>
      </c>
      <c r="AC177" s="210">
        <v>6071487</v>
      </c>
      <c r="AD177" s="210">
        <v>6015923</v>
      </c>
      <c r="AE177" s="210">
        <v>7816263</v>
      </c>
      <c r="AF177" s="210">
        <f t="shared" si="43"/>
        <v>25620430</v>
      </c>
      <c r="AG177" s="210">
        <v>5716757</v>
      </c>
      <c r="AH177" s="210">
        <v>6071487</v>
      </c>
      <c r="AI177" s="210">
        <v>6015923</v>
      </c>
      <c r="AJ177" s="210">
        <v>7694371</v>
      </c>
      <c r="AK177" s="210">
        <f t="shared" si="44"/>
        <v>25498538</v>
      </c>
    </row>
    <row r="178" spans="1:37">
      <c r="A178" t="s">
        <v>21</v>
      </c>
      <c r="B178" t="s">
        <v>39</v>
      </c>
      <c r="C178" t="s">
        <v>59</v>
      </c>
      <c r="D178" s="198" t="s">
        <v>351</v>
      </c>
      <c r="E178" s="195" t="s">
        <v>352</v>
      </c>
      <c r="F178" s="210">
        <v>32811665</v>
      </c>
      <c r="G178" s="210">
        <v>8202916</v>
      </c>
      <c r="H178" s="210">
        <v>8202916</v>
      </c>
      <c r="I178" s="210">
        <v>8202916</v>
      </c>
      <c r="J178" s="210">
        <v>8202916</v>
      </c>
      <c r="K178" s="210">
        <f t="shared" si="39"/>
        <v>32811664</v>
      </c>
      <c r="L178" s="210">
        <v>8202916</v>
      </c>
      <c r="M178" s="210">
        <v>8202916</v>
      </c>
      <c r="N178" s="210">
        <v>8202916</v>
      </c>
      <c r="O178" s="210">
        <v>8202916</v>
      </c>
      <c r="P178" s="210">
        <f t="shared" si="40"/>
        <v>32811664</v>
      </c>
      <c r="Q178" s="210">
        <v>8202916</v>
      </c>
      <c r="R178" s="210">
        <v>8202916</v>
      </c>
      <c r="S178" s="210">
        <v>8202916</v>
      </c>
      <c r="T178" s="210">
        <v>8202916</v>
      </c>
      <c r="U178" s="210">
        <f t="shared" si="41"/>
        <v>32811664</v>
      </c>
      <c r="V178" s="210">
        <v>32787000</v>
      </c>
      <c r="W178" s="210">
        <v>8196750</v>
      </c>
      <c r="X178" s="210">
        <v>8196750</v>
      </c>
      <c r="Y178" s="210">
        <v>8196750</v>
      </c>
      <c r="Z178" s="210">
        <v>8196750</v>
      </c>
      <c r="AA178" s="210">
        <f t="shared" si="42"/>
        <v>32787000</v>
      </c>
      <c r="AB178" s="210">
        <v>8196750</v>
      </c>
      <c r="AC178" s="210">
        <v>8196750</v>
      </c>
      <c r="AD178" s="210">
        <v>8196750</v>
      </c>
      <c r="AE178" s="210">
        <v>8196750</v>
      </c>
      <c r="AF178" s="210">
        <f t="shared" si="43"/>
        <v>32787000</v>
      </c>
      <c r="AG178" s="210">
        <v>8196750</v>
      </c>
      <c r="AH178" s="210">
        <v>8196750</v>
      </c>
      <c r="AI178" s="210">
        <v>8196750</v>
      </c>
      <c r="AJ178" s="210">
        <v>7701597</v>
      </c>
      <c r="AK178" s="210">
        <f t="shared" si="44"/>
        <v>32291847</v>
      </c>
    </row>
    <row r="179" spans="1:37">
      <c r="A179" t="s">
        <v>21</v>
      </c>
      <c r="B179" t="s">
        <v>37</v>
      </c>
      <c r="C179" t="s">
        <v>59</v>
      </c>
      <c r="D179" s="198" t="s">
        <v>353</v>
      </c>
      <c r="E179" s="195" t="s">
        <v>354</v>
      </c>
      <c r="F179" s="210">
        <v>10005026</v>
      </c>
      <c r="G179" s="210">
        <v>2501275</v>
      </c>
      <c r="H179" s="210">
        <v>2501275</v>
      </c>
      <c r="I179" s="210">
        <v>2501275</v>
      </c>
      <c r="J179" s="210">
        <v>2501275</v>
      </c>
      <c r="K179" s="210">
        <f t="shared" si="39"/>
        <v>10005100</v>
      </c>
      <c r="L179" s="210">
        <v>2511350</v>
      </c>
      <c r="M179" s="210">
        <v>2511350</v>
      </c>
      <c r="N179" s="210">
        <v>2557160</v>
      </c>
      <c r="O179" s="210">
        <v>3467620</v>
      </c>
      <c r="P179" s="210">
        <f t="shared" si="40"/>
        <v>11047480</v>
      </c>
      <c r="Q179" s="210">
        <v>2511349</v>
      </c>
      <c r="R179" s="210">
        <v>2511349</v>
      </c>
      <c r="S179" s="210">
        <v>2557162</v>
      </c>
      <c r="T179" s="210">
        <v>3467621</v>
      </c>
      <c r="U179" s="210">
        <f t="shared" si="41"/>
        <v>11047481</v>
      </c>
      <c r="V179" s="210">
        <v>10005100</v>
      </c>
      <c r="W179" s="210">
        <v>2501275</v>
      </c>
      <c r="X179" s="210">
        <v>2501275</v>
      </c>
      <c r="Y179" s="210">
        <v>2501275</v>
      </c>
      <c r="Z179" s="210">
        <v>2501275</v>
      </c>
      <c r="AA179" s="210">
        <f t="shared" si="42"/>
        <v>10005100</v>
      </c>
      <c r="AB179" s="210">
        <v>2511340</v>
      </c>
      <c r="AC179" s="210">
        <v>2511340</v>
      </c>
      <c r="AD179" s="210">
        <v>2557150</v>
      </c>
      <c r="AE179" s="210">
        <v>3467650</v>
      </c>
      <c r="AF179" s="210">
        <f t="shared" si="43"/>
        <v>11047480</v>
      </c>
      <c r="AG179" s="210">
        <v>2437156</v>
      </c>
      <c r="AH179" s="210">
        <v>2437156</v>
      </c>
      <c r="AI179" s="210">
        <v>2459681</v>
      </c>
      <c r="AJ179" s="210">
        <v>3713485</v>
      </c>
      <c r="AK179" s="210">
        <f t="shared" si="44"/>
        <v>11047478</v>
      </c>
    </row>
    <row r="180" spans="1:37">
      <c r="A180" t="s">
        <v>15</v>
      </c>
      <c r="B180" t="s">
        <v>25</v>
      </c>
      <c r="C180" t="s">
        <v>45</v>
      </c>
      <c r="D180" s="198" t="s">
        <v>355</v>
      </c>
      <c r="E180" s="195" t="s">
        <v>356</v>
      </c>
      <c r="F180" s="210">
        <v>28248727</v>
      </c>
      <c r="G180" s="210">
        <v>7062182</v>
      </c>
      <c r="H180" s="210">
        <v>7062182</v>
      </c>
      <c r="I180" s="210">
        <v>7062182</v>
      </c>
      <c r="J180" s="210">
        <v>7062182</v>
      </c>
      <c r="K180" s="210">
        <f t="shared" si="39"/>
        <v>28248728</v>
      </c>
      <c r="L180" s="210">
        <v>7062182</v>
      </c>
      <c r="M180" s="210">
        <v>7062182</v>
      </c>
      <c r="N180" s="210">
        <v>7062182</v>
      </c>
      <c r="O180" s="210">
        <v>7062182</v>
      </c>
      <c r="P180" s="210">
        <f t="shared" si="40"/>
        <v>28248728</v>
      </c>
      <c r="Q180" s="210">
        <v>7062182</v>
      </c>
      <c r="R180" s="210">
        <v>7062182</v>
      </c>
      <c r="S180" s="210">
        <v>7062182</v>
      </c>
      <c r="T180" s="210">
        <v>7062182</v>
      </c>
      <c r="U180" s="210">
        <f t="shared" si="41"/>
        <v>28248728</v>
      </c>
      <c r="V180" s="210">
        <v>28969353</v>
      </c>
      <c r="W180" s="210">
        <v>7242338</v>
      </c>
      <c r="X180" s="210">
        <v>7242338</v>
      </c>
      <c r="Y180" s="210">
        <v>7242338</v>
      </c>
      <c r="Z180" s="210">
        <v>7242338</v>
      </c>
      <c r="AA180" s="210">
        <f t="shared" si="42"/>
        <v>28969352</v>
      </c>
      <c r="AB180" s="210">
        <v>7242338</v>
      </c>
      <c r="AC180" s="210">
        <v>7242338</v>
      </c>
      <c r="AD180" s="210">
        <v>7242338</v>
      </c>
      <c r="AE180" s="210">
        <v>7242338</v>
      </c>
      <c r="AF180" s="210">
        <f t="shared" si="43"/>
        <v>28969352</v>
      </c>
      <c r="AG180" s="210">
        <v>7180274</v>
      </c>
      <c r="AH180" s="210">
        <v>6980510</v>
      </c>
      <c r="AI180" s="210">
        <v>6904075.75</v>
      </c>
      <c r="AJ180" s="210">
        <v>7367159</v>
      </c>
      <c r="AK180" s="210">
        <f t="shared" si="44"/>
        <v>28432018.75</v>
      </c>
    </row>
    <row r="181" spans="1:37">
      <c r="A181" t="s">
        <v>21</v>
      </c>
      <c r="B181" t="s">
        <v>37</v>
      </c>
      <c r="C181" t="s">
        <v>59</v>
      </c>
      <c r="D181" s="198" t="s">
        <v>357</v>
      </c>
      <c r="E181" s="195" t="s">
        <v>358</v>
      </c>
      <c r="F181" s="210">
        <v>9539291</v>
      </c>
      <c r="G181" s="210">
        <v>2384822</v>
      </c>
      <c r="H181" s="210">
        <v>2384823</v>
      </c>
      <c r="I181" s="210">
        <v>2384823</v>
      </c>
      <c r="J181" s="210">
        <v>2384823</v>
      </c>
      <c r="K181" s="210">
        <f t="shared" si="39"/>
        <v>9539291</v>
      </c>
      <c r="L181" s="210">
        <v>2384822</v>
      </c>
      <c r="M181" s="210">
        <v>2384823</v>
      </c>
      <c r="N181" s="210">
        <v>2384823</v>
      </c>
      <c r="O181" s="210">
        <v>2384823</v>
      </c>
      <c r="P181" s="210">
        <f t="shared" si="40"/>
        <v>9539291</v>
      </c>
      <c r="Q181" s="210">
        <v>2384822</v>
      </c>
      <c r="R181" s="210">
        <v>2384823</v>
      </c>
      <c r="S181" s="210">
        <v>2384823</v>
      </c>
      <c r="T181" s="210">
        <v>2384823</v>
      </c>
      <c r="U181" s="210">
        <f t="shared" si="41"/>
        <v>9539291</v>
      </c>
      <c r="V181" s="210">
        <v>9539291</v>
      </c>
      <c r="W181" s="210">
        <v>2384822</v>
      </c>
      <c r="X181" s="210">
        <v>2384823</v>
      </c>
      <c r="Y181" s="210">
        <v>2384823</v>
      </c>
      <c r="Z181" s="210">
        <v>2384823</v>
      </c>
      <c r="AA181" s="210">
        <f t="shared" si="42"/>
        <v>9539291</v>
      </c>
      <c r="AB181" s="210">
        <v>2220300</v>
      </c>
      <c r="AC181" s="210">
        <v>2196000</v>
      </c>
      <c r="AD181" s="210">
        <v>2526500</v>
      </c>
      <c r="AE181" s="210">
        <v>2530300</v>
      </c>
      <c r="AF181" s="210">
        <f t="shared" si="43"/>
        <v>9473100</v>
      </c>
      <c r="AG181" s="210">
        <v>2220300</v>
      </c>
      <c r="AH181" s="210">
        <v>2196000</v>
      </c>
      <c r="AI181" s="210">
        <v>2526500</v>
      </c>
      <c r="AJ181" s="210">
        <v>2447700</v>
      </c>
      <c r="AK181" s="210">
        <f t="shared" si="44"/>
        <v>9390500</v>
      </c>
    </row>
    <row r="182" spans="1:37">
      <c r="A182" t="s">
        <v>17</v>
      </c>
      <c r="B182" t="s">
        <v>31</v>
      </c>
      <c r="C182" t="s">
        <v>49</v>
      </c>
      <c r="D182" s="198" t="s">
        <v>359</v>
      </c>
      <c r="E182" s="195" t="s">
        <v>360</v>
      </c>
      <c r="F182" s="210">
        <v>57676760</v>
      </c>
      <c r="G182" s="210">
        <v>14419190</v>
      </c>
      <c r="H182" s="210">
        <v>14419190</v>
      </c>
      <c r="I182" s="210">
        <v>14419190</v>
      </c>
      <c r="J182" s="210">
        <v>14419190</v>
      </c>
      <c r="K182" s="210">
        <f t="shared" si="39"/>
        <v>57676760</v>
      </c>
      <c r="L182" s="210">
        <v>14419190</v>
      </c>
      <c r="M182" s="210">
        <v>14419190</v>
      </c>
      <c r="N182" s="210">
        <v>14419190</v>
      </c>
      <c r="O182" s="210">
        <v>14419190</v>
      </c>
      <c r="P182" s="210">
        <f t="shared" si="40"/>
        <v>57676760</v>
      </c>
      <c r="Q182" s="210">
        <v>14419190</v>
      </c>
      <c r="R182" s="210">
        <v>14419190</v>
      </c>
      <c r="S182" s="210">
        <v>14419190</v>
      </c>
      <c r="T182" s="210">
        <v>14419190</v>
      </c>
      <c r="U182" s="210">
        <f t="shared" si="41"/>
        <v>57676760</v>
      </c>
      <c r="V182" s="210">
        <v>57676867</v>
      </c>
      <c r="W182" s="210">
        <v>14419216.75</v>
      </c>
      <c r="X182" s="210">
        <v>14419217</v>
      </c>
      <c r="Y182" s="210">
        <v>14419217</v>
      </c>
      <c r="Z182" s="210">
        <v>14419216</v>
      </c>
      <c r="AA182" s="210">
        <f t="shared" si="42"/>
        <v>57676866.75</v>
      </c>
      <c r="AB182" s="210">
        <v>14419217</v>
      </c>
      <c r="AC182" s="210">
        <v>14419217</v>
      </c>
      <c r="AD182" s="210">
        <v>14419217</v>
      </c>
      <c r="AE182" s="210">
        <v>14419216</v>
      </c>
      <c r="AF182" s="210">
        <f t="shared" si="43"/>
        <v>57676867</v>
      </c>
      <c r="AG182" s="210">
        <v>14419216</v>
      </c>
      <c r="AH182" s="210">
        <v>16726286</v>
      </c>
      <c r="AI182" s="210">
        <v>12440949</v>
      </c>
      <c r="AJ182" s="210">
        <v>15915092</v>
      </c>
      <c r="AK182" s="210">
        <f t="shared" si="44"/>
        <v>59501543</v>
      </c>
    </row>
    <row r="183" spans="1:37">
      <c r="A183" t="s">
        <v>17</v>
      </c>
      <c r="B183" t="s">
        <v>31</v>
      </c>
      <c r="C183" t="s">
        <v>49</v>
      </c>
      <c r="D183" s="198" t="s">
        <v>361</v>
      </c>
      <c r="E183" s="195" t="s">
        <v>362</v>
      </c>
      <c r="F183" s="210">
        <v>38141662</v>
      </c>
      <c r="G183" s="210">
        <v>12712222</v>
      </c>
      <c r="H183" s="210">
        <v>8476480</v>
      </c>
      <c r="I183" s="210">
        <v>8476480</v>
      </c>
      <c r="J183" s="210">
        <v>8476480</v>
      </c>
      <c r="K183" s="210">
        <f t="shared" si="39"/>
        <v>38141662</v>
      </c>
      <c r="L183" s="210">
        <v>12712222</v>
      </c>
      <c r="M183" s="210">
        <v>8476480</v>
      </c>
      <c r="N183" s="210">
        <v>8476480</v>
      </c>
      <c r="O183" s="210">
        <v>8476480</v>
      </c>
      <c r="P183" s="210">
        <f t="shared" si="40"/>
        <v>38141662</v>
      </c>
      <c r="Q183" s="210">
        <v>12712222</v>
      </c>
      <c r="R183" s="210">
        <v>8476480</v>
      </c>
      <c r="S183" s="210">
        <v>8476480</v>
      </c>
      <c r="T183" s="210">
        <v>8476480</v>
      </c>
      <c r="U183" s="210">
        <f t="shared" si="41"/>
        <v>38141662</v>
      </c>
      <c r="V183" s="210">
        <v>38141662</v>
      </c>
      <c r="W183" s="210">
        <v>12712222</v>
      </c>
      <c r="X183" s="210">
        <v>8476480</v>
      </c>
      <c r="Y183" s="210">
        <v>8476480</v>
      </c>
      <c r="Z183" s="210">
        <v>8476480</v>
      </c>
      <c r="AA183" s="210">
        <f t="shared" si="42"/>
        <v>38141662</v>
      </c>
      <c r="AB183" s="210">
        <v>12712222</v>
      </c>
      <c r="AC183" s="210">
        <v>8476480</v>
      </c>
      <c r="AD183" s="210">
        <v>8476480</v>
      </c>
      <c r="AE183" s="210">
        <v>8476480</v>
      </c>
      <c r="AF183" s="210">
        <f t="shared" si="43"/>
        <v>38141662</v>
      </c>
      <c r="AG183" s="210">
        <v>12300249</v>
      </c>
      <c r="AH183" s="210">
        <v>8263601</v>
      </c>
      <c r="AI183" s="210">
        <v>6918429</v>
      </c>
      <c r="AJ183" s="210">
        <v>10659383</v>
      </c>
      <c r="AK183" s="210">
        <f t="shared" si="44"/>
        <v>38141662</v>
      </c>
    </row>
    <row r="184" spans="1:37" ht="15.75" thickBot="1">
      <c r="A184" t="s">
        <v>15</v>
      </c>
      <c r="B184" t="s">
        <v>27</v>
      </c>
      <c r="C184" t="s">
        <v>41</v>
      </c>
      <c r="D184" s="199" t="s">
        <v>363</v>
      </c>
      <c r="E184" s="200" t="s">
        <v>364</v>
      </c>
      <c r="F184" s="211">
        <v>12202508</v>
      </c>
      <c r="G184" s="211">
        <v>2799877</v>
      </c>
      <c r="H184" s="211">
        <v>2799877</v>
      </c>
      <c r="I184" s="211">
        <v>2799877</v>
      </c>
      <c r="J184" s="211">
        <v>2799877</v>
      </c>
      <c r="K184" s="211">
        <f t="shared" si="39"/>
        <v>11199508</v>
      </c>
      <c r="L184" s="211">
        <v>2799877</v>
      </c>
      <c r="M184" s="211">
        <v>2799877</v>
      </c>
      <c r="N184" s="211">
        <v>2799877</v>
      </c>
      <c r="O184" s="211">
        <v>2799877</v>
      </c>
      <c r="P184" s="211">
        <f t="shared" si="40"/>
        <v>11199508</v>
      </c>
      <c r="Q184" s="211">
        <v>2799877</v>
      </c>
      <c r="R184" s="211">
        <v>2799877</v>
      </c>
      <c r="S184" s="211">
        <v>2799877</v>
      </c>
      <c r="T184" s="211">
        <v>2799877</v>
      </c>
      <c r="U184" s="211">
        <f t="shared" si="41"/>
        <v>11199508</v>
      </c>
      <c r="V184" s="211">
        <v>12202508</v>
      </c>
      <c r="W184" s="211">
        <v>2737377</v>
      </c>
      <c r="X184" s="211">
        <v>2737377</v>
      </c>
      <c r="Y184" s="211">
        <v>2862377</v>
      </c>
      <c r="Z184" s="211">
        <v>2862377</v>
      </c>
      <c r="AA184" s="211">
        <f t="shared" si="42"/>
        <v>11199508</v>
      </c>
      <c r="AB184" s="211">
        <v>2737377</v>
      </c>
      <c r="AC184" s="211">
        <v>2737377</v>
      </c>
      <c r="AD184" s="211">
        <v>2862377</v>
      </c>
      <c r="AE184" s="211">
        <v>2862377</v>
      </c>
      <c r="AF184" s="211">
        <f t="shared" si="43"/>
        <v>11199508</v>
      </c>
      <c r="AG184" s="211">
        <v>2737377</v>
      </c>
      <c r="AH184" s="211">
        <v>2737377</v>
      </c>
      <c r="AI184" s="211">
        <v>2862377</v>
      </c>
      <c r="AJ184" s="211">
        <v>2862377</v>
      </c>
      <c r="AK184" s="211">
        <f t="shared" si="44"/>
        <v>11199508</v>
      </c>
    </row>
  </sheetData>
  <pageMargins left="0.7" right="0.7" top="0.75" bottom="0.75" header="0.3" footer="0.3"/>
  <pageSetup paperSize="9" orientation="portrait" r:id="rId1"/>
  <ignoredErrors>
    <ignoredError sqref="P35:P184 AF35:AF18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P200"/>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7109375" style="26" customWidth="1" collapsed="1"/>
    <col min="6" max="6" width="56.7109375" style="26" bestFit="1" customWidth="1"/>
    <col min="7" max="8" width="18.7109375" style="26" hidden="1" customWidth="1" outlineLevel="1"/>
    <col min="9" max="9" width="18.7109375" style="26" customWidth="1" collapsed="1"/>
    <col min="10" max="11" width="18.7109375" style="26" hidden="1" customWidth="1" outlineLevel="1"/>
    <col min="12" max="12" width="18.7109375" style="26" customWidth="1" collapsed="1"/>
    <col min="13" max="14" width="18.7109375" style="26" hidden="1" customWidth="1" outlineLevel="1"/>
    <col min="15" max="15" width="18.7109375" style="26" customWidth="1" collapsed="1"/>
    <col min="16" max="17" width="4.7109375" style="26" customWidth="1"/>
    <col min="18" max="16384" width="8.85546875" style="26"/>
  </cols>
  <sheetData>
    <row r="1" spans="1:16" ht="9.9499999999999993" customHeight="1">
      <c r="A1" s="370" t="s">
        <v>431</v>
      </c>
      <c r="B1" s="370"/>
      <c r="C1" s="370"/>
      <c r="D1" s="370"/>
      <c r="E1" s="370"/>
      <c r="F1" s="370"/>
      <c r="G1" s="370"/>
      <c r="H1" s="370"/>
      <c r="I1" s="370"/>
      <c r="J1" s="370"/>
      <c r="K1" s="370"/>
      <c r="L1" s="370"/>
      <c r="M1" s="370"/>
      <c r="N1" s="370"/>
      <c r="O1" s="370"/>
      <c r="P1" s="125"/>
    </row>
    <row r="2" spans="1:16" ht="9.9499999999999993" customHeight="1">
      <c r="A2" s="370"/>
      <c r="B2" s="370"/>
      <c r="C2" s="370"/>
      <c r="D2" s="370"/>
      <c r="E2" s="370"/>
      <c r="F2" s="370"/>
      <c r="G2" s="370"/>
      <c r="H2" s="370"/>
      <c r="I2" s="370"/>
      <c r="J2" s="370"/>
      <c r="K2" s="370"/>
      <c r="L2" s="370"/>
      <c r="M2" s="370"/>
      <c r="N2" s="370"/>
      <c r="O2" s="370"/>
      <c r="P2" s="125"/>
    </row>
    <row r="3" spans="1:16" ht="9.9499999999999993" customHeight="1">
      <c r="A3" s="370"/>
      <c r="B3" s="370"/>
      <c r="C3" s="370"/>
      <c r="D3" s="370"/>
      <c r="E3" s="370"/>
      <c r="F3" s="370"/>
      <c r="G3" s="370"/>
      <c r="H3" s="370"/>
      <c r="I3" s="370"/>
      <c r="J3" s="370"/>
      <c r="K3" s="370"/>
      <c r="L3" s="370"/>
      <c r="M3" s="370"/>
      <c r="N3" s="370"/>
      <c r="O3" s="370"/>
      <c r="P3" s="125"/>
    </row>
    <row r="4" spans="1:16" ht="15.75">
      <c r="A4" s="371"/>
      <c r="B4" s="371"/>
      <c r="C4" s="371"/>
      <c r="D4" s="371"/>
      <c r="E4" s="371"/>
      <c r="F4" s="371"/>
      <c r="G4" s="371"/>
      <c r="H4" s="371"/>
      <c r="I4" s="371"/>
      <c r="J4" s="371"/>
      <c r="K4" s="371"/>
      <c r="L4" s="371"/>
      <c r="M4" s="371"/>
      <c r="N4" s="371"/>
      <c r="O4" s="371"/>
      <c r="P4" s="125"/>
    </row>
    <row r="5" spans="1:16" ht="9.9499999999999993" customHeight="1">
      <c r="A5" s="106"/>
      <c r="B5" s="106"/>
      <c r="C5" s="106"/>
      <c r="D5" s="106"/>
      <c r="E5" s="106"/>
      <c r="F5" s="106"/>
      <c r="G5" s="106"/>
      <c r="H5" s="106"/>
      <c r="I5" s="106"/>
      <c r="J5" s="106"/>
      <c r="K5" s="106"/>
      <c r="L5" s="106"/>
      <c r="M5" s="106"/>
      <c r="N5" s="106"/>
      <c r="O5" s="106"/>
      <c r="P5" s="125"/>
    </row>
    <row r="6" spans="1:16" ht="9.9499999999999993" customHeight="1">
      <c r="A6" s="106"/>
      <c r="B6" s="106"/>
      <c r="C6" s="106"/>
      <c r="D6" s="106"/>
      <c r="E6" s="106"/>
      <c r="F6" s="106"/>
      <c r="G6" s="106"/>
      <c r="H6" s="106"/>
      <c r="I6" s="106"/>
      <c r="J6" s="106"/>
      <c r="K6" s="106"/>
      <c r="L6" s="106"/>
      <c r="M6" s="106"/>
      <c r="N6" s="106"/>
      <c r="O6" s="106"/>
      <c r="P6" s="125"/>
    </row>
    <row r="7" spans="1:16" ht="15" customHeight="1"/>
    <row r="8" spans="1:16" ht="15" customHeight="1">
      <c r="A8" s="106"/>
      <c r="B8" s="106"/>
      <c r="C8" s="106"/>
      <c r="D8" s="106"/>
      <c r="E8" s="107" t="s">
        <v>2</v>
      </c>
      <c r="F8" s="107"/>
      <c r="G8" s="106"/>
      <c r="H8" s="106"/>
      <c r="I8" s="106"/>
      <c r="J8" s="106"/>
      <c r="K8" s="106"/>
      <c r="L8" s="106"/>
      <c r="M8" s="106"/>
      <c r="N8" s="106"/>
      <c r="O8" s="106"/>
      <c r="P8" s="125"/>
    </row>
    <row r="9" spans="1:16" s="5" customFormat="1" ht="16.5" customHeight="1" thickBot="1">
      <c r="A9" s="110"/>
      <c r="B9" s="110"/>
      <c r="C9" s="110"/>
      <c r="D9" s="110"/>
      <c r="E9" s="111"/>
      <c r="F9" s="364" t="s">
        <v>2315</v>
      </c>
      <c r="G9" s="110"/>
      <c r="H9" s="110"/>
      <c r="I9" s="110"/>
      <c r="J9" s="110"/>
      <c r="K9" s="110"/>
      <c r="L9" s="110"/>
      <c r="M9" s="110"/>
      <c r="N9" s="110"/>
      <c r="O9" s="110"/>
      <c r="P9" s="26"/>
    </row>
    <row r="10" spans="1:16" s="185" customFormat="1" ht="15.75" hidden="1" thickBot="1">
      <c r="A10" s="184"/>
      <c r="B10" s="184"/>
      <c r="C10" s="184"/>
      <c r="D10" s="184"/>
      <c r="G10" s="185">
        <v>3</v>
      </c>
      <c r="H10" s="185">
        <v>4</v>
      </c>
      <c r="J10" s="185">
        <v>8</v>
      </c>
      <c r="K10" s="185">
        <v>5</v>
      </c>
      <c r="M10" s="185">
        <v>13</v>
      </c>
      <c r="N10" s="185">
        <v>5</v>
      </c>
    </row>
    <row r="11" spans="1:16" ht="15.75" customHeight="1" thickBot="1">
      <c r="E11" s="34"/>
      <c r="F11" s="28"/>
      <c r="G11" s="376" t="s">
        <v>396</v>
      </c>
      <c r="H11" s="377"/>
      <c r="I11" s="378"/>
      <c r="J11" s="379" t="s">
        <v>397</v>
      </c>
      <c r="K11" s="380"/>
      <c r="L11" s="381"/>
      <c r="M11" s="379" t="s">
        <v>398</v>
      </c>
      <c r="N11" s="380"/>
      <c r="O11" s="381"/>
    </row>
    <row r="12" spans="1:16" ht="45.75" thickBot="1">
      <c r="E12" s="28"/>
      <c r="F12" s="28"/>
      <c r="G12" s="53" t="s">
        <v>394</v>
      </c>
      <c r="H12" s="55" t="s">
        <v>393</v>
      </c>
      <c r="I12" s="160" t="s">
        <v>2314</v>
      </c>
      <c r="J12" s="50" t="s">
        <v>394</v>
      </c>
      <c r="K12" s="65" t="s">
        <v>393</v>
      </c>
      <c r="L12" s="363" t="s">
        <v>2314</v>
      </c>
      <c r="M12" s="50" t="s">
        <v>394</v>
      </c>
      <c r="N12" s="65" t="s">
        <v>393</v>
      </c>
      <c r="O12" s="363" t="s">
        <v>2314</v>
      </c>
    </row>
    <row r="13" spans="1:16" ht="15" customHeight="1" thickBot="1">
      <c r="B13" s="53" t="s">
        <v>387</v>
      </c>
      <c r="C13" s="54" t="s">
        <v>413</v>
      </c>
      <c r="D13" s="55" t="s">
        <v>389</v>
      </c>
      <c r="E13" s="65" t="s">
        <v>8</v>
      </c>
      <c r="F13" s="64" t="s">
        <v>9</v>
      </c>
      <c r="G13" s="188" t="s">
        <v>378</v>
      </c>
      <c r="H13" s="187" t="s">
        <v>406</v>
      </c>
      <c r="I13" s="189" t="s">
        <v>384</v>
      </c>
      <c r="J13" s="188" t="s">
        <v>475</v>
      </c>
      <c r="K13" s="187" t="s">
        <v>426</v>
      </c>
      <c r="L13" s="189" t="s">
        <v>476</v>
      </c>
      <c r="M13" s="188" t="s">
        <v>475</v>
      </c>
      <c r="N13" s="187" t="s">
        <v>426</v>
      </c>
      <c r="O13" s="189" t="s">
        <v>476</v>
      </c>
    </row>
    <row r="14" spans="1:16" ht="16.5" customHeight="1">
      <c r="B14" s="39"/>
      <c r="C14" s="43"/>
      <c r="D14" s="45"/>
      <c r="E14" s="40" t="s">
        <v>1</v>
      </c>
      <c r="F14" s="84" t="s">
        <v>3</v>
      </c>
      <c r="G14" s="85">
        <f>SUM('NEA Backsheet'!F7:I7)</f>
        <v>5588867</v>
      </c>
      <c r="H14" s="86">
        <f>VLOOKUP($E14,'Population All (2014)'!$D$11:$H$188,H$10,0)</f>
        <v>54779871.998999998</v>
      </c>
      <c r="I14" s="87">
        <f>G14/H14*100000</f>
        <v>10202.40974659821</v>
      </c>
      <c r="J14" s="85">
        <f>SUM('NEA Backsheet'!J190:M190)</f>
        <v>5597917.5726945344</v>
      </c>
      <c r="K14" s="86">
        <f>VLOOKUP($E14,'Population All (2014)'!$D$11:$H$188,K$10,0)</f>
        <v>55218701</v>
      </c>
      <c r="L14" s="87">
        <f>J14/K14*100000</f>
        <v>10137.720502868284</v>
      </c>
      <c r="M14" s="85">
        <f>SUM('NEA Backsheet'!J7:M7)</f>
        <v>5709189</v>
      </c>
      <c r="N14" s="86">
        <f>VLOOKUP($E14,'Population All (2014)'!$D$11:$H$188,N$10,0)</f>
        <v>55218701</v>
      </c>
      <c r="O14" s="87">
        <f>M14/N14*100000</f>
        <v>10339.230906572757</v>
      </c>
    </row>
    <row r="15" spans="1:16" ht="16.5" customHeight="1">
      <c r="B15" s="42" t="s">
        <v>16</v>
      </c>
      <c r="C15" s="44"/>
      <c r="D15" s="45"/>
      <c r="E15" s="43" t="s">
        <v>15</v>
      </c>
      <c r="F15" s="88" t="s">
        <v>16</v>
      </c>
      <c r="G15" s="89">
        <f>SUM('NEA Backsheet'!F8:I8)</f>
        <v>1762926.5747856887</v>
      </c>
      <c r="H15" s="90">
        <f>VLOOKUP($E15,'Population All (2014)'!$D$11:$H$188,H$10,0)</f>
        <v>15176847.208999997</v>
      </c>
      <c r="I15" s="91">
        <f t="shared" ref="I15:I78" si="0">G15/H15*100000</f>
        <v>11615.894595949141</v>
      </c>
      <c r="J15" s="89">
        <f>SUM('NEA Backsheet'!J191:M191)</f>
        <v>1752128.2744287243</v>
      </c>
      <c r="K15" s="90">
        <f>VLOOKUP($E15,'Population All (2014)'!$D$11:$H$188,K$10,0)</f>
        <v>15241526.049000001</v>
      </c>
      <c r="L15" s="91">
        <f t="shared" ref="L15:L78" si="1">J15/K15*100000</f>
        <v>11495.753566905341</v>
      </c>
      <c r="M15" s="89">
        <f>SUM('NEA Backsheet'!J8:M8)</f>
        <v>1791456.0913113975</v>
      </c>
      <c r="N15" s="90">
        <f>VLOOKUP($E15,'Population All (2014)'!$D$11:$H$188,N$10,0)</f>
        <v>15241526.049000001</v>
      </c>
      <c r="O15" s="91">
        <f t="shared" ref="O15:O78" si="2">M15/N15*100000</f>
        <v>11753.784270367962</v>
      </c>
    </row>
    <row r="16" spans="1:16" ht="16.5" customHeight="1">
      <c r="B16" s="42" t="s">
        <v>18</v>
      </c>
      <c r="C16" s="44"/>
      <c r="D16" s="45"/>
      <c r="E16" s="43" t="s">
        <v>17</v>
      </c>
      <c r="F16" s="88" t="s">
        <v>18</v>
      </c>
      <c r="G16" s="89">
        <f>SUM('NEA Backsheet'!F9:I9)</f>
        <v>1731224.2220095384</v>
      </c>
      <c r="H16" s="90">
        <f>VLOOKUP($E16,'Population All (2014)'!$D$11:$H$188,H$10,0)</f>
        <v>16755268.264000002</v>
      </c>
      <c r="I16" s="91">
        <f t="shared" si="0"/>
        <v>10332.417211899903</v>
      </c>
      <c r="J16" s="89">
        <f>SUM('NEA Backsheet'!J192:M192)</f>
        <v>1738152.0311604184</v>
      </c>
      <c r="K16" s="90">
        <f>VLOOKUP($E16,'Population All (2014)'!$D$11:$H$188,K$10,0)</f>
        <v>16880973.777999997</v>
      </c>
      <c r="L16" s="91">
        <f t="shared" si="1"/>
        <v>10296.515201188524</v>
      </c>
      <c r="M16" s="89">
        <f>SUM('NEA Backsheet'!J9:M9)</f>
        <v>1771411.1025644001</v>
      </c>
      <c r="N16" s="90">
        <f>VLOOKUP($E16,'Population All (2014)'!$D$11:$H$188,N$10,0)</f>
        <v>16880973.777999997</v>
      </c>
      <c r="O16" s="91">
        <f t="shared" si="2"/>
        <v>10493.536248915796</v>
      </c>
    </row>
    <row r="17" spans="2:15" ht="16.5" customHeight="1">
      <c r="B17" s="42" t="s">
        <v>20</v>
      </c>
      <c r="C17" s="44"/>
      <c r="D17" s="45"/>
      <c r="E17" s="43" t="s">
        <v>19</v>
      </c>
      <c r="F17" s="88" t="s">
        <v>20</v>
      </c>
      <c r="G17" s="89">
        <f>SUM('NEA Backsheet'!F10:I10)</f>
        <v>743847.742779091</v>
      </c>
      <c r="H17" s="90">
        <f>VLOOKUP($E17,'Population All (2014)'!$D$11:$H$188,H$10,0)</f>
        <v>8697366.8169999998</v>
      </c>
      <c r="I17" s="91">
        <f t="shared" si="0"/>
        <v>8552.5626138379648</v>
      </c>
      <c r="J17" s="89">
        <f>SUM('NEA Backsheet'!J193:M193)</f>
        <v>748718.60016296478</v>
      </c>
      <c r="K17" s="90">
        <f>VLOOKUP($E17,'Population All (2014)'!$D$11:$H$188,K$10,0)</f>
        <v>8832369.5420000013</v>
      </c>
      <c r="L17" s="91">
        <f t="shared" si="1"/>
        <v>8476.9845351536878</v>
      </c>
      <c r="M17" s="89">
        <f>SUM('NEA Backsheet'!J10:M10)</f>
        <v>745868.4184042064</v>
      </c>
      <c r="N17" s="90">
        <f>VLOOKUP($E17,'Population All (2014)'!$D$11:$H$188,N$10,0)</f>
        <v>8832369.5420000013</v>
      </c>
      <c r="O17" s="91">
        <f t="shared" si="2"/>
        <v>8444.7148056637125</v>
      </c>
    </row>
    <row r="18" spans="2:15" ht="16.5" customHeight="1">
      <c r="B18" s="42" t="s">
        <v>22</v>
      </c>
      <c r="C18" s="44"/>
      <c r="D18" s="45"/>
      <c r="E18" s="43" t="s">
        <v>21</v>
      </c>
      <c r="F18" s="88" t="s">
        <v>22</v>
      </c>
      <c r="G18" s="89">
        <f>SUM('NEA Backsheet'!F11:I11)</f>
        <v>1350868.4604256817</v>
      </c>
      <c r="H18" s="90">
        <f>VLOOKUP($E18,'Population All (2014)'!$D$11:$H$188,H$10,0)</f>
        <v>14150389.708999995</v>
      </c>
      <c r="I18" s="91">
        <f t="shared" si="0"/>
        <v>9546.5106488657075</v>
      </c>
      <c r="J18" s="89">
        <f>SUM('NEA Backsheet'!J194:M194)</f>
        <v>1358918.6669424272</v>
      </c>
      <c r="K18" s="90">
        <f>VLOOKUP($E18,'Population All (2014)'!$D$11:$H$188,K$10,0)</f>
        <v>14263831.630999997</v>
      </c>
      <c r="L18" s="91">
        <f t="shared" si="1"/>
        <v>9527.024029006694</v>
      </c>
      <c r="M18" s="89">
        <f>SUM('NEA Backsheet'!J11:M11)</f>
        <v>1400453.3877199967</v>
      </c>
      <c r="N18" s="90">
        <f>VLOOKUP($E18,'Population All (2014)'!$D$11:$H$188,N$10,0)</f>
        <v>14263831.630999997</v>
      </c>
      <c r="O18" s="91">
        <f>M18/N18*100000</f>
        <v>9818.2131137635624</v>
      </c>
    </row>
    <row r="19" spans="2:15" ht="16.5" customHeight="1">
      <c r="B19" s="42"/>
      <c r="C19" s="43" t="s">
        <v>24</v>
      </c>
      <c r="D19" s="45"/>
      <c r="E19" s="43" t="s">
        <v>23</v>
      </c>
      <c r="F19" s="88" t="s">
        <v>24</v>
      </c>
      <c r="G19" s="89">
        <f>SUM('NEA Backsheet'!F12:I12)</f>
        <v>313712.84094670473</v>
      </c>
      <c r="H19" s="90">
        <f>VLOOKUP($E19,'Population All (2014)'!$D$11:$H$188,H$10,0)</f>
        <v>2627362.8810000001</v>
      </c>
      <c r="I19" s="91">
        <f t="shared" si="0"/>
        <v>11940.217440664403</v>
      </c>
      <c r="J19" s="89">
        <f>SUM('NEA Backsheet'!J195:M195)</f>
        <v>316618.71157655295</v>
      </c>
      <c r="K19" s="90">
        <f>VLOOKUP($E19,'Population All (2014)'!$D$11:$H$188,K$10,0)</f>
        <v>2636127.7250000006</v>
      </c>
      <c r="L19" s="91">
        <f t="shared" si="1"/>
        <v>12010.750032096903</v>
      </c>
      <c r="M19" s="89">
        <f>SUM('NEA Backsheet'!J12:M12)</f>
        <v>323399.67348896898</v>
      </c>
      <c r="N19" s="90">
        <f>VLOOKUP($E19,'Population All (2014)'!$D$11:$H$188,N$10,0)</f>
        <v>2636127.7250000006</v>
      </c>
      <c r="O19" s="91">
        <f t="shared" si="2"/>
        <v>12267.981950266423</v>
      </c>
    </row>
    <row r="20" spans="2:15" ht="16.5" customHeight="1">
      <c r="B20" s="42"/>
      <c r="C20" s="43" t="s">
        <v>26</v>
      </c>
      <c r="D20" s="45"/>
      <c r="E20" s="43" t="s">
        <v>25</v>
      </c>
      <c r="F20" s="88" t="s">
        <v>26</v>
      </c>
      <c r="G20" s="89">
        <f>SUM('NEA Backsheet'!F13:I13)</f>
        <v>874764.36366161634</v>
      </c>
      <c r="H20" s="90">
        <f>VLOOKUP($E20,'Population All (2014)'!$D$11:$H$188,H$10,0)</f>
        <v>7161637.5360000003</v>
      </c>
      <c r="I20" s="91">
        <f t="shared" si="0"/>
        <v>12214.58582990783</v>
      </c>
      <c r="J20" s="89">
        <f>SUM('NEA Backsheet'!J196:M196)</f>
        <v>870272.92188151705</v>
      </c>
      <c r="K20" s="90">
        <f>VLOOKUP($E20,'Population All (2014)'!$D$11:$H$188,K$10,0)</f>
        <v>7190524.9559999993</v>
      </c>
      <c r="L20" s="91">
        <f t="shared" si="1"/>
        <v>12103.051268257321</v>
      </c>
      <c r="M20" s="89">
        <f>SUM('NEA Backsheet'!J13:M13)</f>
        <v>877476.925666461</v>
      </c>
      <c r="N20" s="90">
        <f>VLOOKUP($E20,'Population All (2014)'!$D$11:$H$188,N$10,0)</f>
        <v>7190524.9559999993</v>
      </c>
      <c r="O20" s="91">
        <f t="shared" si="2"/>
        <v>12203.238720898489</v>
      </c>
    </row>
    <row r="21" spans="2:15" ht="16.5" customHeight="1">
      <c r="B21" s="42"/>
      <c r="C21" s="43" t="s">
        <v>28</v>
      </c>
      <c r="D21" s="45"/>
      <c r="E21" s="43" t="s">
        <v>27</v>
      </c>
      <c r="F21" s="88" t="s">
        <v>28</v>
      </c>
      <c r="G21" s="89">
        <f>SUM('NEA Backsheet'!F14:I14)</f>
        <v>574449.37017736782</v>
      </c>
      <c r="H21" s="90">
        <f>VLOOKUP($E21,'Population All (2014)'!$D$11:$H$188,H$10,0)</f>
        <v>5387846.7919999994</v>
      </c>
      <c r="I21" s="91">
        <f t="shared" si="0"/>
        <v>10661.947014349475</v>
      </c>
      <c r="J21" s="89">
        <f>SUM('NEA Backsheet'!J197:M197)</f>
        <v>565236.64097065432</v>
      </c>
      <c r="K21" s="90">
        <f>VLOOKUP($E21,'Population All (2014)'!$D$11:$H$188,K$10,0)</f>
        <v>5414873.3680000007</v>
      </c>
      <c r="L21" s="91">
        <f t="shared" si="1"/>
        <v>10438.593897892502</v>
      </c>
      <c r="M21" s="89">
        <f>SUM('NEA Backsheet'!J14:M14)</f>
        <v>590579.49215596716</v>
      </c>
      <c r="N21" s="90">
        <f>VLOOKUP($E21,'Population All (2014)'!$D$11:$H$188,N$10,0)</f>
        <v>5414873.3680000007</v>
      </c>
      <c r="O21" s="91">
        <f t="shared" si="2"/>
        <v>10906.616868384854</v>
      </c>
    </row>
    <row r="22" spans="2:15" ht="16.5" customHeight="1">
      <c r="B22" s="42"/>
      <c r="C22" s="43" t="s">
        <v>30</v>
      </c>
      <c r="D22" s="45"/>
      <c r="E22" s="43" t="s">
        <v>29</v>
      </c>
      <c r="F22" s="88" t="s">
        <v>30</v>
      </c>
      <c r="G22" s="89">
        <f>SUM('NEA Backsheet'!F15:I15)</f>
        <v>475903.11948832334</v>
      </c>
      <c r="H22" s="90">
        <f>VLOOKUP($E22,'Population All (2014)'!$D$11:$H$188,H$10,0)</f>
        <v>4670688.1149999993</v>
      </c>
      <c r="I22" s="91">
        <f t="shared" si="0"/>
        <v>10189.143607340253</v>
      </c>
      <c r="J22" s="89">
        <f>SUM('NEA Backsheet'!J198:M198)</f>
        <v>478087.94727549062</v>
      </c>
      <c r="K22" s="90">
        <f>VLOOKUP($E22,'Population All (2014)'!$D$11:$H$188,K$10,0)</f>
        <v>4703686.7320000008</v>
      </c>
      <c r="L22" s="91">
        <f t="shared" si="1"/>
        <v>10164.111143350066</v>
      </c>
      <c r="M22" s="89">
        <f>SUM('NEA Backsheet'!J15:M15)</f>
        <v>497110.10873552982</v>
      </c>
      <c r="N22" s="90">
        <f>VLOOKUP($E22,'Population All (2014)'!$D$11:$H$188,N$10,0)</f>
        <v>4703686.7320000008</v>
      </c>
      <c r="O22" s="91">
        <f t="shared" si="2"/>
        <v>10568.520759548102</v>
      </c>
    </row>
    <row r="23" spans="2:15" ht="16.5" customHeight="1">
      <c r="B23" s="42"/>
      <c r="C23" s="43" t="s">
        <v>32</v>
      </c>
      <c r="D23" s="45"/>
      <c r="E23" s="43" t="s">
        <v>31</v>
      </c>
      <c r="F23" s="88" t="s">
        <v>32</v>
      </c>
      <c r="G23" s="89">
        <f>SUM('NEA Backsheet'!F16:I16)</f>
        <v>640260.51566764433</v>
      </c>
      <c r="H23" s="90">
        <f>VLOOKUP($E23,'Population All (2014)'!$D$11:$H$188,H$10,0)</f>
        <v>5749600.7070000004</v>
      </c>
      <c r="I23" s="91">
        <f t="shared" si="0"/>
        <v>11135.738780749463</v>
      </c>
      <c r="J23" s="89">
        <f>SUM('NEA Backsheet'!J199:M199)</f>
        <v>635213.8667698733</v>
      </c>
      <c r="K23" s="90">
        <f>VLOOKUP($E23,'Population All (2014)'!$D$11:$H$188,K$10,0)</f>
        <v>5784911.9010000005</v>
      </c>
      <c r="L23" s="91">
        <f t="shared" si="1"/>
        <v>10980.527925759216</v>
      </c>
      <c r="M23" s="89">
        <f>SUM('NEA Backsheet'!J16:M16)</f>
        <v>647365.85105191695</v>
      </c>
      <c r="N23" s="90">
        <f>VLOOKUP($E23,'Population All (2014)'!$D$11:$H$188,N$10,0)</f>
        <v>5784911.9010000005</v>
      </c>
      <c r="O23" s="91">
        <f t="shared" si="2"/>
        <v>11190.591354381922</v>
      </c>
    </row>
    <row r="24" spans="2:15" ht="16.5" customHeight="1">
      <c r="B24" s="42"/>
      <c r="C24" s="43" t="s">
        <v>34</v>
      </c>
      <c r="D24" s="45"/>
      <c r="E24" s="43" t="s">
        <v>33</v>
      </c>
      <c r="F24" s="88" t="s">
        <v>34</v>
      </c>
      <c r="G24" s="89">
        <f>SUM('NEA Backsheet'!F17:I17)</f>
        <v>590207.63772175601</v>
      </c>
      <c r="H24" s="90">
        <f>VLOOKUP($E24,'Population All (2014)'!$D$11:$H$188,H$10,0)</f>
        <v>6072131.676</v>
      </c>
      <c r="I24" s="91">
        <f t="shared" si="0"/>
        <v>9719.9413519726841</v>
      </c>
      <c r="J24" s="89">
        <f>SUM('NEA Backsheet'!J200:M200)</f>
        <v>600166.06506689789</v>
      </c>
      <c r="K24" s="90">
        <f>VLOOKUP($E24,'Population All (2014)'!$D$11:$H$188,K$10,0)</f>
        <v>6126014.6440000003</v>
      </c>
      <c r="L24" s="91">
        <f t="shared" si="1"/>
        <v>9797.0066992039974</v>
      </c>
      <c r="M24" s="89">
        <f>SUM('NEA Backsheet'!J17:M17)</f>
        <v>601497.13631774415</v>
      </c>
      <c r="N24" s="90">
        <f>VLOOKUP($E24,'Population All (2014)'!$D$11:$H$188,N$10,0)</f>
        <v>6126014.6440000003</v>
      </c>
      <c r="O24" s="91">
        <f t="shared" si="2"/>
        <v>9818.7348753217266</v>
      </c>
    </row>
    <row r="25" spans="2:15" ht="16.5" customHeight="1">
      <c r="B25" s="42"/>
      <c r="C25" s="43" t="s">
        <v>36</v>
      </c>
      <c r="D25" s="45"/>
      <c r="E25" s="43" t="s">
        <v>35</v>
      </c>
      <c r="F25" s="88" t="s">
        <v>36</v>
      </c>
      <c r="G25" s="89">
        <f>SUM('NEA Backsheet'!F18:I18)</f>
        <v>743847.742779091</v>
      </c>
      <c r="H25" s="90">
        <f>VLOOKUP($E25,'Population All (2014)'!$D$11:$H$188,H$10,0)</f>
        <v>8697366.8169999998</v>
      </c>
      <c r="I25" s="91">
        <f t="shared" si="0"/>
        <v>8552.5626138379648</v>
      </c>
      <c r="J25" s="89">
        <f>SUM('NEA Backsheet'!J201:M201)</f>
        <v>748718.60016296478</v>
      </c>
      <c r="K25" s="90">
        <f>VLOOKUP($E25,'Population All (2014)'!$D$11:$H$188,K$10,0)</f>
        <v>8832369.5420000013</v>
      </c>
      <c r="L25" s="91">
        <f t="shared" si="1"/>
        <v>8476.9845351536878</v>
      </c>
      <c r="M25" s="89">
        <f>SUM('NEA Backsheet'!J18:M18)</f>
        <v>745868.4184042064</v>
      </c>
      <c r="N25" s="90">
        <f>VLOOKUP($E25,'Population All (2014)'!$D$11:$H$188,N$10,0)</f>
        <v>8832369.5420000013</v>
      </c>
      <c r="O25" s="91">
        <f t="shared" si="2"/>
        <v>8444.7148056637125</v>
      </c>
    </row>
    <row r="26" spans="2:15" ht="16.5" customHeight="1">
      <c r="B26" s="42"/>
      <c r="C26" s="43" t="s">
        <v>38</v>
      </c>
      <c r="D26" s="45"/>
      <c r="E26" s="43" t="s">
        <v>37</v>
      </c>
      <c r="F26" s="88" t="s">
        <v>38</v>
      </c>
      <c r="G26" s="89">
        <f>SUM('NEA Backsheet'!F19:I19)</f>
        <v>821093.78737315664</v>
      </c>
      <c r="H26" s="90">
        <f>VLOOKUP($E26,'Population All (2014)'!$D$11:$H$188,H$10,0)</f>
        <v>8949717.5130000021</v>
      </c>
      <c r="I26" s="91">
        <f t="shared" si="0"/>
        <v>9174.521834688845</v>
      </c>
      <c r="J26" s="89">
        <f>SUM('NEA Backsheet'!J202:M202)</f>
        <v>825369.06904975581</v>
      </c>
      <c r="K26" s="90">
        <f>VLOOKUP($E26,'Population All (2014)'!$D$11:$H$188,K$10,0)</f>
        <v>9024480.6920000017</v>
      </c>
      <c r="L26" s="91">
        <f t="shared" si="1"/>
        <v>9145.889910113352</v>
      </c>
      <c r="M26" s="89">
        <f>SUM('NEA Backsheet'!J19:M19)</f>
        <v>853727.00774815679</v>
      </c>
      <c r="N26" s="90">
        <f>VLOOKUP($E26,'Population All (2014)'!$D$11:$H$188,N$10,0)</f>
        <v>9024480.6920000017</v>
      </c>
      <c r="O26" s="91">
        <f t="shared" si="2"/>
        <v>9460.1233786778048</v>
      </c>
    </row>
    <row r="27" spans="2:15" ht="16.5" customHeight="1">
      <c r="B27" s="42"/>
      <c r="C27" s="43" t="s">
        <v>40</v>
      </c>
      <c r="D27" s="45"/>
      <c r="E27" s="43" t="s">
        <v>39</v>
      </c>
      <c r="F27" s="88" t="s">
        <v>40</v>
      </c>
      <c r="G27" s="89">
        <f>SUM('NEA Backsheet'!F20:I20)</f>
        <v>554627.62218433979</v>
      </c>
      <c r="H27" s="90">
        <f>VLOOKUP($E27,'Population All (2014)'!$D$11:$H$188,H$10,0)</f>
        <v>5463519.9620000003</v>
      </c>
      <c r="I27" s="91">
        <f t="shared" si="0"/>
        <v>10151.470591155492</v>
      </c>
      <c r="J27" s="89">
        <f>SUM('NEA Backsheet'!J203:M203)</f>
        <v>558233.74994082819</v>
      </c>
      <c r="K27" s="90">
        <f>VLOOKUP($E27,'Population All (2014)'!$D$11:$H$188,K$10,0)</f>
        <v>5505711.4399999995</v>
      </c>
      <c r="L27" s="91">
        <f t="shared" si="1"/>
        <v>10139.175582017577</v>
      </c>
      <c r="M27" s="89">
        <f>SUM('NEA Backsheet'!J20:M20)</f>
        <v>572164.38643104862</v>
      </c>
      <c r="N27" s="90">
        <f>VLOOKUP($E27,'Population All (2014)'!$D$11:$H$188,N$10,0)</f>
        <v>5505711.4399999995</v>
      </c>
      <c r="O27" s="91">
        <f t="shared" si="2"/>
        <v>10392.197133220056</v>
      </c>
    </row>
    <row r="28" spans="2:15" ht="16.5" customHeight="1">
      <c r="B28" s="42" t="s">
        <v>16</v>
      </c>
      <c r="C28" s="43"/>
      <c r="D28" s="45" t="s">
        <v>42</v>
      </c>
      <c r="E28" s="43" t="s">
        <v>41</v>
      </c>
      <c r="F28" s="88" t="s">
        <v>42</v>
      </c>
      <c r="G28" s="89">
        <f>SUM('NEA Backsheet'!F21:I21)</f>
        <v>574449.37017736782</v>
      </c>
      <c r="H28" s="90">
        <f>VLOOKUP($E28,'Population All (2014)'!$D$11:$H$188,H$10,0)</f>
        <v>5387846.7919999994</v>
      </c>
      <c r="I28" s="91">
        <f t="shared" si="0"/>
        <v>10661.947014349475</v>
      </c>
      <c r="J28" s="89">
        <f>SUM('NEA Backsheet'!J204:M204)</f>
        <v>565236.64097065432</v>
      </c>
      <c r="K28" s="90">
        <f>VLOOKUP($E28,'Population All (2014)'!$D$11:$H$188,K$10,0)</f>
        <v>5414873.3680000007</v>
      </c>
      <c r="L28" s="91">
        <f t="shared" si="1"/>
        <v>10438.593897892502</v>
      </c>
      <c r="M28" s="89">
        <f>SUM('NEA Backsheet'!J21:M21)</f>
        <v>590579.49215596716</v>
      </c>
      <c r="N28" s="90">
        <f>VLOOKUP($E28,'Population All (2014)'!$D$11:$H$188,N$10,0)</f>
        <v>5414873.3680000007</v>
      </c>
      <c r="O28" s="91">
        <f t="shared" si="2"/>
        <v>10906.616868384854</v>
      </c>
    </row>
    <row r="29" spans="2:15" ht="16.5" customHeight="1">
      <c r="B29" s="42" t="s">
        <v>16</v>
      </c>
      <c r="C29" s="43"/>
      <c r="D29" s="45" t="s">
        <v>44</v>
      </c>
      <c r="E29" s="43" t="s">
        <v>43</v>
      </c>
      <c r="F29" s="88" t="s">
        <v>44</v>
      </c>
      <c r="G29" s="89">
        <f>SUM('NEA Backsheet'!F22:I22)</f>
        <v>370103.4357666198</v>
      </c>
      <c r="H29" s="90">
        <f>VLOOKUP($E29,'Population All (2014)'!$D$11:$H$188,H$10,0)</f>
        <v>3124405.8249999997</v>
      </c>
      <c r="I29" s="91">
        <f t="shared" si="0"/>
        <v>11845.562212348643</v>
      </c>
      <c r="J29" s="89">
        <f>SUM('NEA Backsheet'!J205:M205)</f>
        <v>374216.95927893161</v>
      </c>
      <c r="K29" s="90">
        <f>VLOOKUP($E29,'Population All (2014)'!$D$11:$H$188,K$10,0)</f>
        <v>3132652.7380000008</v>
      </c>
      <c r="L29" s="91">
        <f t="shared" si="1"/>
        <v>11945.68918346964</v>
      </c>
      <c r="M29" s="89">
        <f>SUM('NEA Backsheet'!J22:M22)</f>
        <v>379253.0205084671</v>
      </c>
      <c r="N29" s="90">
        <f>VLOOKUP($E29,'Population All (2014)'!$D$11:$H$188,N$10,0)</f>
        <v>3132652.7380000008</v>
      </c>
      <c r="O29" s="91">
        <f t="shared" si="2"/>
        <v>12106.449460804137</v>
      </c>
    </row>
    <row r="30" spans="2:15" ht="16.5" customHeight="1">
      <c r="B30" s="42" t="s">
        <v>16</v>
      </c>
      <c r="C30" s="43"/>
      <c r="D30" s="45" t="s">
        <v>46</v>
      </c>
      <c r="E30" s="43" t="s">
        <v>45</v>
      </c>
      <c r="F30" s="88" t="s">
        <v>46</v>
      </c>
      <c r="G30" s="89">
        <f>SUM('NEA Backsheet'!F23:I23)</f>
        <v>312243.15460478695</v>
      </c>
      <c r="H30" s="90">
        <f>VLOOKUP($E30,'Population All (2014)'!$D$11:$H$188,H$10,0)</f>
        <v>2437476.8419999997</v>
      </c>
      <c r="I30" s="91">
        <f t="shared" si="0"/>
        <v>12810.097278650861</v>
      </c>
      <c r="J30" s="89">
        <f>SUM('NEA Backsheet'!J206:M206)</f>
        <v>312657.27107463271</v>
      </c>
      <c r="K30" s="90">
        <f>VLOOKUP($E30,'Population All (2014)'!$D$11:$H$188,K$10,0)</f>
        <v>2445241.9909999995</v>
      </c>
      <c r="L30" s="91">
        <f t="shared" si="1"/>
        <v>12786.352934613609</v>
      </c>
      <c r="M30" s="89">
        <f>SUM('NEA Backsheet'!J23:M23)</f>
        <v>318816.38585962745</v>
      </c>
      <c r="N30" s="90">
        <f>VLOOKUP($E30,'Population All (2014)'!$D$11:$H$188,N$10,0)</f>
        <v>2445241.9909999995</v>
      </c>
      <c r="O30" s="91">
        <f t="shared" si="2"/>
        <v>13038.234540101495</v>
      </c>
    </row>
    <row r="31" spans="2:15" ht="16.5" customHeight="1">
      <c r="B31" s="42" t="s">
        <v>16</v>
      </c>
      <c r="C31" s="43"/>
      <c r="D31" s="45" t="s">
        <v>48</v>
      </c>
      <c r="E31" s="43" t="s">
        <v>47</v>
      </c>
      <c r="F31" s="88" t="s">
        <v>48</v>
      </c>
      <c r="G31" s="89">
        <f>SUM('NEA Backsheet'!F24:I24)</f>
        <v>399946.40367426648</v>
      </c>
      <c r="H31" s="90">
        <f>VLOOKUP($E31,'Population All (2014)'!$D$11:$H$188,H$10,0)</f>
        <v>3756323.301</v>
      </c>
      <c r="I31" s="91">
        <f t="shared" si="0"/>
        <v>10647.283836505598</v>
      </c>
      <c r="J31" s="89">
        <f>SUM('NEA Backsheet'!J207:M207)</f>
        <v>399676.89751486888</v>
      </c>
      <c r="K31" s="90">
        <f>VLOOKUP($E31,'Population All (2014)'!$D$11:$H$188,K$10,0)</f>
        <v>3774487.165</v>
      </c>
      <c r="L31" s="91">
        <f t="shared" si="1"/>
        <v>10588.905990222618</v>
      </c>
      <c r="M31" s="89">
        <f>SUM('NEA Backsheet'!J24:M24)</f>
        <v>414656.05819207407</v>
      </c>
      <c r="N31" s="90">
        <f>VLOOKUP($E31,'Population All (2014)'!$D$11:$H$188,N$10,0)</f>
        <v>3774487.165</v>
      </c>
      <c r="O31" s="91">
        <f t="shared" si="2"/>
        <v>10985.758861153105</v>
      </c>
    </row>
    <row r="32" spans="2:15" ht="16.5" customHeight="1">
      <c r="B32" s="42" t="s">
        <v>18</v>
      </c>
      <c r="C32" s="43"/>
      <c r="D32" s="45" t="s">
        <v>50</v>
      </c>
      <c r="E32" s="43" t="s">
        <v>49</v>
      </c>
      <c r="F32" s="88" t="s">
        <v>50</v>
      </c>
      <c r="G32" s="89">
        <f>SUM('NEA Backsheet'!F25:I25)</f>
        <v>462016.97289797792</v>
      </c>
      <c r="H32" s="90">
        <f>VLOOKUP($E32,'Population All (2014)'!$D$11:$H$188,H$10,0)</f>
        <v>4153525.2629999998</v>
      </c>
      <c r="I32" s="91">
        <f t="shared" si="0"/>
        <v>11123.490135323584</v>
      </c>
      <c r="J32" s="89">
        <f>SUM('NEA Backsheet'!J208:M208)</f>
        <v>456913.51881280687</v>
      </c>
      <c r="K32" s="90">
        <f>VLOOKUP($E32,'Population All (2014)'!$D$11:$H$188,K$10,0)</f>
        <v>4183037.3470000005</v>
      </c>
      <c r="L32" s="91">
        <f t="shared" si="1"/>
        <v>10923.008352782148</v>
      </c>
      <c r="M32" s="89">
        <f>SUM('NEA Backsheet'!J25:M25)</f>
        <v>466640.97122692387</v>
      </c>
      <c r="N32" s="90">
        <f>VLOOKUP($E32,'Population All (2014)'!$D$11:$H$188,N$10,0)</f>
        <v>4183037.3470000005</v>
      </c>
      <c r="O32" s="91">
        <f t="shared" si="2"/>
        <v>11155.553549183356</v>
      </c>
    </row>
    <row r="33" spans="2:15" ht="16.5" customHeight="1">
      <c r="B33" s="42" t="s">
        <v>18</v>
      </c>
      <c r="C33" s="43"/>
      <c r="D33" s="45" t="s">
        <v>52</v>
      </c>
      <c r="E33" s="43" t="s">
        <v>51</v>
      </c>
      <c r="F33" s="88" t="s">
        <v>52</v>
      </c>
      <c r="G33" s="89">
        <f>SUM('NEA Backsheet'!F26:I26)</f>
        <v>451531.51933992619</v>
      </c>
      <c r="H33" s="90">
        <f>VLOOKUP($E33,'Population All (2014)'!$D$11:$H$188,H$10,0)</f>
        <v>4593669.8789999997</v>
      </c>
      <c r="I33" s="91">
        <f t="shared" si="0"/>
        <v>9829.4290019425716</v>
      </c>
      <c r="J33" s="89">
        <f>SUM('NEA Backsheet'!J209:M209)</f>
        <v>454819.32769929618</v>
      </c>
      <c r="K33" s="90">
        <f>VLOOKUP($E33,'Population All (2014)'!$D$11:$H$188,K$10,0)</f>
        <v>4639287.455000001</v>
      </c>
      <c r="L33" s="91">
        <f t="shared" si="1"/>
        <v>9803.6461872849413</v>
      </c>
      <c r="M33" s="89">
        <f>SUM('NEA Backsheet'!J26:M26)</f>
        <v>466964.0286801185</v>
      </c>
      <c r="N33" s="90">
        <f>VLOOKUP($E33,'Population All (2014)'!$D$11:$H$188,N$10,0)</f>
        <v>4639287.455000001</v>
      </c>
      <c r="O33" s="91">
        <f t="shared" si="2"/>
        <v>10065.425632913673</v>
      </c>
    </row>
    <row r="34" spans="2:15" ht="16.5" customHeight="1">
      <c r="B34" s="42" t="s">
        <v>18</v>
      </c>
      <c r="C34" s="43"/>
      <c r="D34" s="45" t="s">
        <v>54</v>
      </c>
      <c r="E34" s="43" t="s">
        <v>53</v>
      </c>
      <c r="F34" s="88" t="s">
        <v>54</v>
      </c>
      <c r="G34" s="89">
        <f>SUM('NEA Backsheet'!F27:I27)</f>
        <v>417729.32609736803</v>
      </c>
      <c r="H34" s="90">
        <f>VLOOKUP($E34,'Population All (2014)'!$D$11:$H$188,H$10,0)</f>
        <v>4251749.8210000005</v>
      </c>
      <c r="I34" s="91">
        <f t="shared" si="0"/>
        <v>9824.8801948351502</v>
      </c>
      <c r="J34" s="89">
        <f>SUM('NEA Backsheet'!J210:M210)</f>
        <v>426742.28713344655</v>
      </c>
      <c r="K34" s="90">
        <f>VLOOKUP($E34,'Population All (2014)'!$D$11:$H$188,K$10,0)</f>
        <v>4284161.8110000007</v>
      </c>
      <c r="L34" s="91">
        <f t="shared" si="1"/>
        <v>9960.9283206284217</v>
      </c>
      <c r="M34" s="89">
        <f>SUM('NEA Backsheet'!J27:M27)</f>
        <v>423150.0444652834</v>
      </c>
      <c r="N34" s="90">
        <f>VLOOKUP($E34,'Population All (2014)'!$D$11:$H$188,N$10,0)</f>
        <v>4284161.8110000007</v>
      </c>
      <c r="O34" s="91">
        <f t="shared" si="2"/>
        <v>9877.0789510985469</v>
      </c>
    </row>
    <row r="35" spans="2:15" ht="16.5" customHeight="1">
      <c r="B35" s="42" t="s">
        <v>18</v>
      </c>
      <c r="C35" s="43"/>
      <c r="D35" s="45" t="s">
        <v>56</v>
      </c>
      <c r="E35" s="43" t="s">
        <v>55</v>
      </c>
      <c r="F35" s="88" t="s">
        <v>56</v>
      </c>
      <c r="G35" s="89">
        <f>SUM('NEA Backsheet'!F28:I28)</f>
        <v>329718.97786594694</v>
      </c>
      <c r="H35" s="90">
        <f>VLOOKUP($E35,'Population All (2014)'!$D$11:$H$188,H$10,0)</f>
        <v>3195540.0149999997</v>
      </c>
      <c r="I35" s="91">
        <f t="shared" si="0"/>
        <v>10318.098860231203</v>
      </c>
      <c r="J35" s="89">
        <f>SUM('NEA Backsheet'!J211:M211)</f>
        <v>332146.62714160566</v>
      </c>
      <c r="K35" s="90">
        <f>VLOOKUP($E35,'Population All (2014)'!$D$11:$H$188,K$10,0)</f>
        <v>3219784.9699999997</v>
      </c>
      <c r="L35" s="91">
        <f t="shared" si="1"/>
        <v>10315.801528249436</v>
      </c>
      <c r="M35" s="89">
        <f>SUM('NEA Backsheet'!J28:M28)</f>
        <v>339216.0751373003</v>
      </c>
      <c r="N35" s="90">
        <f>VLOOKUP($E35,'Population All (2014)'!$D$11:$H$188,N$10,0)</f>
        <v>3219784.9699999997</v>
      </c>
      <c r="O35" s="91">
        <f t="shared" si="2"/>
        <v>10535.364264940348</v>
      </c>
    </row>
    <row r="36" spans="2:15" ht="16.5" customHeight="1">
      <c r="B36" s="42" t="s">
        <v>22</v>
      </c>
      <c r="C36" s="43"/>
      <c r="D36" s="45" t="s">
        <v>58</v>
      </c>
      <c r="E36" s="43" t="s">
        <v>57</v>
      </c>
      <c r="F36" s="88" t="s">
        <v>58</v>
      </c>
      <c r="G36" s="89">
        <f>SUM('NEA Backsheet'!F29:I29)</f>
        <v>439319.96522737591</v>
      </c>
      <c r="H36" s="90">
        <f>VLOOKUP($E36,'Population All (2014)'!$D$11:$H$188,H$10,0)</f>
        <v>4635950.2569999993</v>
      </c>
      <c r="I36" s="91">
        <f t="shared" si="0"/>
        <v>9476.3735776506619</v>
      </c>
      <c r="J36" s="89">
        <f>SUM('NEA Backsheet'!J212:M212)</f>
        <v>442023.39232791465</v>
      </c>
      <c r="K36" s="90">
        <f>VLOOKUP($E36,'Population All (2014)'!$D$11:$H$188,K$10,0)</f>
        <v>4677069.1630000006</v>
      </c>
      <c r="L36" s="91">
        <f t="shared" si="1"/>
        <v>9450.862857122871</v>
      </c>
      <c r="M36" s="89">
        <f>SUM('NEA Backsheet'!J29:M29)</f>
        <v>451896.35671356757</v>
      </c>
      <c r="N36" s="90">
        <f>VLOOKUP($E36,'Population All (2014)'!$D$11:$H$188,N$10,0)</f>
        <v>4677069.1630000006</v>
      </c>
      <c r="O36" s="91">
        <f t="shared" si="2"/>
        <v>9661.955830982597</v>
      </c>
    </row>
    <row r="37" spans="2:15" ht="16.5" customHeight="1">
      <c r="B37" s="42" t="s">
        <v>22</v>
      </c>
      <c r="C37" s="43"/>
      <c r="D37" s="45" t="s">
        <v>60</v>
      </c>
      <c r="E37" s="43" t="s">
        <v>59</v>
      </c>
      <c r="F37" s="88" t="s">
        <v>60</v>
      </c>
      <c r="G37" s="89">
        <f>SUM('NEA Backsheet'!F30:I30)</f>
        <v>318372.49138887029</v>
      </c>
      <c r="H37" s="90">
        <f>VLOOKUP($E37,'Population All (2014)'!$D$11:$H$188,H$10,0)</f>
        <v>3600702.0810000002</v>
      </c>
      <c r="I37" s="91">
        <f t="shared" si="0"/>
        <v>8841.9559360059775</v>
      </c>
      <c r="J37" s="89">
        <f>SUM('NEA Backsheet'!J213:M213)</f>
        <v>321795.87178759614</v>
      </c>
      <c r="K37" s="90">
        <f>VLOOKUP($E37,'Population All (2014)'!$D$11:$H$188,K$10,0)</f>
        <v>3630168.054</v>
      </c>
      <c r="L37" s="91">
        <f t="shared" si="1"/>
        <v>8864.4896600039374</v>
      </c>
      <c r="M37" s="89">
        <f>SUM('NEA Backsheet'!J30:M30)</f>
        <v>330109.88887521159</v>
      </c>
      <c r="N37" s="90">
        <f>VLOOKUP($E37,'Population All (2014)'!$D$11:$H$188,N$10,0)</f>
        <v>3630168.054</v>
      </c>
      <c r="O37" s="91">
        <f t="shared" si="2"/>
        <v>9093.5153404667035</v>
      </c>
    </row>
    <row r="38" spans="2:15" ht="16.5" customHeight="1">
      <c r="B38" s="75" t="s">
        <v>22</v>
      </c>
      <c r="C38" s="43"/>
      <c r="D38" s="76" t="s">
        <v>466</v>
      </c>
      <c r="E38" s="43" t="s">
        <v>469</v>
      </c>
      <c r="F38" s="88" t="s">
        <v>466</v>
      </c>
      <c r="G38" s="89">
        <f>SUM('NEA Backsheet'!F31:I31)</f>
        <v>331077.53800911928</v>
      </c>
      <c r="H38" s="90">
        <f>VLOOKUP($E38,'Population All (2014)'!$D$11:$H$188,H$10,0)</f>
        <v>2752117.9020000002</v>
      </c>
      <c r="I38" s="91">
        <f t="shared" si="0"/>
        <v>12029.918404604718</v>
      </c>
      <c r="J38" s="89">
        <f>SUM('NEA Backsheet'!J214:M214)</f>
        <v>323302.39915162377</v>
      </c>
      <c r="K38" s="90">
        <f>VLOOKUP($E38,'Population All (2014)'!$D$11:$H$188,K$10,0)</f>
        <v>2770325.3769999999</v>
      </c>
      <c r="L38" s="91">
        <f t="shared" si="1"/>
        <v>11670.195921236143</v>
      </c>
      <c r="M38" s="89">
        <f>SUM('NEA Backsheet'!J31:M31)</f>
        <v>329614.64873518655</v>
      </c>
      <c r="N38" s="90">
        <f>VLOOKUP($E38,'Population All (2014)'!$D$11:$H$188,N$10,0)</f>
        <v>2770325.3769999999</v>
      </c>
      <c r="O38" s="91">
        <f t="shared" si="2"/>
        <v>11898.048202992242</v>
      </c>
    </row>
    <row r="39" spans="2:15" ht="16.5" customHeight="1">
      <c r="B39" s="42" t="s">
        <v>22</v>
      </c>
      <c r="C39" s="23"/>
      <c r="D39" s="45" t="s">
        <v>467</v>
      </c>
      <c r="E39" s="43" t="s">
        <v>470</v>
      </c>
      <c r="F39" s="88" t="s">
        <v>467</v>
      </c>
      <c r="G39" s="89">
        <f>SUM('NEA Backsheet'!F32:I32)</f>
        <v>175053.07622779498</v>
      </c>
      <c r="H39" s="90">
        <f>VLOOKUP($E39,'Population All (2014)'!$D$11:$H$188,H$10,0)</f>
        <v>1474999.8479999998</v>
      </c>
      <c r="I39" s="91">
        <f t="shared" si="0"/>
        <v>11868.00639099422</v>
      </c>
      <c r="J39" s="89">
        <f>SUM('NEA Backsheet'!J215:M215)</f>
        <v>176715.00395288202</v>
      </c>
      <c r="K39" s="90">
        <f>VLOOKUP($E39,'Population All (2014)'!$D$11:$H$188,K$10,0)</f>
        <v>1478432.5750000002</v>
      </c>
      <c r="L39" s="91">
        <f t="shared" si="1"/>
        <v>11952.861898546978</v>
      </c>
      <c r="M39" s="89">
        <f>SUM('NEA Backsheet'!J32:M32)</f>
        <v>173192.54405214899</v>
      </c>
      <c r="N39" s="90">
        <f>VLOOKUP($E39,'Population All (2014)'!$D$11:$H$188,N$10,0)</f>
        <v>1478432.5750000002</v>
      </c>
      <c r="O39" s="91">
        <f t="shared" si="2"/>
        <v>11714.605520792788</v>
      </c>
    </row>
    <row r="40" spans="2:15" ht="16.5" customHeight="1">
      <c r="B40" s="42" t="s">
        <v>20</v>
      </c>
      <c r="C40" s="43"/>
      <c r="D40" s="45" t="s">
        <v>62</v>
      </c>
      <c r="E40" s="43" t="s">
        <v>61</v>
      </c>
      <c r="F40" s="88" t="s">
        <v>62</v>
      </c>
      <c r="G40" s="89">
        <f>SUM('NEA Backsheet'!F33:I33)</f>
        <v>263457.02594348846</v>
      </c>
      <c r="H40" s="90">
        <f>VLOOKUP($E40,'Population All (2014)'!$D$11:$H$188,H$10,0)</f>
        <v>2718197.3560000001</v>
      </c>
      <c r="I40" s="91">
        <f t="shared" si="0"/>
        <v>9692.3435438544529</v>
      </c>
      <c r="J40" s="89">
        <f>SUM('NEA Backsheet'!J216:M216)</f>
        <v>262952.77568531083</v>
      </c>
      <c r="K40" s="90">
        <f>VLOOKUP($E40,'Population All (2014)'!$D$11:$H$188,K$10,0)</f>
        <v>2736809.4439999997</v>
      </c>
      <c r="L40" s="91">
        <f t="shared" si="1"/>
        <v>9608.0045419965627</v>
      </c>
      <c r="M40" s="89">
        <f>SUM('NEA Backsheet'!J33:M33)</f>
        <v>279231.06699391699</v>
      </c>
      <c r="N40" s="90">
        <f>VLOOKUP($E40,'Population All (2014)'!$D$11:$H$188,N$10,0)</f>
        <v>2736809.4439999997</v>
      </c>
      <c r="O40" s="91">
        <f t="shared" si="2"/>
        <v>10202.795361075823</v>
      </c>
    </row>
    <row r="41" spans="2:15" ht="16.5" customHeight="1">
      <c r="B41" s="42" t="s">
        <v>20</v>
      </c>
      <c r="C41" s="43"/>
      <c r="D41" s="45" t="s">
        <v>64</v>
      </c>
      <c r="E41" s="92" t="s">
        <v>63</v>
      </c>
      <c r="F41" s="93" t="s">
        <v>64</v>
      </c>
      <c r="G41" s="89">
        <f>SUM('NEA Backsheet'!F34:I34)</f>
        <v>743847.742779091</v>
      </c>
      <c r="H41" s="90">
        <f>VLOOKUP($E41,'Population All (2014)'!$D$11:$H$188,H$10,0)</f>
        <v>8697366.8169999998</v>
      </c>
      <c r="I41" s="91">
        <f t="shared" si="0"/>
        <v>8552.5626138379648</v>
      </c>
      <c r="J41" s="89">
        <f>SUM('NEA Backsheet'!J217:M217)</f>
        <v>748718.60016296478</v>
      </c>
      <c r="K41" s="90">
        <f>VLOOKUP($E41,'Population All (2014)'!$D$11:$H$188,K$10,0)</f>
        <v>8832369.5420000013</v>
      </c>
      <c r="L41" s="91">
        <f t="shared" si="1"/>
        <v>8476.9845351536878</v>
      </c>
      <c r="M41" s="89">
        <f>SUM('NEA Backsheet'!J34:M34)</f>
        <v>745868.4184042064</v>
      </c>
      <c r="N41" s="90">
        <f>VLOOKUP($E41,'Population All (2014)'!$D$11:$H$188,N$10,0)</f>
        <v>8832369.5420000013</v>
      </c>
      <c r="O41" s="91">
        <f t="shared" si="2"/>
        <v>8444.7148056637125</v>
      </c>
    </row>
    <row r="42" spans="2:15" ht="16.5" customHeight="1">
      <c r="B42" s="42" t="s">
        <v>20</v>
      </c>
      <c r="C42" s="43" t="s">
        <v>36</v>
      </c>
      <c r="D42" s="45" t="s">
        <v>64</v>
      </c>
      <c r="E42" s="43" t="s">
        <v>65</v>
      </c>
      <c r="F42" s="88" t="s">
        <v>66</v>
      </c>
      <c r="G42" s="89">
        <f>SUM('NEA Backsheet'!F35:I35)</f>
        <v>19314.505006597814</v>
      </c>
      <c r="H42" s="90">
        <f>VLOOKUP($E42,'Population All (2014)'!$D$11:$H$188,H$10,0)</f>
        <v>202753.30100000001</v>
      </c>
      <c r="I42" s="91">
        <f t="shared" si="0"/>
        <v>9526.1112452111502</v>
      </c>
      <c r="J42" s="89">
        <f>SUM('NEA Backsheet'!J218:M218)</f>
        <v>19786.959901407554</v>
      </c>
      <c r="K42" s="90">
        <f>VLOOKUP($E42,'Population All (2014)'!$D$11:$H$188,K$10,0)</f>
        <v>206934.19699999999</v>
      </c>
      <c r="L42" s="91">
        <f t="shared" si="1"/>
        <v>9561.9574668016594</v>
      </c>
      <c r="M42" s="89">
        <f>SUM('NEA Backsheet'!J35:M35)</f>
        <v>19172.0447042509</v>
      </c>
      <c r="N42" s="90">
        <f>VLOOKUP($E42,'Population All (2014)'!$D$11:$H$188,N$10,0)</f>
        <v>206934.19699999999</v>
      </c>
      <c r="O42" s="91">
        <f t="shared" si="2"/>
        <v>9264.8025228285005</v>
      </c>
    </row>
    <row r="43" spans="2:15" ht="16.5" customHeight="1">
      <c r="B43" s="42" t="s">
        <v>20</v>
      </c>
      <c r="C43" s="43" t="s">
        <v>36</v>
      </c>
      <c r="D43" s="45" t="s">
        <v>64</v>
      </c>
      <c r="E43" s="43" t="s">
        <v>67</v>
      </c>
      <c r="F43" s="88" t="s">
        <v>68</v>
      </c>
      <c r="G43" s="89">
        <f>SUM('NEA Backsheet'!F36:I36)</f>
        <v>29065.275438466004</v>
      </c>
      <c r="H43" s="90">
        <f>VLOOKUP($E43,'Population All (2014)'!$D$11:$H$188,H$10,0)</f>
        <v>382031.45799999998</v>
      </c>
      <c r="I43" s="91">
        <f t="shared" si="0"/>
        <v>7608.0843160476088</v>
      </c>
      <c r="J43" s="89">
        <f>SUM('NEA Backsheet'!J219:M219)</f>
        <v>30004.081357941017</v>
      </c>
      <c r="K43" s="90">
        <f>VLOOKUP($E43,'Population All (2014)'!$D$11:$H$188,K$10,0)</f>
        <v>388416.28899999999</v>
      </c>
      <c r="L43" s="91">
        <f t="shared" si="1"/>
        <v>7724.7227285931403</v>
      </c>
      <c r="M43" s="89">
        <f>SUM('NEA Backsheet'!J36:M36)</f>
        <v>28033.320983994425</v>
      </c>
      <c r="N43" s="90">
        <f>VLOOKUP($E43,'Population All (2014)'!$D$11:$H$188,N$10,0)</f>
        <v>388416.28899999999</v>
      </c>
      <c r="O43" s="91">
        <f t="shared" si="2"/>
        <v>7217.3391739486042</v>
      </c>
    </row>
    <row r="44" spans="2:15" ht="16.5" customHeight="1">
      <c r="B44" s="42" t="s">
        <v>16</v>
      </c>
      <c r="C44" s="43" t="s">
        <v>28</v>
      </c>
      <c r="D44" s="45" t="s">
        <v>42</v>
      </c>
      <c r="E44" s="43" t="s">
        <v>69</v>
      </c>
      <c r="F44" s="88" t="s">
        <v>70</v>
      </c>
      <c r="G44" s="89">
        <f>SUM('NEA Backsheet'!F37:I37)</f>
        <v>32416.237153569513</v>
      </c>
      <c r="H44" s="90">
        <f>VLOOKUP($E44,'Population All (2014)'!$D$11:$H$188,H$10,0)</f>
        <v>239341.758</v>
      </c>
      <c r="I44" s="91">
        <f t="shared" si="0"/>
        <v>13543.912029579691</v>
      </c>
      <c r="J44" s="89">
        <f>SUM('NEA Backsheet'!J220:M220)</f>
        <v>31786.686511751068</v>
      </c>
      <c r="K44" s="90">
        <f>VLOOKUP($E44,'Population All (2014)'!$D$11:$H$188,K$10,0)</f>
        <v>240970.247</v>
      </c>
      <c r="L44" s="91">
        <f t="shared" si="1"/>
        <v>13191.125007126322</v>
      </c>
      <c r="M44" s="89">
        <f>SUM('NEA Backsheet'!J37:M37)</f>
        <v>31891.040148965796</v>
      </c>
      <c r="N44" s="90">
        <f>VLOOKUP($E44,'Population All (2014)'!$D$11:$H$188,N$10,0)</f>
        <v>240970.247</v>
      </c>
      <c r="O44" s="91">
        <f t="shared" si="2"/>
        <v>13234.430617886945</v>
      </c>
    </row>
    <row r="45" spans="2:15" ht="16.5" customHeight="1">
      <c r="B45" s="42" t="s">
        <v>22</v>
      </c>
      <c r="C45" s="43" t="s">
        <v>40</v>
      </c>
      <c r="D45" s="45" t="s">
        <v>60</v>
      </c>
      <c r="E45" s="43" t="s">
        <v>71</v>
      </c>
      <c r="F45" s="88" t="s">
        <v>72</v>
      </c>
      <c r="G45" s="89">
        <f>SUM('NEA Backsheet'!F38:I38)</f>
        <v>15917.269430730536</v>
      </c>
      <c r="H45" s="90">
        <f>VLOOKUP($E45,'Population All (2014)'!$D$11:$H$188,H$10,0)</f>
        <v>183509.98</v>
      </c>
      <c r="I45" s="91">
        <f t="shared" si="0"/>
        <v>8673.7895294471382</v>
      </c>
      <c r="J45" s="89">
        <f>SUM('NEA Backsheet'!J221:M221)</f>
        <v>15956.268197462274</v>
      </c>
      <c r="K45" s="90">
        <f>VLOOKUP($E45,'Population All (2014)'!$D$11:$H$188,K$10,0)</f>
        <v>184740.26500000001</v>
      </c>
      <c r="L45" s="91">
        <f t="shared" si="1"/>
        <v>8637.1361421735928</v>
      </c>
      <c r="M45" s="89">
        <f>SUM('NEA Backsheet'!J38:M38)</f>
        <v>16070.463077998371</v>
      </c>
      <c r="N45" s="90">
        <f>VLOOKUP($E45,'Population All (2014)'!$D$11:$H$188,N$10,0)</f>
        <v>184740.26500000001</v>
      </c>
      <c r="O45" s="91">
        <f t="shared" si="2"/>
        <v>8698.9498894560802</v>
      </c>
    </row>
    <row r="46" spans="2:15" ht="16.5" customHeight="1">
      <c r="B46" s="42" t="s">
        <v>18</v>
      </c>
      <c r="C46" s="43" t="s">
        <v>34</v>
      </c>
      <c r="D46" s="45" t="s">
        <v>52</v>
      </c>
      <c r="E46" s="43" t="s">
        <v>73</v>
      </c>
      <c r="F46" s="88" t="s">
        <v>74</v>
      </c>
      <c r="G46" s="89">
        <f>SUM('NEA Backsheet'!F39:I39)</f>
        <v>16051.493070648703</v>
      </c>
      <c r="H46" s="90">
        <f>VLOOKUP($E46,'Population All (2014)'!$D$11:$H$188,H$10,0)</f>
        <v>166167.19500000001</v>
      </c>
      <c r="I46" s="91">
        <f t="shared" si="0"/>
        <v>9659.8447549461871</v>
      </c>
      <c r="J46" s="89">
        <f>SUM('NEA Backsheet'!J222:M222)</f>
        <v>16355.00641309061</v>
      </c>
      <c r="K46" s="90">
        <f>VLOOKUP($E46,'Population All (2014)'!$D$11:$H$188,K$10,0)</f>
        <v>168302.94699999999</v>
      </c>
      <c r="L46" s="91">
        <f t="shared" si="1"/>
        <v>9717.5995457112294</v>
      </c>
      <c r="M46" s="89">
        <f>SUM('NEA Backsheet'!J39:M39)</f>
        <v>17512.93766579283</v>
      </c>
      <c r="N46" s="90">
        <f>VLOOKUP($E46,'Population All (2014)'!$D$11:$H$188,N$10,0)</f>
        <v>168302.94699999999</v>
      </c>
      <c r="O46" s="91">
        <f t="shared" si="2"/>
        <v>10405.603691415356</v>
      </c>
    </row>
    <row r="47" spans="2:15" ht="16.5" customHeight="1">
      <c r="B47" s="42" t="s">
        <v>20</v>
      </c>
      <c r="C47" s="43" t="s">
        <v>36</v>
      </c>
      <c r="D47" s="45" t="s">
        <v>64</v>
      </c>
      <c r="E47" s="43" t="s">
        <v>75</v>
      </c>
      <c r="F47" s="88" t="s">
        <v>76</v>
      </c>
      <c r="G47" s="89">
        <f>SUM('NEA Backsheet'!F40:I40)</f>
        <v>23328.22364945908</v>
      </c>
      <c r="H47" s="90">
        <f>VLOOKUP($E47,'Population All (2014)'!$D$11:$H$188,H$10,0)</f>
        <v>242474.07</v>
      </c>
      <c r="I47" s="91">
        <f t="shared" si="0"/>
        <v>9620.9147846031865</v>
      </c>
      <c r="J47" s="89">
        <f>SUM('NEA Backsheet'!J223:M223)</f>
        <v>23895.706900218225</v>
      </c>
      <c r="K47" s="90">
        <f>VLOOKUP($E47,'Population All (2014)'!$D$11:$H$188,K$10,0)</f>
        <v>245180.88399999999</v>
      </c>
      <c r="L47" s="91">
        <f t="shared" si="1"/>
        <v>9746.1541496922855</v>
      </c>
      <c r="M47" s="89">
        <f>SUM('NEA Backsheet'!J40:M40)</f>
        <v>23815.982748349423</v>
      </c>
      <c r="N47" s="90">
        <f>VLOOKUP($E47,'Population All (2014)'!$D$11:$H$188,N$10,0)</f>
        <v>245180.88399999999</v>
      </c>
      <c r="O47" s="91">
        <f t="shared" si="2"/>
        <v>9713.6376865128786</v>
      </c>
    </row>
    <row r="48" spans="2:15" ht="16.5" customHeight="1">
      <c r="B48" s="42" t="s">
        <v>18</v>
      </c>
      <c r="C48" s="43" t="s">
        <v>32</v>
      </c>
      <c r="D48" s="45" t="s">
        <v>50</v>
      </c>
      <c r="E48" s="43" t="s">
        <v>77</v>
      </c>
      <c r="F48" s="88" t="s">
        <v>78</v>
      </c>
      <c r="G48" s="89">
        <f>SUM('NEA Backsheet'!F41:I41)</f>
        <v>133150.37563948066</v>
      </c>
      <c r="H48" s="90">
        <f>VLOOKUP($E48,'Population All (2014)'!$D$11:$H$188,H$10,0)</f>
        <v>1112604.48</v>
      </c>
      <c r="I48" s="91">
        <f t="shared" si="0"/>
        <v>11967.449172906499</v>
      </c>
      <c r="J48" s="89">
        <f>SUM('NEA Backsheet'!J224:M224)</f>
        <v>128538.48141583575</v>
      </c>
      <c r="K48" s="90">
        <f>VLOOKUP($E48,'Population All (2014)'!$D$11:$H$188,K$10,0)</f>
        <v>1122524.2660000001</v>
      </c>
      <c r="L48" s="91">
        <f t="shared" si="1"/>
        <v>11450.842116212723</v>
      </c>
      <c r="M48" s="89">
        <f>SUM('NEA Backsheet'!J41:M41)</f>
        <v>135354.66995833282</v>
      </c>
      <c r="N48" s="90">
        <f>VLOOKUP($E48,'Population All (2014)'!$D$11:$H$188,N$10,0)</f>
        <v>1122524.2660000001</v>
      </c>
      <c r="O48" s="91">
        <f t="shared" si="2"/>
        <v>12058.06182174175</v>
      </c>
    </row>
    <row r="49" spans="2:15" ht="16.5" customHeight="1">
      <c r="B49" s="42" t="s">
        <v>16</v>
      </c>
      <c r="C49" s="43" t="s">
        <v>26</v>
      </c>
      <c r="D49" s="45" t="s">
        <v>467</v>
      </c>
      <c r="E49" s="43" t="s">
        <v>79</v>
      </c>
      <c r="F49" s="88" t="s">
        <v>80</v>
      </c>
      <c r="G49" s="89">
        <f>SUM('NEA Backsheet'!F42:I42)</f>
        <v>17980.278312729577</v>
      </c>
      <c r="H49" s="90">
        <f>VLOOKUP($E49,'Population All (2014)'!$D$11:$H$188,H$10,0)</f>
        <v>146559.122</v>
      </c>
      <c r="I49" s="91">
        <f t="shared" si="0"/>
        <v>12268.276493038473</v>
      </c>
      <c r="J49" s="89">
        <f>SUM('NEA Backsheet'!J225:M225)</f>
        <v>18049.752879572883</v>
      </c>
      <c r="K49" s="90">
        <f>VLOOKUP($E49,'Population All (2014)'!$D$11:$H$188,K$10,0)</f>
        <v>146426.489</v>
      </c>
      <c r="L49" s="91">
        <f t="shared" si="1"/>
        <v>12326.835808767417</v>
      </c>
      <c r="M49" s="89">
        <f>SUM('NEA Backsheet'!J42:M42)</f>
        <v>17240.417527611389</v>
      </c>
      <c r="N49" s="90">
        <f>VLOOKUP($E49,'Population All (2014)'!$D$11:$H$188,N$10,0)</f>
        <v>146426.489</v>
      </c>
      <c r="O49" s="91">
        <f t="shared" si="2"/>
        <v>11774.111122483711</v>
      </c>
    </row>
    <row r="50" spans="2:15" ht="16.5" customHeight="1">
      <c r="B50" s="42" t="s">
        <v>16</v>
      </c>
      <c r="C50" s="43" t="s">
        <v>26</v>
      </c>
      <c r="D50" s="45" t="s">
        <v>467</v>
      </c>
      <c r="E50" s="43" t="s">
        <v>81</v>
      </c>
      <c r="F50" s="88" t="s">
        <v>82</v>
      </c>
      <c r="G50" s="89">
        <f>SUM('NEA Backsheet'!F43:I43)</f>
        <v>19854.603889782291</v>
      </c>
      <c r="H50" s="90">
        <f>VLOOKUP($E50,'Population All (2014)'!$D$11:$H$188,H$10,0)</f>
        <v>140121.61300000001</v>
      </c>
      <c r="I50" s="91">
        <f t="shared" si="0"/>
        <v>14169.551338081077</v>
      </c>
      <c r="J50" s="89">
        <f>SUM('NEA Backsheet'!J226:M226)</f>
        <v>20135.189657960684</v>
      </c>
      <c r="K50" s="90">
        <f>VLOOKUP($E50,'Population All (2014)'!$D$11:$H$188,K$10,0)</f>
        <v>139828.54</v>
      </c>
      <c r="L50" s="91">
        <f t="shared" si="1"/>
        <v>14399.914107635454</v>
      </c>
      <c r="M50" s="89">
        <f>SUM('NEA Backsheet'!J43:M43)</f>
        <v>20330.808334542584</v>
      </c>
      <c r="N50" s="90">
        <f>VLOOKUP($E50,'Population All (2014)'!$D$11:$H$188,N$10,0)</f>
        <v>139828.54</v>
      </c>
      <c r="O50" s="91">
        <f t="shared" si="2"/>
        <v>14539.813070023174</v>
      </c>
    </row>
    <row r="51" spans="2:15" ht="16.5" customHeight="1">
      <c r="B51" s="42" t="s">
        <v>16</v>
      </c>
      <c r="C51" s="43" t="s">
        <v>26</v>
      </c>
      <c r="D51" s="45" t="s">
        <v>466</v>
      </c>
      <c r="E51" s="43" t="s">
        <v>83</v>
      </c>
      <c r="F51" s="88" t="s">
        <v>84</v>
      </c>
      <c r="G51" s="89">
        <f>SUM('NEA Backsheet'!F44:I44)</f>
        <v>32564.050139499534</v>
      </c>
      <c r="H51" s="90">
        <f>VLOOKUP($E51,'Population All (2014)'!$D$11:$H$188,H$10,0)</f>
        <v>281674.07</v>
      </c>
      <c r="I51" s="91">
        <f t="shared" si="0"/>
        <v>11560.897366058412</v>
      </c>
      <c r="J51" s="89">
        <f>SUM('NEA Backsheet'!J227:M227)</f>
        <v>31909.542262996489</v>
      </c>
      <c r="K51" s="90">
        <f>VLOOKUP($E51,'Population All (2014)'!$D$11:$H$188,K$10,0)</f>
        <v>282915.995</v>
      </c>
      <c r="L51" s="91">
        <f t="shared" si="1"/>
        <v>11278.804601696871</v>
      </c>
      <c r="M51" s="89">
        <f>SUM('NEA Backsheet'!J44:M44)</f>
        <v>32330.384256255486</v>
      </c>
      <c r="N51" s="90">
        <f>VLOOKUP($E51,'Population All (2014)'!$D$11:$H$188,N$10,0)</f>
        <v>282915.995</v>
      </c>
      <c r="O51" s="91">
        <f t="shared" si="2"/>
        <v>11427.556174848114</v>
      </c>
    </row>
    <row r="52" spans="2:15" ht="16.5" customHeight="1">
      <c r="B52" s="42" t="s">
        <v>22</v>
      </c>
      <c r="C52" s="43" t="s">
        <v>40</v>
      </c>
      <c r="D52" s="45" t="s">
        <v>62</v>
      </c>
      <c r="E52" s="43" t="s">
        <v>85</v>
      </c>
      <c r="F52" s="88" t="s">
        <v>86</v>
      </c>
      <c r="G52" s="89">
        <f>SUM('NEA Backsheet'!F45:I45)</f>
        <v>40329.366692390729</v>
      </c>
      <c r="H52" s="90">
        <f>VLOOKUP($E52,'Population All (2014)'!$D$11:$H$188,H$10,0)</f>
        <v>345737.42500000005</v>
      </c>
      <c r="I52" s="91">
        <f t="shared" si="0"/>
        <v>11664.738549027697</v>
      </c>
      <c r="J52" s="89">
        <f>SUM('NEA Backsheet'!J228:M228)</f>
        <v>40243.948280662589</v>
      </c>
      <c r="K52" s="90">
        <f>VLOOKUP($E52,'Population All (2014)'!$D$11:$H$188,K$10,0)</f>
        <v>349521.04800000001</v>
      </c>
      <c r="L52" s="91">
        <f t="shared" si="1"/>
        <v>11514.027126819152</v>
      </c>
      <c r="M52" s="89">
        <f>SUM('NEA Backsheet'!J45:M45)</f>
        <v>42984.189200219189</v>
      </c>
      <c r="N52" s="90">
        <f>VLOOKUP($E52,'Population All (2014)'!$D$11:$H$188,N$10,0)</f>
        <v>349521.04800000001</v>
      </c>
      <c r="O52" s="91">
        <f t="shared" si="2"/>
        <v>12298.025954711371</v>
      </c>
    </row>
    <row r="53" spans="2:15" ht="16.5" customHeight="1">
      <c r="B53" s="42" t="s">
        <v>22</v>
      </c>
      <c r="C53" s="43" t="s">
        <v>38</v>
      </c>
      <c r="D53" s="45" t="s">
        <v>60</v>
      </c>
      <c r="E53" s="43" t="s">
        <v>87</v>
      </c>
      <c r="F53" s="88" t="s">
        <v>88</v>
      </c>
      <c r="G53" s="89">
        <f>SUM('NEA Backsheet'!F46:I46)</f>
        <v>9248.7693772440271</v>
      </c>
      <c r="H53" s="90">
        <f>VLOOKUP($E53,'Population All (2014)'!$D$11:$H$188,H$10,0)</f>
        <v>119346.264</v>
      </c>
      <c r="I53" s="91">
        <f t="shared" si="0"/>
        <v>7749.5256803715511</v>
      </c>
      <c r="J53" s="89">
        <f>SUM('NEA Backsheet'!J229:M229)</f>
        <v>9421.6159127364335</v>
      </c>
      <c r="K53" s="90">
        <f>VLOOKUP($E53,'Population All (2014)'!$D$11:$H$188,K$10,0)</f>
        <v>120599.855</v>
      </c>
      <c r="L53" s="91">
        <f t="shared" si="1"/>
        <v>7812.2945609979661</v>
      </c>
      <c r="M53" s="89">
        <f>SUM('NEA Backsheet'!J46:M46)</f>
        <v>9540.4962953597897</v>
      </c>
      <c r="N53" s="90">
        <f>VLOOKUP($E53,'Population All (2014)'!$D$11:$H$188,N$10,0)</f>
        <v>120599.855</v>
      </c>
      <c r="O53" s="91">
        <f t="shared" si="2"/>
        <v>7910.868794460649</v>
      </c>
    </row>
    <row r="54" spans="2:15" ht="16.5" customHeight="1">
      <c r="B54" s="42" t="s">
        <v>16</v>
      </c>
      <c r="C54" s="43" t="s">
        <v>28</v>
      </c>
      <c r="D54" s="45" t="s">
        <v>42</v>
      </c>
      <c r="E54" s="43" t="s">
        <v>89</v>
      </c>
      <c r="F54" s="88" t="s">
        <v>90</v>
      </c>
      <c r="G54" s="89">
        <f>SUM('NEA Backsheet'!F47:I47)</f>
        <v>66934.633676943529</v>
      </c>
      <c r="H54" s="90">
        <f>VLOOKUP($E54,'Population All (2014)'!$D$11:$H$188,H$10,0)</f>
        <v>531133.35100000002</v>
      </c>
      <c r="I54" s="91">
        <f t="shared" si="0"/>
        <v>12602.22758576942</v>
      </c>
      <c r="J54" s="89">
        <f>SUM('NEA Backsheet'!J230:M230)</f>
        <v>66979.860583573405</v>
      </c>
      <c r="K54" s="90">
        <f>VLOOKUP($E54,'Population All (2014)'!$D$11:$H$188,K$10,0)</f>
        <v>533860.01800000004</v>
      </c>
      <c r="L54" s="91">
        <f t="shared" si="1"/>
        <v>12546.333931224157</v>
      </c>
      <c r="M54" s="89">
        <f>SUM('NEA Backsheet'!J47:M47)</f>
        <v>68217.725927991865</v>
      </c>
      <c r="N54" s="90">
        <f>VLOOKUP($E54,'Population All (2014)'!$D$11:$H$188,N$10,0)</f>
        <v>533860.01800000004</v>
      </c>
      <c r="O54" s="91">
        <f t="shared" si="2"/>
        <v>12778.204703089763</v>
      </c>
    </row>
    <row r="55" spans="2:15" ht="16.5" customHeight="1">
      <c r="B55" s="42" t="s">
        <v>20</v>
      </c>
      <c r="C55" s="43" t="s">
        <v>36</v>
      </c>
      <c r="D55" s="45" t="s">
        <v>64</v>
      </c>
      <c r="E55" s="43" t="s">
        <v>91</v>
      </c>
      <c r="F55" s="88" t="s">
        <v>92</v>
      </c>
      <c r="G55" s="89">
        <f>SUM('NEA Backsheet'!F48:I48)</f>
        <v>26864.925941279333</v>
      </c>
      <c r="H55" s="90">
        <f>VLOOKUP($E55,'Population All (2014)'!$D$11:$H$188,H$10,0)</f>
        <v>326342.53600000002</v>
      </c>
      <c r="I55" s="91">
        <f t="shared" si="0"/>
        <v>8232.1251377660828</v>
      </c>
      <c r="J55" s="89">
        <f>SUM('NEA Backsheet'!J231:M231)</f>
        <v>26950.088570716671</v>
      </c>
      <c r="K55" s="90">
        <f>VLOOKUP($E55,'Population All (2014)'!$D$11:$H$188,K$10,0)</f>
        <v>330770.435</v>
      </c>
      <c r="L55" s="91">
        <f t="shared" si="1"/>
        <v>8147.6715325892619</v>
      </c>
      <c r="M55" s="89">
        <f>SUM('NEA Backsheet'!J48:M48)</f>
        <v>26575.068944363804</v>
      </c>
      <c r="N55" s="90">
        <f>VLOOKUP($E55,'Population All (2014)'!$D$11:$H$188,N$10,0)</f>
        <v>330770.435</v>
      </c>
      <c r="O55" s="91">
        <f t="shared" si="2"/>
        <v>8034.2939187910797</v>
      </c>
    </row>
    <row r="56" spans="2:15" ht="16.5" customHeight="1">
      <c r="B56" s="42" t="s">
        <v>22</v>
      </c>
      <c r="C56" s="43" t="s">
        <v>38</v>
      </c>
      <c r="D56" s="45" t="s">
        <v>58</v>
      </c>
      <c r="E56" s="43" t="s">
        <v>93</v>
      </c>
      <c r="F56" s="88" t="s">
        <v>94</v>
      </c>
      <c r="G56" s="89">
        <f>SUM('NEA Backsheet'!F49:I49)</f>
        <v>22031.769115984203</v>
      </c>
      <c r="H56" s="90">
        <f>VLOOKUP($E56,'Population All (2014)'!$D$11:$H$188,H$10,0)</f>
        <v>284328.42300000001</v>
      </c>
      <c r="I56" s="91">
        <f t="shared" si="0"/>
        <v>7748.7044325442639</v>
      </c>
      <c r="J56" s="89">
        <f>SUM('NEA Backsheet'!J232:M232)</f>
        <v>21369.480936719563</v>
      </c>
      <c r="K56" s="90">
        <f>VLOOKUP($E56,'Population All (2014)'!$D$11:$H$188,K$10,0)</f>
        <v>286845.68099999998</v>
      </c>
      <c r="L56" s="91">
        <f t="shared" si="1"/>
        <v>7449.8179168050865</v>
      </c>
      <c r="M56" s="89">
        <f>SUM('NEA Backsheet'!J49:M49)</f>
        <v>23583.640073277369</v>
      </c>
      <c r="N56" s="90">
        <f>VLOOKUP($E56,'Population All (2014)'!$D$11:$H$188,N$10,0)</f>
        <v>286845.68099999998</v>
      </c>
      <c r="O56" s="91">
        <f t="shared" si="2"/>
        <v>8221.7169842195981</v>
      </c>
    </row>
    <row r="57" spans="2:15" ht="16.5" customHeight="1">
      <c r="B57" s="42" t="s">
        <v>22</v>
      </c>
      <c r="C57" s="43" t="s">
        <v>40</v>
      </c>
      <c r="D57" s="45" t="s">
        <v>56</v>
      </c>
      <c r="E57" s="43" t="s">
        <v>95</v>
      </c>
      <c r="F57" s="88" t="s">
        <v>96</v>
      </c>
      <c r="G57" s="89">
        <f>SUM('NEA Backsheet'!F50:I50)</f>
        <v>42063.070658027362</v>
      </c>
      <c r="H57" s="90">
        <f>VLOOKUP($E57,'Population All (2014)'!$D$11:$H$188,H$10,0)</f>
        <v>448558.93</v>
      </c>
      <c r="I57" s="91">
        <f t="shared" si="0"/>
        <v>9377.3789450646691</v>
      </c>
      <c r="J57" s="89">
        <f>SUM('NEA Backsheet'!J233:M233)</f>
        <v>43123.423562542572</v>
      </c>
      <c r="K57" s="90">
        <f>VLOOKUP($E57,'Population All (2014)'!$D$11:$H$188,K$10,0)</f>
        <v>453905.239</v>
      </c>
      <c r="L57" s="91">
        <f t="shared" si="1"/>
        <v>9500.5344414062984</v>
      </c>
      <c r="M57" s="89">
        <f>SUM('NEA Backsheet'!J50:M50)</f>
        <v>43098.307318276042</v>
      </c>
      <c r="N57" s="90">
        <f>VLOOKUP($E57,'Population All (2014)'!$D$11:$H$188,N$10,0)</f>
        <v>453905.239</v>
      </c>
      <c r="O57" s="91">
        <f t="shared" si="2"/>
        <v>9495.0010740625185</v>
      </c>
    </row>
    <row r="58" spans="2:15" ht="16.5" customHeight="1">
      <c r="B58" s="42" t="s">
        <v>20</v>
      </c>
      <c r="C58" s="43" t="s">
        <v>36</v>
      </c>
      <c r="D58" s="45" t="s">
        <v>64</v>
      </c>
      <c r="E58" s="43" t="s">
        <v>97</v>
      </c>
      <c r="F58" s="88" t="s">
        <v>98</v>
      </c>
      <c r="G58" s="89">
        <f>SUM('NEA Backsheet'!F51:I51)</f>
        <v>26476.384723268115</v>
      </c>
      <c r="H58" s="90">
        <f>VLOOKUP($E58,'Population All (2014)'!$D$11:$H$188,H$10,0)</f>
        <v>324953.83799999999</v>
      </c>
      <c r="I58" s="91">
        <f t="shared" si="0"/>
        <v>8147.7371943728558</v>
      </c>
      <c r="J58" s="89">
        <f>SUM('NEA Backsheet'!J234:M234)</f>
        <v>25757.808467343672</v>
      </c>
      <c r="K58" s="90">
        <f>VLOOKUP($E58,'Population All (2014)'!$D$11:$H$188,K$10,0)</f>
        <v>328715.30800000002</v>
      </c>
      <c r="L58" s="91">
        <f t="shared" si="1"/>
        <v>7835.901718134669</v>
      </c>
      <c r="M58" s="89">
        <f>SUM('NEA Backsheet'!J51:M51)</f>
        <v>26558.265069456276</v>
      </c>
      <c r="N58" s="90">
        <f>VLOOKUP($E58,'Population All (2014)'!$D$11:$H$188,N$10,0)</f>
        <v>328715.30800000002</v>
      </c>
      <c r="O58" s="91">
        <f t="shared" si="2"/>
        <v>8079.4123130573143</v>
      </c>
    </row>
    <row r="59" spans="2:15" ht="16.5" customHeight="1">
      <c r="B59" s="42" t="s">
        <v>22</v>
      </c>
      <c r="C59" s="43" t="s">
        <v>38</v>
      </c>
      <c r="D59" s="45" t="s">
        <v>60</v>
      </c>
      <c r="E59" s="43" t="s">
        <v>99</v>
      </c>
      <c r="F59" s="88" t="s">
        <v>100</v>
      </c>
      <c r="G59" s="89">
        <f>SUM('NEA Backsheet'!F52:I52)</f>
        <v>46696.576692496623</v>
      </c>
      <c r="H59" s="90">
        <f>VLOOKUP($E59,'Population All (2014)'!$D$11:$H$188,H$10,0)</f>
        <v>526476.29100000008</v>
      </c>
      <c r="I59" s="91">
        <f t="shared" si="0"/>
        <v>8869.6447476865796</v>
      </c>
      <c r="J59" s="89">
        <f>SUM('NEA Backsheet'!J235:M235)</f>
        <v>47246.900881104317</v>
      </c>
      <c r="K59" s="90">
        <f>VLOOKUP($E59,'Population All (2014)'!$D$11:$H$188,K$10,0)</f>
        <v>531134.80799999996</v>
      </c>
      <c r="L59" s="91">
        <f t="shared" si="1"/>
        <v>8895.4631045578772</v>
      </c>
      <c r="M59" s="89">
        <f>SUM('NEA Backsheet'!J52:M52)</f>
        <v>47471.015919690399</v>
      </c>
      <c r="N59" s="90">
        <f>VLOOKUP($E59,'Population All (2014)'!$D$11:$H$188,N$10,0)</f>
        <v>531134.80799999996</v>
      </c>
      <c r="O59" s="91">
        <f t="shared" si="2"/>
        <v>8937.6586140990403</v>
      </c>
    </row>
    <row r="60" spans="2:15" ht="16.5" customHeight="1">
      <c r="B60" s="42" t="s">
        <v>16</v>
      </c>
      <c r="C60" s="43" t="s">
        <v>26</v>
      </c>
      <c r="D60" s="45" t="s">
        <v>466</v>
      </c>
      <c r="E60" s="43" t="s">
        <v>101</v>
      </c>
      <c r="F60" s="88" t="s">
        <v>102</v>
      </c>
      <c r="G60" s="89">
        <f>SUM('NEA Backsheet'!F53:I53)</f>
        <v>19507.97280082979</v>
      </c>
      <c r="H60" s="90">
        <f>VLOOKUP($E60,'Population All (2014)'!$D$11:$H$188,H$10,0)</f>
        <v>188359.50899999999</v>
      </c>
      <c r="I60" s="91">
        <f t="shared" si="0"/>
        <v>10356.776201210945</v>
      </c>
      <c r="J60" s="89">
        <f>SUM('NEA Backsheet'!J236:M236)</f>
        <v>18654.568468260346</v>
      </c>
      <c r="K60" s="90">
        <f>VLOOKUP($E60,'Population All (2014)'!$D$11:$H$188,K$10,0)</f>
        <v>189328.003</v>
      </c>
      <c r="L60" s="91">
        <f t="shared" si="1"/>
        <v>9853.0424304218468</v>
      </c>
      <c r="M60" s="89">
        <f>SUM('NEA Backsheet'!J53:M53)</f>
        <v>20207.979703623027</v>
      </c>
      <c r="N60" s="90">
        <f>VLOOKUP($E60,'Population All (2014)'!$D$11:$H$188,N$10,0)</f>
        <v>189328.003</v>
      </c>
      <c r="O60" s="91">
        <f t="shared" si="2"/>
        <v>10673.529210374139</v>
      </c>
    </row>
    <row r="61" spans="2:15" ht="16.5" customHeight="1">
      <c r="B61" s="42" t="s">
        <v>16</v>
      </c>
      <c r="C61" s="43" t="s">
        <v>28</v>
      </c>
      <c r="D61" s="45" t="s">
        <v>42</v>
      </c>
      <c r="E61" s="43" t="s">
        <v>103</v>
      </c>
      <c r="F61" s="88" t="s">
        <v>104</v>
      </c>
      <c r="G61" s="89">
        <f>SUM('NEA Backsheet'!F54:I54)</f>
        <v>24354.673253346111</v>
      </c>
      <c r="H61" s="90">
        <f>VLOOKUP($E61,'Population All (2014)'!$D$11:$H$188,H$10,0)</f>
        <v>208372.486</v>
      </c>
      <c r="I61" s="91">
        <f t="shared" si="0"/>
        <v>11688.046594283138</v>
      </c>
      <c r="J61" s="89">
        <f>SUM('NEA Backsheet'!J237:M237)</f>
        <v>24372.06424320161</v>
      </c>
      <c r="K61" s="90">
        <f>VLOOKUP($E61,'Population All (2014)'!$D$11:$H$188,K$10,0)</f>
        <v>209435.77</v>
      </c>
      <c r="L61" s="91">
        <f t="shared" si="1"/>
        <v>11637.011310532871</v>
      </c>
      <c r="M61" s="89">
        <f>SUM('NEA Backsheet'!J54:M54)</f>
        <v>24792.257368823924</v>
      </c>
      <c r="N61" s="90">
        <f>VLOOKUP($E61,'Population All (2014)'!$D$11:$H$188,N$10,0)</f>
        <v>209435.77</v>
      </c>
      <c r="O61" s="91">
        <f t="shared" si="2"/>
        <v>11837.6423324554</v>
      </c>
    </row>
    <row r="62" spans="2:15" ht="16.5" customHeight="1">
      <c r="B62" s="42" t="s">
        <v>18</v>
      </c>
      <c r="C62" s="43" t="s">
        <v>34</v>
      </c>
      <c r="D62" s="45" t="s">
        <v>54</v>
      </c>
      <c r="E62" s="43" t="s">
        <v>105</v>
      </c>
      <c r="F62" s="88" t="s">
        <v>106</v>
      </c>
      <c r="G62" s="89">
        <f>SUM('NEA Backsheet'!F55:I55)</f>
        <v>60735.231076132746</v>
      </c>
      <c r="H62" s="90">
        <f>VLOOKUP($E62,'Population All (2014)'!$D$11:$H$188,H$10,0)</f>
        <v>646673.04700000002</v>
      </c>
      <c r="I62" s="91">
        <f t="shared" si="0"/>
        <v>9391.9533770413582</v>
      </c>
      <c r="J62" s="89">
        <f>SUM('NEA Backsheet'!J238:M238)</f>
        <v>64868.425317970876</v>
      </c>
      <c r="K62" s="90">
        <f>VLOOKUP($E62,'Population All (2014)'!$D$11:$H$188,K$10,0)</f>
        <v>653007.80900000001</v>
      </c>
      <c r="L62" s="91">
        <f t="shared" si="1"/>
        <v>9933.7901360335618</v>
      </c>
      <c r="M62" s="89">
        <f>SUM('NEA Backsheet'!J55:M55)</f>
        <v>61216.435589501154</v>
      </c>
      <c r="N62" s="90">
        <f>VLOOKUP($E62,'Population All (2014)'!$D$11:$H$188,N$10,0)</f>
        <v>653007.80900000001</v>
      </c>
      <c r="O62" s="91">
        <f t="shared" si="2"/>
        <v>9374.5334658779175</v>
      </c>
    </row>
    <row r="63" spans="2:15" ht="16.5" customHeight="1">
      <c r="B63" s="42" t="s">
        <v>20</v>
      </c>
      <c r="C63" s="43" t="s">
        <v>36</v>
      </c>
      <c r="D63" s="45" t="s">
        <v>64</v>
      </c>
      <c r="E63" s="43" t="s">
        <v>107</v>
      </c>
      <c r="F63" s="88" t="s">
        <v>108</v>
      </c>
      <c r="G63" s="89">
        <f>SUM('NEA Backsheet'!F56:I56)</f>
        <v>16225.851799237535</v>
      </c>
      <c r="H63" s="90">
        <f>VLOOKUP($E63,'Population All (2014)'!$D$11:$H$188,H$10,0)</f>
        <v>242732.408</v>
      </c>
      <c r="I63" s="91">
        <f t="shared" si="0"/>
        <v>6684.666432855367</v>
      </c>
      <c r="J63" s="89">
        <f>SUM('NEA Backsheet'!J239:M239)</f>
        <v>16415.156001764506</v>
      </c>
      <c r="K63" s="90">
        <f>VLOOKUP($E63,'Population All (2014)'!$D$11:$H$188,K$10,0)</f>
        <v>248472.09400000001</v>
      </c>
      <c r="L63" s="91">
        <f t="shared" si="1"/>
        <v>6606.4384686050525</v>
      </c>
      <c r="M63" s="89">
        <f>SUM('NEA Backsheet'!J56:M56)</f>
        <v>16856.38630296203</v>
      </c>
      <c r="N63" s="90">
        <f>VLOOKUP($E63,'Population All (2014)'!$D$11:$H$188,N$10,0)</f>
        <v>248472.09400000001</v>
      </c>
      <c r="O63" s="91">
        <f t="shared" si="2"/>
        <v>6784.0158754254417</v>
      </c>
    </row>
    <row r="64" spans="2:15" ht="16.5" customHeight="1">
      <c r="B64" s="42" t="s">
        <v>18</v>
      </c>
      <c r="C64" s="43" t="s">
        <v>34</v>
      </c>
      <c r="D64" s="45" t="s">
        <v>52</v>
      </c>
      <c r="E64" s="43" t="s">
        <v>109</v>
      </c>
      <c r="F64" s="88" t="s">
        <v>110</v>
      </c>
      <c r="G64" s="89">
        <f>SUM('NEA Backsheet'!F57:I57)</f>
        <v>24979.331487454656</v>
      </c>
      <c r="H64" s="90">
        <f>VLOOKUP($E64,'Population All (2014)'!$D$11:$H$188,H$10,0)</f>
        <v>273191.04499999998</v>
      </c>
      <c r="I64" s="91">
        <f t="shared" si="0"/>
        <v>9143.5396381512637</v>
      </c>
      <c r="J64" s="89">
        <f>SUM('NEA Backsheet'!J240:M240)</f>
        <v>25400.694601130766</v>
      </c>
      <c r="K64" s="90">
        <f>VLOOKUP($E64,'Population All (2014)'!$D$11:$H$188,K$10,0)</f>
        <v>277271.451</v>
      </c>
      <c r="L64" s="91">
        <f t="shared" si="1"/>
        <v>9160.9484169831703</v>
      </c>
      <c r="M64" s="89">
        <f>SUM('NEA Backsheet'!J57:M57)</f>
        <v>27229.495527574509</v>
      </c>
      <c r="N64" s="90">
        <f>VLOOKUP($E64,'Population All (2014)'!$D$11:$H$188,N$10,0)</f>
        <v>277271.451</v>
      </c>
      <c r="O64" s="91">
        <f t="shared" si="2"/>
        <v>9820.5190001961309</v>
      </c>
    </row>
    <row r="65" spans="2:15" ht="16.5" customHeight="1">
      <c r="B65" s="42" t="s">
        <v>16</v>
      </c>
      <c r="C65" s="43" t="s">
        <v>26</v>
      </c>
      <c r="D65" s="45" t="s">
        <v>46</v>
      </c>
      <c r="E65" s="43" t="s">
        <v>111</v>
      </c>
      <c r="F65" s="88" t="s">
        <v>112</v>
      </c>
      <c r="G65" s="89">
        <f>SUM('NEA Backsheet'!F58:I58)</f>
        <v>43724.469700490808</v>
      </c>
      <c r="H65" s="90">
        <f>VLOOKUP($E65,'Population All (2014)'!$D$11:$H$188,H$10,0)</f>
        <v>375403.924</v>
      </c>
      <c r="I65" s="91">
        <f t="shared" si="0"/>
        <v>11647.312908879134</v>
      </c>
      <c r="J65" s="89">
        <f>SUM('NEA Backsheet'!J241:M241)</f>
        <v>41820.272894978538</v>
      </c>
      <c r="K65" s="90">
        <f>VLOOKUP($E65,'Population All (2014)'!$D$11:$H$188,K$10,0)</f>
        <v>376808.82699999999</v>
      </c>
      <c r="L65" s="91">
        <f t="shared" si="1"/>
        <v>11098.53854219252</v>
      </c>
      <c r="M65" s="89">
        <f>SUM('NEA Backsheet'!J58:M58)</f>
        <v>42432.736678632988</v>
      </c>
      <c r="N65" s="90">
        <f>VLOOKUP($E65,'Population All (2014)'!$D$11:$H$188,N$10,0)</f>
        <v>376808.82699999999</v>
      </c>
      <c r="O65" s="91">
        <f t="shared" si="2"/>
        <v>11261.078201502161</v>
      </c>
    </row>
    <row r="66" spans="2:15" ht="16.5" customHeight="1">
      <c r="B66" s="42" t="s">
        <v>16</v>
      </c>
      <c r="C66" s="43" t="s">
        <v>26</v>
      </c>
      <c r="D66" s="45" t="s">
        <v>46</v>
      </c>
      <c r="E66" s="43" t="s">
        <v>113</v>
      </c>
      <c r="F66" s="88" t="s">
        <v>114</v>
      </c>
      <c r="G66" s="89">
        <f>SUM('NEA Backsheet'!F59:I59)</f>
        <v>40476.551505087831</v>
      </c>
      <c r="H66" s="90">
        <f>VLOOKUP($E66,'Population All (2014)'!$D$11:$H$188,H$10,0)</f>
        <v>332996.24699999997</v>
      </c>
      <c r="I66" s="91">
        <f t="shared" si="0"/>
        <v>12155.257565136413</v>
      </c>
      <c r="J66" s="89">
        <f>SUM('NEA Backsheet'!J242:M242)</f>
        <v>40641.460909372821</v>
      </c>
      <c r="K66" s="90">
        <f>VLOOKUP($E66,'Population All (2014)'!$D$11:$H$188,K$10,0)</f>
        <v>333845.58899999998</v>
      </c>
      <c r="L66" s="91">
        <f t="shared" si="1"/>
        <v>12173.730086148547</v>
      </c>
      <c r="M66" s="89">
        <f>SUM('NEA Backsheet'!J59:M59)</f>
        <v>41438.467040203883</v>
      </c>
      <c r="N66" s="90">
        <f>VLOOKUP($E66,'Population All (2014)'!$D$11:$H$188,N$10,0)</f>
        <v>333845.58899999998</v>
      </c>
      <c r="O66" s="91">
        <f t="shared" si="2"/>
        <v>12412.465045390756</v>
      </c>
    </row>
    <row r="67" spans="2:15" ht="16.5" customHeight="1">
      <c r="B67" s="42" t="s">
        <v>20</v>
      </c>
      <c r="C67" s="43" t="s">
        <v>36</v>
      </c>
      <c r="D67" s="45" t="s">
        <v>64</v>
      </c>
      <c r="E67" s="43" t="s">
        <v>115</v>
      </c>
      <c r="F67" s="88" t="s">
        <v>116</v>
      </c>
      <c r="G67" s="89">
        <f>SUM('NEA Backsheet'!F60:I60)</f>
        <v>542.69752182496006</v>
      </c>
      <c r="H67" s="90">
        <f>VLOOKUP($E67,'Population All (2014)'!$D$11:$H$188,H$10,0)</f>
        <v>8436.8979999999992</v>
      </c>
      <c r="I67" s="91">
        <f t="shared" si="0"/>
        <v>6432.4295709745456</v>
      </c>
      <c r="J67" s="89">
        <f>SUM('NEA Backsheet'!J243:M243)</f>
        <v>548.87998968415491</v>
      </c>
      <c r="K67" s="90">
        <f>VLOOKUP($E67,'Population All (2014)'!$D$11:$H$188,K$10,0)</f>
        <v>8671.8259999999991</v>
      </c>
      <c r="L67" s="91">
        <f t="shared" si="1"/>
        <v>6329.4626723847432</v>
      </c>
      <c r="M67" s="89">
        <f>SUM('NEA Backsheet'!J60:M60)</f>
        <v>575.36998300259734</v>
      </c>
      <c r="N67" s="90">
        <f>VLOOKUP($E67,'Population All (2014)'!$D$11:$H$188,N$10,0)</f>
        <v>8671.8259999999991</v>
      </c>
      <c r="O67" s="91">
        <f t="shared" si="2"/>
        <v>6634.9345916603661</v>
      </c>
    </row>
    <row r="68" spans="2:15" ht="16.5" customHeight="1">
      <c r="B68" s="42" t="s">
        <v>22</v>
      </c>
      <c r="C68" s="43" t="s">
        <v>40</v>
      </c>
      <c r="D68" s="45" t="s">
        <v>56</v>
      </c>
      <c r="E68" s="43" t="s">
        <v>117</v>
      </c>
      <c r="F68" s="88" t="s">
        <v>118</v>
      </c>
      <c r="G68" s="89">
        <f>SUM('NEA Backsheet'!F61:I61)</f>
        <v>55427.169557966343</v>
      </c>
      <c r="H68" s="90">
        <f>VLOOKUP($E68,'Population All (2014)'!$D$11:$H$188,H$10,0)</f>
        <v>551804.51500000001</v>
      </c>
      <c r="I68" s="91">
        <f t="shared" si="0"/>
        <v>10044.711134334655</v>
      </c>
      <c r="J68" s="89">
        <f>SUM('NEA Backsheet'!J244:M244)</f>
        <v>55970.278651123168</v>
      </c>
      <c r="K68" s="90">
        <f>VLOOKUP($E68,'Population All (2014)'!$D$11:$H$188,K$10,0)</f>
        <v>556155.08199999994</v>
      </c>
      <c r="L68" s="91">
        <f t="shared" si="1"/>
        <v>10063.789842546683</v>
      </c>
      <c r="M68" s="89">
        <f>SUM('NEA Backsheet'!J61:M61)</f>
        <v>57702.686665271962</v>
      </c>
      <c r="N68" s="90">
        <f>VLOOKUP($E68,'Population All (2014)'!$D$11:$H$188,N$10,0)</f>
        <v>556155.08199999994</v>
      </c>
      <c r="O68" s="91">
        <f t="shared" si="2"/>
        <v>10375.287133539485</v>
      </c>
    </row>
    <row r="69" spans="2:15" ht="16.5" customHeight="1">
      <c r="B69" s="42" t="s">
        <v>16</v>
      </c>
      <c r="C69" s="43" t="s">
        <v>24</v>
      </c>
      <c r="D69" s="45" t="s">
        <v>44</v>
      </c>
      <c r="E69" s="43" t="s">
        <v>119</v>
      </c>
      <c r="F69" s="88" t="s">
        <v>120</v>
      </c>
      <c r="G69" s="89">
        <f>SUM('NEA Backsheet'!F62:I62)</f>
        <v>61211.270169699048</v>
      </c>
      <c r="H69" s="90">
        <f>VLOOKUP($E69,'Population All (2014)'!$D$11:$H$188,H$10,0)</f>
        <v>519942.08299999998</v>
      </c>
      <c r="I69" s="91">
        <f t="shared" si="0"/>
        <v>11772.709340339941</v>
      </c>
      <c r="J69" s="89">
        <f>SUM('NEA Backsheet'!J245:M245)</f>
        <v>61801.432741135577</v>
      </c>
      <c r="K69" s="90">
        <f>VLOOKUP($E69,'Population All (2014)'!$D$11:$H$188,K$10,0)</f>
        <v>522218.13199999998</v>
      </c>
      <c r="L69" s="91">
        <f t="shared" si="1"/>
        <v>11834.409599001739</v>
      </c>
      <c r="M69" s="89">
        <f>SUM('NEA Backsheet'!J62:M62)</f>
        <v>63158.054519716439</v>
      </c>
      <c r="N69" s="90">
        <f>VLOOKUP($E69,'Population All (2014)'!$D$11:$H$188,N$10,0)</f>
        <v>522218.13199999998</v>
      </c>
      <c r="O69" s="91">
        <f t="shared" si="2"/>
        <v>12094.190272144064</v>
      </c>
    </row>
    <row r="70" spans="2:15" ht="16.5" customHeight="1">
      <c r="B70" s="42" t="s">
        <v>18</v>
      </c>
      <c r="C70" s="43" t="s">
        <v>32</v>
      </c>
      <c r="D70" s="45" t="s">
        <v>50</v>
      </c>
      <c r="E70" s="43" t="s">
        <v>121</v>
      </c>
      <c r="F70" s="88" t="s">
        <v>122</v>
      </c>
      <c r="G70" s="89">
        <f>SUM('NEA Backsheet'!F63:I63)</f>
        <v>35546.418460365203</v>
      </c>
      <c r="H70" s="90">
        <f>VLOOKUP($E70,'Population All (2014)'!$D$11:$H$188,H$10,0)</f>
        <v>344661.14</v>
      </c>
      <c r="I70" s="91">
        <f t="shared" si="0"/>
        <v>10313.43958891484</v>
      </c>
      <c r="J70" s="89">
        <f>SUM('NEA Backsheet'!J246:M246)</f>
        <v>34811.716414043447</v>
      </c>
      <c r="K70" s="90">
        <f>VLOOKUP($E70,'Population All (2014)'!$D$11:$H$188,K$10,0)</f>
        <v>350559.837</v>
      </c>
      <c r="L70" s="91">
        <f t="shared" si="1"/>
        <v>9930.3208011371371</v>
      </c>
      <c r="M70" s="89">
        <f>SUM('NEA Backsheet'!J63:M63)</f>
        <v>36530.195985248152</v>
      </c>
      <c r="N70" s="90">
        <f>VLOOKUP($E70,'Population All (2014)'!$D$11:$H$188,N$10,0)</f>
        <v>350559.837</v>
      </c>
      <c r="O70" s="91">
        <f t="shared" si="2"/>
        <v>10420.530856547652</v>
      </c>
    </row>
    <row r="71" spans="2:15" ht="16.5" customHeight="1">
      <c r="B71" s="42" t="s">
        <v>20</v>
      </c>
      <c r="C71" s="43" t="s">
        <v>36</v>
      </c>
      <c r="D71" s="45" t="s">
        <v>64</v>
      </c>
      <c r="E71" s="43" t="s">
        <v>123</v>
      </c>
      <c r="F71" s="88" t="s">
        <v>124</v>
      </c>
      <c r="G71" s="89">
        <f>SUM('NEA Backsheet'!F64:I64)</f>
        <v>38432.729087754342</v>
      </c>
      <c r="H71" s="90">
        <f>VLOOKUP($E71,'Population All (2014)'!$D$11:$H$188,H$10,0)</f>
        <v>380939.962</v>
      </c>
      <c r="I71" s="91">
        <f t="shared" si="0"/>
        <v>10088.920281814471</v>
      </c>
      <c r="J71" s="89">
        <f>SUM('NEA Backsheet'!J247:M247)</f>
        <v>38166.846865869942</v>
      </c>
      <c r="K71" s="90">
        <f>VLOOKUP($E71,'Population All (2014)'!$D$11:$H$188,K$10,0)</f>
        <v>385669.99699999997</v>
      </c>
      <c r="L71" s="91">
        <f t="shared" si="1"/>
        <v>9896.2447591872024</v>
      </c>
      <c r="M71" s="89">
        <f>SUM('NEA Backsheet'!J64:M64)</f>
        <v>37458.194776155651</v>
      </c>
      <c r="N71" s="90">
        <f>VLOOKUP($E71,'Population All (2014)'!$D$11:$H$188,N$10,0)</f>
        <v>385669.99699999997</v>
      </c>
      <c r="O71" s="91">
        <f t="shared" si="2"/>
        <v>9712.4990451760896</v>
      </c>
    </row>
    <row r="72" spans="2:15" ht="16.5" customHeight="1">
      <c r="B72" s="42" t="s">
        <v>16</v>
      </c>
      <c r="C72" s="43" t="s">
        <v>26</v>
      </c>
      <c r="D72" s="45" t="s">
        <v>44</v>
      </c>
      <c r="E72" s="43" t="s">
        <v>125</v>
      </c>
      <c r="F72" s="88" t="s">
        <v>126</v>
      </c>
      <c r="G72" s="89">
        <f>SUM('NEA Backsheet'!F65:I65)</f>
        <v>56390.594819915066</v>
      </c>
      <c r="H72" s="90">
        <f>VLOOKUP($E72,'Population All (2014)'!$D$11:$H$188,H$10,0)</f>
        <v>497042.94400000002</v>
      </c>
      <c r="I72" s="91">
        <f t="shared" si="0"/>
        <v>11345.21584113164</v>
      </c>
      <c r="J72" s="89">
        <f>SUM('NEA Backsheet'!J248:M248)</f>
        <v>57598.247702378714</v>
      </c>
      <c r="K72" s="90">
        <f>VLOOKUP($E72,'Population All (2014)'!$D$11:$H$188,K$10,0)</f>
        <v>496525.01299999998</v>
      </c>
      <c r="L72" s="91">
        <f t="shared" si="1"/>
        <v>11600.271123174758</v>
      </c>
      <c r="M72" s="89">
        <f>SUM('NEA Backsheet'!J65:M65)</f>
        <v>55853.347019498062</v>
      </c>
      <c r="N72" s="90">
        <f>VLOOKUP($E72,'Population All (2014)'!$D$11:$H$188,N$10,0)</f>
        <v>496525.01299999998</v>
      </c>
      <c r="O72" s="91">
        <f t="shared" si="2"/>
        <v>11248.848609263934</v>
      </c>
    </row>
    <row r="73" spans="2:15" ht="16.5" customHeight="1">
      <c r="B73" s="42" t="s">
        <v>16</v>
      </c>
      <c r="C73" s="43" t="s">
        <v>24</v>
      </c>
      <c r="D73" s="45" t="s">
        <v>44</v>
      </c>
      <c r="E73" s="43" t="s">
        <v>127</v>
      </c>
      <c r="F73" s="88" t="s">
        <v>128</v>
      </c>
      <c r="G73" s="89">
        <f>SUM('NEA Backsheet'!F66:I66)</f>
        <v>12851.031283570454</v>
      </c>
      <c r="H73" s="90">
        <f>VLOOKUP($E73,'Population All (2014)'!$D$11:$H$188,H$10,0)</f>
        <v>105406.322</v>
      </c>
      <c r="I73" s="91">
        <f t="shared" si="0"/>
        <v>12191.898018764428</v>
      </c>
      <c r="J73" s="89">
        <f>SUM('NEA Backsheet'!J249:M249)</f>
        <v>12828.05750965776</v>
      </c>
      <c r="K73" s="90">
        <f>VLOOKUP($E73,'Population All (2014)'!$D$11:$H$188,K$10,0)</f>
        <v>105502.503</v>
      </c>
      <c r="L73" s="91">
        <f t="shared" si="1"/>
        <v>12159.007743785718</v>
      </c>
      <c r="M73" s="89">
        <f>SUM('NEA Backsheet'!J66:M66)</f>
        <v>12923.864624183347</v>
      </c>
      <c r="N73" s="90">
        <f>VLOOKUP($E73,'Population All (2014)'!$D$11:$H$188,N$10,0)</f>
        <v>105502.503</v>
      </c>
      <c r="O73" s="91">
        <f t="shared" si="2"/>
        <v>12249.818020131092</v>
      </c>
    </row>
    <row r="74" spans="2:15" ht="16.5" customHeight="1">
      <c r="B74" s="42" t="s">
        <v>18</v>
      </c>
      <c r="C74" s="43" t="s">
        <v>30</v>
      </c>
      <c r="D74" s="45" t="s">
        <v>48</v>
      </c>
      <c r="E74" s="43" t="s">
        <v>129</v>
      </c>
      <c r="F74" s="88" t="s">
        <v>130</v>
      </c>
      <c r="G74" s="89">
        <f>SUM('NEA Backsheet'!F67:I67)</f>
        <v>26190.412475441317</v>
      </c>
      <c r="H74" s="90">
        <f>VLOOKUP($E74,'Population All (2014)'!$D$11:$H$188,H$10,0)</f>
        <v>254556.16399999999</v>
      </c>
      <c r="I74" s="91">
        <f t="shared" si="0"/>
        <v>10288.657742124569</v>
      </c>
      <c r="J74" s="89">
        <f>SUM('NEA Backsheet'!J250:M250)</f>
        <v>26657.544091567997</v>
      </c>
      <c r="K74" s="90">
        <f>VLOOKUP($E74,'Population All (2014)'!$D$11:$H$188,K$10,0)</f>
        <v>256492.601</v>
      </c>
      <c r="L74" s="91">
        <f t="shared" si="1"/>
        <v>10393.104513594915</v>
      </c>
      <c r="M74" s="89">
        <f>SUM('NEA Backsheet'!J67:M67)</f>
        <v>26423.227268044648</v>
      </c>
      <c r="N74" s="90">
        <f>VLOOKUP($E74,'Population All (2014)'!$D$11:$H$188,N$10,0)</f>
        <v>256492.601</v>
      </c>
      <c r="O74" s="91">
        <f t="shared" si="2"/>
        <v>10301.750290272368</v>
      </c>
    </row>
    <row r="75" spans="2:15" ht="16.5" customHeight="1">
      <c r="B75" s="42" t="s">
        <v>18</v>
      </c>
      <c r="C75" s="43" t="s">
        <v>30</v>
      </c>
      <c r="D75" s="45" t="s">
        <v>48</v>
      </c>
      <c r="E75" s="43" t="s">
        <v>131</v>
      </c>
      <c r="F75" s="88" t="s">
        <v>132</v>
      </c>
      <c r="G75" s="89">
        <f>SUM('NEA Backsheet'!F68:I68)</f>
        <v>86621.651107113401</v>
      </c>
      <c r="H75" s="90">
        <f>VLOOKUP($E75,'Population All (2014)'!$D$11:$H$188,H$10,0)</f>
        <v>782382.09500000009</v>
      </c>
      <c r="I75" s="91">
        <f t="shared" si="0"/>
        <v>11071.527794499616</v>
      </c>
      <c r="J75" s="89">
        <f>SUM('NEA Backsheet'!J251:M251)</f>
        <v>86709.000515182124</v>
      </c>
      <c r="K75" s="90">
        <f>VLOOKUP($E75,'Population All (2014)'!$D$11:$H$188,K$10,0)</f>
        <v>785512.93599999999</v>
      </c>
      <c r="L75" s="91">
        <f t="shared" si="1"/>
        <v>11038.519741854654</v>
      </c>
      <c r="M75" s="89">
        <f>SUM('NEA Backsheet'!J68:M68)</f>
        <v>88361.583532093326</v>
      </c>
      <c r="N75" s="90">
        <f>VLOOKUP($E75,'Population All (2014)'!$D$11:$H$188,N$10,0)</f>
        <v>785512.93599999999</v>
      </c>
      <c r="O75" s="91">
        <f t="shared" si="2"/>
        <v>11248.902402810758</v>
      </c>
    </row>
    <row r="76" spans="2:15" ht="16.5" customHeight="1">
      <c r="B76" s="42" t="s">
        <v>22</v>
      </c>
      <c r="C76" s="43" t="s">
        <v>40</v>
      </c>
      <c r="D76" s="45" t="s">
        <v>56</v>
      </c>
      <c r="E76" s="43" t="s">
        <v>133</v>
      </c>
      <c r="F76" s="88" t="s">
        <v>134</v>
      </c>
      <c r="G76" s="89">
        <f>SUM('NEA Backsheet'!F69:I69)</f>
        <v>80243.230679282322</v>
      </c>
      <c r="H76" s="90">
        <f>VLOOKUP($E76,'Population All (2014)'!$D$11:$H$188,H$10,0)</f>
        <v>769796.87300000002</v>
      </c>
      <c r="I76" s="91">
        <f t="shared" si="0"/>
        <v>10423.9486407062</v>
      </c>
      <c r="J76" s="89">
        <f>SUM('NEA Backsheet'!J252:M252)</f>
        <v>80979.029630982608</v>
      </c>
      <c r="K76" s="90">
        <f>VLOOKUP($E76,'Population All (2014)'!$D$11:$H$188,K$10,0)</f>
        <v>774557.39099999995</v>
      </c>
      <c r="L76" s="91">
        <f t="shared" si="1"/>
        <v>10454.877917623875</v>
      </c>
      <c r="M76" s="89">
        <f>SUM('NEA Backsheet'!J69:M69)</f>
        <v>82254.199036082733</v>
      </c>
      <c r="N76" s="90">
        <f>VLOOKUP($E76,'Population All (2014)'!$D$11:$H$188,N$10,0)</f>
        <v>774557.39099999995</v>
      </c>
      <c r="O76" s="91">
        <f t="shared" si="2"/>
        <v>10619.509928100697</v>
      </c>
    </row>
    <row r="77" spans="2:15" ht="16.5" customHeight="1">
      <c r="B77" s="42" t="s">
        <v>16</v>
      </c>
      <c r="C77" s="43" t="s">
        <v>28</v>
      </c>
      <c r="D77" s="45" t="s">
        <v>42</v>
      </c>
      <c r="E77" s="43" t="s">
        <v>135</v>
      </c>
      <c r="F77" s="88" t="s">
        <v>136</v>
      </c>
      <c r="G77" s="89">
        <f>SUM('NEA Backsheet'!F70:I70)</f>
        <v>36744.68158118768</v>
      </c>
      <c r="H77" s="90">
        <f>VLOOKUP($E77,'Population All (2014)'!$D$11:$H$188,H$10,0)</f>
        <v>304481.95899999997</v>
      </c>
      <c r="I77" s="91">
        <f t="shared" si="0"/>
        <v>12067.933910392268</v>
      </c>
      <c r="J77" s="89">
        <f>SUM('NEA Backsheet'!J253:M253)</f>
        <v>37177.77330172855</v>
      </c>
      <c r="K77" s="90">
        <f>VLOOKUP($E77,'Population All (2014)'!$D$11:$H$188,K$10,0)</f>
        <v>304918.5</v>
      </c>
      <c r="L77" s="91">
        <f t="shared" si="1"/>
        <v>12192.69191660347</v>
      </c>
      <c r="M77" s="89">
        <f>SUM('NEA Backsheet'!J70:M70)</f>
        <v>37776.524881393532</v>
      </c>
      <c r="N77" s="90">
        <f>VLOOKUP($E77,'Population All (2014)'!$D$11:$H$188,N$10,0)</f>
        <v>304918.5</v>
      </c>
      <c r="O77" s="91">
        <f t="shared" si="2"/>
        <v>12389.056381096434</v>
      </c>
    </row>
    <row r="78" spans="2:15" ht="16.5" customHeight="1">
      <c r="B78" s="42" t="s">
        <v>22</v>
      </c>
      <c r="C78" s="43" t="s">
        <v>40</v>
      </c>
      <c r="D78" s="45" t="s">
        <v>62</v>
      </c>
      <c r="E78" s="43" t="s">
        <v>137</v>
      </c>
      <c r="F78" s="88" t="s">
        <v>138</v>
      </c>
      <c r="G78" s="89">
        <f>SUM('NEA Backsheet'!F71:I71)</f>
        <v>48130.668492112003</v>
      </c>
      <c r="H78" s="90">
        <f>VLOOKUP($E78,'Population All (2014)'!$D$11:$H$188,H$10,0)</f>
        <v>419647.19900000002</v>
      </c>
      <c r="I78" s="91">
        <f t="shared" si="0"/>
        <v>11469.317228091877</v>
      </c>
      <c r="J78" s="89">
        <f>SUM('NEA Backsheet'!J254:M254)</f>
        <v>48040.749529378649</v>
      </c>
      <c r="K78" s="90">
        <f>VLOOKUP($E78,'Population All (2014)'!$D$11:$H$188,K$10,0)</f>
        <v>421412.255</v>
      </c>
      <c r="L78" s="91">
        <f t="shared" si="1"/>
        <v>11399.941259273213</v>
      </c>
      <c r="M78" s="89">
        <f>SUM('NEA Backsheet'!J71:M71)</f>
        <v>51300.167896684732</v>
      </c>
      <c r="N78" s="90">
        <f>VLOOKUP($E78,'Population All (2014)'!$D$11:$H$188,N$10,0)</f>
        <v>421412.255</v>
      </c>
      <c r="O78" s="91">
        <f t="shared" si="2"/>
        <v>12173.392512442415</v>
      </c>
    </row>
    <row r="79" spans="2:15" ht="16.5" customHeight="1">
      <c r="B79" s="42" t="s">
        <v>18</v>
      </c>
      <c r="C79" s="43" t="s">
        <v>32</v>
      </c>
      <c r="D79" s="45" t="s">
        <v>50</v>
      </c>
      <c r="E79" s="43" t="s">
        <v>139</v>
      </c>
      <c r="F79" s="88" t="s">
        <v>140</v>
      </c>
      <c r="G79" s="89">
        <f>SUM('NEA Backsheet'!F72:I72)</f>
        <v>42067.082175065982</v>
      </c>
      <c r="H79" s="90">
        <f>VLOOKUP($E79,'Population All (2014)'!$D$11:$H$188,H$10,0)</f>
        <v>316264.21500000003</v>
      </c>
      <c r="I79" s="91">
        <f t="shared" ref="I79:I143" si="3">G79/H79*100000</f>
        <v>13301.246293408814</v>
      </c>
      <c r="J79" s="89">
        <f>SUM('NEA Backsheet'!J255:M255)</f>
        <v>41160.883275625914</v>
      </c>
      <c r="K79" s="90">
        <f>VLOOKUP($E79,'Population All (2014)'!$D$11:$H$188,K$10,0)</f>
        <v>316986.842</v>
      </c>
      <c r="L79" s="91">
        <f t="shared" ref="L79:L143" si="4">J79/K79*100000</f>
        <v>12985.044746944392</v>
      </c>
      <c r="M79" s="89">
        <f>SUM('NEA Backsheet'!J72:M72)</f>
        <v>43115.753617360169</v>
      </c>
      <c r="N79" s="90">
        <f>VLOOKUP($E79,'Population All (2014)'!$D$11:$H$188,N$10,0)</f>
        <v>316986.842</v>
      </c>
      <c r="O79" s="91">
        <f t="shared" ref="O79:O143" si="5">M79/N79*100000</f>
        <v>13601.748686262557</v>
      </c>
    </row>
    <row r="80" spans="2:15" ht="16.5" customHeight="1">
      <c r="B80" s="42" t="s">
        <v>20</v>
      </c>
      <c r="C80" s="43" t="s">
        <v>36</v>
      </c>
      <c r="D80" s="45" t="s">
        <v>64</v>
      </c>
      <c r="E80" s="43" t="s">
        <v>141</v>
      </c>
      <c r="F80" s="88" t="s">
        <v>142</v>
      </c>
      <c r="G80" s="89">
        <f>SUM('NEA Backsheet'!F73:I73)</f>
        <v>34494.609318890063</v>
      </c>
      <c r="H80" s="90">
        <f>VLOOKUP($E80,'Population All (2014)'!$D$11:$H$188,H$10,0)</f>
        <v>346075.51500000001</v>
      </c>
      <c r="I80" s="91">
        <f t="shared" si="3"/>
        <v>9967.364873787752</v>
      </c>
      <c r="J80" s="89">
        <f>SUM('NEA Backsheet'!J256:M256)</f>
        <v>35949.320073210991</v>
      </c>
      <c r="K80" s="90">
        <f>VLOOKUP($E80,'Population All (2014)'!$D$11:$H$188,K$10,0)</f>
        <v>349199.94199999998</v>
      </c>
      <c r="L80" s="91">
        <f t="shared" si="4"/>
        <v>10294.766908412314</v>
      </c>
      <c r="M80" s="89">
        <f>SUM('NEA Backsheet'!J73:M73)</f>
        <v>33767.639998876926</v>
      </c>
      <c r="N80" s="90">
        <f>VLOOKUP($E80,'Population All (2014)'!$D$11:$H$188,N$10,0)</f>
        <v>349199.94199999998</v>
      </c>
      <c r="O80" s="91">
        <f t="shared" si="5"/>
        <v>9670.0016058069468</v>
      </c>
    </row>
    <row r="81" spans="2:15" ht="16.5" customHeight="1">
      <c r="B81" s="42" t="s">
        <v>16</v>
      </c>
      <c r="C81" s="43" t="s">
        <v>28</v>
      </c>
      <c r="D81" s="45" t="s">
        <v>42</v>
      </c>
      <c r="E81" s="43" t="s">
        <v>143</v>
      </c>
      <c r="F81" s="88" t="s">
        <v>144</v>
      </c>
      <c r="G81" s="89">
        <f>SUM('NEA Backsheet'!F74:I74)</f>
        <v>31114.091902252905</v>
      </c>
      <c r="H81" s="90">
        <f>VLOOKUP($E81,'Population All (2014)'!$D$11:$H$188,H$10,0)</f>
        <v>338071.71299999999</v>
      </c>
      <c r="I81" s="91">
        <f t="shared" si="3"/>
        <v>9203.3999609582552</v>
      </c>
      <c r="J81" s="89">
        <f>SUM('NEA Backsheet'!J257:M257)</f>
        <v>31439.619815298363</v>
      </c>
      <c r="K81" s="90">
        <f>VLOOKUP($E81,'Population All (2014)'!$D$11:$H$188,K$10,0)</f>
        <v>339214.859</v>
      </c>
      <c r="L81" s="91">
        <f t="shared" si="4"/>
        <v>9268.3498323103722</v>
      </c>
      <c r="M81" s="89">
        <f>SUM('NEA Backsheet'!J74:M74)</f>
        <v>32131.012487558961</v>
      </c>
      <c r="N81" s="90">
        <f>VLOOKUP($E81,'Population All (2014)'!$D$11:$H$188,N$10,0)</f>
        <v>339214.859</v>
      </c>
      <c r="O81" s="91">
        <f t="shared" si="5"/>
        <v>9472.171290573966</v>
      </c>
    </row>
    <row r="82" spans="2:15" ht="16.5" customHeight="1">
      <c r="B82" s="42" t="s">
        <v>22</v>
      </c>
      <c r="C82" s="43" t="s">
        <v>38</v>
      </c>
      <c r="D82" s="45" t="s">
        <v>58</v>
      </c>
      <c r="E82" s="43" t="s">
        <v>145</v>
      </c>
      <c r="F82" s="88" t="s">
        <v>146</v>
      </c>
      <c r="G82" s="89">
        <f>SUM('NEA Backsheet'!F75:I75)</f>
        <v>52476.076667470224</v>
      </c>
      <c r="H82" s="90">
        <f>VLOOKUP($E82,'Population All (2014)'!$D$11:$H$188,H$10,0)</f>
        <v>543642.81500000006</v>
      </c>
      <c r="I82" s="91">
        <f t="shared" si="3"/>
        <v>9652.6754735956947</v>
      </c>
      <c r="J82" s="89">
        <f>SUM('NEA Backsheet'!J258:M258)</f>
        <v>50301.509354747504</v>
      </c>
      <c r="K82" s="90">
        <f>VLOOKUP($E82,'Population All (2014)'!$D$11:$H$188,K$10,0)</f>
        <v>547868.62199999997</v>
      </c>
      <c r="L82" s="91">
        <f t="shared" si="4"/>
        <v>9181.3086814720882</v>
      </c>
      <c r="M82" s="89">
        <f>SUM('NEA Backsheet'!J75:M75)</f>
        <v>52526.300506636806</v>
      </c>
      <c r="N82" s="90">
        <f>VLOOKUP($E82,'Population All (2014)'!$D$11:$H$188,N$10,0)</f>
        <v>547868.62199999997</v>
      </c>
      <c r="O82" s="91">
        <f t="shared" si="5"/>
        <v>9587.3898225616595</v>
      </c>
    </row>
    <row r="83" spans="2:15" ht="16.5" customHeight="1">
      <c r="B83" s="42" t="s">
        <v>20</v>
      </c>
      <c r="C83" s="43" t="s">
        <v>36</v>
      </c>
      <c r="D83" s="45" t="s">
        <v>64</v>
      </c>
      <c r="E83" s="43" t="s">
        <v>147</v>
      </c>
      <c r="F83" s="88" t="s">
        <v>148</v>
      </c>
      <c r="G83" s="89">
        <f>SUM('NEA Backsheet'!F76:I76)</f>
        <v>30259.662782594456</v>
      </c>
      <c r="H83" s="90">
        <f>VLOOKUP($E83,'Population All (2014)'!$D$11:$H$188,H$10,0)</f>
        <v>329573.98599999998</v>
      </c>
      <c r="I83" s="91">
        <f t="shared" si="3"/>
        <v>9181.4475862771687</v>
      </c>
      <c r="J83" s="89">
        <f>SUM('NEA Backsheet'!J259:M259)</f>
        <v>26957.308214664903</v>
      </c>
      <c r="K83" s="90">
        <f>VLOOKUP($E83,'Population All (2014)'!$D$11:$H$188,K$10,0)</f>
        <v>334278.96299999999</v>
      </c>
      <c r="L83" s="91">
        <f t="shared" si="4"/>
        <v>8064.3148981723107</v>
      </c>
      <c r="M83" s="89">
        <f>SUM('NEA Backsheet'!J76:M76)</f>
        <v>29486.645352499647</v>
      </c>
      <c r="N83" s="90">
        <f>VLOOKUP($E83,'Population All (2014)'!$D$11:$H$188,N$10,0)</f>
        <v>334278.96299999999</v>
      </c>
      <c r="O83" s="91">
        <f t="shared" si="5"/>
        <v>8820.9694944218336</v>
      </c>
    </row>
    <row r="84" spans="2:15" ht="16.5" customHeight="1">
      <c r="B84" s="42" t="s">
        <v>18</v>
      </c>
      <c r="C84" s="43" t="s">
        <v>34</v>
      </c>
      <c r="D84" s="45" t="s">
        <v>54</v>
      </c>
      <c r="E84" s="43" t="s">
        <v>149</v>
      </c>
      <c r="F84" s="88" t="s">
        <v>150</v>
      </c>
      <c r="G84" s="89">
        <f>SUM('NEA Backsheet'!F77:I77)</f>
        <v>141675.43096445536</v>
      </c>
      <c r="H84" s="90">
        <f>VLOOKUP($E84,'Population All (2014)'!$D$11:$H$188,H$10,0)</f>
        <v>1442686.9719999998</v>
      </c>
      <c r="I84" s="91">
        <f t="shared" si="3"/>
        <v>9820.2474766962387</v>
      </c>
      <c r="J84" s="89">
        <f>SUM('NEA Backsheet'!J260:M260)</f>
        <v>147685.22806418754</v>
      </c>
      <c r="K84" s="90">
        <f>VLOOKUP($E84,'Population All (2014)'!$D$11:$H$188,K$10,0)</f>
        <v>1453951.6360000002</v>
      </c>
      <c r="L84" s="91">
        <f t="shared" si="4"/>
        <v>10157.506233872247</v>
      </c>
      <c r="M84" s="89">
        <f>SUM('NEA Backsheet'!J77:M77)</f>
        <v>141376.739095344</v>
      </c>
      <c r="N84" s="90">
        <f>VLOOKUP($E84,'Population All (2014)'!$D$11:$H$188,N$10,0)</f>
        <v>1453951.6360000002</v>
      </c>
      <c r="O84" s="91">
        <f t="shared" si="5"/>
        <v>9723.6204832981111</v>
      </c>
    </row>
    <row r="85" spans="2:15" ht="16.5" customHeight="1">
      <c r="B85" s="42" t="s">
        <v>16</v>
      </c>
      <c r="C85" s="43" t="s">
        <v>24</v>
      </c>
      <c r="D85" s="45" t="s">
        <v>44</v>
      </c>
      <c r="E85" s="43" t="s">
        <v>151</v>
      </c>
      <c r="F85" s="88" t="s">
        <v>152</v>
      </c>
      <c r="G85" s="89">
        <f>SUM('NEA Backsheet'!F78:I78)</f>
        <v>22713.784211382783</v>
      </c>
      <c r="H85" s="90">
        <f>VLOOKUP($E85,'Population All (2014)'!$D$11:$H$188,H$10,0)</f>
        <v>200795.731</v>
      </c>
      <c r="I85" s="91">
        <f t="shared" si="3"/>
        <v>11311.886013842985</v>
      </c>
      <c r="J85" s="89">
        <f>SUM('NEA Backsheet'!J261:M261)</f>
        <v>22978.719949738697</v>
      </c>
      <c r="K85" s="90">
        <f>VLOOKUP($E85,'Population All (2014)'!$D$11:$H$188,K$10,0)</f>
        <v>201221.38500000001</v>
      </c>
      <c r="L85" s="91">
        <f t="shared" si="4"/>
        <v>11419.621204644176</v>
      </c>
      <c r="M85" s="89">
        <f>SUM('NEA Backsheet'!J78:M78)</f>
        <v>22088.609335926238</v>
      </c>
      <c r="N85" s="90">
        <f>VLOOKUP($E85,'Population All (2014)'!$D$11:$H$188,N$10,0)</f>
        <v>201221.38500000001</v>
      </c>
      <c r="O85" s="91">
        <f t="shared" si="5"/>
        <v>10977.267319736537</v>
      </c>
    </row>
    <row r="86" spans="2:15" ht="16.5" customHeight="1">
      <c r="B86" s="42" t="s">
        <v>22</v>
      </c>
      <c r="C86" s="43" t="s">
        <v>40</v>
      </c>
      <c r="D86" s="45" t="s">
        <v>60</v>
      </c>
      <c r="E86" s="43" t="s">
        <v>153</v>
      </c>
      <c r="F86" s="88" t="s">
        <v>154</v>
      </c>
      <c r="G86" s="89">
        <f>SUM('NEA Backsheet'!F79:I79)</f>
        <v>56957.441873015843</v>
      </c>
      <c r="H86" s="90">
        <f>VLOOKUP($E86,'Population All (2014)'!$D$11:$H$188,H$10,0)</f>
        <v>616007.96600000001</v>
      </c>
      <c r="I86" s="91">
        <f t="shared" si="3"/>
        <v>9246.2183959835093</v>
      </c>
      <c r="J86" s="89">
        <f>SUM('NEA Backsheet'!J262:M262)</f>
        <v>56839.777718919082</v>
      </c>
      <c r="K86" s="90">
        <f>VLOOKUP($E86,'Population All (2014)'!$D$11:$H$188,K$10,0)</f>
        <v>620706.76900000009</v>
      </c>
      <c r="L86" s="91">
        <f t="shared" si="4"/>
        <v>9157.2672568871367</v>
      </c>
      <c r="M86" s="89">
        <f>SUM('NEA Backsheet'!J79:M79)</f>
        <v>55631.620544917903</v>
      </c>
      <c r="N86" s="90">
        <f>VLOOKUP($E86,'Population All (2014)'!$D$11:$H$188,N$10,0)</f>
        <v>620706.76900000009</v>
      </c>
      <c r="O86" s="91">
        <f t="shared" si="5"/>
        <v>8962.6250789151436</v>
      </c>
    </row>
    <row r="87" spans="2:15" ht="16.5" customHeight="1">
      <c r="B87" s="42" t="s">
        <v>20</v>
      </c>
      <c r="C87" s="43" t="s">
        <v>36</v>
      </c>
      <c r="D87" s="45" t="s">
        <v>64</v>
      </c>
      <c r="E87" s="43" t="s">
        <v>155</v>
      </c>
      <c r="F87" s="88" t="s">
        <v>156</v>
      </c>
      <c r="G87" s="89">
        <f>SUM('NEA Backsheet'!F80:I80)</f>
        <v>26168.774927724051</v>
      </c>
      <c r="H87" s="90">
        <f>VLOOKUP($E87,'Population All (2014)'!$D$11:$H$188,H$10,0)</f>
        <v>273748.614</v>
      </c>
      <c r="I87" s="91">
        <f t="shared" si="3"/>
        <v>9559.4182360770046</v>
      </c>
      <c r="J87" s="89">
        <f>SUM('NEA Backsheet'!J263:M263)</f>
        <v>25673.226097066734</v>
      </c>
      <c r="K87" s="90">
        <f>VLOOKUP($E87,'Population All (2014)'!$D$11:$H$188,K$10,0)</f>
        <v>278258.77100000001</v>
      </c>
      <c r="L87" s="91">
        <f t="shared" si="4"/>
        <v>9226.3852114357014</v>
      </c>
      <c r="M87" s="89">
        <f>SUM('NEA Backsheet'!J80:M80)</f>
        <v>26701.021763759243</v>
      </c>
      <c r="N87" s="90">
        <f>VLOOKUP($E87,'Population All (2014)'!$D$11:$H$188,N$10,0)</f>
        <v>278258.77100000001</v>
      </c>
      <c r="O87" s="91">
        <f t="shared" si="5"/>
        <v>9595.7520648142454</v>
      </c>
    </row>
    <row r="88" spans="2:15" ht="16.5" customHeight="1">
      <c r="B88" s="42" t="s">
        <v>20</v>
      </c>
      <c r="C88" s="43" t="s">
        <v>36</v>
      </c>
      <c r="D88" s="45" t="s">
        <v>64</v>
      </c>
      <c r="E88" s="43" t="s">
        <v>157</v>
      </c>
      <c r="F88" s="88" t="s">
        <v>158</v>
      </c>
      <c r="G88" s="89">
        <f>SUM('NEA Backsheet'!F81:I81)</f>
        <v>20832.623448529954</v>
      </c>
      <c r="H88" s="90">
        <f>VLOOKUP($E88,'Population All (2014)'!$D$11:$H$188,H$10,0)</f>
        <v>268621.23800000001</v>
      </c>
      <c r="I88" s="91">
        <f t="shared" si="3"/>
        <v>7755.3895602736939</v>
      </c>
      <c r="J88" s="89">
        <f>SUM('NEA Backsheet'!J264:M264)</f>
        <v>21047.824500089897</v>
      </c>
      <c r="K88" s="90">
        <f>VLOOKUP($E88,'Population All (2014)'!$D$11:$H$188,K$10,0)</f>
        <v>273505.83600000001</v>
      </c>
      <c r="L88" s="91">
        <f t="shared" si="4"/>
        <v>7695.5668690337916</v>
      </c>
      <c r="M88" s="89">
        <f>SUM('NEA Backsheet'!J81:M81)</f>
        <v>22301.220157336556</v>
      </c>
      <c r="N88" s="90">
        <f>VLOOKUP($E88,'Population All (2014)'!$D$11:$H$188,N$10,0)</f>
        <v>273505.83600000001</v>
      </c>
      <c r="O88" s="91">
        <f t="shared" si="5"/>
        <v>8153.8370381744089</v>
      </c>
    </row>
    <row r="89" spans="2:15" ht="16.5" customHeight="1">
      <c r="B89" s="42" t="s">
        <v>16</v>
      </c>
      <c r="C89" s="43" t="s">
        <v>26</v>
      </c>
      <c r="D89" s="45" t="s">
        <v>46</v>
      </c>
      <c r="E89" s="43" t="s">
        <v>159</v>
      </c>
      <c r="F89" s="88" t="s">
        <v>160</v>
      </c>
      <c r="G89" s="89">
        <f>SUM('NEA Backsheet'!F82:I82)</f>
        <v>17867.08898452967</v>
      </c>
      <c r="H89" s="90">
        <f>VLOOKUP($E89,'Population All (2014)'!$D$11:$H$188,H$10,0)</f>
        <v>126559.82799999999</v>
      </c>
      <c r="I89" s="91">
        <f t="shared" si="3"/>
        <v>14117.504161375497</v>
      </c>
      <c r="J89" s="89">
        <f>SUM('NEA Backsheet'!J265:M265)</f>
        <v>17719.928552227193</v>
      </c>
      <c r="K89" s="90">
        <f>VLOOKUP($E89,'Population All (2014)'!$D$11:$H$188,K$10,0)</f>
        <v>126822.442</v>
      </c>
      <c r="L89" s="91">
        <f t="shared" si="4"/>
        <v>13972.234150977152</v>
      </c>
      <c r="M89" s="89">
        <f>SUM('NEA Backsheet'!J82:M82)</f>
        <v>18850.986063960157</v>
      </c>
      <c r="N89" s="90">
        <f>VLOOKUP($E89,'Population All (2014)'!$D$11:$H$188,N$10,0)</f>
        <v>126822.442</v>
      </c>
      <c r="O89" s="91">
        <f t="shared" si="5"/>
        <v>14864.07749817667</v>
      </c>
    </row>
    <row r="90" spans="2:15" ht="16.5" customHeight="1">
      <c r="B90" s="42" t="s">
        <v>20</v>
      </c>
      <c r="C90" s="43" t="s">
        <v>36</v>
      </c>
      <c r="D90" s="45" t="s">
        <v>64</v>
      </c>
      <c r="E90" s="43" t="s">
        <v>161</v>
      </c>
      <c r="F90" s="88" t="s">
        <v>162</v>
      </c>
      <c r="G90" s="89">
        <f>SUM('NEA Backsheet'!F83:I83)</f>
        <v>16355.431776416826</v>
      </c>
      <c r="H90" s="90">
        <f>VLOOKUP($E90,'Population All (2014)'!$D$11:$H$188,H$10,0)</f>
        <v>180479.682</v>
      </c>
      <c r="I90" s="91">
        <f t="shared" si="3"/>
        <v>9062.2011271145893</v>
      </c>
      <c r="J90" s="89">
        <f>SUM('NEA Backsheet'!J266:M266)</f>
        <v>17108.637891884249</v>
      </c>
      <c r="K90" s="90">
        <f>VLOOKUP($E90,'Population All (2014)'!$D$11:$H$188,K$10,0)</f>
        <v>182005.07199999999</v>
      </c>
      <c r="L90" s="91">
        <f t="shared" si="4"/>
        <v>9400.0885271396455</v>
      </c>
      <c r="M90" s="89">
        <f>SUM('NEA Backsheet'!J83:M83)</f>
        <v>15864.139888105539</v>
      </c>
      <c r="N90" s="90">
        <f>VLOOKUP($E90,'Population All (2014)'!$D$11:$H$188,N$10,0)</f>
        <v>182005.07199999999</v>
      </c>
      <c r="O90" s="91">
        <f t="shared" si="5"/>
        <v>8716.3174705952915</v>
      </c>
    </row>
    <row r="91" spans="2:15" ht="16.5" customHeight="1">
      <c r="B91" s="42" t="s">
        <v>22</v>
      </c>
      <c r="C91" s="43" t="s">
        <v>38</v>
      </c>
      <c r="D91" s="45" t="s">
        <v>62</v>
      </c>
      <c r="E91" s="43" t="s">
        <v>163</v>
      </c>
      <c r="F91" s="88" t="s">
        <v>164</v>
      </c>
      <c r="G91" s="89">
        <f>SUM('NEA Backsheet'!F84:I84)</f>
        <v>117790.55868813628</v>
      </c>
      <c r="H91" s="90">
        <f>VLOOKUP($E91,'Population All (2014)'!$D$11:$H$188,H$10,0)</f>
        <v>1353992.9880000001</v>
      </c>
      <c r="I91" s="91">
        <f t="shared" si="3"/>
        <v>8699.4954724341806</v>
      </c>
      <c r="J91" s="89">
        <f>SUM('NEA Backsheet'!J267:M267)</f>
        <v>118168.17468044843</v>
      </c>
      <c r="K91" s="90">
        <f>VLOOKUP($E91,'Population All (2014)'!$D$11:$H$188,K$10,0)</f>
        <v>1362361.3239999998</v>
      </c>
      <c r="L91" s="91">
        <f t="shared" si="4"/>
        <v>8673.7763762624581</v>
      </c>
      <c r="M91" s="89">
        <f>SUM('NEA Backsheet'!J84:M84)</f>
        <v>126560.94824240741</v>
      </c>
      <c r="N91" s="90">
        <f>VLOOKUP($E91,'Population All (2014)'!$D$11:$H$188,N$10,0)</f>
        <v>1362361.3239999998</v>
      </c>
      <c r="O91" s="91">
        <f t="shared" si="5"/>
        <v>9289.8224584660511</v>
      </c>
    </row>
    <row r="92" spans="2:15" ht="16.5" customHeight="1">
      <c r="B92" s="42" t="s">
        <v>20</v>
      </c>
      <c r="C92" s="43" t="s">
        <v>36</v>
      </c>
      <c r="D92" s="45" t="s">
        <v>64</v>
      </c>
      <c r="E92" s="43" t="s">
        <v>165</v>
      </c>
      <c r="F92" s="88" t="s">
        <v>166</v>
      </c>
      <c r="G92" s="89">
        <f>SUM('NEA Backsheet'!F85:I85)</f>
        <v>23088.847209212901</v>
      </c>
      <c r="H92" s="90">
        <f>VLOOKUP($E92,'Population All (2014)'!$D$11:$H$188,H$10,0)</f>
        <v>272248.16600000003</v>
      </c>
      <c r="I92" s="91">
        <f t="shared" si="3"/>
        <v>8480.8090898995815</v>
      </c>
      <c r="J92" s="89">
        <f>SUM('NEA Backsheet'!J268:M268)</f>
        <v>23409.994267579383</v>
      </c>
      <c r="K92" s="90">
        <f>VLOOKUP($E92,'Population All (2014)'!$D$11:$H$188,K$10,0)</f>
        <v>276044.46299999999</v>
      </c>
      <c r="L92" s="91">
        <f t="shared" si="4"/>
        <v>8480.5157883494248</v>
      </c>
      <c r="M92" s="89">
        <f>SUM('NEA Backsheet'!J85:M85)</f>
        <v>22727.802158045124</v>
      </c>
      <c r="N92" s="90">
        <f>VLOOKUP($E92,'Population All (2014)'!$D$11:$H$188,N$10,0)</f>
        <v>276044.46299999999</v>
      </c>
      <c r="O92" s="91">
        <f t="shared" si="5"/>
        <v>8233.3845464761689</v>
      </c>
    </row>
    <row r="93" spans="2:15" ht="16.5" customHeight="1">
      <c r="B93" s="42" t="s">
        <v>20</v>
      </c>
      <c r="C93" s="43" t="s">
        <v>36</v>
      </c>
      <c r="D93" s="45" t="s">
        <v>64</v>
      </c>
      <c r="E93" s="43" t="s">
        <v>167</v>
      </c>
      <c r="F93" s="88" t="s">
        <v>168</v>
      </c>
      <c r="G93" s="89">
        <f>SUM('NEA Backsheet'!F86:I86)</f>
        <v>20366.299038976984</v>
      </c>
      <c r="H93" s="90">
        <f>VLOOKUP($E93,'Population All (2014)'!$D$11:$H$188,H$10,0)</f>
        <v>249146.99299999999</v>
      </c>
      <c r="I93" s="91">
        <f t="shared" si="3"/>
        <v>8174.4109345830966</v>
      </c>
      <c r="J93" s="89">
        <f>SUM('NEA Backsheet'!J269:M269)</f>
        <v>19634.2066705098</v>
      </c>
      <c r="K93" s="90">
        <f>VLOOKUP($E93,'Population All (2014)'!$D$11:$H$188,K$10,0)</f>
        <v>251959.723</v>
      </c>
      <c r="L93" s="91">
        <f t="shared" si="4"/>
        <v>7792.597339261959</v>
      </c>
      <c r="M93" s="89">
        <f>SUM('NEA Backsheet'!J86:M86)</f>
        <v>22007.574160090418</v>
      </c>
      <c r="N93" s="90">
        <f>VLOOKUP($E93,'Population All (2014)'!$D$11:$H$188,N$10,0)</f>
        <v>251959.723</v>
      </c>
      <c r="O93" s="91">
        <f t="shared" si="5"/>
        <v>8734.560388483369</v>
      </c>
    </row>
    <row r="94" spans="2:15" ht="16.5" customHeight="1">
      <c r="B94" s="42" t="s">
        <v>16</v>
      </c>
      <c r="C94" s="43" t="s">
        <v>24</v>
      </c>
      <c r="D94" s="45" t="s">
        <v>44</v>
      </c>
      <c r="E94" s="43" t="s">
        <v>169</v>
      </c>
      <c r="F94" s="88" t="s">
        <v>170</v>
      </c>
      <c r="G94" s="89">
        <f>SUM('NEA Backsheet'!F87:I87)</f>
        <v>11795.907555162483</v>
      </c>
      <c r="H94" s="90">
        <f>VLOOKUP($E94,'Population All (2014)'!$D$11:$H$188,H$10,0)</f>
        <v>92717.260999999999</v>
      </c>
      <c r="I94" s="91">
        <f t="shared" si="3"/>
        <v>12722.450413157138</v>
      </c>
      <c r="J94" s="89">
        <f>SUM('NEA Backsheet'!J270:M270)</f>
        <v>11632.386120451538</v>
      </c>
      <c r="K94" s="90">
        <f>VLOOKUP($E94,'Population All (2014)'!$D$11:$H$188,K$10,0)</f>
        <v>92899.232000000004</v>
      </c>
      <c r="L94" s="91">
        <f t="shared" si="4"/>
        <v>12521.509457098135</v>
      </c>
      <c r="M94" s="89">
        <f>SUM('NEA Backsheet'!J87:M87)</f>
        <v>12837.1702490841</v>
      </c>
      <c r="N94" s="90">
        <f>VLOOKUP($E94,'Population All (2014)'!$D$11:$H$188,N$10,0)</f>
        <v>92899.232000000004</v>
      </c>
      <c r="O94" s="91">
        <f t="shared" si="5"/>
        <v>13818.381457754247</v>
      </c>
    </row>
    <row r="95" spans="2:15" ht="16.5" customHeight="1">
      <c r="B95" s="42" t="s">
        <v>20</v>
      </c>
      <c r="C95" s="43" t="s">
        <v>36</v>
      </c>
      <c r="D95" s="45" t="s">
        <v>64</v>
      </c>
      <c r="E95" s="43" t="s">
        <v>171</v>
      </c>
      <c r="F95" s="88" t="s">
        <v>172</v>
      </c>
      <c r="G95" s="89">
        <f>SUM('NEA Backsheet'!F88:I88)</f>
        <v>24693.885608397992</v>
      </c>
      <c r="H95" s="90">
        <f>VLOOKUP($E95,'Population All (2014)'!$D$11:$H$188,H$10,0)</f>
        <v>248643.679</v>
      </c>
      <c r="I95" s="91">
        <f t="shared" si="3"/>
        <v>9931.43509930047</v>
      </c>
      <c r="J95" s="89">
        <f>SUM('NEA Backsheet'!J271:M271)</f>
        <v>24933.985760422616</v>
      </c>
      <c r="K95" s="90">
        <f>VLOOKUP($E95,'Population All (2014)'!$D$11:$H$188,K$10,0)</f>
        <v>251513.11</v>
      </c>
      <c r="L95" s="91">
        <f t="shared" si="4"/>
        <v>9913.5928780899794</v>
      </c>
      <c r="M95" s="89">
        <f>SUM('NEA Backsheet'!J88:M88)</f>
        <v>24728.516422147681</v>
      </c>
      <c r="N95" s="90">
        <f>VLOOKUP($E95,'Population All (2014)'!$D$11:$H$188,N$10,0)</f>
        <v>251513.11</v>
      </c>
      <c r="O95" s="91">
        <f t="shared" si="5"/>
        <v>9831.899586525602</v>
      </c>
    </row>
    <row r="96" spans="2:15" ht="16.5" customHeight="1">
      <c r="B96" s="42" t="s">
        <v>18</v>
      </c>
      <c r="C96" s="43" t="s">
        <v>32</v>
      </c>
      <c r="D96" s="45" t="s">
        <v>50</v>
      </c>
      <c r="E96" s="43" t="s">
        <v>173</v>
      </c>
      <c r="F96" s="88" t="s">
        <v>174</v>
      </c>
      <c r="G96" s="89">
        <f>SUM('NEA Backsheet'!F89:I89)</f>
        <v>17834.498106241103</v>
      </c>
      <c r="H96" s="90">
        <f>VLOOKUP($E96,'Population All (2014)'!$D$11:$H$188,H$10,0)</f>
        <v>188198.467</v>
      </c>
      <c r="I96" s="91">
        <f t="shared" si="3"/>
        <v>9476.4311264241605</v>
      </c>
      <c r="J96" s="89">
        <f>SUM('NEA Backsheet'!J272:M272)</f>
        <v>17681.670446288881</v>
      </c>
      <c r="K96" s="90">
        <f>VLOOKUP($E96,'Population All (2014)'!$D$11:$H$188,K$10,0)</f>
        <v>189246.53700000001</v>
      </c>
      <c r="L96" s="91">
        <f t="shared" si="4"/>
        <v>9343.1936597544609</v>
      </c>
      <c r="M96" s="89">
        <f>SUM('NEA Backsheet'!J89:M89)</f>
        <v>17469.074522324467</v>
      </c>
      <c r="N96" s="90">
        <f>VLOOKUP($E96,'Population All (2014)'!$D$11:$H$188,N$10,0)</f>
        <v>189246.53700000001</v>
      </c>
      <c r="O96" s="91">
        <f t="shared" si="5"/>
        <v>9230.8555808999918</v>
      </c>
    </row>
    <row r="97" spans="2:15" ht="16.5" customHeight="1">
      <c r="B97" s="42" t="s">
        <v>18</v>
      </c>
      <c r="C97" s="43" t="s">
        <v>34</v>
      </c>
      <c r="D97" s="45" t="s">
        <v>52</v>
      </c>
      <c r="E97" s="43" t="s">
        <v>175</v>
      </c>
      <c r="F97" s="88" t="s">
        <v>176</v>
      </c>
      <c r="G97" s="89">
        <f>SUM('NEA Backsheet'!F90:I90)</f>
        <v>107073.24717596991</v>
      </c>
      <c r="H97" s="90">
        <f>VLOOKUP($E97,'Population All (2014)'!$D$11:$H$188,H$10,0)</f>
        <v>1166404.449</v>
      </c>
      <c r="I97" s="91">
        <f t="shared" si="3"/>
        <v>9179.7701275717536</v>
      </c>
      <c r="J97" s="89">
        <f>SUM('NEA Backsheet'!J273:M273)</f>
        <v>107436.48615365765</v>
      </c>
      <c r="K97" s="90">
        <f>VLOOKUP($E97,'Population All (2014)'!$D$11:$H$188,K$10,0)</f>
        <v>1178525.78</v>
      </c>
      <c r="L97" s="91">
        <f t="shared" si="4"/>
        <v>9116.1761564229546</v>
      </c>
      <c r="M97" s="89">
        <f>SUM('NEA Backsheet'!J90:M90)</f>
        <v>107318.14044562602</v>
      </c>
      <c r="N97" s="90">
        <f>VLOOKUP($E97,'Population All (2014)'!$D$11:$H$188,N$10,0)</f>
        <v>1178525.78</v>
      </c>
      <c r="O97" s="91">
        <f t="shared" si="5"/>
        <v>9106.1343134662711</v>
      </c>
    </row>
    <row r="98" spans="2:15" ht="16.5" customHeight="1">
      <c r="B98" s="42" t="s">
        <v>20</v>
      </c>
      <c r="C98" s="43" t="s">
        <v>36</v>
      </c>
      <c r="D98" s="45" t="s">
        <v>64</v>
      </c>
      <c r="E98" s="43" t="s">
        <v>177</v>
      </c>
      <c r="F98" s="88" t="s">
        <v>178</v>
      </c>
      <c r="G98" s="89">
        <f>SUM('NEA Backsheet'!F91:I91)</f>
        <v>27215.730380507615</v>
      </c>
      <c r="H98" s="90">
        <f>VLOOKUP($E98,'Population All (2014)'!$D$11:$H$188,H$10,0)</f>
        <v>298789.40100000001</v>
      </c>
      <c r="I98" s="91">
        <f t="shared" ref="I98" si="6">G98/H98*100000</f>
        <v>9108.6666024366823</v>
      </c>
      <c r="J98" s="89">
        <f>SUM('NEA Backsheet'!J274:M274)</f>
        <v>26587.823064898363</v>
      </c>
      <c r="K98" s="90">
        <f>VLOOKUP($E98,'Population All (2014)'!$D$11:$H$188,K$10,0)</f>
        <v>304217.51299999998</v>
      </c>
      <c r="L98" s="91">
        <f t="shared" ref="L98" si="7">J98/K98*100000</f>
        <v>8739.7411157254337</v>
      </c>
      <c r="M98" s="89">
        <f>SUM('NEA Backsheet'!J91:M91)</f>
        <v>25605.106186898898</v>
      </c>
      <c r="N98" s="90">
        <f>VLOOKUP($E98,'Population All (2014)'!$D$11:$H$188,N$10,0)</f>
        <v>304217.51299999998</v>
      </c>
      <c r="O98" s="91">
        <f t="shared" ref="O98" si="8">M98/N98*100000</f>
        <v>8416.7101145485012</v>
      </c>
    </row>
    <row r="99" spans="2:15" ht="16.5" customHeight="1">
      <c r="B99" s="42" t="s">
        <v>20</v>
      </c>
      <c r="C99" s="43" t="s">
        <v>36</v>
      </c>
      <c r="D99" s="45" t="s">
        <v>64</v>
      </c>
      <c r="E99" s="43" t="s">
        <v>179</v>
      </c>
      <c r="F99" s="88" t="s">
        <v>180</v>
      </c>
      <c r="G99" s="89">
        <f>SUM('NEA Backsheet'!F92:I92)</f>
        <v>28283.122477297708</v>
      </c>
      <c r="H99" s="90">
        <f>VLOOKUP($E99,'Population All (2014)'!$D$11:$H$188,H$10,0)</f>
        <v>270728.43</v>
      </c>
      <c r="I99" s="91">
        <f t="shared" si="3"/>
        <v>10447.045578958112</v>
      </c>
      <c r="J99" s="89">
        <f>SUM('NEA Backsheet'!J275:M275)</f>
        <v>29047.081926795312</v>
      </c>
      <c r="K99" s="90">
        <f>VLOOKUP($E99,'Population All (2014)'!$D$11:$H$188,K$10,0)</f>
        <v>275083.34600000002</v>
      </c>
      <c r="L99" s="91">
        <f t="shared" si="4"/>
        <v>10559.374949145526</v>
      </c>
      <c r="M99" s="89">
        <f>SUM('NEA Backsheet'!J92:M92)</f>
        <v>28529.53848197285</v>
      </c>
      <c r="N99" s="90">
        <f>VLOOKUP($E99,'Population All (2014)'!$D$11:$H$188,N$10,0)</f>
        <v>275083.34600000002</v>
      </c>
      <c r="O99" s="91">
        <f t="shared" si="5"/>
        <v>10371.234353813934</v>
      </c>
    </row>
    <row r="100" spans="2:15" ht="16.5" customHeight="1">
      <c r="B100" s="42" t="s">
        <v>22</v>
      </c>
      <c r="C100" s="43" t="s">
        <v>38</v>
      </c>
      <c r="D100" s="45" t="s">
        <v>62</v>
      </c>
      <c r="E100" s="43" t="s">
        <v>181</v>
      </c>
      <c r="F100" s="88" t="s">
        <v>182</v>
      </c>
      <c r="G100" s="89">
        <f>SUM('NEA Backsheet'!F93:I93)</f>
        <v>12313.999999999998</v>
      </c>
      <c r="H100" s="90">
        <f>VLOOKUP($E100,'Population All (2014)'!$D$11:$H$188,H$10,0)</f>
        <v>139451.77299999999</v>
      </c>
      <c r="I100" s="91">
        <f t="shared" si="3"/>
        <v>8830.2928927264329</v>
      </c>
      <c r="J100" s="89">
        <f>SUM('NEA Backsheet'!J276:M276)</f>
        <v>11881.999999999998</v>
      </c>
      <c r="K100" s="90">
        <f>VLOOKUP($E100,'Population All (2014)'!$D$11:$H$188,K$10,0)</f>
        <v>139922.45199999999</v>
      </c>
      <c r="L100" s="91">
        <f t="shared" si="4"/>
        <v>8491.8466122935006</v>
      </c>
      <c r="M100" s="89">
        <f>SUM('NEA Backsheet'!J93:M93)</f>
        <v>12615.999999999998</v>
      </c>
      <c r="N100" s="90">
        <f>VLOOKUP($E100,'Population All (2014)'!$D$11:$H$188,N$10,0)</f>
        <v>139922.45199999999</v>
      </c>
      <c r="O100" s="91">
        <f t="shared" si="5"/>
        <v>9016.4228968771931</v>
      </c>
    </row>
    <row r="101" spans="2:15" ht="16.5" customHeight="1">
      <c r="B101" s="42" t="s">
        <v>20</v>
      </c>
      <c r="C101" s="43" t="s">
        <v>36</v>
      </c>
      <c r="D101" s="45" t="s">
        <v>64</v>
      </c>
      <c r="E101" s="43" t="s">
        <v>183</v>
      </c>
      <c r="F101" s="88" t="s">
        <v>184</v>
      </c>
      <c r="G101" s="89">
        <f>SUM('NEA Backsheet'!F94:I94)</f>
        <v>18392.717271901791</v>
      </c>
      <c r="H101" s="90">
        <f>VLOOKUP($E101,'Population All (2014)'!$D$11:$H$188,H$10,0)</f>
        <v>227320.78099999999</v>
      </c>
      <c r="I101" s="91">
        <f t="shared" si="3"/>
        <v>8091.0848497840552</v>
      </c>
      <c r="J101" s="89">
        <f>SUM('NEA Backsheet'!J277:M277)</f>
        <v>18672.316790037297</v>
      </c>
      <c r="K101" s="90">
        <f>VLOOKUP($E101,'Population All (2014)'!$D$11:$H$188,K$10,0)</f>
        <v>232195.55300000001</v>
      </c>
      <c r="L101" s="91">
        <f t="shared" si="4"/>
        <v>8041.6341091757677</v>
      </c>
      <c r="M101" s="89">
        <f>SUM('NEA Backsheet'!J94:M94)</f>
        <v>19139.076880850451</v>
      </c>
      <c r="N101" s="90">
        <f>VLOOKUP($E101,'Population All (2014)'!$D$11:$H$188,N$10,0)</f>
        <v>232195.55300000001</v>
      </c>
      <c r="O101" s="91">
        <f t="shared" si="5"/>
        <v>8242.6543633462479</v>
      </c>
    </row>
    <row r="102" spans="2:15" ht="16.5" customHeight="1">
      <c r="B102" s="42" t="s">
        <v>20</v>
      </c>
      <c r="C102" s="43" t="s">
        <v>36</v>
      </c>
      <c r="D102" s="45" t="s">
        <v>64</v>
      </c>
      <c r="E102" s="43" t="s">
        <v>185</v>
      </c>
      <c r="F102" s="88" t="s">
        <v>186</v>
      </c>
      <c r="G102" s="89">
        <f>SUM('NEA Backsheet'!F95:I95)</f>
        <v>11297.213316571784</v>
      </c>
      <c r="H102" s="90">
        <f>VLOOKUP($E102,'Population All (2014)'!$D$11:$H$188,H$10,0)</f>
        <v>157382.89600000001</v>
      </c>
      <c r="I102" s="91">
        <f t="shared" si="3"/>
        <v>7178.1709472240136</v>
      </c>
      <c r="J102" s="89">
        <f>SUM('NEA Backsheet'!J278:M278)</f>
        <v>11852.587071125658</v>
      </c>
      <c r="K102" s="90">
        <f>VLOOKUP($E102,'Population All (2014)'!$D$11:$H$188,K$10,0)</f>
        <v>158011.4</v>
      </c>
      <c r="L102" s="91">
        <f t="shared" si="4"/>
        <v>7501.0961684572494</v>
      </c>
      <c r="M102" s="89">
        <f>SUM('NEA Backsheet'!J95:M95)</f>
        <v>10934.258617315143</v>
      </c>
      <c r="N102" s="90">
        <f>VLOOKUP($E102,'Population All (2014)'!$D$11:$H$188,N$10,0)</f>
        <v>158011.4</v>
      </c>
      <c r="O102" s="91">
        <f t="shared" si="5"/>
        <v>6919.9175612108647</v>
      </c>
    </row>
    <row r="103" spans="2:15" ht="16.5" customHeight="1">
      <c r="B103" s="42" t="s">
        <v>22</v>
      </c>
      <c r="C103" s="43" t="s">
        <v>38</v>
      </c>
      <c r="D103" s="45" t="s">
        <v>58</v>
      </c>
      <c r="E103" s="43" t="s">
        <v>187</v>
      </c>
      <c r="F103" s="88" t="s">
        <v>188</v>
      </c>
      <c r="G103" s="89">
        <f>SUM('NEA Backsheet'!F96:I96)</f>
        <v>152284.91328374165</v>
      </c>
      <c r="H103" s="90">
        <f>VLOOKUP($E103,'Population All (2014)'!$D$11:$H$188,H$10,0)</f>
        <v>1523906.99</v>
      </c>
      <c r="I103" s="91">
        <f t="shared" si="3"/>
        <v>9993.0582563796524</v>
      </c>
      <c r="J103" s="89">
        <f>SUM('NEA Backsheet'!J279:M279)</f>
        <v>154354.47782407157</v>
      </c>
      <c r="K103" s="90">
        <f>VLOOKUP($E103,'Population All (2014)'!$D$11:$H$188,K$10,0)</f>
        <v>1537926.328</v>
      </c>
      <c r="L103" s="91">
        <f t="shared" si="4"/>
        <v>10036.532635786412</v>
      </c>
      <c r="M103" s="89">
        <f>SUM('NEA Backsheet'!J96:M96)</f>
        <v>154175.14534036361</v>
      </c>
      <c r="N103" s="90">
        <f>VLOOKUP($E103,'Population All (2014)'!$D$11:$H$188,N$10,0)</f>
        <v>1537926.328</v>
      </c>
      <c r="O103" s="91">
        <f t="shared" si="5"/>
        <v>10024.871967752906</v>
      </c>
    </row>
    <row r="104" spans="2:15" ht="16.5" customHeight="1">
      <c r="B104" s="42" t="s">
        <v>16</v>
      </c>
      <c r="C104" s="43" t="s">
        <v>28</v>
      </c>
      <c r="D104" s="45" t="s">
        <v>42</v>
      </c>
      <c r="E104" s="43" t="s">
        <v>189</v>
      </c>
      <c r="F104" s="88" t="s">
        <v>190</v>
      </c>
      <c r="G104" s="89">
        <f>SUM('NEA Backsheet'!F97:I97)</f>
        <v>26453.316154974331</v>
      </c>
      <c r="H104" s="90">
        <f>VLOOKUP($E104,'Population All (2014)'!$D$11:$H$188,H$10,0)</f>
        <v>258376.204</v>
      </c>
      <c r="I104" s="91">
        <f t="shared" si="3"/>
        <v>10238.294295466285</v>
      </c>
      <c r="J104" s="89">
        <f>SUM('NEA Backsheet'!J280:M280)</f>
        <v>25641.553779493439</v>
      </c>
      <c r="K104" s="90">
        <f>VLOOKUP($E104,'Population All (2014)'!$D$11:$H$188,K$10,0)</f>
        <v>258973.85200000001</v>
      </c>
      <c r="L104" s="91">
        <f t="shared" si="4"/>
        <v>9901.2134165164443</v>
      </c>
      <c r="M104" s="89">
        <f>SUM('NEA Backsheet'!J97:M97)</f>
        <v>27307.382068430772</v>
      </c>
      <c r="N104" s="90">
        <f>VLOOKUP($E104,'Population All (2014)'!$D$11:$H$188,N$10,0)</f>
        <v>258973.85200000001</v>
      </c>
      <c r="O104" s="91">
        <f t="shared" si="5"/>
        <v>10544.455302163389</v>
      </c>
    </row>
    <row r="105" spans="2:15" ht="16.5" customHeight="1">
      <c r="B105" s="42" t="s">
        <v>20</v>
      </c>
      <c r="C105" s="43" t="s">
        <v>36</v>
      </c>
      <c r="D105" s="45" t="s">
        <v>64</v>
      </c>
      <c r="E105" s="43" t="s">
        <v>191</v>
      </c>
      <c r="F105" s="88" t="s">
        <v>192</v>
      </c>
      <c r="G105" s="89">
        <f>SUM('NEA Backsheet'!F98:I98)</f>
        <v>13205.618125820885</v>
      </c>
      <c r="H105" s="90">
        <f>VLOOKUP($E105,'Population All (2014)'!$D$11:$H$188,H$10,0)</f>
        <v>173687.44</v>
      </c>
      <c r="I105" s="91">
        <f t="shared" si="3"/>
        <v>7603.0933070467763</v>
      </c>
      <c r="J105" s="89">
        <f>SUM('NEA Backsheet'!J281:M281)</f>
        <v>13508.39222112409</v>
      </c>
      <c r="K105" s="90">
        <f>VLOOKUP($E105,'Population All (2014)'!$D$11:$H$188,K$10,0)</f>
        <v>176952.397</v>
      </c>
      <c r="L105" s="91">
        <f t="shared" si="4"/>
        <v>7633.9131032647665</v>
      </c>
      <c r="M105" s="89">
        <f>SUM('NEA Backsheet'!J98:M98)</f>
        <v>13785.972487007375</v>
      </c>
      <c r="N105" s="90">
        <f>VLOOKUP($E105,'Population All (2014)'!$D$11:$H$188,N$10,0)</f>
        <v>176952.397</v>
      </c>
      <c r="O105" s="91">
        <f t="shared" si="5"/>
        <v>7790.7803006519189</v>
      </c>
    </row>
    <row r="106" spans="2:15" ht="16.5" customHeight="1">
      <c r="B106" s="42" t="s">
        <v>16</v>
      </c>
      <c r="C106" s="43" t="s">
        <v>28</v>
      </c>
      <c r="D106" s="45" t="s">
        <v>42</v>
      </c>
      <c r="E106" s="43" t="s">
        <v>193</v>
      </c>
      <c r="F106" s="88" t="s">
        <v>194</v>
      </c>
      <c r="G106" s="89">
        <f>SUM('NEA Backsheet'!F99:I99)</f>
        <v>47365.726843597207</v>
      </c>
      <c r="H106" s="90">
        <f>VLOOKUP($E106,'Population All (2014)'!$D$11:$H$188,H$10,0)</f>
        <v>434096.52600000001</v>
      </c>
      <c r="I106" s="91">
        <f t="shared" si="3"/>
        <v>10911.335153969236</v>
      </c>
      <c r="J106" s="89">
        <f>SUM('NEA Backsheet'!J282:M282)</f>
        <v>47420.922825739413</v>
      </c>
      <c r="K106" s="90">
        <f>VLOOKUP($E106,'Population All (2014)'!$D$11:$H$188,K$10,0)</f>
        <v>437122.04700000002</v>
      </c>
      <c r="L106" s="91">
        <f t="shared" si="4"/>
        <v>10848.439961148748</v>
      </c>
      <c r="M106" s="89">
        <f>SUM('NEA Backsheet'!J99:M99)</f>
        <v>48361.880934506531</v>
      </c>
      <c r="N106" s="90">
        <f>VLOOKUP($E106,'Population All (2014)'!$D$11:$H$188,N$10,0)</f>
        <v>437122.04700000002</v>
      </c>
      <c r="O106" s="91">
        <f t="shared" si="5"/>
        <v>11063.702063626759</v>
      </c>
    </row>
    <row r="107" spans="2:15" ht="16.5" customHeight="1">
      <c r="B107" s="42" t="s">
        <v>16</v>
      </c>
      <c r="C107" s="43" t="s">
        <v>26</v>
      </c>
      <c r="D107" s="45" t="s">
        <v>46</v>
      </c>
      <c r="E107" s="43" t="s">
        <v>195</v>
      </c>
      <c r="F107" s="88" t="s">
        <v>196</v>
      </c>
      <c r="G107" s="89">
        <f>SUM('NEA Backsheet'!F100:I100)</f>
        <v>22365.682270679503</v>
      </c>
      <c r="H107" s="90">
        <f>VLOOKUP($E107,'Population All (2014)'!$D$11:$H$188,H$10,0)</f>
        <v>146420.726</v>
      </c>
      <c r="I107" s="91">
        <f t="shared" si="3"/>
        <v>15274.942886623514</v>
      </c>
      <c r="J107" s="89">
        <f>SUM('NEA Backsheet'!J283:M283)</f>
        <v>22318.02832579628</v>
      </c>
      <c r="K107" s="90">
        <f>VLOOKUP($E107,'Population All (2014)'!$D$11:$H$188,K$10,0)</f>
        <v>146545.91899999999</v>
      </c>
      <c r="L107" s="91">
        <f t="shared" si="4"/>
        <v>15229.375528223532</v>
      </c>
      <c r="M107" s="89">
        <f>SUM('NEA Backsheet'!J100:M100)</f>
        <v>23453.385740834485</v>
      </c>
      <c r="N107" s="90">
        <f>VLOOKUP($E107,'Population All (2014)'!$D$11:$H$188,N$10,0)</f>
        <v>146545.91899999999</v>
      </c>
      <c r="O107" s="91">
        <f t="shared" si="5"/>
        <v>16004.120688502069</v>
      </c>
    </row>
    <row r="108" spans="2:15" ht="16.5" customHeight="1">
      <c r="B108" s="42" t="s">
        <v>20</v>
      </c>
      <c r="C108" s="43" t="s">
        <v>36</v>
      </c>
      <c r="D108" s="45" t="s">
        <v>64</v>
      </c>
      <c r="E108" s="43" t="s">
        <v>197</v>
      </c>
      <c r="F108" s="88" t="s">
        <v>198</v>
      </c>
      <c r="G108" s="89">
        <f>SUM('NEA Backsheet'!F101:I101)</f>
        <v>27082.445022638702</v>
      </c>
      <c r="H108" s="90">
        <f>VLOOKUP($E108,'Population All (2014)'!$D$11:$H$188,H$10,0)</f>
        <v>323684.77100000001</v>
      </c>
      <c r="I108" s="91">
        <f t="shared" si="3"/>
        <v>8366.9197469406736</v>
      </c>
      <c r="J108" s="89">
        <f>SUM('NEA Backsheet'!J284:M284)</f>
        <v>27612.178941121267</v>
      </c>
      <c r="K108" s="90">
        <f>VLOOKUP($E108,'Population All (2014)'!$D$11:$H$188,K$10,0)</f>
        <v>328076.196</v>
      </c>
      <c r="L108" s="91">
        <f t="shared" si="4"/>
        <v>8416.392069213478</v>
      </c>
      <c r="M108" s="89">
        <f>SUM('NEA Backsheet'!J101:M101)</f>
        <v>25886.541164178507</v>
      </c>
      <c r="N108" s="90">
        <f>VLOOKUP($E108,'Population All (2014)'!$D$11:$H$188,N$10,0)</f>
        <v>328076.196</v>
      </c>
      <c r="O108" s="91">
        <f t="shared" si="5"/>
        <v>7890.4051801973792</v>
      </c>
    </row>
    <row r="109" spans="2:15" ht="16.5" customHeight="1">
      <c r="B109" s="42" t="s">
        <v>16</v>
      </c>
      <c r="C109" s="43" t="s">
        <v>26</v>
      </c>
      <c r="D109" s="45" t="s">
        <v>467</v>
      </c>
      <c r="E109" s="43" t="s">
        <v>199</v>
      </c>
      <c r="F109" s="88" t="s">
        <v>200</v>
      </c>
      <c r="G109" s="89">
        <f>SUM('NEA Backsheet'!F102:I102)</f>
        <v>137218.19402528316</v>
      </c>
      <c r="H109" s="90">
        <f>VLOOKUP($E109,'Population All (2014)'!$D$11:$H$188,H$10,0)</f>
        <v>1188319.1129999999</v>
      </c>
      <c r="I109" s="91">
        <f t="shared" si="3"/>
        <v>11547.251283274038</v>
      </c>
      <c r="J109" s="89">
        <f>SUM('NEA Backsheet'!J285:M285)</f>
        <v>138530.06141534843</v>
      </c>
      <c r="K109" s="90">
        <f>VLOOKUP($E109,'Population All (2014)'!$D$11:$H$188,K$10,0)</f>
        <v>1192177.5460000001</v>
      </c>
      <c r="L109" s="91">
        <f t="shared" si="4"/>
        <v>11619.918684104157</v>
      </c>
      <c r="M109" s="89">
        <f>SUM('NEA Backsheet'!J102:M102)</f>
        <v>135621.31818999501</v>
      </c>
      <c r="N109" s="90">
        <f>VLOOKUP($E109,'Population All (2014)'!$D$11:$H$188,N$10,0)</f>
        <v>1192177.5460000001</v>
      </c>
      <c r="O109" s="91">
        <f t="shared" si="5"/>
        <v>11375.932942625226</v>
      </c>
    </row>
    <row r="110" spans="2:15" ht="16.5" customHeight="1">
      <c r="B110" s="42" t="s">
        <v>16</v>
      </c>
      <c r="C110" s="43" t="s">
        <v>28</v>
      </c>
      <c r="D110" s="45" t="s">
        <v>42</v>
      </c>
      <c r="E110" s="43" t="s">
        <v>201</v>
      </c>
      <c r="F110" s="88" t="s">
        <v>202</v>
      </c>
      <c r="G110" s="89">
        <f>SUM('NEA Backsheet'!F103:I103)</f>
        <v>70238.963363931078</v>
      </c>
      <c r="H110" s="90">
        <f>VLOOKUP($E110,'Population All (2014)'!$D$11:$H$188,H$10,0)</f>
        <v>773053.26399999997</v>
      </c>
      <c r="I110" s="91">
        <f t="shared" si="3"/>
        <v>9085.9151154080228</v>
      </c>
      <c r="J110" s="89">
        <f>SUM('NEA Backsheet'!J286:M286)</f>
        <v>65288.303011960641</v>
      </c>
      <c r="K110" s="90">
        <f>VLOOKUP($E110,'Population All (2014)'!$D$11:$H$188,K$10,0)</f>
        <v>778979.571</v>
      </c>
      <c r="L110" s="91">
        <f t="shared" si="4"/>
        <v>8381.2599768371383</v>
      </c>
      <c r="M110" s="89">
        <f>SUM('NEA Backsheet'!J103:M103)</f>
        <v>76279.999422775712</v>
      </c>
      <c r="N110" s="90">
        <f>VLOOKUP($E110,'Population All (2014)'!$D$11:$H$188,N$10,0)</f>
        <v>778979.571</v>
      </c>
      <c r="O110" s="91">
        <f t="shared" si="5"/>
        <v>9792.297803760468</v>
      </c>
    </row>
    <row r="111" spans="2:15" ht="16.5" customHeight="1">
      <c r="B111" s="42" t="s">
        <v>18</v>
      </c>
      <c r="C111" s="43" t="s">
        <v>30</v>
      </c>
      <c r="D111" s="45" t="s">
        <v>52</v>
      </c>
      <c r="E111" s="43" t="s">
        <v>203</v>
      </c>
      <c r="F111" s="88" t="s">
        <v>204</v>
      </c>
      <c r="G111" s="89">
        <f>SUM('NEA Backsheet'!F104:I104)</f>
        <v>37763.774950802297</v>
      </c>
      <c r="H111" s="90">
        <f>VLOOKUP($E111,'Population All (2014)'!$D$11:$H$188,H$10,0)</f>
        <v>342325.87099999998</v>
      </c>
      <c r="I111" s="91">
        <f t="shared" si="3"/>
        <v>11031.528187012866</v>
      </c>
      <c r="J111" s="89">
        <f>SUM('NEA Backsheet'!J287:M287)</f>
        <v>37213.553338428617</v>
      </c>
      <c r="K111" s="90">
        <f>VLOOKUP($E111,'Population All (2014)'!$D$11:$H$188,K$10,0)</f>
        <v>346103.78200000001</v>
      </c>
      <c r="L111" s="91">
        <f t="shared" si="4"/>
        <v>10752.137154753373</v>
      </c>
      <c r="M111" s="89">
        <f>SUM('NEA Backsheet'!J104:M104)</f>
        <v>37516.763282531792</v>
      </c>
      <c r="N111" s="90">
        <f>VLOOKUP($E111,'Population All (2014)'!$D$11:$H$188,N$10,0)</f>
        <v>346103.78200000001</v>
      </c>
      <c r="O111" s="91">
        <f t="shared" si="5"/>
        <v>10839.743809136357</v>
      </c>
    </row>
    <row r="112" spans="2:15" ht="16.5" customHeight="1">
      <c r="B112" s="42" t="s">
        <v>18</v>
      </c>
      <c r="C112" s="43" t="s">
        <v>30</v>
      </c>
      <c r="D112" s="45" t="s">
        <v>52</v>
      </c>
      <c r="E112" s="43" t="s">
        <v>205</v>
      </c>
      <c r="F112" s="88" t="s">
        <v>206</v>
      </c>
      <c r="G112" s="89">
        <f>SUM('NEA Backsheet'!F105:I105)</f>
        <v>62380.595944511188</v>
      </c>
      <c r="H112" s="90">
        <f>VLOOKUP($E112,'Population All (2014)'!$D$11:$H$188,H$10,0)</f>
        <v>672679.98800000001</v>
      </c>
      <c r="I112" s="91">
        <f t="shared" si="3"/>
        <v>9273.443101820234</v>
      </c>
      <c r="J112" s="89">
        <f>SUM('NEA Backsheet'!J288:M288)</f>
        <v>62779.506090157789</v>
      </c>
      <c r="K112" s="90">
        <f>VLOOKUP($E112,'Population All (2014)'!$D$11:$H$188,K$10,0)</f>
        <v>677827.80200000003</v>
      </c>
      <c r="L112" s="91">
        <f t="shared" si="4"/>
        <v>9261.8664954315027</v>
      </c>
      <c r="M112" s="89">
        <f>SUM('NEA Backsheet'!J105:M105)</f>
        <v>64161.540730959976</v>
      </c>
      <c r="N112" s="90">
        <f>VLOOKUP($E112,'Population All (2014)'!$D$11:$H$188,N$10,0)</f>
        <v>677827.80200000003</v>
      </c>
      <c r="O112" s="91">
        <f t="shared" si="5"/>
        <v>9465.7581972360549</v>
      </c>
    </row>
    <row r="113" spans="2:15" ht="16.5" customHeight="1">
      <c r="B113" s="42" t="s">
        <v>20</v>
      </c>
      <c r="C113" s="43" t="s">
        <v>36</v>
      </c>
      <c r="D113" s="45" t="s">
        <v>64</v>
      </c>
      <c r="E113" s="43" t="s">
        <v>207</v>
      </c>
      <c r="F113" s="88" t="s">
        <v>208</v>
      </c>
      <c r="G113" s="89">
        <f>SUM('NEA Backsheet'!F106:I106)</f>
        <v>25947.327564021216</v>
      </c>
      <c r="H113" s="90">
        <f>VLOOKUP($E113,'Population All (2014)'!$D$11:$H$188,H$10,0)</f>
        <v>296981.86499999999</v>
      </c>
      <c r="I113" s="91">
        <f t="shared" si="3"/>
        <v>8737.0074142477406</v>
      </c>
      <c r="J113" s="89">
        <f>SUM('NEA Backsheet'!J289:M289)</f>
        <v>26652.530451873688</v>
      </c>
      <c r="K113" s="90">
        <f>VLOOKUP($E113,'Population All (2014)'!$D$11:$H$188,K$10,0)</f>
        <v>301540.68</v>
      </c>
      <c r="L113" s="91">
        <f t="shared" si="4"/>
        <v>8838.7843563507558</v>
      </c>
      <c r="M113" s="89">
        <f>SUM('NEA Backsheet'!J106:M106)</f>
        <v>25265.543284696127</v>
      </c>
      <c r="N113" s="90">
        <f>VLOOKUP($E113,'Population All (2014)'!$D$11:$H$188,N$10,0)</f>
        <v>301540.68</v>
      </c>
      <c r="O113" s="91">
        <f t="shared" si="5"/>
        <v>8378.8175063796134</v>
      </c>
    </row>
    <row r="114" spans="2:15" ht="16.5" customHeight="1">
      <c r="B114" s="42" t="s">
        <v>18</v>
      </c>
      <c r="C114" s="43" t="s">
        <v>30</v>
      </c>
      <c r="D114" s="45" t="s">
        <v>52</v>
      </c>
      <c r="E114" s="43" t="s">
        <v>209</v>
      </c>
      <c r="F114" s="88" t="s">
        <v>210</v>
      </c>
      <c r="G114" s="89">
        <f>SUM('NEA Backsheet'!F107:I107)</f>
        <v>73273.163849386372</v>
      </c>
      <c r="H114" s="90">
        <f>VLOOKUP($E114,'Population All (2014)'!$D$11:$H$188,H$10,0)</f>
        <v>736371.69299999997</v>
      </c>
      <c r="I114" s="91">
        <f t="shared" si="3"/>
        <v>9950.5677018720453</v>
      </c>
      <c r="J114" s="89">
        <f>SUM('NEA Backsheet'!J290:M290)</f>
        <v>73167.365140795679</v>
      </c>
      <c r="K114" s="90">
        <f>VLOOKUP($E114,'Population All (2014)'!$D$11:$H$188,K$10,0)</f>
        <v>741408.07699999993</v>
      </c>
      <c r="L114" s="91">
        <f t="shared" si="4"/>
        <v>9868.7035400068453</v>
      </c>
      <c r="M114" s="89">
        <f>SUM('NEA Backsheet'!J107:M107)</f>
        <v>74208.704103924159</v>
      </c>
      <c r="N114" s="90">
        <f>VLOOKUP($E114,'Population All (2014)'!$D$11:$H$188,N$10,0)</f>
        <v>741408.07699999993</v>
      </c>
      <c r="O114" s="91">
        <f t="shared" si="5"/>
        <v>10009.157764263764</v>
      </c>
    </row>
    <row r="115" spans="2:15" ht="16.5" customHeight="1">
      <c r="B115" s="42" t="s">
        <v>16</v>
      </c>
      <c r="C115" s="43" t="s">
        <v>26</v>
      </c>
      <c r="D115" s="45" t="s">
        <v>46</v>
      </c>
      <c r="E115" s="43" t="s">
        <v>211</v>
      </c>
      <c r="F115" s="88" t="s">
        <v>212</v>
      </c>
      <c r="G115" s="89">
        <f>SUM('NEA Backsheet'!F108:I108)</f>
        <v>57104.08286871473</v>
      </c>
      <c r="H115" s="90">
        <f>VLOOKUP($E115,'Population All (2014)'!$D$11:$H$188,H$10,0)</f>
        <v>476146.28</v>
      </c>
      <c r="I115" s="91">
        <f t="shared" si="3"/>
        <v>11992.970494007583</v>
      </c>
      <c r="J115" s="89">
        <f>SUM('NEA Backsheet'!J291:M291)</f>
        <v>57051.117186481162</v>
      </c>
      <c r="K115" s="90">
        <f>VLOOKUP($E115,'Population All (2014)'!$D$11:$H$188,K$10,0)</f>
        <v>478793.38900000002</v>
      </c>
      <c r="L115" s="91">
        <f t="shared" si="4"/>
        <v>11915.602532782916</v>
      </c>
      <c r="M115" s="89">
        <f>SUM('NEA Backsheet'!J108:M108)</f>
        <v>57484.601596352622</v>
      </c>
      <c r="N115" s="90">
        <f>VLOOKUP($E115,'Population All (2014)'!$D$11:$H$188,N$10,0)</f>
        <v>478793.38900000002</v>
      </c>
      <c r="O115" s="91">
        <f t="shared" si="5"/>
        <v>12006.139373898628</v>
      </c>
    </row>
    <row r="116" spans="2:15" ht="16.5" customHeight="1">
      <c r="B116" s="42" t="s">
        <v>18</v>
      </c>
      <c r="C116" s="43" t="s">
        <v>34</v>
      </c>
      <c r="D116" s="45" t="s">
        <v>52</v>
      </c>
      <c r="E116" s="43" t="s">
        <v>213</v>
      </c>
      <c r="F116" s="88" t="s">
        <v>214</v>
      </c>
      <c r="G116" s="89">
        <f>SUM('NEA Backsheet'!F109:I109)</f>
        <v>24374.239890314744</v>
      </c>
      <c r="H116" s="90">
        <f>VLOOKUP($E116,'Population All (2014)'!$D$11:$H$188,H$10,0)</f>
        <v>214619.166</v>
      </c>
      <c r="I116" s="91">
        <f t="shared" si="3"/>
        <v>11356.972606218562</v>
      </c>
      <c r="J116" s="89">
        <f>SUM('NEA Backsheet'!J292:M292)</f>
        <v>24231.590765572422</v>
      </c>
      <c r="K116" s="90">
        <f>VLOOKUP($E116,'Population All (2014)'!$D$11:$H$188,K$10,0)</f>
        <v>217752.655</v>
      </c>
      <c r="L116" s="91">
        <f t="shared" si="4"/>
        <v>11128.034588406015</v>
      </c>
      <c r="M116" s="89">
        <f>SUM('NEA Backsheet'!J109:M109)</f>
        <v>26286.518213467491</v>
      </c>
      <c r="N116" s="90">
        <f>VLOOKUP($E116,'Population All (2014)'!$D$11:$H$188,N$10,0)</f>
        <v>217752.655</v>
      </c>
      <c r="O116" s="91">
        <f t="shared" si="5"/>
        <v>12071.73258735582</v>
      </c>
    </row>
    <row r="117" spans="2:15" ht="16.5" customHeight="1">
      <c r="B117" s="42" t="s">
        <v>16</v>
      </c>
      <c r="C117" s="43" t="s">
        <v>26</v>
      </c>
      <c r="D117" s="45" t="s">
        <v>466</v>
      </c>
      <c r="E117" s="43" t="s">
        <v>215</v>
      </c>
      <c r="F117" s="88" t="s">
        <v>216</v>
      </c>
      <c r="G117" s="89">
        <f>SUM('NEA Backsheet'!F110:I110)</f>
        <v>62533.91093839267</v>
      </c>
      <c r="H117" s="90">
        <f>VLOOKUP($E117,'Population All (2014)'!$D$11:$H$188,H$10,0)</f>
        <v>528374.277</v>
      </c>
      <c r="I117" s="91">
        <f t="shared" si="3"/>
        <v>11835.154295066615</v>
      </c>
      <c r="J117" s="89">
        <f>SUM('NEA Backsheet'!J293:M293)</f>
        <v>63068.812585391104</v>
      </c>
      <c r="K117" s="90">
        <f>VLOOKUP($E117,'Population All (2014)'!$D$11:$H$188,K$10,0)</f>
        <v>534938.42200000002</v>
      </c>
      <c r="L117" s="91">
        <f t="shared" si="4"/>
        <v>11789.920108859016</v>
      </c>
      <c r="M117" s="89">
        <f>SUM('NEA Backsheet'!J110:M110)</f>
        <v>63613.893824787192</v>
      </c>
      <c r="N117" s="90">
        <f>VLOOKUP($E117,'Population All (2014)'!$D$11:$H$188,N$10,0)</f>
        <v>534938.42200000002</v>
      </c>
      <c r="O117" s="91">
        <f t="shared" si="5"/>
        <v>11891.816180814019</v>
      </c>
    </row>
    <row r="118" spans="2:15" ht="16.5" customHeight="1">
      <c r="B118" s="42" t="s">
        <v>22</v>
      </c>
      <c r="C118" s="43" t="s">
        <v>38</v>
      </c>
      <c r="D118" s="45" t="s">
        <v>58</v>
      </c>
      <c r="E118" s="43" t="s">
        <v>217</v>
      </c>
      <c r="F118" s="88" t="s">
        <v>218</v>
      </c>
      <c r="G118" s="89">
        <f>SUM('NEA Backsheet'!F111:I111)</f>
        <v>28083.334031325561</v>
      </c>
      <c r="H118" s="90">
        <f>VLOOKUP($E118,'Population All (2014)'!$D$11:$H$188,H$10,0)</f>
        <v>276811.67800000001</v>
      </c>
      <c r="I118" s="91">
        <f t="shared" si="3"/>
        <v>10145.28513906323</v>
      </c>
      <c r="J118" s="89">
        <f>SUM('NEA Backsheet'!J294:M294)</f>
        <v>28844.872622493131</v>
      </c>
      <c r="K118" s="90">
        <f>VLOOKUP($E118,'Population All (2014)'!$D$11:$H$188,K$10,0)</f>
        <v>279602.27899999998</v>
      </c>
      <c r="L118" s="91">
        <f t="shared" si="4"/>
        <v>10316.393959897992</v>
      </c>
      <c r="M118" s="89">
        <f>SUM('NEA Backsheet'!J111:M111)</f>
        <v>27391.649528269147</v>
      </c>
      <c r="N118" s="90">
        <f>VLOOKUP($E118,'Population All (2014)'!$D$11:$H$188,N$10,0)</f>
        <v>279602.27899999998</v>
      </c>
      <c r="O118" s="91">
        <f t="shared" si="5"/>
        <v>9796.6474473082344</v>
      </c>
    </row>
    <row r="119" spans="2:15" ht="16.5" customHeight="1">
      <c r="B119" s="42" t="s">
        <v>20</v>
      </c>
      <c r="C119" s="43" t="s">
        <v>36</v>
      </c>
      <c r="D119" s="45" t="s">
        <v>64</v>
      </c>
      <c r="E119" s="43" t="s">
        <v>219</v>
      </c>
      <c r="F119" s="88" t="s">
        <v>220</v>
      </c>
      <c r="G119" s="89">
        <f>SUM('NEA Backsheet'!F112:I112)</f>
        <v>18478.309878243868</v>
      </c>
      <c r="H119" s="90">
        <f>VLOOKUP($E119,'Population All (2014)'!$D$11:$H$188,H$10,0)</f>
        <v>206331.51699999999</v>
      </c>
      <c r="I119" s="91">
        <f t="shared" si="3"/>
        <v>8955.6409737654722</v>
      </c>
      <c r="J119" s="89">
        <f>SUM('NEA Backsheet'!J295:M295)</f>
        <v>18819.424421492731</v>
      </c>
      <c r="K119" s="90">
        <f>VLOOKUP($E119,'Population All (2014)'!$D$11:$H$188,K$10,0)</f>
        <v>208815.601</v>
      </c>
      <c r="L119" s="91">
        <f t="shared" si="4"/>
        <v>9012.4609135371702</v>
      </c>
      <c r="M119" s="89">
        <f>SUM('NEA Backsheet'!J112:M112)</f>
        <v>19870.200677282592</v>
      </c>
      <c r="N119" s="90">
        <f>VLOOKUP($E119,'Population All (2014)'!$D$11:$H$188,N$10,0)</f>
        <v>208815.601</v>
      </c>
      <c r="O119" s="91">
        <f t="shared" si="5"/>
        <v>9515.668648379673</v>
      </c>
    </row>
    <row r="120" spans="2:15" ht="16.5" customHeight="1">
      <c r="B120" s="42" t="s">
        <v>16</v>
      </c>
      <c r="C120" s="43" t="s">
        <v>24</v>
      </c>
      <c r="D120" s="45" t="s">
        <v>44</v>
      </c>
      <c r="E120" s="43" t="s">
        <v>221</v>
      </c>
      <c r="F120" s="88" t="s">
        <v>222</v>
      </c>
      <c r="G120" s="89">
        <f>SUM('NEA Backsheet'!F113:I113)</f>
        <v>17848.861464838992</v>
      </c>
      <c r="H120" s="90">
        <f>VLOOKUP($E120,'Population All (2014)'!$D$11:$H$188,H$10,0)</f>
        <v>139778.55100000001</v>
      </c>
      <c r="I120" s="91">
        <f t="shared" si="3"/>
        <v>12769.385100321288</v>
      </c>
      <c r="J120" s="89">
        <f>SUM('NEA Backsheet'!J296:M296)</f>
        <v>17709.378841830196</v>
      </c>
      <c r="K120" s="90">
        <f>VLOOKUP($E120,'Population All (2014)'!$D$11:$H$188,K$10,0)</f>
        <v>140351.40700000001</v>
      </c>
      <c r="L120" s="91">
        <f t="shared" si="4"/>
        <v>12617.884793866153</v>
      </c>
      <c r="M120" s="89">
        <f>SUM('NEA Backsheet'!J113:M113)</f>
        <v>18615.980948118377</v>
      </c>
      <c r="N120" s="90">
        <f>VLOOKUP($E120,'Population All (2014)'!$D$11:$H$188,N$10,0)</f>
        <v>140351.40700000001</v>
      </c>
      <c r="O120" s="91">
        <f t="shared" si="5"/>
        <v>13263.836356210077</v>
      </c>
    </row>
    <row r="121" spans="2:15" ht="16.5" customHeight="1">
      <c r="B121" s="42" t="s">
        <v>18</v>
      </c>
      <c r="C121" s="43" t="s">
        <v>38</v>
      </c>
      <c r="D121" s="45" t="s">
        <v>52</v>
      </c>
      <c r="E121" s="43" t="s">
        <v>223</v>
      </c>
      <c r="F121" s="88" t="s">
        <v>224</v>
      </c>
      <c r="G121" s="89">
        <f>SUM('NEA Backsheet'!F114:I114)</f>
        <v>24852.949131814748</v>
      </c>
      <c r="H121" s="90">
        <f>VLOOKUP($E121,'Population All (2014)'!$D$11:$H$188,H$10,0)</f>
        <v>262847.766</v>
      </c>
      <c r="I121" s="91">
        <f t="shared" si="3"/>
        <v>9455.2635961207852</v>
      </c>
      <c r="J121" s="89">
        <f>SUM('NEA Backsheet'!J297:M297)</f>
        <v>24684.152048156608</v>
      </c>
      <c r="K121" s="90">
        <f>VLOOKUP($E121,'Population All (2014)'!$D$11:$H$188,K$10,0)</f>
        <v>266360.50099999999</v>
      </c>
      <c r="L121" s="91">
        <f t="shared" si="4"/>
        <v>9267.1968837288714</v>
      </c>
      <c r="M121" s="89">
        <f>SUM('NEA Backsheet'!J114:M114)</f>
        <v>25438.006459208758</v>
      </c>
      <c r="N121" s="90">
        <f>VLOOKUP($E121,'Population All (2014)'!$D$11:$H$188,N$10,0)</f>
        <v>266360.50099999999</v>
      </c>
      <c r="O121" s="91">
        <f t="shared" si="5"/>
        <v>9550.2172295466444</v>
      </c>
    </row>
    <row r="122" spans="2:15" ht="16.5" customHeight="1">
      <c r="B122" s="42" t="s">
        <v>16</v>
      </c>
      <c r="C122" s="43" t="s">
        <v>24</v>
      </c>
      <c r="D122" s="45" t="s">
        <v>44</v>
      </c>
      <c r="E122" s="43" t="s">
        <v>225</v>
      </c>
      <c r="F122" s="88" t="s">
        <v>226</v>
      </c>
      <c r="G122" s="89">
        <f>SUM('NEA Backsheet'!F115:I115)</f>
        <v>34465.640510723329</v>
      </c>
      <c r="H122" s="90">
        <f>VLOOKUP($E122,'Population All (2014)'!$D$11:$H$188,H$10,0)</f>
        <v>293027.70400000003</v>
      </c>
      <c r="I122" s="91">
        <f t="shared" si="3"/>
        <v>11761.905116904347</v>
      </c>
      <c r="J122" s="89">
        <f>SUM('NEA Backsheet'!J298:M298)</f>
        <v>34883.818476976689</v>
      </c>
      <c r="K122" s="90">
        <f>VLOOKUP($E122,'Population All (2014)'!$D$11:$H$188,K$10,0)</f>
        <v>295390.35700000002</v>
      </c>
      <c r="L122" s="91">
        <f t="shared" si="4"/>
        <v>11809.396498673343</v>
      </c>
      <c r="M122" s="89">
        <f>SUM('NEA Backsheet'!J115:M115)</f>
        <v>33554.119125954545</v>
      </c>
      <c r="N122" s="90">
        <f>VLOOKUP($E122,'Population All (2014)'!$D$11:$H$188,N$10,0)</f>
        <v>295390.35700000002</v>
      </c>
      <c r="O122" s="91">
        <f t="shared" si="5"/>
        <v>11359.246614118329</v>
      </c>
    </row>
    <row r="123" spans="2:15" ht="16.5" customHeight="1">
      <c r="B123" s="42" t="s">
        <v>20</v>
      </c>
      <c r="C123" s="43" t="s">
        <v>36</v>
      </c>
      <c r="D123" s="45" t="s">
        <v>64</v>
      </c>
      <c r="E123" s="43" t="s">
        <v>227</v>
      </c>
      <c r="F123" s="88" t="s">
        <v>228</v>
      </c>
      <c r="G123" s="89">
        <f>SUM('NEA Backsheet'!F116:I116)</f>
        <v>28365.015378276355</v>
      </c>
      <c r="H123" s="90">
        <f>VLOOKUP($E123,'Population All (2014)'!$D$11:$H$188,H$10,0)</f>
        <v>333581.50300000003</v>
      </c>
      <c r="I123" s="91">
        <f t="shared" si="3"/>
        <v>8503.1739239679464</v>
      </c>
      <c r="J123" s="89">
        <f>SUM('NEA Backsheet'!J299:M299)</f>
        <v>28996.36040957029</v>
      </c>
      <c r="K123" s="90">
        <f>VLOOKUP($E123,'Population All (2014)'!$D$11:$H$188,K$10,0)</f>
        <v>340736.39199999999</v>
      </c>
      <c r="L123" s="91">
        <f t="shared" si="4"/>
        <v>8509.9100331995905</v>
      </c>
      <c r="M123" s="89">
        <f>SUM('NEA Backsheet'!J116:M116)</f>
        <v>28579.192322552757</v>
      </c>
      <c r="N123" s="90">
        <f>VLOOKUP($E123,'Population All (2014)'!$D$11:$H$188,N$10,0)</f>
        <v>340736.39199999999</v>
      </c>
      <c r="O123" s="91">
        <f t="shared" si="5"/>
        <v>8387.4787059882819</v>
      </c>
    </row>
    <row r="124" spans="2:15" ht="16.5" customHeight="1">
      <c r="B124" s="42" t="s">
        <v>18</v>
      </c>
      <c r="C124" s="43" t="s">
        <v>34</v>
      </c>
      <c r="D124" s="45" t="s">
        <v>54</v>
      </c>
      <c r="E124" s="43" t="s">
        <v>229</v>
      </c>
      <c r="F124" s="88" t="s">
        <v>230</v>
      </c>
      <c r="G124" s="89">
        <f>SUM('NEA Backsheet'!F117:I117)</f>
        <v>92073.441507599724</v>
      </c>
      <c r="H124" s="90">
        <f>VLOOKUP($E124,'Population All (2014)'!$D$11:$H$188,H$10,0)</f>
        <v>883745.54800000007</v>
      </c>
      <c r="I124" s="91">
        <f t="shared" si="3"/>
        <v>10418.546573272211</v>
      </c>
      <c r="J124" s="89">
        <f>SUM('NEA Backsheet'!J300:M300)</f>
        <v>94296.911959508754</v>
      </c>
      <c r="K124" s="90">
        <f>VLOOKUP($E124,'Population All (2014)'!$D$11:$H$188,K$10,0)</f>
        <v>889813.38600000006</v>
      </c>
      <c r="L124" s="91">
        <f t="shared" si="4"/>
        <v>10597.380691630633</v>
      </c>
      <c r="M124" s="89">
        <f>SUM('NEA Backsheet'!J117:M117)</f>
        <v>94589.427474581578</v>
      </c>
      <c r="N124" s="90">
        <f>VLOOKUP($E124,'Population All (2014)'!$D$11:$H$188,N$10,0)</f>
        <v>889813.38600000006</v>
      </c>
      <c r="O124" s="91">
        <f t="shared" si="5"/>
        <v>10630.254496371621</v>
      </c>
    </row>
    <row r="125" spans="2:15" ht="16.5" customHeight="1">
      <c r="B125" s="42" t="s">
        <v>16</v>
      </c>
      <c r="C125" s="43" t="s">
        <v>28</v>
      </c>
      <c r="D125" s="45" t="s">
        <v>42</v>
      </c>
      <c r="E125" s="43" t="s">
        <v>231</v>
      </c>
      <c r="F125" s="88" t="s">
        <v>232</v>
      </c>
      <c r="G125" s="89">
        <f>SUM('NEA Backsheet'!F118:I118)</f>
        <v>14617.085111154061</v>
      </c>
      <c r="H125" s="90">
        <f>VLOOKUP($E125,'Population All (2014)'!$D$11:$H$188,H$10,0)</f>
        <v>159885.25</v>
      </c>
      <c r="I125" s="91">
        <f t="shared" si="3"/>
        <v>9142.2348910572182</v>
      </c>
      <c r="J125" s="89">
        <f>SUM('NEA Backsheet'!J301:M301)</f>
        <v>15344.324405895015</v>
      </c>
      <c r="K125" s="90">
        <f>VLOOKUP($E125,'Population All (2014)'!$D$11:$H$188,K$10,0)</f>
        <v>160026.48499999999</v>
      </c>
      <c r="L125" s="91">
        <f t="shared" si="4"/>
        <v>9588.6155381685821</v>
      </c>
      <c r="M125" s="89">
        <f>SUM('NEA Backsheet'!J118:M118)</f>
        <v>13780.340559829958</v>
      </c>
      <c r="N125" s="90">
        <f>VLOOKUP($E125,'Population All (2014)'!$D$11:$H$188,N$10,0)</f>
        <v>160026.48499999999</v>
      </c>
      <c r="O125" s="91">
        <f t="shared" si="5"/>
        <v>8611.2874127241867</v>
      </c>
    </row>
    <row r="126" spans="2:15" ht="16.5" customHeight="1">
      <c r="B126" s="42" t="s">
        <v>16</v>
      </c>
      <c r="C126" s="43" t="s">
        <v>28</v>
      </c>
      <c r="D126" s="45" t="s">
        <v>42</v>
      </c>
      <c r="E126" s="43" t="s">
        <v>233</v>
      </c>
      <c r="F126" s="88" t="s">
        <v>234</v>
      </c>
      <c r="G126" s="89">
        <f>SUM('NEA Backsheet'!F119:I119)</f>
        <v>17897.957438550959</v>
      </c>
      <c r="H126" s="90">
        <f>VLOOKUP($E126,'Population All (2014)'!$D$11:$H$188,H$10,0)</f>
        <v>169767.23199999999</v>
      </c>
      <c r="I126" s="91">
        <f t="shared" si="3"/>
        <v>10542.645496246862</v>
      </c>
      <c r="J126" s="89">
        <f>SUM('NEA Backsheet'!J302:M302)</f>
        <v>16043.607696986071</v>
      </c>
      <c r="K126" s="90">
        <f>VLOOKUP($E126,'Population All (2014)'!$D$11:$H$188,K$10,0)</f>
        <v>170332.62700000001</v>
      </c>
      <c r="L126" s="91">
        <f t="shared" si="4"/>
        <v>9418.9868256925729</v>
      </c>
      <c r="M126" s="89">
        <f>SUM('NEA Backsheet'!J119:M119)</f>
        <v>18143.24690901846</v>
      </c>
      <c r="N126" s="90">
        <f>VLOOKUP($E126,'Population All (2014)'!$D$11:$H$188,N$10,0)</f>
        <v>170332.62700000001</v>
      </c>
      <c r="O126" s="91">
        <f t="shared" si="5"/>
        <v>10651.656836724804</v>
      </c>
    </row>
    <row r="127" spans="2:15" ht="16.5" customHeight="1">
      <c r="B127" s="42" t="s">
        <v>22</v>
      </c>
      <c r="C127" s="43" t="s">
        <v>40</v>
      </c>
      <c r="D127" s="45" t="s">
        <v>56</v>
      </c>
      <c r="E127" s="43" t="s">
        <v>235</v>
      </c>
      <c r="F127" s="88" t="s">
        <v>236</v>
      </c>
      <c r="G127" s="89">
        <f>SUM('NEA Backsheet'!F120:I120)</f>
        <v>19833.776877079748</v>
      </c>
      <c r="H127" s="90">
        <f>VLOOKUP($E127,'Population All (2014)'!$D$11:$H$188,H$10,0)</f>
        <v>209904.11900000001</v>
      </c>
      <c r="I127" s="91">
        <f t="shared" si="3"/>
        <v>9448.9698304013509</v>
      </c>
      <c r="J127" s="89">
        <f>SUM('NEA Backsheet'!J303:M303)</f>
        <v>20438.689857787216</v>
      </c>
      <c r="K127" s="90">
        <f>VLOOKUP($E127,'Population All (2014)'!$D$11:$H$188,K$10,0)</f>
        <v>211768.68799999999</v>
      </c>
      <c r="L127" s="91">
        <f t="shared" si="4"/>
        <v>9651.422054325245</v>
      </c>
      <c r="M127" s="89">
        <f>SUM('NEA Backsheet'!J120:M120)</f>
        <v>19852.955790340937</v>
      </c>
      <c r="N127" s="90">
        <f>VLOOKUP($E127,'Population All (2014)'!$D$11:$H$188,N$10,0)</f>
        <v>211768.68799999999</v>
      </c>
      <c r="O127" s="91">
        <f t="shared" si="5"/>
        <v>9374.830612512902</v>
      </c>
    </row>
    <row r="128" spans="2:15" ht="16.5" customHeight="1">
      <c r="B128" s="42" t="s">
        <v>16</v>
      </c>
      <c r="C128" s="43" t="s">
        <v>24</v>
      </c>
      <c r="D128" s="45" t="s">
        <v>44</v>
      </c>
      <c r="E128" s="43" t="s">
        <v>237</v>
      </c>
      <c r="F128" s="88" t="s">
        <v>238</v>
      </c>
      <c r="G128" s="89">
        <f>SUM('NEA Backsheet'!F121:I121)</f>
        <v>25619.507737737786</v>
      </c>
      <c r="H128" s="90">
        <f>VLOOKUP($E128,'Population All (2014)'!$D$11:$H$188,H$10,0)</f>
        <v>203497.815</v>
      </c>
      <c r="I128" s="91">
        <f t="shared" si="3"/>
        <v>12589.573867285888</v>
      </c>
      <c r="J128" s="89">
        <f>SUM('NEA Backsheet'!J304:M304)</f>
        <v>26172.042698163994</v>
      </c>
      <c r="K128" s="90">
        <f>VLOOKUP($E128,'Population All (2014)'!$D$11:$H$188,K$10,0)</f>
        <v>204399.37100000001</v>
      </c>
      <c r="L128" s="91">
        <f t="shared" si="4"/>
        <v>12804.365576136724</v>
      </c>
      <c r="M128" s="89">
        <f>SUM('NEA Backsheet'!J121:M121)</f>
        <v>25770.191332115446</v>
      </c>
      <c r="N128" s="90">
        <f>VLOOKUP($E128,'Population All (2014)'!$D$11:$H$188,N$10,0)</f>
        <v>204399.37100000001</v>
      </c>
      <c r="O128" s="91">
        <f t="shared" si="5"/>
        <v>12607.764498509852</v>
      </c>
    </row>
    <row r="129" spans="2:15" ht="16.5" customHeight="1">
      <c r="B129" s="42" t="s">
        <v>16</v>
      </c>
      <c r="C129" s="43" t="s">
        <v>28</v>
      </c>
      <c r="D129" s="45" t="s">
        <v>42</v>
      </c>
      <c r="E129" s="43" t="s">
        <v>239</v>
      </c>
      <c r="F129" s="88" t="s">
        <v>240</v>
      </c>
      <c r="G129" s="89">
        <f>SUM('NEA Backsheet'!F122:I122)</f>
        <v>62271.04894701179</v>
      </c>
      <c r="H129" s="90">
        <f>VLOOKUP($E129,'Population All (2014)'!$D$11:$H$188,H$10,0)</f>
        <v>602075.36200000008</v>
      </c>
      <c r="I129" s="91">
        <f t="shared" si="3"/>
        <v>10342.733298395922</v>
      </c>
      <c r="J129" s="89">
        <f>SUM('NEA Backsheet'!J305:M305)</f>
        <v>60149.024905139406</v>
      </c>
      <c r="K129" s="90">
        <f>VLOOKUP($E129,'Population All (2014)'!$D$11:$H$188,K$10,0)</f>
        <v>603030.60000000009</v>
      </c>
      <c r="L129" s="91">
        <f t="shared" si="4"/>
        <v>9974.456504386244</v>
      </c>
      <c r="M129" s="89">
        <f>SUM('NEA Backsheet'!J122:M122)</f>
        <v>66071.87973893914</v>
      </c>
      <c r="N129" s="90">
        <f>VLOOKUP($E129,'Population All (2014)'!$D$11:$H$188,N$10,0)</f>
        <v>603030.60000000009</v>
      </c>
      <c r="O129" s="91">
        <f t="shared" si="5"/>
        <v>10956.637978062661</v>
      </c>
    </row>
    <row r="130" spans="2:15" ht="16.5" customHeight="1">
      <c r="B130" s="42" t="s">
        <v>18</v>
      </c>
      <c r="C130" s="43" t="s">
        <v>30</v>
      </c>
      <c r="D130" s="45" t="s">
        <v>52</v>
      </c>
      <c r="E130" s="43" t="s">
        <v>241</v>
      </c>
      <c r="F130" s="88" t="s">
        <v>242</v>
      </c>
      <c r="G130" s="89">
        <f>SUM('NEA Backsheet'!F123:I123)</f>
        <v>77366.107839723292</v>
      </c>
      <c r="H130" s="90">
        <f>VLOOKUP($E130,'Population All (2014)'!$D$11:$H$188,H$10,0)</f>
        <v>721127.30499999993</v>
      </c>
      <c r="I130" s="91">
        <f t="shared" si="3"/>
        <v>10728.495135782343</v>
      </c>
      <c r="J130" s="89">
        <f>SUM('NEA Backsheet'!J306:M306)</f>
        <v>80119.371429307575</v>
      </c>
      <c r="K130" s="90">
        <f>VLOOKUP($E130,'Population All (2014)'!$D$11:$H$188,K$10,0)</f>
        <v>727768.54300000006</v>
      </c>
      <c r="L130" s="91">
        <f t="shared" si="4"/>
        <v>11008.908285461242</v>
      </c>
      <c r="M130" s="89">
        <f>SUM('NEA Backsheet'!J123:M123)</f>
        <v>83797.106138097195</v>
      </c>
      <c r="N130" s="90">
        <f>VLOOKUP($E130,'Population All (2014)'!$D$11:$H$188,N$10,0)</f>
        <v>727768.54300000006</v>
      </c>
      <c r="O130" s="91">
        <f t="shared" si="5"/>
        <v>11514.252291349338</v>
      </c>
    </row>
    <row r="131" spans="2:15" ht="16.5" customHeight="1">
      <c r="B131" s="42" t="s">
        <v>16</v>
      </c>
      <c r="C131" s="43" t="s">
        <v>24</v>
      </c>
      <c r="D131" s="45" t="s">
        <v>44</v>
      </c>
      <c r="E131" s="43" t="s">
        <v>243</v>
      </c>
      <c r="F131" s="88" t="s">
        <v>244</v>
      </c>
      <c r="G131" s="89">
        <f>SUM('NEA Backsheet'!F124:I124)</f>
        <v>37453.642414241724</v>
      </c>
      <c r="H131" s="90">
        <f>VLOOKUP($E131,'Population All (2014)'!$D$11:$H$188,H$10,0)</f>
        <v>316012.77</v>
      </c>
      <c r="I131" s="91">
        <f t="shared" si="3"/>
        <v>11851.939532140337</v>
      </c>
      <c r="J131" s="89">
        <f>SUM('NEA Backsheet'!J307:M307)</f>
        <v>37136.259116600238</v>
      </c>
      <c r="K131" s="90">
        <f>VLOOKUP($E131,'Population All (2014)'!$D$11:$H$188,K$10,0)</f>
        <v>316287.21899999998</v>
      </c>
      <c r="L131" s="91">
        <f t="shared" si="4"/>
        <v>11741.308812291983</v>
      </c>
      <c r="M131" s="89">
        <f>SUM('NEA Backsheet'!J124:M124)</f>
        <v>37468.927598986629</v>
      </c>
      <c r="N131" s="90">
        <f>VLOOKUP($E131,'Population All (2014)'!$D$11:$H$188,N$10,0)</f>
        <v>316287.21899999998</v>
      </c>
      <c r="O131" s="91">
        <f t="shared" si="5"/>
        <v>11846.488048885285</v>
      </c>
    </row>
    <row r="132" spans="2:15" ht="16.5" customHeight="1">
      <c r="B132" s="42" t="s">
        <v>18</v>
      </c>
      <c r="C132" s="43" t="s">
        <v>30</v>
      </c>
      <c r="D132" s="45" t="s">
        <v>48</v>
      </c>
      <c r="E132" s="43" t="s">
        <v>245</v>
      </c>
      <c r="F132" s="88" t="s">
        <v>246</v>
      </c>
      <c r="G132" s="89">
        <f>SUM('NEA Backsheet'!F125:I125)</f>
        <v>29070.436249417402</v>
      </c>
      <c r="H132" s="90">
        <f>VLOOKUP($E132,'Population All (2014)'!$D$11:$H$188,H$10,0)</f>
        <v>317515.86800000002</v>
      </c>
      <c r="I132" s="91">
        <f t="shared" si="3"/>
        <v>9155.5853357909673</v>
      </c>
      <c r="J132" s="89">
        <f>SUM('NEA Backsheet'!J308:M308)</f>
        <v>28657.060665228466</v>
      </c>
      <c r="K132" s="90">
        <f>VLOOKUP($E132,'Population All (2014)'!$D$11:$H$188,K$10,0)</f>
        <v>320055.58799999999</v>
      </c>
      <c r="L132" s="91">
        <f t="shared" si="4"/>
        <v>8953.7760750574562</v>
      </c>
      <c r="M132" s="89">
        <f>SUM('NEA Backsheet'!J125:M125)</f>
        <v>31705.329807854556</v>
      </c>
      <c r="N132" s="90">
        <f>VLOOKUP($E132,'Population All (2014)'!$D$11:$H$188,N$10,0)</f>
        <v>320055.58799999999</v>
      </c>
      <c r="O132" s="91">
        <f t="shared" si="5"/>
        <v>9906.1947351016279</v>
      </c>
    </row>
    <row r="133" spans="2:15" ht="16.5" customHeight="1">
      <c r="B133" s="42" t="s">
        <v>18</v>
      </c>
      <c r="C133" s="43" t="s">
        <v>30</v>
      </c>
      <c r="D133" s="45" t="s">
        <v>48</v>
      </c>
      <c r="E133" s="43" t="s">
        <v>247</v>
      </c>
      <c r="F133" s="88" t="s">
        <v>248</v>
      </c>
      <c r="G133" s="89">
        <f>SUM('NEA Backsheet'!F126:I126)</f>
        <v>79820.361072627828</v>
      </c>
      <c r="H133" s="90">
        <f>VLOOKUP($E133,'Population All (2014)'!$D$11:$H$188,H$10,0)</f>
        <v>805793.73</v>
      </c>
      <c r="I133" s="91">
        <f t="shared" si="3"/>
        <v>9905.8056796530091</v>
      </c>
      <c r="J133" s="89">
        <f>SUM('NEA Backsheet'!J309:M309)</f>
        <v>79352.944285823891</v>
      </c>
      <c r="K133" s="90">
        <f>VLOOKUP($E133,'Population All (2014)'!$D$11:$H$188,K$10,0)</f>
        <v>810551.48600000003</v>
      </c>
      <c r="L133" s="91">
        <f t="shared" si="4"/>
        <v>9789.9943009695362</v>
      </c>
      <c r="M133" s="89">
        <f>SUM('NEA Backsheet'!J126:M126)</f>
        <v>87441.037759088416</v>
      </c>
      <c r="N133" s="90">
        <f>VLOOKUP($E133,'Population All (2014)'!$D$11:$H$188,N$10,0)</f>
        <v>810551.48600000003</v>
      </c>
      <c r="O133" s="91">
        <f t="shared" si="5"/>
        <v>10787.844975845053</v>
      </c>
    </row>
    <row r="134" spans="2:15" ht="16.5" customHeight="1">
      <c r="B134" s="42" t="s">
        <v>16</v>
      </c>
      <c r="C134" s="43" t="s">
        <v>26</v>
      </c>
      <c r="D134" s="45" t="s">
        <v>466</v>
      </c>
      <c r="E134" s="43" t="s">
        <v>249</v>
      </c>
      <c r="F134" s="88" t="s">
        <v>250</v>
      </c>
      <c r="G134" s="89">
        <f>SUM('NEA Backsheet'!F127:I127)</f>
        <v>28415.161085776817</v>
      </c>
      <c r="H134" s="90">
        <f>VLOOKUP($E134,'Population All (2014)'!$D$11:$H$188,H$10,0)</f>
        <v>229708.30100000001</v>
      </c>
      <c r="I134" s="91">
        <f t="shared" si="3"/>
        <v>12370.106331410641</v>
      </c>
      <c r="J134" s="89">
        <f>SUM('NEA Backsheet'!J310:M310)</f>
        <v>27334.373959602417</v>
      </c>
      <c r="K134" s="90">
        <f>VLOOKUP($E134,'Population All (2014)'!$D$11:$H$188,K$10,0)</f>
        <v>230686.18400000001</v>
      </c>
      <c r="L134" s="91">
        <f t="shared" si="4"/>
        <v>11849.159531635591</v>
      </c>
      <c r="M134" s="89">
        <f>SUM('NEA Backsheet'!J127:M127)</f>
        <v>27829.692163075448</v>
      </c>
      <c r="N134" s="90">
        <f>VLOOKUP($E134,'Population All (2014)'!$D$11:$H$188,N$10,0)</f>
        <v>230686.18400000001</v>
      </c>
      <c r="O134" s="91">
        <f t="shared" si="5"/>
        <v>12063.874689207849</v>
      </c>
    </row>
    <row r="135" spans="2:15" ht="16.5" customHeight="1">
      <c r="B135" s="42" t="s">
        <v>22</v>
      </c>
      <c r="C135" s="43" t="s">
        <v>38</v>
      </c>
      <c r="D135" s="45" t="s">
        <v>60</v>
      </c>
      <c r="E135" s="43" t="s">
        <v>251</v>
      </c>
      <c r="F135" s="88" t="s">
        <v>252</v>
      </c>
      <c r="G135" s="89">
        <f>SUM('NEA Backsheet'!F128:I128)</f>
        <v>56896.360647291054</v>
      </c>
      <c r="H135" s="90">
        <f>VLOOKUP($E135,'Population All (2014)'!$D$11:$H$188,H$10,0)</f>
        <v>678309.62099999993</v>
      </c>
      <c r="I135" s="91">
        <f t="shared" si="3"/>
        <v>8387.963090278954</v>
      </c>
      <c r="J135" s="89">
        <f>SUM('NEA Backsheet'!J311:M311)</f>
        <v>55869.041353128356</v>
      </c>
      <c r="K135" s="90">
        <f>VLOOKUP($E135,'Population All (2014)'!$D$11:$H$188,K$10,0)</f>
        <v>683618.80700000003</v>
      </c>
      <c r="L135" s="91">
        <f t="shared" si="4"/>
        <v>8172.5430577758161</v>
      </c>
      <c r="M135" s="89">
        <f>SUM('NEA Backsheet'!J128:M128)</f>
        <v>60696.661256502768</v>
      </c>
      <c r="N135" s="90">
        <f>VLOOKUP($E135,'Population All (2014)'!$D$11:$H$188,N$10,0)</f>
        <v>683618.80700000003</v>
      </c>
      <c r="O135" s="91">
        <f t="shared" si="5"/>
        <v>8878.7289985283805</v>
      </c>
    </row>
    <row r="136" spans="2:15" ht="16.5" customHeight="1">
      <c r="B136" s="42" t="s">
        <v>18</v>
      </c>
      <c r="C136" s="43" t="s">
        <v>34</v>
      </c>
      <c r="D136" s="45" t="s">
        <v>54</v>
      </c>
      <c r="E136" s="43" t="s">
        <v>253</v>
      </c>
      <c r="F136" s="88" t="s">
        <v>254</v>
      </c>
      <c r="G136" s="89">
        <f>SUM('NEA Backsheet'!F129:I129)</f>
        <v>19057.107237049324</v>
      </c>
      <c r="H136" s="90">
        <f>VLOOKUP($E136,'Population All (2014)'!$D$11:$H$188,H$10,0)</f>
        <v>192880.21400000001</v>
      </c>
      <c r="I136" s="91">
        <f t="shared" si="3"/>
        <v>9880.2810520779094</v>
      </c>
      <c r="J136" s="89">
        <f>SUM('NEA Backsheet'!J312:M312)</f>
        <v>20387.843901233085</v>
      </c>
      <c r="K136" s="90">
        <f>VLOOKUP($E136,'Population All (2014)'!$D$11:$H$188,K$10,0)</f>
        <v>195071.38399999999</v>
      </c>
      <c r="L136" s="91">
        <f t="shared" si="4"/>
        <v>10451.478573214556</v>
      </c>
      <c r="M136" s="89">
        <f>SUM('NEA Backsheet'!J129:M129)</f>
        <v>19179.544688505674</v>
      </c>
      <c r="N136" s="90">
        <f>VLOOKUP($E136,'Population All (2014)'!$D$11:$H$188,N$10,0)</f>
        <v>195071.38399999999</v>
      </c>
      <c r="O136" s="91">
        <f t="shared" si="5"/>
        <v>9832.0647012509398</v>
      </c>
    </row>
    <row r="137" spans="2:15" ht="16.5" customHeight="1">
      <c r="B137" s="42" t="s">
        <v>22</v>
      </c>
      <c r="C137" s="43" t="s">
        <v>40</v>
      </c>
      <c r="D137" s="45" t="s">
        <v>56</v>
      </c>
      <c r="E137" s="43" t="s">
        <v>255</v>
      </c>
      <c r="F137" s="88" t="s">
        <v>256</v>
      </c>
      <c r="G137" s="89">
        <f>SUM('NEA Backsheet'!F130:I130)</f>
        <v>25547.064261310614</v>
      </c>
      <c r="H137" s="90">
        <f>VLOOKUP($E137,'Population All (2014)'!$D$11:$H$188,H$10,0)</f>
        <v>263079.652</v>
      </c>
      <c r="I137" s="91">
        <f t="shared" si="3"/>
        <v>9710.7716492306354</v>
      </c>
      <c r="J137" s="89">
        <f>SUM('NEA Backsheet'!J313:M313)</f>
        <v>25650.575586627328</v>
      </c>
      <c r="K137" s="90">
        <f>VLOOKUP($E137,'Population All (2014)'!$D$11:$H$188,K$10,0)</f>
        <v>264457.47899999999</v>
      </c>
      <c r="L137" s="91">
        <f t="shared" si="4"/>
        <v>9699.3194080275298</v>
      </c>
      <c r="M137" s="89">
        <f>SUM('NEA Backsheet'!J130:M130)</f>
        <v>25779.011735320586</v>
      </c>
      <c r="N137" s="90">
        <f>VLOOKUP($E137,'Population All (2014)'!$D$11:$H$188,N$10,0)</f>
        <v>264457.47899999999</v>
      </c>
      <c r="O137" s="91">
        <f t="shared" si="5"/>
        <v>9747.8853057207689</v>
      </c>
    </row>
    <row r="138" spans="2:15" ht="16.5" customHeight="1">
      <c r="B138" s="42" t="s">
        <v>22</v>
      </c>
      <c r="C138" s="43" t="s">
        <v>38</v>
      </c>
      <c r="D138" s="45" t="s">
        <v>62</v>
      </c>
      <c r="E138" s="43" t="s">
        <v>257</v>
      </c>
      <c r="F138" s="88" t="s">
        <v>258</v>
      </c>
      <c r="G138" s="89">
        <f>SUM('NEA Backsheet'!F131:I131)</f>
        <v>18712.967996881081</v>
      </c>
      <c r="H138" s="90">
        <f>VLOOKUP($E138,'Population All (2014)'!$D$11:$H$188,H$10,0)</f>
        <v>211049.29199999999</v>
      </c>
      <c r="I138" s="91">
        <f t="shared" si="3"/>
        <v>8866.633865268348</v>
      </c>
      <c r="J138" s="89">
        <f>SUM('NEA Backsheet'!J314:M314)</f>
        <v>18629.331682415148</v>
      </c>
      <c r="K138" s="90">
        <f>VLOOKUP($E138,'Population All (2014)'!$D$11:$H$188,K$10,0)</f>
        <v>212785.72399999999</v>
      </c>
      <c r="L138" s="91">
        <f t="shared" si="4"/>
        <v>8754.9725292732273</v>
      </c>
      <c r="M138" s="89">
        <f>SUM('NEA Backsheet'!J131:M131)</f>
        <v>18682.633078535382</v>
      </c>
      <c r="N138" s="90">
        <f>VLOOKUP($E138,'Population All (2014)'!$D$11:$H$188,N$10,0)</f>
        <v>212785.72399999999</v>
      </c>
      <c r="O138" s="91">
        <f t="shared" si="5"/>
        <v>8780.0218582969319</v>
      </c>
    </row>
    <row r="139" spans="2:15" ht="16.5" customHeight="1">
      <c r="B139" s="42" t="s">
        <v>22</v>
      </c>
      <c r="C139" s="43" t="s">
        <v>38</v>
      </c>
      <c r="D139" s="45" t="s">
        <v>60</v>
      </c>
      <c r="E139" s="43" t="s">
        <v>259</v>
      </c>
      <c r="F139" s="88" t="s">
        <v>260</v>
      </c>
      <c r="G139" s="89">
        <f>SUM('NEA Backsheet'!F132:I132)</f>
        <v>13746.103585160714</v>
      </c>
      <c r="H139" s="90">
        <f>VLOOKUP($E139,'Population All (2014)'!$D$11:$H$188,H$10,0)</f>
        <v>162606.31700000001</v>
      </c>
      <c r="I139" s="91">
        <f t="shared" si="3"/>
        <v>8453.6098220345975</v>
      </c>
      <c r="J139" s="89">
        <f>SUM('NEA Backsheet'!J315:M315)</f>
        <v>14793.357616430872</v>
      </c>
      <c r="K139" s="90">
        <f>VLOOKUP($E139,'Population All (2014)'!$D$11:$H$188,K$10,0)</f>
        <v>163905.861</v>
      </c>
      <c r="L139" s="91">
        <f t="shared" si="4"/>
        <v>9025.5208240728334</v>
      </c>
      <c r="M139" s="89">
        <f>SUM('NEA Backsheet'!J132:M132)</f>
        <v>14189.574339718019</v>
      </c>
      <c r="N139" s="90">
        <f>VLOOKUP($E139,'Population All (2014)'!$D$11:$H$188,N$10,0)</f>
        <v>163905.861</v>
      </c>
      <c r="O139" s="91">
        <f t="shared" si="5"/>
        <v>8657.1488372328677</v>
      </c>
    </row>
    <row r="140" spans="2:15" ht="16.5" customHeight="1">
      <c r="B140" s="42" t="s">
        <v>20</v>
      </c>
      <c r="C140" s="43" t="s">
        <v>36</v>
      </c>
      <c r="D140" s="45" t="s">
        <v>64</v>
      </c>
      <c r="E140" s="43" t="s">
        <v>261</v>
      </c>
      <c r="F140" s="88" t="s">
        <v>262</v>
      </c>
      <c r="G140" s="89">
        <f>SUM('NEA Backsheet'!F133:I133)</f>
        <v>25094.480519355555</v>
      </c>
      <c r="H140" s="90">
        <f>VLOOKUP($E140,'Population All (2014)'!$D$11:$H$188,H$10,0)</f>
        <v>298505.30200000003</v>
      </c>
      <c r="I140" s="91">
        <f t="shared" si="3"/>
        <v>8406.7118242863071</v>
      </c>
      <c r="J140" s="89">
        <f>SUM('NEA Backsheet'!J316:M316)</f>
        <v>26006.14571893746</v>
      </c>
      <c r="K140" s="90">
        <f>VLOOKUP($E140,'Population All (2014)'!$D$11:$H$188,K$10,0)</f>
        <v>303569.59700000001</v>
      </c>
      <c r="L140" s="91">
        <f t="shared" si="4"/>
        <v>8566.7820413970694</v>
      </c>
      <c r="M140" s="89">
        <f>SUM('NEA Backsheet'!J133:M133)</f>
        <v>24453.704843073752</v>
      </c>
      <c r="N140" s="90">
        <f>VLOOKUP($E140,'Population All (2014)'!$D$11:$H$188,N$10,0)</f>
        <v>303569.59700000001</v>
      </c>
      <c r="O140" s="91">
        <f t="shared" si="5"/>
        <v>8055.3866674183946</v>
      </c>
    </row>
    <row r="141" spans="2:15" ht="16.5" customHeight="1">
      <c r="B141" s="42" t="s">
        <v>16</v>
      </c>
      <c r="C141" s="43" t="s">
        <v>24</v>
      </c>
      <c r="D141" s="45" t="s">
        <v>44</v>
      </c>
      <c r="E141" s="43" t="s">
        <v>263</v>
      </c>
      <c r="F141" s="88" t="s">
        <v>264</v>
      </c>
      <c r="G141" s="89">
        <f>SUM('NEA Backsheet'!F134:I134)</f>
        <v>16427.002697739408</v>
      </c>
      <c r="H141" s="90">
        <f>VLOOKUP($E141,'Population All (2014)'!$D$11:$H$188,H$10,0)</f>
        <v>134863.26500000001</v>
      </c>
      <c r="I141" s="91">
        <f t="shared" si="3"/>
        <v>12180.487175465762</v>
      </c>
      <c r="J141" s="89">
        <f>SUM('NEA Backsheet'!J317:M317)</f>
        <v>16298.397325030637</v>
      </c>
      <c r="K141" s="90">
        <f>VLOOKUP($E141,'Population All (2014)'!$D$11:$H$188,K$10,0)</f>
        <v>134796.20000000001</v>
      </c>
      <c r="L141" s="91">
        <f t="shared" si="4"/>
        <v>12091.140050706648</v>
      </c>
      <c r="M141" s="89">
        <f>SUM('NEA Backsheet'!J134:M134)</f>
        <v>17129.6410647999</v>
      </c>
      <c r="N141" s="90">
        <f>VLOOKUP($E141,'Population All (2014)'!$D$11:$H$188,N$10,0)</f>
        <v>134796.20000000001</v>
      </c>
      <c r="O141" s="91">
        <f t="shared" si="5"/>
        <v>12707.807093078216</v>
      </c>
    </row>
    <row r="142" spans="2:15" ht="16.5" customHeight="1">
      <c r="B142" s="42" t="s">
        <v>20</v>
      </c>
      <c r="C142" s="43" t="s">
        <v>36</v>
      </c>
      <c r="D142" s="45" t="s">
        <v>64</v>
      </c>
      <c r="E142" s="43" t="s">
        <v>265</v>
      </c>
      <c r="F142" s="88" t="s">
        <v>266</v>
      </c>
      <c r="G142" s="89">
        <f>SUM('NEA Backsheet'!F135:I135)</f>
        <v>16124.076976727567</v>
      </c>
      <c r="H142" s="90">
        <f>VLOOKUP($E142,'Population All (2014)'!$D$11:$H$188,H$10,0)</f>
        <v>196729.30100000001</v>
      </c>
      <c r="I142" s="91">
        <f t="shared" si="3"/>
        <v>8196.0729259784057</v>
      </c>
      <c r="J142" s="89">
        <f>SUM('NEA Backsheet'!J318:M318)</f>
        <v>15738.029168221528</v>
      </c>
      <c r="K142" s="90">
        <f>VLOOKUP($E142,'Population All (2014)'!$D$11:$H$188,K$10,0)</f>
        <v>199715.24600000001</v>
      </c>
      <c r="L142" s="91">
        <f t="shared" si="4"/>
        <v>7880.2342251935679</v>
      </c>
      <c r="M142" s="89">
        <f>SUM('NEA Backsheet'!J135:M135)</f>
        <v>16983.031742245079</v>
      </c>
      <c r="N142" s="90">
        <f>VLOOKUP($E142,'Population All (2014)'!$D$11:$H$188,N$10,0)</f>
        <v>199715.24600000001</v>
      </c>
      <c r="O142" s="91">
        <f t="shared" si="5"/>
        <v>8503.6230745473877</v>
      </c>
    </row>
    <row r="143" spans="2:15" ht="16.5" customHeight="1">
      <c r="B143" s="42" t="s">
        <v>16</v>
      </c>
      <c r="C143" s="43" t="s">
        <v>26</v>
      </c>
      <c r="D143" s="45" t="s">
        <v>466</v>
      </c>
      <c r="E143" s="43" t="s">
        <v>267</v>
      </c>
      <c r="F143" s="88" t="s">
        <v>268</v>
      </c>
      <c r="G143" s="89">
        <f>SUM('NEA Backsheet'!F136:I136)</f>
        <v>26790.275976150457</v>
      </c>
      <c r="H143" s="90">
        <f>VLOOKUP($E143,'Population All (2014)'!$D$11:$H$188,H$10,0)</f>
        <v>213334.845</v>
      </c>
      <c r="I143" s="91">
        <f t="shared" si="3"/>
        <v>12557.852879659886</v>
      </c>
      <c r="J143" s="89">
        <f>SUM('NEA Backsheet'!J319:M319)</f>
        <v>25804.224555585599</v>
      </c>
      <c r="K143" s="90">
        <f>VLOOKUP($E143,'Population All (2014)'!$D$11:$H$188,K$10,0)</f>
        <v>213785.035</v>
      </c>
      <c r="L143" s="91">
        <f t="shared" si="4"/>
        <v>12070.173459796004</v>
      </c>
      <c r="M143" s="89">
        <f>SUM('NEA Backsheet'!J136:M136)</f>
        <v>27004.510321138514</v>
      </c>
      <c r="N143" s="90">
        <f>VLOOKUP($E143,'Population All (2014)'!$D$11:$H$188,N$10,0)</f>
        <v>213785.035</v>
      </c>
      <c r="O143" s="91">
        <f t="shared" si="5"/>
        <v>12631.618635578732</v>
      </c>
    </row>
    <row r="144" spans="2:15" ht="16.5" customHeight="1">
      <c r="B144" s="42" t="s">
        <v>16</v>
      </c>
      <c r="C144" s="43" t="s">
        <v>28</v>
      </c>
      <c r="D144" s="45" t="s">
        <v>42</v>
      </c>
      <c r="E144" s="43" t="s">
        <v>269</v>
      </c>
      <c r="F144" s="88" t="s">
        <v>270</v>
      </c>
      <c r="G144" s="89">
        <f>SUM('NEA Backsheet'!F137:I137)</f>
        <v>28963.852638589669</v>
      </c>
      <c r="H144" s="90">
        <f>VLOOKUP($E144,'Population All (2014)'!$D$11:$H$188,H$10,0)</f>
        <v>260653.133</v>
      </c>
      <c r="I144" s="91">
        <f t="shared" ref="I144:I191" si="9">G144/H144*100000</f>
        <v>11112.029349207811</v>
      </c>
      <c r="J144" s="89">
        <f>SUM('NEA Backsheet'!J320:M320)</f>
        <v>29416.676762896324</v>
      </c>
      <c r="K144" s="90">
        <f>VLOOKUP($E144,'Population All (2014)'!$D$11:$H$188,K$10,0)</f>
        <v>261411.94699999999</v>
      </c>
      <c r="L144" s="91">
        <f t="shared" ref="L144:L191" si="10">J144/K144*100000</f>
        <v>11252.99631500634</v>
      </c>
      <c r="M144" s="89">
        <f>SUM('NEA Backsheet'!J137:M137)</f>
        <v>27987.317836643786</v>
      </c>
      <c r="N144" s="90">
        <f>VLOOKUP($E144,'Population All (2014)'!$D$11:$H$188,N$10,0)</f>
        <v>261411.94699999999</v>
      </c>
      <c r="O144" s="91">
        <f t="shared" ref="O144:O191" si="11">M144/N144*100000</f>
        <v>10706.212228564973</v>
      </c>
    </row>
    <row r="145" spans="2:15" ht="16.5" customHeight="1">
      <c r="B145" s="42" t="s">
        <v>18</v>
      </c>
      <c r="C145" s="43" t="s">
        <v>30</v>
      </c>
      <c r="D145" s="45" t="s">
        <v>52</v>
      </c>
      <c r="E145" s="43" t="s">
        <v>271</v>
      </c>
      <c r="F145" s="88" t="s">
        <v>272</v>
      </c>
      <c r="G145" s="89">
        <f>SUM('NEA Backsheet'!F138:I138)</f>
        <v>3416.6159993003012</v>
      </c>
      <c r="H145" s="90">
        <f>VLOOKUP($E145,'Population All (2014)'!$D$11:$H$188,H$10,0)</f>
        <v>37935.400999999998</v>
      </c>
      <c r="I145" s="91">
        <f t="shared" si="9"/>
        <v>9006.4053871482774</v>
      </c>
      <c r="J145" s="89">
        <f>SUM('NEA Backsheet'!J321:M321)</f>
        <v>3431.601718998475</v>
      </c>
      <c r="K145" s="90">
        <f>VLOOKUP($E145,'Population All (2014)'!$D$11:$H$188,K$10,0)</f>
        <v>37965.917000000001</v>
      </c>
      <c r="L145" s="91">
        <f t="shared" si="10"/>
        <v>9038.6377839852394</v>
      </c>
      <c r="M145" s="89">
        <f>SUM('NEA Backsheet'!J138:M138)</f>
        <v>3494.8161129357768</v>
      </c>
      <c r="N145" s="90">
        <f>VLOOKUP($E145,'Population All (2014)'!$D$11:$H$188,N$10,0)</f>
        <v>37965.917000000001</v>
      </c>
      <c r="O145" s="91">
        <f t="shared" si="11"/>
        <v>9205.1407922947747</v>
      </c>
    </row>
    <row r="146" spans="2:15" ht="16.5" customHeight="1">
      <c r="B146" s="42" t="s">
        <v>16</v>
      </c>
      <c r="C146" s="43" t="s">
        <v>26</v>
      </c>
      <c r="D146" s="45" t="s">
        <v>466</v>
      </c>
      <c r="E146" s="43" t="s">
        <v>273</v>
      </c>
      <c r="F146" s="88" t="s">
        <v>274</v>
      </c>
      <c r="G146" s="89">
        <f>SUM('NEA Backsheet'!F139:I139)</f>
        <v>33182.337231913429</v>
      </c>
      <c r="H146" s="90">
        <f>VLOOKUP($E146,'Population All (2014)'!$D$11:$H$188,H$10,0)</f>
        <v>245094.109</v>
      </c>
      <c r="I146" s="91">
        <f t="shared" si="9"/>
        <v>13538.610686033842</v>
      </c>
      <c r="J146" s="89">
        <f>SUM('NEA Backsheet'!J322:M322)</f>
        <v>31643.130191336102</v>
      </c>
      <c r="K146" s="90">
        <f>VLOOKUP($E146,'Population All (2014)'!$D$11:$H$188,K$10,0)</f>
        <v>247928.83499999999</v>
      </c>
      <c r="L146" s="91">
        <f t="shared" si="10"/>
        <v>12762.989101826783</v>
      </c>
      <c r="M146" s="89">
        <f>SUM('NEA Backsheet'!J139:M139)</f>
        <v>32480.171212847537</v>
      </c>
      <c r="N146" s="90">
        <f>VLOOKUP($E146,'Population All (2014)'!$D$11:$H$188,N$10,0)</f>
        <v>247928.83499999999</v>
      </c>
      <c r="O146" s="91">
        <f t="shared" si="11"/>
        <v>13100.602522835852</v>
      </c>
    </row>
    <row r="147" spans="2:15" ht="16.5" customHeight="1">
      <c r="B147" s="42" t="s">
        <v>18</v>
      </c>
      <c r="C147" s="43" t="s">
        <v>32</v>
      </c>
      <c r="D147" s="45" t="s">
        <v>50</v>
      </c>
      <c r="E147" s="43" t="s">
        <v>275</v>
      </c>
      <c r="F147" s="88" t="s">
        <v>276</v>
      </c>
      <c r="G147" s="89">
        <f>SUM('NEA Backsheet'!F140:I140)</f>
        <v>37892.032211411672</v>
      </c>
      <c r="H147" s="90">
        <f>VLOOKUP($E147,'Population All (2014)'!$D$11:$H$188,H$10,0)</f>
        <v>319446.94500000001</v>
      </c>
      <c r="I147" s="91">
        <f t="shared" si="9"/>
        <v>11861.760710033295</v>
      </c>
      <c r="J147" s="89">
        <f>SUM('NEA Backsheet'!J323:M323)</f>
        <v>38353.28995119936</v>
      </c>
      <c r="K147" s="90">
        <f>VLOOKUP($E147,'Population All (2014)'!$D$11:$H$188,K$10,0)</f>
        <v>322184.69500000001</v>
      </c>
      <c r="L147" s="91">
        <f t="shared" si="10"/>
        <v>11904.131557583565</v>
      </c>
      <c r="M147" s="89">
        <f>SUM('NEA Backsheet'!J140:M140)</f>
        <v>36161.803683178747</v>
      </c>
      <c r="N147" s="90">
        <f>VLOOKUP($E147,'Population All (2014)'!$D$11:$H$188,N$10,0)</f>
        <v>322184.69500000001</v>
      </c>
      <c r="O147" s="91">
        <f t="shared" si="11"/>
        <v>11223.935911412163</v>
      </c>
    </row>
    <row r="148" spans="2:15" ht="16.5" customHeight="1">
      <c r="B148" s="42" t="s">
        <v>16</v>
      </c>
      <c r="C148" s="43" t="s">
        <v>26</v>
      </c>
      <c r="D148" s="45" t="s">
        <v>46</v>
      </c>
      <c r="E148" s="43" t="s">
        <v>277</v>
      </c>
      <c r="F148" s="88" t="s">
        <v>278</v>
      </c>
      <c r="G148" s="89">
        <f>SUM('NEA Backsheet'!F141:I141)</f>
        <v>35859.790811314706</v>
      </c>
      <c r="H148" s="90">
        <f>VLOOKUP($E148,'Population All (2014)'!$D$11:$H$188,H$10,0)</f>
        <v>273463.00199999998</v>
      </c>
      <c r="I148" s="91">
        <f t="shared" si="9"/>
        <v>13113.214785565291</v>
      </c>
      <c r="J148" s="89">
        <f>SUM('NEA Backsheet'!J324:M324)</f>
        <v>37188.927781214377</v>
      </c>
      <c r="K148" s="90">
        <f>VLOOKUP($E148,'Population All (2014)'!$D$11:$H$188,K$10,0)</f>
        <v>273578.71399999998</v>
      </c>
      <c r="L148" s="91">
        <f t="shared" si="10"/>
        <v>13593.501934954771</v>
      </c>
      <c r="M148" s="89">
        <f>SUM('NEA Backsheet'!J141:M141)</f>
        <v>36081.030503744194</v>
      </c>
      <c r="N148" s="90">
        <f>VLOOKUP($E148,'Population All (2014)'!$D$11:$H$188,N$10,0)</f>
        <v>273578.71399999998</v>
      </c>
      <c r="O148" s="91">
        <f t="shared" si="11"/>
        <v>13188.537213368216</v>
      </c>
    </row>
    <row r="149" spans="2:15" ht="16.5" customHeight="1">
      <c r="B149" s="42" t="s">
        <v>16</v>
      </c>
      <c r="C149" s="43" t="s">
        <v>28</v>
      </c>
      <c r="D149" s="45" t="s">
        <v>42</v>
      </c>
      <c r="E149" s="43" t="s">
        <v>279</v>
      </c>
      <c r="F149" s="88" t="s">
        <v>280</v>
      </c>
      <c r="G149" s="89">
        <f>SUM('NEA Backsheet'!F142:I142)</f>
        <v>54540.921572357394</v>
      </c>
      <c r="H149" s="90">
        <f>VLOOKUP($E149,'Population All (2014)'!$D$11:$H$188,H$10,0)</f>
        <v>568930.245</v>
      </c>
      <c r="I149" s="91">
        <f t="shared" si="9"/>
        <v>9586.574461752758</v>
      </c>
      <c r="J149" s="89">
        <f>SUM('NEA Backsheet'!J325:M325)</f>
        <v>54169.092700834772</v>
      </c>
      <c r="K149" s="90">
        <f>VLOOKUP($E149,'Population All (2014)'!$D$11:$H$188,K$10,0)</f>
        <v>573519.821</v>
      </c>
      <c r="L149" s="91">
        <f t="shared" si="10"/>
        <v>9445.0253883788228</v>
      </c>
      <c r="M149" s="89">
        <f>SUM('NEA Backsheet'!J142:M142)</f>
        <v>53207.93481465221</v>
      </c>
      <c r="N149" s="90">
        <f>VLOOKUP($E149,'Population All (2014)'!$D$11:$H$188,N$10,0)</f>
        <v>573519.821</v>
      </c>
      <c r="O149" s="91">
        <f t="shared" si="11"/>
        <v>9277.4360826584598</v>
      </c>
    </row>
    <row r="150" spans="2:15" ht="16.5" customHeight="1">
      <c r="B150" s="42" t="s">
        <v>18</v>
      </c>
      <c r="C150" s="43" t="s">
        <v>32</v>
      </c>
      <c r="D150" s="45" t="s">
        <v>48</v>
      </c>
      <c r="E150" s="43" t="s">
        <v>281</v>
      </c>
      <c r="F150" s="88" t="s">
        <v>282</v>
      </c>
      <c r="G150" s="89">
        <f>SUM('NEA Backsheet'!F143:I143)</f>
        <v>32034.574446988408</v>
      </c>
      <c r="H150" s="90">
        <f>VLOOKUP($E150,'Population All (2014)'!$D$11:$H$188,H$10,0)</f>
        <v>311190.69799999997</v>
      </c>
      <c r="I150" s="91">
        <f t="shared" si="9"/>
        <v>10294.194091556172</v>
      </c>
      <c r="J150" s="89">
        <f>SUM('NEA Backsheet'!J326:M326)</f>
        <v>32262.160838653777</v>
      </c>
      <c r="K150" s="90">
        <f>VLOOKUP($E150,'Population All (2014)'!$D$11:$H$188,K$10,0)</f>
        <v>312407.804</v>
      </c>
      <c r="L150" s="91">
        <f t="shared" si="10"/>
        <v>10326.938196029756</v>
      </c>
      <c r="M150" s="89">
        <f>SUM('NEA Backsheet'!J143:M143)</f>
        <v>33373.119154878565</v>
      </c>
      <c r="N150" s="90">
        <f>VLOOKUP($E150,'Population All (2014)'!$D$11:$H$188,N$10,0)</f>
        <v>312407.804</v>
      </c>
      <c r="O150" s="91">
        <f t="shared" si="11"/>
        <v>10682.549772309325</v>
      </c>
    </row>
    <row r="151" spans="2:15" ht="16.5" customHeight="1">
      <c r="B151" s="42" t="s">
        <v>22</v>
      </c>
      <c r="C151" s="43" t="s">
        <v>38</v>
      </c>
      <c r="D151" s="45" t="s">
        <v>60</v>
      </c>
      <c r="E151" s="43" t="s">
        <v>283</v>
      </c>
      <c r="F151" s="88" t="s">
        <v>284</v>
      </c>
      <c r="G151" s="89">
        <f>SUM('NEA Backsheet'!F144:I144)</f>
        <v>17137.107547543299</v>
      </c>
      <c r="H151" s="90">
        <f>VLOOKUP($E151,'Population All (2014)'!$D$11:$H$188,H$10,0)</f>
        <v>146303.734</v>
      </c>
      <c r="I151" s="91">
        <f t="shared" si="9"/>
        <v>11713.376739614383</v>
      </c>
      <c r="J151" s="89">
        <f>SUM('NEA Backsheet'!J327:M327)</f>
        <v>17039.873162478267</v>
      </c>
      <c r="K151" s="90">
        <f>VLOOKUP($E151,'Population All (2014)'!$D$11:$H$188,K$10,0)</f>
        <v>147820.55900000001</v>
      </c>
      <c r="L151" s="91">
        <f t="shared" si="10"/>
        <v>11527.40408895238</v>
      </c>
      <c r="M151" s="89">
        <f>SUM('NEA Backsheet'!J144:M144)</f>
        <v>19314.077854940002</v>
      </c>
      <c r="N151" s="90">
        <f>VLOOKUP($E151,'Population All (2014)'!$D$11:$H$188,N$10,0)</f>
        <v>147820.55900000001</v>
      </c>
      <c r="O151" s="91">
        <f t="shared" si="11"/>
        <v>13065.894206867395</v>
      </c>
    </row>
    <row r="152" spans="2:15" ht="16.5" customHeight="1">
      <c r="B152" s="42" t="s">
        <v>18</v>
      </c>
      <c r="C152" s="43" t="s">
        <v>32</v>
      </c>
      <c r="D152" s="45" t="s">
        <v>50</v>
      </c>
      <c r="E152" s="43" t="s">
        <v>285</v>
      </c>
      <c r="F152" s="88" t="s">
        <v>286</v>
      </c>
      <c r="G152" s="89">
        <f>SUM('NEA Backsheet'!F145:I145)</f>
        <v>25710.318691410237</v>
      </c>
      <c r="H152" s="90">
        <f>VLOOKUP($E152,'Population All (2014)'!$D$11:$H$188,H$10,0)</f>
        <v>210762.81700000001</v>
      </c>
      <c r="I152" s="91">
        <f t="shared" si="9"/>
        <v>12198.697596365033</v>
      </c>
      <c r="J152" s="89">
        <f>SUM('NEA Backsheet'!J328:M328)</f>
        <v>25748.805304249905</v>
      </c>
      <c r="K152" s="90">
        <f>VLOOKUP($E152,'Population All (2014)'!$D$11:$H$188,K$10,0)</f>
        <v>211804.89600000001</v>
      </c>
      <c r="L152" s="91">
        <f t="shared" si="10"/>
        <v>12156.850852139842</v>
      </c>
      <c r="M152" s="89">
        <f>SUM('NEA Backsheet'!J145:M145)</f>
        <v>27439.367201274163</v>
      </c>
      <c r="N152" s="90">
        <f>VLOOKUP($E152,'Population All (2014)'!$D$11:$H$188,N$10,0)</f>
        <v>211804.89600000001</v>
      </c>
      <c r="O152" s="91">
        <f t="shared" si="11"/>
        <v>12955.02026604435</v>
      </c>
    </row>
    <row r="153" spans="2:15" ht="16.5" customHeight="1">
      <c r="B153" s="42" t="s">
        <v>22</v>
      </c>
      <c r="C153" s="43" t="s">
        <v>40</v>
      </c>
      <c r="D153" s="45" t="s">
        <v>56</v>
      </c>
      <c r="E153" s="43" t="s">
        <v>287</v>
      </c>
      <c r="F153" s="88" t="s">
        <v>288</v>
      </c>
      <c r="G153" s="89">
        <f>SUM('NEA Backsheet'!F146:I146)</f>
        <v>64902.338780734179</v>
      </c>
      <c r="H153" s="90">
        <f>VLOOKUP($E153,'Population All (2014)'!$D$11:$H$188,H$10,0)</f>
        <v>544722.52</v>
      </c>
      <c r="I153" s="91">
        <f t="shared" si="9"/>
        <v>11914.752263360468</v>
      </c>
      <c r="J153" s="89">
        <f>SUM('NEA Backsheet'!J329:M329)</f>
        <v>65235.003721136141</v>
      </c>
      <c r="K153" s="90">
        <f>VLOOKUP($E153,'Population All (2014)'!$D$11:$H$188,K$10,0)</f>
        <v>548121.30599999998</v>
      </c>
      <c r="L153" s="91">
        <f t="shared" si="10"/>
        <v>11901.563213661346</v>
      </c>
      <c r="M153" s="89">
        <f>SUM('NEA Backsheet'!J146:M146)</f>
        <v>66067.401621125056</v>
      </c>
      <c r="N153" s="90">
        <f>VLOOKUP($E153,'Population All (2014)'!$D$11:$H$188,N$10,0)</f>
        <v>548121.30599999998</v>
      </c>
      <c r="O153" s="91">
        <f t="shared" si="11"/>
        <v>12053.427023894061</v>
      </c>
    </row>
    <row r="154" spans="2:15" ht="16.5" customHeight="1">
      <c r="B154" s="42" t="s">
        <v>22</v>
      </c>
      <c r="C154" s="43" t="s">
        <v>40</v>
      </c>
      <c r="D154" s="45" t="s">
        <v>56</v>
      </c>
      <c r="E154" s="43" t="s">
        <v>289</v>
      </c>
      <c r="F154" s="88" t="s">
        <v>290</v>
      </c>
      <c r="G154" s="89">
        <f>SUM('NEA Backsheet'!F147:I147)</f>
        <v>23984.85137588951</v>
      </c>
      <c r="H154" s="90">
        <f>VLOOKUP($E154,'Population All (2014)'!$D$11:$H$188,H$10,0)</f>
        <v>274278.63099999999</v>
      </c>
      <c r="I154" s="91">
        <f t="shared" si="9"/>
        <v>8744.7028915240244</v>
      </c>
      <c r="J154" s="89">
        <f>SUM('NEA Backsheet'!J330:M330)</f>
        <v>23061.830403560169</v>
      </c>
      <c r="K154" s="90">
        <f>VLOOKUP($E154,'Population All (2014)'!$D$11:$H$188,K$10,0)</f>
        <v>276890.31</v>
      </c>
      <c r="L154" s="91">
        <f t="shared" si="10"/>
        <v>8328.8687146762804</v>
      </c>
      <c r="M154" s="89">
        <f>SUM('NEA Backsheet'!J147:M147)</f>
        <v>25379.425099738324</v>
      </c>
      <c r="N154" s="90">
        <f>VLOOKUP($E154,'Population All (2014)'!$D$11:$H$188,N$10,0)</f>
        <v>276890.31</v>
      </c>
      <c r="O154" s="91">
        <f t="shared" si="11"/>
        <v>9165.8769495177803</v>
      </c>
    </row>
    <row r="155" spans="2:15" ht="16.5" customHeight="1">
      <c r="B155" s="42" t="s">
        <v>16</v>
      </c>
      <c r="C155" s="43" t="s">
        <v>24</v>
      </c>
      <c r="D155" s="45" t="s">
        <v>44</v>
      </c>
      <c r="E155" s="43" t="s">
        <v>291</v>
      </c>
      <c r="F155" s="88" t="s">
        <v>292</v>
      </c>
      <c r="G155" s="89">
        <f>SUM('NEA Backsheet'!F148:I148)</f>
        <v>19083.288255960113</v>
      </c>
      <c r="H155" s="90">
        <f>VLOOKUP($E155,'Population All (2014)'!$D$11:$H$188,H$10,0)</f>
        <v>148910.084</v>
      </c>
      <c r="I155" s="91">
        <f t="shared" si="9"/>
        <v>12815.309576992859</v>
      </c>
      <c r="J155" s="89">
        <f>SUM('NEA Backsheet'!J331:M331)</f>
        <v>18957.20449649516</v>
      </c>
      <c r="K155" s="90">
        <f>VLOOKUP($E155,'Population All (2014)'!$D$11:$H$188,K$10,0)</f>
        <v>149163.49100000001</v>
      </c>
      <c r="L155" s="91">
        <f t="shared" si="10"/>
        <v>12709.01101161219</v>
      </c>
      <c r="M155" s="89">
        <f>SUM('NEA Backsheet'!J148:M148)</f>
        <v>20428.714789067068</v>
      </c>
      <c r="N155" s="90">
        <f>VLOOKUP($E155,'Population All (2014)'!$D$11:$H$188,N$10,0)</f>
        <v>149163.49100000001</v>
      </c>
      <c r="O155" s="91">
        <f t="shared" si="11"/>
        <v>13695.519360744291</v>
      </c>
    </row>
    <row r="156" spans="2:15" ht="16.5" customHeight="1">
      <c r="B156" s="42" t="s">
        <v>22</v>
      </c>
      <c r="C156" s="43" t="s">
        <v>38</v>
      </c>
      <c r="D156" s="45" t="s">
        <v>62</v>
      </c>
      <c r="E156" s="43" t="s">
        <v>293</v>
      </c>
      <c r="F156" s="88" t="s">
        <v>294</v>
      </c>
      <c r="G156" s="89">
        <f>SUM('NEA Backsheet'!F149:I149)</f>
        <v>26179.464073968367</v>
      </c>
      <c r="H156" s="90">
        <f>VLOOKUP($E156,'Population All (2014)'!$D$11:$H$188,H$10,0)</f>
        <v>248318.679</v>
      </c>
      <c r="I156" s="91">
        <f t="shared" si="9"/>
        <v>10542.688201868361</v>
      </c>
      <c r="J156" s="89">
        <f>SUM('NEA Backsheet'!J332:M332)</f>
        <v>25988.571512405986</v>
      </c>
      <c r="K156" s="90">
        <f>VLOOKUP($E156,'Population All (2014)'!$D$11:$H$188,K$10,0)</f>
        <v>250806.641</v>
      </c>
      <c r="L156" s="91">
        <f t="shared" si="10"/>
        <v>10361.994965040016</v>
      </c>
      <c r="M156" s="89">
        <f>SUM('NEA Backsheet'!J149:M149)</f>
        <v>27087.128576070329</v>
      </c>
      <c r="N156" s="90">
        <f>VLOOKUP($E156,'Population All (2014)'!$D$11:$H$188,N$10,0)</f>
        <v>250806.641</v>
      </c>
      <c r="O156" s="91">
        <f t="shared" si="11"/>
        <v>10800.004524629125</v>
      </c>
    </row>
    <row r="157" spans="2:15" ht="16.5" customHeight="1">
      <c r="B157" s="42" t="s">
        <v>18</v>
      </c>
      <c r="C157" s="43" t="s">
        <v>34</v>
      </c>
      <c r="D157" s="45" t="s">
        <v>54</v>
      </c>
      <c r="E157" s="43" t="s">
        <v>295</v>
      </c>
      <c r="F157" s="88" t="s">
        <v>296</v>
      </c>
      <c r="G157" s="89">
        <f>SUM('NEA Backsheet'!F150:I150)</f>
        <v>19672.172326629887</v>
      </c>
      <c r="H157" s="90">
        <f>VLOOKUP($E157,'Population All (2014)'!$D$11:$H$188,H$10,0)</f>
        <v>179210.049</v>
      </c>
      <c r="I157" s="91">
        <f t="shared" si="9"/>
        <v>10977.159169589808</v>
      </c>
      <c r="J157" s="89">
        <f>SUM('NEA Backsheet'!J333:M333)</f>
        <v>20224.946430504628</v>
      </c>
      <c r="K157" s="90">
        <f>VLOOKUP($E157,'Population All (2014)'!$D$11:$H$188,K$10,0)</f>
        <v>180588.72099999999</v>
      </c>
      <c r="L157" s="91">
        <f t="shared" si="10"/>
        <v>11199.451614979116</v>
      </c>
      <c r="M157" s="89">
        <f>SUM('NEA Backsheet'!J150:M150)</f>
        <v>20464.73465410879</v>
      </c>
      <c r="N157" s="90">
        <f>VLOOKUP($E157,'Population All (2014)'!$D$11:$H$188,N$10,0)</f>
        <v>180588.72099999999</v>
      </c>
      <c r="O157" s="91">
        <f t="shared" si="11"/>
        <v>11332.233010337777</v>
      </c>
    </row>
    <row r="158" spans="2:15" ht="16.5" customHeight="1">
      <c r="B158" s="42" t="s">
        <v>20</v>
      </c>
      <c r="C158" s="43" t="s">
        <v>36</v>
      </c>
      <c r="D158" s="45" t="s">
        <v>64</v>
      </c>
      <c r="E158" s="43" t="s">
        <v>297</v>
      </c>
      <c r="F158" s="88" t="s">
        <v>298</v>
      </c>
      <c r="G158" s="89">
        <f>SUM('NEA Backsheet'!F151:I151)</f>
        <v>24901.029885044176</v>
      </c>
      <c r="H158" s="90">
        <f>VLOOKUP($E158,'Population All (2014)'!$D$11:$H$188,H$10,0)</f>
        <v>309177.64399999997</v>
      </c>
      <c r="I158" s="91">
        <f t="shared" si="9"/>
        <v>8053.9555069008093</v>
      </c>
      <c r="J158" s="89">
        <f>SUM('NEA Backsheet'!J334:M334)</f>
        <v>25585.638219278509</v>
      </c>
      <c r="K158" s="90">
        <f>VLOOKUP($E158,'Population All (2014)'!$D$11:$H$188,K$10,0)</f>
        <v>314574.891</v>
      </c>
      <c r="L158" s="91">
        <f t="shared" si="10"/>
        <v>8133.4012825831387</v>
      </c>
      <c r="M158" s="89">
        <f>SUM('NEA Backsheet'!J151:M151)</f>
        <v>25527.659191154798</v>
      </c>
      <c r="N158" s="90">
        <f>VLOOKUP($E158,'Population All (2014)'!$D$11:$H$188,N$10,0)</f>
        <v>314574.891</v>
      </c>
      <c r="O158" s="91">
        <f t="shared" si="11"/>
        <v>8114.9703684248589</v>
      </c>
    </row>
    <row r="159" spans="2:15" ht="16.5" customHeight="1">
      <c r="B159" s="42" t="s">
        <v>16</v>
      </c>
      <c r="C159" s="43" t="s">
        <v>26</v>
      </c>
      <c r="D159" s="45" t="s">
        <v>46</v>
      </c>
      <c r="E159" s="43" t="s">
        <v>299</v>
      </c>
      <c r="F159" s="88" t="s">
        <v>300</v>
      </c>
      <c r="G159" s="89">
        <f>SUM('NEA Backsheet'!F152:I152)</f>
        <v>24291.442176194007</v>
      </c>
      <c r="H159" s="90">
        <f>VLOOKUP($E159,'Population All (2014)'!$D$11:$H$188,H$10,0)</f>
        <v>177652.304</v>
      </c>
      <c r="I159" s="91">
        <f t="shared" si="9"/>
        <v>13673.586905010816</v>
      </c>
      <c r="J159" s="89">
        <f>SUM('NEA Backsheet'!J335:M335)</f>
        <v>24254.148534068321</v>
      </c>
      <c r="K159" s="90">
        <f>VLOOKUP($E159,'Population All (2014)'!$D$11:$H$188,K$10,0)</f>
        <v>178226.057</v>
      </c>
      <c r="L159" s="91">
        <f t="shared" si="10"/>
        <v>13608.643394982542</v>
      </c>
      <c r="M159" s="89">
        <f>SUM('NEA Backsheet'!J152:M152)</f>
        <v>26076.935776666312</v>
      </c>
      <c r="N159" s="90">
        <f>VLOOKUP($E159,'Population All (2014)'!$D$11:$H$188,N$10,0)</f>
        <v>178226.057</v>
      </c>
      <c r="O159" s="91">
        <f t="shared" si="11"/>
        <v>14631.382310537405</v>
      </c>
    </row>
    <row r="160" spans="2:15" ht="16.5" customHeight="1">
      <c r="B160" s="42" t="s">
        <v>18</v>
      </c>
      <c r="C160" s="43" t="s">
        <v>32</v>
      </c>
      <c r="D160" s="45" t="s">
        <v>48</v>
      </c>
      <c r="E160" s="43" t="s">
        <v>301</v>
      </c>
      <c r="F160" s="88" t="s">
        <v>302</v>
      </c>
      <c r="G160" s="89">
        <f>SUM('NEA Backsheet'!F153:I153)</f>
        <v>92969.552933977946</v>
      </c>
      <c r="H160" s="90">
        <f>VLOOKUP($E160,'Population All (2014)'!$D$11:$H$188,H$10,0)</f>
        <v>862807.10700000008</v>
      </c>
      <c r="I160" s="91">
        <f t="shared" si="9"/>
        <v>10775.241902820573</v>
      </c>
      <c r="J160" s="89">
        <f>SUM('NEA Backsheet'!J336:M336)</f>
        <v>93093.567041136994</v>
      </c>
      <c r="K160" s="90">
        <f>VLOOKUP($E160,'Population All (2014)'!$D$11:$H$188,K$10,0)</f>
        <v>865760.72599999991</v>
      </c>
      <c r="L160" s="91">
        <f t="shared" si="10"/>
        <v>10752.80550912135</v>
      </c>
      <c r="M160" s="89">
        <f>SUM('NEA Backsheet'!J153:M153)</f>
        <v>94422.163789218277</v>
      </c>
      <c r="N160" s="90">
        <f>VLOOKUP($E160,'Population All (2014)'!$D$11:$H$188,N$10,0)</f>
        <v>865760.72599999991</v>
      </c>
      <c r="O160" s="91">
        <f t="shared" si="11"/>
        <v>10906.265548157735</v>
      </c>
    </row>
    <row r="161" spans="2:15" ht="16.5" customHeight="1">
      <c r="B161" s="42" t="s">
        <v>16</v>
      </c>
      <c r="C161" s="43" t="s">
        <v>26</v>
      </c>
      <c r="D161" s="45" t="s">
        <v>466</v>
      </c>
      <c r="E161" s="43" t="s">
        <v>303</v>
      </c>
      <c r="F161" s="88" t="s">
        <v>304</v>
      </c>
      <c r="G161" s="89">
        <f>SUM('NEA Backsheet'!F154:I154)</f>
        <v>40980.688431721836</v>
      </c>
      <c r="H161" s="90">
        <f>VLOOKUP($E161,'Population All (2014)'!$D$11:$H$188,H$10,0)</f>
        <v>287930.96100000001</v>
      </c>
      <c r="I161" s="91">
        <f t="shared" si="9"/>
        <v>14232.817578697915</v>
      </c>
      <c r="J161" s="89">
        <f>SUM('NEA Backsheet'!J337:M337)</f>
        <v>41251.142005827583</v>
      </c>
      <c r="K161" s="90">
        <f>VLOOKUP($E161,'Population All (2014)'!$D$11:$H$188,K$10,0)</f>
        <v>289288.65700000001</v>
      </c>
      <c r="L161" s="91">
        <f t="shared" si="10"/>
        <v>14259.508974051336</v>
      </c>
      <c r="M161" s="89">
        <f>SUM('NEA Backsheet'!J154:M154)</f>
        <v>40374.656412404627</v>
      </c>
      <c r="N161" s="90">
        <f>VLOOKUP($E161,'Population All (2014)'!$D$11:$H$188,N$10,0)</f>
        <v>289288.65700000001</v>
      </c>
      <c r="O161" s="91">
        <f t="shared" si="11"/>
        <v>13956.529381794817</v>
      </c>
    </row>
    <row r="162" spans="2:15" ht="16.5" customHeight="1">
      <c r="B162" s="42" t="s">
        <v>16</v>
      </c>
      <c r="C162" s="43" t="s">
        <v>24</v>
      </c>
      <c r="D162" s="45" t="s">
        <v>44</v>
      </c>
      <c r="E162" s="43" t="s">
        <v>305</v>
      </c>
      <c r="F162" s="88" t="s">
        <v>306</v>
      </c>
      <c r="G162" s="89">
        <f>SUM('NEA Backsheet'!F155:I155)</f>
        <v>24376.214528091634</v>
      </c>
      <c r="H162" s="90">
        <f>VLOOKUP($E162,'Population All (2014)'!$D$11:$H$188,H$10,0)</f>
        <v>195005.05</v>
      </c>
      <c r="I162" s="91">
        <f t="shared" si="9"/>
        <v>12500.299109223908</v>
      </c>
      <c r="J162" s="89">
        <f>SUM('NEA Backsheet'!J338:M338)</f>
        <v>24041.15012498388</v>
      </c>
      <c r="K162" s="90">
        <f>VLOOKUP($E162,'Population All (2014)'!$D$11:$H$188,K$10,0)</f>
        <v>195952.27100000001</v>
      </c>
      <c r="L162" s="91">
        <f t="shared" si="10"/>
        <v>12268.880581120633</v>
      </c>
      <c r="M162" s="89">
        <f>SUM('NEA Backsheet'!J155:M155)</f>
        <v>26516.187370245116</v>
      </c>
      <c r="N162" s="90">
        <f>VLOOKUP($E162,'Population All (2014)'!$D$11:$H$188,N$10,0)</f>
        <v>195952.27100000001</v>
      </c>
      <c r="O162" s="91">
        <f t="shared" si="11"/>
        <v>13531.9622655688</v>
      </c>
    </row>
    <row r="163" spans="2:15" ht="16.5" customHeight="1">
      <c r="B163" s="42" t="s">
        <v>18</v>
      </c>
      <c r="C163" s="43" t="s">
        <v>32</v>
      </c>
      <c r="D163" s="45" t="s">
        <v>48</v>
      </c>
      <c r="E163" s="43" t="s">
        <v>307</v>
      </c>
      <c r="F163" s="88" t="s">
        <v>308</v>
      </c>
      <c r="G163" s="89">
        <f>SUM('NEA Backsheet'!F156:I156)</f>
        <v>34508.036528825629</v>
      </c>
      <c r="H163" s="90">
        <f>VLOOKUP($E163,'Population All (2014)'!$D$11:$H$188,H$10,0)</f>
        <v>251830.598</v>
      </c>
      <c r="I163" s="91">
        <f t="shared" si="9"/>
        <v>13702.876776246874</v>
      </c>
      <c r="J163" s="89">
        <f>SUM('NEA Backsheet'!J339:M339)</f>
        <v>34343.384555591081</v>
      </c>
      <c r="K163" s="90">
        <f>VLOOKUP($E163,'Population All (2014)'!$D$11:$H$188,K$10,0)</f>
        <v>252663.46400000001</v>
      </c>
      <c r="L163" s="91">
        <f t="shared" si="10"/>
        <v>13592.540849353305</v>
      </c>
      <c r="M163" s="89">
        <f>SUM('NEA Backsheet'!J156:M156)</f>
        <v>35103.187975132583</v>
      </c>
      <c r="N163" s="90">
        <f>VLOOKUP($E163,'Population All (2014)'!$D$11:$H$188,N$10,0)</f>
        <v>252663.46400000001</v>
      </c>
      <c r="O163" s="91">
        <f t="shared" si="11"/>
        <v>13893.25841552326</v>
      </c>
    </row>
    <row r="164" spans="2:15" ht="16.5" customHeight="1">
      <c r="B164" s="42" t="s">
        <v>18</v>
      </c>
      <c r="C164" s="43" t="s">
        <v>34</v>
      </c>
      <c r="D164" s="45" t="s">
        <v>54</v>
      </c>
      <c r="E164" s="43" t="s">
        <v>309</v>
      </c>
      <c r="F164" s="88" t="s">
        <v>310</v>
      </c>
      <c r="G164" s="89">
        <f>SUM('NEA Backsheet'!F157:I157)</f>
        <v>72399.764912479033</v>
      </c>
      <c r="H164" s="90">
        <f>VLOOKUP($E164,'Population All (2014)'!$D$11:$H$188,H$10,0)</f>
        <v>741492.19900000002</v>
      </c>
      <c r="I164" s="91">
        <f t="shared" si="9"/>
        <v>9764.0629274481453</v>
      </c>
      <c r="J164" s="89">
        <f>SUM('NEA Backsheet'!J340:M340)</f>
        <v>67161.888284018103</v>
      </c>
      <c r="K164" s="90">
        <f>VLOOKUP($E164,'Population All (2014)'!$D$11:$H$188,K$10,0)</f>
        <v>744833.94400000002</v>
      </c>
      <c r="L164" s="91">
        <f t="shared" si="10"/>
        <v>9017.0284027788748</v>
      </c>
      <c r="M164" s="89">
        <f>SUM('NEA Backsheet'!J157:M157)</f>
        <v>74014.822739428259</v>
      </c>
      <c r="N164" s="90">
        <f>VLOOKUP($E164,'Population All (2014)'!$D$11:$H$188,N$10,0)</f>
        <v>744833.94400000002</v>
      </c>
      <c r="O164" s="91">
        <f t="shared" si="11"/>
        <v>9937.090452932991</v>
      </c>
    </row>
    <row r="165" spans="2:15" ht="16.5" customHeight="1">
      <c r="B165" s="42" t="s">
        <v>16</v>
      </c>
      <c r="C165" s="43" t="s">
        <v>24</v>
      </c>
      <c r="D165" s="45" t="s">
        <v>44</v>
      </c>
      <c r="E165" s="43" t="s">
        <v>311</v>
      </c>
      <c r="F165" s="88" t="s">
        <v>312</v>
      </c>
      <c r="G165" s="89">
        <f>SUM('NEA Backsheet'!F158:I158)</f>
        <v>29866.690117556976</v>
      </c>
      <c r="H165" s="90">
        <f>VLOOKUP($E165,'Population All (2014)'!$D$11:$H$188,H$10,0)</f>
        <v>277406.245</v>
      </c>
      <c r="I165" s="91">
        <f t="shared" si="9"/>
        <v>10766.408707762501</v>
      </c>
      <c r="J165" s="89">
        <f>SUM('NEA Backsheet'!J341:M341)</f>
        <v>32179.864175488565</v>
      </c>
      <c r="K165" s="90">
        <f>VLOOKUP($E165,'Population All (2014)'!$D$11:$H$188,K$10,0)</f>
        <v>277946.15700000001</v>
      </c>
      <c r="L165" s="91">
        <f t="shared" si="10"/>
        <v>11577.733084285301</v>
      </c>
      <c r="M165" s="89">
        <f>SUM('NEA Backsheet'!J158:M158)</f>
        <v>32908.212530771809</v>
      </c>
      <c r="N165" s="90">
        <f>VLOOKUP($E165,'Population All (2014)'!$D$11:$H$188,N$10,0)</f>
        <v>277946.15700000001</v>
      </c>
      <c r="O165" s="91">
        <f t="shared" si="11"/>
        <v>11839.779648679154</v>
      </c>
    </row>
    <row r="166" spans="2:15" ht="16.5" customHeight="1">
      <c r="B166" s="42" t="s">
        <v>22</v>
      </c>
      <c r="C166" s="43" t="s">
        <v>38</v>
      </c>
      <c r="D166" s="45" t="s">
        <v>58</v>
      </c>
      <c r="E166" s="43" t="s">
        <v>313</v>
      </c>
      <c r="F166" s="88" t="s">
        <v>314</v>
      </c>
      <c r="G166" s="89">
        <f>SUM('NEA Backsheet'!F159:I159)</f>
        <v>100523.40565889438</v>
      </c>
      <c r="H166" s="90">
        <f>VLOOKUP($E166,'Population All (2014)'!$D$11:$H$188,H$10,0)</f>
        <v>1171837.9620000001</v>
      </c>
      <c r="I166" s="91">
        <f t="shared" si="9"/>
        <v>8578.2684055847621</v>
      </c>
      <c r="J166" s="89">
        <f>SUM('NEA Backsheet'!J342:M342)</f>
        <v>101654.08214156932</v>
      </c>
      <c r="K166" s="90">
        <f>VLOOKUP($E166,'Population All (2014)'!$D$11:$H$188,K$10,0)</f>
        <v>1182135.7240000002</v>
      </c>
      <c r="L166" s="91">
        <f t="shared" si="10"/>
        <v>8599.1887460774597</v>
      </c>
      <c r="M166" s="89">
        <f>SUM('NEA Backsheet'!J159:M159)</f>
        <v>106580.02008460436</v>
      </c>
      <c r="N166" s="90">
        <f>VLOOKUP($E166,'Population All (2014)'!$D$11:$H$188,N$10,0)</f>
        <v>1182135.7240000002</v>
      </c>
      <c r="O166" s="91">
        <f t="shared" si="11"/>
        <v>9015.8869172795894</v>
      </c>
    </row>
    <row r="167" spans="2:15" ht="16.5" customHeight="1">
      <c r="B167" s="42" t="s">
        <v>20</v>
      </c>
      <c r="C167" s="43" t="s">
        <v>36</v>
      </c>
      <c r="D167" s="45" t="s">
        <v>64</v>
      </c>
      <c r="E167" s="43" t="s">
        <v>315</v>
      </c>
      <c r="F167" s="88" t="s">
        <v>316</v>
      </c>
      <c r="G167" s="89">
        <f>SUM('NEA Backsheet'!F160:I160)</f>
        <v>19614.436348705236</v>
      </c>
      <c r="H167" s="90">
        <f>VLOOKUP($E167,'Population All (2014)'!$D$11:$H$188,H$10,0)</f>
        <v>200570.541</v>
      </c>
      <c r="I167" s="91">
        <f t="shared" si="9"/>
        <v>9779.3206574166034</v>
      </c>
      <c r="J167" s="89">
        <f>SUM('NEA Backsheet'!J343:M343)</f>
        <v>19062.713839930846</v>
      </c>
      <c r="K167" s="90">
        <f>VLOOKUP($E167,'Population All (2014)'!$D$11:$H$188,K$10,0)</f>
        <v>203067.421</v>
      </c>
      <c r="L167" s="91">
        <f t="shared" si="10"/>
        <v>9387.3816617441771</v>
      </c>
      <c r="M167" s="89">
        <f>SUM('NEA Backsheet'!J160:M160)</f>
        <v>20410.980960877088</v>
      </c>
      <c r="N167" s="90">
        <f>VLOOKUP($E167,'Population All (2014)'!$D$11:$H$188,N$10,0)</f>
        <v>203067.421</v>
      </c>
      <c r="O167" s="91">
        <f t="shared" si="11"/>
        <v>10051.332143956804</v>
      </c>
    </row>
    <row r="168" spans="2:15" ht="16.5" customHeight="1">
      <c r="B168" s="42" t="s">
        <v>22</v>
      </c>
      <c r="C168" s="43" t="s">
        <v>40</v>
      </c>
      <c r="D168" s="45" t="s">
        <v>60</v>
      </c>
      <c r="E168" s="43" t="s">
        <v>317</v>
      </c>
      <c r="F168" s="88" t="s">
        <v>318</v>
      </c>
      <c r="G168" s="89">
        <f>SUM('NEA Backsheet'!F161:I161)</f>
        <v>22124.161730833184</v>
      </c>
      <c r="H168" s="90">
        <f>VLOOKUP($E168,'Population All (2014)'!$D$11:$H$188,H$10,0)</f>
        <v>217801.18799999999</v>
      </c>
      <c r="I168" s="91">
        <f t="shared" si="9"/>
        <v>10157.96191654987</v>
      </c>
      <c r="J168" s="89">
        <f>SUM('NEA Backsheet'!J344:M344)</f>
        <v>22632.156119303276</v>
      </c>
      <c r="K168" s="90">
        <f>VLOOKUP($E168,'Population All (2014)'!$D$11:$H$188,K$10,0)</f>
        <v>219761.26199999999</v>
      </c>
      <c r="L168" s="91">
        <f t="shared" si="10"/>
        <v>10298.519362936348</v>
      </c>
      <c r="M168" s="89">
        <f>SUM('NEA Backsheet'!J161:M161)</f>
        <v>23675.505910507298</v>
      </c>
      <c r="N168" s="90">
        <f>VLOOKUP($E168,'Population All (2014)'!$D$11:$H$188,N$10,0)</f>
        <v>219761.26199999999</v>
      </c>
      <c r="O168" s="91">
        <f t="shared" si="11"/>
        <v>10773.28447017532</v>
      </c>
    </row>
    <row r="169" spans="2:15" ht="16.5" customHeight="1">
      <c r="B169" s="42" t="s">
        <v>16</v>
      </c>
      <c r="C169" s="43" t="s">
        <v>26</v>
      </c>
      <c r="D169" s="45" t="s">
        <v>466</v>
      </c>
      <c r="E169" s="43" t="s">
        <v>319</v>
      </c>
      <c r="F169" s="88" t="s">
        <v>320</v>
      </c>
      <c r="G169" s="89">
        <f>SUM('NEA Backsheet'!F162:I162)</f>
        <v>28124.706956237911</v>
      </c>
      <c r="H169" s="90">
        <f>VLOOKUP($E169,'Population All (2014)'!$D$11:$H$188,H$10,0)</f>
        <v>221402.63399999999</v>
      </c>
      <c r="I169" s="91">
        <f t="shared" si="9"/>
        <v>12702.968545639756</v>
      </c>
      <c r="J169" s="89">
        <f>SUM('NEA Backsheet'!J345:M345)</f>
        <v>28449.717140971807</v>
      </c>
      <c r="K169" s="90">
        <f>VLOOKUP($E169,'Population All (2014)'!$D$11:$H$188,K$10,0)</f>
        <v>222147.071</v>
      </c>
      <c r="L169" s="91">
        <f t="shared" si="10"/>
        <v>12806.703690894852</v>
      </c>
      <c r="M169" s="89">
        <f>SUM('NEA Backsheet'!J162:M162)</f>
        <v>27318.018456535989</v>
      </c>
      <c r="N169" s="90">
        <f>VLOOKUP($E169,'Population All (2014)'!$D$11:$H$188,N$10,0)</f>
        <v>222147.071</v>
      </c>
      <c r="O169" s="91">
        <f t="shared" si="11"/>
        <v>12297.267001344344</v>
      </c>
    </row>
    <row r="170" spans="2:15" ht="16.5" customHeight="1">
      <c r="B170" s="42" t="s">
        <v>18</v>
      </c>
      <c r="C170" s="43" t="s">
        <v>32</v>
      </c>
      <c r="D170" s="45" t="s">
        <v>48</v>
      </c>
      <c r="E170" s="43" t="s">
        <v>321</v>
      </c>
      <c r="F170" s="88" t="s">
        <v>322</v>
      </c>
      <c r="G170" s="89">
        <f>SUM('NEA Backsheet'!F163:I163)</f>
        <v>18731.378859874545</v>
      </c>
      <c r="H170" s="90">
        <f>VLOOKUP($E170,'Population All (2014)'!$D$11:$H$188,H$10,0)</f>
        <v>170247.041</v>
      </c>
      <c r="I170" s="91">
        <f t="shared" si="9"/>
        <v>11002.469558266534</v>
      </c>
      <c r="J170" s="89">
        <f>SUM('NEA Backsheet'!J346:M346)</f>
        <v>18601.235521684561</v>
      </c>
      <c r="K170" s="90">
        <f>VLOOKUP($E170,'Population All (2014)'!$D$11:$H$188,K$10,0)</f>
        <v>171042.56</v>
      </c>
      <c r="L170" s="91">
        <f t="shared" si="10"/>
        <v>10875.208791124594</v>
      </c>
      <c r="M170" s="89">
        <f>SUM('NEA Backsheet'!J163:M163)</f>
        <v>17826.408905763696</v>
      </c>
      <c r="N170" s="90">
        <f>VLOOKUP($E170,'Population All (2014)'!$D$11:$H$188,N$10,0)</f>
        <v>171042.56</v>
      </c>
      <c r="O170" s="91">
        <f t="shared" si="11"/>
        <v>10422.206558276312</v>
      </c>
    </row>
    <row r="171" spans="2:15" ht="16.5" customHeight="1">
      <c r="B171" s="42" t="s">
        <v>18</v>
      </c>
      <c r="C171" s="43" t="s">
        <v>34</v>
      </c>
      <c r="D171" s="45" t="s">
        <v>54</v>
      </c>
      <c r="E171" s="43" t="s">
        <v>323</v>
      </c>
      <c r="F171" s="88" t="s">
        <v>324</v>
      </c>
      <c r="G171" s="89">
        <f>SUM('NEA Backsheet'!F164:I164)</f>
        <v>12116.178073021943</v>
      </c>
      <c r="H171" s="90">
        <f>VLOOKUP($E171,'Population All (2014)'!$D$11:$H$188,H$10,0)</f>
        <v>165061.79199999999</v>
      </c>
      <c r="I171" s="91">
        <f t="shared" si="9"/>
        <v>7340.3892725349442</v>
      </c>
      <c r="J171" s="89">
        <f>SUM('NEA Backsheet'!J347:M347)</f>
        <v>12117.043176023592</v>
      </c>
      <c r="K171" s="90">
        <f>VLOOKUP($E171,'Population All (2014)'!$D$11:$H$188,K$10,0)</f>
        <v>166894.93100000001</v>
      </c>
      <c r="L171" s="91">
        <f t="shared" si="10"/>
        <v>7260.2823245863538</v>
      </c>
      <c r="M171" s="89">
        <f>SUM('NEA Backsheet'!J164:M164)</f>
        <v>12308.340223813953</v>
      </c>
      <c r="N171" s="90">
        <f>VLOOKUP($E171,'Population All (2014)'!$D$11:$H$188,N$10,0)</f>
        <v>166894.93100000001</v>
      </c>
      <c r="O171" s="91">
        <f t="shared" si="11"/>
        <v>7374.9035696080864</v>
      </c>
    </row>
    <row r="172" spans="2:15" ht="16.5" customHeight="1">
      <c r="B172" s="42" t="s">
        <v>22</v>
      </c>
      <c r="C172" s="43" t="s">
        <v>40</v>
      </c>
      <c r="D172" s="45" t="s">
        <v>56</v>
      </c>
      <c r="E172" s="43" t="s">
        <v>325</v>
      </c>
      <c r="F172" s="88" t="s">
        <v>326</v>
      </c>
      <c r="G172" s="89">
        <f>SUM('NEA Backsheet'!F165:I165)</f>
        <v>17717.475675656817</v>
      </c>
      <c r="H172" s="90">
        <f>VLOOKUP($E172,'Population All (2014)'!$D$11:$H$188,H$10,0)</f>
        <v>133394.77499999999</v>
      </c>
      <c r="I172" s="91">
        <f t="shared" si="9"/>
        <v>13281.986251453114</v>
      </c>
      <c r="J172" s="89">
        <f>SUM('NEA Backsheet'!J348:M348)</f>
        <v>17687.795727846446</v>
      </c>
      <c r="K172" s="90">
        <f>VLOOKUP($E172,'Population All (2014)'!$D$11:$H$188,K$10,0)</f>
        <v>133929.47500000001</v>
      </c>
      <c r="L172" s="91">
        <f t="shared" si="10"/>
        <v>13206.798374925644</v>
      </c>
      <c r="M172" s="89">
        <f>SUM('NEA Backsheet'!J165:M165)</f>
        <v>19082.087871144649</v>
      </c>
      <c r="N172" s="90">
        <f>VLOOKUP($E172,'Population All (2014)'!$D$11:$H$188,N$10,0)</f>
        <v>133929.47500000001</v>
      </c>
      <c r="O172" s="91">
        <f t="shared" si="11"/>
        <v>14247.862818206859</v>
      </c>
    </row>
    <row r="173" spans="2:15" ht="16.5" customHeight="1">
      <c r="B173" s="42" t="s">
        <v>20</v>
      </c>
      <c r="C173" s="43" t="s">
        <v>36</v>
      </c>
      <c r="D173" s="45" t="s">
        <v>64</v>
      </c>
      <c r="E173" s="43" t="s">
        <v>327</v>
      </c>
      <c r="F173" s="88" t="s">
        <v>328</v>
      </c>
      <c r="G173" s="89">
        <f>SUM('NEA Backsheet'!F166:I166)</f>
        <v>21549.28311100998</v>
      </c>
      <c r="H173" s="90">
        <f>VLOOKUP($E173,'Population All (2014)'!$D$11:$H$188,H$10,0)</f>
        <v>294906.20400000003</v>
      </c>
      <c r="I173" s="91">
        <f t="shared" si="9"/>
        <v>7307.1650642554732</v>
      </c>
      <c r="J173" s="89">
        <f>SUM('NEA Backsheet'!J349:M349)</f>
        <v>21709.213559391708</v>
      </c>
      <c r="K173" s="90">
        <f>VLOOKUP($E173,'Population All (2014)'!$D$11:$H$188,K$10,0)</f>
        <v>303890.74</v>
      </c>
      <c r="L173" s="91">
        <f t="shared" si="10"/>
        <v>7143.7561932264571</v>
      </c>
      <c r="M173" s="89">
        <f>SUM('NEA Backsheet'!J166:M166)</f>
        <v>21789.972196726569</v>
      </c>
      <c r="N173" s="90">
        <f>VLOOKUP($E173,'Population All (2014)'!$D$11:$H$188,N$10,0)</f>
        <v>303890.74</v>
      </c>
      <c r="O173" s="91">
        <f t="shared" si="11"/>
        <v>7170.3310856811795</v>
      </c>
    </row>
    <row r="174" spans="2:15" ht="16.5" customHeight="1">
      <c r="B174" s="42" t="s">
        <v>16</v>
      </c>
      <c r="C174" s="43" t="s">
        <v>26</v>
      </c>
      <c r="D174" s="45" t="s">
        <v>466</v>
      </c>
      <c r="E174" s="43" t="s">
        <v>329</v>
      </c>
      <c r="F174" s="88" t="s">
        <v>330</v>
      </c>
      <c r="G174" s="89">
        <f>SUM('NEA Backsheet'!F167:I167)</f>
        <v>26180.976036800559</v>
      </c>
      <c r="H174" s="90">
        <f>VLOOKUP($E174,'Population All (2014)'!$D$11:$H$188,H$10,0)</f>
        <v>234250.43799999999</v>
      </c>
      <c r="I174" s="91">
        <f t="shared" si="9"/>
        <v>11176.489683575557</v>
      </c>
      <c r="J174" s="89">
        <f>SUM('NEA Backsheet'!J350:M350)</f>
        <v>26414.965788658981</v>
      </c>
      <c r="K174" s="90">
        <f>VLOOKUP($E174,'Population All (2014)'!$D$11:$H$188,K$10,0)</f>
        <v>236135.179</v>
      </c>
      <c r="L174" s="91">
        <f t="shared" si="10"/>
        <v>11186.37464376241</v>
      </c>
      <c r="M174" s="89">
        <f>SUM('NEA Backsheet'!J167:M167)</f>
        <v>26586.008804438658</v>
      </c>
      <c r="N174" s="90">
        <f>VLOOKUP($E174,'Population All (2014)'!$D$11:$H$188,N$10,0)</f>
        <v>236135.179</v>
      </c>
      <c r="O174" s="91">
        <f t="shared" si="11"/>
        <v>11258.809008054941</v>
      </c>
    </row>
    <row r="175" spans="2:15" ht="16.5" customHeight="1">
      <c r="B175" s="42" t="s">
        <v>16</v>
      </c>
      <c r="C175" s="43" t="s">
        <v>28</v>
      </c>
      <c r="D175" s="45" t="s">
        <v>42</v>
      </c>
      <c r="E175" s="43" t="s">
        <v>331</v>
      </c>
      <c r="F175" s="88" t="s">
        <v>332</v>
      </c>
      <c r="G175" s="89">
        <f>SUM('NEA Backsheet'!F168:I168)</f>
        <v>39758.20258381954</v>
      </c>
      <c r="H175" s="90">
        <f>VLOOKUP($E175,'Population All (2014)'!$D$11:$H$188,H$10,0)</f>
        <v>332799.41899999999</v>
      </c>
      <c r="I175" s="91">
        <f t="shared" si="9"/>
        <v>11946.596151906004</v>
      </c>
      <c r="J175" s="89">
        <f>SUM('NEA Backsheet'!J351:M351)</f>
        <v>39225.809222185009</v>
      </c>
      <c r="K175" s="90">
        <f>VLOOKUP($E175,'Population All (2014)'!$D$11:$H$188,K$10,0)</f>
        <v>334329.446</v>
      </c>
      <c r="L175" s="91">
        <f t="shared" si="10"/>
        <v>11732.681548542096</v>
      </c>
      <c r="M175" s="89">
        <f>SUM('NEA Backsheet'!J168:M168)</f>
        <v>42093.85451049226</v>
      </c>
      <c r="N175" s="90">
        <f>VLOOKUP($E175,'Population All (2014)'!$D$11:$H$188,N$10,0)</f>
        <v>334329.446</v>
      </c>
      <c r="O175" s="91">
        <f t="shared" si="11"/>
        <v>12590.531589159593</v>
      </c>
    </row>
    <row r="176" spans="2:15" ht="16.5" customHeight="1">
      <c r="B176" s="42" t="s">
        <v>18</v>
      </c>
      <c r="C176" s="43" t="s">
        <v>32</v>
      </c>
      <c r="D176" s="45" t="s">
        <v>50</v>
      </c>
      <c r="E176" s="43" t="s">
        <v>333</v>
      </c>
      <c r="F176" s="88" t="s">
        <v>334</v>
      </c>
      <c r="G176" s="89">
        <f>SUM('NEA Backsheet'!F169:I169)</f>
        <v>32439.429140123171</v>
      </c>
      <c r="H176" s="90">
        <f>VLOOKUP($E176,'Population All (2014)'!$D$11:$H$188,H$10,0)</f>
        <v>275616.109</v>
      </c>
      <c r="I176" s="91">
        <f t="shared" si="9"/>
        <v>11769.78706281757</v>
      </c>
      <c r="J176" s="89">
        <f>SUM('NEA Backsheet'!J352:M352)</f>
        <v>32774.009068535779</v>
      </c>
      <c r="K176" s="90">
        <f>VLOOKUP($E176,'Population All (2014)'!$D$11:$H$188,K$10,0)</f>
        <v>277189.93300000002</v>
      </c>
      <c r="L176" s="91">
        <f t="shared" si="10"/>
        <v>11823.664991663236</v>
      </c>
      <c r="M176" s="89">
        <f>SUM('NEA Backsheet'!J169:M169)</f>
        <v>32711.945598560302</v>
      </c>
      <c r="N176" s="90">
        <f>VLOOKUP($E176,'Population All (2014)'!$D$11:$H$188,N$10,0)</f>
        <v>277189.93300000002</v>
      </c>
      <c r="O176" s="91">
        <f t="shared" si="11"/>
        <v>11801.274759339944</v>
      </c>
    </row>
    <row r="177" spans="2:15" ht="16.5" customHeight="1">
      <c r="B177" s="42" t="s">
        <v>20</v>
      </c>
      <c r="C177" s="43" t="s">
        <v>36</v>
      </c>
      <c r="D177" s="45" t="s">
        <v>64</v>
      </c>
      <c r="E177" s="43" t="s">
        <v>335</v>
      </c>
      <c r="F177" s="88" t="s">
        <v>336</v>
      </c>
      <c r="G177" s="89">
        <f>SUM('NEA Backsheet'!F170:I170)</f>
        <v>22280.158709087576</v>
      </c>
      <c r="H177" s="90">
        <f>VLOOKUP($E177,'Population All (2014)'!$D$11:$H$188,H$10,0)</f>
        <v>272112.48100000003</v>
      </c>
      <c r="I177" s="91">
        <f t="shared" si="9"/>
        <v>8187.8488730869985</v>
      </c>
      <c r="J177" s="89">
        <f>SUM('NEA Backsheet'!J353:M353)</f>
        <v>22327.103581773372</v>
      </c>
      <c r="K177" s="90">
        <f>VLOOKUP($E177,'Population All (2014)'!$D$11:$H$188,K$10,0)</f>
        <v>275577.91499999998</v>
      </c>
      <c r="L177" s="91">
        <f t="shared" si="10"/>
        <v>8101.9204974293298</v>
      </c>
      <c r="M177" s="89">
        <f>SUM('NEA Backsheet'!J170:M170)</f>
        <v>21285.643427764797</v>
      </c>
      <c r="N177" s="90">
        <f>VLOOKUP($E177,'Population All (2014)'!$D$11:$H$188,N$10,0)</f>
        <v>275577.91499999998</v>
      </c>
      <c r="O177" s="91">
        <f t="shared" si="11"/>
        <v>7724.001913493249</v>
      </c>
    </row>
    <row r="178" spans="2:15" ht="16.5" customHeight="1">
      <c r="B178" s="42" t="s">
        <v>20</v>
      </c>
      <c r="C178" s="43" t="s">
        <v>36</v>
      </c>
      <c r="D178" s="45" t="s">
        <v>64</v>
      </c>
      <c r="E178" s="43" t="s">
        <v>337</v>
      </c>
      <c r="F178" s="88" t="s">
        <v>338</v>
      </c>
      <c r="G178" s="89">
        <f>SUM('NEA Backsheet'!F171:I171)</f>
        <v>24228.11793368866</v>
      </c>
      <c r="H178" s="90">
        <f>VLOOKUP($E178,'Population All (2014)'!$D$11:$H$188,H$10,0)</f>
        <v>316788.53700000001</v>
      </c>
      <c r="I178" s="91">
        <f t="shared" si="9"/>
        <v>7648.0412337927046</v>
      </c>
      <c r="J178" s="89">
        <f>SUM('NEA Backsheet'!J354:M354)</f>
        <v>24268.986564031296</v>
      </c>
      <c r="K178" s="90">
        <f>VLOOKUP($E178,'Population All (2014)'!$D$11:$H$188,K$10,0)</f>
        <v>320598.32699999999</v>
      </c>
      <c r="L178" s="91">
        <f t="shared" si="10"/>
        <v>7569.9043070899415</v>
      </c>
      <c r="M178" s="89">
        <f>SUM('NEA Backsheet'!J171:M171)</f>
        <v>25918.840220250258</v>
      </c>
      <c r="N178" s="90">
        <f>VLOOKUP($E178,'Population All (2014)'!$D$11:$H$188,N$10,0)</f>
        <v>320598.32699999999</v>
      </c>
      <c r="O178" s="91">
        <f t="shared" si="11"/>
        <v>8084.5213581698636</v>
      </c>
    </row>
    <row r="179" spans="2:15" ht="16.5" customHeight="1">
      <c r="B179" s="42" t="s">
        <v>16</v>
      </c>
      <c r="C179" s="43" t="s">
        <v>26</v>
      </c>
      <c r="D179" s="45" t="s">
        <v>46</v>
      </c>
      <c r="E179" s="43" t="s">
        <v>339</v>
      </c>
      <c r="F179" s="88" t="s">
        <v>340</v>
      </c>
      <c r="G179" s="89">
        <f>SUM('NEA Backsheet'!F172:I172)</f>
        <v>24844.716137783118</v>
      </c>
      <c r="H179" s="90">
        <f>VLOOKUP($E179,'Population All (2014)'!$D$11:$H$188,H$10,0)</f>
        <v>207751.535</v>
      </c>
      <c r="I179" s="91">
        <f t="shared" si="9"/>
        <v>11958.860442491132</v>
      </c>
      <c r="J179" s="89">
        <f>SUM('NEA Backsheet'!J355:M355)</f>
        <v>26023.316189277</v>
      </c>
      <c r="K179" s="90">
        <f>VLOOKUP($E179,'Population All (2014)'!$D$11:$H$188,K$10,0)</f>
        <v>209117.54399999999</v>
      </c>
      <c r="L179" s="91">
        <f t="shared" si="10"/>
        <v>12444.34861442185</v>
      </c>
      <c r="M179" s="89">
        <f>SUM('NEA Backsheet'!J172:M172)</f>
        <v>27200.395390900187</v>
      </c>
      <c r="N179" s="90">
        <f>VLOOKUP($E179,'Population All (2014)'!$D$11:$H$188,N$10,0)</f>
        <v>209117.54399999999</v>
      </c>
      <c r="O179" s="91">
        <f t="shared" si="11"/>
        <v>13007.227834934876</v>
      </c>
    </row>
    <row r="180" spans="2:15" ht="16.5" customHeight="1">
      <c r="B180" s="42" t="s">
        <v>18</v>
      </c>
      <c r="C180" s="43" t="s">
        <v>32</v>
      </c>
      <c r="D180" s="45" t="s">
        <v>50</v>
      </c>
      <c r="E180" s="43" t="s">
        <v>341</v>
      </c>
      <c r="F180" s="88" t="s">
        <v>342</v>
      </c>
      <c r="G180" s="89">
        <f>SUM('NEA Backsheet'!F173:I173)</f>
        <v>53198.389648296434</v>
      </c>
      <c r="H180" s="90">
        <f>VLOOKUP($E180,'Population All (2014)'!$D$11:$H$188,H$10,0)</f>
        <v>553722.08499999996</v>
      </c>
      <c r="I180" s="91">
        <f t="shared" si="9"/>
        <v>9607.4169857784236</v>
      </c>
      <c r="J180" s="89">
        <f>SUM('NEA Backsheet'!J356:M356)</f>
        <v>53032.3408194574</v>
      </c>
      <c r="K180" s="90">
        <f>VLOOKUP($E180,'Population All (2014)'!$D$11:$H$188,K$10,0)</f>
        <v>556274.19400000002</v>
      </c>
      <c r="L180" s="91">
        <f t="shared" si="10"/>
        <v>9533.4893100321315</v>
      </c>
      <c r="M180" s="89">
        <f>SUM('NEA Backsheet'!J173:M173)</f>
        <v>54759.674886003151</v>
      </c>
      <c r="N180" s="90">
        <f>VLOOKUP($E180,'Population All (2014)'!$D$11:$H$188,N$10,0)</f>
        <v>556274.19400000002</v>
      </c>
      <c r="O180" s="91">
        <f t="shared" si="11"/>
        <v>9844.0077711034628</v>
      </c>
    </row>
    <row r="181" spans="2:15" ht="16.5" customHeight="1">
      <c r="B181" s="42" t="s">
        <v>22</v>
      </c>
      <c r="C181" s="43" t="s">
        <v>38</v>
      </c>
      <c r="D181" s="45" t="s">
        <v>60</v>
      </c>
      <c r="E181" s="43" t="s">
        <v>343</v>
      </c>
      <c r="F181" s="88" t="s">
        <v>344</v>
      </c>
      <c r="G181" s="89">
        <f>SUM('NEA Backsheet'!F174:I174)</f>
        <v>11638.767454134892</v>
      </c>
      <c r="H181" s="90">
        <f>VLOOKUP($E181,'Population All (2014)'!$D$11:$H$188,H$10,0)</f>
        <v>156188.00700000001</v>
      </c>
      <c r="I181" s="91">
        <f t="shared" si="9"/>
        <v>7451.7676982297944</v>
      </c>
      <c r="J181" s="89">
        <f>SUM('NEA Backsheet'!J357:M357)</f>
        <v>12136.515173970329</v>
      </c>
      <c r="K181" s="90">
        <f>VLOOKUP($E181,'Population All (2014)'!$D$11:$H$188,K$10,0)</f>
        <v>156731.07500000001</v>
      </c>
      <c r="L181" s="91">
        <f t="shared" si="10"/>
        <v>7743.5283168767437</v>
      </c>
      <c r="M181" s="89">
        <f>SUM('NEA Backsheet'!J174:M174)</f>
        <v>12284.018105170735</v>
      </c>
      <c r="N181" s="90">
        <f>VLOOKUP($E181,'Population All (2014)'!$D$11:$H$188,N$10,0)</f>
        <v>156731.07500000001</v>
      </c>
      <c r="O181" s="91">
        <f t="shared" si="11"/>
        <v>7837.6404329331208</v>
      </c>
    </row>
    <row r="182" spans="2:15" ht="16.5" customHeight="1">
      <c r="B182" s="42" t="s">
        <v>22</v>
      </c>
      <c r="C182" s="43" t="s">
        <v>38</v>
      </c>
      <c r="D182" s="45" t="s">
        <v>58</v>
      </c>
      <c r="E182" s="43" t="s">
        <v>345</v>
      </c>
      <c r="F182" s="88" t="s">
        <v>346</v>
      </c>
      <c r="G182" s="89">
        <f>SUM('NEA Backsheet'!F175:I175)</f>
        <v>83920.466469959909</v>
      </c>
      <c r="H182" s="90">
        <f>VLOOKUP($E182,'Population All (2014)'!$D$11:$H$188,H$10,0)</f>
        <v>835422.38899999997</v>
      </c>
      <c r="I182" s="91">
        <f t="shared" si="9"/>
        <v>10045.273812976529</v>
      </c>
      <c r="J182" s="89">
        <f>SUM('NEA Backsheet'!J358:M358)</f>
        <v>85498.969448313568</v>
      </c>
      <c r="K182" s="90">
        <f>VLOOKUP($E182,'Population All (2014)'!$D$11:$H$188,K$10,0)</f>
        <v>842690.52899999986</v>
      </c>
      <c r="L182" s="91">
        <f t="shared" si="10"/>
        <v>10145.95115359527</v>
      </c>
      <c r="M182" s="89">
        <f>SUM('NEA Backsheet'!J175:M175)</f>
        <v>87639.601180416255</v>
      </c>
      <c r="N182" s="90">
        <f>VLOOKUP($E182,'Population All (2014)'!$D$11:$H$188,N$10,0)</f>
        <v>842690.52899999986</v>
      </c>
      <c r="O182" s="91">
        <f t="shared" si="11"/>
        <v>10399.974624660374</v>
      </c>
    </row>
    <row r="183" spans="2:15" ht="16.5" customHeight="1">
      <c r="B183" s="42" t="s">
        <v>20</v>
      </c>
      <c r="C183" s="43" t="s">
        <v>36</v>
      </c>
      <c r="D183" s="45" t="s">
        <v>64</v>
      </c>
      <c r="E183" s="43" t="s">
        <v>347</v>
      </c>
      <c r="F183" s="88" t="s">
        <v>348</v>
      </c>
      <c r="G183" s="89">
        <f>SUM('NEA Backsheet'!F176:I176)</f>
        <v>15277.93260156195</v>
      </c>
      <c r="H183" s="90">
        <f>VLOOKUP($E183,'Population All (2014)'!$D$11:$H$188,H$10,0)</f>
        <v>240885.859</v>
      </c>
      <c r="I183" s="91">
        <f t="shared" si="9"/>
        <v>6342.394968715018</v>
      </c>
      <c r="J183" s="89">
        <f>SUM('NEA Backsheet'!J359:M359)</f>
        <v>16032.042682987059</v>
      </c>
      <c r="K183" s="90">
        <f>VLOOKUP($E183,'Population All (2014)'!$D$11:$H$188,K$10,0)</f>
        <v>246149.41699999999</v>
      </c>
      <c r="L183" s="91">
        <f t="shared" si="10"/>
        <v>6513.134533642653</v>
      </c>
      <c r="M183" s="89">
        <f>SUM('NEA Backsheet'!J176:M176)</f>
        <v>15273.962305963123</v>
      </c>
      <c r="N183" s="90">
        <f>VLOOKUP($E183,'Population All (2014)'!$D$11:$H$188,N$10,0)</f>
        <v>246149.41699999999</v>
      </c>
      <c r="O183" s="91">
        <f t="shared" si="11"/>
        <v>6205.1588389352655</v>
      </c>
    </row>
    <row r="184" spans="2:15" ht="16.5" customHeight="1">
      <c r="B184" s="42" t="s">
        <v>16</v>
      </c>
      <c r="C184" s="43" t="s">
        <v>26</v>
      </c>
      <c r="D184" s="45" t="s">
        <v>466</v>
      </c>
      <c r="E184" s="43" t="s">
        <v>349</v>
      </c>
      <c r="F184" s="88" t="s">
        <v>350</v>
      </c>
      <c r="G184" s="89">
        <f>SUM('NEA Backsheet'!F177:I177)</f>
        <v>32797.458411796251</v>
      </c>
      <c r="H184" s="90">
        <f>VLOOKUP($E184,'Population All (2014)'!$D$11:$H$188,H$10,0)</f>
        <v>321988.75799999997</v>
      </c>
      <c r="I184" s="91">
        <f t="shared" si="9"/>
        <v>10185.901711449271</v>
      </c>
      <c r="J184" s="89">
        <f>SUM('NEA Backsheet'!J360:M360)</f>
        <v>28771.922192993341</v>
      </c>
      <c r="K184" s="90">
        <f>VLOOKUP($E184,'Population All (2014)'!$D$11:$H$188,K$10,0)</f>
        <v>323171.99599999998</v>
      </c>
      <c r="L184" s="91">
        <f t="shared" si="10"/>
        <v>8902.9750563515227</v>
      </c>
      <c r="M184" s="89">
        <f>SUM('NEA Backsheet'!J177:M177)</f>
        <v>31869.333580080071</v>
      </c>
      <c r="N184" s="90">
        <f>VLOOKUP($E184,'Population All (2014)'!$D$11:$H$188,N$10,0)</f>
        <v>323171.99599999998</v>
      </c>
      <c r="O184" s="91">
        <f t="shared" si="11"/>
        <v>9861.4155850558509</v>
      </c>
    </row>
    <row r="185" spans="2:15" ht="16.5" customHeight="1">
      <c r="B185" s="42" t="s">
        <v>22</v>
      </c>
      <c r="C185" s="43" t="s">
        <v>40</v>
      </c>
      <c r="D185" s="45" t="s">
        <v>60</v>
      </c>
      <c r="E185" s="43" t="s">
        <v>351</v>
      </c>
      <c r="F185" s="88" t="s">
        <v>352</v>
      </c>
      <c r="G185" s="89">
        <f>SUM('NEA Backsheet'!F178:I178)</f>
        <v>41449.736099310539</v>
      </c>
      <c r="H185" s="90">
        <f>VLOOKUP($E185,'Population All (2014)'!$D$11:$H$188,H$10,0)</f>
        <v>485276.18900000001</v>
      </c>
      <c r="I185" s="91">
        <f t="shared" si="9"/>
        <v>8541.4732968302578</v>
      </c>
      <c r="J185" s="89">
        <f>SUM('NEA Backsheet'!J361:M361)</f>
        <v>42374.222953496552</v>
      </c>
      <c r="K185" s="90">
        <f>VLOOKUP($E185,'Population All (2014)'!$D$11:$H$188,K$10,0)</f>
        <v>489784.87099999998</v>
      </c>
      <c r="L185" s="91">
        <f t="shared" si="10"/>
        <v>8651.5989901812536</v>
      </c>
      <c r="M185" s="89">
        <f>SUM('NEA Backsheet'!J178:M178)</f>
        <v>43286.364663420813</v>
      </c>
      <c r="N185" s="90">
        <f>VLOOKUP($E185,'Population All (2014)'!$D$11:$H$188,N$10,0)</f>
        <v>489784.87099999998</v>
      </c>
      <c r="O185" s="91">
        <f t="shared" si="11"/>
        <v>8837.8321231201953</v>
      </c>
    </row>
    <row r="186" spans="2:15" ht="16.5" customHeight="1">
      <c r="B186" s="42" t="s">
        <v>22</v>
      </c>
      <c r="C186" s="43" t="s">
        <v>38</v>
      </c>
      <c r="D186" s="45" t="s">
        <v>60</v>
      </c>
      <c r="E186" s="43" t="s">
        <v>353</v>
      </c>
      <c r="F186" s="88" t="s">
        <v>354</v>
      </c>
      <c r="G186" s="89">
        <f>SUM('NEA Backsheet'!F179:I179)</f>
        <v>14317.845523622389</v>
      </c>
      <c r="H186" s="90">
        <f>VLOOKUP($E186,'Population All (2014)'!$D$11:$H$188,H$10,0)</f>
        <v>148375.11499999999</v>
      </c>
      <c r="I186" s="91">
        <f t="shared" si="9"/>
        <v>9649.7620396940492</v>
      </c>
      <c r="J186" s="89">
        <f>SUM('NEA Backsheet'!J362:M362)</f>
        <v>14630.94411747087</v>
      </c>
      <c r="K186" s="90">
        <f>VLOOKUP($E186,'Population All (2014)'!$D$11:$H$188,K$10,0)</f>
        <v>149409.30600000001</v>
      </c>
      <c r="L186" s="91">
        <f t="shared" si="10"/>
        <v>9792.5253179817792</v>
      </c>
      <c r="M186" s="89">
        <f>SUM('NEA Backsheet'!J179:M179)</f>
        <v>15593.177863743014</v>
      </c>
      <c r="N186" s="90">
        <f>VLOOKUP($E186,'Population All (2014)'!$D$11:$H$188,N$10,0)</f>
        <v>149409.30600000001</v>
      </c>
      <c r="O186" s="91">
        <f t="shared" si="11"/>
        <v>10436.550628073337</v>
      </c>
    </row>
    <row r="187" spans="2:15" ht="16.5" customHeight="1">
      <c r="B187" s="42" t="s">
        <v>16</v>
      </c>
      <c r="C187" s="43" t="s">
        <v>26</v>
      </c>
      <c r="D187" s="45" t="s">
        <v>46</v>
      </c>
      <c r="E187" s="43" t="s">
        <v>355</v>
      </c>
      <c r="F187" s="88" t="s">
        <v>356</v>
      </c>
      <c r="G187" s="89">
        <f>SUM('NEA Backsheet'!F180:I180)</f>
        <v>45709.330149992587</v>
      </c>
      <c r="H187" s="90">
        <f>VLOOKUP($E187,'Population All (2014)'!$D$11:$H$188,H$10,0)</f>
        <v>321082.99599999998</v>
      </c>
      <c r="I187" s="91">
        <f t="shared" si="9"/>
        <v>14235.985934924</v>
      </c>
      <c r="J187" s="89">
        <f>SUM('NEA Backsheet'!J363:M363)</f>
        <v>45640.070701217031</v>
      </c>
      <c r="K187" s="90">
        <f>VLOOKUP($E187,'Population All (2014)'!$D$11:$H$188,K$10,0)</f>
        <v>321503.51</v>
      </c>
      <c r="L187" s="91">
        <f t="shared" si="10"/>
        <v>14195.823461217275</v>
      </c>
      <c r="M187" s="89">
        <f>SUM('NEA Backsheet'!J180:M180)</f>
        <v>45797.847068332616</v>
      </c>
      <c r="N187" s="90">
        <f>VLOOKUP($E187,'Population All (2014)'!$D$11:$H$188,N$10,0)</f>
        <v>321503.51</v>
      </c>
      <c r="O187" s="91">
        <f t="shared" si="11"/>
        <v>14244.898000750478</v>
      </c>
    </row>
    <row r="188" spans="2:15" ht="16.5" customHeight="1">
      <c r="B188" s="42" t="s">
        <v>22</v>
      </c>
      <c r="C188" s="43" t="s">
        <v>38</v>
      </c>
      <c r="D188" s="45" t="s">
        <v>60</v>
      </c>
      <c r="E188" s="43" t="s">
        <v>357</v>
      </c>
      <c r="F188" s="88" t="s">
        <v>358</v>
      </c>
      <c r="G188" s="89">
        <f>SUM('NEA Backsheet'!F181:I181)</f>
        <v>12242.35142748721</v>
      </c>
      <c r="H188" s="90">
        <f>VLOOKUP($E188,'Population All (2014)'!$D$11:$H$188,H$10,0)</f>
        <v>160501.40900000001</v>
      </c>
      <c r="I188" s="91">
        <f t="shared" si="9"/>
        <v>7627.5663271511903</v>
      </c>
      <c r="J188" s="89">
        <f>SUM('NEA Backsheet'!J364:M364)</f>
        <v>12855.198581095508</v>
      </c>
      <c r="K188" s="90">
        <f>VLOOKUP($E188,'Population All (2014)'!$D$11:$H$188,K$10,0)</f>
        <v>161954.61600000001</v>
      </c>
      <c r="L188" s="91">
        <f t="shared" si="10"/>
        <v>7937.5314508451602</v>
      </c>
      <c r="M188" s="89">
        <f>SUM('NEA Backsheet'!J181:M181)</f>
        <v>12356.913043242525</v>
      </c>
      <c r="N188" s="90">
        <f>VLOOKUP($E188,'Population All (2014)'!$D$11:$H$188,N$10,0)</f>
        <v>161954.61600000001</v>
      </c>
      <c r="O188" s="91">
        <f t="shared" si="11"/>
        <v>7629.8615923627176</v>
      </c>
    </row>
    <row r="189" spans="2:15" ht="16.5" customHeight="1">
      <c r="B189" s="42" t="s">
        <v>18</v>
      </c>
      <c r="C189" s="43" t="s">
        <v>32</v>
      </c>
      <c r="D189" s="45" t="s">
        <v>50</v>
      </c>
      <c r="E189" s="43" t="s">
        <v>359</v>
      </c>
      <c r="F189" s="88" t="s">
        <v>360</v>
      </c>
      <c r="G189" s="89">
        <f>SUM('NEA Backsheet'!F182:I182)</f>
        <v>31892.004083852356</v>
      </c>
      <c r="H189" s="90">
        <f>VLOOKUP($E189,'Population All (2014)'!$D$11:$H$188,H$10,0)</f>
        <v>254475.55600000001</v>
      </c>
      <c r="I189" s="91">
        <f t="shared" si="9"/>
        <v>12532.443031130406</v>
      </c>
      <c r="J189" s="89">
        <f>SUM('NEA Backsheet'!J365:M365)</f>
        <v>31918.14823625817</v>
      </c>
      <c r="K189" s="90">
        <f>VLOOKUP($E189,'Population All (2014)'!$D$11:$H$188,K$10,0)</f>
        <v>255914.861</v>
      </c>
      <c r="L189" s="91">
        <f t="shared" si="10"/>
        <v>12472.174578504908</v>
      </c>
      <c r="M189" s="89">
        <f>SUM('NEA Backsheet'!J182:M182)</f>
        <v>30067.804404128394</v>
      </c>
      <c r="N189" s="90">
        <f>VLOOKUP($E189,'Population All (2014)'!$D$11:$H$188,N$10,0)</f>
        <v>255914.861</v>
      </c>
      <c r="O189" s="91">
        <f t="shared" si="11"/>
        <v>11749.143557602305</v>
      </c>
    </row>
    <row r="190" spans="2:15" ht="16.5" customHeight="1">
      <c r="B190" s="42" t="s">
        <v>18</v>
      </c>
      <c r="C190" s="43" t="s">
        <v>32</v>
      </c>
      <c r="D190" s="45" t="s">
        <v>50</v>
      </c>
      <c r="E190" s="43" t="s">
        <v>361</v>
      </c>
      <c r="F190" s="88" t="s">
        <v>362</v>
      </c>
      <c r="G190" s="89">
        <f>SUM('NEA Backsheet'!F183:I183)</f>
        <v>52286.424741731054</v>
      </c>
      <c r="H190" s="90">
        <f>VLOOKUP($E190,'Population All (2014)'!$D$11:$H$188,H$10,0)</f>
        <v>577773.44900000002</v>
      </c>
      <c r="I190" s="91">
        <f t="shared" si="9"/>
        <v>9049.6413139488268</v>
      </c>
      <c r="J190" s="89">
        <f>SUM('NEA Backsheet'!J366:M366)</f>
        <v>52894.173881312265</v>
      </c>
      <c r="K190" s="90">
        <f>VLOOKUP($E190,'Population All (2014)'!$D$11:$H$188,K$10,0)</f>
        <v>580351.28599999996</v>
      </c>
      <c r="L190" s="91">
        <f t="shared" si="10"/>
        <v>9114.1650164814619</v>
      </c>
      <c r="M190" s="89">
        <f>SUM('NEA Backsheet'!J183:M183)</f>
        <v>53030.681370513506</v>
      </c>
      <c r="N190" s="90">
        <f>VLOOKUP($E190,'Population All (2014)'!$D$11:$H$188,N$10,0)</f>
        <v>580351.28599999996</v>
      </c>
      <c r="O190" s="91">
        <f t="shared" si="11"/>
        <v>9137.6865443033603</v>
      </c>
    </row>
    <row r="191" spans="2:15" ht="16.5" customHeight="1" thickBot="1">
      <c r="B191" s="46" t="s">
        <v>16</v>
      </c>
      <c r="C191" s="47" t="s">
        <v>28</v>
      </c>
      <c r="D191" s="48" t="s">
        <v>42</v>
      </c>
      <c r="E191" s="47" t="s">
        <v>363</v>
      </c>
      <c r="F191" s="94" t="s">
        <v>364</v>
      </c>
      <c r="G191" s="95">
        <f>SUM('NEA Backsheet'!F184:I184)</f>
        <v>20777.977956082035</v>
      </c>
      <c r="H191" s="96">
        <f>VLOOKUP($E191,'Population All (2014)'!$D$11:$H$188,H$10,0)</f>
        <v>206808.89</v>
      </c>
      <c r="I191" s="97">
        <f t="shared" si="9"/>
        <v>10046.946219808071</v>
      </c>
      <c r="J191" s="95">
        <f>SUM('NEA Backsheet'!J367:M367)</f>
        <v>20781.321203971311</v>
      </c>
      <c r="K191" s="96">
        <f>VLOOKUP($E191,'Population All (2014)'!$D$11:$H$188,K$10,0)</f>
        <v>208747.57800000001</v>
      </c>
      <c r="L191" s="97">
        <f t="shared" si="10"/>
        <v>9955.239434668465</v>
      </c>
      <c r="M191" s="95">
        <f>SUM('NEA Backsheet'!J184:M184)</f>
        <v>22537.094545944288</v>
      </c>
      <c r="N191" s="96">
        <f>VLOOKUP($E191,'Population All (2014)'!$D$11:$H$188,N$10,0)</f>
        <v>208747.57800000001</v>
      </c>
      <c r="O191" s="97">
        <f t="shared" si="11"/>
        <v>10796.338219523815</v>
      </c>
    </row>
    <row r="192" spans="2:15">
      <c r="E192" s="28"/>
      <c r="F192" s="28"/>
      <c r="G192" s="28"/>
      <c r="H192" s="28"/>
      <c r="I192" s="28"/>
      <c r="J192" s="28"/>
      <c r="K192" s="28"/>
      <c r="L192" s="28"/>
      <c r="M192" s="28"/>
      <c r="N192" s="28"/>
      <c r="O192" s="28"/>
    </row>
    <row r="193" spans="1:16" ht="15" customHeight="1">
      <c r="A193" s="106"/>
      <c r="B193" s="106"/>
      <c r="C193" s="106"/>
      <c r="D193" s="106"/>
      <c r="E193" s="107" t="s">
        <v>365</v>
      </c>
      <c r="F193" s="106"/>
      <c r="G193" s="106"/>
      <c r="H193" s="106"/>
      <c r="I193" s="106"/>
      <c r="J193" s="106"/>
      <c r="K193" s="106"/>
      <c r="L193" s="106"/>
      <c r="M193" s="106"/>
      <c r="N193" s="106"/>
      <c r="O193" s="106"/>
      <c r="P193" s="125"/>
    </row>
    <row r="194" spans="1:16" s="27" customFormat="1" ht="15" customHeight="1">
      <c r="A194" s="117"/>
      <c r="B194" s="117"/>
      <c r="C194" s="117"/>
      <c r="D194" s="117"/>
      <c r="E194" s="118"/>
      <c r="F194" s="117"/>
      <c r="G194" s="117"/>
      <c r="H194" s="117"/>
      <c r="I194" s="117"/>
      <c r="J194" s="117"/>
      <c r="K194" s="117"/>
      <c r="L194" s="117"/>
      <c r="M194" s="117"/>
      <c r="N194" s="117"/>
      <c r="O194" s="117"/>
      <c r="P194" s="26"/>
    </row>
    <row r="195" spans="1:16" ht="75" customHeight="1">
      <c r="E195" s="375" t="s">
        <v>380</v>
      </c>
      <c r="F195" s="375"/>
      <c r="G195" s="375"/>
      <c r="H195" s="375"/>
      <c r="I195" s="375"/>
      <c r="J195" s="375"/>
      <c r="K195" s="375"/>
      <c r="L195" s="375"/>
      <c r="M195" s="375"/>
      <c r="N195" s="375"/>
      <c r="O195" s="375"/>
    </row>
    <row r="196" spans="1:16">
      <c r="E196" s="116" t="s">
        <v>381</v>
      </c>
      <c r="F196" s="37"/>
      <c r="G196" s="37"/>
      <c r="H196" s="37"/>
      <c r="I196" s="37"/>
      <c r="J196" s="37"/>
      <c r="K196" s="37"/>
      <c r="L196" s="37"/>
      <c r="M196" s="37"/>
      <c r="N196" s="37"/>
      <c r="O196" s="37"/>
    </row>
    <row r="197" spans="1:16">
      <c r="E197" s="116" t="s">
        <v>507</v>
      </c>
      <c r="F197" s="37"/>
      <c r="G197" s="37"/>
      <c r="H197" s="37"/>
      <c r="I197" s="37"/>
      <c r="J197" s="37"/>
      <c r="K197" s="37"/>
      <c r="L197" s="37"/>
      <c r="M197" s="37"/>
      <c r="N197" s="37"/>
      <c r="O197" s="37"/>
    </row>
    <row r="198" spans="1:16">
      <c r="E198" s="7" t="s">
        <v>383</v>
      </c>
      <c r="F198" s="34"/>
      <c r="G198" s="34"/>
      <c r="H198" s="34"/>
      <c r="I198" s="34"/>
      <c r="J198" s="34"/>
      <c r="K198" s="34"/>
      <c r="L198" s="34"/>
      <c r="M198" s="34"/>
      <c r="N198" s="34"/>
      <c r="O198" s="34"/>
    </row>
    <row r="199" spans="1:16">
      <c r="F199" s="28"/>
      <c r="G199" s="28"/>
      <c r="H199" s="28"/>
      <c r="I199" s="28"/>
      <c r="J199" s="28"/>
      <c r="K199" s="28"/>
      <c r="L199" s="28"/>
      <c r="M199" s="28"/>
      <c r="N199" s="28"/>
      <c r="O199" s="28"/>
    </row>
    <row r="200" spans="1:16">
      <c r="E200" s="4"/>
      <c r="F200" s="28"/>
      <c r="G200" s="28"/>
      <c r="H200" s="28"/>
      <c r="I200" s="28"/>
      <c r="J200" s="28"/>
      <c r="K200" s="28"/>
      <c r="L200" s="28"/>
      <c r="M200" s="28"/>
      <c r="N200" s="28"/>
      <c r="O200" s="28"/>
    </row>
  </sheetData>
  <sheetProtection password="DCA1" sheet="1" objects="1" scenarios="1"/>
  <mergeCells count="6">
    <mergeCell ref="A1:O3"/>
    <mergeCell ref="E195:O195"/>
    <mergeCell ref="G11:I11"/>
    <mergeCell ref="J11:L11"/>
    <mergeCell ref="M11:O11"/>
    <mergeCell ref="A4:O4"/>
  </mergeCells>
  <hyperlinks>
    <hyperlink ref="F9" location="Cover!A1" display="&lt;&lt; Cover Sheet"/>
  </hyperlinks>
  <pageMargins left="0.70866141732283472" right="0.70866141732283472" top="0.74803149606299213" bottom="0.74803149606299213" header="0.31496062992125984" footer="0.31496062992125984"/>
  <pageSetup paperSize="9" scale="52" fitToWidth="0" fitToHeight="0" orientation="landscape" r:id="rId1"/>
  <rowBreaks count="3" manualBreakCount="3">
    <brk id="60" max="16" man="1"/>
    <brk id="116" max="16" man="1"/>
    <brk id="168" max="16" man="1"/>
  </rowBreaks>
  <colBreaks count="1" manualBreakCount="1">
    <brk id="9" max="198" man="1"/>
  </colBreaks>
  <ignoredErrors>
    <ignoredError sqref="G14:G191 J14:J191 M14:M19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A1:AT199"/>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28515625" style="2" hidden="1" customWidth="1" outlineLevel="1"/>
    <col min="5" max="5" width="25.7109375" style="26" customWidth="1" collapsed="1"/>
    <col min="6" max="6" width="56.7109375" style="26" bestFit="1" customWidth="1"/>
    <col min="7" max="8" width="19.7109375" style="26" hidden="1" customWidth="1" outlineLevel="1"/>
    <col min="9" max="9" width="19.7109375" style="26" customWidth="1" collapsed="1"/>
    <col min="10" max="11" width="19.7109375" style="26" hidden="1" customWidth="1" outlineLevel="1"/>
    <col min="12" max="12" width="19.7109375" style="26" customWidth="1" collapsed="1"/>
    <col min="13" max="14" width="19.7109375" style="26" hidden="1" customWidth="1" outlineLevel="1"/>
    <col min="15" max="15" width="19.7109375" style="26" customWidth="1" collapsed="1"/>
    <col min="16" max="17" width="19.7109375" style="26" hidden="1" customWidth="1" outlineLevel="1"/>
    <col min="18" max="18" width="19.7109375" style="26" customWidth="1" collapsed="1"/>
    <col min="19" max="20" width="19.7109375" style="26" hidden="1" customWidth="1" outlineLevel="1"/>
    <col min="21" max="21" width="19.7109375" style="26" customWidth="1" collapsed="1"/>
    <col min="22" max="23" width="19.7109375" style="26" hidden="1" customWidth="1" outlineLevel="1"/>
    <col min="24" max="24" width="19.7109375" style="26" customWidth="1" collapsed="1"/>
    <col min="25" max="26" width="19.7109375" style="26" hidden="1" customWidth="1" outlineLevel="1"/>
    <col min="27" max="27" width="19.7109375" style="26" customWidth="1" collapsed="1"/>
    <col min="28" max="29" width="19.7109375" style="26" hidden="1" customWidth="1" outlineLevel="1"/>
    <col min="30" max="30" width="19.7109375" style="26" customWidth="1" collapsed="1"/>
    <col min="31" max="32" width="19.7109375" style="26" hidden="1" customWidth="1" outlineLevel="1"/>
    <col min="33" max="33" width="19.7109375" style="26" customWidth="1" collapsed="1"/>
    <col min="34" max="35" width="19.7109375" style="26" hidden="1" customWidth="1" outlineLevel="1"/>
    <col min="36" max="36" width="19.7109375" style="26" customWidth="1" collapsed="1"/>
    <col min="37" max="38" width="19.7109375" style="26" hidden="1" customWidth="1" outlineLevel="1"/>
    <col min="39" max="39" width="19.7109375" style="26" customWidth="1" collapsed="1"/>
    <col min="40" max="41" width="19.7109375" style="26" hidden="1" customWidth="1" outlineLevel="1"/>
    <col min="42" max="42" width="19.7109375" style="26" customWidth="1" collapsed="1"/>
    <col min="43" max="44" width="4.7109375" style="26" customWidth="1"/>
    <col min="45" max="45" width="8.85546875" style="26"/>
    <col min="46" max="46" width="9.140625" style="8" customWidth="1"/>
    <col min="47" max="16384" width="8.85546875" style="26"/>
  </cols>
  <sheetData>
    <row r="1" spans="1:46" ht="9.9499999999999993" customHeight="1">
      <c r="A1" s="106"/>
      <c r="B1" s="106"/>
      <c r="C1" s="106"/>
      <c r="D1" s="106"/>
      <c r="E1" s="370" t="s">
        <v>432</v>
      </c>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165"/>
    </row>
    <row r="2" spans="1:46" ht="9.9499999999999993" customHeight="1">
      <c r="A2" s="106"/>
      <c r="B2" s="106"/>
      <c r="C2" s="106"/>
      <c r="D2" s="106"/>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165"/>
    </row>
    <row r="3" spans="1:46" ht="9.9499999999999993" customHeight="1">
      <c r="A3" s="106"/>
      <c r="B3" s="106"/>
      <c r="C3" s="106"/>
      <c r="D3" s="106"/>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165"/>
    </row>
    <row r="4" spans="1:46" ht="15.75">
      <c r="A4" s="1"/>
      <c r="B4" s="1"/>
      <c r="C4" s="1"/>
      <c r="D4" s="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165"/>
    </row>
    <row r="5" spans="1:46" ht="9.9499999999999993" customHeight="1">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65"/>
    </row>
    <row r="6" spans="1:46" ht="9.9499999999999993" customHeight="1">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65"/>
    </row>
    <row r="7" spans="1:46" ht="15" customHeight="1"/>
    <row r="8" spans="1:46" ht="15" customHeight="1">
      <c r="A8" s="106"/>
      <c r="B8" s="106"/>
      <c r="C8" s="106"/>
      <c r="D8" s="106"/>
      <c r="E8" s="107" t="s">
        <v>374</v>
      </c>
      <c r="F8" s="108"/>
      <c r="G8" s="107"/>
      <c r="H8" s="106"/>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row>
    <row r="9" spans="1:46" s="5" customFormat="1" ht="16.5" customHeight="1" thickBot="1">
      <c r="A9" s="110"/>
      <c r="B9" s="110"/>
      <c r="C9" s="110"/>
      <c r="D9" s="110"/>
      <c r="E9" s="111"/>
      <c r="F9" s="364" t="s">
        <v>2315</v>
      </c>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26"/>
      <c r="AT9" s="9"/>
    </row>
    <row r="10" spans="1:46" s="185" customFormat="1" ht="15.75" hidden="1" thickBot="1">
      <c r="A10" s="184"/>
      <c r="B10" s="184"/>
      <c r="C10" s="184"/>
      <c r="D10" s="184"/>
      <c r="G10" s="185">
        <v>3</v>
      </c>
      <c r="H10" s="185">
        <v>4</v>
      </c>
      <c r="J10" s="185">
        <v>4</v>
      </c>
      <c r="K10" s="185">
        <v>4</v>
      </c>
      <c r="M10" s="185">
        <v>5</v>
      </c>
      <c r="N10" s="185">
        <v>4</v>
      </c>
      <c r="P10" s="185">
        <v>6</v>
      </c>
      <c r="Q10" s="185">
        <v>5</v>
      </c>
      <c r="S10" s="185">
        <v>7</v>
      </c>
      <c r="T10" s="185">
        <v>5</v>
      </c>
      <c r="V10" s="185">
        <v>8</v>
      </c>
      <c r="W10" s="185">
        <v>5</v>
      </c>
      <c r="Y10" s="185">
        <v>9</v>
      </c>
      <c r="Z10" s="185">
        <v>5</v>
      </c>
      <c r="AB10" s="185">
        <v>10</v>
      </c>
      <c r="AC10" s="185">
        <v>6</v>
      </c>
      <c r="AE10" s="185">
        <v>7</v>
      </c>
      <c r="AF10" s="185">
        <v>5</v>
      </c>
      <c r="AH10" s="185">
        <v>8</v>
      </c>
      <c r="AI10" s="185">
        <v>5</v>
      </c>
      <c r="AK10" s="185">
        <v>9</v>
      </c>
      <c r="AL10" s="185">
        <v>5</v>
      </c>
      <c r="AN10" s="185">
        <v>10</v>
      </c>
      <c r="AO10" s="185">
        <v>6</v>
      </c>
      <c r="AT10" s="186"/>
    </row>
    <row r="11" spans="1:46" ht="15" customHeight="1" thickBot="1">
      <c r="E11" s="28"/>
      <c r="F11" s="49"/>
      <c r="G11" s="387" t="s">
        <v>477</v>
      </c>
      <c r="H11" s="388"/>
      <c r="I11" s="389"/>
      <c r="J11" s="387" t="s">
        <v>478</v>
      </c>
      <c r="K11" s="388"/>
      <c r="L11" s="389"/>
      <c r="M11" s="387" t="s">
        <v>479</v>
      </c>
      <c r="N11" s="388"/>
      <c r="O11" s="389"/>
      <c r="P11" s="387" t="s">
        <v>480</v>
      </c>
      <c r="Q11" s="388"/>
      <c r="R11" s="389"/>
      <c r="S11" s="384" t="s">
        <v>481</v>
      </c>
      <c r="T11" s="385"/>
      <c r="U11" s="386"/>
      <c r="V11" s="384" t="s">
        <v>484</v>
      </c>
      <c r="W11" s="385"/>
      <c r="X11" s="386"/>
      <c r="Y11" s="384" t="s">
        <v>486</v>
      </c>
      <c r="Z11" s="385"/>
      <c r="AA11" s="386"/>
      <c r="AB11" s="384" t="s">
        <v>488</v>
      </c>
      <c r="AC11" s="385"/>
      <c r="AD11" s="386"/>
      <c r="AE11" s="384" t="s">
        <v>490</v>
      </c>
      <c r="AF11" s="385"/>
      <c r="AG11" s="386"/>
      <c r="AH11" s="384" t="s">
        <v>491</v>
      </c>
      <c r="AI11" s="385"/>
      <c r="AJ11" s="386"/>
      <c r="AK11" s="384" t="s">
        <v>492</v>
      </c>
      <c r="AL11" s="385"/>
      <c r="AM11" s="386"/>
      <c r="AN11" s="384" t="s">
        <v>493</v>
      </c>
      <c r="AO11" s="385"/>
      <c r="AP11" s="386"/>
    </row>
    <row r="12" spans="1:46" ht="45.75" thickBot="1">
      <c r="E12" s="28"/>
      <c r="F12" s="28"/>
      <c r="G12" s="50" t="s">
        <v>433</v>
      </c>
      <c r="H12" s="64" t="s">
        <v>434</v>
      </c>
      <c r="I12" s="242" t="s">
        <v>2314</v>
      </c>
      <c r="J12" s="50" t="s">
        <v>433</v>
      </c>
      <c r="K12" s="64" t="s">
        <v>434</v>
      </c>
      <c r="L12" s="242" t="s">
        <v>2314</v>
      </c>
      <c r="M12" s="50" t="s">
        <v>433</v>
      </c>
      <c r="N12" s="64" t="s">
        <v>434</v>
      </c>
      <c r="O12" s="242" t="s">
        <v>2314</v>
      </c>
      <c r="P12" s="50" t="s">
        <v>433</v>
      </c>
      <c r="Q12" s="64" t="s">
        <v>434</v>
      </c>
      <c r="R12" s="242" t="s">
        <v>2314</v>
      </c>
      <c r="S12" s="50" t="s">
        <v>433</v>
      </c>
      <c r="T12" s="65" t="s">
        <v>434</v>
      </c>
      <c r="U12" s="242" t="s">
        <v>2314</v>
      </c>
      <c r="V12" s="50" t="s">
        <v>433</v>
      </c>
      <c r="W12" s="65" t="s">
        <v>434</v>
      </c>
      <c r="X12" s="242" t="s">
        <v>2314</v>
      </c>
      <c r="Y12" s="50" t="s">
        <v>433</v>
      </c>
      <c r="Z12" s="65" t="s">
        <v>434</v>
      </c>
      <c r="AA12" s="242" t="s">
        <v>2314</v>
      </c>
      <c r="AB12" s="50" t="s">
        <v>433</v>
      </c>
      <c r="AC12" s="65" t="s">
        <v>434</v>
      </c>
      <c r="AD12" s="242" t="s">
        <v>2314</v>
      </c>
      <c r="AE12" s="50" t="s">
        <v>433</v>
      </c>
      <c r="AF12" s="65" t="s">
        <v>434</v>
      </c>
      <c r="AG12" s="242" t="s">
        <v>2314</v>
      </c>
      <c r="AH12" s="50" t="s">
        <v>433</v>
      </c>
      <c r="AI12" s="65" t="s">
        <v>434</v>
      </c>
      <c r="AJ12" s="242" t="s">
        <v>2314</v>
      </c>
      <c r="AK12" s="50" t="s">
        <v>433</v>
      </c>
      <c r="AL12" s="65" t="s">
        <v>434</v>
      </c>
      <c r="AM12" s="242" t="s">
        <v>2314</v>
      </c>
      <c r="AN12" s="50" t="s">
        <v>433</v>
      </c>
      <c r="AO12" s="65" t="s">
        <v>434</v>
      </c>
      <c r="AP12" s="242" t="s">
        <v>2314</v>
      </c>
    </row>
    <row r="13" spans="1:46" ht="15" customHeight="1" thickBot="1">
      <c r="B13" s="53" t="s">
        <v>387</v>
      </c>
      <c r="C13" s="54" t="s">
        <v>413</v>
      </c>
      <c r="D13" s="55" t="s">
        <v>389</v>
      </c>
      <c r="E13" s="54" t="s">
        <v>8</v>
      </c>
      <c r="F13" s="52" t="s">
        <v>9</v>
      </c>
      <c r="G13" s="188" t="s">
        <v>10</v>
      </c>
      <c r="H13" s="190" t="s">
        <v>406</v>
      </c>
      <c r="I13" s="160" t="s">
        <v>425</v>
      </c>
      <c r="J13" s="188" t="s">
        <v>11</v>
      </c>
      <c r="K13" s="190" t="s">
        <v>406</v>
      </c>
      <c r="L13" s="160" t="s">
        <v>429</v>
      </c>
      <c r="M13" s="188" t="s">
        <v>12</v>
      </c>
      <c r="N13" s="190" t="s">
        <v>406</v>
      </c>
      <c r="O13" s="160" t="s">
        <v>428</v>
      </c>
      <c r="P13" s="188" t="s">
        <v>13</v>
      </c>
      <c r="Q13" s="190" t="s">
        <v>426</v>
      </c>
      <c r="R13" s="160" t="s">
        <v>427</v>
      </c>
      <c r="S13" s="188" t="s">
        <v>471</v>
      </c>
      <c r="T13" s="187" t="s">
        <v>426</v>
      </c>
      <c r="U13" s="160" t="s">
        <v>483</v>
      </c>
      <c r="V13" s="188" t="s">
        <v>472</v>
      </c>
      <c r="W13" s="187" t="s">
        <v>426</v>
      </c>
      <c r="X13" s="160" t="s">
        <v>485</v>
      </c>
      <c r="Y13" s="188" t="s">
        <v>473</v>
      </c>
      <c r="Z13" s="187" t="s">
        <v>426</v>
      </c>
      <c r="AA13" s="160" t="s">
        <v>487</v>
      </c>
      <c r="AB13" s="188" t="s">
        <v>474</v>
      </c>
      <c r="AC13" s="187" t="s">
        <v>482</v>
      </c>
      <c r="AD13" s="160" t="s">
        <v>489</v>
      </c>
      <c r="AE13" s="188" t="s">
        <v>471</v>
      </c>
      <c r="AF13" s="187" t="s">
        <v>426</v>
      </c>
      <c r="AG13" s="160" t="s">
        <v>483</v>
      </c>
      <c r="AH13" s="188" t="s">
        <v>472</v>
      </c>
      <c r="AI13" s="187" t="s">
        <v>426</v>
      </c>
      <c r="AJ13" s="160" t="s">
        <v>485</v>
      </c>
      <c r="AK13" s="188" t="s">
        <v>473</v>
      </c>
      <c r="AL13" s="187" t="s">
        <v>426</v>
      </c>
      <c r="AM13" s="160" t="s">
        <v>487</v>
      </c>
      <c r="AN13" s="188" t="s">
        <v>474</v>
      </c>
      <c r="AO13" s="187" t="s">
        <v>482</v>
      </c>
      <c r="AP13" s="160" t="s">
        <v>489</v>
      </c>
    </row>
    <row r="14" spans="1:46" s="60" customFormat="1" ht="16.5" customHeight="1">
      <c r="A14" s="5"/>
      <c r="B14" s="39"/>
      <c r="C14" s="43"/>
      <c r="D14" s="45"/>
      <c r="E14" s="66" t="s">
        <v>1</v>
      </c>
      <c r="F14" s="67" t="s">
        <v>3</v>
      </c>
      <c r="G14" s="68">
        <f>VLOOKUP($E14,'NEA Backsheet'!$D$7:$M$184,G$10,0)</f>
        <v>1370437.9999999998</v>
      </c>
      <c r="H14" s="69">
        <f>VLOOKUP($E14,'Population All (2014)'!$D$11:$I$188,H$10,0)</f>
        <v>54779871.998999998</v>
      </c>
      <c r="I14" s="70">
        <f>(G14/H14)*100000</f>
        <v>2501.7181493688358</v>
      </c>
      <c r="J14" s="68">
        <f>VLOOKUP($E14,'NEA Backsheet'!$D$7:$M$184,J$10,0)</f>
        <v>1368409</v>
      </c>
      <c r="K14" s="69">
        <f>VLOOKUP($E14,'Population All (2014)'!$D$11:$I$188,K$10,0)</f>
        <v>54779871.998999998</v>
      </c>
      <c r="L14" s="70">
        <f>(J14/K14)*100000</f>
        <v>2498.0142341788974</v>
      </c>
      <c r="M14" s="68">
        <f>VLOOKUP($E14,'NEA Backsheet'!$D$7:$M$184,M$10,0)</f>
        <v>1426205.0000000002</v>
      </c>
      <c r="N14" s="69">
        <f>VLOOKUP($E14,'Population All (2014)'!$D$11:$I$188,N$10,0)</f>
        <v>54779871.998999998</v>
      </c>
      <c r="O14" s="70">
        <f>(M14/N14)*100000</f>
        <v>2603.5201397075834</v>
      </c>
      <c r="P14" s="68">
        <f>VLOOKUP($E14,'NEA Backsheet'!$D$7:$M$184,P$10,0)</f>
        <v>1423814.9999999998</v>
      </c>
      <c r="Q14" s="69">
        <f>VLOOKUP($E14,'Population All (2014)'!$D$11:$I$188,Q$10,0)</f>
        <v>55218701</v>
      </c>
      <c r="R14" s="70">
        <f>(P14/Q14)*100000</f>
        <v>2578.5014392135008</v>
      </c>
      <c r="S14" s="68">
        <f>VLOOKUP($E14,'NEA Backsheet'!$D$190:$M$367,S$10,0)</f>
        <v>1396604.4801498584</v>
      </c>
      <c r="T14" s="69">
        <f>VLOOKUP($E14,'Population All (2014)'!$D$11:$I$188,T$10,0)</f>
        <v>55218701</v>
      </c>
      <c r="U14" s="70">
        <f>(S14/T14)*100000</f>
        <v>2529.223713810034</v>
      </c>
      <c r="V14" s="68">
        <f>VLOOKUP($E14,'NEA Backsheet'!$D$190:$M$367,V$10,0)</f>
        <v>1393318.3563002807</v>
      </c>
      <c r="W14" s="69">
        <f>VLOOKUP($E14,'Population All (2014)'!$D$11:$I$188,W$10,0)</f>
        <v>55218701</v>
      </c>
      <c r="X14" s="70">
        <f>(V14/W14)*100000</f>
        <v>2523.2726070471681</v>
      </c>
      <c r="Y14" s="68">
        <f>VLOOKUP($E14,'NEA Backsheet'!$D$190:$M$367,Y$10,0)</f>
        <v>1419626.2863294214</v>
      </c>
      <c r="Z14" s="69">
        <f>VLOOKUP($E14,'Population All (2014)'!$D$11:$I$188,Z$10,0)</f>
        <v>55218701</v>
      </c>
      <c r="AA14" s="70">
        <f>(Y14/Z14)*100000</f>
        <v>2570.9157597340463</v>
      </c>
      <c r="AB14" s="68">
        <f>VLOOKUP($E14,'NEA Backsheet'!$D$190:$M$367,AB$10,0)</f>
        <v>1388368.4499149744</v>
      </c>
      <c r="AC14" s="69">
        <f>VLOOKUP($E14,'Population All (2014)'!$D$11:$I$188,AC$10,0)</f>
        <v>55640415.002999999</v>
      </c>
      <c r="AD14" s="70">
        <f>(AB14/AC14)*100000</f>
        <v>2495.2517874644122</v>
      </c>
      <c r="AE14" s="68">
        <f>VLOOKUP($E14,'NEA Backsheet'!$D$7:$M$184,AE$10,0)</f>
        <v>1417849.0000000002</v>
      </c>
      <c r="AF14" s="69">
        <f>VLOOKUP($E14,'Population All (2014)'!$D$11:$I$188,AF$10,0)</f>
        <v>55218701</v>
      </c>
      <c r="AG14" s="70">
        <f>(AE14/AF14)*100000</f>
        <v>2567.6971285507066</v>
      </c>
      <c r="AH14" s="68">
        <f>VLOOKUP($E14,'NEA Backsheet'!$D$7:$M$184,AH$10,0)</f>
        <v>1411229.9999999998</v>
      </c>
      <c r="AI14" s="69">
        <f>VLOOKUP($E14,'Population All (2014)'!$D$11:$I$188,AI$10,0)</f>
        <v>55218701</v>
      </c>
      <c r="AJ14" s="70">
        <f>(AH14/AI14)*100000</f>
        <v>2555.7102475119791</v>
      </c>
      <c r="AK14" s="68">
        <f>VLOOKUP($E14,'NEA Backsheet'!$D$7:$M$184,AK$10,0)</f>
        <v>1451969</v>
      </c>
      <c r="AL14" s="69">
        <f>VLOOKUP($E14,'Population All (2014)'!$D$11:$I$188,AL$10,0)</f>
        <v>55218701</v>
      </c>
      <c r="AM14" s="70">
        <f>(AK14/AL14)*100000</f>
        <v>2629.4877889286095</v>
      </c>
      <c r="AN14" s="68">
        <f>VLOOKUP($E14,'NEA Backsheet'!$D$7:$M$184,AN$10,0)</f>
        <v>1428141.0000000002</v>
      </c>
      <c r="AO14" s="69">
        <f>VLOOKUP($E14,'Population All (2014)'!$D$11:$I$188,AO$10,0)</f>
        <v>55640415.002999999</v>
      </c>
      <c r="AP14" s="70">
        <f>(AN14/AO14)*100000</f>
        <v>2566.733191912746</v>
      </c>
      <c r="AQ14" s="7"/>
      <c r="AR14" s="71"/>
      <c r="AT14" s="9"/>
    </row>
    <row r="15" spans="1:46" ht="16.5" customHeight="1">
      <c r="B15" s="42" t="s">
        <v>16</v>
      </c>
      <c r="C15" s="44"/>
      <c r="D15" s="45"/>
      <c r="E15" s="56" t="s">
        <v>15</v>
      </c>
      <c r="F15" s="57" t="s">
        <v>16</v>
      </c>
      <c r="G15" s="72">
        <f>VLOOKUP($E15,'NEA Backsheet'!$D$7:$M$184,G$10,0)</f>
        <v>436356.85208787385</v>
      </c>
      <c r="H15" s="73">
        <f>VLOOKUP($E15,'Population All (2014)'!$D$11:$I$188,H$10,0)</f>
        <v>15176847.208999997</v>
      </c>
      <c r="I15" s="74">
        <f t="shared" ref="I15:I79" si="0">(G15/H15)*100000</f>
        <v>2875.1482180640955</v>
      </c>
      <c r="J15" s="72">
        <f>VLOOKUP($E15,'NEA Backsheet'!$D$7:$M$184,J$10,0)</f>
        <v>432611.28178119304</v>
      </c>
      <c r="K15" s="73">
        <f>VLOOKUP($E15,'Population All (2014)'!$D$11:$I$188,K$10,0)</f>
        <v>15176847.208999997</v>
      </c>
      <c r="L15" s="74">
        <f t="shared" ref="L15:L79" si="1">(J15/K15)*100000</f>
        <v>2850.4687160891422</v>
      </c>
      <c r="M15" s="72">
        <f>VLOOKUP($E15,'NEA Backsheet'!$D$7:$M$184,M$10,0)</f>
        <v>446127.39304437354</v>
      </c>
      <c r="N15" s="73">
        <f>VLOOKUP($E15,'Population All (2014)'!$D$11:$I$188,N$10,0)</f>
        <v>15176847.208999997</v>
      </c>
      <c r="O15" s="74">
        <f t="shared" ref="O15:O79" si="2">(M15/N15)*100000</f>
        <v>2939.5261538893023</v>
      </c>
      <c r="P15" s="72">
        <f>VLOOKUP($E15,'NEA Backsheet'!$D$7:$M$184,P$10,0)</f>
        <v>447831.04787224834</v>
      </c>
      <c r="Q15" s="73">
        <f>VLOOKUP($E15,'Population All (2014)'!$D$11:$I$188,Q$10,0)</f>
        <v>15241526.049000001</v>
      </c>
      <c r="R15" s="74">
        <f t="shared" ref="R15:R79" si="3">(P15/Q15)*100000</f>
        <v>2938.2297181562776</v>
      </c>
      <c r="S15" s="72">
        <f>VLOOKUP($E15,'NEA Backsheet'!$D$190:$M$367,S$10,0)</f>
        <v>438802.38848666887</v>
      </c>
      <c r="T15" s="73">
        <f>VLOOKUP($E15,'Population All (2014)'!$D$11:$I$188,T$10,0)</f>
        <v>15241526.049000001</v>
      </c>
      <c r="U15" s="74">
        <f t="shared" ref="U15:U79" si="4">(S15/T15)*100000</f>
        <v>2878.9924780232805</v>
      </c>
      <c r="V15" s="72">
        <f>VLOOKUP($E15,'NEA Backsheet'!$D$190:$M$367,V$10,0)</f>
        <v>432554.28006743075</v>
      </c>
      <c r="W15" s="73">
        <f>VLOOKUP($E15,'Population All (2014)'!$D$11:$I$188,W$10,0)</f>
        <v>15241526.049000001</v>
      </c>
      <c r="X15" s="74">
        <f t="shared" ref="X15:X79" si="5">(V15/W15)*100000</f>
        <v>2837.998496192648</v>
      </c>
      <c r="Y15" s="72">
        <f>VLOOKUP($E15,'NEA Backsheet'!$D$190:$M$367,Y$10,0)</f>
        <v>447723.6358501839</v>
      </c>
      <c r="Z15" s="73">
        <f>VLOOKUP($E15,'Population All (2014)'!$D$11:$I$188,Z$10,0)</f>
        <v>15241526.049000001</v>
      </c>
      <c r="AA15" s="74">
        <f t="shared" ref="AA15:AA79" si="6">(Y15/Z15)*100000</f>
        <v>2937.5249854299145</v>
      </c>
      <c r="AB15" s="72">
        <f>VLOOKUP($E15,'NEA Backsheet'!$D$190:$M$367,AB$10,0)</f>
        <v>433047.97002444096</v>
      </c>
      <c r="AC15" s="73">
        <f>VLOOKUP($E15,'Population All (2014)'!$D$11:$I$188,AC$10,0)</f>
        <v>15304548.880999997</v>
      </c>
      <c r="AD15" s="74">
        <f t="shared" ref="AD15:AD79" si="7">(AB15/AC15)*100000</f>
        <v>2829.5376321875988</v>
      </c>
      <c r="AE15" s="72">
        <f>VLOOKUP($E15,'NEA Backsheet'!$D$7:$M$184,AE$10,0)</f>
        <v>445672.09151395463</v>
      </c>
      <c r="AF15" s="73">
        <f>VLOOKUP($E15,'Population All (2014)'!$D$11:$I$188,AF$10,0)</f>
        <v>15241526.049000001</v>
      </c>
      <c r="AG15" s="74">
        <f t="shared" ref="AG15:AG79" si="8">(AE15/AF15)*100000</f>
        <v>2924.0647562531658</v>
      </c>
      <c r="AH15" s="72">
        <f>VLOOKUP($E15,'NEA Backsheet'!$D$7:$M$184,AH$10,0)</f>
        <v>445670.15189846006</v>
      </c>
      <c r="AI15" s="73">
        <f>VLOOKUP($E15,'Population All (2014)'!$D$11:$I$188,AI$10,0)</f>
        <v>15241526.049000001</v>
      </c>
      <c r="AJ15" s="74">
        <f t="shared" ref="AJ15:AJ79" si="9">(AH15/AI15)*100000</f>
        <v>2924.0520303916719</v>
      </c>
      <c r="AK15" s="72">
        <f>VLOOKUP($E15,'NEA Backsheet'!$D$7:$M$184,AK$10,0)</f>
        <v>453680.7347969148</v>
      </c>
      <c r="AL15" s="73">
        <f>VLOOKUP($E15,'Population All (2014)'!$D$11:$I$188,AL$10,0)</f>
        <v>15241526.049000001</v>
      </c>
      <c r="AM15" s="74">
        <f t="shared" ref="AM15:AM79" si="10">(AK15/AL15)*100000</f>
        <v>2976.6096474747742</v>
      </c>
      <c r="AN15" s="72">
        <f>VLOOKUP($E15,'NEA Backsheet'!$D$7:$M$184,AN$10,0)</f>
        <v>446433.11310206784</v>
      </c>
      <c r="AO15" s="73">
        <f>VLOOKUP($E15,'Population All (2014)'!$D$11:$I$188,AO$10,0)</f>
        <v>15304548.880999997</v>
      </c>
      <c r="AP15" s="74">
        <f t="shared" ref="AP15:AP79" si="11">(AN15/AO15)*100000</f>
        <v>2916.9962249347786</v>
      </c>
      <c r="AQ15" s="7"/>
      <c r="AR15" s="71"/>
    </row>
    <row r="16" spans="1:46" ht="16.5" customHeight="1">
      <c r="B16" s="42" t="s">
        <v>18</v>
      </c>
      <c r="C16" s="44"/>
      <c r="D16" s="45"/>
      <c r="E16" s="56" t="s">
        <v>17</v>
      </c>
      <c r="F16" s="57" t="s">
        <v>18</v>
      </c>
      <c r="G16" s="72">
        <f>VLOOKUP($E16,'NEA Backsheet'!$D$7:$M$184,G$10,0)</f>
        <v>420511.95743591961</v>
      </c>
      <c r="H16" s="73">
        <f>VLOOKUP($E16,'Population All (2014)'!$D$11:$I$188,H$10,0)</f>
        <v>16755268.264000002</v>
      </c>
      <c r="I16" s="74">
        <f t="shared" si="0"/>
        <v>2509.729780569508</v>
      </c>
      <c r="J16" s="72">
        <f>VLOOKUP($E16,'NEA Backsheet'!$D$7:$M$184,J$10,0)</f>
        <v>423509.48812140344</v>
      </c>
      <c r="K16" s="73">
        <f>VLOOKUP($E16,'Population All (2014)'!$D$11:$I$188,K$10,0)</f>
        <v>16755268.264000002</v>
      </c>
      <c r="L16" s="74">
        <f t="shared" si="1"/>
        <v>2527.6198593092449</v>
      </c>
      <c r="M16" s="72">
        <f>VLOOKUP($E16,'NEA Backsheet'!$D$7:$M$184,M$10,0)</f>
        <v>445437.65478719247</v>
      </c>
      <c r="N16" s="73">
        <f>VLOOKUP($E16,'Population All (2014)'!$D$11:$I$188,N$10,0)</f>
        <v>16755268.264000002</v>
      </c>
      <c r="O16" s="74">
        <f t="shared" si="2"/>
        <v>2658.4931244834197</v>
      </c>
      <c r="P16" s="72">
        <f>VLOOKUP($E16,'NEA Backsheet'!$D$7:$M$184,P$10,0)</f>
        <v>441765.12166502298</v>
      </c>
      <c r="Q16" s="73">
        <f>VLOOKUP($E16,'Population All (2014)'!$D$11:$I$188,Q$10,0)</f>
        <v>16880973.777999997</v>
      </c>
      <c r="R16" s="74">
        <f t="shared" si="3"/>
        <v>2616.940986193285</v>
      </c>
      <c r="S16" s="72">
        <f>VLOOKUP($E16,'NEA Backsheet'!$D$190:$M$367,S$10,0)</f>
        <v>432060.54277615354</v>
      </c>
      <c r="T16" s="73">
        <f>VLOOKUP($E16,'Population All (2014)'!$D$11:$I$188,T$10,0)</f>
        <v>16880973.777999997</v>
      </c>
      <c r="U16" s="74">
        <f t="shared" si="4"/>
        <v>2559.4527214966306</v>
      </c>
      <c r="V16" s="72">
        <f>VLOOKUP($E16,'NEA Backsheet'!$D$190:$M$367,V$10,0)</f>
        <v>432747.33975378278</v>
      </c>
      <c r="W16" s="73">
        <f>VLOOKUP($E16,'Population All (2014)'!$D$11:$I$188,W$10,0)</f>
        <v>16880973.777999997</v>
      </c>
      <c r="X16" s="74">
        <f t="shared" si="5"/>
        <v>2563.5211892678699</v>
      </c>
      <c r="Y16" s="72">
        <f>VLOOKUP($E16,'NEA Backsheet'!$D$190:$M$367,Y$10,0)</f>
        <v>441499.91059819935</v>
      </c>
      <c r="Z16" s="73">
        <f>VLOOKUP($E16,'Population All (2014)'!$D$11:$I$188,Z$10,0)</f>
        <v>16880973.777999997</v>
      </c>
      <c r="AA16" s="74">
        <f t="shared" si="6"/>
        <v>2615.3699212161609</v>
      </c>
      <c r="AB16" s="72">
        <f>VLOOKUP($E16,'NEA Backsheet'!$D$190:$M$367,AB$10,0)</f>
        <v>431844.23803228268</v>
      </c>
      <c r="AC16" s="73">
        <f>VLOOKUP($E16,'Population All (2014)'!$D$11:$I$188,AC$10,0)</f>
        <v>17004670.306000002</v>
      </c>
      <c r="AD16" s="74">
        <f t="shared" si="7"/>
        <v>2539.5625452374038</v>
      </c>
      <c r="AE16" s="72">
        <f>VLOOKUP($E16,'NEA Backsheet'!$D$7:$M$184,AE$10,0)</f>
        <v>439725.09864150162</v>
      </c>
      <c r="AF16" s="73">
        <f>VLOOKUP($E16,'Population All (2014)'!$D$11:$I$188,AF$10,0)</f>
        <v>16880973.777999997</v>
      </c>
      <c r="AG16" s="74">
        <f t="shared" si="8"/>
        <v>2604.8562388893115</v>
      </c>
      <c r="AH16" s="72">
        <f>VLOOKUP($E16,'NEA Backsheet'!$D$7:$M$184,AH$10,0)</f>
        <v>434416.96459993179</v>
      </c>
      <c r="AI16" s="73">
        <f>VLOOKUP($E16,'Population All (2014)'!$D$11:$I$188,AI$10,0)</f>
        <v>16880973.777999997</v>
      </c>
      <c r="AJ16" s="74">
        <f t="shared" si="9"/>
        <v>2573.4117611513766</v>
      </c>
      <c r="AK16" s="72">
        <f>VLOOKUP($E16,'NEA Backsheet'!$D$7:$M$184,AK$10,0)</f>
        <v>450697.88202363625</v>
      </c>
      <c r="AL16" s="73">
        <f>VLOOKUP($E16,'Population All (2014)'!$D$11:$I$188,AL$10,0)</f>
        <v>16880973.777999997</v>
      </c>
      <c r="AM16" s="74">
        <f t="shared" si="10"/>
        <v>2669.8571299897694</v>
      </c>
      <c r="AN16" s="72">
        <f>VLOOKUP($E16,'NEA Backsheet'!$D$7:$M$184,AN$10,0)</f>
        <v>446571.15729933034</v>
      </c>
      <c r="AO16" s="73">
        <f>VLOOKUP($E16,'Population All (2014)'!$D$11:$I$188,AO$10,0)</f>
        <v>17004670.306000002</v>
      </c>
      <c r="AP16" s="74">
        <f t="shared" si="11"/>
        <v>2626.1676896008985</v>
      </c>
      <c r="AQ16" s="7"/>
      <c r="AR16" s="71"/>
    </row>
    <row r="17" spans="1:46" ht="16.5" customHeight="1">
      <c r="B17" s="42" t="s">
        <v>20</v>
      </c>
      <c r="C17" s="44"/>
      <c r="D17" s="45"/>
      <c r="E17" s="56" t="s">
        <v>19</v>
      </c>
      <c r="F17" s="57" t="s">
        <v>20</v>
      </c>
      <c r="G17" s="72">
        <f>VLOOKUP($E17,'NEA Backsheet'!$D$7:$M$184,G$10,0)</f>
        <v>186261.69965123967</v>
      </c>
      <c r="H17" s="73">
        <f>VLOOKUP($E17,'Population All (2014)'!$D$11:$I$188,H$10,0)</f>
        <v>8697366.8169999998</v>
      </c>
      <c r="I17" s="74">
        <f t="shared" si="0"/>
        <v>2141.5872593434815</v>
      </c>
      <c r="J17" s="72">
        <f>VLOOKUP($E17,'NEA Backsheet'!$D$7:$M$184,J$10,0)</f>
        <v>183150.17528414825</v>
      </c>
      <c r="K17" s="73">
        <f>VLOOKUP($E17,'Population All (2014)'!$D$11:$I$188,K$10,0)</f>
        <v>8697366.8169999998</v>
      </c>
      <c r="L17" s="74">
        <f t="shared" si="1"/>
        <v>2105.8117834717541</v>
      </c>
      <c r="M17" s="72">
        <f>VLOOKUP($E17,'NEA Backsheet'!$D$7:$M$184,M$10,0)</f>
        <v>187716.68013265595</v>
      </c>
      <c r="N17" s="73">
        <f>VLOOKUP($E17,'Population All (2014)'!$D$11:$I$188,N$10,0)</f>
        <v>8697366.8169999998</v>
      </c>
      <c r="O17" s="74">
        <f t="shared" si="2"/>
        <v>2158.3162361939503</v>
      </c>
      <c r="P17" s="72">
        <f>VLOOKUP($E17,'NEA Backsheet'!$D$7:$M$184,P$10,0)</f>
        <v>186719.1877110471</v>
      </c>
      <c r="Q17" s="73">
        <f>VLOOKUP($E17,'Population All (2014)'!$D$11:$I$188,Q$10,0)</f>
        <v>8832369.5420000013</v>
      </c>
      <c r="R17" s="74">
        <f t="shared" si="3"/>
        <v>2114.0327838770027</v>
      </c>
      <c r="S17" s="72">
        <f>VLOOKUP($E17,'NEA Backsheet'!$D$190:$M$367,S$10,0)</f>
        <v>186541.48006660078</v>
      </c>
      <c r="T17" s="73">
        <f>VLOOKUP($E17,'Population All (2014)'!$D$11:$I$188,T$10,0)</f>
        <v>8832369.5420000013</v>
      </c>
      <c r="U17" s="74">
        <f t="shared" si="4"/>
        <v>2112.02077969623</v>
      </c>
      <c r="V17" s="72">
        <f>VLOOKUP($E17,'NEA Backsheet'!$D$190:$M$367,V$10,0)</f>
        <v>186587.32505714765</v>
      </c>
      <c r="W17" s="73">
        <f>VLOOKUP($E17,'Population All (2014)'!$D$11:$I$188,W$10,0)</f>
        <v>8832369.5420000013</v>
      </c>
      <c r="X17" s="74">
        <f t="shared" si="5"/>
        <v>2112.5398362226683</v>
      </c>
      <c r="Y17" s="72">
        <f>VLOOKUP($E17,'NEA Backsheet'!$D$190:$M$367,Y$10,0)</f>
        <v>189422.15597827866</v>
      </c>
      <c r="Z17" s="73">
        <f>VLOOKUP($E17,'Population All (2014)'!$D$11:$I$188,Z$10,0)</f>
        <v>8832369.5420000013</v>
      </c>
      <c r="AA17" s="74">
        <f t="shared" si="6"/>
        <v>2144.6357636818934</v>
      </c>
      <c r="AB17" s="72">
        <f>VLOOKUP($E17,'NEA Backsheet'!$D$190:$M$367,AB$10,0)</f>
        <v>186167.63906093774</v>
      </c>
      <c r="AC17" s="73">
        <f>VLOOKUP($E17,'Population All (2014)'!$D$11:$I$188,AC$10,0)</f>
        <v>8958014.0389999989</v>
      </c>
      <c r="AD17" s="74">
        <f t="shared" si="7"/>
        <v>2078.2244619223661</v>
      </c>
      <c r="AE17" s="72">
        <f>VLOOKUP($E17,'NEA Backsheet'!$D$7:$M$184,AE$10,0)</f>
        <v>186054.3988820852</v>
      </c>
      <c r="AF17" s="73">
        <f>VLOOKUP($E17,'Population All (2014)'!$D$11:$I$188,AF$10,0)</f>
        <v>8832369.5420000013</v>
      </c>
      <c r="AG17" s="74">
        <f t="shared" si="8"/>
        <v>2106.506051375598</v>
      </c>
      <c r="AH17" s="72">
        <f>VLOOKUP($E17,'NEA Backsheet'!$D$7:$M$184,AH$10,0)</f>
        <v>186097.26496127294</v>
      </c>
      <c r="AI17" s="73">
        <f>VLOOKUP($E17,'Population All (2014)'!$D$11:$I$188,AI$10,0)</f>
        <v>8832369.5420000013</v>
      </c>
      <c r="AJ17" s="74">
        <f t="shared" si="9"/>
        <v>2106.9913806972927</v>
      </c>
      <c r="AK17" s="72">
        <f>VLOOKUP($E17,'NEA Backsheet'!$D$7:$M$184,AK$10,0)</f>
        <v>188913.77037761448</v>
      </c>
      <c r="AL17" s="73">
        <f>VLOOKUP($E17,'Population All (2014)'!$D$11:$I$188,AL$10,0)</f>
        <v>8832369.5420000013</v>
      </c>
      <c r="AM17" s="74">
        <f t="shared" si="10"/>
        <v>2138.8798269737804</v>
      </c>
      <c r="AN17" s="72">
        <f>VLOOKUP($E17,'NEA Backsheet'!$D$7:$M$184,AN$10,0)</f>
        <v>184802.98418323373</v>
      </c>
      <c r="AO17" s="73">
        <f>VLOOKUP($E17,'Population All (2014)'!$D$11:$I$188,AO$10,0)</f>
        <v>8958014.0389999989</v>
      </c>
      <c r="AP17" s="74">
        <f t="shared" si="11"/>
        <v>2062.9905621789317</v>
      </c>
      <c r="AQ17" s="7"/>
    </row>
    <row r="18" spans="1:46" s="27" customFormat="1" ht="16.5" customHeight="1">
      <c r="A18" s="6"/>
      <c r="B18" s="42" t="s">
        <v>22</v>
      </c>
      <c r="C18" s="44"/>
      <c r="D18" s="45"/>
      <c r="E18" s="56" t="s">
        <v>21</v>
      </c>
      <c r="F18" s="57" t="s">
        <v>22</v>
      </c>
      <c r="G18" s="72">
        <f>VLOOKUP($E18,'NEA Backsheet'!$D$7:$M$184,G$10,0)</f>
        <v>327307.49082496669</v>
      </c>
      <c r="H18" s="73">
        <f>VLOOKUP($E18,'Population All (2014)'!$D$11:$I$188,H$10,0)</f>
        <v>14150389.708999995</v>
      </c>
      <c r="I18" s="74">
        <f t="shared" si="0"/>
        <v>2313.0634389298207</v>
      </c>
      <c r="J18" s="72">
        <f>VLOOKUP($E18,'NEA Backsheet'!$D$7:$M$184,J$10,0)</f>
        <v>329138.05481325526</v>
      </c>
      <c r="K18" s="73">
        <f>VLOOKUP($E18,'Population All (2014)'!$D$11:$I$188,K$10,0)</f>
        <v>14150389.708999995</v>
      </c>
      <c r="L18" s="74">
        <f t="shared" si="1"/>
        <v>2325.9999306161535</v>
      </c>
      <c r="M18" s="72">
        <f>VLOOKUP($E18,'NEA Backsheet'!$D$7:$M$184,M$10,0)</f>
        <v>346923.27203577827</v>
      </c>
      <c r="N18" s="73">
        <f>VLOOKUP($E18,'Population All (2014)'!$D$11:$I$188,N$10,0)</f>
        <v>14150389.708999995</v>
      </c>
      <c r="O18" s="74">
        <f t="shared" si="2"/>
        <v>2451.6870501108992</v>
      </c>
      <c r="P18" s="72">
        <f>VLOOKUP($E18,'NEA Backsheet'!$D$7:$M$184,P$10,0)</f>
        <v>347499.64275168139</v>
      </c>
      <c r="Q18" s="73">
        <f>VLOOKUP($E18,'Population All (2014)'!$D$11:$I$188,Q$10,0)</f>
        <v>14263831.630999997</v>
      </c>
      <c r="R18" s="74">
        <f t="shared" si="3"/>
        <v>2436.2292807526583</v>
      </c>
      <c r="S18" s="72">
        <f>VLOOKUP($E18,'NEA Backsheet'!$D$190:$M$367,S$10,0)</f>
        <v>339200.06882043538</v>
      </c>
      <c r="T18" s="73">
        <f>VLOOKUP($E18,'Population All (2014)'!$D$11:$I$188,T$10,0)</f>
        <v>14263831.630999997</v>
      </c>
      <c r="U18" s="74">
        <f t="shared" si="4"/>
        <v>2378.0431345196343</v>
      </c>
      <c r="V18" s="72">
        <f>VLOOKUP($E18,'NEA Backsheet'!$D$190:$M$367,V$10,0)</f>
        <v>341429.41142191953</v>
      </c>
      <c r="W18" s="73">
        <f>VLOOKUP($E18,'Population All (2014)'!$D$11:$I$188,W$10,0)</f>
        <v>14263831.630999997</v>
      </c>
      <c r="X18" s="74">
        <f t="shared" si="5"/>
        <v>2393.6724735300513</v>
      </c>
      <c r="Y18" s="72">
        <f>VLOOKUP($E18,'NEA Backsheet'!$D$190:$M$367,Y$10,0)</f>
        <v>340980.58390275942</v>
      </c>
      <c r="Z18" s="73">
        <f>VLOOKUP($E18,'Population All (2014)'!$D$11:$I$188,Z$10,0)</f>
        <v>14263831.630999997</v>
      </c>
      <c r="AA18" s="74">
        <f t="shared" si="6"/>
        <v>2390.5258609593825</v>
      </c>
      <c r="AB18" s="72">
        <f>VLOOKUP($E18,'NEA Backsheet'!$D$190:$M$367,AB$10,0)</f>
        <v>337308.60279731289</v>
      </c>
      <c r="AC18" s="73">
        <f>VLOOKUP($E18,'Population All (2014)'!$D$11:$I$188,AC$10,0)</f>
        <v>14373181.777000001</v>
      </c>
      <c r="AD18" s="74">
        <f t="shared" si="7"/>
        <v>2346.7914622569856</v>
      </c>
      <c r="AE18" s="72">
        <f>VLOOKUP($E18,'NEA Backsheet'!$D$7:$M$184,AE$10,0)</f>
        <v>346397.41096245876</v>
      </c>
      <c r="AF18" s="73">
        <f>VLOOKUP($E18,'Population All (2014)'!$D$11:$I$188,AF$10,0)</f>
        <v>14263831.630999997</v>
      </c>
      <c r="AG18" s="74">
        <f t="shared" si="8"/>
        <v>2428.5018214153852</v>
      </c>
      <c r="AH18" s="72">
        <f>VLOOKUP($E18,'NEA Backsheet'!$D$7:$M$184,AH$10,0)</f>
        <v>345045.61854033504</v>
      </c>
      <c r="AI18" s="73">
        <f>VLOOKUP($E18,'Population All (2014)'!$D$11:$I$188,AI$10,0)</f>
        <v>14263831.630999997</v>
      </c>
      <c r="AJ18" s="74">
        <f t="shared" si="9"/>
        <v>2419.0247576285005</v>
      </c>
      <c r="AK18" s="72">
        <f>VLOOKUP($E18,'NEA Backsheet'!$D$7:$M$184,AK$10,0)</f>
        <v>358676.61280183453</v>
      </c>
      <c r="AL18" s="73">
        <f>VLOOKUP($E18,'Population All (2014)'!$D$11:$I$188,AL$10,0)</f>
        <v>14263831.630999997</v>
      </c>
      <c r="AM18" s="74">
        <f t="shared" si="10"/>
        <v>2514.588100032759</v>
      </c>
      <c r="AN18" s="72">
        <f>VLOOKUP($E18,'NEA Backsheet'!$D$7:$M$184,AN$10,0)</f>
        <v>350333.74541536829</v>
      </c>
      <c r="AO18" s="73">
        <f>VLOOKUP($E18,'Population All (2014)'!$D$11:$I$188,AO$10,0)</f>
        <v>14373181.777000001</v>
      </c>
      <c r="AP18" s="74">
        <f t="shared" si="11"/>
        <v>2437.4126122580124</v>
      </c>
      <c r="AQ18" s="26"/>
      <c r="AR18" s="26"/>
      <c r="AT18" s="7"/>
    </row>
    <row r="19" spans="1:46" ht="16.5" customHeight="1">
      <c r="B19" s="42"/>
      <c r="C19" s="43" t="s">
        <v>24</v>
      </c>
      <c r="D19" s="45"/>
      <c r="E19" s="56" t="s">
        <v>23</v>
      </c>
      <c r="F19" s="57" t="s">
        <v>24</v>
      </c>
      <c r="G19" s="72">
        <f>VLOOKUP($E19,'NEA Backsheet'!$D$7:$M$184,G$10,0)</f>
        <v>78829.837627470974</v>
      </c>
      <c r="H19" s="73">
        <f>VLOOKUP($E19,'Population All (2014)'!$D$11:$I$188,H$10,0)</f>
        <v>2627362.8810000001</v>
      </c>
      <c r="I19" s="74">
        <f t="shared" si="0"/>
        <v>3000.3406913272506</v>
      </c>
      <c r="J19" s="72">
        <f>VLOOKUP($E19,'NEA Backsheet'!$D$7:$M$184,J$10,0)</f>
        <v>77975.301803271417</v>
      </c>
      <c r="K19" s="73">
        <f>VLOOKUP($E19,'Population All (2014)'!$D$11:$I$188,K$10,0)</f>
        <v>2627362.8810000001</v>
      </c>
      <c r="L19" s="74">
        <f t="shared" si="1"/>
        <v>2967.8162223861991</v>
      </c>
      <c r="M19" s="72">
        <f>VLOOKUP($E19,'NEA Backsheet'!$D$7:$M$184,M$10,0)</f>
        <v>76858.771060108033</v>
      </c>
      <c r="N19" s="73">
        <f>VLOOKUP($E19,'Population All (2014)'!$D$11:$I$188,N$10,0)</f>
        <v>2627362.8810000001</v>
      </c>
      <c r="O19" s="74">
        <f t="shared" si="2"/>
        <v>2925.3199706793007</v>
      </c>
      <c r="P19" s="72">
        <f>VLOOKUP($E19,'NEA Backsheet'!$D$7:$M$184,P$10,0)</f>
        <v>80048.930455854323</v>
      </c>
      <c r="Q19" s="73">
        <f>VLOOKUP($E19,'Population All (2014)'!$D$11:$I$188,Q$10,0)</f>
        <v>2636127.7250000006</v>
      </c>
      <c r="R19" s="74">
        <f t="shared" si="3"/>
        <v>3036.6104683282865</v>
      </c>
      <c r="S19" s="72">
        <f>VLOOKUP($E19,'NEA Backsheet'!$D$190:$M$367,S$10,0)</f>
        <v>79764.338727138107</v>
      </c>
      <c r="T19" s="73">
        <f>VLOOKUP($E19,'Population All (2014)'!$D$11:$I$188,T$10,0)</f>
        <v>2636127.7250000006</v>
      </c>
      <c r="U19" s="74">
        <f t="shared" si="4"/>
        <v>3025.8146436033589</v>
      </c>
      <c r="V19" s="72">
        <f>VLOOKUP($E19,'NEA Backsheet'!$D$190:$M$367,V$10,0)</f>
        <v>77996.40626254119</v>
      </c>
      <c r="W19" s="73">
        <f>VLOOKUP($E19,'Population All (2014)'!$D$11:$I$188,W$10,0)</f>
        <v>2636127.7250000006</v>
      </c>
      <c r="X19" s="74">
        <f t="shared" si="5"/>
        <v>2958.7491350610171</v>
      </c>
      <c r="Y19" s="72">
        <f>VLOOKUP($E19,'NEA Backsheet'!$D$190:$M$367,Y$10,0)</f>
        <v>80789.265947744992</v>
      </c>
      <c r="Z19" s="73">
        <f>VLOOKUP($E19,'Population All (2014)'!$D$11:$I$188,Z$10,0)</f>
        <v>2636127.7250000006</v>
      </c>
      <c r="AA19" s="74">
        <f t="shared" si="6"/>
        <v>3064.6946724762729</v>
      </c>
      <c r="AB19" s="72">
        <f>VLOOKUP($E19,'NEA Backsheet'!$D$190:$M$367,AB$10,0)</f>
        <v>78068.700639128641</v>
      </c>
      <c r="AC19" s="73">
        <f>VLOOKUP($E19,'Population All (2014)'!$D$11:$I$188,AC$10,0)</f>
        <v>2644536.406</v>
      </c>
      <c r="AD19" s="74">
        <f t="shared" si="7"/>
        <v>2952.0750957333821</v>
      </c>
      <c r="AE19" s="72">
        <f>VLOOKUP($E19,'NEA Backsheet'!$D$7:$M$184,AE$10,0)</f>
        <v>80283.127390369817</v>
      </c>
      <c r="AF19" s="73">
        <f>VLOOKUP($E19,'Population All (2014)'!$D$11:$I$188,AF$10,0)</f>
        <v>2636127.7250000006</v>
      </c>
      <c r="AG19" s="74">
        <f t="shared" si="8"/>
        <v>3045.4945953109991</v>
      </c>
      <c r="AH19" s="72">
        <f>VLOOKUP($E19,'NEA Backsheet'!$D$7:$M$184,AH$10,0)</f>
        <v>80096.048486119165</v>
      </c>
      <c r="AI19" s="73">
        <f>VLOOKUP($E19,'Population All (2014)'!$D$11:$I$188,AI$10,0)</f>
        <v>2636127.7250000006</v>
      </c>
      <c r="AJ19" s="74">
        <f t="shared" si="9"/>
        <v>3038.3978639016495</v>
      </c>
      <c r="AK19" s="72">
        <f>VLOOKUP($E19,'NEA Backsheet'!$D$7:$M$184,AK$10,0)</f>
        <v>82073.920890603738</v>
      </c>
      <c r="AL19" s="73">
        <f>VLOOKUP($E19,'Population All (2014)'!$D$11:$I$188,AL$10,0)</f>
        <v>2636127.7250000006</v>
      </c>
      <c r="AM19" s="74">
        <f t="shared" si="10"/>
        <v>3113.4273241864153</v>
      </c>
      <c r="AN19" s="72">
        <f>VLOOKUP($E19,'NEA Backsheet'!$D$7:$M$184,AN$10,0)</f>
        <v>80946.576721876292</v>
      </c>
      <c r="AO19" s="73">
        <f>VLOOKUP($E19,'Population All (2014)'!$D$11:$I$188,AO$10,0)</f>
        <v>2644536.406</v>
      </c>
      <c r="AP19" s="74">
        <f t="shared" si="11"/>
        <v>3060.8985581829156</v>
      </c>
    </row>
    <row r="20" spans="1:46" ht="16.5" customHeight="1">
      <c r="B20" s="42"/>
      <c r="C20" s="43" t="s">
        <v>26</v>
      </c>
      <c r="D20" s="45"/>
      <c r="E20" s="56" t="s">
        <v>25</v>
      </c>
      <c r="F20" s="57" t="s">
        <v>26</v>
      </c>
      <c r="G20" s="72">
        <f>VLOOKUP($E20,'NEA Backsheet'!$D$7:$M$184,G$10,0)</f>
        <v>217629.45125798485</v>
      </c>
      <c r="H20" s="73">
        <f>VLOOKUP($E20,'Population All (2014)'!$D$11:$I$188,H$10,0)</f>
        <v>7161637.5360000003</v>
      </c>
      <c r="I20" s="74">
        <f t="shared" si="0"/>
        <v>3038.8224782950651</v>
      </c>
      <c r="J20" s="72">
        <f>VLOOKUP($E20,'NEA Backsheet'!$D$7:$M$184,J$10,0)</f>
        <v>214457.21816096632</v>
      </c>
      <c r="K20" s="73">
        <f>VLOOKUP($E20,'Population All (2014)'!$D$11:$I$188,K$10,0)</f>
        <v>7161637.5360000003</v>
      </c>
      <c r="L20" s="74">
        <f t="shared" si="1"/>
        <v>2994.527677265658</v>
      </c>
      <c r="M20" s="72">
        <f>VLOOKUP($E20,'NEA Backsheet'!$D$7:$M$184,M$10,0)</f>
        <v>223241.13615387745</v>
      </c>
      <c r="N20" s="73">
        <f>VLOOKUP($E20,'Population All (2014)'!$D$11:$I$188,N$10,0)</f>
        <v>7161637.5360000003</v>
      </c>
      <c r="O20" s="74">
        <f t="shared" si="2"/>
        <v>3117.1800448108779</v>
      </c>
      <c r="P20" s="72">
        <f>VLOOKUP($E20,'NEA Backsheet'!$D$7:$M$184,P$10,0)</f>
        <v>219436.55808878766</v>
      </c>
      <c r="Q20" s="73">
        <f>VLOOKUP($E20,'Population All (2014)'!$D$11:$I$188,Q$10,0)</f>
        <v>7190524.9559999993</v>
      </c>
      <c r="R20" s="74">
        <f t="shared" si="3"/>
        <v>3051.7460050769023</v>
      </c>
      <c r="S20" s="72">
        <f>VLOOKUP($E20,'NEA Backsheet'!$D$190:$M$367,S$10,0)</f>
        <v>217568.95257686212</v>
      </c>
      <c r="T20" s="73">
        <f>VLOOKUP($E20,'Population All (2014)'!$D$11:$I$188,T$10,0)</f>
        <v>7190524.9559999993</v>
      </c>
      <c r="U20" s="74">
        <f t="shared" si="4"/>
        <v>3025.7728595367125</v>
      </c>
      <c r="V20" s="72">
        <f>VLOOKUP($E20,'NEA Backsheet'!$D$190:$M$367,V$10,0)</f>
        <v>214306.49278092419</v>
      </c>
      <c r="W20" s="73">
        <f>VLOOKUP($E20,'Population All (2014)'!$D$11:$I$188,W$10,0)</f>
        <v>7190524.9559999993</v>
      </c>
      <c r="X20" s="74">
        <f t="shared" si="5"/>
        <v>2980.4012098184867</v>
      </c>
      <c r="Y20" s="72">
        <f>VLOOKUP($E20,'NEA Backsheet'!$D$190:$M$367,Y$10,0)</f>
        <v>223770.68844552687</v>
      </c>
      <c r="Z20" s="73">
        <f>VLOOKUP($E20,'Population All (2014)'!$D$11:$I$188,Z$10,0)</f>
        <v>7190524.9559999993</v>
      </c>
      <c r="AA20" s="74">
        <f t="shared" si="6"/>
        <v>3112.0215813840632</v>
      </c>
      <c r="AB20" s="72">
        <f>VLOOKUP($E20,'NEA Backsheet'!$D$190:$M$367,AB$10,0)</f>
        <v>214626.78807820394</v>
      </c>
      <c r="AC20" s="73">
        <f>VLOOKUP($E20,'Population All (2014)'!$D$11:$I$188,AC$10,0)</f>
        <v>7219032.2029999988</v>
      </c>
      <c r="AD20" s="74">
        <f t="shared" si="7"/>
        <v>2973.0687167320284</v>
      </c>
      <c r="AE20" s="72">
        <f>VLOOKUP($E20,'NEA Backsheet'!$D$7:$M$184,AE$10,0)</f>
        <v>218225.1021031194</v>
      </c>
      <c r="AF20" s="73">
        <f>VLOOKUP($E20,'Population All (2014)'!$D$11:$I$188,AF$10,0)</f>
        <v>7190524.9559999993</v>
      </c>
      <c r="AG20" s="74">
        <f t="shared" si="8"/>
        <v>3034.89805596218</v>
      </c>
      <c r="AH20" s="72">
        <f>VLOOKUP($E20,'NEA Backsheet'!$D$7:$M$184,AH$10,0)</f>
        <v>218654.31885646726</v>
      </c>
      <c r="AI20" s="73">
        <f>VLOOKUP($E20,'Population All (2014)'!$D$11:$I$188,AI$10,0)</f>
        <v>7190524.9559999993</v>
      </c>
      <c r="AJ20" s="74">
        <f t="shared" si="9"/>
        <v>3040.8672550954052</v>
      </c>
      <c r="AK20" s="72">
        <f>VLOOKUP($E20,'NEA Backsheet'!$D$7:$M$184,AK$10,0)</f>
        <v>223321.2111810497</v>
      </c>
      <c r="AL20" s="73">
        <f>VLOOKUP($E20,'Population All (2014)'!$D$11:$I$188,AL$10,0)</f>
        <v>7190524.9559999993</v>
      </c>
      <c r="AM20" s="74">
        <f t="shared" si="10"/>
        <v>3105.7706154639445</v>
      </c>
      <c r="AN20" s="72">
        <f>VLOOKUP($E20,'NEA Backsheet'!$D$7:$M$184,AN$10,0)</f>
        <v>217276.29352582473</v>
      </c>
      <c r="AO20" s="73">
        <f>VLOOKUP($E20,'Population All (2014)'!$D$11:$I$188,AO$10,0)</f>
        <v>7219032.2029999988</v>
      </c>
      <c r="AP20" s="74">
        <f t="shared" si="11"/>
        <v>3009.7703877194458</v>
      </c>
    </row>
    <row r="21" spans="1:46" ht="16.5" customHeight="1">
      <c r="B21" s="42"/>
      <c r="C21" s="43" t="s">
        <v>28</v>
      </c>
      <c r="D21" s="45"/>
      <c r="E21" s="56" t="s">
        <v>27</v>
      </c>
      <c r="F21" s="57" t="s">
        <v>28</v>
      </c>
      <c r="G21" s="72">
        <f>VLOOKUP($E21,'NEA Backsheet'!$D$7:$M$184,G$10,0)</f>
        <v>139897.56320241813</v>
      </c>
      <c r="H21" s="73">
        <f>VLOOKUP($E21,'Population All (2014)'!$D$11:$I$188,H$10,0)</f>
        <v>5387846.7919999994</v>
      </c>
      <c r="I21" s="74">
        <f t="shared" si="0"/>
        <v>2596.5393709810251</v>
      </c>
      <c r="J21" s="72">
        <f>VLOOKUP($E21,'NEA Backsheet'!$D$7:$M$184,J$10,0)</f>
        <v>140178.76181695529</v>
      </c>
      <c r="K21" s="73">
        <f>VLOOKUP($E21,'Population All (2014)'!$D$11:$I$188,K$10,0)</f>
        <v>5387846.7919999994</v>
      </c>
      <c r="L21" s="74">
        <f t="shared" si="1"/>
        <v>2601.7584988700123</v>
      </c>
      <c r="M21" s="72">
        <f>VLOOKUP($E21,'NEA Backsheet'!$D$7:$M$184,M$10,0)</f>
        <v>146027.48583038797</v>
      </c>
      <c r="N21" s="73">
        <f>VLOOKUP($E21,'Population All (2014)'!$D$11:$I$188,N$10,0)</f>
        <v>5387846.7919999994</v>
      </c>
      <c r="O21" s="74">
        <f t="shared" si="2"/>
        <v>2710.3125138452897</v>
      </c>
      <c r="P21" s="72">
        <f>VLOOKUP($E21,'NEA Backsheet'!$D$7:$M$184,P$10,0)</f>
        <v>148345.5593276064</v>
      </c>
      <c r="Q21" s="73">
        <f>VLOOKUP($E21,'Population All (2014)'!$D$11:$I$188,Q$10,0)</f>
        <v>5414873.3680000007</v>
      </c>
      <c r="R21" s="74">
        <f t="shared" si="3"/>
        <v>2739.5942480257536</v>
      </c>
      <c r="S21" s="72">
        <f>VLOOKUP($E21,'NEA Backsheet'!$D$190:$M$367,S$10,0)</f>
        <v>141469.0971826686</v>
      </c>
      <c r="T21" s="73">
        <f>VLOOKUP($E21,'Population All (2014)'!$D$11:$I$188,T$10,0)</f>
        <v>5414873.3680000007</v>
      </c>
      <c r="U21" s="74">
        <f t="shared" si="4"/>
        <v>2612.602134312157</v>
      </c>
      <c r="V21" s="72">
        <f>VLOOKUP($E21,'NEA Backsheet'!$D$190:$M$367,V$10,0)</f>
        <v>140251.38102396519</v>
      </c>
      <c r="W21" s="73">
        <f>VLOOKUP($E21,'Population All (2014)'!$D$11:$I$188,W$10,0)</f>
        <v>5414873.3680000007</v>
      </c>
      <c r="X21" s="74">
        <f t="shared" si="5"/>
        <v>2590.1137753802627</v>
      </c>
      <c r="Y21" s="72">
        <f>VLOOKUP($E21,'NEA Backsheet'!$D$190:$M$367,Y$10,0)</f>
        <v>143163.68145691211</v>
      </c>
      <c r="Z21" s="73">
        <f>VLOOKUP($E21,'Population All (2014)'!$D$11:$I$188,Z$10,0)</f>
        <v>5414873.3680000007</v>
      </c>
      <c r="AA21" s="74">
        <f t="shared" si="6"/>
        <v>2643.8971279173243</v>
      </c>
      <c r="AB21" s="72">
        <f>VLOOKUP($E21,'NEA Backsheet'!$D$190:$M$367,AB$10,0)</f>
        <v>140352.48130710845</v>
      </c>
      <c r="AC21" s="73">
        <f>VLOOKUP($E21,'Population All (2014)'!$D$11:$I$188,AC$10,0)</f>
        <v>5440980.2720000008</v>
      </c>
      <c r="AD21" s="74">
        <f t="shared" si="7"/>
        <v>2579.5440213113943</v>
      </c>
      <c r="AE21" s="72">
        <f>VLOOKUP($E21,'NEA Backsheet'!$D$7:$M$184,AE$10,0)</f>
        <v>147163.86202046534</v>
      </c>
      <c r="AF21" s="73">
        <f>VLOOKUP($E21,'Population All (2014)'!$D$11:$I$188,AF$10,0)</f>
        <v>5414873.3680000007</v>
      </c>
      <c r="AG21" s="74">
        <f t="shared" si="8"/>
        <v>2717.7710727300118</v>
      </c>
      <c r="AH21" s="72">
        <f>VLOOKUP($E21,'NEA Backsheet'!$D$7:$M$184,AH$10,0)</f>
        <v>146919.78455587375</v>
      </c>
      <c r="AI21" s="73">
        <f>VLOOKUP($E21,'Population All (2014)'!$D$11:$I$188,AI$10,0)</f>
        <v>5414873.3680000007</v>
      </c>
      <c r="AJ21" s="74">
        <f t="shared" si="9"/>
        <v>2713.2635349169577</v>
      </c>
      <c r="AK21" s="72">
        <f>VLOOKUP($E21,'NEA Backsheet'!$D$7:$M$184,AK$10,0)</f>
        <v>148285.6027252613</v>
      </c>
      <c r="AL21" s="73">
        <f>VLOOKUP($E21,'Population All (2014)'!$D$11:$I$188,AL$10,0)</f>
        <v>5414873.3680000007</v>
      </c>
      <c r="AM21" s="74">
        <f t="shared" si="10"/>
        <v>2738.4869903251501</v>
      </c>
      <c r="AN21" s="72">
        <f>VLOOKUP($E21,'NEA Backsheet'!$D$7:$M$184,AN$10,0)</f>
        <v>148210.24285436681</v>
      </c>
      <c r="AO21" s="73">
        <f>VLOOKUP($E21,'Population All (2014)'!$D$11:$I$188,AO$10,0)</f>
        <v>5440980.2720000008</v>
      </c>
      <c r="AP21" s="74">
        <f t="shared" si="11"/>
        <v>2723.9621436798107</v>
      </c>
    </row>
    <row r="22" spans="1:46" ht="16.5" customHeight="1">
      <c r="B22" s="42"/>
      <c r="C22" s="43" t="s">
        <v>30</v>
      </c>
      <c r="D22" s="45"/>
      <c r="E22" s="56" t="s">
        <v>29</v>
      </c>
      <c r="F22" s="57" t="s">
        <v>30</v>
      </c>
      <c r="G22" s="72">
        <f>VLOOKUP($E22,'NEA Backsheet'!$D$7:$M$184,G$10,0)</f>
        <v>116829.40202424894</v>
      </c>
      <c r="H22" s="73">
        <f>VLOOKUP($E22,'Population All (2014)'!$D$11:$I$188,H$10,0)</f>
        <v>4670688.1149999993</v>
      </c>
      <c r="I22" s="74">
        <f t="shared" si="0"/>
        <v>2501.3316913422073</v>
      </c>
      <c r="J22" s="72">
        <f>VLOOKUP($E22,'NEA Backsheet'!$D$7:$M$184,J$10,0)</f>
        <v>116789.54349642959</v>
      </c>
      <c r="K22" s="73">
        <f>VLOOKUP($E22,'Population All (2014)'!$D$11:$I$188,K$10,0)</f>
        <v>4670688.1149999993</v>
      </c>
      <c r="L22" s="74">
        <f t="shared" si="1"/>
        <v>2500.4783154190463</v>
      </c>
      <c r="M22" s="72">
        <f>VLOOKUP($E22,'NEA Backsheet'!$D$7:$M$184,M$10,0)</f>
        <v>120975.08175878695</v>
      </c>
      <c r="N22" s="73">
        <f>VLOOKUP($E22,'Population All (2014)'!$D$11:$I$188,N$10,0)</f>
        <v>4670688.1149999993</v>
      </c>
      <c r="O22" s="74">
        <f t="shared" si="2"/>
        <v>2590.0911981314548</v>
      </c>
      <c r="P22" s="72">
        <f>VLOOKUP($E22,'NEA Backsheet'!$D$7:$M$184,P$10,0)</f>
        <v>121309.09220885787</v>
      </c>
      <c r="Q22" s="73">
        <f>VLOOKUP($E22,'Population All (2014)'!$D$11:$I$188,Q$10,0)</f>
        <v>4703686.7320000008</v>
      </c>
      <c r="R22" s="74">
        <f t="shared" si="3"/>
        <v>2579.0215020819937</v>
      </c>
      <c r="S22" s="72">
        <f>VLOOKUP($E22,'NEA Backsheet'!$D$190:$M$367,S$10,0)</f>
        <v>118872.36014599197</v>
      </c>
      <c r="T22" s="73">
        <f>VLOOKUP($E22,'Population All (2014)'!$D$11:$I$188,T$10,0)</f>
        <v>4703686.7320000008</v>
      </c>
      <c r="U22" s="74">
        <f t="shared" si="4"/>
        <v>2527.2167752431851</v>
      </c>
      <c r="V22" s="72">
        <f>VLOOKUP($E22,'NEA Backsheet'!$D$190:$M$367,V$10,0)</f>
        <v>119009.84081529008</v>
      </c>
      <c r="W22" s="73">
        <f>VLOOKUP($E22,'Population All (2014)'!$D$11:$I$188,W$10,0)</f>
        <v>4703686.7320000008</v>
      </c>
      <c r="X22" s="74">
        <f t="shared" si="5"/>
        <v>2530.1396031679869</v>
      </c>
      <c r="Y22" s="72">
        <f>VLOOKUP($E22,'NEA Backsheet'!$D$190:$M$367,Y$10,0)</f>
        <v>120955.13348637357</v>
      </c>
      <c r="Z22" s="73">
        <f>VLOOKUP($E22,'Population All (2014)'!$D$11:$I$188,Z$10,0)</f>
        <v>4703686.7320000008</v>
      </c>
      <c r="AA22" s="74">
        <f t="shared" si="6"/>
        <v>2571.4963682316406</v>
      </c>
      <c r="AB22" s="72">
        <f>VLOOKUP($E22,'NEA Backsheet'!$D$190:$M$367,AB$10,0)</f>
        <v>119250.61282783496</v>
      </c>
      <c r="AC22" s="73">
        <f>VLOOKUP($E22,'Population All (2014)'!$D$11:$I$188,AC$10,0)</f>
        <v>4735690.42</v>
      </c>
      <c r="AD22" s="74">
        <f t="shared" si="7"/>
        <v>2518.1251782044269</v>
      </c>
      <c r="AE22" s="72">
        <f>VLOOKUP($E22,'NEA Backsheet'!$D$7:$M$184,AE$10,0)</f>
        <v>122057.29075532158</v>
      </c>
      <c r="AF22" s="73">
        <f>VLOOKUP($E22,'Population All (2014)'!$D$11:$I$188,AF$10,0)</f>
        <v>4703686.7320000008</v>
      </c>
      <c r="AG22" s="74">
        <f t="shared" si="8"/>
        <v>2594.9281427469341</v>
      </c>
      <c r="AH22" s="72">
        <f>VLOOKUP($E22,'NEA Backsheet'!$D$7:$M$184,AH$10,0)</f>
        <v>121028.25770945924</v>
      </c>
      <c r="AI22" s="73">
        <f>VLOOKUP($E22,'Population All (2014)'!$D$11:$I$188,AI$10,0)</f>
        <v>4703686.7320000008</v>
      </c>
      <c r="AJ22" s="74">
        <f t="shared" si="9"/>
        <v>2573.0509833081123</v>
      </c>
      <c r="AK22" s="72">
        <f>VLOOKUP($E22,'NEA Backsheet'!$D$7:$M$184,AK$10,0)</f>
        <v>127461.69075358658</v>
      </c>
      <c r="AL22" s="73">
        <f>VLOOKUP($E22,'Population All (2014)'!$D$11:$I$188,AL$10,0)</f>
        <v>4703686.7320000008</v>
      </c>
      <c r="AM22" s="74">
        <f t="shared" si="10"/>
        <v>2709.8252501902916</v>
      </c>
      <c r="AN22" s="72">
        <f>VLOOKUP($E22,'NEA Backsheet'!$D$7:$M$184,AN$10,0)</f>
        <v>126562.86951716243</v>
      </c>
      <c r="AO22" s="73">
        <f>VLOOKUP($E22,'Population All (2014)'!$D$11:$I$188,AO$10,0)</f>
        <v>4735690.42</v>
      </c>
      <c r="AP22" s="74">
        <f t="shared" si="11"/>
        <v>2672.5325832671815</v>
      </c>
    </row>
    <row r="23" spans="1:46" ht="16.5" customHeight="1">
      <c r="B23" s="42"/>
      <c r="C23" s="43" t="s">
        <v>32</v>
      </c>
      <c r="D23" s="45"/>
      <c r="E23" s="56" t="s">
        <v>31</v>
      </c>
      <c r="F23" s="57" t="s">
        <v>32</v>
      </c>
      <c r="G23" s="72">
        <f>VLOOKUP($E23,'NEA Backsheet'!$D$7:$M$184,G$10,0)</f>
        <v>152370.91232853424</v>
      </c>
      <c r="H23" s="73">
        <f>VLOOKUP($E23,'Population All (2014)'!$D$11:$I$188,H$10,0)</f>
        <v>5749600.7070000004</v>
      </c>
      <c r="I23" s="74">
        <f t="shared" si="0"/>
        <v>2650.1129398955709</v>
      </c>
      <c r="J23" s="72">
        <f>VLOOKUP($E23,'NEA Backsheet'!$D$7:$M$184,J$10,0)</f>
        <v>155341.69553470309</v>
      </c>
      <c r="K23" s="73">
        <f>VLOOKUP($E23,'Population All (2014)'!$D$11:$I$188,K$10,0)</f>
        <v>5749600.7070000004</v>
      </c>
      <c r="L23" s="74">
        <f t="shared" si="1"/>
        <v>2701.7823228242319</v>
      </c>
      <c r="M23" s="72">
        <f>VLOOKUP($E23,'NEA Backsheet'!$D$7:$M$184,M$10,0)</f>
        <v>167401.61617093949</v>
      </c>
      <c r="N23" s="73">
        <f>VLOOKUP($E23,'Population All (2014)'!$D$11:$I$188,N$10,0)</f>
        <v>5749600.7070000004</v>
      </c>
      <c r="O23" s="74">
        <f t="shared" si="2"/>
        <v>2911.5346386946844</v>
      </c>
      <c r="P23" s="72">
        <f>VLOOKUP($E23,'NEA Backsheet'!$D$7:$M$184,P$10,0)</f>
        <v>165146.29163346757</v>
      </c>
      <c r="Q23" s="73">
        <f>VLOOKUP($E23,'Population All (2014)'!$D$11:$I$188,Q$10,0)</f>
        <v>5784911.9010000005</v>
      </c>
      <c r="R23" s="74">
        <f t="shared" si="3"/>
        <v>2854.7762603769261</v>
      </c>
      <c r="S23" s="72">
        <f>VLOOKUP($E23,'NEA Backsheet'!$D$190:$M$367,S$10,0)</f>
        <v>158739.36480690958</v>
      </c>
      <c r="T23" s="73">
        <f>VLOOKUP($E23,'Population All (2014)'!$D$11:$I$188,T$10,0)</f>
        <v>5784911.9010000005</v>
      </c>
      <c r="U23" s="74">
        <f t="shared" si="4"/>
        <v>2744.0238939415713</v>
      </c>
      <c r="V23" s="72">
        <f>VLOOKUP($E23,'NEA Backsheet'!$D$190:$M$367,V$10,0)</f>
        <v>158930.81280106321</v>
      </c>
      <c r="W23" s="73">
        <f>VLOOKUP($E23,'Population All (2014)'!$D$11:$I$188,W$10,0)</f>
        <v>5784911.9010000005</v>
      </c>
      <c r="X23" s="74">
        <f t="shared" si="5"/>
        <v>2747.3333305834763</v>
      </c>
      <c r="Y23" s="72">
        <f>VLOOKUP($E23,'NEA Backsheet'!$D$190:$M$367,Y$10,0)</f>
        <v>160629.76432298016</v>
      </c>
      <c r="Z23" s="73">
        <f>VLOOKUP($E23,'Population All (2014)'!$D$11:$I$188,Z$10,0)</f>
        <v>5784911.9010000005</v>
      </c>
      <c r="AA23" s="74">
        <f t="shared" si="6"/>
        <v>2776.7019977471591</v>
      </c>
      <c r="AB23" s="72">
        <f>VLOOKUP($E23,'NEA Backsheet'!$D$190:$M$367,AB$10,0)</f>
        <v>156913.92483892036</v>
      </c>
      <c r="AC23" s="73">
        <f>VLOOKUP($E23,'Population All (2014)'!$D$11:$I$188,AC$10,0)</f>
        <v>5819339.9109999994</v>
      </c>
      <c r="AD23" s="74">
        <f t="shared" si="7"/>
        <v>2696.4213680371895</v>
      </c>
      <c r="AE23" s="72">
        <f>VLOOKUP($E23,'NEA Backsheet'!$D$7:$M$184,AE$10,0)</f>
        <v>162796.85013246618</v>
      </c>
      <c r="AF23" s="73">
        <f>VLOOKUP($E23,'Population All (2014)'!$D$11:$I$188,AF$10,0)</f>
        <v>5784911.9010000005</v>
      </c>
      <c r="AG23" s="74">
        <f t="shared" si="8"/>
        <v>2814.162997094641</v>
      </c>
      <c r="AH23" s="72">
        <f>VLOOKUP($E23,'NEA Backsheet'!$D$7:$M$184,AH$10,0)</f>
        <v>159420.24291531253</v>
      </c>
      <c r="AI23" s="73">
        <f>VLOOKUP($E23,'Population All (2014)'!$D$11:$I$188,AI$10,0)</f>
        <v>5784911.9010000005</v>
      </c>
      <c r="AJ23" s="74">
        <f t="shared" si="9"/>
        <v>2755.7937898372243</v>
      </c>
      <c r="AK23" s="72">
        <f>VLOOKUP($E23,'NEA Backsheet'!$D$7:$M$184,AK$10,0)</f>
        <v>164031.90156621684</v>
      </c>
      <c r="AL23" s="73">
        <f>VLOOKUP($E23,'Population All (2014)'!$D$11:$I$188,AL$10,0)</f>
        <v>5784911.9010000005</v>
      </c>
      <c r="AM23" s="74">
        <f t="shared" si="10"/>
        <v>2835.5125259187043</v>
      </c>
      <c r="AN23" s="72">
        <f>VLOOKUP($E23,'NEA Backsheet'!$D$7:$M$184,AN$10,0)</f>
        <v>161116.85643792138</v>
      </c>
      <c r="AO23" s="73">
        <f>VLOOKUP($E23,'Population All (2014)'!$D$11:$I$188,AO$10,0)</f>
        <v>5819339.9109999994</v>
      </c>
      <c r="AP23" s="74">
        <f t="shared" si="11"/>
        <v>2768.6448790071613</v>
      </c>
    </row>
    <row r="24" spans="1:46" ht="16.5" customHeight="1">
      <c r="B24" s="42"/>
      <c r="C24" s="43" t="s">
        <v>34</v>
      </c>
      <c r="D24" s="45"/>
      <c r="E24" s="56" t="s">
        <v>33</v>
      </c>
      <c r="F24" s="57" t="s">
        <v>34</v>
      </c>
      <c r="G24" s="72">
        <f>VLOOKUP($E24,'NEA Backsheet'!$D$7:$M$184,G$10,0)</f>
        <v>145167.5978762673</v>
      </c>
      <c r="H24" s="73">
        <f>VLOOKUP($E24,'Population All (2014)'!$D$11:$I$188,H$10,0)</f>
        <v>6072131.676</v>
      </c>
      <c r="I24" s="74">
        <f t="shared" si="0"/>
        <v>2390.7188714309318</v>
      </c>
      <c r="J24" s="72">
        <f>VLOOKUP($E24,'NEA Backsheet'!$D$7:$M$184,J$10,0)</f>
        <v>145140.34788392895</v>
      </c>
      <c r="K24" s="73">
        <f>VLOOKUP($E24,'Population All (2014)'!$D$11:$I$188,K$10,0)</f>
        <v>6072131.676</v>
      </c>
      <c r="L24" s="74">
        <f t="shared" si="1"/>
        <v>2390.2700999978933</v>
      </c>
      <c r="M24" s="72">
        <f>VLOOKUP($E24,'NEA Backsheet'!$D$7:$M$184,M$10,0)</f>
        <v>150653.56135653681</v>
      </c>
      <c r="N24" s="73">
        <f>VLOOKUP($E24,'Population All (2014)'!$D$11:$I$188,N$10,0)</f>
        <v>6072131.676</v>
      </c>
      <c r="O24" s="74">
        <f t="shared" si="2"/>
        <v>2481.0654543608221</v>
      </c>
      <c r="P24" s="72">
        <f>VLOOKUP($E24,'NEA Backsheet'!$D$7:$M$184,P$10,0)</f>
        <v>149246.13060502298</v>
      </c>
      <c r="Q24" s="73">
        <f>VLOOKUP($E24,'Population All (2014)'!$D$11:$I$188,Q$10,0)</f>
        <v>6126014.6440000003</v>
      </c>
      <c r="R24" s="74">
        <f t="shared" si="3"/>
        <v>2436.2679372828311</v>
      </c>
      <c r="S24" s="72">
        <f>VLOOKUP($E24,'NEA Backsheet'!$D$190:$M$367,S$10,0)</f>
        <v>148099.26725440167</v>
      </c>
      <c r="T24" s="73">
        <f>VLOOKUP($E24,'Population All (2014)'!$D$11:$I$188,T$10,0)</f>
        <v>6126014.6440000003</v>
      </c>
      <c r="U24" s="74">
        <f t="shared" si="4"/>
        <v>2417.5467389627361</v>
      </c>
      <c r="V24" s="72">
        <f>VLOOKUP($E24,'NEA Backsheet'!$D$190:$M$367,V$10,0)</f>
        <v>148848.73945175431</v>
      </c>
      <c r="W24" s="73">
        <f>VLOOKUP($E24,'Population All (2014)'!$D$11:$I$188,W$10,0)</f>
        <v>6126014.6440000003</v>
      </c>
      <c r="X24" s="74">
        <f t="shared" si="5"/>
        <v>2429.7809930562466</v>
      </c>
      <c r="Y24" s="72">
        <f>VLOOKUP($E24,'NEA Backsheet'!$D$190:$M$367,Y$10,0)</f>
        <v>153637.3889238</v>
      </c>
      <c r="Z24" s="73">
        <f>VLOOKUP($E24,'Population All (2014)'!$D$11:$I$188,Z$10,0)</f>
        <v>6126014.6440000003</v>
      </c>
      <c r="AA24" s="74">
        <f t="shared" si="6"/>
        <v>2507.9500760625342</v>
      </c>
      <c r="AB24" s="72">
        <f>VLOOKUP($E24,'NEA Backsheet'!$D$190:$M$367,AB$10,0)</f>
        <v>149580.669436942</v>
      </c>
      <c r="AC24" s="73">
        <f>VLOOKUP($E24,'Population All (2014)'!$D$11:$I$188,AC$10,0)</f>
        <v>6179809.0650000013</v>
      </c>
      <c r="AD24" s="74">
        <f t="shared" si="7"/>
        <v>2420.4739638981382</v>
      </c>
      <c r="AE24" s="72">
        <f>VLOOKUP($E24,'NEA Backsheet'!$D$7:$M$184,AE$10,0)</f>
        <v>148625.98715020309</v>
      </c>
      <c r="AF24" s="73">
        <f>VLOOKUP($E24,'Population All (2014)'!$D$11:$I$188,AF$10,0)</f>
        <v>6126014.6440000003</v>
      </c>
      <c r="AG24" s="74">
        <f t="shared" si="8"/>
        <v>2426.14482313998</v>
      </c>
      <c r="AH24" s="72">
        <f>VLOOKUP($E24,'NEA Backsheet'!$D$7:$M$184,AH$10,0)</f>
        <v>147949.614193769</v>
      </c>
      <c r="AI24" s="73">
        <f>VLOOKUP($E24,'Population All (2014)'!$D$11:$I$188,AI$10,0)</f>
        <v>6126014.6440000003</v>
      </c>
      <c r="AJ24" s="74">
        <f t="shared" si="9"/>
        <v>2415.1038283702965</v>
      </c>
      <c r="AK24" s="72">
        <f>VLOOKUP($E24,'NEA Backsheet'!$D$7:$M$184,AK$10,0)</f>
        <v>152561.84609422166</v>
      </c>
      <c r="AL24" s="73">
        <f>VLOOKUP($E24,'Population All (2014)'!$D$11:$I$188,AL$10,0)</f>
        <v>6126014.6440000003</v>
      </c>
      <c r="AM24" s="74">
        <f t="shared" si="10"/>
        <v>2490.3931015516791</v>
      </c>
      <c r="AN24" s="72">
        <f>VLOOKUP($E24,'NEA Backsheet'!$D$7:$M$184,AN$10,0)</f>
        <v>152359.68887955049</v>
      </c>
      <c r="AO24" s="73">
        <f>VLOOKUP($E24,'Population All (2014)'!$D$11:$I$188,AO$10,0)</f>
        <v>6179809.0650000013</v>
      </c>
      <c r="AP24" s="74">
        <f t="shared" si="11"/>
        <v>2465.443305400091</v>
      </c>
    </row>
    <row r="25" spans="1:46" ht="16.5" customHeight="1">
      <c r="B25" s="42"/>
      <c r="C25" s="43" t="s">
        <v>36</v>
      </c>
      <c r="D25" s="45"/>
      <c r="E25" s="56" t="s">
        <v>35</v>
      </c>
      <c r="F25" s="57" t="s">
        <v>36</v>
      </c>
      <c r="G25" s="72">
        <f>VLOOKUP($E25,'NEA Backsheet'!$D$7:$M$184,G$10,0)</f>
        <v>186261.69965123967</v>
      </c>
      <c r="H25" s="73">
        <f>VLOOKUP($E25,'Population All (2014)'!$D$11:$I$188,H$10,0)</f>
        <v>8697366.8169999998</v>
      </c>
      <c r="I25" s="74">
        <f t="shared" si="0"/>
        <v>2141.5872593434815</v>
      </c>
      <c r="J25" s="72">
        <f>VLOOKUP($E25,'NEA Backsheet'!$D$7:$M$184,J$10,0)</f>
        <v>183150.17528414825</v>
      </c>
      <c r="K25" s="73">
        <f>VLOOKUP($E25,'Population All (2014)'!$D$11:$I$188,K$10,0)</f>
        <v>8697366.8169999998</v>
      </c>
      <c r="L25" s="74">
        <f t="shared" si="1"/>
        <v>2105.8117834717541</v>
      </c>
      <c r="M25" s="72">
        <f>VLOOKUP($E25,'NEA Backsheet'!$D$7:$M$184,M$10,0)</f>
        <v>187716.68013265595</v>
      </c>
      <c r="N25" s="73">
        <f>VLOOKUP($E25,'Population All (2014)'!$D$11:$I$188,N$10,0)</f>
        <v>8697366.8169999998</v>
      </c>
      <c r="O25" s="74">
        <f t="shared" si="2"/>
        <v>2158.3162361939503</v>
      </c>
      <c r="P25" s="72">
        <f>VLOOKUP($E25,'NEA Backsheet'!$D$7:$M$184,P$10,0)</f>
        <v>186719.1877110471</v>
      </c>
      <c r="Q25" s="73">
        <f>VLOOKUP($E25,'Population All (2014)'!$D$11:$I$188,Q$10,0)</f>
        <v>8832369.5420000013</v>
      </c>
      <c r="R25" s="74">
        <f t="shared" si="3"/>
        <v>2114.0327838770027</v>
      </c>
      <c r="S25" s="72">
        <f>VLOOKUP($E25,'NEA Backsheet'!$D$190:$M$367,S$10,0)</f>
        <v>186541.48006660078</v>
      </c>
      <c r="T25" s="73">
        <f>VLOOKUP($E25,'Population All (2014)'!$D$11:$I$188,T$10,0)</f>
        <v>8832369.5420000013</v>
      </c>
      <c r="U25" s="74">
        <f t="shared" si="4"/>
        <v>2112.02077969623</v>
      </c>
      <c r="V25" s="72">
        <f>VLOOKUP($E25,'NEA Backsheet'!$D$190:$M$367,V$10,0)</f>
        <v>186587.32505714765</v>
      </c>
      <c r="W25" s="73">
        <f>VLOOKUP($E25,'Population All (2014)'!$D$11:$I$188,W$10,0)</f>
        <v>8832369.5420000013</v>
      </c>
      <c r="X25" s="74">
        <f t="shared" si="5"/>
        <v>2112.5398362226683</v>
      </c>
      <c r="Y25" s="72">
        <f>VLOOKUP($E25,'NEA Backsheet'!$D$190:$M$367,Y$10,0)</f>
        <v>189422.15597827866</v>
      </c>
      <c r="Z25" s="73">
        <f>VLOOKUP($E25,'Population All (2014)'!$D$11:$I$188,Z$10,0)</f>
        <v>8832369.5420000013</v>
      </c>
      <c r="AA25" s="74">
        <f t="shared" si="6"/>
        <v>2144.6357636818934</v>
      </c>
      <c r="AB25" s="72">
        <f>VLOOKUP($E25,'NEA Backsheet'!$D$190:$M$367,AB$10,0)</f>
        <v>186167.63906093774</v>
      </c>
      <c r="AC25" s="73">
        <f>VLOOKUP($E25,'Population All (2014)'!$D$11:$I$188,AC$10,0)</f>
        <v>8958014.0389999989</v>
      </c>
      <c r="AD25" s="74">
        <f t="shared" si="7"/>
        <v>2078.2244619223661</v>
      </c>
      <c r="AE25" s="72">
        <f>VLOOKUP($E25,'NEA Backsheet'!$D$7:$M$184,AE$10,0)</f>
        <v>186054.3988820852</v>
      </c>
      <c r="AF25" s="73">
        <f>VLOOKUP($E25,'Population All (2014)'!$D$11:$I$188,AF$10,0)</f>
        <v>8832369.5420000013</v>
      </c>
      <c r="AG25" s="74">
        <f t="shared" si="8"/>
        <v>2106.506051375598</v>
      </c>
      <c r="AH25" s="72">
        <f>VLOOKUP($E25,'NEA Backsheet'!$D$7:$M$184,AH$10,0)</f>
        <v>186097.26496127294</v>
      </c>
      <c r="AI25" s="73">
        <f>VLOOKUP($E25,'Population All (2014)'!$D$11:$I$188,AI$10,0)</f>
        <v>8832369.5420000013</v>
      </c>
      <c r="AJ25" s="74">
        <f t="shared" si="9"/>
        <v>2106.9913806972927</v>
      </c>
      <c r="AK25" s="72">
        <f>VLOOKUP($E25,'NEA Backsheet'!$D$7:$M$184,AK$10,0)</f>
        <v>188913.77037761448</v>
      </c>
      <c r="AL25" s="73">
        <f>VLOOKUP($E25,'Population All (2014)'!$D$11:$I$188,AL$10,0)</f>
        <v>8832369.5420000013</v>
      </c>
      <c r="AM25" s="74">
        <f t="shared" si="10"/>
        <v>2138.8798269737804</v>
      </c>
      <c r="AN25" s="72">
        <f>VLOOKUP($E25,'NEA Backsheet'!$D$7:$M$184,AN$10,0)</f>
        <v>184802.98418323373</v>
      </c>
      <c r="AO25" s="73">
        <f>VLOOKUP($E25,'Population All (2014)'!$D$11:$I$188,AO$10,0)</f>
        <v>8958014.0389999989</v>
      </c>
      <c r="AP25" s="74">
        <f t="shared" si="11"/>
        <v>2062.9905621789317</v>
      </c>
    </row>
    <row r="26" spans="1:46" ht="16.5" customHeight="1">
      <c r="B26" s="42"/>
      <c r="C26" s="43" t="s">
        <v>38</v>
      </c>
      <c r="D26" s="45"/>
      <c r="E26" s="56" t="s">
        <v>37</v>
      </c>
      <c r="F26" s="57" t="s">
        <v>38</v>
      </c>
      <c r="G26" s="72">
        <f>VLOOKUP($E26,'NEA Backsheet'!$D$7:$M$184,G$10,0)</f>
        <v>200073.1197161547</v>
      </c>
      <c r="H26" s="73">
        <f>VLOOKUP($E26,'Population All (2014)'!$D$11:$I$188,H$10,0)</f>
        <v>8949717.5130000021</v>
      </c>
      <c r="I26" s="74">
        <f t="shared" si="0"/>
        <v>2235.5244109720388</v>
      </c>
      <c r="J26" s="72">
        <f>VLOOKUP($E26,'NEA Backsheet'!$D$7:$M$184,J$10,0)</f>
        <v>200931.90633479616</v>
      </c>
      <c r="K26" s="73">
        <f>VLOOKUP($E26,'Population All (2014)'!$D$11:$I$188,K$10,0)</f>
        <v>8949717.5130000021</v>
      </c>
      <c r="L26" s="74">
        <f t="shared" si="1"/>
        <v>2245.1200950525031</v>
      </c>
      <c r="M26" s="72">
        <f>VLOOKUP($E26,'NEA Backsheet'!$D$7:$M$184,M$10,0)</f>
        <v>210290.06369898454</v>
      </c>
      <c r="N26" s="73">
        <f>VLOOKUP($E26,'Population All (2014)'!$D$11:$I$188,N$10,0)</f>
        <v>8949717.5130000021</v>
      </c>
      <c r="O26" s="74">
        <f t="shared" si="2"/>
        <v>2349.6838128524796</v>
      </c>
      <c r="P26" s="72">
        <f>VLOOKUP($E26,'NEA Backsheet'!$D$7:$M$184,P$10,0)</f>
        <v>209798.6976232212</v>
      </c>
      <c r="Q26" s="73">
        <f>VLOOKUP($E26,'Population All (2014)'!$D$11:$I$188,Q$10,0)</f>
        <v>9024480.6920000017</v>
      </c>
      <c r="R26" s="74">
        <f t="shared" si="3"/>
        <v>2324.7730787346359</v>
      </c>
      <c r="S26" s="72">
        <f>VLOOKUP($E26,'NEA Backsheet'!$D$190:$M$367,S$10,0)</f>
        <v>206772.64273837407</v>
      </c>
      <c r="T26" s="73">
        <f>VLOOKUP($E26,'Population All (2014)'!$D$11:$I$188,T$10,0)</f>
        <v>9024480.6920000017</v>
      </c>
      <c r="U26" s="74">
        <f t="shared" si="4"/>
        <v>2291.2414552747987</v>
      </c>
      <c r="V26" s="72">
        <f>VLOOKUP($E26,'NEA Backsheet'!$D$190:$M$367,V$10,0)</f>
        <v>207434.19474566606</v>
      </c>
      <c r="W26" s="73">
        <f>VLOOKUP($E26,'Population All (2014)'!$D$11:$I$188,W$10,0)</f>
        <v>9024480.6920000017</v>
      </c>
      <c r="X26" s="74">
        <f t="shared" si="5"/>
        <v>2298.5720932347031</v>
      </c>
      <c r="Y26" s="72">
        <f>VLOOKUP($E26,'NEA Backsheet'!$D$190:$M$367,Y$10,0)</f>
        <v>206124.75971103416</v>
      </c>
      <c r="Z26" s="73">
        <f>VLOOKUP($E26,'Population All (2014)'!$D$11:$I$188,Z$10,0)</f>
        <v>9024480.6920000017</v>
      </c>
      <c r="AA26" s="74">
        <f t="shared" si="6"/>
        <v>2284.0622828719561</v>
      </c>
      <c r="AB26" s="72">
        <f>VLOOKUP($E26,'NEA Backsheet'!$D$190:$M$367,AB$10,0)</f>
        <v>205037.4718546815</v>
      </c>
      <c r="AC26" s="73">
        <f>VLOOKUP($E26,'Population All (2014)'!$D$11:$I$188,AC$10,0)</f>
        <v>9097635.1720000003</v>
      </c>
      <c r="AD26" s="74">
        <f t="shared" si="7"/>
        <v>2253.7447147334506</v>
      </c>
      <c r="AE26" s="72">
        <f>VLOOKUP($E26,'NEA Backsheet'!$D$7:$M$184,AE$10,0)</f>
        <v>210660.00568659516</v>
      </c>
      <c r="AF26" s="73">
        <f>VLOOKUP($E26,'Population All (2014)'!$D$11:$I$188,AF$10,0)</f>
        <v>9024480.6920000017</v>
      </c>
      <c r="AG26" s="74">
        <f t="shared" si="8"/>
        <v>2334.3172075634279</v>
      </c>
      <c r="AH26" s="72">
        <f>VLOOKUP($E26,'NEA Backsheet'!$D$7:$M$184,AH$10,0)</f>
        <v>210221.72841316671</v>
      </c>
      <c r="AI26" s="73">
        <f>VLOOKUP($E26,'Population All (2014)'!$D$11:$I$188,AI$10,0)</f>
        <v>9024480.6920000017</v>
      </c>
      <c r="AJ26" s="74">
        <f t="shared" si="9"/>
        <v>2329.4606702358342</v>
      </c>
      <c r="AK26" s="72">
        <f>VLOOKUP($E26,'NEA Backsheet'!$D$7:$M$184,AK$10,0)</f>
        <v>219334.27445876104</v>
      </c>
      <c r="AL26" s="73">
        <f>VLOOKUP($E26,'Population All (2014)'!$D$11:$I$188,AL$10,0)</f>
        <v>9024480.6920000017</v>
      </c>
      <c r="AM26" s="74">
        <f t="shared" si="10"/>
        <v>2430.4365197788716</v>
      </c>
      <c r="AN26" s="72">
        <f>VLOOKUP($E26,'NEA Backsheet'!$D$7:$M$184,AN$10,0)</f>
        <v>213510.99918963382</v>
      </c>
      <c r="AO26" s="73">
        <f>VLOOKUP($E26,'Population All (2014)'!$D$11:$I$188,AO$10,0)</f>
        <v>9097635.1720000003</v>
      </c>
      <c r="AP26" s="74">
        <f t="shared" si="11"/>
        <v>2346.8846041085653</v>
      </c>
    </row>
    <row r="27" spans="1:46" ht="16.5" customHeight="1">
      <c r="B27" s="42"/>
      <c r="C27" s="43" t="s">
        <v>40</v>
      </c>
      <c r="D27" s="45"/>
      <c r="E27" s="56" t="s">
        <v>39</v>
      </c>
      <c r="F27" s="57" t="s">
        <v>40</v>
      </c>
      <c r="G27" s="72">
        <f>VLOOKUP($E27,'NEA Backsheet'!$D$7:$M$184,G$10,0)</f>
        <v>133378.41631568121</v>
      </c>
      <c r="H27" s="73">
        <f>VLOOKUP($E27,'Population All (2014)'!$D$11:$I$188,H$10,0)</f>
        <v>5463519.9620000003</v>
      </c>
      <c r="I27" s="74">
        <f t="shared" si="0"/>
        <v>2441.2543057105649</v>
      </c>
      <c r="J27" s="72">
        <f>VLOOKUP($E27,'NEA Backsheet'!$D$7:$M$184,J$10,0)</f>
        <v>134444.04968480085</v>
      </c>
      <c r="K27" s="73">
        <f>VLOOKUP($E27,'Population All (2014)'!$D$11:$I$188,K$10,0)</f>
        <v>5463519.9620000003</v>
      </c>
      <c r="L27" s="74">
        <f t="shared" si="1"/>
        <v>2460.758826175967</v>
      </c>
      <c r="M27" s="72">
        <f>VLOOKUP($E27,'NEA Backsheet'!$D$7:$M$184,M$10,0)</f>
        <v>143040.60383772277</v>
      </c>
      <c r="N27" s="73">
        <f>VLOOKUP($E27,'Population All (2014)'!$D$11:$I$188,N$10,0)</f>
        <v>5463519.9620000003</v>
      </c>
      <c r="O27" s="74">
        <f t="shared" si="2"/>
        <v>2618.1034357447593</v>
      </c>
      <c r="P27" s="72">
        <f>VLOOKUP($E27,'NEA Backsheet'!$D$7:$M$184,P$10,0)</f>
        <v>143764.55234613488</v>
      </c>
      <c r="Q27" s="73">
        <f>VLOOKUP($E27,'Population All (2014)'!$D$11:$I$188,Q$10,0)</f>
        <v>5505711.4399999995</v>
      </c>
      <c r="R27" s="74">
        <f t="shared" si="3"/>
        <v>2611.1893787541994</v>
      </c>
      <c r="S27" s="72">
        <f>VLOOKUP($E27,'NEA Backsheet'!$D$190:$M$367,S$10,0)</f>
        <v>138776.97665091153</v>
      </c>
      <c r="T27" s="73">
        <f>VLOOKUP($E27,'Population All (2014)'!$D$11:$I$188,T$10,0)</f>
        <v>5505711.4399999995</v>
      </c>
      <c r="U27" s="74">
        <f t="shared" si="4"/>
        <v>2520.6002559936478</v>
      </c>
      <c r="V27" s="72">
        <f>VLOOKUP($E27,'NEA Backsheet'!$D$190:$M$367,V$10,0)</f>
        <v>139953.16336192875</v>
      </c>
      <c r="W27" s="73">
        <f>VLOOKUP($E27,'Population All (2014)'!$D$11:$I$188,W$10,0)</f>
        <v>5505711.4399999995</v>
      </c>
      <c r="X27" s="74">
        <f t="shared" si="5"/>
        <v>2541.9632846201025</v>
      </c>
      <c r="Y27" s="72">
        <f>VLOOKUP($E27,'NEA Backsheet'!$D$190:$M$367,Y$10,0)</f>
        <v>141133.44805677093</v>
      </c>
      <c r="Z27" s="73">
        <f>VLOOKUP($E27,'Population All (2014)'!$D$11:$I$188,Z$10,0)</f>
        <v>5505711.4399999995</v>
      </c>
      <c r="AA27" s="74">
        <f t="shared" si="6"/>
        <v>2563.4007447504537</v>
      </c>
      <c r="AB27" s="72">
        <f>VLOOKUP($E27,'NEA Backsheet'!$D$190:$M$367,AB$10,0)</f>
        <v>138370.1618712169</v>
      </c>
      <c r="AC27" s="73">
        <f>VLOOKUP($E27,'Population All (2014)'!$D$11:$I$188,AC$10,0)</f>
        <v>5545377.5149999997</v>
      </c>
      <c r="AD27" s="74">
        <f t="shared" si="7"/>
        <v>2495.2343009458195</v>
      </c>
      <c r="AE27" s="72">
        <f>VLOOKUP($E27,'NEA Backsheet'!$D$7:$M$184,AE$10,0)</f>
        <v>141982.37587937422</v>
      </c>
      <c r="AF27" s="73">
        <f>VLOOKUP($E27,'Population All (2014)'!$D$11:$I$188,AF$10,0)</f>
        <v>5505711.4399999995</v>
      </c>
      <c r="AG27" s="74">
        <f t="shared" si="8"/>
        <v>2578.8197842670488</v>
      </c>
      <c r="AH27" s="72">
        <f>VLOOKUP($E27,'NEA Backsheet'!$D$7:$M$184,AH$10,0)</f>
        <v>140842.73990855936</v>
      </c>
      <c r="AI27" s="73">
        <f>VLOOKUP($E27,'Population All (2014)'!$D$11:$I$188,AI$10,0)</f>
        <v>5505711.4399999995</v>
      </c>
      <c r="AJ27" s="74">
        <f t="shared" si="9"/>
        <v>2558.1206251622839</v>
      </c>
      <c r="AK27" s="72">
        <f>VLOOKUP($E27,'NEA Backsheet'!$D$7:$M$184,AK$10,0)</f>
        <v>145984.78195268463</v>
      </c>
      <c r="AL27" s="73">
        <f>VLOOKUP($E27,'Population All (2014)'!$D$11:$I$188,AL$10,0)</f>
        <v>5505711.4399999995</v>
      </c>
      <c r="AM27" s="74">
        <f t="shared" si="10"/>
        <v>2651.5153135719847</v>
      </c>
      <c r="AN27" s="72">
        <f>VLOOKUP($E27,'NEA Backsheet'!$D$7:$M$184,AN$10,0)</f>
        <v>143354.48869043036</v>
      </c>
      <c r="AO27" s="73">
        <f>VLOOKUP($E27,'Population All (2014)'!$D$11:$I$188,AO$10,0)</f>
        <v>5545377.5149999997</v>
      </c>
      <c r="AP27" s="74">
        <f t="shared" si="11"/>
        <v>2585.1168527780633</v>
      </c>
    </row>
    <row r="28" spans="1:46" ht="16.5" customHeight="1">
      <c r="B28" s="42" t="s">
        <v>16</v>
      </c>
      <c r="C28" s="43"/>
      <c r="D28" s="45" t="s">
        <v>42</v>
      </c>
      <c r="E28" s="56" t="s">
        <v>41</v>
      </c>
      <c r="F28" s="57" t="s">
        <v>42</v>
      </c>
      <c r="G28" s="72">
        <f>VLOOKUP($E28,'NEA Backsheet'!$D$7:$M$184,G$10,0)</f>
        <v>139897.56320241813</v>
      </c>
      <c r="H28" s="73">
        <f>VLOOKUP($E28,'Population All (2014)'!$D$11:$I$188,H$10,0)</f>
        <v>5387846.7919999994</v>
      </c>
      <c r="I28" s="74">
        <f t="shared" si="0"/>
        <v>2596.5393709810251</v>
      </c>
      <c r="J28" s="72">
        <f>VLOOKUP($E28,'NEA Backsheet'!$D$7:$M$184,J$10,0)</f>
        <v>140178.76181695529</v>
      </c>
      <c r="K28" s="73">
        <f>VLOOKUP($E28,'Population All (2014)'!$D$11:$I$188,K$10,0)</f>
        <v>5387846.7919999994</v>
      </c>
      <c r="L28" s="74">
        <f t="shared" si="1"/>
        <v>2601.7584988700123</v>
      </c>
      <c r="M28" s="72">
        <f>VLOOKUP($E28,'NEA Backsheet'!$D$7:$M$184,M$10,0)</f>
        <v>146027.48583038797</v>
      </c>
      <c r="N28" s="73">
        <f>VLOOKUP($E28,'Population All (2014)'!$D$11:$I$188,N$10,0)</f>
        <v>5387846.7919999994</v>
      </c>
      <c r="O28" s="74">
        <f t="shared" si="2"/>
        <v>2710.3125138452897</v>
      </c>
      <c r="P28" s="72">
        <f>VLOOKUP($E28,'NEA Backsheet'!$D$7:$M$184,P$10,0)</f>
        <v>148345.5593276064</v>
      </c>
      <c r="Q28" s="73">
        <f>VLOOKUP($E28,'Population All (2014)'!$D$11:$I$188,Q$10,0)</f>
        <v>5414873.3680000007</v>
      </c>
      <c r="R28" s="74">
        <f t="shared" si="3"/>
        <v>2739.5942480257536</v>
      </c>
      <c r="S28" s="72">
        <f>VLOOKUP($E28,'NEA Backsheet'!$D$190:$M$367,S$10,0)</f>
        <v>141469.0971826686</v>
      </c>
      <c r="T28" s="73">
        <f>VLOOKUP($E28,'Population All (2014)'!$D$11:$I$188,T$10,0)</f>
        <v>5414873.3680000007</v>
      </c>
      <c r="U28" s="74">
        <f t="shared" si="4"/>
        <v>2612.602134312157</v>
      </c>
      <c r="V28" s="72">
        <f>VLOOKUP($E28,'NEA Backsheet'!$D$190:$M$367,V$10,0)</f>
        <v>140251.38102396519</v>
      </c>
      <c r="W28" s="73">
        <f>VLOOKUP($E28,'Population All (2014)'!$D$11:$I$188,W$10,0)</f>
        <v>5414873.3680000007</v>
      </c>
      <c r="X28" s="74">
        <f t="shared" si="5"/>
        <v>2590.1137753802627</v>
      </c>
      <c r="Y28" s="72">
        <f>VLOOKUP($E28,'NEA Backsheet'!$D$190:$M$367,Y$10,0)</f>
        <v>143163.68145691211</v>
      </c>
      <c r="Z28" s="73">
        <f>VLOOKUP($E28,'Population All (2014)'!$D$11:$I$188,Z$10,0)</f>
        <v>5414873.3680000007</v>
      </c>
      <c r="AA28" s="74">
        <f t="shared" si="6"/>
        <v>2643.8971279173243</v>
      </c>
      <c r="AB28" s="72">
        <f>VLOOKUP($E28,'NEA Backsheet'!$D$190:$M$367,AB$10,0)</f>
        <v>140352.48130710845</v>
      </c>
      <c r="AC28" s="73">
        <f>VLOOKUP($E28,'Population All (2014)'!$D$11:$I$188,AC$10,0)</f>
        <v>5440980.2720000008</v>
      </c>
      <c r="AD28" s="74">
        <f t="shared" si="7"/>
        <v>2579.5440213113943</v>
      </c>
      <c r="AE28" s="72">
        <f>VLOOKUP($E28,'NEA Backsheet'!$D$7:$M$184,AE$10,0)</f>
        <v>147163.86202046534</v>
      </c>
      <c r="AF28" s="73">
        <f>VLOOKUP($E28,'Population All (2014)'!$D$11:$I$188,AF$10,0)</f>
        <v>5414873.3680000007</v>
      </c>
      <c r="AG28" s="74">
        <f t="shared" si="8"/>
        <v>2717.7710727300118</v>
      </c>
      <c r="AH28" s="72">
        <f>VLOOKUP($E28,'NEA Backsheet'!$D$7:$M$184,AH$10,0)</f>
        <v>146919.78455587375</v>
      </c>
      <c r="AI28" s="73">
        <f>VLOOKUP($E28,'Population All (2014)'!$D$11:$I$188,AI$10,0)</f>
        <v>5414873.3680000007</v>
      </c>
      <c r="AJ28" s="74">
        <f t="shared" si="9"/>
        <v>2713.2635349169577</v>
      </c>
      <c r="AK28" s="72">
        <f>VLOOKUP($E28,'NEA Backsheet'!$D$7:$M$184,AK$10,0)</f>
        <v>148285.6027252613</v>
      </c>
      <c r="AL28" s="73">
        <f>VLOOKUP($E28,'Population All (2014)'!$D$11:$I$188,AL$10,0)</f>
        <v>5414873.3680000007</v>
      </c>
      <c r="AM28" s="74">
        <f t="shared" si="10"/>
        <v>2738.4869903251501</v>
      </c>
      <c r="AN28" s="72">
        <f>VLOOKUP($E28,'NEA Backsheet'!$D$7:$M$184,AN$10,0)</f>
        <v>148210.24285436681</v>
      </c>
      <c r="AO28" s="73">
        <f>VLOOKUP($E28,'Population All (2014)'!$D$11:$I$188,AO$10,0)</f>
        <v>5440980.2720000008</v>
      </c>
      <c r="AP28" s="74">
        <f t="shared" si="11"/>
        <v>2723.9621436798107</v>
      </c>
    </row>
    <row r="29" spans="1:46" ht="16.5" customHeight="1">
      <c r="B29" s="42" t="s">
        <v>16</v>
      </c>
      <c r="C29" s="43"/>
      <c r="D29" s="45" t="s">
        <v>44</v>
      </c>
      <c r="E29" s="56" t="s">
        <v>43</v>
      </c>
      <c r="F29" s="57" t="s">
        <v>44</v>
      </c>
      <c r="G29" s="72">
        <f>VLOOKUP($E29,'NEA Backsheet'!$D$7:$M$184,G$10,0)</f>
        <v>92998.586008054204</v>
      </c>
      <c r="H29" s="73">
        <f>VLOOKUP($E29,'Population All (2014)'!$D$11:$I$188,H$10,0)</f>
        <v>3124405.8249999997</v>
      </c>
      <c r="I29" s="74">
        <f t="shared" si="0"/>
        <v>2976.5206959967891</v>
      </c>
      <c r="J29" s="72">
        <f>VLOOKUP($E29,'NEA Backsheet'!$D$7:$M$184,J$10,0)</f>
        <v>91967.606931059301</v>
      </c>
      <c r="K29" s="73">
        <f>VLOOKUP($E29,'Population All (2014)'!$D$11:$I$188,K$10,0)</f>
        <v>3124405.8249999997</v>
      </c>
      <c r="L29" s="74">
        <f t="shared" si="1"/>
        <v>2943.5230915004236</v>
      </c>
      <c r="M29" s="72">
        <f>VLOOKUP($E29,'NEA Backsheet'!$D$7:$M$184,M$10,0)</f>
        <v>91348.282408173909</v>
      </c>
      <c r="N29" s="73">
        <f>VLOOKUP($E29,'Population All (2014)'!$D$11:$I$188,N$10,0)</f>
        <v>3124405.8249999997</v>
      </c>
      <c r="O29" s="74">
        <f t="shared" si="2"/>
        <v>2923.7009378630869</v>
      </c>
      <c r="P29" s="72">
        <f>VLOOKUP($E29,'NEA Backsheet'!$D$7:$M$184,P$10,0)</f>
        <v>93788.960419332361</v>
      </c>
      <c r="Q29" s="73">
        <f>VLOOKUP($E29,'Population All (2014)'!$D$11:$I$188,Q$10,0)</f>
        <v>3132652.7380000008</v>
      </c>
      <c r="R29" s="74">
        <f t="shared" si="3"/>
        <v>2993.915006334556</v>
      </c>
      <c r="S29" s="72">
        <f>VLOOKUP($E29,'NEA Backsheet'!$D$190:$M$367,S$10,0)</f>
        <v>94204.732329829436</v>
      </c>
      <c r="T29" s="73">
        <f>VLOOKUP($E29,'Population All (2014)'!$D$11:$I$188,T$10,0)</f>
        <v>3132652.7380000008</v>
      </c>
      <c r="U29" s="74">
        <f t="shared" si="4"/>
        <v>3007.1872054983392</v>
      </c>
      <c r="V29" s="72">
        <f>VLOOKUP($E29,'NEA Backsheet'!$D$190:$M$367,V$10,0)</f>
        <v>92537.775483821868</v>
      </c>
      <c r="W29" s="73">
        <f>VLOOKUP($E29,'Population All (2014)'!$D$11:$I$188,W$10,0)</f>
        <v>3132652.7380000008</v>
      </c>
      <c r="X29" s="74">
        <f t="shared" si="5"/>
        <v>2953.9748967803353</v>
      </c>
      <c r="Y29" s="72">
        <f>VLOOKUP($E29,'NEA Backsheet'!$D$190:$M$367,Y$10,0)</f>
        <v>95279.763849529365</v>
      </c>
      <c r="Z29" s="73">
        <f>VLOOKUP($E29,'Population All (2014)'!$D$11:$I$188,Z$10,0)</f>
        <v>3132652.7380000008</v>
      </c>
      <c r="AA29" s="74">
        <f t="shared" si="6"/>
        <v>3041.5041761175044</v>
      </c>
      <c r="AB29" s="72">
        <f>VLOOKUP($E29,'NEA Backsheet'!$D$190:$M$367,AB$10,0)</f>
        <v>92194.687615750969</v>
      </c>
      <c r="AC29" s="73">
        <f>VLOOKUP($E29,'Population All (2014)'!$D$11:$I$188,AC$10,0)</f>
        <v>3140674.6669999999</v>
      </c>
      <c r="AD29" s="74">
        <f t="shared" si="7"/>
        <v>2935.5058193218129</v>
      </c>
      <c r="AE29" s="72">
        <f>VLOOKUP($E29,'NEA Backsheet'!$D$7:$M$184,AE$10,0)</f>
        <v>94033.302502084858</v>
      </c>
      <c r="AF29" s="73">
        <f>VLOOKUP($E29,'Population All (2014)'!$D$11:$I$188,AF$10,0)</f>
        <v>3132652.7380000008</v>
      </c>
      <c r="AG29" s="74">
        <f t="shared" si="8"/>
        <v>3001.7148521262247</v>
      </c>
      <c r="AH29" s="72">
        <f>VLOOKUP($E29,'NEA Backsheet'!$D$7:$M$184,AH$10,0)</f>
        <v>93933.083264793298</v>
      </c>
      <c r="AI29" s="73">
        <f>VLOOKUP($E29,'Population All (2014)'!$D$11:$I$188,AI$10,0)</f>
        <v>3132652.7380000008</v>
      </c>
      <c r="AJ29" s="74">
        <f t="shared" si="9"/>
        <v>2998.5156709314542</v>
      </c>
      <c r="AK29" s="72">
        <f>VLOOKUP($E29,'NEA Backsheet'!$D$7:$M$184,AK$10,0)</f>
        <v>96533.407177014495</v>
      </c>
      <c r="AL29" s="73">
        <f>VLOOKUP($E29,'Population All (2014)'!$D$11:$I$188,AL$10,0)</f>
        <v>3132652.7380000008</v>
      </c>
      <c r="AM29" s="74">
        <f t="shared" si="10"/>
        <v>3081.5227620360156</v>
      </c>
      <c r="AN29" s="72">
        <f>VLOOKUP($E29,'NEA Backsheet'!$D$7:$M$184,AN$10,0)</f>
        <v>94753.227564574438</v>
      </c>
      <c r="AO29" s="73">
        <f>VLOOKUP($E29,'Population All (2014)'!$D$11:$I$188,AO$10,0)</f>
        <v>3140674.6669999999</v>
      </c>
      <c r="AP29" s="74">
        <f t="shared" si="11"/>
        <v>3016.9704796289375</v>
      </c>
    </row>
    <row r="30" spans="1:46" ht="16.5" customHeight="1">
      <c r="B30" s="42" t="s">
        <v>16</v>
      </c>
      <c r="C30" s="43"/>
      <c r="D30" s="45" t="s">
        <v>46</v>
      </c>
      <c r="E30" s="56" t="s">
        <v>45</v>
      </c>
      <c r="F30" s="57" t="s">
        <v>46</v>
      </c>
      <c r="G30" s="72">
        <f>VLOOKUP($E30,'NEA Backsheet'!$D$7:$M$184,G$10,0)</f>
        <v>76923.608464887046</v>
      </c>
      <c r="H30" s="73">
        <f>VLOOKUP($E30,'Population All (2014)'!$D$11:$I$188,H$10,0)</f>
        <v>2437476.8419999997</v>
      </c>
      <c r="I30" s="74">
        <f t="shared" si="0"/>
        <v>3155.8703303113084</v>
      </c>
      <c r="J30" s="72">
        <f>VLOOKUP($E30,'NEA Backsheet'!$D$7:$M$184,J$10,0)</f>
        <v>76908.481584065448</v>
      </c>
      <c r="K30" s="73">
        <f>VLOOKUP($E30,'Population All (2014)'!$D$11:$I$188,K$10,0)</f>
        <v>2437476.8419999997</v>
      </c>
      <c r="L30" s="74">
        <f t="shared" si="1"/>
        <v>3155.249734432778</v>
      </c>
      <c r="M30" s="72">
        <f>VLOOKUP($E30,'NEA Backsheet'!$D$7:$M$184,M$10,0)</f>
        <v>79461.901702324409</v>
      </c>
      <c r="N30" s="73">
        <f>VLOOKUP($E30,'Population All (2014)'!$D$11:$I$188,N$10,0)</f>
        <v>2437476.8419999997</v>
      </c>
      <c r="O30" s="74">
        <f t="shared" si="2"/>
        <v>3260.0064268559076</v>
      </c>
      <c r="P30" s="72">
        <f>VLOOKUP($E30,'NEA Backsheet'!$D$7:$M$184,P$10,0)</f>
        <v>78949.162853510075</v>
      </c>
      <c r="Q30" s="73">
        <f>VLOOKUP($E30,'Population All (2014)'!$D$11:$I$188,Q$10,0)</f>
        <v>2445241.9909999995</v>
      </c>
      <c r="R30" s="74">
        <f t="shared" si="3"/>
        <v>3228.685060378145</v>
      </c>
      <c r="S30" s="72">
        <f>VLOOKUP($E30,'NEA Backsheet'!$D$190:$M$367,S$10,0)</f>
        <v>77900.168234625686</v>
      </c>
      <c r="T30" s="73">
        <f>VLOOKUP($E30,'Population All (2014)'!$D$11:$I$188,T$10,0)</f>
        <v>2445241.9909999995</v>
      </c>
      <c r="U30" s="74">
        <f t="shared" si="4"/>
        <v>3185.7856409036981</v>
      </c>
      <c r="V30" s="72">
        <f>VLOOKUP($E30,'NEA Backsheet'!$D$190:$M$367,V$10,0)</f>
        <v>77942.177095945721</v>
      </c>
      <c r="W30" s="73">
        <f>VLOOKUP($E30,'Population All (2014)'!$D$11:$I$188,W$10,0)</f>
        <v>2445241.9909999995</v>
      </c>
      <c r="X30" s="74">
        <f t="shared" si="5"/>
        <v>3187.5036247054923</v>
      </c>
      <c r="Y30" s="72">
        <f>VLOOKUP($E30,'NEA Backsheet'!$D$190:$M$367,Y$10,0)</f>
        <v>80013.030434365282</v>
      </c>
      <c r="Z30" s="73">
        <f>VLOOKUP($E30,'Population All (2014)'!$D$11:$I$188,Z$10,0)</f>
        <v>2445241.9909999995</v>
      </c>
      <c r="AA30" s="74">
        <f t="shared" si="6"/>
        <v>3272.1927207557637</v>
      </c>
      <c r="AB30" s="72">
        <f>VLOOKUP($E30,'NEA Backsheet'!$D$190:$M$367,AB$10,0)</f>
        <v>76801.895309696047</v>
      </c>
      <c r="AC30" s="73">
        <f>VLOOKUP($E30,'Population All (2014)'!$D$11:$I$188,AC$10,0)</f>
        <v>2453026.0320000001</v>
      </c>
      <c r="AD30" s="74">
        <f t="shared" si="7"/>
        <v>3130.9042100575653</v>
      </c>
      <c r="AE30" s="72">
        <f>VLOOKUP($E30,'NEA Backsheet'!$D$7:$M$184,AE$10,0)</f>
        <v>79964.373233562874</v>
      </c>
      <c r="AF30" s="73">
        <f>VLOOKUP($E30,'Population All (2014)'!$D$11:$I$188,AF$10,0)</f>
        <v>2445241.9909999995</v>
      </c>
      <c r="AG30" s="74">
        <f t="shared" si="8"/>
        <v>3270.2028481385951</v>
      </c>
      <c r="AH30" s="72">
        <f>VLOOKUP($E30,'NEA Backsheet'!$D$7:$M$184,AH$10,0)</f>
        <v>79773.787173858975</v>
      </c>
      <c r="AI30" s="73">
        <f>VLOOKUP($E30,'Population All (2014)'!$D$11:$I$188,AI$10,0)</f>
        <v>2445241.9909999995</v>
      </c>
      <c r="AJ30" s="74">
        <f t="shared" si="9"/>
        <v>3262.4086886891264</v>
      </c>
      <c r="AK30" s="72">
        <f>VLOOKUP($E30,'NEA Backsheet'!$D$7:$M$184,AK$10,0)</f>
        <v>80033.126341995478</v>
      </c>
      <c r="AL30" s="73">
        <f>VLOOKUP($E30,'Population All (2014)'!$D$11:$I$188,AL$10,0)</f>
        <v>2445241.9909999995</v>
      </c>
      <c r="AM30" s="74">
        <f t="shared" si="10"/>
        <v>3273.0145579278778</v>
      </c>
      <c r="AN30" s="72">
        <f>VLOOKUP($E30,'NEA Backsheet'!$D$7:$M$184,AN$10,0)</f>
        <v>79045.099110210125</v>
      </c>
      <c r="AO30" s="73">
        <f>VLOOKUP($E30,'Population All (2014)'!$D$11:$I$188,AO$10,0)</f>
        <v>2453026.0320000001</v>
      </c>
      <c r="AP30" s="74">
        <f t="shared" si="11"/>
        <v>3222.3506020343011</v>
      </c>
    </row>
    <row r="31" spans="1:46" ht="16.5" customHeight="1">
      <c r="B31" s="42" t="s">
        <v>16</v>
      </c>
      <c r="C31" s="43"/>
      <c r="D31" s="45" t="s">
        <v>48</v>
      </c>
      <c r="E31" s="56" t="s">
        <v>47</v>
      </c>
      <c r="F31" s="57" t="s">
        <v>48</v>
      </c>
      <c r="G31" s="72">
        <f>VLOOKUP($E31,'NEA Backsheet'!$D$7:$M$184,G$10,0)</f>
        <v>96967.970624847803</v>
      </c>
      <c r="H31" s="73">
        <f>VLOOKUP($E31,'Population All (2014)'!$D$11:$I$188,H$10,0)</f>
        <v>3756323.301</v>
      </c>
      <c r="I31" s="74">
        <f t="shared" si="0"/>
        <v>2581.4596576134222</v>
      </c>
      <c r="J31" s="72">
        <f>VLOOKUP($E31,'NEA Backsheet'!$D$7:$M$184,J$10,0)</f>
        <v>96916.793907756248</v>
      </c>
      <c r="K31" s="73">
        <f>VLOOKUP($E31,'Population All (2014)'!$D$11:$I$188,K$10,0)</f>
        <v>3756323.301</v>
      </c>
      <c r="L31" s="74">
        <f t="shared" si="1"/>
        <v>2580.0972424805732</v>
      </c>
      <c r="M31" s="72">
        <f>VLOOKUP($E31,'NEA Backsheet'!$D$7:$M$184,M$10,0)</f>
        <v>103265.80812018314</v>
      </c>
      <c r="N31" s="73">
        <f>VLOOKUP($E31,'Population All (2014)'!$D$11:$I$188,N$10,0)</f>
        <v>3756323.301</v>
      </c>
      <c r="O31" s="74">
        <f t="shared" si="2"/>
        <v>2749.1192808854325</v>
      </c>
      <c r="P31" s="72">
        <f>VLOOKUP($E31,'NEA Backsheet'!$D$7:$M$184,P$10,0)</f>
        <v>102795.83102147927</v>
      </c>
      <c r="Q31" s="73">
        <f>VLOOKUP($E31,'Population All (2014)'!$D$11:$I$188,Q$10,0)</f>
        <v>3774487.165</v>
      </c>
      <c r="R31" s="74">
        <f t="shared" si="3"/>
        <v>2723.4383514317574</v>
      </c>
      <c r="S31" s="72">
        <f>VLOOKUP($E31,'NEA Backsheet'!$D$190:$M$367,S$10,0)</f>
        <v>99482.025451905414</v>
      </c>
      <c r="T31" s="73">
        <f>VLOOKUP($E31,'Population All (2014)'!$D$11:$I$188,T$10,0)</f>
        <v>3774487.165</v>
      </c>
      <c r="U31" s="74">
        <f t="shared" si="4"/>
        <v>2635.6434954761703</v>
      </c>
      <c r="V31" s="72">
        <f>VLOOKUP($E31,'NEA Backsheet'!$D$190:$M$367,V$10,0)</f>
        <v>99392.975682183474</v>
      </c>
      <c r="W31" s="73">
        <f>VLOOKUP($E31,'Population All (2014)'!$D$11:$I$188,W$10,0)</f>
        <v>3774487.165</v>
      </c>
      <c r="X31" s="74">
        <f t="shared" si="5"/>
        <v>2633.2842406733544</v>
      </c>
      <c r="Y31" s="72">
        <f>VLOOKUP($E31,'NEA Backsheet'!$D$190:$M$367,Y$10,0)</f>
        <v>101583.65328806541</v>
      </c>
      <c r="Z31" s="73">
        <f>VLOOKUP($E31,'Population All (2014)'!$D$11:$I$188,Z$10,0)</f>
        <v>3774487.165</v>
      </c>
      <c r="AA31" s="74">
        <f t="shared" si="6"/>
        <v>2691.3233201593207</v>
      </c>
      <c r="AB31" s="72">
        <f>VLOOKUP($E31,'NEA Backsheet'!$D$190:$M$367,AB$10,0)</f>
        <v>99218.243092714605</v>
      </c>
      <c r="AC31" s="73">
        <f>VLOOKUP($E31,'Population All (2014)'!$D$11:$I$188,AC$10,0)</f>
        <v>3792395.3450000002</v>
      </c>
      <c r="AD31" s="74">
        <f t="shared" si="7"/>
        <v>2616.242086245747</v>
      </c>
      <c r="AE31" s="72">
        <f>VLOOKUP($E31,'NEA Backsheet'!$D$7:$M$184,AE$10,0)</f>
        <v>102099.28761569574</v>
      </c>
      <c r="AF31" s="73">
        <f>VLOOKUP($E31,'Population All (2014)'!$D$11:$I$188,AF$10,0)</f>
        <v>3774487.165</v>
      </c>
      <c r="AG31" s="74">
        <f t="shared" si="8"/>
        <v>2704.9843635034781</v>
      </c>
      <c r="AH31" s="72">
        <f>VLOOKUP($E31,'NEA Backsheet'!$D$7:$M$184,AH$10,0)</f>
        <v>100691.73735973726</v>
      </c>
      <c r="AI31" s="73">
        <f>VLOOKUP($E31,'Population All (2014)'!$D$11:$I$188,AI$10,0)</f>
        <v>3774487.165</v>
      </c>
      <c r="AJ31" s="74">
        <f t="shared" si="9"/>
        <v>2667.6931979907067</v>
      </c>
      <c r="AK31" s="72">
        <f>VLOOKUP($E31,'NEA Backsheet'!$D$7:$M$184,AK$10,0)</f>
        <v>106431.97369745806</v>
      </c>
      <c r="AL31" s="73">
        <f>VLOOKUP($E31,'Population All (2014)'!$D$11:$I$188,AL$10,0)</f>
        <v>3774487.165</v>
      </c>
      <c r="AM31" s="74">
        <f t="shared" si="10"/>
        <v>2819.773098829919</v>
      </c>
      <c r="AN31" s="72">
        <f>VLOOKUP($E31,'NEA Backsheet'!$D$7:$M$184,AN$10,0)</f>
        <v>105433.05951918301</v>
      </c>
      <c r="AO31" s="73">
        <f>VLOOKUP($E31,'Population All (2014)'!$D$11:$I$188,AO$10,0)</f>
        <v>3792395.3450000002</v>
      </c>
      <c r="AP31" s="74">
        <f t="shared" si="11"/>
        <v>2780.117839195982</v>
      </c>
    </row>
    <row r="32" spans="1:46" ht="16.5" customHeight="1">
      <c r="B32" s="42" t="s">
        <v>18</v>
      </c>
      <c r="C32" s="43"/>
      <c r="D32" s="45" t="s">
        <v>50</v>
      </c>
      <c r="E32" s="56" t="s">
        <v>49</v>
      </c>
      <c r="F32" s="57" t="s">
        <v>50</v>
      </c>
      <c r="G32" s="72">
        <f>VLOOKUP($E32,'NEA Backsheet'!$D$7:$M$184,G$10,0)</f>
        <v>110275.70881309229</v>
      </c>
      <c r="H32" s="73">
        <f>VLOOKUP($E32,'Population All (2014)'!$D$11:$I$188,H$10,0)</f>
        <v>4153525.2629999998</v>
      </c>
      <c r="I32" s="74">
        <f t="shared" si="0"/>
        <v>2654.9906845502746</v>
      </c>
      <c r="J32" s="72">
        <f>VLOOKUP($E32,'NEA Backsheet'!$D$7:$M$184,J$10,0)</f>
        <v>112602.54352902889</v>
      </c>
      <c r="K32" s="73">
        <f>VLOOKUP($E32,'Population All (2014)'!$D$11:$I$188,K$10,0)</f>
        <v>4153525.2629999998</v>
      </c>
      <c r="L32" s="74">
        <f t="shared" si="1"/>
        <v>2711.0114035444331</v>
      </c>
      <c r="M32" s="72">
        <f>VLOOKUP($E32,'NEA Backsheet'!$D$7:$M$184,M$10,0)</f>
        <v>120296.19615207883</v>
      </c>
      <c r="N32" s="73">
        <f>VLOOKUP($E32,'Population All (2014)'!$D$11:$I$188,N$10,0)</f>
        <v>4153525.2629999998</v>
      </c>
      <c r="O32" s="74">
        <f t="shared" si="2"/>
        <v>2896.2432761319365</v>
      </c>
      <c r="P32" s="72">
        <f>VLOOKUP($E32,'NEA Backsheet'!$D$7:$M$184,P$10,0)</f>
        <v>118842.52440377789</v>
      </c>
      <c r="Q32" s="73">
        <f>VLOOKUP($E32,'Population All (2014)'!$D$11:$I$188,Q$10,0)</f>
        <v>4183037.3470000005</v>
      </c>
      <c r="R32" s="74">
        <f t="shared" si="3"/>
        <v>2841.0581724547501</v>
      </c>
      <c r="S32" s="72">
        <f>VLOOKUP($E32,'NEA Backsheet'!$D$190:$M$367,S$10,0)</f>
        <v>114552.45372499478</v>
      </c>
      <c r="T32" s="73">
        <f>VLOOKUP($E32,'Population All (2014)'!$D$11:$I$188,T$10,0)</f>
        <v>4183037.3470000005</v>
      </c>
      <c r="U32" s="74">
        <f t="shared" si="4"/>
        <v>2738.4994257139429</v>
      </c>
      <c r="V32" s="72">
        <f>VLOOKUP($E32,'NEA Backsheet'!$D$190:$M$367,V$10,0)</f>
        <v>114749.79900756943</v>
      </c>
      <c r="W32" s="73">
        <f>VLOOKUP($E32,'Population All (2014)'!$D$11:$I$188,W$10,0)</f>
        <v>4183037.3470000005</v>
      </c>
      <c r="X32" s="74">
        <f t="shared" si="5"/>
        <v>2743.2171766256383</v>
      </c>
      <c r="Y32" s="72">
        <f>VLOOKUP($E32,'NEA Backsheet'!$D$190:$M$367,Y$10,0)</f>
        <v>115017.54733252728</v>
      </c>
      <c r="Z32" s="73">
        <f>VLOOKUP($E32,'Population All (2014)'!$D$11:$I$188,Z$10,0)</f>
        <v>4183037.3470000005</v>
      </c>
      <c r="AA32" s="74">
        <f t="shared" si="6"/>
        <v>2749.6179878722769</v>
      </c>
      <c r="AB32" s="72">
        <f>VLOOKUP($E32,'NEA Backsheet'!$D$190:$M$367,AB$10,0)</f>
        <v>112593.71874771541</v>
      </c>
      <c r="AC32" s="73">
        <f>VLOOKUP($E32,'Population All (2014)'!$D$11:$I$188,AC$10,0)</f>
        <v>4211622.7649999997</v>
      </c>
      <c r="AD32" s="74">
        <f t="shared" si="7"/>
        <v>2673.4046478095579</v>
      </c>
      <c r="AE32" s="72">
        <f>VLOOKUP($E32,'NEA Backsheet'!$D$7:$M$184,AE$10,0)</f>
        <v>117094.67387461546</v>
      </c>
      <c r="AF32" s="73">
        <f>VLOOKUP($E32,'Population All (2014)'!$D$11:$I$188,AF$10,0)</f>
        <v>4183037.3470000005</v>
      </c>
      <c r="AG32" s="74">
        <f t="shared" si="8"/>
        <v>2799.2739285149742</v>
      </c>
      <c r="AH32" s="72">
        <f>VLOOKUP($E32,'NEA Backsheet'!$D$7:$M$184,AH$10,0)</f>
        <v>114799.84650518518</v>
      </c>
      <c r="AI32" s="73">
        <f>VLOOKUP($E32,'Population All (2014)'!$D$11:$I$188,AI$10,0)</f>
        <v>4183037.3470000005</v>
      </c>
      <c r="AJ32" s="74">
        <f t="shared" si="9"/>
        <v>2744.4136158028227</v>
      </c>
      <c r="AK32" s="72">
        <f>VLOOKUP($E32,'NEA Backsheet'!$D$7:$M$184,AK$10,0)</f>
        <v>118294.41207018684</v>
      </c>
      <c r="AL32" s="73">
        <f>VLOOKUP($E32,'Population All (2014)'!$D$11:$I$188,AL$10,0)</f>
        <v>4183037.3470000005</v>
      </c>
      <c r="AM32" s="74">
        <f t="shared" si="10"/>
        <v>2827.9549584950628</v>
      </c>
      <c r="AN32" s="72">
        <f>VLOOKUP($E32,'NEA Backsheet'!$D$7:$M$184,AN$10,0)</f>
        <v>116452.03877693637</v>
      </c>
      <c r="AO32" s="73">
        <f>VLOOKUP($E32,'Population All (2014)'!$D$11:$I$188,AO$10,0)</f>
        <v>4211622.7649999997</v>
      </c>
      <c r="AP32" s="74">
        <f t="shared" si="11"/>
        <v>2765.0158923228346</v>
      </c>
      <c r="AT32" s="26"/>
    </row>
    <row r="33" spans="2:42" s="26" customFormat="1" ht="16.5" customHeight="1">
      <c r="B33" s="42" t="s">
        <v>18</v>
      </c>
      <c r="C33" s="43"/>
      <c r="D33" s="45" t="s">
        <v>52</v>
      </c>
      <c r="E33" s="56" t="s">
        <v>51</v>
      </c>
      <c r="F33" s="57" t="s">
        <v>52</v>
      </c>
      <c r="G33" s="72">
        <f>VLOOKUP($E33,'NEA Backsheet'!$D$7:$M$184,G$10,0)</f>
        <v>111264.09904975801</v>
      </c>
      <c r="H33" s="73">
        <f>VLOOKUP($E33,'Population All (2014)'!$D$11:$I$188,H$10,0)</f>
        <v>4593669.8789999997</v>
      </c>
      <c r="I33" s="74">
        <f t="shared" si="0"/>
        <v>2422.117870472207</v>
      </c>
      <c r="J33" s="72">
        <f>VLOOKUP($E33,'NEA Backsheet'!$D$7:$M$184,J$10,0)</f>
        <v>111648.08340520048</v>
      </c>
      <c r="K33" s="73">
        <f>VLOOKUP($E33,'Population All (2014)'!$D$11:$I$188,K$10,0)</f>
        <v>4593669.8789999997</v>
      </c>
      <c r="L33" s="74">
        <f t="shared" si="1"/>
        <v>2430.4768593755643</v>
      </c>
      <c r="M33" s="72">
        <f>VLOOKUP($E33,'NEA Backsheet'!$D$7:$M$184,M$10,0)</f>
        <v>115068.83616980561</v>
      </c>
      <c r="N33" s="73">
        <f>VLOOKUP($E33,'Population All (2014)'!$D$11:$I$188,N$10,0)</f>
        <v>4593669.8789999997</v>
      </c>
      <c r="O33" s="74">
        <f t="shared" si="2"/>
        <v>2504.9435244757956</v>
      </c>
      <c r="P33" s="72">
        <f>VLOOKUP($E33,'NEA Backsheet'!$D$7:$M$184,P$10,0)</f>
        <v>113550.5007151621</v>
      </c>
      <c r="Q33" s="73">
        <f>VLOOKUP($E33,'Population All (2014)'!$D$11:$I$188,Q$10,0)</f>
        <v>4639287.455000001</v>
      </c>
      <c r="R33" s="74">
        <f t="shared" si="3"/>
        <v>2447.5849323107332</v>
      </c>
      <c r="S33" s="72">
        <f>VLOOKUP($E33,'NEA Backsheet'!$D$190:$M$367,S$10,0)</f>
        <v>113012.60516378275</v>
      </c>
      <c r="T33" s="73">
        <f>VLOOKUP($E33,'Population All (2014)'!$D$11:$I$188,T$10,0)</f>
        <v>4639287.455000001</v>
      </c>
      <c r="U33" s="74">
        <f t="shared" si="4"/>
        <v>2435.9905752764512</v>
      </c>
      <c r="V33" s="72">
        <f>VLOOKUP($E33,'NEA Backsheet'!$D$190:$M$367,V$10,0)</f>
        <v>113188.73478809686</v>
      </c>
      <c r="W33" s="73">
        <f>VLOOKUP($E33,'Population All (2014)'!$D$11:$I$188,W$10,0)</f>
        <v>4639287.455000001</v>
      </c>
      <c r="X33" s="74">
        <f t="shared" si="5"/>
        <v>2439.7870553614325</v>
      </c>
      <c r="Y33" s="72">
        <f>VLOOKUP($E33,'NEA Backsheet'!$D$190:$M$367,Y$10,0)</f>
        <v>115153.33017725164</v>
      </c>
      <c r="Z33" s="73">
        <f>VLOOKUP($E33,'Population All (2014)'!$D$11:$I$188,Z$10,0)</f>
        <v>4639287.455000001</v>
      </c>
      <c r="AA33" s="74">
        <f t="shared" si="6"/>
        <v>2482.1339762670864</v>
      </c>
      <c r="AB33" s="72">
        <f>VLOOKUP($E33,'NEA Backsheet'!$D$190:$M$367,AB$10,0)</f>
        <v>113464.65757016496</v>
      </c>
      <c r="AC33" s="73">
        <f>VLOOKUP($E33,'Population All (2014)'!$D$11:$I$188,AC$10,0)</f>
        <v>4683946.5539999995</v>
      </c>
      <c r="AD33" s="74">
        <f t="shared" si="7"/>
        <v>2422.4157184985029</v>
      </c>
      <c r="AE33" s="72">
        <f>VLOOKUP($E33,'NEA Backsheet'!$D$7:$M$184,AE$10,0)</f>
        <v>115414.27681369995</v>
      </c>
      <c r="AF33" s="73">
        <f>VLOOKUP($E33,'Population All (2014)'!$D$11:$I$188,AF$10,0)</f>
        <v>4639287.455000001</v>
      </c>
      <c r="AG33" s="74">
        <f t="shared" si="8"/>
        <v>2487.7586899538201</v>
      </c>
      <c r="AH33" s="72">
        <f>VLOOKUP($E33,'NEA Backsheet'!$D$7:$M$184,AH$10,0)</f>
        <v>114825.62537612647</v>
      </c>
      <c r="AI33" s="73">
        <f>VLOOKUP($E33,'Population All (2014)'!$D$11:$I$188,AI$10,0)</f>
        <v>4639287.455000001</v>
      </c>
      <c r="AJ33" s="74">
        <f t="shared" si="9"/>
        <v>2475.0702880541044</v>
      </c>
      <c r="AK33" s="72">
        <f>VLOOKUP($E33,'NEA Backsheet'!$D$7:$M$184,AK$10,0)</f>
        <v>119486.19089211267</v>
      </c>
      <c r="AL33" s="73">
        <f>VLOOKUP($E33,'Population All (2014)'!$D$11:$I$188,AL$10,0)</f>
        <v>4639287.455000001</v>
      </c>
      <c r="AM33" s="74">
        <f t="shared" si="10"/>
        <v>2575.5289373874903</v>
      </c>
      <c r="AN33" s="72">
        <f>VLOOKUP($E33,'NEA Backsheet'!$D$7:$M$184,AN$10,0)</f>
        <v>117237.93559817941</v>
      </c>
      <c r="AO33" s="73">
        <f>VLOOKUP($E33,'Population All (2014)'!$D$11:$I$188,AO$10,0)</f>
        <v>4683946.5539999995</v>
      </c>
      <c r="AP33" s="74">
        <f t="shared" si="11"/>
        <v>2502.9733846570148</v>
      </c>
    </row>
    <row r="34" spans="2:42" s="26" customFormat="1" ht="16.5" customHeight="1">
      <c r="B34" s="42" t="s">
        <v>18</v>
      </c>
      <c r="C34" s="43"/>
      <c r="D34" s="45" t="s">
        <v>54</v>
      </c>
      <c r="E34" s="56" t="s">
        <v>53</v>
      </c>
      <c r="F34" s="57" t="s">
        <v>54</v>
      </c>
      <c r="G34" s="72">
        <f>VLOOKUP($E34,'NEA Backsheet'!$D$7:$M$184,G$10,0)</f>
        <v>102004.17894822151</v>
      </c>
      <c r="H34" s="73">
        <f>VLOOKUP($E34,'Population All (2014)'!$D$11:$I$188,H$10,0)</f>
        <v>4251749.8210000005</v>
      </c>
      <c r="I34" s="74">
        <f t="shared" si="0"/>
        <v>2399.1105601841455</v>
      </c>
      <c r="J34" s="72">
        <f>VLOOKUP($E34,'NEA Backsheet'!$D$7:$M$184,J$10,0)</f>
        <v>102342.06727941784</v>
      </c>
      <c r="K34" s="73">
        <f>VLOOKUP($E34,'Population All (2014)'!$D$11:$I$188,K$10,0)</f>
        <v>4251749.8210000005</v>
      </c>
      <c r="L34" s="74">
        <f t="shared" si="1"/>
        <v>2407.057601882776</v>
      </c>
      <c r="M34" s="72">
        <f>VLOOKUP($E34,'NEA Backsheet'!$D$7:$M$184,M$10,0)</f>
        <v>106806.81434512488</v>
      </c>
      <c r="N34" s="73">
        <f>VLOOKUP($E34,'Population All (2014)'!$D$11:$I$188,N$10,0)</f>
        <v>4251749.8210000005</v>
      </c>
      <c r="O34" s="74">
        <f t="shared" si="2"/>
        <v>2512.0672391774028</v>
      </c>
      <c r="P34" s="72">
        <f>VLOOKUP($E34,'NEA Backsheet'!$D$7:$M$184,P$10,0)</f>
        <v>106576.26552460379</v>
      </c>
      <c r="Q34" s="73">
        <f>VLOOKUP($E34,'Population All (2014)'!$D$11:$I$188,Q$10,0)</f>
        <v>4284161.8110000007</v>
      </c>
      <c r="R34" s="74">
        <f t="shared" si="3"/>
        <v>2487.6806765551878</v>
      </c>
      <c r="S34" s="72">
        <f>VLOOKUP($E34,'NEA Backsheet'!$D$190:$M$367,S$10,0)</f>
        <v>105013.45843547054</v>
      </c>
      <c r="T34" s="73">
        <f>VLOOKUP($E34,'Population All (2014)'!$D$11:$I$188,T$10,0)</f>
        <v>4284161.8110000007</v>
      </c>
      <c r="U34" s="74">
        <f t="shared" si="4"/>
        <v>2451.2019636102054</v>
      </c>
      <c r="V34" s="72">
        <f>VLOOKUP($E34,'NEA Backsheet'!$D$190:$M$367,V$10,0)</f>
        <v>105415.8302759331</v>
      </c>
      <c r="W34" s="73">
        <f>VLOOKUP($E34,'Population All (2014)'!$D$11:$I$188,W$10,0)</f>
        <v>4284161.8110000007</v>
      </c>
      <c r="X34" s="74">
        <f t="shared" si="5"/>
        <v>2460.5940421126888</v>
      </c>
      <c r="Y34" s="72">
        <f>VLOOKUP($E34,'NEA Backsheet'!$D$190:$M$367,Y$10,0)</f>
        <v>109745.37980035512</v>
      </c>
      <c r="Z34" s="73">
        <f>VLOOKUP($E34,'Population All (2014)'!$D$11:$I$188,Z$10,0)</f>
        <v>4284161.8110000007</v>
      </c>
      <c r="AA34" s="74">
        <f t="shared" si="6"/>
        <v>2561.6534725316214</v>
      </c>
      <c r="AB34" s="72">
        <f>VLOOKUP($E34,'NEA Backsheet'!$D$190:$M$367,AB$10,0)</f>
        <v>106567.61862168777</v>
      </c>
      <c r="AC34" s="73">
        <f>VLOOKUP($E34,'Population All (2014)'!$D$11:$I$188,AC$10,0)</f>
        <v>4316705.642</v>
      </c>
      <c r="AD34" s="74">
        <f t="shared" si="7"/>
        <v>2468.7256315284276</v>
      </c>
      <c r="AE34" s="72">
        <f>VLOOKUP($E34,'NEA Backsheet'!$D$7:$M$184,AE$10,0)</f>
        <v>105116.86033749038</v>
      </c>
      <c r="AF34" s="73">
        <f>VLOOKUP($E34,'Population All (2014)'!$D$11:$I$188,AF$10,0)</f>
        <v>4284161.8110000007</v>
      </c>
      <c r="AG34" s="74">
        <f t="shared" si="8"/>
        <v>2453.6155489643888</v>
      </c>
      <c r="AH34" s="72">
        <f>VLOOKUP($E34,'NEA Backsheet'!$D$7:$M$184,AH$10,0)</f>
        <v>104099.75535888299</v>
      </c>
      <c r="AI34" s="73">
        <f>VLOOKUP($E34,'Population All (2014)'!$D$11:$I$188,AI$10,0)</f>
        <v>4284161.8110000007</v>
      </c>
      <c r="AJ34" s="74">
        <f t="shared" si="9"/>
        <v>2429.8744994084204</v>
      </c>
      <c r="AK34" s="72">
        <f>VLOOKUP($E34,'NEA Backsheet'!$D$7:$M$184,AK$10,0)</f>
        <v>106485.30536387865</v>
      </c>
      <c r="AL34" s="73">
        <f>VLOOKUP($E34,'Population All (2014)'!$D$11:$I$188,AL$10,0)</f>
        <v>4284161.8110000007</v>
      </c>
      <c r="AM34" s="74">
        <f t="shared" si="10"/>
        <v>2485.5575036980936</v>
      </c>
      <c r="AN34" s="72">
        <f>VLOOKUP($E34,'NEA Backsheet'!$D$7:$M$184,AN$10,0)</f>
        <v>107448.12340503142</v>
      </c>
      <c r="AO34" s="73">
        <f>VLOOKUP($E34,'Population All (2014)'!$D$11:$I$188,AO$10,0)</f>
        <v>4316705.642</v>
      </c>
      <c r="AP34" s="74">
        <f t="shared" si="11"/>
        <v>2489.1232415664313</v>
      </c>
    </row>
    <row r="35" spans="2:42" s="26" customFormat="1" ht="16.5" customHeight="1">
      <c r="B35" s="42" t="s">
        <v>18</v>
      </c>
      <c r="C35" s="43"/>
      <c r="D35" s="45" t="s">
        <v>56</v>
      </c>
      <c r="E35" s="56" t="s">
        <v>55</v>
      </c>
      <c r="F35" s="57" t="s">
        <v>56</v>
      </c>
      <c r="G35" s="72">
        <f>VLOOKUP($E35,'NEA Backsheet'!$D$7:$M$184,G$10,0)</f>
        <v>79625.561924719092</v>
      </c>
      <c r="H35" s="73">
        <f>VLOOKUP($E35,'Population All (2014)'!$D$11:$I$188,H$10,0)</f>
        <v>3195540.0149999997</v>
      </c>
      <c r="I35" s="74">
        <f t="shared" si="0"/>
        <v>2491.7717052815283</v>
      </c>
      <c r="J35" s="72">
        <f>VLOOKUP($E35,'NEA Backsheet'!$D$7:$M$184,J$10,0)</f>
        <v>80058.620454503922</v>
      </c>
      <c r="K35" s="73">
        <f>VLOOKUP($E35,'Population All (2014)'!$D$11:$I$188,K$10,0)</f>
        <v>3195540.0149999997</v>
      </c>
      <c r="L35" s="74">
        <f t="shared" si="1"/>
        <v>2505.3236723278501</v>
      </c>
      <c r="M35" s="72">
        <f>VLOOKUP($E35,'NEA Backsheet'!$D$7:$M$184,M$10,0)</f>
        <v>84515.183331960565</v>
      </c>
      <c r="N35" s="73">
        <f>VLOOKUP($E35,'Population All (2014)'!$D$11:$I$188,N$10,0)</f>
        <v>3195540.0149999997</v>
      </c>
      <c r="O35" s="74">
        <f t="shared" si="2"/>
        <v>2644.7856367074965</v>
      </c>
      <c r="P35" s="72">
        <f>VLOOKUP($E35,'NEA Backsheet'!$D$7:$M$184,P$10,0)</f>
        <v>85519.612154763352</v>
      </c>
      <c r="Q35" s="73">
        <f>VLOOKUP($E35,'Population All (2014)'!$D$11:$I$188,Q$10,0)</f>
        <v>3219784.9699999997</v>
      </c>
      <c r="R35" s="74">
        <f t="shared" si="3"/>
        <v>2656.0659469990433</v>
      </c>
      <c r="S35" s="72">
        <f>VLOOKUP($E35,'NEA Backsheet'!$D$190:$M$367,S$10,0)</f>
        <v>82784.636932158144</v>
      </c>
      <c r="T35" s="73">
        <f>VLOOKUP($E35,'Population All (2014)'!$D$11:$I$188,T$10,0)</f>
        <v>3219784.9699999997</v>
      </c>
      <c r="U35" s="74">
        <f t="shared" si="4"/>
        <v>2571.1231558472105</v>
      </c>
      <c r="V35" s="72">
        <f>VLOOKUP($E35,'NEA Backsheet'!$D$190:$M$367,V$10,0)</f>
        <v>83500.937821781801</v>
      </c>
      <c r="W35" s="73">
        <f>VLOOKUP($E35,'Population All (2014)'!$D$11:$I$188,W$10,0)</f>
        <v>3219784.9699999997</v>
      </c>
      <c r="X35" s="74">
        <f t="shared" si="5"/>
        <v>2593.3700107240952</v>
      </c>
      <c r="Y35" s="72">
        <f>VLOOKUP($E35,'NEA Backsheet'!$D$190:$M$367,Y$10,0)</f>
        <v>83246.815657540094</v>
      </c>
      <c r="Z35" s="73">
        <f>VLOOKUP($E35,'Population All (2014)'!$D$11:$I$188,Z$10,0)</f>
        <v>3219784.9699999997</v>
      </c>
      <c r="AA35" s="74">
        <f t="shared" si="6"/>
        <v>2585.4774909872353</v>
      </c>
      <c r="AB35" s="72">
        <f>VLOOKUP($E35,'NEA Backsheet'!$D$190:$M$367,AB$10,0)</f>
        <v>82614.236730125616</v>
      </c>
      <c r="AC35" s="73">
        <f>VLOOKUP($E35,'Population All (2014)'!$D$11:$I$188,AC$10,0)</f>
        <v>3243558.6080000005</v>
      </c>
      <c r="AD35" s="74">
        <f t="shared" si="7"/>
        <v>2547.0246329560268</v>
      </c>
      <c r="AE35" s="72">
        <f>VLOOKUP($E35,'NEA Backsheet'!$D$7:$M$184,AE$10,0)</f>
        <v>83859.02629944637</v>
      </c>
      <c r="AF35" s="73">
        <f>VLOOKUP($E35,'Population All (2014)'!$D$11:$I$188,AF$10,0)</f>
        <v>3219784.9699999997</v>
      </c>
      <c r="AG35" s="74">
        <f t="shared" si="8"/>
        <v>2604.4915135884485</v>
      </c>
      <c r="AH35" s="72">
        <f>VLOOKUP($E35,'NEA Backsheet'!$D$7:$M$184,AH$10,0)</f>
        <v>83751.257463407237</v>
      </c>
      <c r="AI35" s="73">
        <f>VLOOKUP($E35,'Population All (2014)'!$D$11:$I$188,AI$10,0)</f>
        <v>3219784.9699999997</v>
      </c>
      <c r="AJ35" s="74">
        <f t="shared" si="9"/>
        <v>2601.1444318099057</v>
      </c>
      <c r="AK35" s="72">
        <f>VLOOKUP($E35,'NEA Backsheet'!$D$7:$M$184,AK$10,0)</f>
        <v>86428.395760426749</v>
      </c>
      <c r="AL35" s="73">
        <f>VLOOKUP($E35,'Population All (2014)'!$D$11:$I$188,AL$10,0)</f>
        <v>3219784.9699999997</v>
      </c>
      <c r="AM35" s="74">
        <f t="shared" si="10"/>
        <v>2684.2909251926462</v>
      </c>
      <c r="AN35" s="72">
        <f>VLOOKUP($E35,'NEA Backsheet'!$D$7:$M$184,AN$10,0)</f>
        <v>85177.39561401993</v>
      </c>
      <c r="AO35" s="73">
        <f>VLOOKUP($E35,'Population All (2014)'!$D$11:$I$188,AO$10,0)</f>
        <v>3243558.6080000005</v>
      </c>
      <c r="AP35" s="74">
        <f t="shared" si="11"/>
        <v>2626.0476812084139</v>
      </c>
    </row>
    <row r="36" spans="2:42" s="26" customFormat="1" ht="16.5" customHeight="1">
      <c r="B36" s="42" t="s">
        <v>22</v>
      </c>
      <c r="C36" s="43"/>
      <c r="D36" s="45" t="s">
        <v>58</v>
      </c>
      <c r="E36" s="56" t="s">
        <v>57</v>
      </c>
      <c r="F36" s="57" t="s">
        <v>58</v>
      </c>
      <c r="G36" s="72">
        <f>VLOOKUP($E36,'NEA Backsheet'!$D$7:$M$184,G$10,0)</f>
        <v>107538.70118940788</v>
      </c>
      <c r="H36" s="73">
        <f>VLOOKUP($E36,'Population All (2014)'!$D$11:$I$188,H$10,0)</f>
        <v>4635950.2569999993</v>
      </c>
      <c r="I36" s="74">
        <f t="shared" si="0"/>
        <v>2319.6690047963966</v>
      </c>
      <c r="J36" s="72">
        <f>VLOOKUP($E36,'NEA Backsheet'!$D$7:$M$184,J$10,0)</f>
        <v>107636.5801670932</v>
      </c>
      <c r="K36" s="73">
        <f>VLOOKUP($E36,'Population All (2014)'!$D$11:$I$188,K$10,0)</f>
        <v>4635950.2569999993</v>
      </c>
      <c r="L36" s="74">
        <f t="shared" si="1"/>
        <v>2321.7803082457281</v>
      </c>
      <c r="M36" s="72">
        <f>VLOOKUP($E36,'NEA Backsheet'!$D$7:$M$184,M$10,0)</f>
        <v>111982.64417221466</v>
      </c>
      <c r="N36" s="73">
        <f>VLOOKUP($E36,'Population All (2014)'!$D$11:$I$188,N$10,0)</f>
        <v>4635950.2569999993</v>
      </c>
      <c r="O36" s="74">
        <f t="shared" si="2"/>
        <v>2415.5273021561816</v>
      </c>
      <c r="P36" s="72">
        <f>VLOOKUP($E36,'NEA Backsheet'!$D$7:$M$184,P$10,0)</f>
        <v>112162.03969866021</v>
      </c>
      <c r="Q36" s="73">
        <f>VLOOKUP($E36,'Population All (2014)'!$D$11:$I$188,Q$10,0)</f>
        <v>4677069.1630000006</v>
      </c>
      <c r="R36" s="74">
        <f t="shared" si="3"/>
        <v>2398.1266000076935</v>
      </c>
      <c r="S36" s="72">
        <f>VLOOKUP($E36,'NEA Backsheet'!$D$190:$M$367,S$10,0)</f>
        <v>111018.66695162002</v>
      </c>
      <c r="T36" s="73">
        <f>VLOOKUP($E36,'Population All (2014)'!$D$11:$I$188,T$10,0)</f>
        <v>4677069.1630000006</v>
      </c>
      <c r="U36" s="74">
        <f t="shared" si="4"/>
        <v>2373.6802489448241</v>
      </c>
      <c r="V36" s="72">
        <f>VLOOKUP($E36,'NEA Backsheet'!$D$190:$M$367,V$10,0)</f>
        <v>111955.91684396712</v>
      </c>
      <c r="W36" s="73">
        <f>VLOOKUP($E36,'Population All (2014)'!$D$11:$I$188,W$10,0)</f>
        <v>4677069.1630000006</v>
      </c>
      <c r="X36" s="74">
        <f t="shared" si="5"/>
        <v>2393.7195055750581</v>
      </c>
      <c r="Y36" s="72">
        <f>VLOOKUP($E36,'NEA Backsheet'!$D$190:$M$367,Y$10,0)</f>
        <v>109397.00864867878</v>
      </c>
      <c r="Z36" s="73">
        <f>VLOOKUP($E36,'Population All (2014)'!$D$11:$I$188,Z$10,0)</f>
        <v>4677069.1630000006</v>
      </c>
      <c r="AA36" s="74">
        <f t="shared" si="6"/>
        <v>2339.0077169290466</v>
      </c>
      <c r="AB36" s="72">
        <f>VLOOKUP($E36,'NEA Backsheet'!$D$190:$M$367,AB$10,0)</f>
        <v>109651.79988364874</v>
      </c>
      <c r="AC36" s="73">
        <f>VLOOKUP($E36,'Population All (2014)'!$D$11:$I$188,AC$10,0)</f>
        <v>4717717.4060000004</v>
      </c>
      <c r="AD36" s="74">
        <f t="shared" si="7"/>
        <v>2324.2553643461861</v>
      </c>
      <c r="AE36" s="72">
        <f>VLOOKUP($E36,'NEA Backsheet'!$D$7:$M$184,AE$10,0)</f>
        <v>112590.99374841747</v>
      </c>
      <c r="AF36" s="73">
        <f>VLOOKUP($E36,'Population All (2014)'!$D$11:$I$188,AF$10,0)</f>
        <v>4677069.1630000006</v>
      </c>
      <c r="AG36" s="74">
        <f t="shared" si="8"/>
        <v>2407.2980284131295</v>
      </c>
      <c r="AH36" s="72">
        <f>VLOOKUP($E36,'NEA Backsheet'!$D$7:$M$184,AH$10,0)</f>
        <v>111001.51202434616</v>
      </c>
      <c r="AI36" s="73">
        <f>VLOOKUP($E36,'Population All (2014)'!$D$11:$I$188,AI$10,0)</f>
        <v>4677069.1630000006</v>
      </c>
      <c r="AJ36" s="74">
        <f t="shared" si="9"/>
        <v>2373.3134609697909</v>
      </c>
      <c r="AK36" s="72">
        <f>VLOOKUP($E36,'NEA Backsheet'!$D$7:$M$184,AK$10,0)</f>
        <v>115872.20048314222</v>
      </c>
      <c r="AL36" s="73">
        <f>VLOOKUP($E36,'Population All (2014)'!$D$11:$I$188,AL$10,0)</f>
        <v>4677069.1630000006</v>
      </c>
      <c r="AM36" s="74">
        <f t="shared" si="10"/>
        <v>2477.4532179211697</v>
      </c>
      <c r="AN36" s="72">
        <f>VLOOKUP($E36,'NEA Backsheet'!$D$7:$M$184,AN$10,0)</f>
        <v>112431.6504576617</v>
      </c>
      <c r="AO36" s="73">
        <f>VLOOKUP($E36,'Population All (2014)'!$D$11:$I$188,AO$10,0)</f>
        <v>4717717.4060000004</v>
      </c>
      <c r="AP36" s="74">
        <f t="shared" si="11"/>
        <v>2383.1789991208661</v>
      </c>
    </row>
    <row r="37" spans="2:42" s="26" customFormat="1" ht="16.5" customHeight="1">
      <c r="B37" s="42" t="s">
        <v>22</v>
      </c>
      <c r="C37" s="43"/>
      <c r="D37" s="45" t="s">
        <v>60</v>
      </c>
      <c r="E37" s="56" t="s">
        <v>59</v>
      </c>
      <c r="F37" s="57" t="s">
        <v>60</v>
      </c>
      <c r="G37" s="72">
        <f>VLOOKUP($E37,'NEA Backsheet'!$D$7:$M$184,G$10,0)</f>
        <v>76773.907778013992</v>
      </c>
      <c r="H37" s="73">
        <f>VLOOKUP($E37,'Population All (2014)'!$D$11:$I$188,H$10,0)</f>
        <v>3600702.0810000002</v>
      </c>
      <c r="I37" s="74">
        <f t="shared" si="0"/>
        <v>2132.1927238337939</v>
      </c>
      <c r="J37" s="72">
        <f>VLOOKUP($E37,'NEA Backsheet'!$D$7:$M$184,J$10,0)</f>
        <v>77419.103487174856</v>
      </c>
      <c r="K37" s="73">
        <f>VLOOKUP($E37,'Population All (2014)'!$D$11:$I$188,K$10,0)</f>
        <v>3600702.0810000002</v>
      </c>
      <c r="L37" s="74">
        <f t="shared" si="1"/>
        <v>2150.1113323342138</v>
      </c>
      <c r="M37" s="72">
        <f>VLOOKUP($E37,'NEA Backsheet'!$D$7:$M$184,M$10,0)</f>
        <v>82660.496540654596</v>
      </c>
      <c r="N37" s="73">
        <f>VLOOKUP($E37,'Population All (2014)'!$D$11:$I$188,N$10,0)</f>
        <v>3600702.0810000002</v>
      </c>
      <c r="O37" s="74">
        <f t="shared" si="2"/>
        <v>2295.6771952012709</v>
      </c>
      <c r="P37" s="72">
        <f>VLOOKUP($E37,'NEA Backsheet'!$D$7:$M$184,P$10,0)</f>
        <v>81518.983583026857</v>
      </c>
      <c r="Q37" s="73">
        <f>VLOOKUP($E37,'Population All (2014)'!$D$11:$I$188,Q$10,0)</f>
        <v>3630168.054</v>
      </c>
      <c r="R37" s="74">
        <f t="shared" si="3"/>
        <v>2245.5980651695431</v>
      </c>
      <c r="S37" s="72">
        <f>VLOOKUP($E37,'NEA Backsheet'!$D$190:$M$367,S$10,0)</f>
        <v>79265.31759962767</v>
      </c>
      <c r="T37" s="73">
        <f>VLOOKUP($E37,'Population All (2014)'!$D$11:$I$188,T$10,0)</f>
        <v>3630168.054</v>
      </c>
      <c r="U37" s="74">
        <f t="shared" si="4"/>
        <v>2183.516476937948</v>
      </c>
      <c r="V37" s="72">
        <f>VLOOKUP($E37,'NEA Backsheet'!$D$190:$M$367,V$10,0)</f>
        <v>79833.201401395258</v>
      </c>
      <c r="W37" s="73">
        <f>VLOOKUP($E37,'Population All (2014)'!$D$11:$I$188,W$10,0)</f>
        <v>3630168.054</v>
      </c>
      <c r="X37" s="74">
        <f t="shared" si="5"/>
        <v>2199.1599345773775</v>
      </c>
      <c r="Y37" s="72">
        <f>VLOOKUP($E37,'NEA Backsheet'!$D$190:$M$367,Y$10,0)</f>
        <v>83499.363129200952</v>
      </c>
      <c r="Z37" s="73">
        <f>VLOOKUP($E37,'Population All (2014)'!$D$11:$I$188,Z$10,0)</f>
        <v>3630168.054</v>
      </c>
      <c r="AA37" s="74">
        <f t="shared" si="6"/>
        <v>2300.1514499361783</v>
      </c>
      <c r="AB37" s="72">
        <f>VLOOKUP($E37,'NEA Backsheet'!$D$190:$M$367,AB$10,0)</f>
        <v>79197.989657372265</v>
      </c>
      <c r="AC37" s="73">
        <f>VLOOKUP($E37,'Population All (2014)'!$D$11:$I$188,AC$10,0)</f>
        <v>3657015.9739999995</v>
      </c>
      <c r="AD37" s="74">
        <f t="shared" si="7"/>
        <v>2165.6451659068489</v>
      </c>
      <c r="AE37" s="72">
        <f>VLOOKUP($E37,'NEA Backsheet'!$D$7:$M$184,AE$10,0)</f>
        <v>81812.644181897864</v>
      </c>
      <c r="AF37" s="73">
        <f>VLOOKUP($E37,'Population All (2014)'!$D$11:$I$188,AF$10,0)</f>
        <v>3630168.054</v>
      </c>
      <c r="AG37" s="74">
        <f t="shared" si="8"/>
        <v>2253.6875143218331</v>
      </c>
      <c r="AH37" s="72">
        <f>VLOOKUP($E37,'NEA Backsheet'!$D$7:$M$184,AH$10,0)</f>
        <v>81812.41477083457</v>
      </c>
      <c r="AI37" s="73">
        <f>VLOOKUP($E37,'Population All (2014)'!$D$11:$I$188,AI$10,0)</f>
        <v>3630168.054</v>
      </c>
      <c r="AJ37" s="74">
        <f t="shared" si="9"/>
        <v>2253.6811947504007</v>
      </c>
      <c r="AK37" s="72">
        <f>VLOOKUP($E37,'NEA Backsheet'!$D$7:$M$184,AK$10,0)</f>
        <v>84740.750223489653</v>
      </c>
      <c r="AL37" s="73">
        <f>VLOOKUP($E37,'Population All (2014)'!$D$11:$I$188,AL$10,0)</f>
        <v>3630168.054</v>
      </c>
      <c r="AM37" s="74">
        <f t="shared" si="10"/>
        <v>2334.3478583619767</v>
      </c>
      <c r="AN37" s="72">
        <f>VLOOKUP($E37,'NEA Backsheet'!$D$7:$M$184,AN$10,0)</f>
        <v>81744.079698989546</v>
      </c>
      <c r="AO37" s="73">
        <f>VLOOKUP($E37,'Population All (2014)'!$D$11:$I$188,AO$10,0)</f>
        <v>3657015.9739999995</v>
      </c>
      <c r="AP37" s="74">
        <f t="shared" si="11"/>
        <v>2235.2672309926738</v>
      </c>
    </row>
    <row r="38" spans="2:42" s="26" customFormat="1" ht="16.5" customHeight="1">
      <c r="B38" s="75" t="s">
        <v>22</v>
      </c>
      <c r="C38" s="43"/>
      <c r="D38" s="76" t="s">
        <v>466</v>
      </c>
      <c r="E38" s="56" t="s">
        <v>469</v>
      </c>
      <c r="F38" s="57" t="s">
        <v>466</v>
      </c>
      <c r="G38" s="72">
        <f>VLOOKUP($E38,'NEA Backsheet'!$D$7:$M$184,G$10,0)</f>
        <v>83155.751273055823</v>
      </c>
      <c r="H38" s="73">
        <f>VLOOKUP($E38,'Population All (2014)'!$D$11:$I$188,H$10,0)</f>
        <v>2752117.9020000002</v>
      </c>
      <c r="I38" s="74">
        <f t="shared" si="0"/>
        <v>3021.5184899100959</v>
      </c>
      <c r="J38" s="72">
        <f>VLOOKUP($E38,'NEA Backsheet'!$D$7:$M$184,J$10,0)</f>
        <v>81396.138201254158</v>
      </c>
      <c r="K38" s="73">
        <f>VLOOKUP($E38,'Population All (2014)'!$D$11:$I$188,K$10,0)</f>
        <v>2752117.9020000002</v>
      </c>
      <c r="L38" s="74">
        <f t="shared" si="1"/>
        <v>2957.5818006235313</v>
      </c>
      <c r="M38" s="72">
        <f>VLOOKUP($E38,'NEA Backsheet'!$D$7:$M$184,M$10,0)</f>
        <v>84399.375785492186</v>
      </c>
      <c r="N38" s="73">
        <f>VLOOKUP($E38,'Population All (2014)'!$D$11:$I$188,N$10,0)</f>
        <v>2752117.9020000002</v>
      </c>
      <c r="O38" s="74">
        <f t="shared" si="2"/>
        <v>3066.7063981582346</v>
      </c>
      <c r="P38" s="72">
        <f>VLOOKUP($E38,'NEA Backsheet'!$D$7:$M$184,P$10,0)</f>
        <v>82126.272749317111</v>
      </c>
      <c r="Q38" s="73">
        <f>VLOOKUP($E38,'Population All (2014)'!$D$11:$I$188,Q$10,0)</f>
        <v>2770325.3769999999</v>
      </c>
      <c r="R38" s="74">
        <f t="shared" si="3"/>
        <v>2964.4991679010677</v>
      </c>
      <c r="S38" s="72">
        <f>VLOOKUP($E38,'NEA Backsheet'!$D$190:$M$367,S$10,0)</f>
        <v>81481.640084528161</v>
      </c>
      <c r="T38" s="73">
        <f>VLOOKUP($E38,'Population All (2014)'!$D$11:$I$188,T$10,0)</f>
        <v>2770325.3769999999</v>
      </c>
      <c r="U38" s="74">
        <f t="shared" si="4"/>
        <v>2941.2299638522991</v>
      </c>
      <c r="V38" s="72">
        <f>VLOOKUP($E38,'NEA Backsheet'!$D$190:$M$367,V$10,0)</f>
        <v>79353.834917434142</v>
      </c>
      <c r="W38" s="73">
        <f>VLOOKUP($E38,'Population All (2014)'!$D$11:$I$188,W$10,0)</f>
        <v>2770325.3769999999</v>
      </c>
      <c r="X38" s="74">
        <f t="shared" si="5"/>
        <v>2864.4229149489593</v>
      </c>
      <c r="Y38" s="72">
        <f>VLOOKUP($E38,'NEA Backsheet'!$D$190:$M$367,Y$10,0)</f>
        <v>82830.501448402443</v>
      </c>
      <c r="Z38" s="73">
        <f>VLOOKUP($E38,'Population All (2014)'!$D$11:$I$188,Z$10,0)</f>
        <v>2770325.3769999999</v>
      </c>
      <c r="AA38" s="74">
        <f t="shared" si="6"/>
        <v>2989.9196006391148</v>
      </c>
      <c r="AB38" s="72">
        <f>VLOOKUP($E38,'NEA Backsheet'!$D$190:$M$367,AB$10,0)</f>
        <v>79636.422701259042</v>
      </c>
      <c r="AC38" s="73">
        <f>VLOOKUP($E38,'Population All (2014)'!$D$11:$I$188,AC$10,0)</f>
        <v>2788018.5019999999</v>
      </c>
      <c r="AD38" s="74">
        <f t="shared" si="7"/>
        <v>2856.3807106779036</v>
      </c>
      <c r="AE38" s="72">
        <f>VLOOKUP($E38,'NEA Backsheet'!$D$7:$M$184,AE$10,0)</f>
        <v>80942.506006197422</v>
      </c>
      <c r="AF38" s="73">
        <f>VLOOKUP($E38,'Population All (2014)'!$D$11:$I$188,AF$10,0)</f>
        <v>2770325.3769999999</v>
      </c>
      <c r="AG38" s="74">
        <f t="shared" si="8"/>
        <v>2921.7689257083039</v>
      </c>
      <c r="AH38" s="72">
        <f>VLOOKUP($E38,'NEA Backsheet'!$D$7:$M$184,AH$10,0)</f>
        <v>81982.318760422902</v>
      </c>
      <c r="AI38" s="73">
        <f>VLOOKUP($E38,'Population All (2014)'!$D$11:$I$188,AI$10,0)</f>
        <v>2770325.3769999999</v>
      </c>
      <c r="AJ38" s="74">
        <f t="shared" si="9"/>
        <v>2959.3028833747317</v>
      </c>
      <c r="AK38" s="72">
        <f>VLOOKUP($E38,'NEA Backsheet'!$D$7:$M$184,AK$10,0)</f>
        <v>84870.415014705621</v>
      </c>
      <c r="AL38" s="73">
        <f>VLOOKUP($E38,'Population All (2014)'!$D$11:$I$188,AL$10,0)</f>
        <v>2770325.3769999999</v>
      </c>
      <c r="AM38" s="74">
        <f t="shared" si="10"/>
        <v>3063.5540402337956</v>
      </c>
      <c r="AN38" s="72">
        <f>VLOOKUP($E38,'NEA Backsheet'!$D$7:$M$184,AN$10,0)</f>
        <v>81819.408953860591</v>
      </c>
      <c r="AO38" s="73">
        <f>VLOOKUP($E38,'Population All (2014)'!$D$11:$I$188,AO$10,0)</f>
        <v>2788018.5019999999</v>
      </c>
      <c r="AP38" s="74">
        <f t="shared" si="11"/>
        <v>2934.6795544996207</v>
      </c>
    </row>
    <row r="39" spans="2:42" s="26" customFormat="1" ht="16.5" customHeight="1">
      <c r="B39" s="42" t="s">
        <v>22</v>
      </c>
      <c r="C39" s="23"/>
      <c r="D39" s="45" t="s">
        <v>467</v>
      </c>
      <c r="E39" s="56" t="s">
        <v>470</v>
      </c>
      <c r="F39" s="57" t="s">
        <v>467</v>
      </c>
      <c r="G39" s="72">
        <f>VLOOKUP($E39,'NEA Backsheet'!$D$7:$M$184,G$10,0)</f>
        <v>43381.343139458724</v>
      </c>
      <c r="H39" s="73">
        <f>VLOOKUP($E39,'Population All (2014)'!$D$11:$I$188,H$10,0)</f>
        <v>1474999.8479999998</v>
      </c>
      <c r="I39" s="74">
        <f t="shared" si="0"/>
        <v>2941.108312538533</v>
      </c>
      <c r="J39" s="72">
        <f>VLOOKUP($E39,'NEA Backsheet'!$D$7:$M$184,J$10,0)</f>
        <v>42160.293247858863</v>
      </c>
      <c r="K39" s="73">
        <f>VLOOKUP($E39,'Population All (2014)'!$D$11:$I$188,K$10,0)</f>
        <v>1474999.8479999998</v>
      </c>
      <c r="L39" s="74">
        <f t="shared" si="1"/>
        <v>2858.3252605093739</v>
      </c>
      <c r="M39" s="72">
        <f>VLOOKUP($E39,'NEA Backsheet'!$D$7:$M$184,M$10,0)</f>
        <v>44890.347317994987</v>
      </c>
      <c r="N39" s="73">
        <f>VLOOKUP($E39,'Population All (2014)'!$D$11:$I$188,N$10,0)</f>
        <v>1474999.8479999998</v>
      </c>
      <c r="O39" s="74">
        <f t="shared" si="2"/>
        <v>3043.413691117546</v>
      </c>
      <c r="P39" s="72">
        <f>VLOOKUP($E39,'NEA Backsheet'!$D$7:$M$184,P$10,0)</f>
        <v>44621.092522482431</v>
      </c>
      <c r="Q39" s="73">
        <f>VLOOKUP($E39,'Population All (2014)'!$D$11:$I$188,Q$10,0)</f>
        <v>1478432.5750000002</v>
      </c>
      <c r="R39" s="74">
        <f t="shared" si="3"/>
        <v>3018.1351031502013</v>
      </c>
      <c r="S39" s="72">
        <f>VLOOKUP($E39,'NEA Backsheet'!$D$190:$M$367,S$10,0)</f>
        <v>43746.750655016978</v>
      </c>
      <c r="T39" s="73">
        <f>VLOOKUP($E39,'Population All (2014)'!$D$11:$I$188,T$10,0)</f>
        <v>1478432.5750000002</v>
      </c>
      <c r="U39" s="74">
        <f t="shared" si="4"/>
        <v>2958.9953167135113</v>
      </c>
      <c r="V39" s="72">
        <f>VLOOKUP($E39,'NEA Backsheet'!$D$190:$M$367,V$10,0)</f>
        <v>42469.111546263623</v>
      </c>
      <c r="W39" s="73">
        <f>VLOOKUP($E39,'Population All (2014)'!$D$11:$I$188,W$10,0)</f>
        <v>1478432.5750000002</v>
      </c>
      <c r="X39" s="74">
        <f t="shared" si="5"/>
        <v>2872.5768265937741</v>
      </c>
      <c r="Y39" s="72">
        <f>VLOOKUP($E39,'NEA Backsheet'!$D$190:$M$367,Y$10,0)</f>
        <v>46436.658660974841</v>
      </c>
      <c r="Z39" s="73">
        <f>VLOOKUP($E39,'Population All (2014)'!$D$11:$I$188,Z$10,0)</f>
        <v>1478432.5750000002</v>
      </c>
      <c r="AA39" s="74">
        <f t="shared" si="6"/>
        <v>3140.9385484471509</v>
      </c>
      <c r="AB39" s="72">
        <f>VLOOKUP($E39,'NEA Backsheet'!$D$190:$M$367,AB$10,0)</f>
        <v>44062.483090626556</v>
      </c>
      <c r="AC39" s="73">
        <f>VLOOKUP($E39,'Population All (2014)'!$D$11:$I$188,AC$10,0)</f>
        <v>1481849.4080000001</v>
      </c>
      <c r="AD39" s="74">
        <f t="shared" si="7"/>
        <v>2973.4791438825173</v>
      </c>
      <c r="AE39" s="72">
        <f>VLOOKUP($E39,'NEA Backsheet'!$D$7:$M$184,AE$10,0)</f>
        <v>43568.047751644088</v>
      </c>
      <c r="AF39" s="73">
        <f>VLOOKUP($E39,'Population All (2014)'!$D$11:$I$188,AF$10,0)</f>
        <v>1478432.5750000002</v>
      </c>
      <c r="AG39" s="74">
        <f t="shared" si="8"/>
        <v>2946.9079948839794</v>
      </c>
      <c r="AH39" s="72">
        <f>VLOOKUP($E39,'NEA Backsheet'!$D$7:$M$184,AH$10,0)</f>
        <v>43061.178143511199</v>
      </c>
      <c r="AI39" s="73">
        <f>VLOOKUP($E39,'Population All (2014)'!$D$11:$I$188,AI$10,0)</f>
        <v>1478432.5750000002</v>
      </c>
      <c r="AJ39" s="74">
        <f t="shared" si="9"/>
        <v>2912.6237389291286</v>
      </c>
      <c r="AK39" s="72">
        <f>VLOOKUP($E39,'NEA Backsheet'!$D$7:$M$184,AK$10,0)</f>
        <v>43958.183537937846</v>
      </c>
      <c r="AL39" s="73">
        <f>VLOOKUP($E39,'Population All (2014)'!$D$11:$I$188,AL$10,0)</f>
        <v>1478432.5750000002</v>
      </c>
      <c r="AM39" s="74">
        <f t="shared" si="10"/>
        <v>2973.2964682503589</v>
      </c>
      <c r="AN39" s="72">
        <f>VLOOKUP($E39,'NEA Backsheet'!$D$7:$M$184,AN$10,0)</f>
        <v>42605.134619055862</v>
      </c>
      <c r="AO39" s="73">
        <f>VLOOKUP($E39,'Population All (2014)'!$D$11:$I$188,AO$10,0)</f>
        <v>1481849.4080000001</v>
      </c>
      <c r="AP39" s="74">
        <f t="shared" si="11"/>
        <v>2875.1325464683023</v>
      </c>
    </row>
    <row r="40" spans="2:42" s="26" customFormat="1" ht="16.5" customHeight="1">
      <c r="B40" s="42" t="s">
        <v>20</v>
      </c>
      <c r="C40" s="43"/>
      <c r="D40" s="45" t="s">
        <v>62</v>
      </c>
      <c r="E40" s="56" t="s">
        <v>61</v>
      </c>
      <c r="F40" s="57" t="s">
        <v>62</v>
      </c>
      <c r="G40" s="72">
        <f>VLOOKUP($E40,'NEA Backsheet'!$D$7:$M$184,G$10,0)</f>
        <v>63369.319932825812</v>
      </c>
      <c r="H40" s="73">
        <f>VLOOKUP($E40,'Population All (2014)'!$D$11:$I$188,H$10,0)</f>
        <v>2718197.3560000001</v>
      </c>
      <c r="I40" s="74">
        <f t="shared" si="0"/>
        <v>2331.2994471482302</v>
      </c>
      <c r="J40" s="72">
        <f>VLOOKUP($E40,'NEA Backsheet'!$D$7:$M$184,J$10,0)</f>
        <v>64023.75070448326</v>
      </c>
      <c r="K40" s="73">
        <f>VLOOKUP($E40,'Population All (2014)'!$D$11:$I$188,K$10,0)</f>
        <v>2718197.3560000001</v>
      </c>
      <c r="L40" s="74">
        <f t="shared" si="1"/>
        <v>2355.3753579798295</v>
      </c>
      <c r="M40" s="72">
        <f>VLOOKUP($E40,'NEA Backsheet'!$D$7:$M$184,M$10,0)</f>
        <v>67764.947990948334</v>
      </c>
      <c r="N40" s="73">
        <f>VLOOKUP($E40,'Population All (2014)'!$D$11:$I$188,N$10,0)</f>
        <v>2718197.3560000001</v>
      </c>
      <c r="O40" s="74">
        <f t="shared" si="2"/>
        <v>2493.0105917941423</v>
      </c>
      <c r="P40" s="72">
        <f>VLOOKUP($E40,'NEA Backsheet'!$D$7:$M$184,P$10,0)</f>
        <v>68299.007315231051</v>
      </c>
      <c r="Q40" s="73">
        <f>VLOOKUP($E40,'Population All (2014)'!$D$11:$I$188,Q$10,0)</f>
        <v>2736809.4439999997</v>
      </c>
      <c r="R40" s="74">
        <f t="shared" si="3"/>
        <v>2495.5704338482642</v>
      </c>
      <c r="S40" s="72">
        <f>VLOOKUP($E40,'NEA Backsheet'!$D$190:$M$367,S$10,0)</f>
        <v>66131.447337029545</v>
      </c>
      <c r="T40" s="73">
        <f>VLOOKUP($E40,'Population All (2014)'!$D$11:$I$188,T$10,0)</f>
        <v>2736809.4439999997</v>
      </c>
      <c r="U40" s="74">
        <f t="shared" si="4"/>
        <v>2416.3701817827241</v>
      </c>
      <c r="V40" s="72">
        <f>VLOOKUP($E40,'NEA Backsheet'!$D$190:$M$367,V$10,0)</f>
        <v>66139.355354775398</v>
      </c>
      <c r="W40" s="73">
        <f>VLOOKUP($E40,'Population All (2014)'!$D$11:$I$188,W$10,0)</f>
        <v>2736809.4439999997</v>
      </c>
      <c r="X40" s="74">
        <f t="shared" si="5"/>
        <v>2416.6591320332864</v>
      </c>
      <c r="Y40" s="72">
        <f>VLOOKUP($E40,'NEA Backsheet'!$D$190:$M$367,Y$10,0)</f>
        <v>64837.396467339582</v>
      </c>
      <c r="Z40" s="73">
        <f>VLOOKUP($E40,'Population All (2014)'!$D$11:$I$188,Z$10,0)</f>
        <v>2736809.4439999997</v>
      </c>
      <c r="AA40" s="74">
        <f t="shared" si="6"/>
        <v>2369.0869895777655</v>
      </c>
      <c r="AB40" s="72">
        <f>VLOOKUP($E40,'NEA Backsheet'!$D$190:$M$367,AB$10,0)</f>
        <v>65844.576526166275</v>
      </c>
      <c r="AC40" s="73">
        <f>VLOOKUP($E40,'Population All (2014)'!$D$11:$I$188,AC$10,0)</f>
        <v>2754889.7889999999</v>
      </c>
      <c r="AD40" s="74">
        <f t="shared" si="7"/>
        <v>2390.0983911979747</v>
      </c>
      <c r="AE40" s="72">
        <f>VLOOKUP($E40,'NEA Backsheet'!$D$7:$M$184,AE$10,0)</f>
        <v>68134.746732697036</v>
      </c>
      <c r="AF40" s="73">
        <f>VLOOKUP($E40,'Population All (2014)'!$D$11:$I$188,AF$10,0)</f>
        <v>2736809.4439999997</v>
      </c>
      <c r="AG40" s="74">
        <f t="shared" si="8"/>
        <v>2489.5685332448393</v>
      </c>
      <c r="AH40" s="72">
        <f>VLOOKUP($E40,'NEA Backsheet'!$D$7:$M$184,AH$10,0)</f>
        <v>68480.434281747031</v>
      </c>
      <c r="AI40" s="73">
        <f>VLOOKUP($E40,'Population All (2014)'!$D$11:$I$188,AI$10,0)</f>
        <v>2736809.4439999997</v>
      </c>
      <c r="AJ40" s="74">
        <f t="shared" si="9"/>
        <v>2502.1995751980107</v>
      </c>
      <c r="AK40" s="72">
        <f>VLOOKUP($E40,'NEA Backsheet'!$D$7:$M$184,AK$10,0)</f>
        <v>71635.266334775893</v>
      </c>
      <c r="AL40" s="73">
        <f>VLOOKUP($E40,'Population All (2014)'!$D$11:$I$188,AL$10,0)</f>
        <v>2736809.4439999997</v>
      </c>
      <c r="AM40" s="74">
        <f t="shared" si="10"/>
        <v>2617.4736604999785</v>
      </c>
      <c r="AN40" s="72">
        <f>VLOOKUP($E40,'NEA Backsheet'!$D$7:$M$184,AN$10,0)</f>
        <v>70980.619644697057</v>
      </c>
      <c r="AO40" s="73">
        <f>VLOOKUP($E40,'Population All (2014)'!$D$11:$I$188,AO$10,0)</f>
        <v>2754889.7889999999</v>
      </c>
      <c r="AP40" s="74">
        <f t="shared" si="11"/>
        <v>2576.5320967871598</v>
      </c>
    </row>
    <row r="41" spans="2:42" s="26" customFormat="1" ht="16.5" customHeight="1">
      <c r="B41" s="42" t="s">
        <v>20</v>
      </c>
      <c r="C41" s="43"/>
      <c r="D41" s="45" t="s">
        <v>64</v>
      </c>
      <c r="E41" s="56" t="s">
        <v>63</v>
      </c>
      <c r="F41" s="57" t="s">
        <v>64</v>
      </c>
      <c r="G41" s="72">
        <f>VLOOKUP($E41,'NEA Backsheet'!$D$7:$M$184,G$10,0)</f>
        <v>186261.69965123967</v>
      </c>
      <c r="H41" s="73">
        <f>VLOOKUP($E41,'Population All (2014)'!$D$11:$I$188,H$10,0)</f>
        <v>8697366.8169999998</v>
      </c>
      <c r="I41" s="74">
        <f t="shared" si="0"/>
        <v>2141.5872593434815</v>
      </c>
      <c r="J41" s="72">
        <f>VLOOKUP($E41,'NEA Backsheet'!$D$7:$M$184,J$10,0)</f>
        <v>183150.17528414825</v>
      </c>
      <c r="K41" s="73">
        <f>VLOOKUP($E41,'Population All (2014)'!$D$11:$I$188,K$10,0)</f>
        <v>8697366.8169999998</v>
      </c>
      <c r="L41" s="74">
        <f t="shared" si="1"/>
        <v>2105.8117834717541</v>
      </c>
      <c r="M41" s="72">
        <f>VLOOKUP($E41,'NEA Backsheet'!$D$7:$M$184,M$10,0)</f>
        <v>187716.68013265595</v>
      </c>
      <c r="N41" s="73">
        <f>VLOOKUP($E41,'Population All (2014)'!$D$11:$I$188,N$10,0)</f>
        <v>8697366.8169999998</v>
      </c>
      <c r="O41" s="74">
        <f t="shared" si="2"/>
        <v>2158.3162361939503</v>
      </c>
      <c r="P41" s="72">
        <f>VLOOKUP($E41,'NEA Backsheet'!$D$7:$M$184,P$10,0)</f>
        <v>186719.1877110471</v>
      </c>
      <c r="Q41" s="73">
        <f>VLOOKUP($E41,'Population All (2014)'!$D$11:$I$188,Q$10,0)</f>
        <v>8832369.5420000013</v>
      </c>
      <c r="R41" s="74">
        <f t="shared" si="3"/>
        <v>2114.0327838770027</v>
      </c>
      <c r="S41" s="72">
        <f>VLOOKUP($E41,'NEA Backsheet'!$D$190:$M$367,S$10,0)</f>
        <v>186541.48006660078</v>
      </c>
      <c r="T41" s="73">
        <f>VLOOKUP($E41,'Population All (2014)'!$D$11:$I$188,T$10,0)</f>
        <v>8832369.5420000013</v>
      </c>
      <c r="U41" s="74">
        <f t="shared" si="4"/>
        <v>2112.02077969623</v>
      </c>
      <c r="V41" s="72">
        <f>VLOOKUP($E41,'NEA Backsheet'!$D$190:$M$367,V$10,0)</f>
        <v>186587.32505714765</v>
      </c>
      <c r="W41" s="73">
        <f>VLOOKUP($E41,'Population All (2014)'!$D$11:$I$188,W$10,0)</f>
        <v>8832369.5420000013</v>
      </c>
      <c r="X41" s="74">
        <f t="shared" si="5"/>
        <v>2112.5398362226683</v>
      </c>
      <c r="Y41" s="72">
        <f>VLOOKUP($E41,'NEA Backsheet'!$D$190:$M$367,Y$10,0)</f>
        <v>189422.15597827866</v>
      </c>
      <c r="Z41" s="73">
        <f>VLOOKUP($E41,'Population All (2014)'!$D$11:$I$188,Z$10,0)</f>
        <v>8832369.5420000013</v>
      </c>
      <c r="AA41" s="74">
        <f t="shared" si="6"/>
        <v>2144.6357636818934</v>
      </c>
      <c r="AB41" s="72">
        <f>VLOOKUP($E41,'NEA Backsheet'!$D$190:$M$367,AB$10,0)</f>
        <v>186167.63906093774</v>
      </c>
      <c r="AC41" s="73">
        <f>VLOOKUP($E41,'Population All (2014)'!$D$11:$I$188,AC$10,0)</f>
        <v>8958014.0389999989</v>
      </c>
      <c r="AD41" s="74">
        <f t="shared" si="7"/>
        <v>2078.2244619223661</v>
      </c>
      <c r="AE41" s="72">
        <f>VLOOKUP($E41,'NEA Backsheet'!$D$7:$M$184,AE$10,0)</f>
        <v>186054.3988820852</v>
      </c>
      <c r="AF41" s="73">
        <f>VLOOKUP($E41,'Population All (2014)'!$D$11:$I$188,AF$10,0)</f>
        <v>8832369.5420000013</v>
      </c>
      <c r="AG41" s="74">
        <f t="shared" si="8"/>
        <v>2106.506051375598</v>
      </c>
      <c r="AH41" s="72">
        <f>VLOOKUP($E41,'NEA Backsheet'!$D$7:$M$184,AH$10,0)</f>
        <v>186097.26496127294</v>
      </c>
      <c r="AI41" s="73">
        <f>VLOOKUP($E41,'Population All (2014)'!$D$11:$I$188,AI$10,0)</f>
        <v>8832369.5420000013</v>
      </c>
      <c r="AJ41" s="74">
        <f t="shared" si="9"/>
        <v>2106.9913806972927</v>
      </c>
      <c r="AK41" s="72">
        <f>VLOOKUP($E41,'NEA Backsheet'!$D$7:$M$184,AK$10,0)</f>
        <v>188913.77037761448</v>
      </c>
      <c r="AL41" s="73">
        <f>VLOOKUP($E41,'Population All (2014)'!$D$11:$I$188,AL$10,0)</f>
        <v>8832369.5420000013</v>
      </c>
      <c r="AM41" s="74">
        <f t="shared" si="10"/>
        <v>2138.8798269737804</v>
      </c>
      <c r="AN41" s="72">
        <f>VLOOKUP($E41,'NEA Backsheet'!$D$7:$M$184,AN$10,0)</f>
        <v>184802.98418323373</v>
      </c>
      <c r="AO41" s="73">
        <f>VLOOKUP($E41,'Population All (2014)'!$D$11:$I$188,AO$10,0)</f>
        <v>8958014.0389999989</v>
      </c>
      <c r="AP41" s="74">
        <f t="shared" si="11"/>
        <v>2062.9905621789317</v>
      </c>
    </row>
    <row r="42" spans="2:42" s="26" customFormat="1" ht="16.5" customHeight="1">
      <c r="B42" s="42" t="s">
        <v>20</v>
      </c>
      <c r="C42" s="43" t="s">
        <v>36</v>
      </c>
      <c r="D42" s="45" t="s">
        <v>64</v>
      </c>
      <c r="E42" s="56" t="s">
        <v>65</v>
      </c>
      <c r="F42" s="57" t="s">
        <v>66</v>
      </c>
      <c r="G42" s="72">
        <f>VLOOKUP($E42,'NEA Backsheet'!$D$7:$M$184,G$10,0)</f>
        <v>4948.4701274405852</v>
      </c>
      <c r="H42" s="73">
        <f>VLOOKUP($E42,'Population All (2014)'!$D$11:$I$188,H$10,0)</f>
        <v>202753.30100000001</v>
      </c>
      <c r="I42" s="74">
        <f t="shared" si="0"/>
        <v>2440.6360355339343</v>
      </c>
      <c r="J42" s="72">
        <f>VLOOKUP($E42,'NEA Backsheet'!$D$7:$M$184,J$10,0)</f>
        <v>4790.4342277480091</v>
      </c>
      <c r="K42" s="73">
        <f>VLOOKUP($E42,'Population All (2014)'!$D$11:$I$188,K$10,0)</f>
        <v>202753.30100000001</v>
      </c>
      <c r="L42" s="74">
        <f t="shared" si="1"/>
        <v>2362.6911148282657</v>
      </c>
      <c r="M42" s="72">
        <f>VLOOKUP($E42,'NEA Backsheet'!$D$7:$M$184,M$10,0)</f>
        <v>4879.9062495367598</v>
      </c>
      <c r="N42" s="73">
        <f>VLOOKUP($E42,'Population All (2014)'!$D$11:$I$188,N$10,0)</f>
        <v>202753.30100000001</v>
      </c>
      <c r="O42" s="74">
        <f t="shared" si="2"/>
        <v>2406.8196302938413</v>
      </c>
      <c r="P42" s="72">
        <f>VLOOKUP($E42,'NEA Backsheet'!$D$7:$M$184,P$10,0)</f>
        <v>4695.6944018724589</v>
      </c>
      <c r="Q42" s="73">
        <f>VLOOKUP($E42,'Population All (2014)'!$D$11:$I$188,Q$10,0)</f>
        <v>206934.19699999999</v>
      </c>
      <c r="R42" s="74">
        <f t="shared" si="3"/>
        <v>2269.1727466738903</v>
      </c>
      <c r="S42" s="72">
        <f>VLOOKUP($E42,'NEA Backsheet'!$D$190:$M$367,S$10,0)</f>
        <v>4933.66872225519</v>
      </c>
      <c r="T42" s="73">
        <f>VLOOKUP($E42,'Population All (2014)'!$D$11:$I$188,T$10,0)</f>
        <v>206934.19699999999</v>
      </c>
      <c r="U42" s="74">
        <f t="shared" si="4"/>
        <v>2384.1727436935857</v>
      </c>
      <c r="V42" s="72">
        <f>VLOOKUP($E42,'NEA Backsheet'!$D$190:$M$367,V$10,0)</f>
        <v>4987.6383222557351</v>
      </c>
      <c r="W42" s="73">
        <f>VLOOKUP($E42,'Population All (2014)'!$D$11:$I$188,W$10,0)</f>
        <v>206934.19699999999</v>
      </c>
      <c r="X42" s="74">
        <f t="shared" si="5"/>
        <v>2410.2533049458884</v>
      </c>
      <c r="Y42" s="72">
        <f>VLOOKUP($E42,'NEA Backsheet'!$D$190:$M$367,Y$10,0)</f>
        <v>4986.8854769859763</v>
      </c>
      <c r="Z42" s="73">
        <f>VLOOKUP($E42,'Population All (2014)'!$D$11:$I$188,Z$10,0)</f>
        <v>206934.19699999999</v>
      </c>
      <c r="AA42" s="74">
        <f t="shared" si="6"/>
        <v>2409.8894959280105</v>
      </c>
      <c r="AB42" s="72">
        <f>VLOOKUP($E42,'NEA Backsheet'!$D$190:$M$367,AB$10,0)</f>
        <v>4878.7673799106515</v>
      </c>
      <c r="AC42" s="73">
        <f>VLOOKUP($E42,'Population All (2014)'!$D$11:$I$188,AC$10,0)</f>
        <v>211002.04</v>
      </c>
      <c r="AD42" s="74">
        <f t="shared" si="7"/>
        <v>2312.1896735740806</v>
      </c>
      <c r="AE42" s="72">
        <f>VLOOKUP($E42,'NEA Backsheet'!$D$7:$M$184,AE$10,0)</f>
        <v>4657.4356927404651</v>
      </c>
      <c r="AF42" s="73">
        <f>VLOOKUP($E42,'Population All (2014)'!$D$11:$I$188,AF$10,0)</f>
        <v>206934.19699999999</v>
      </c>
      <c r="AG42" s="74">
        <f t="shared" si="8"/>
        <v>2250.6844012546003</v>
      </c>
      <c r="AH42" s="72">
        <f>VLOOKUP($E42,'NEA Backsheet'!$D$7:$M$184,AH$10,0)</f>
        <v>4708.3504374985396</v>
      </c>
      <c r="AI42" s="73">
        <f>VLOOKUP($E42,'Population All (2014)'!$D$11:$I$188,AI$10,0)</f>
        <v>206934.19699999999</v>
      </c>
      <c r="AJ42" s="74">
        <f t="shared" si="9"/>
        <v>2275.2887177456419</v>
      </c>
      <c r="AK42" s="72">
        <f>VLOOKUP($E42,'NEA Backsheet'!$D$7:$M$184,AK$10,0)</f>
        <v>4900.5201383308868</v>
      </c>
      <c r="AL42" s="73">
        <f>VLOOKUP($E42,'Population All (2014)'!$D$11:$I$188,AL$10,0)</f>
        <v>206934.19699999999</v>
      </c>
      <c r="AM42" s="74">
        <f t="shared" si="10"/>
        <v>2368.1538428038975</v>
      </c>
      <c r="AN42" s="72">
        <f>VLOOKUP($E42,'NEA Backsheet'!$D$7:$M$184,AN$10,0)</f>
        <v>4905.738435681008</v>
      </c>
      <c r="AO42" s="73">
        <f>VLOOKUP($E42,'Population All (2014)'!$D$11:$I$188,AO$10,0)</f>
        <v>211002.04</v>
      </c>
      <c r="AP42" s="74">
        <f t="shared" si="11"/>
        <v>2324.9720408774283</v>
      </c>
    </row>
    <row r="43" spans="2:42" s="26" customFormat="1" ht="16.5" customHeight="1">
      <c r="B43" s="42" t="s">
        <v>20</v>
      </c>
      <c r="C43" s="43" t="s">
        <v>36</v>
      </c>
      <c r="D43" s="45" t="s">
        <v>64</v>
      </c>
      <c r="E43" s="56" t="s">
        <v>67</v>
      </c>
      <c r="F43" s="57" t="s">
        <v>68</v>
      </c>
      <c r="G43" s="72">
        <f>VLOOKUP($E43,'NEA Backsheet'!$D$7:$M$184,G$10,0)</f>
        <v>7577.3989835185212</v>
      </c>
      <c r="H43" s="73">
        <f>VLOOKUP($E43,'Population All (2014)'!$D$11:$I$188,H$10,0)</f>
        <v>382031.45799999998</v>
      </c>
      <c r="I43" s="74">
        <f t="shared" si="0"/>
        <v>1983.4489607707965</v>
      </c>
      <c r="J43" s="72">
        <f>VLOOKUP($E43,'NEA Backsheet'!$D$7:$M$184,J$10,0)</f>
        <v>7275.7065955965782</v>
      </c>
      <c r="K43" s="73">
        <f>VLOOKUP($E43,'Population All (2014)'!$D$11:$I$188,K$10,0)</f>
        <v>382031.45799999998</v>
      </c>
      <c r="L43" s="74">
        <f t="shared" si="1"/>
        <v>1904.4783991575318</v>
      </c>
      <c r="M43" s="72">
        <f>VLOOKUP($E43,'NEA Backsheet'!$D$7:$M$184,M$10,0)</f>
        <v>7275.2593635976273</v>
      </c>
      <c r="N43" s="73">
        <f>VLOOKUP($E43,'Population All (2014)'!$D$11:$I$188,N$10,0)</f>
        <v>382031.45799999998</v>
      </c>
      <c r="O43" s="74">
        <f t="shared" si="2"/>
        <v>1904.3613323585587</v>
      </c>
      <c r="P43" s="72">
        <f>VLOOKUP($E43,'NEA Backsheet'!$D$7:$M$184,P$10,0)</f>
        <v>6936.9104957532763</v>
      </c>
      <c r="Q43" s="73">
        <f>VLOOKUP($E43,'Population All (2014)'!$D$11:$I$188,Q$10,0)</f>
        <v>388416.28899999999</v>
      </c>
      <c r="R43" s="74">
        <f t="shared" si="3"/>
        <v>1785.9473694094422</v>
      </c>
      <c r="S43" s="72">
        <f>VLOOKUP($E43,'NEA Backsheet'!$D$190:$M$367,S$10,0)</f>
        <v>7508.0603701374712</v>
      </c>
      <c r="T43" s="73">
        <f>VLOOKUP($E43,'Population All (2014)'!$D$11:$I$188,T$10,0)</f>
        <v>388416.28899999999</v>
      </c>
      <c r="U43" s="74">
        <f t="shared" si="4"/>
        <v>1932.9931783930595</v>
      </c>
      <c r="V43" s="72">
        <f>VLOOKUP($E43,'NEA Backsheet'!$D$190:$M$367,V$10,0)</f>
        <v>7212.5508432429879</v>
      </c>
      <c r="W43" s="73">
        <f>VLOOKUP($E43,'Population All (2014)'!$D$11:$I$188,W$10,0)</f>
        <v>388416.28899999999</v>
      </c>
      <c r="X43" s="74">
        <f t="shared" si="5"/>
        <v>1856.9125568374368</v>
      </c>
      <c r="Y43" s="72">
        <f>VLOOKUP($E43,'NEA Backsheet'!$D$190:$M$367,Y$10,0)</f>
        <v>7727.2882514020766</v>
      </c>
      <c r="Z43" s="73">
        <f>VLOOKUP($E43,'Population All (2014)'!$D$11:$I$188,Z$10,0)</f>
        <v>388416.28899999999</v>
      </c>
      <c r="AA43" s="74">
        <f t="shared" si="6"/>
        <v>1989.4346530359021</v>
      </c>
      <c r="AB43" s="72">
        <f>VLOOKUP($E43,'NEA Backsheet'!$D$190:$M$367,AB$10,0)</f>
        <v>7556.1818931584767</v>
      </c>
      <c r="AC43" s="73">
        <f>VLOOKUP($E43,'Population All (2014)'!$D$11:$I$188,AC$10,0)</f>
        <v>394497.49800000002</v>
      </c>
      <c r="AD43" s="74">
        <f t="shared" si="7"/>
        <v>1915.3941232748898</v>
      </c>
      <c r="AE43" s="72">
        <f>VLOOKUP($E43,'NEA Backsheet'!$D$7:$M$184,AE$10,0)</f>
        <v>7218.0175450790375</v>
      </c>
      <c r="AF43" s="73">
        <f>VLOOKUP($E43,'Population All (2014)'!$D$11:$I$188,AF$10,0)</f>
        <v>388416.28899999999</v>
      </c>
      <c r="AG43" s="74">
        <f t="shared" si="8"/>
        <v>1858.3199905601894</v>
      </c>
      <c r="AH43" s="72">
        <f>VLOOKUP($E43,'NEA Backsheet'!$D$7:$M$184,AH$10,0)</f>
        <v>6850.2108204098095</v>
      </c>
      <c r="AI43" s="73">
        <f>VLOOKUP($E43,'Population All (2014)'!$D$11:$I$188,AI$10,0)</f>
        <v>388416.28899999999</v>
      </c>
      <c r="AJ43" s="74">
        <f t="shared" si="9"/>
        <v>1763.6260410308923</v>
      </c>
      <c r="AK43" s="72">
        <f>VLOOKUP($E43,'NEA Backsheet'!$D$7:$M$184,AK$10,0)</f>
        <v>7024.2441730002201</v>
      </c>
      <c r="AL43" s="73">
        <f>VLOOKUP($E43,'Population All (2014)'!$D$11:$I$188,AL$10,0)</f>
        <v>388416.28899999999</v>
      </c>
      <c r="AM43" s="74">
        <f t="shared" si="10"/>
        <v>1808.4319252121325</v>
      </c>
      <c r="AN43" s="72">
        <f>VLOOKUP($E43,'NEA Backsheet'!$D$7:$M$184,AN$10,0)</f>
        <v>6940.8484455053585</v>
      </c>
      <c r="AO43" s="73">
        <f>VLOOKUP($E43,'Population All (2014)'!$D$11:$I$188,AO$10,0)</f>
        <v>394497.49800000002</v>
      </c>
      <c r="AP43" s="74">
        <f t="shared" si="11"/>
        <v>1759.4150737821303</v>
      </c>
    </row>
    <row r="44" spans="2:42" s="26" customFormat="1" ht="16.5" customHeight="1">
      <c r="B44" s="42" t="s">
        <v>16</v>
      </c>
      <c r="C44" s="43" t="s">
        <v>28</v>
      </c>
      <c r="D44" s="45" t="s">
        <v>42</v>
      </c>
      <c r="E44" s="56" t="s">
        <v>69</v>
      </c>
      <c r="F44" s="57" t="s">
        <v>70</v>
      </c>
      <c r="G44" s="72">
        <f>VLOOKUP($E44,'NEA Backsheet'!$D$7:$M$184,G$10,0)</f>
        <v>8240.5805804117699</v>
      </c>
      <c r="H44" s="73">
        <f>VLOOKUP($E44,'Population All (2014)'!$D$11:$I$188,H$10,0)</f>
        <v>239341.758</v>
      </c>
      <c r="I44" s="74">
        <f t="shared" si="0"/>
        <v>3443.0183221148436</v>
      </c>
      <c r="J44" s="72">
        <f>VLOOKUP($E44,'NEA Backsheet'!$D$7:$M$184,J$10,0)</f>
        <v>7740.549655041531</v>
      </c>
      <c r="K44" s="73">
        <f>VLOOKUP($E44,'Population All (2014)'!$D$11:$I$188,K$10,0)</f>
        <v>239341.758</v>
      </c>
      <c r="L44" s="74">
        <f t="shared" si="1"/>
        <v>3234.0991056986936</v>
      </c>
      <c r="M44" s="72">
        <f>VLOOKUP($E44,'NEA Backsheet'!$D$7:$M$184,M$10,0)</f>
        <v>8019.832470763271</v>
      </c>
      <c r="N44" s="73">
        <f>VLOOKUP($E44,'Population All (2014)'!$D$11:$I$188,N$10,0)</f>
        <v>239341.758</v>
      </c>
      <c r="O44" s="74">
        <f t="shared" si="2"/>
        <v>3350.7869825052721</v>
      </c>
      <c r="P44" s="72">
        <f>VLOOKUP($E44,'NEA Backsheet'!$D$7:$M$184,P$10,0)</f>
        <v>8415.2744473529438</v>
      </c>
      <c r="Q44" s="73">
        <f>VLOOKUP($E44,'Population All (2014)'!$D$11:$I$188,Q$10,0)</f>
        <v>240970.247</v>
      </c>
      <c r="R44" s="74">
        <f t="shared" si="3"/>
        <v>3492.2462636447162</v>
      </c>
      <c r="S44" s="72">
        <f>VLOOKUP($E44,'NEA Backsheet'!$D$190:$M$367,S$10,0)</f>
        <v>8182.0825923560078</v>
      </c>
      <c r="T44" s="73">
        <f>VLOOKUP($E44,'Population All (2014)'!$D$11:$I$188,T$10,0)</f>
        <v>240970.247</v>
      </c>
      <c r="U44" s="74">
        <f t="shared" si="4"/>
        <v>3395.4742107045308</v>
      </c>
      <c r="V44" s="72">
        <f>VLOOKUP($E44,'NEA Backsheet'!$D$190:$M$367,V$10,0)</f>
        <v>7687.3067901097247</v>
      </c>
      <c r="W44" s="73">
        <f>VLOOKUP($E44,'Population All (2014)'!$D$11:$I$188,W$10,0)</f>
        <v>240970.247</v>
      </c>
      <c r="X44" s="74">
        <f t="shared" si="5"/>
        <v>3190.1476990683104</v>
      </c>
      <c r="Y44" s="72">
        <f>VLOOKUP($E44,'NEA Backsheet'!$D$190:$M$367,Y$10,0)</f>
        <v>8022.6351053693888</v>
      </c>
      <c r="Z44" s="73">
        <f>VLOOKUP($E44,'Population All (2014)'!$D$11:$I$188,Z$10,0)</f>
        <v>240970.247</v>
      </c>
      <c r="AA44" s="74">
        <f t="shared" si="6"/>
        <v>3329.3052587398433</v>
      </c>
      <c r="AB44" s="72">
        <f>VLOOKUP($E44,'NEA Backsheet'!$D$190:$M$367,AB$10,0)</f>
        <v>7894.6620239159447</v>
      </c>
      <c r="AC44" s="73">
        <f>VLOOKUP($E44,'Population All (2014)'!$D$11:$I$188,AC$10,0)</f>
        <v>242609.91500000001</v>
      </c>
      <c r="AD44" s="74">
        <f t="shared" si="7"/>
        <v>3254.0558055576353</v>
      </c>
      <c r="AE44" s="72">
        <f>VLOOKUP($E44,'NEA Backsheet'!$D$7:$M$184,AE$10,0)</f>
        <v>7831.9897780133697</v>
      </c>
      <c r="AF44" s="73">
        <f>VLOOKUP($E44,'Population All (2014)'!$D$11:$I$188,AF$10,0)</f>
        <v>240970.247</v>
      </c>
      <c r="AG44" s="74">
        <f t="shared" si="8"/>
        <v>3250.1895464353197</v>
      </c>
      <c r="AH44" s="72">
        <f>VLOOKUP($E44,'NEA Backsheet'!$D$7:$M$184,AH$10,0)</f>
        <v>7712.4153260356388</v>
      </c>
      <c r="AI44" s="73">
        <f>VLOOKUP($E44,'Population All (2014)'!$D$11:$I$188,AI$10,0)</f>
        <v>240970.247</v>
      </c>
      <c r="AJ44" s="74">
        <f t="shared" si="9"/>
        <v>3200.5674650927504</v>
      </c>
      <c r="AK44" s="72">
        <f>VLOOKUP($E44,'NEA Backsheet'!$D$7:$M$184,AK$10,0)</f>
        <v>8019.9870031763148</v>
      </c>
      <c r="AL44" s="73">
        <f>VLOOKUP($E44,'Population All (2014)'!$D$11:$I$188,AL$10,0)</f>
        <v>240970.247</v>
      </c>
      <c r="AM44" s="74">
        <f t="shared" si="10"/>
        <v>3328.2063254789769</v>
      </c>
      <c r="AN44" s="72">
        <f>VLOOKUP($E44,'NEA Backsheet'!$D$7:$M$184,AN$10,0)</f>
        <v>8326.6480417404728</v>
      </c>
      <c r="AO44" s="73">
        <f>VLOOKUP($E44,'Population All (2014)'!$D$11:$I$188,AO$10,0)</f>
        <v>242609.91500000001</v>
      </c>
      <c r="AP44" s="74">
        <f t="shared" si="11"/>
        <v>3432.1136635081352</v>
      </c>
    </row>
    <row r="45" spans="2:42" s="26" customFormat="1" ht="16.5" customHeight="1">
      <c r="B45" s="42" t="s">
        <v>22</v>
      </c>
      <c r="C45" s="43" t="s">
        <v>40</v>
      </c>
      <c r="D45" s="45" t="s">
        <v>60</v>
      </c>
      <c r="E45" s="56" t="s">
        <v>71</v>
      </c>
      <c r="F45" s="57" t="s">
        <v>72</v>
      </c>
      <c r="G45" s="72">
        <f>VLOOKUP($E45,'NEA Backsheet'!$D$7:$M$184,G$10,0)</f>
        <v>3934.2970694811711</v>
      </c>
      <c r="H45" s="73">
        <f>VLOOKUP($E45,'Population All (2014)'!$D$11:$I$188,H$10,0)</f>
        <v>183509.98</v>
      </c>
      <c r="I45" s="74">
        <f t="shared" si="0"/>
        <v>2143.9144996262171</v>
      </c>
      <c r="J45" s="72">
        <f>VLOOKUP($E45,'NEA Backsheet'!$D$7:$M$184,J$10,0)</f>
        <v>3856.258331933464</v>
      </c>
      <c r="K45" s="73">
        <f>VLOOKUP($E45,'Population All (2014)'!$D$11:$I$188,K$10,0)</f>
        <v>183509.98</v>
      </c>
      <c r="L45" s="74">
        <f t="shared" si="1"/>
        <v>2101.3888900938596</v>
      </c>
      <c r="M45" s="72">
        <f>VLOOKUP($E45,'NEA Backsheet'!$D$7:$M$184,M$10,0)</f>
        <v>4085.1128353878662</v>
      </c>
      <c r="N45" s="73">
        <f>VLOOKUP($E45,'Population All (2014)'!$D$11:$I$188,N$10,0)</f>
        <v>183509.98</v>
      </c>
      <c r="O45" s="74">
        <f t="shared" si="2"/>
        <v>2226.0984581807847</v>
      </c>
      <c r="P45" s="72">
        <f>VLOOKUP($E45,'NEA Backsheet'!$D$7:$M$184,P$10,0)</f>
        <v>4041.6011939280338</v>
      </c>
      <c r="Q45" s="73">
        <f>VLOOKUP($E45,'Population All (2014)'!$D$11:$I$188,Q$10,0)</f>
        <v>184740.26500000001</v>
      </c>
      <c r="R45" s="74">
        <f t="shared" si="3"/>
        <v>2187.7207948835808</v>
      </c>
      <c r="S45" s="72">
        <f>VLOOKUP($E45,'NEA Backsheet'!$D$190:$M$367,S$10,0)</f>
        <v>3997.9339518351876</v>
      </c>
      <c r="T45" s="73">
        <f>VLOOKUP($E45,'Population All (2014)'!$D$11:$I$188,T$10,0)</f>
        <v>184740.26500000001</v>
      </c>
      <c r="U45" s="74">
        <f t="shared" si="4"/>
        <v>2164.0836943885447</v>
      </c>
      <c r="V45" s="72">
        <f>VLOOKUP($E45,'NEA Backsheet'!$D$190:$M$367,V$10,0)</f>
        <v>3915.7486143416982</v>
      </c>
      <c r="W45" s="73">
        <f>VLOOKUP($E45,'Population All (2014)'!$D$11:$I$188,W$10,0)</f>
        <v>184740.26500000001</v>
      </c>
      <c r="X45" s="74">
        <f t="shared" si="5"/>
        <v>2119.5967291384463</v>
      </c>
      <c r="Y45" s="72">
        <f>VLOOKUP($E45,'NEA Backsheet'!$D$190:$M$367,Y$10,0)</f>
        <v>4127.7166078168884</v>
      </c>
      <c r="Z45" s="73">
        <f>VLOOKUP($E45,'Population All (2014)'!$D$11:$I$188,Z$10,0)</f>
        <v>184740.26500000001</v>
      </c>
      <c r="AA45" s="74">
        <f t="shared" si="6"/>
        <v>2234.3351124980186</v>
      </c>
      <c r="AB45" s="72">
        <f>VLOOKUP($E45,'NEA Backsheet'!$D$190:$M$367,AB$10,0)</f>
        <v>3914.8690234685005</v>
      </c>
      <c r="AC45" s="73">
        <f>VLOOKUP($E45,'Population All (2014)'!$D$11:$I$188,AC$10,0)</f>
        <v>185804.48800000001</v>
      </c>
      <c r="AD45" s="74">
        <f t="shared" si="7"/>
        <v>2106.9830258720663</v>
      </c>
      <c r="AE45" s="72">
        <f>VLOOKUP($E45,'NEA Backsheet'!$D$7:$M$184,AE$10,0)</f>
        <v>3860.6064815600553</v>
      </c>
      <c r="AF45" s="73">
        <f>VLOOKUP($E45,'Population All (2014)'!$D$11:$I$188,AF$10,0)</f>
        <v>184740.26500000001</v>
      </c>
      <c r="AG45" s="74">
        <f t="shared" si="8"/>
        <v>2089.7482644403781</v>
      </c>
      <c r="AH45" s="72">
        <f>VLOOKUP($E45,'NEA Backsheet'!$D$7:$M$184,AH$10,0)</f>
        <v>3898.9514583801729</v>
      </c>
      <c r="AI45" s="73">
        <f>VLOOKUP($E45,'Population All (2014)'!$D$11:$I$188,AI$10,0)</f>
        <v>184740.26500000001</v>
      </c>
      <c r="AJ45" s="74">
        <f t="shared" si="9"/>
        <v>2110.5044200191942</v>
      </c>
      <c r="AK45" s="72">
        <f>VLOOKUP($E45,'NEA Backsheet'!$D$7:$M$184,AK$10,0)</f>
        <v>4284.7349389293513</v>
      </c>
      <c r="AL45" s="73">
        <f>VLOOKUP($E45,'Population All (2014)'!$D$11:$I$188,AL$10,0)</f>
        <v>184740.26500000001</v>
      </c>
      <c r="AM45" s="74">
        <f t="shared" si="10"/>
        <v>2319.329215495794</v>
      </c>
      <c r="AN45" s="72">
        <f>VLOOKUP($E45,'NEA Backsheet'!$D$7:$M$184,AN$10,0)</f>
        <v>4026.1701991287919</v>
      </c>
      <c r="AO45" s="73">
        <f>VLOOKUP($E45,'Population All (2014)'!$D$11:$I$188,AO$10,0)</f>
        <v>185804.48800000001</v>
      </c>
      <c r="AP45" s="74">
        <f t="shared" si="11"/>
        <v>2166.8853333234833</v>
      </c>
    </row>
    <row r="46" spans="2:42" s="26" customFormat="1" ht="16.5" customHeight="1">
      <c r="B46" s="42" t="s">
        <v>18</v>
      </c>
      <c r="C46" s="43" t="s">
        <v>34</v>
      </c>
      <c r="D46" s="45" t="s">
        <v>52</v>
      </c>
      <c r="E46" s="56" t="s">
        <v>73</v>
      </c>
      <c r="F46" s="57" t="s">
        <v>74</v>
      </c>
      <c r="G46" s="72">
        <f>VLOOKUP($E46,'NEA Backsheet'!$D$7:$M$184,G$10,0)</f>
        <v>3904.8405305766273</v>
      </c>
      <c r="H46" s="73">
        <f>VLOOKUP($E46,'Population All (2014)'!$D$11:$I$188,H$10,0)</f>
        <v>166167.19500000001</v>
      </c>
      <c r="I46" s="74">
        <f t="shared" si="0"/>
        <v>2349.9467091423353</v>
      </c>
      <c r="J46" s="72">
        <f>VLOOKUP($E46,'NEA Backsheet'!$D$7:$M$184,J$10,0)</f>
        <v>3880.0497741272761</v>
      </c>
      <c r="K46" s="73">
        <f>VLOOKUP($E46,'Population All (2014)'!$D$11:$I$188,K$10,0)</f>
        <v>166167.19500000001</v>
      </c>
      <c r="L46" s="74">
        <f t="shared" si="1"/>
        <v>2335.0275450742702</v>
      </c>
      <c r="M46" s="72">
        <f>VLOOKUP($E46,'NEA Backsheet'!$D$7:$M$184,M$10,0)</f>
        <v>4098.8587860412717</v>
      </c>
      <c r="N46" s="73">
        <f>VLOOKUP($E46,'Population All (2014)'!$D$11:$I$188,N$10,0)</f>
        <v>166167.19500000001</v>
      </c>
      <c r="O46" s="74">
        <f t="shared" si="2"/>
        <v>2466.7075748864099</v>
      </c>
      <c r="P46" s="72">
        <f>VLOOKUP($E46,'NEA Backsheet'!$D$7:$M$184,P$10,0)</f>
        <v>4167.7439799035274</v>
      </c>
      <c r="Q46" s="73">
        <f>VLOOKUP($E46,'Population All (2014)'!$D$11:$I$188,Q$10,0)</f>
        <v>168302.94699999999</v>
      </c>
      <c r="R46" s="74">
        <f t="shared" si="3"/>
        <v>2476.3345230690034</v>
      </c>
      <c r="S46" s="72">
        <f>VLOOKUP($E46,'NEA Backsheet'!$D$190:$M$367,S$10,0)</f>
        <v>4076.1893477802405</v>
      </c>
      <c r="T46" s="73">
        <f>VLOOKUP($E46,'Population All (2014)'!$D$11:$I$188,T$10,0)</f>
        <v>168302.94699999999</v>
      </c>
      <c r="U46" s="74">
        <f t="shared" si="4"/>
        <v>2421.9358130313908</v>
      </c>
      <c r="V46" s="72">
        <f>VLOOKUP($E46,'NEA Backsheet'!$D$190:$M$367,V$10,0)</f>
        <v>4117.4875483599481</v>
      </c>
      <c r="W46" s="73">
        <f>VLOOKUP($E46,'Population All (2014)'!$D$11:$I$188,W$10,0)</f>
        <v>168302.94699999999</v>
      </c>
      <c r="X46" s="74">
        <f t="shared" si="5"/>
        <v>2446.4738269615373</v>
      </c>
      <c r="Y46" s="72">
        <f>VLOOKUP($E46,'NEA Backsheet'!$D$190:$M$367,Y$10,0)</f>
        <v>4126.7035766425633</v>
      </c>
      <c r="Z46" s="73">
        <f>VLOOKUP($E46,'Population All (2014)'!$D$11:$I$188,Z$10,0)</f>
        <v>168302.94699999999</v>
      </c>
      <c r="AA46" s="74">
        <f t="shared" si="6"/>
        <v>2451.9496837108645</v>
      </c>
      <c r="AB46" s="72">
        <f>VLOOKUP($E46,'NEA Backsheet'!$D$190:$M$367,AB$10,0)</f>
        <v>4034.6259403078589</v>
      </c>
      <c r="AC46" s="73">
        <f>VLOOKUP($E46,'Population All (2014)'!$D$11:$I$188,AC$10,0)</f>
        <v>170393.90299999999</v>
      </c>
      <c r="AD46" s="74">
        <f t="shared" si="7"/>
        <v>2367.8229498081623</v>
      </c>
      <c r="AE46" s="72">
        <f>VLOOKUP($E46,'NEA Backsheet'!$D$7:$M$184,AE$10,0)</f>
        <v>4160.9842256945185</v>
      </c>
      <c r="AF46" s="73">
        <f>VLOOKUP($E46,'Population All (2014)'!$D$11:$I$188,AF$10,0)</f>
        <v>168302.94699999999</v>
      </c>
      <c r="AG46" s="74">
        <f t="shared" si="8"/>
        <v>2472.3181024836831</v>
      </c>
      <c r="AH46" s="72">
        <f>VLOOKUP($E46,'NEA Backsheet'!$D$7:$M$184,AH$10,0)</f>
        <v>4235.3525551053099</v>
      </c>
      <c r="AI46" s="73">
        <f>VLOOKUP($E46,'Population All (2014)'!$D$11:$I$188,AI$10,0)</f>
        <v>168302.94699999999</v>
      </c>
      <c r="AJ46" s="74">
        <f t="shared" si="9"/>
        <v>2516.5052844293391</v>
      </c>
      <c r="AK46" s="72">
        <f>VLOOKUP($E46,'NEA Backsheet'!$D$7:$M$184,AK$10,0)</f>
        <v>4450.3489406498002</v>
      </c>
      <c r="AL46" s="73">
        <f>VLOOKUP($E46,'Population All (2014)'!$D$11:$I$188,AL$10,0)</f>
        <v>168302.94699999999</v>
      </c>
      <c r="AM46" s="74">
        <f t="shared" si="10"/>
        <v>2644.248968884544</v>
      </c>
      <c r="AN46" s="72">
        <f>VLOOKUP($E46,'NEA Backsheet'!$D$7:$M$184,AN$10,0)</f>
        <v>4666.2519443432011</v>
      </c>
      <c r="AO46" s="73">
        <f>VLOOKUP($E46,'Population All (2014)'!$D$11:$I$188,AO$10,0)</f>
        <v>170393.90299999999</v>
      </c>
      <c r="AP46" s="74">
        <f t="shared" si="11"/>
        <v>2738.5087507169792</v>
      </c>
    </row>
    <row r="47" spans="2:42" s="26" customFormat="1" ht="16.5" customHeight="1">
      <c r="B47" s="42" t="s">
        <v>20</v>
      </c>
      <c r="C47" s="43" t="s">
        <v>36</v>
      </c>
      <c r="D47" s="45" t="s">
        <v>64</v>
      </c>
      <c r="E47" s="56" t="s">
        <v>75</v>
      </c>
      <c r="F47" s="57" t="s">
        <v>76</v>
      </c>
      <c r="G47" s="72">
        <f>VLOOKUP($E47,'NEA Backsheet'!$D$7:$M$184,G$10,0)</f>
        <v>5810.0678662514902</v>
      </c>
      <c r="H47" s="73">
        <f>VLOOKUP($E47,'Population All (2014)'!$D$11:$I$188,H$10,0)</f>
        <v>242474.07</v>
      </c>
      <c r="I47" s="74">
        <f t="shared" si="0"/>
        <v>2396.1604909966209</v>
      </c>
      <c r="J47" s="72">
        <f>VLOOKUP($E47,'NEA Backsheet'!$D$7:$M$184,J$10,0)</f>
        <v>5769.532855954998</v>
      </c>
      <c r="K47" s="73">
        <f>VLOOKUP($E47,'Population All (2014)'!$D$11:$I$188,K$10,0)</f>
        <v>242474.07</v>
      </c>
      <c r="L47" s="74">
        <f t="shared" si="1"/>
        <v>2379.4432352931585</v>
      </c>
      <c r="M47" s="72">
        <f>VLOOKUP($E47,'NEA Backsheet'!$D$7:$M$184,M$10,0)</f>
        <v>5901.9009955622705</v>
      </c>
      <c r="N47" s="73">
        <f>VLOOKUP($E47,'Population All (2014)'!$D$11:$I$188,N$10,0)</f>
        <v>242474.07</v>
      </c>
      <c r="O47" s="74">
        <f t="shared" si="2"/>
        <v>2434.0338723898481</v>
      </c>
      <c r="P47" s="72">
        <f>VLOOKUP($E47,'NEA Backsheet'!$D$7:$M$184,P$10,0)</f>
        <v>5846.7219316903211</v>
      </c>
      <c r="Q47" s="73">
        <f>VLOOKUP($E47,'Population All (2014)'!$D$11:$I$188,Q$10,0)</f>
        <v>245180.88399999999</v>
      </c>
      <c r="R47" s="74">
        <f t="shared" si="3"/>
        <v>2384.6565182016075</v>
      </c>
      <c r="S47" s="72">
        <f>VLOOKUP($E47,'NEA Backsheet'!$D$190:$M$367,S$10,0)</f>
        <v>5971.658368276213</v>
      </c>
      <c r="T47" s="73">
        <f>VLOOKUP($E47,'Population All (2014)'!$D$11:$I$188,T$10,0)</f>
        <v>245180.88399999999</v>
      </c>
      <c r="U47" s="74">
        <f t="shared" si="4"/>
        <v>2435.613360573499</v>
      </c>
      <c r="V47" s="72">
        <f>VLOOKUP($E47,'NEA Backsheet'!$D$190:$M$367,V$10,0)</f>
        <v>5975.0494019176949</v>
      </c>
      <c r="W47" s="73">
        <f>VLOOKUP($E47,'Population All (2014)'!$D$11:$I$188,W$10,0)</f>
        <v>245180.88399999999</v>
      </c>
      <c r="X47" s="74">
        <f t="shared" si="5"/>
        <v>2436.9964348108379</v>
      </c>
      <c r="Y47" s="72">
        <f>VLOOKUP($E47,'NEA Backsheet'!$D$190:$M$367,Y$10,0)</f>
        <v>5972.5941852596325</v>
      </c>
      <c r="Z47" s="73">
        <f>VLOOKUP($E47,'Population All (2014)'!$D$11:$I$188,Z$10,0)</f>
        <v>245180.88399999999</v>
      </c>
      <c r="AA47" s="74">
        <f t="shared" si="6"/>
        <v>2435.9950448908703</v>
      </c>
      <c r="AB47" s="72">
        <f>VLOOKUP($E47,'NEA Backsheet'!$D$190:$M$367,AB$10,0)</f>
        <v>5976.4049447646812</v>
      </c>
      <c r="AC47" s="73">
        <f>VLOOKUP($E47,'Population All (2014)'!$D$11:$I$188,AC$10,0)</f>
        <v>247906.35399999999</v>
      </c>
      <c r="AD47" s="74">
        <f t="shared" si="7"/>
        <v>2410.7510147822518</v>
      </c>
      <c r="AE47" s="72">
        <f>VLOOKUP($E47,'NEA Backsheet'!$D$7:$M$184,AE$10,0)</f>
        <v>5664.5615997117247</v>
      </c>
      <c r="AF47" s="73">
        <f>VLOOKUP($E47,'Population All (2014)'!$D$11:$I$188,AF$10,0)</f>
        <v>245180.88399999999</v>
      </c>
      <c r="AG47" s="74">
        <f t="shared" si="8"/>
        <v>2310.3602154039568</v>
      </c>
      <c r="AH47" s="72">
        <f>VLOOKUP($E47,'NEA Backsheet'!$D$7:$M$184,AH$10,0)</f>
        <v>5963.9200810151169</v>
      </c>
      <c r="AI47" s="73">
        <f>VLOOKUP($E47,'Population All (2014)'!$D$11:$I$188,AI$10,0)</f>
        <v>245180.88399999999</v>
      </c>
      <c r="AJ47" s="74">
        <f t="shared" si="9"/>
        <v>2432.4572061723693</v>
      </c>
      <c r="AK47" s="72">
        <f>VLOOKUP($E47,'NEA Backsheet'!$D$7:$M$184,AK$10,0)</f>
        <v>6292.1910191335282</v>
      </c>
      <c r="AL47" s="73">
        <f>VLOOKUP($E47,'Population All (2014)'!$D$11:$I$188,AL$10,0)</f>
        <v>245180.88399999999</v>
      </c>
      <c r="AM47" s="74">
        <f t="shared" si="10"/>
        <v>2566.3464934458466</v>
      </c>
      <c r="AN47" s="72">
        <f>VLOOKUP($E47,'NEA Backsheet'!$D$7:$M$184,AN$10,0)</f>
        <v>5895.310048489051</v>
      </c>
      <c r="AO47" s="73">
        <f>VLOOKUP($E47,'Population All (2014)'!$D$11:$I$188,AO$10,0)</f>
        <v>247906.35399999999</v>
      </c>
      <c r="AP47" s="74">
        <f t="shared" si="11"/>
        <v>2378.0391076579872</v>
      </c>
    </row>
    <row r="48" spans="2:42" s="26" customFormat="1" ht="16.5" customHeight="1">
      <c r="B48" s="42" t="s">
        <v>18</v>
      </c>
      <c r="C48" s="43" t="s">
        <v>32</v>
      </c>
      <c r="D48" s="45" t="s">
        <v>50</v>
      </c>
      <c r="E48" s="56" t="s">
        <v>77</v>
      </c>
      <c r="F48" s="57" t="s">
        <v>78</v>
      </c>
      <c r="G48" s="72">
        <f>VLOOKUP($E48,'NEA Backsheet'!$D$7:$M$184,G$10,0)</f>
        <v>32061.877529182217</v>
      </c>
      <c r="H48" s="73">
        <f>VLOOKUP($E48,'Population All (2014)'!$D$11:$I$188,H$10,0)</f>
        <v>1112604.48</v>
      </c>
      <c r="I48" s="74">
        <f t="shared" si="0"/>
        <v>2881.6958861411576</v>
      </c>
      <c r="J48" s="72">
        <f>VLOOKUP($E48,'NEA Backsheet'!$D$7:$M$184,J$10,0)</f>
        <v>32450.02154594881</v>
      </c>
      <c r="K48" s="73">
        <f>VLOOKUP($E48,'Population All (2014)'!$D$11:$I$188,K$10,0)</f>
        <v>1112604.48</v>
      </c>
      <c r="L48" s="74">
        <f t="shared" si="1"/>
        <v>2916.5819596509991</v>
      </c>
      <c r="M48" s="72">
        <f>VLOOKUP($E48,'NEA Backsheet'!$D$7:$M$184,M$10,0)</f>
        <v>34610.31297938944</v>
      </c>
      <c r="N48" s="73">
        <f>VLOOKUP($E48,'Population All (2014)'!$D$11:$I$188,N$10,0)</f>
        <v>1112604.48</v>
      </c>
      <c r="O48" s="74">
        <f t="shared" si="2"/>
        <v>3110.747224331637</v>
      </c>
      <c r="P48" s="72">
        <f>VLOOKUP($E48,'NEA Backsheet'!$D$7:$M$184,P$10,0)</f>
        <v>34028.163584960203</v>
      </c>
      <c r="Q48" s="73">
        <f>VLOOKUP($E48,'Population All (2014)'!$D$11:$I$188,Q$10,0)</f>
        <v>1122524.2660000001</v>
      </c>
      <c r="R48" s="74">
        <f t="shared" si="3"/>
        <v>3031.3967025600318</v>
      </c>
      <c r="S48" s="72">
        <f>VLOOKUP($E48,'NEA Backsheet'!$D$190:$M$367,S$10,0)</f>
        <v>33407.03655017072</v>
      </c>
      <c r="T48" s="73">
        <f>VLOOKUP($E48,'Population All (2014)'!$D$11:$I$188,T$10,0)</f>
        <v>1122524.2660000001</v>
      </c>
      <c r="U48" s="74">
        <f t="shared" si="4"/>
        <v>2976.0636417431997</v>
      </c>
      <c r="V48" s="72">
        <f>VLOOKUP($E48,'NEA Backsheet'!$D$190:$M$367,V$10,0)</f>
        <v>32516.989796928436</v>
      </c>
      <c r="W48" s="73">
        <f>VLOOKUP($E48,'Population All (2014)'!$D$11:$I$188,W$10,0)</f>
        <v>1122524.2660000001</v>
      </c>
      <c r="X48" s="74">
        <f t="shared" si="5"/>
        <v>2896.7738855926373</v>
      </c>
      <c r="Y48" s="72">
        <f>VLOOKUP($E48,'NEA Backsheet'!$D$190:$M$367,Y$10,0)</f>
        <v>31669.969521689913</v>
      </c>
      <c r="Z48" s="73">
        <f>VLOOKUP($E48,'Population All (2014)'!$D$11:$I$188,Z$10,0)</f>
        <v>1122524.2660000001</v>
      </c>
      <c r="AA48" s="74">
        <f t="shared" si="6"/>
        <v>2821.3171403895435</v>
      </c>
      <c r="AB48" s="72">
        <f>VLOOKUP($E48,'NEA Backsheet'!$D$190:$M$367,AB$10,0)</f>
        <v>30944.485547046672</v>
      </c>
      <c r="AC48" s="73">
        <f>VLOOKUP($E48,'Population All (2014)'!$D$11:$I$188,AC$10,0)</f>
        <v>1131838.321</v>
      </c>
      <c r="AD48" s="74">
        <f t="shared" si="7"/>
        <v>2734.0022839752105</v>
      </c>
      <c r="AE48" s="72">
        <f>VLOOKUP($E48,'NEA Backsheet'!$D$7:$M$184,AE$10,0)</f>
        <v>33982.337024897744</v>
      </c>
      <c r="AF48" s="73">
        <f>VLOOKUP($E48,'Population All (2014)'!$D$11:$I$188,AF$10,0)</f>
        <v>1122524.2660000001</v>
      </c>
      <c r="AG48" s="74">
        <f t="shared" si="8"/>
        <v>3027.3142464875446</v>
      </c>
      <c r="AH48" s="72">
        <f>VLOOKUP($E48,'NEA Backsheet'!$D$7:$M$184,AH$10,0)</f>
        <v>33119.66977283782</v>
      </c>
      <c r="AI48" s="73">
        <f>VLOOKUP($E48,'Population All (2014)'!$D$11:$I$188,AI$10,0)</f>
        <v>1122524.2660000001</v>
      </c>
      <c r="AJ48" s="74">
        <f t="shared" si="9"/>
        <v>2950.4635913891075</v>
      </c>
      <c r="AK48" s="72">
        <f>VLOOKUP($E48,'NEA Backsheet'!$D$7:$M$184,AK$10,0)</f>
        <v>34379.915730697867</v>
      </c>
      <c r="AL48" s="73">
        <f>VLOOKUP($E48,'Population All (2014)'!$D$11:$I$188,AL$10,0)</f>
        <v>1122524.2660000001</v>
      </c>
      <c r="AM48" s="74">
        <f t="shared" si="10"/>
        <v>3062.7325192004237</v>
      </c>
      <c r="AN48" s="72">
        <f>VLOOKUP($E48,'NEA Backsheet'!$D$7:$M$184,AN$10,0)</f>
        <v>33872.747429899384</v>
      </c>
      <c r="AO48" s="73">
        <f>VLOOKUP($E48,'Population All (2014)'!$D$11:$I$188,AO$10,0)</f>
        <v>1131838.321</v>
      </c>
      <c r="AP48" s="74">
        <f t="shared" si="11"/>
        <v>2992.719613873136</v>
      </c>
    </row>
    <row r="49" spans="1:46" ht="16.5" customHeight="1">
      <c r="A49" s="26"/>
      <c r="B49" s="42" t="s">
        <v>16</v>
      </c>
      <c r="C49" s="43" t="s">
        <v>26</v>
      </c>
      <c r="D49" s="45" t="s">
        <v>467</v>
      </c>
      <c r="E49" s="56" t="s">
        <v>79</v>
      </c>
      <c r="F49" s="57" t="s">
        <v>80</v>
      </c>
      <c r="G49" s="72">
        <f>VLOOKUP($E49,'NEA Backsheet'!$D$7:$M$184,G$10,0)</f>
        <v>4483.2502109256229</v>
      </c>
      <c r="H49" s="73">
        <f>VLOOKUP($E49,'Population All (2014)'!$D$11:$I$188,H$10,0)</f>
        <v>146559.122</v>
      </c>
      <c r="I49" s="74">
        <f t="shared" si="0"/>
        <v>3059.004550344961</v>
      </c>
      <c r="J49" s="72">
        <f>VLOOKUP($E49,'NEA Backsheet'!$D$7:$M$184,J$10,0)</f>
        <v>4493.3691989979679</v>
      </c>
      <c r="K49" s="73">
        <f>VLOOKUP($E49,'Population All (2014)'!$D$11:$I$188,K$10,0)</f>
        <v>146559.122</v>
      </c>
      <c r="L49" s="74">
        <f t="shared" si="1"/>
        <v>3065.9089230883683</v>
      </c>
      <c r="M49" s="72">
        <f>VLOOKUP($E49,'NEA Backsheet'!$D$7:$M$184,M$10,0)</f>
        <v>4533.2418295817215</v>
      </c>
      <c r="N49" s="73">
        <f>VLOOKUP($E49,'Population All (2014)'!$D$11:$I$188,N$10,0)</f>
        <v>146559.122</v>
      </c>
      <c r="O49" s="74">
        <f t="shared" si="2"/>
        <v>3093.1147565019678</v>
      </c>
      <c r="P49" s="72">
        <f>VLOOKUP($E49,'NEA Backsheet'!$D$7:$M$184,P$10,0)</f>
        <v>4470.4170732242637</v>
      </c>
      <c r="Q49" s="73">
        <f>VLOOKUP($E49,'Population All (2014)'!$D$11:$I$188,Q$10,0)</f>
        <v>146426.489</v>
      </c>
      <c r="R49" s="74">
        <f t="shared" si="3"/>
        <v>3053.0111756106257</v>
      </c>
      <c r="S49" s="72">
        <f>VLOOKUP($E49,'NEA Backsheet'!$D$190:$M$367,S$10,0)</f>
        <v>4545.529950457757</v>
      </c>
      <c r="T49" s="73">
        <f>VLOOKUP($E49,'Population All (2014)'!$D$11:$I$188,T$10,0)</f>
        <v>146426.489</v>
      </c>
      <c r="U49" s="74">
        <f t="shared" si="4"/>
        <v>3104.3085042199959</v>
      </c>
      <c r="V49" s="72">
        <f>VLOOKUP($E49,'NEA Backsheet'!$D$190:$M$367,V$10,0)</f>
        <v>4373.5453444249015</v>
      </c>
      <c r="W49" s="73">
        <f>VLOOKUP($E49,'Population All (2014)'!$D$11:$I$188,W$10,0)</f>
        <v>146426.489</v>
      </c>
      <c r="X49" s="74">
        <f t="shared" si="5"/>
        <v>2986.853932163122</v>
      </c>
      <c r="Y49" s="72">
        <f>VLOOKUP($E49,'NEA Backsheet'!$D$190:$M$367,Y$10,0)</f>
        <v>4708.9354376025121</v>
      </c>
      <c r="Z49" s="73">
        <f>VLOOKUP($E49,'Population All (2014)'!$D$11:$I$188,Z$10,0)</f>
        <v>146426.489</v>
      </c>
      <c r="AA49" s="74">
        <f t="shared" si="6"/>
        <v>3215.9040824932381</v>
      </c>
      <c r="AB49" s="72">
        <f>VLOOKUP($E49,'NEA Backsheet'!$D$190:$M$367,AB$10,0)</f>
        <v>4421.7421470877134</v>
      </c>
      <c r="AC49" s="73">
        <f>VLOOKUP($E49,'Population All (2014)'!$D$11:$I$188,AC$10,0)</f>
        <v>146324.304</v>
      </c>
      <c r="AD49" s="74">
        <f t="shared" si="7"/>
        <v>3021.8781338524004</v>
      </c>
      <c r="AE49" s="72">
        <f>VLOOKUP($E49,'NEA Backsheet'!$D$7:$M$184,AE$10,0)</f>
        <v>4294.0096979177451</v>
      </c>
      <c r="AF49" s="73">
        <f>VLOOKUP($E49,'Population All (2014)'!$D$11:$I$188,AF$10,0)</f>
        <v>146426.489</v>
      </c>
      <c r="AG49" s="74">
        <f t="shared" si="8"/>
        <v>2932.5361328015897</v>
      </c>
      <c r="AH49" s="72">
        <f>VLOOKUP($E49,'NEA Backsheet'!$D$7:$M$184,AH$10,0)</f>
        <v>4286.5627824907606</v>
      </c>
      <c r="AI49" s="73">
        <f>VLOOKUP($E49,'Population All (2014)'!$D$11:$I$188,AI$10,0)</f>
        <v>146426.489</v>
      </c>
      <c r="AJ49" s="74">
        <f t="shared" si="9"/>
        <v>2927.4503621341087</v>
      </c>
      <c r="AK49" s="72">
        <f>VLOOKUP($E49,'NEA Backsheet'!$D$7:$M$184,AK$10,0)</f>
        <v>4410.4709986938342</v>
      </c>
      <c r="AL49" s="73">
        <f>VLOOKUP($E49,'Population All (2014)'!$D$11:$I$188,AL$10,0)</f>
        <v>146426.489</v>
      </c>
      <c r="AM49" s="74">
        <f t="shared" si="10"/>
        <v>3012.0718107867997</v>
      </c>
      <c r="AN49" s="72">
        <f>VLOOKUP($E49,'NEA Backsheet'!$D$7:$M$184,AN$10,0)</f>
        <v>4249.3740485090484</v>
      </c>
      <c r="AO49" s="73">
        <f>VLOOKUP($E49,'Population All (2014)'!$D$11:$I$188,AO$10,0)</f>
        <v>146324.304</v>
      </c>
      <c r="AP49" s="74">
        <f t="shared" si="11"/>
        <v>2904.0794538882947</v>
      </c>
      <c r="AT49" s="26"/>
    </row>
    <row r="50" spans="1:46" ht="16.5" customHeight="1">
      <c r="A50" s="26"/>
      <c r="B50" s="42" t="s">
        <v>16</v>
      </c>
      <c r="C50" s="43" t="s">
        <v>26</v>
      </c>
      <c r="D50" s="45" t="s">
        <v>467</v>
      </c>
      <c r="E50" s="56" t="s">
        <v>81</v>
      </c>
      <c r="F50" s="57" t="s">
        <v>82</v>
      </c>
      <c r="G50" s="72">
        <f>VLOOKUP($E50,'NEA Backsheet'!$D$7:$M$184,G$10,0)</f>
        <v>4997.7546086296743</v>
      </c>
      <c r="H50" s="73">
        <f>VLOOKUP($E50,'Population All (2014)'!$D$11:$I$188,H$10,0)</f>
        <v>140121.61300000001</v>
      </c>
      <c r="I50" s="74">
        <f t="shared" si="0"/>
        <v>3566.726432580871</v>
      </c>
      <c r="J50" s="72">
        <f>VLOOKUP($E50,'NEA Backsheet'!$D$7:$M$184,J$10,0)</f>
        <v>4908.9475631016858</v>
      </c>
      <c r="K50" s="73">
        <f>VLOOKUP($E50,'Population All (2014)'!$D$11:$I$188,K$10,0)</f>
        <v>140121.61300000001</v>
      </c>
      <c r="L50" s="74">
        <f t="shared" si="1"/>
        <v>3503.3478833145359</v>
      </c>
      <c r="M50" s="72">
        <f>VLOOKUP($E50,'NEA Backsheet'!$D$7:$M$184,M$10,0)</f>
        <v>5103.2674789823695</v>
      </c>
      <c r="N50" s="73">
        <f>VLOOKUP($E50,'Population All (2014)'!$D$11:$I$188,N$10,0)</f>
        <v>140121.61300000001</v>
      </c>
      <c r="O50" s="74">
        <f t="shared" si="2"/>
        <v>3642.027357323077</v>
      </c>
      <c r="P50" s="72">
        <f>VLOOKUP($E50,'NEA Backsheet'!$D$7:$M$184,P$10,0)</f>
        <v>4844.6342390685613</v>
      </c>
      <c r="Q50" s="73">
        <f>VLOOKUP($E50,'Population All (2014)'!$D$11:$I$188,Q$10,0)</f>
        <v>139828.54</v>
      </c>
      <c r="R50" s="74">
        <f t="shared" si="3"/>
        <v>3464.6962909493018</v>
      </c>
      <c r="S50" s="72">
        <f>VLOOKUP($E50,'NEA Backsheet'!$D$190:$M$367,S$10,0)</f>
        <v>5158.7516926373082</v>
      </c>
      <c r="T50" s="73">
        <f>VLOOKUP($E50,'Population All (2014)'!$D$11:$I$188,T$10,0)</f>
        <v>139828.54</v>
      </c>
      <c r="U50" s="74">
        <f t="shared" si="4"/>
        <v>3689.3410262578063</v>
      </c>
      <c r="V50" s="72">
        <f>VLOOKUP($E50,'NEA Backsheet'!$D$190:$M$367,V$10,0)</f>
        <v>4931.894393837295</v>
      </c>
      <c r="W50" s="73">
        <f>VLOOKUP($E50,'Population All (2014)'!$D$11:$I$188,W$10,0)</f>
        <v>139828.54</v>
      </c>
      <c r="X50" s="74">
        <f t="shared" si="5"/>
        <v>3527.1014013571871</v>
      </c>
      <c r="Y50" s="72">
        <f>VLOOKUP($E50,'NEA Backsheet'!$D$190:$M$367,Y$10,0)</f>
        <v>5119.9912031982485</v>
      </c>
      <c r="Z50" s="73">
        <f>VLOOKUP($E50,'Population All (2014)'!$D$11:$I$188,Z$10,0)</f>
        <v>139828.54</v>
      </c>
      <c r="AA50" s="74">
        <f t="shared" si="6"/>
        <v>3661.6210132768661</v>
      </c>
      <c r="AB50" s="72">
        <f>VLOOKUP($E50,'NEA Backsheet'!$D$190:$M$367,AB$10,0)</f>
        <v>4924.5523682878284</v>
      </c>
      <c r="AC50" s="73">
        <f>VLOOKUP($E50,'Population All (2014)'!$D$11:$I$188,AC$10,0)</f>
        <v>139611.845</v>
      </c>
      <c r="AD50" s="74">
        <f t="shared" si="7"/>
        <v>3527.3170183288016</v>
      </c>
      <c r="AE50" s="72">
        <f>VLOOKUP($E50,'NEA Backsheet'!$D$7:$M$184,AE$10,0)</f>
        <v>5072.206492316981</v>
      </c>
      <c r="AF50" s="73">
        <f>VLOOKUP($E50,'Population All (2014)'!$D$11:$I$188,AF$10,0)</f>
        <v>139828.54</v>
      </c>
      <c r="AG50" s="74">
        <f t="shared" si="8"/>
        <v>3627.4472238049402</v>
      </c>
      <c r="AH50" s="72">
        <f>VLOOKUP($E50,'NEA Backsheet'!$D$7:$M$184,AH$10,0)</f>
        <v>5231.5872941194275</v>
      </c>
      <c r="AI50" s="73">
        <f>VLOOKUP($E50,'Population All (2014)'!$D$11:$I$188,AI$10,0)</f>
        <v>139828.54</v>
      </c>
      <c r="AJ50" s="74">
        <f t="shared" si="9"/>
        <v>3741.4302503047143</v>
      </c>
      <c r="AK50" s="72">
        <f>VLOOKUP($E50,'NEA Backsheet'!$D$7:$M$184,AK$10,0)</f>
        <v>5028.9550573664355</v>
      </c>
      <c r="AL50" s="73">
        <f>VLOOKUP($E50,'Population All (2014)'!$D$11:$I$188,AL$10,0)</f>
        <v>139828.54</v>
      </c>
      <c r="AM50" s="74">
        <f t="shared" si="10"/>
        <v>3596.5154591233199</v>
      </c>
      <c r="AN50" s="72">
        <f>VLOOKUP($E50,'NEA Backsheet'!$D$7:$M$184,AN$10,0)</f>
        <v>4998.0594907397381</v>
      </c>
      <c r="AO50" s="73">
        <f>VLOOKUP($E50,'Population All (2014)'!$D$11:$I$188,AO$10,0)</f>
        <v>139611.845</v>
      </c>
      <c r="AP50" s="74">
        <f t="shared" si="11"/>
        <v>3579.9680827509569</v>
      </c>
      <c r="AT50" s="26"/>
    </row>
    <row r="51" spans="1:46" ht="16.5" customHeight="1">
      <c r="A51" s="26"/>
      <c r="B51" s="42" t="s">
        <v>16</v>
      </c>
      <c r="C51" s="43" t="s">
        <v>26</v>
      </c>
      <c r="D51" s="45" t="s">
        <v>466</v>
      </c>
      <c r="E51" s="56" t="s">
        <v>83</v>
      </c>
      <c r="F51" s="57" t="s">
        <v>84</v>
      </c>
      <c r="G51" s="72">
        <f>VLOOKUP($E51,'NEA Backsheet'!$D$7:$M$184,G$10,0)</f>
        <v>8016.5109798094645</v>
      </c>
      <c r="H51" s="73">
        <f>VLOOKUP($E51,'Population All (2014)'!$D$11:$I$188,H$10,0)</f>
        <v>281674.07</v>
      </c>
      <c r="I51" s="74">
        <f t="shared" si="0"/>
        <v>2846.0237677573464</v>
      </c>
      <c r="J51" s="72">
        <f>VLOOKUP($E51,'NEA Backsheet'!$D$7:$M$184,J$10,0)</f>
        <v>7895.4444825226874</v>
      </c>
      <c r="K51" s="73">
        <f>VLOOKUP($E51,'Population All (2014)'!$D$11:$I$188,K$10,0)</f>
        <v>281674.07</v>
      </c>
      <c r="L51" s="74">
        <f t="shared" si="1"/>
        <v>2803.0427090866715</v>
      </c>
      <c r="M51" s="72">
        <f>VLOOKUP($E51,'NEA Backsheet'!$D$7:$M$184,M$10,0)</f>
        <v>8549.9620488497258</v>
      </c>
      <c r="N51" s="73">
        <f>VLOOKUP($E51,'Population All (2014)'!$D$11:$I$188,N$10,0)</f>
        <v>281674.07</v>
      </c>
      <c r="O51" s="74">
        <f t="shared" si="2"/>
        <v>3035.4097020182671</v>
      </c>
      <c r="P51" s="72">
        <f>VLOOKUP($E51,'NEA Backsheet'!$D$7:$M$184,P$10,0)</f>
        <v>8102.1326283176559</v>
      </c>
      <c r="Q51" s="73">
        <f>VLOOKUP($E51,'Population All (2014)'!$D$11:$I$188,Q$10,0)</f>
        <v>282915.995</v>
      </c>
      <c r="R51" s="74">
        <f t="shared" si="3"/>
        <v>2863.7944730970958</v>
      </c>
      <c r="S51" s="72">
        <f>VLOOKUP($E51,'NEA Backsheet'!$D$190:$M$367,S$10,0)</f>
        <v>8000.6100687860417</v>
      </c>
      <c r="T51" s="73">
        <f>VLOOKUP($E51,'Population All (2014)'!$D$11:$I$188,T$10,0)</f>
        <v>282915.995</v>
      </c>
      <c r="U51" s="74">
        <f t="shared" si="4"/>
        <v>2827.9101253310337</v>
      </c>
      <c r="V51" s="72">
        <f>VLOOKUP($E51,'NEA Backsheet'!$D$190:$M$367,V$10,0)</f>
        <v>7723.8078130634403</v>
      </c>
      <c r="W51" s="73">
        <f>VLOOKUP($E51,'Population All (2014)'!$D$11:$I$188,W$10,0)</f>
        <v>282915.995</v>
      </c>
      <c r="X51" s="74">
        <f t="shared" si="5"/>
        <v>2730.0710986890085</v>
      </c>
      <c r="Y51" s="72">
        <f>VLOOKUP($E51,'NEA Backsheet'!$D$190:$M$367,Y$10,0)</f>
        <v>8347.9890602226369</v>
      </c>
      <c r="Z51" s="73">
        <f>VLOOKUP($E51,'Population All (2014)'!$D$11:$I$188,Z$10,0)</f>
        <v>282915.995</v>
      </c>
      <c r="AA51" s="74">
        <f t="shared" si="6"/>
        <v>2950.6953328045793</v>
      </c>
      <c r="AB51" s="72">
        <f>VLOOKUP($E51,'NEA Backsheet'!$D$190:$M$367,AB$10,0)</f>
        <v>7837.135320924368</v>
      </c>
      <c r="AC51" s="73">
        <f>VLOOKUP($E51,'Population All (2014)'!$D$11:$I$188,AC$10,0)</f>
        <v>284167.42099999997</v>
      </c>
      <c r="AD51" s="74">
        <f t="shared" si="7"/>
        <v>2757.9288622689683</v>
      </c>
      <c r="AE51" s="72">
        <f>VLOOKUP($E51,'NEA Backsheet'!$D$7:$M$184,AE$10,0)</f>
        <v>8088.979040483192</v>
      </c>
      <c r="AF51" s="73">
        <f>VLOOKUP($E51,'Population All (2014)'!$D$11:$I$188,AF$10,0)</f>
        <v>282915.995</v>
      </c>
      <c r="AG51" s="74">
        <f t="shared" si="8"/>
        <v>2859.1451821178198</v>
      </c>
      <c r="AH51" s="72">
        <f>VLOOKUP($E51,'NEA Backsheet'!$D$7:$M$184,AH$10,0)</f>
        <v>7997.8471788025417</v>
      </c>
      <c r="AI51" s="73">
        <f>VLOOKUP($E51,'Population All (2014)'!$D$11:$I$188,AI$10,0)</f>
        <v>282915.995</v>
      </c>
      <c r="AJ51" s="74">
        <f t="shared" si="9"/>
        <v>2826.9335492334189</v>
      </c>
      <c r="AK51" s="72">
        <f>VLOOKUP($E51,'NEA Backsheet'!$D$7:$M$184,AK$10,0)</f>
        <v>8362.1031898477868</v>
      </c>
      <c r="AL51" s="73">
        <f>VLOOKUP($E51,'Population All (2014)'!$D$11:$I$188,AL$10,0)</f>
        <v>282915.995</v>
      </c>
      <c r="AM51" s="74">
        <f t="shared" si="10"/>
        <v>2955.6841386248902</v>
      </c>
      <c r="AN51" s="72">
        <f>VLOOKUP($E51,'NEA Backsheet'!$D$7:$M$184,AN$10,0)</f>
        <v>7881.4548471219696</v>
      </c>
      <c r="AO51" s="73">
        <f>VLOOKUP($E51,'Population All (2014)'!$D$11:$I$188,AO$10,0)</f>
        <v>284167.42099999997</v>
      </c>
      <c r="AP51" s="74">
        <f t="shared" si="11"/>
        <v>2773.5251350723875</v>
      </c>
      <c r="AT51" s="26"/>
    </row>
    <row r="52" spans="1:46" ht="16.5" customHeight="1">
      <c r="A52" s="26"/>
      <c r="B52" s="42" t="s">
        <v>22</v>
      </c>
      <c r="C52" s="43" t="s">
        <v>40</v>
      </c>
      <c r="D52" s="45" t="s">
        <v>62</v>
      </c>
      <c r="E52" s="56" t="s">
        <v>85</v>
      </c>
      <c r="F52" s="57" t="s">
        <v>86</v>
      </c>
      <c r="G52" s="72">
        <f>VLOOKUP($E52,'NEA Backsheet'!$D$7:$M$184,G$10,0)</f>
        <v>9415.2101740124326</v>
      </c>
      <c r="H52" s="73">
        <f>VLOOKUP($E52,'Population All (2014)'!$D$11:$I$188,H$10,0)</f>
        <v>345737.42500000005</v>
      </c>
      <c r="I52" s="74">
        <f t="shared" si="0"/>
        <v>2723.225631131033</v>
      </c>
      <c r="J52" s="72">
        <f>VLOOKUP($E52,'NEA Backsheet'!$D$7:$M$184,J$10,0)</f>
        <v>9597.466571229148</v>
      </c>
      <c r="K52" s="73">
        <f>VLOOKUP($E52,'Population All (2014)'!$D$11:$I$188,K$10,0)</f>
        <v>345737.42500000005</v>
      </c>
      <c r="L52" s="74">
        <f t="shared" si="1"/>
        <v>2775.9408953858979</v>
      </c>
      <c r="M52" s="72">
        <f>VLOOKUP($E52,'NEA Backsheet'!$D$7:$M$184,M$10,0)</f>
        <v>10595.080534941702</v>
      </c>
      <c r="N52" s="73">
        <f>VLOOKUP($E52,'Population All (2014)'!$D$11:$I$188,N$10,0)</f>
        <v>345737.42500000005</v>
      </c>
      <c r="O52" s="74">
        <f t="shared" si="2"/>
        <v>3064.487604991476</v>
      </c>
      <c r="P52" s="72">
        <f>VLOOKUP($E52,'NEA Backsheet'!$D$7:$M$184,P$10,0)</f>
        <v>10721.609412207443</v>
      </c>
      <c r="Q52" s="73">
        <f>VLOOKUP($E52,'Population All (2014)'!$D$11:$I$188,Q$10,0)</f>
        <v>349521.04800000001</v>
      </c>
      <c r="R52" s="74">
        <f t="shared" si="3"/>
        <v>3067.5146671588836</v>
      </c>
      <c r="S52" s="72">
        <f>VLOOKUP($E52,'NEA Backsheet'!$D$190:$M$367,S$10,0)</f>
        <v>10033.237505927764</v>
      </c>
      <c r="T52" s="73">
        <f>VLOOKUP($E52,'Population All (2014)'!$D$11:$I$188,T$10,0)</f>
        <v>349521.04800000001</v>
      </c>
      <c r="U52" s="74">
        <f t="shared" si="4"/>
        <v>2870.5674703538207</v>
      </c>
      <c r="V52" s="72">
        <f>VLOOKUP($E52,'NEA Backsheet'!$D$190:$M$367,V$10,0)</f>
        <v>10143.77897992888</v>
      </c>
      <c r="W52" s="73">
        <f>VLOOKUP($E52,'Population All (2014)'!$D$11:$I$188,W$10,0)</f>
        <v>349521.04800000001</v>
      </c>
      <c r="X52" s="74">
        <f t="shared" si="5"/>
        <v>2902.1940275049988</v>
      </c>
      <c r="Y52" s="72">
        <f>VLOOKUP($E52,'NEA Backsheet'!$D$190:$M$367,Y$10,0)</f>
        <v>10143.77897992888</v>
      </c>
      <c r="Z52" s="73">
        <f>VLOOKUP($E52,'Population All (2014)'!$D$11:$I$188,Z$10,0)</f>
        <v>349521.04800000001</v>
      </c>
      <c r="AA52" s="74">
        <f t="shared" si="6"/>
        <v>2902.1940275049988</v>
      </c>
      <c r="AB52" s="72">
        <f>VLOOKUP($E52,'NEA Backsheet'!$D$190:$M$367,AB$10,0)</f>
        <v>9923.1528148770667</v>
      </c>
      <c r="AC52" s="73">
        <f>VLOOKUP($E52,'Population All (2014)'!$D$11:$I$188,AC$10,0)</f>
        <v>353012.158</v>
      </c>
      <c r="AD52" s="74">
        <f t="shared" si="7"/>
        <v>2810.9946329035688</v>
      </c>
      <c r="AE52" s="72">
        <f>VLOOKUP($E52,'NEA Backsheet'!$D$7:$M$184,AE$10,0)</f>
        <v>10531.587704833622</v>
      </c>
      <c r="AF52" s="73">
        <f>VLOOKUP($E52,'Population All (2014)'!$D$11:$I$188,AF$10,0)</f>
        <v>349521.04800000001</v>
      </c>
      <c r="AG52" s="74">
        <f t="shared" si="8"/>
        <v>3013.1483540395029</v>
      </c>
      <c r="AH52" s="72">
        <f>VLOOKUP($E52,'NEA Backsheet'!$D$7:$M$184,AH$10,0)</f>
        <v>10368.059408584038</v>
      </c>
      <c r="AI52" s="73">
        <f>VLOOKUP($E52,'Population All (2014)'!$D$11:$I$188,AI$10,0)</f>
        <v>349521.04800000001</v>
      </c>
      <c r="AJ52" s="74">
        <f t="shared" si="9"/>
        <v>2966.3619595761907</v>
      </c>
      <c r="AK52" s="72">
        <f>VLOOKUP($E52,'NEA Backsheet'!$D$7:$M$184,AK$10,0)</f>
        <v>11058.258446665388</v>
      </c>
      <c r="AL52" s="73">
        <f>VLOOKUP($E52,'Population All (2014)'!$D$11:$I$188,AL$10,0)</f>
        <v>349521.04800000001</v>
      </c>
      <c r="AM52" s="74">
        <f t="shared" si="10"/>
        <v>3163.8319093920168</v>
      </c>
      <c r="AN52" s="72">
        <f>VLOOKUP($E52,'NEA Backsheet'!$D$7:$M$184,AN$10,0)</f>
        <v>11026.28364013614</v>
      </c>
      <c r="AO52" s="73">
        <f>VLOOKUP($E52,'Population All (2014)'!$D$11:$I$188,AO$10,0)</f>
        <v>353012.158</v>
      </c>
      <c r="AP52" s="74">
        <f t="shared" si="11"/>
        <v>3123.4855203304755</v>
      </c>
      <c r="AT52" s="26"/>
    </row>
    <row r="53" spans="1:46" ht="16.5" customHeight="1">
      <c r="A53" s="26"/>
      <c r="B53" s="42" t="s">
        <v>22</v>
      </c>
      <c r="C53" s="43" t="s">
        <v>38</v>
      </c>
      <c r="D53" s="45" t="s">
        <v>60</v>
      </c>
      <c r="E53" s="56" t="s">
        <v>87</v>
      </c>
      <c r="F53" s="57" t="s">
        <v>88</v>
      </c>
      <c r="G53" s="72">
        <f>VLOOKUP($E53,'NEA Backsheet'!$D$7:$M$184,G$10,0)</f>
        <v>2277.5478520527222</v>
      </c>
      <c r="H53" s="73">
        <f>VLOOKUP($E53,'Population All (2014)'!$D$11:$I$188,H$10,0)</f>
        <v>119346.264</v>
      </c>
      <c r="I53" s="74">
        <f t="shared" si="0"/>
        <v>1908.3528681322796</v>
      </c>
      <c r="J53" s="72">
        <f>VLOOKUP($E53,'NEA Backsheet'!$D$7:$M$184,J$10,0)</f>
        <v>2243.7394837131783</v>
      </c>
      <c r="K53" s="73">
        <f>VLOOKUP($E53,'Population All (2014)'!$D$11:$I$188,K$10,0)</f>
        <v>119346.264</v>
      </c>
      <c r="L53" s="74">
        <f t="shared" si="1"/>
        <v>1880.0249027595687</v>
      </c>
      <c r="M53" s="72">
        <f>VLOOKUP($E53,'NEA Backsheet'!$D$7:$M$184,M$10,0)</f>
        <v>2289.9456937190444</v>
      </c>
      <c r="N53" s="73">
        <f>VLOOKUP($E53,'Population All (2014)'!$D$11:$I$188,N$10,0)</f>
        <v>119346.264</v>
      </c>
      <c r="O53" s="74">
        <f t="shared" si="2"/>
        <v>1918.7409952933631</v>
      </c>
      <c r="P53" s="72">
        <f>VLOOKUP($E53,'NEA Backsheet'!$D$7:$M$184,P$10,0)</f>
        <v>2437.5363477590813</v>
      </c>
      <c r="Q53" s="73">
        <f>VLOOKUP($E53,'Population All (2014)'!$D$11:$I$188,Q$10,0)</f>
        <v>120599.855</v>
      </c>
      <c r="R53" s="74">
        <f t="shared" si="3"/>
        <v>2021.1768478155145</v>
      </c>
      <c r="S53" s="72">
        <f>VLOOKUP($E53,'NEA Backsheet'!$D$190:$M$367,S$10,0)</f>
        <v>2340.9163434420552</v>
      </c>
      <c r="T53" s="73">
        <f>VLOOKUP($E53,'Population All (2014)'!$D$11:$I$188,T$10,0)</f>
        <v>120599.855</v>
      </c>
      <c r="U53" s="74">
        <f t="shared" si="4"/>
        <v>1941.0606616749708</v>
      </c>
      <c r="V53" s="72">
        <f>VLOOKUP($E53,'NEA Backsheet'!$D$190:$M$367,V$10,0)</f>
        <v>2348.848254186315</v>
      </c>
      <c r="W53" s="73">
        <f>VLOOKUP($E53,'Population All (2014)'!$D$11:$I$188,W$10,0)</f>
        <v>120599.855</v>
      </c>
      <c r="X53" s="74">
        <f t="shared" si="5"/>
        <v>1947.6377100008249</v>
      </c>
      <c r="Y53" s="72">
        <f>VLOOKUP($E53,'NEA Backsheet'!$D$190:$M$367,Y$10,0)</f>
        <v>2392.1758351594303</v>
      </c>
      <c r="Z53" s="73">
        <f>VLOOKUP($E53,'Population All (2014)'!$D$11:$I$188,Z$10,0)</f>
        <v>120599.855</v>
      </c>
      <c r="AA53" s="74">
        <f t="shared" si="6"/>
        <v>1983.564437253619</v>
      </c>
      <c r="AB53" s="72">
        <f>VLOOKUP($E53,'NEA Backsheet'!$D$190:$M$367,AB$10,0)</f>
        <v>2339.6754799486325</v>
      </c>
      <c r="AC53" s="73">
        <f>VLOOKUP($E53,'Population All (2014)'!$D$11:$I$188,AC$10,0)</f>
        <v>121790.102</v>
      </c>
      <c r="AD53" s="74">
        <f t="shared" si="7"/>
        <v>1921.0719438831184</v>
      </c>
      <c r="AE53" s="72">
        <f>VLOOKUP($E53,'NEA Backsheet'!$D$7:$M$184,AE$10,0)</f>
        <v>2403.5434231273393</v>
      </c>
      <c r="AF53" s="73">
        <f>VLOOKUP($E53,'Population All (2014)'!$D$11:$I$188,AF$10,0)</f>
        <v>120599.855</v>
      </c>
      <c r="AG53" s="74">
        <f t="shared" si="8"/>
        <v>1992.9903092564575</v>
      </c>
      <c r="AH53" s="72">
        <f>VLOOKUP($E53,'NEA Backsheet'!$D$7:$M$184,AH$10,0)</f>
        <v>2514.6218491103255</v>
      </c>
      <c r="AI53" s="73">
        <f>VLOOKUP($E53,'Population All (2014)'!$D$11:$I$188,AI$10,0)</f>
        <v>120599.855</v>
      </c>
      <c r="AJ53" s="74">
        <f t="shared" si="9"/>
        <v>2085.0952508278933</v>
      </c>
      <c r="AK53" s="72">
        <f>VLOOKUP($E53,'NEA Backsheet'!$D$7:$M$184,AK$10,0)</f>
        <v>2334.0364417264304</v>
      </c>
      <c r="AL53" s="73">
        <f>VLOOKUP($E53,'Population All (2014)'!$D$11:$I$188,AL$10,0)</f>
        <v>120599.855</v>
      </c>
      <c r="AM53" s="74">
        <f t="shared" si="10"/>
        <v>1935.3559270253108</v>
      </c>
      <c r="AN53" s="72">
        <f>VLOOKUP($E53,'NEA Backsheet'!$D$7:$M$184,AN$10,0)</f>
        <v>2288.2945813956935</v>
      </c>
      <c r="AO53" s="73">
        <f>VLOOKUP($E53,'Population All (2014)'!$D$11:$I$188,AO$10,0)</f>
        <v>121790.102</v>
      </c>
      <c r="AP53" s="74">
        <f t="shared" si="11"/>
        <v>1878.8838697217723</v>
      </c>
      <c r="AT53" s="26"/>
    </row>
    <row r="54" spans="1:46" ht="16.5" customHeight="1">
      <c r="A54" s="26"/>
      <c r="B54" s="42" t="s">
        <v>16</v>
      </c>
      <c r="C54" s="43" t="s">
        <v>28</v>
      </c>
      <c r="D54" s="45" t="s">
        <v>42</v>
      </c>
      <c r="E54" s="56" t="s">
        <v>89</v>
      </c>
      <c r="F54" s="57" t="s">
        <v>90</v>
      </c>
      <c r="G54" s="72">
        <f>VLOOKUP($E54,'NEA Backsheet'!$D$7:$M$184,G$10,0)</f>
        <v>16414.601892583029</v>
      </c>
      <c r="H54" s="73">
        <f>VLOOKUP($E54,'Population All (2014)'!$D$11:$I$188,H$10,0)</f>
        <v>531133.35100000002</v>
      </c>
      <c r="I54" s="74">
        <f t="shared" si="0"/>
        <v>3090.4860072669449</v>
      </c>
      <c r="J54" s="72">
        <f>VLOOKUP($E54,'NEA Backsheet'!$D$7:$M$184,J$10,0)</f>
        <v>16387.446891321964</v>
      </c>
      <c r="K54" s="73">
        <f>VLOOKUP($E54,'Population All (2014)'!$D$11:$I$188,K$10,0)</f>
        <v>531133.35100000002</v>
      </c>
      <c r="L54" s="74">
        <f t="shared" si="1"/>
        <v>3085.3733550092893</v>
      </c>
      <c r="M54" s="72">
        <f>VLOOKUP($E54,'NEA Backsheet'!$D$7:$M$184,M$10,0)</f>
        <v>17177.232253686117</v>
      </c>
      <c r="N54" s="73">
        <f>VLOOKUP($E54,'Population All (2014)'!$D$11:$I$188,N$10,0)</f>
        <v>531133.35100000002</v>
      </c>
      <c r="O54" s="74">
        <f t="shared" si="2"/>
        <v>3234.0714853144514</v>
      </c>
      <c r="P54" s="72">
        <f>VLOOKUP($E54,'NEA Backsheet'!$D$7:$M$184,P$10,0)</f>
        <v>16955.352639352419</v>
      </c>
      <c r="Q54" s="73">
        <f>VLOOKUP($E54,'Population All (2014)'!$D$11:$I$188,Q$10,0)</f>
        <v>533860.01800000004</v>
      </c>
      <c r="R54" s="74">
        <f t="shared" si="3"/>
        <v>3175.9922203712244</v>
      </c>
      <c r="S54" s="72">
        <f>VLOOKUP($E54,'NEA Backsheet'!$D$190:$M$367,S$10,0)</f>
        <v>16784.27874611806</v>
      </c>
      <c r="T54" s="73">
        <f>VLOOKUP($E54,'Population All (2014)'!$D$11:$I$188,T$10,0)</f>
        <v>533860.01800000004</v>
      </c>
      <c r="U54" s="74">
        <f t="shared" si="4"/>
        <v>3143.947510622168</v>
      </c>
      <c r="V54" s="72">
        <f>VLOOKUP($E54,'NEA Backsheet'!$D$190:$M$367,V$10,0)</f>
        <v>16689.490135421103</v>
      </c>
      <c r="W54" s="73">
        <f>VLOOKUP($E54,'Population All (2014)'!$D$11:$I$188,W$10,0)</f>
        <v>533860.01800000004</v>
      </c>
      <c r="X54" s="74">
        <f t="shared" si="5"/>
        <v>3126.1921801046174</v>
      </c>
      <c r="Y54" s="72">
        <f>VLOOKUP($E54,'NEA Backsheet'!$D$190:$M$367,Y$10,0)</f>
        <v>17028.732651332764</v>
      </c>
      <c r="Z54" s="73">
        <f>VLOOKUP($E54,'Population All (2014)'!$D$11:$I$188,Z$10,0)</f>
        <v>533860.01800000004</v>
      </c>
      <c r="AA54" s="74">
        <f t="shared" si="6"/>
        <v>3189.7373987899505</v>
      </c>
      <c r="AB54" s="72">
        <f>VLOOKUP($E54,'NEA Backsheet'!$D$190:$M$367,AB$10,0)</f>
        <v>16477.359050701474</v>
      </c>
      <c r="AC54" s="73">
        <f>VLOOKUP($E54,'Population All (2014)'!$D$11:$I$188,AC$10,0)</f>
        <v>536463.63699999999</v>
      </c>
      <c r="AD54" s="74">
        <f t="shared" si="7"/>
        <v>3071.4773405418109</v>
      </c>
      <c r="AE54" s="72">
        <f>VLOOKUP($E54,'NEA Backsheet'!$D$7:$M$184,AE$10,0)</f>
        <v>16767.622535281422</v>
      </c>
      <c r="AF54" s="73">
        <f>VLOOKUP($E54,'Population All (2014)'!$D$11:$I$188,AF$10,0)</f>
        <v>533860.01800000004</v>
      </c>
      <c r="AG54" s="74">
        <f t="shared" si="8"/>
        <v>3140.8275521545843</v>
      </c>
      <c r="AH54" s="72">
        <f>VLOOKUP($E54,'NEA Backsheet'!$D$7:$M$184,AH$10,0)</f>
        <v>16804.871747546247</v>
      </c>
      <c r="AI54" s="73">
        <f>VLOOKUP($E54,'Population All (2014)'!$D$11:$I$188,AI$10,0)</f>
        <v>533860.01800000004</v>
      </c>
      <c r="AJ54" s="74">
        <f t="shared" si="9"/>
        <v>3147.804889098521</v>
      </c>
      <c r="AK54" s="72">
        <f>VLOOKUP($E54,'NEA Backsheet'!$D$7:$M$184,AK$10,0)</f>
        <v>17510.159508400637</v>
      </c>
      <c r="AL54" s="73">
        <f>VLOOKUP($E54,'Population All (2014)'!$D$11:$I$188,AL$10,0)</f>
        <v>533860.01800000004</v>
      </c>
      <c r="AM54" s="74">
        <f t="shared" si="10"/>
        <v>3279.9158801962644</v>
      </c>
      <c r="AN54" s="72">
        <f>VLOOKUP($E54,'NEA Backsheet'!$D$7:$M$184,AN$10,0)</f>
        <v>17135.072136763556</v>
      </c>
      <c r="AO54" s="73">
        <f>VLOOKUP($E54,'Population All (2014)'!$D$11:$I$188,AO$10,0)</f>
        <v>536463.63699999999</v>
      </c>
      <c r="AP54" s="74">
        <f t="shared" si="11"/>
        <v>3194.0789561406104</v>
      </c>
      <c r="AT54" s="26"/>
    </row>
    <row r="55" spans="1:46" ht="16.5" customHeight="1">
      <c r="A55" s="26"/>
      <c r="B55" s="42" t="s">
        <v>20</v>
      </c>
      <c r="C55" s="43" t="s">
        <v>36</v>
      </c>
      <c r="D55" s="45" t="s">
        <v>64</v>
      </c>
      <c r="E55" s="56" t="s">
        <v>91</v>
      </c>
      <c r="F55" s="57" t="s">
        <v>92</v>
      </c>
      <c r="G55" s="72">
        <f>VLOOKUP($E55,'NEA Backsheet'!$D$7:$M$184,G$10,0)</f>
        <v>6760.6109738412624</v>
      </c>
      <c r="H55" s="73">
        <f>VLOOKUP($E55,'Population All (2014)'!$D$11:$I$188,H$10,0)</f>
        <v>326342.53600000002</v>
      </c>
      <c r="I55" s="74">
        <f t="shared" si="0"/>
        <v>2071.6303356303088</v>
      </c>
      <c r="J55" s="72">
        <f>VLOOKUP($E55,'NEA Backsheet'!$D$7:$M$184,J$10,0)</f>
        <v>6544.378459658461</v>
      </c>
      <c r="K55" s="73">
        <f>VLOOKUP($E55,'Population All (2014)'!$D$11:$I$188,K$10,0)</f>
        <v>326342.53600000002</v>
      </c>
      <c r="L55" s="74">
        <f t="shared" si="1"/>
        <v>2005.3709638569642</v>
      </c>
      <c r="M55" s="72">
        <f>VLOOKUP($E55,'NEA Backsheet'!$D$7:$M$184,M$10,0)</f>
        <v>6617.1588520873174</v>
      </c>
      <c r="N55" s="73">
        <f>VLOOKUP($E55,'Population All (2014)'!$D$11:$I$188,N$10,0)</f>
        <v>326342.53600000002</v>
      </c>
      <c r="O55" s="74">
        <f t="shared" si="2"/>
        <v>2027.6728045305492</v>
      </c>
      <c r="P55" s="72">
        <f>VLOOKUP($E55,'NEA Backsheet'!$D$7:$M$184,P$10,0)</f>
        <v>6942.777655692289</v>
      </c>
      <c r="Q55" s="73">
        <f>VLOOKUP($E55,'Population All (2014)'!$D$11:$I$188,Q$10,0)</f>
        <v>330770.435</v>
      </c>
      <c r="R55" s="74">
        <f t="shared" si="3"/>
        <v>2098.9716495346051</v>
      </c>
      <c r="S55" s="72">
        <f>VLOOKUP($E55,'NEA Backsheet'!$D$190:$M$367,S$10,0)</f>
        <v>6879.6879299959091</v>
      </c>
      <c r="T55" s="73">
        <f>VLOOKUP($E55,'Population All (2014)'!$D$11:$I$188,T$10,0)</f>
        <v>330770.435</v>
      </c>
      <c r="U55" s="74">
        <f t="shared" si="4"/>
        <v>2079.8980809744708</v>
      </c>
      <c r="V55" s="72">
        <f>VLOOKUP($E55,'NEA Backsheet'!$D$190:$M$367,V$10,0)</f>
        <v>6666.6488710548219</v>
      </c>
      <c r="W55" s="73">
        <f>VLOOKUP($E55,'Population All (2014)'!$D$11:$I$188,W$10,0)</f>
        <v>330770.435</v>
      </c>
      <c r="X55" s="74">
        <f t="shared" si="5"/>
        <v>2015.4911581063229</v>
      </c>
      <c r="Y55" s="72">
        <f>VLOOKUP($E55,'NEA Backsheet'!$D$190:$M$367,Y$10,0)</f>
        <v>6762.7881809395758</v>
      </c>
      <c r="Z55" s="73">
        <f>VLOOKUP($E55,'Population All (2014)'!$D$11:$I$188,Z$10,0)</f>
        <v>330770.435</v>
      </c>
      <c r="AA55" s="74">
        <f t="shared" si="6"/>
        <v>2044.556425044329</v>
      </c>
      <c r="AB55" s="72">
        <f>VLOOKUP($E55,'NEA Backsheet'!$D$190:$M$367,AB$10,0)</f>
        <v>6640.9635887263657</v>
      </c>
      <c r="AC55" s="73">
        <f>VLOOKUP($E55,'Population All (2014)'!$D$11:$I$188,AC$10,0)</f>
        <v>334776.03399999999</v>
      </c>
      <c r="AD55" s="74">
        <f t="shared" si="7"/>
        <v>1983.7034059392574</v>
      </c>
      <c r="AE55" s="72">
        <f>VLOOKUP($E55,'NEA Backsheet'!$D$7:$M$184,AE$10,0)</f>
        <v>6988.8555864181699</v>
      </c>
      <c r="AF55" s="73">
        <f>VLOOKUP($E55,'Population All (2014)'!$D$11:$I$188,AF$10,0)</f>
        <v>330770.435</v>
      </c>
      <c r="AG55" s="74">
        <f t="shared" si="8"/>
        <v>2112.9021360141119</v>
      </c>
      <c r="AH55" s="72">
        <f>VLOOKUP($E55,'NEA Backsheet'!$D$7:$M$184,AH$10,0)</f>
        <v>6911.4565200412644</v>
      </c>
      <c r="AI55" s="73">
        <f>VLOOKUP($E55,'Population All (2014)'!$D$11:$I$188,AI$10,0)</f>
        <v>330770.435</v>
      </c>
      <c r="AJ55" s="74">
        <f t="shared" si="9"/>
        <v>2089.5025034632449</v>
      </c>
      <c r="AK55" s="72">
        <f>VLOOKUP($E55,'NEA Backsheet'!$D$7:$M$184,AK$10,0)</f>
        <v>6606.3019851415293</v>
      </c>
      <c r="AL55" s="73">
        <f>VLOOKUP($E55,'Population All (2014)'!$D$11:$I$188,AL$10,0)</f>
        <v>330770.435</v>
      </c>
      <c r="AM55" s="74">
        <f t="shared" si="10"/>
        <v>1997.2468171593173</v>
      </c>
      <c r="AN55" s="72">
        <f>VLOOKUP($E55,'NEA Backsheet'!$D$7:$M$184,AN$10,0)</f>
        <v>6068.4548527628385</v>
      </c>
      <c r="AO55" s="73">
        <f>VLOOKUP($E55,'Population All (2014)'!$D$11:$I$188,AO$10,0)</f>
        <v>334776.03399999999</v>
      </c>
      <c r="AP55" s="74">
        <f t="shared" si="11"/>
        <v>1812.6909445264648</v>
      </c>
      <c r="AT55" s="26"/>
    </row>
    <row r="56" spans="1:46" ht="16.5" customHeight="1">
      <c r="A56" s="26"/>
      <c r="B56" s="42" t="s">
        <v>22</v>
      </c>
      <c r="C56" s="43" t="s">
        <v>38</v>
      </c>
      <c r="D56" s="45" t="s">
        <v>58</v>
      </c>
      <c r="E56" s="56" t="s">
        <v>93</v>
      </c>
      <c r="F56" s="57" t="s">
        <v>94</v>
      </c>
      <c r="G56" s="72">
        <f>VLOOKUP($E56,'NEA Backsheet'!$D$7:$M$184,G$10,0)</f>
        <v>5142.5253817491066</v>
      </c>
      <c r="H56" s="73">
        <f>VLOOKUP($E56,'Population All (2014)'!$D$11:$I$188,H$10,0)</f>
        <v>284328.42300000001</v>
      </c>
      <c r="I56" s="74">
        <f t="shared" si="0"/>
        <v>1808.6568087317485</v>
      </c>
      <c r="J56" s="72">
        <f>VLOOKUP($E56,'NEA Backsheet'!$D$7:$M$184,J$10,0)</f>
        <v>5429.8587603408141</v>
      </c>
      <c r="K56" s="73">
        <f>VLOOKUP($E56,'Population All (2014)'!$D$11:$I$188,K$10,0)</f>
        <v>284328.42300000001</v>
      </c>
      <c r="L56" s="74">
        <f t="shared" si="1"/>
        <v>1909.7136695126728</v>
      </c>
      <c r="M56" s="72">
        <f>VLOOKUP($E56,'NEA Backsheet'!$D$7:$M$184,M$10,0)</f>
        <v>5682.5623438962557</v>
      </c>
      <c r="N56" s="73">
        <f>VLOOKUP($E56,'Population All (2014)'!$D$11:$I$188,N$10,0)</f>
        <v>284328.42300000001</v>
      </c>
      <c r="O56" s="74">
        <f t="shared" si="2"/>
        <v>1998.5910251034788</v>
      </c>
      <c r="P56" s="72">
        <f>VLOOKUP($E56,'NEA Backsheet'!$D$7:$M$184,P$10,0)</f>
        <v>5776.8226299980261</v>
      </c>
      <c r="Q56" s="73">
        <f>VLOOKUP($E56,'Population All (2014)'!$D$11:$I$188,Q$10,0)</f>
        <v>286845.68099999998</v>
      </c>
      <c r="R56" s="74">
        <f t="shared" si="3"/>
        <v>2013.913059404937</v>
      </c>
      <c r="S56" s="72">
        <f>VLOOKUP($E56,'NEA Backsheet'!$D$190:$M$367,S$10,0)</f>
        <v>5440.6297294818824</v>
      </c>
      <c r="T56" s="73">
        <f>VLOOKUP($E56,'Population All (2014)'!$D$11:$I$188,T$10,0)</f>
        <v>286845.68099999998</v>
      </c>
      <c r="U56" s="74">
        <f t="shared" si="4"/>
        <v>1896.709656047386</v>
      </c>
      <c r="V56" s="72">
        <f>VLOOKUP($E56,'NEA Backsheet'!$D$190:$M$367,V$10,0)</f>
        <v>5392.2627595878957</v>
      </c>
      <c r="W56" s="73">
        <f>VLOOKUP($E56,'Population All (2014)'!$D$11:$I$188,W$10,0)</f>
        <v>286845.68099999998</v>
      </c>
      <c r="X56" s="74">
        <f t="shared" si="5"/>
        <v>1879.8479868302065</v>
      </c>
      <c r="Y56" s="72">
        <f>VLOOKUP($E56,'NEA Backsheet'!$D$190:$M$367,Y$10,0)</f>
        <v>5137.5875106599897</v>
      </c>
      <c r="Z56" s="73">
        <f>VLOOKUP($E56,'Population All (2014)'!$D$11:$I$188,Z$10,0)</f>
        <v>286845.68099999998</v>
      </c>
      <c r="AA56" s="74">
        <f t="shared" si="6"/>
        <v>1791.0632270108993</v>
      </c>
      <c r="AB56" s="72">
        <f>VLOOKUP($E56,'NEA Backsheet'!$D$190:$M$367,AB$10,0)</f>
        <v>5399.0009369897953</v>
      </c>
      <c r="AC56" s="73">
        <f>VLOOKUP($E56,'Population All (2014)'!$D$11:$I$188,AC$10,0)</f>
        <v>289092.74599999998</v>
      </c>
      <c r="AD56" s="74">
        <f t="shared" si="7"/>
        <v>1867.5670737825417</v>
      </c>
      <c r="AE56" s="72">
        <f>VLOOKUP($E56,'NEA Backsheet'!$D$7:$M$184,AE$10,0)</f>
        <v>5900.1750938595596</v>
      </c>
      <c r="AF56" s="73">
        <f>VLOOKUP($E56,'Population All (2014)'!$D$11:$I$188,AF$10,0)</f>
        <v>286845.68099999998</v>
      </c>
      <c r="AG56" s="74">
        <f t="shared" si="8"/>
        <v>2056.916134588605</v>
      </c>
      <c r="AH56" s="72">
        <f>VLOOKUP($E56,'NEA Backsheet'!$D$7:$M$184,AH$10,0)</f>
        <v>5877.0431743230338</v>
      </c>
      <c r="AI56" s="73">
        <f>VLOOKUP($E56,'Population All (2014)'!$D$11:$I$188,AI$10,0)</f>
        <v>286845.68099999998</v>
      </c>
      <c r="AJ56" s="74">
        <f t="shared" si="9"/>
        <v>2048.8518961953741</v>
      </c>
      <c r="AK56" s="72">
        <f>VLOOKUP($E56,'NEA Backsheet'!$D$7:$M$184,AK$10,0)</f>
        <v>6084.5675856563657</v>
      </c>
      <c r="AL56" s="73">
        <f>VLOOKUP($E56,'Population All (2014)'!$D$11:$I$188,AL$10,0)</f>
        <v>286845.68099999998</v>
      </c>
      <c r="AM56" s="74">
        <f t="shared" si="10"/>
        <v>2121.1989542406136</v>
      </c>
      <c r="AN56" s="72">
        <f>VLOOKUP($E56,'NEA Backsheet'!$D$7:$M$184,AN$10,0)</f>
        <v>5721.854219438409</v>
      </c>
      <c r="AO56" s="73">
        <f>VLOOKUP($E56,'Population All (2014)'!$D$11:$I$188,AO$10,0)</f>
        <v>289092.74599999998</v>
      </c>
      <c r="AP56" s="74">
        <f t="shared" si="11"/>
        <v>1979.2451725642431</v>
      </c>
      <c r="AT56" s="26"/>
    </row>
    <row r="57" spans="1:46" ht="16.5" customHeight="1">
      <c r="A57" s="26"/>
      <c r="B57" s="42" t="s">
        <v>22</v>
      </c>
      <c r="C57" s="43" t="s">
        <v>40</v>
      </c>
      <c r="D57" s="45" t="s">
        <v>56</v>
      </c>
      <c r="E57" s="56" t="s">
        <v>95</v>
      </c>
      <c r="F57" s="57" t="s">
        <v>96</v>
      </c>
      <c r="G57" s="72">
        <f>VLOOKUP($E57,'NEA Backsheet'!$D$7:$M$184,G$10,0)</f>
        <v>10296.471967948255</v>
      </c>
      <c r="H57" s="73">
        <f>VLOOKUP($E57,'Population All (2014)'!$D$11:$I$188,H$10,0)</f>
        <v>448558.93</v>
      </c>
      <c r="I57" s="74">
        <f t="shared" si="0"/>
        <v>2295.455798404962</v>
      </c>
      <c r="J57" s="72">
        <f>VLOOKUP($E57,'NEA Backsheet'!$D$7:$M$184,J$10,0)</f>
        <v>10252.942937654436</v>
      </c>
      <c r="K57" s="73">
        <f>VLOOKUP($E57,'Population All (2014)'!$D$11:$I$188,K$10,0)</f>
        <v>448558.93</v>
      </c>
      <c r="L57" s="74">
        <f t="shared" si="1"/>
        <v>2285.7516040655878</v>
      </c>
      <c r="M57" s="72">
        <f>VLOOKUP($E57,'NEA Backsheet'!$D$7:$M$184,M$10,0)</f>
        <v>10804.203039103824</v>
      </c>
      <c r="N57" s="73">
        <f>VLOOKUP($E57,'Population All (2014)'!$D$11:$I$188,N$10,0)</f>
        <v>448558.93</v>
      </c>
      <c r="O57" s="74">
        <f t="shared" si="2"/>
        <v>2408.6474076224108</v>
      </c>
      <c r="P57" s="72">
        <f>VLOOKUP($E57,'NEA Backsheet'!$D$7:$M$184,P$10,0)</f>
        <v>10709.452713320845</v>
      </c>
      <c r="Q57" s="73">
        <f>VLOOKUP($E57,'Population All (2014)'!$D$11:$I$188,Q$10,0)</f>
        <v>453905.239</v>
      </c>
      <c r="R57" s="74">
        <f t="shared" si="3"/>
        <v>2359.4027548381841</v>
      </c>
      <c r="S57" s="72">
        <f>VLOOKUP($E57,'NEA Backsheet'!$D$190:$M$367,S$10,0)</f>
        <v>10751.644128947248</v>
      </c>
      <c r="T57" s="73">
        <f>VLOOKUP($E57,'Population All (2014)'!$D$11:$I$188,T$10,0)</f>
        <v>453905.239</v>
      </c>
      <c r="U57" s="74">
        <f t="shared" si="4"/>
        <v>2368.6979583302955</v>
      </c>
      <c r="V57" s="72">
        <f>VLOOKUP($E57,'NEA Backsheet'!$D$190:$M$367,V$10,0)</f>
        <v>10869.630328301713</v>
      </c>
      <c r="W57" s="73">
        <f>VLOOKUP($E57,'Population All (2014)'!$D$11:$I$188,W$10,0)</f>
        <v>453905.239</v>
      </c>
      <c r="X57" s="74">
        <f t="shared" si="5"/>
        <v>2394.6915334682253</v>
      </c>
      <c r="Y57" s="72">
        <f>VLOOKUP($E57,'NEA Backsheet'!$D$190:$M$367,Y$10,0)</f>
        <v>10869.630328301713</v>
      </c>
      <c r="Z57" s="73">
        <f>VLOOKUP($E57,'Population All (2014)'!$D$11:$I$188,Z$10,0)</f>
        <v>453905.239</v>
      </c>
      <c r="AA57" s="74">
        <f t="shared" si="6"/>
        <v>2394.6915334682253</v>
      </c>
      <c r="AB57" s="72">
        <f>VLOOKUP($E57,'NEA Backsheet'!$D$190:$M$367,AB$10,0)</f>
        <v>10632.518776991898</v>
      </c>
      <c r="AC57" s="73">
        <f>VLOOKUP($E57,'Population All (2014)'!$D$11:$I$188,AC$10,0)</f>
        <v>458902.321</v>
      </c>
      <c r="AD57" s="74">
        <f t="shared" si="7"/>
        <v>2316.9459578723504</v>
      </c>
      <c r="AE57" s="72">
        <f>VLOOKUP($E57,'NEA Backsheet'!$D$7:$M$184,AE$10,0)</f>
        <v>10680.518878901781</v>
      </c>
      <c r="AF57" s="73">
        <f>VLOOKUP($E57,'Population All (2014)'!$D$11:$I$188,AF$10,0)</f>
        <v>453905.239</v>
      </c>
      <c r="AG57" s="74">
        <f t="shared" si="8"/>
        <v>2353.028333057372</v>
      </c>
      <c r="AH57" s="72">
        <f>VLOOKUP($E57,'NEA Backsheet'!$D$7:$M$184,AH$10,0)</f>
        <v>10774.523649936233</v>
      </c>
      <c r="AI57" s="73">
        <f>VLOOKUP($E57,'Population All (2014)'!$D$11:$I$188,AI$10,0)</f>
        <v>453905.239</v>
      </c>
      <c r="AJ57" s="74">
        <f t="shared" si="9"/>
        <v>2373.7385524947053</v>
      </c>
      <c r="AK57" s="72">
        <f>VLOOKUP($E57,'NEA Backsheet'!$D$7:$M$184,AK$10,0)</f>
        <v>10964.505635985175</v>
      </c>
      <c r="AL57" s="73">
        <f>VLOOKUP($E57,'Population All (2014)'!$D$11:$I$188,AL$10,0)</f>
        <v>453905.239</v>
      </c>
      <c r="AM57" s="74">
        <f t="shared" si="10"/>
        <v>2415.5935410970606</v>
      </c>
      <c r="AN57" s="72">
        <f>VLOOKUP($E57,'NEA Backsheet'!$D$7:$M$184,AN$10,0)</f>
        <v>10678.759153452853</v>
      </c>
      <c r="AO57" s="73">
        <f>VLOOKUP($E57,'Population All (2014)'!$D$11:$I$188,AO$10,0)</f>
        <v>458902.321</v>
      </c>
      <c r="AP57" s="74">
        <f t="shared" si="11"/>
        <v>2327.0222582842098</v>
      </c>
      <c r="AT57" s="26"/>
    </row>
    <row r="58" spans="1:46" ht="16.5" customHeight="1">
      <c r="A58" s="26"/>
      <c r="B58" s="42" t="s">
        <v>20</v>
      </c>
      <c r="C58" s="43" t="s">
        <v>36</v>
      </c>
      <c r="D58" s="45" t="s">
        <v>64</v>
      </c>
      <c r="E58" s="56" t="s">
        <v>97</v>
      </c>
      <c r="F58" s="57" t="s">
        <v>98</v>
      </c>
      <c r="G58" s="72">
        <f>VLOOKUP($E58,'NEA Backsheet'!$D$7:$M$184,G$10,0)</f>
        <v>6581.4573631517269</v>
      </c>
      <c r="H58" s="73">
        <f>VLOOKUP($E58,'Population All (2014)'!$D$11:$I$188,H$10,0)</f>
        <v>324953.83799999999</v>
      </c>
      <c r="I58" s="74">
        <f t="shared" si="0"/>
        <v>2025.3514787388744</v>
      </c>
      <c r="J58" s="72">
        <f>VLOOKUP($E58,'NEA Backsheet'!$D$7:$M$184,J$10,0)</f>
        <v>7042.714901926327</v>
      </c>
      <c r="K58" s="73">
        <f>VLOOKUP($E58,'Population All (2014)'!$D$11:$I$188,K$10,0)</f>
        <v>324953.83799999999</v>
      </c>
      <c r="L58" s="74">
        <f t="shared" si="1"/>
        <v>2167.2970367952162</v>
      </c>
      <c r="M58" s="72">
        <f>VLOOKUP($E58,'NEA Backsheet'!$D$7:$M$184,M$10,0)</f>
        <v>6553.0350276685467</v>
      </c>
      <c r="N58" s="73">
        <f>VLOOKUP($E58,'Population All (2014)'!$D$11:$I$188,N$10,0)</f>
        <v>324953.83799999999</v>
      </c>
      <c r="O58" s="74">
        <f t="shared" si="2"/>
        <v>2016.6049024072604</v>
      </c>
      <c r="P58" s="72">
        <f>VLOOKUP($E58,'NEA Backsheet'!$D$7:$M$184,P$10,0)</f>
        <v>6299.1774305215131</v>
      </c>
      <c r="Q58" s="73">
        <f>VLOOKUP($E58,'Population All (2014)'!$D$11:$I$188,Q$10,0)</f>
        <v>328715.30800000002</v>
      </c>
      <c r="R58" s="74">
        <f t="shared" si="3"/>
        <v>1916.3018202126177</v>
      </c>
      <c r="S58" s="72">
        <f>VLOOKUP($E58,'NEA Backsheet'!$D$190:$M$367,S$10,0)</f>
        <v>6603.7006607830026</v>
      </c>
      <c r="T58" s="73">
        <f>VLOOKUP($E58,'Population All (2014)'!$D$11:$I$188,T$10,0)</f>
        <v>328715.30800000002</v>
      </c>
      <c r="U58" s="74">
        <f t="shared" si="4"/>
        <v>2008.9422366612152</v>
      </c>
      <c r="V58" s="72">
        <f>VLOOKUP($E58,'NEA Backsheet'!$D$190:$M$367,V$10,0)</f>
        <v>6525.4922272004242</v>
      </c>
      <c r="W58" s="73">
        <f>VLOOKUP($E58,'Population All (2014)'!$D$11:$I$188,W$10,0)</f>
        <v>328715.30800000002</v>
      </c>
      <c r="X58" s="74">
        <f t="shared" si="5"/>
        <v>1985.1500883556125</v>
      </c>
      <c r="Y58" s="72">
        <f>VLOOKUP($E58,'NEA Backsheet'!$D$190:$M$367,Y$10,0)</f>
        <v>6333.2406387049768</v>
      </c>
      <c r="Z58" s="73">
        <f>VLOOKUP($E58,'Population All (2014)'!$D$11:$I$188,Z$10,0)</f>
        <v>328715.30800000002</v>
      </c>
      <c r="AA58" s="74">
        <f t="shared" si="6"/>
        <v>1926.6643458858864</v>
      </c>
      <c r="AB58" s="72">
        <f>VLOOKUP($E58,'NEA Backsheet'!$D$190:$M$367,AB$10,0)</f>
        <v>6295.3749406552661</v>
      </c>
      <c r="AC58" s="73">
        <f>VLOOKUP($E58,'Population All (2014)'!$D$11:$I$188,AC$10,0)</f>
        <v>332583.09600000002</v>
      </c>
      <c r="AD58" s="74">
        <f t="shared" si="7"/>
        <v>1892.8727937078515</v>
      </c>
      <c r="AE58" s="72">
        <f>VLOOKUP($E58,'NEA Backsheet'!$D$7:$M$184,AE$10,0)</f>
        <v>6572.0816895959088</v>
      </c>
      <c r="AF58" s="73">
        <f>VLOOKUP($E58,'Population All (2014)'!$D$11:$I$188,AF$10,0)</f>
        <v>328715.30800000002</v>
      </c>
      <c r="AG58" s="74">
        <f t="shared" si="8"/>
        <v>1999.3232835983129</v>
      </c>
      <c r="AH58" s="72">
        <f>VLOOKUP($E58,'NEA Backsheet'!$D$7:$M$184,AH$10,0)</f>
        <v>6687.246652810778</v>
      </c>
      <c r="AI58" s="73">
        <f>VLOOKUP($E58,'Population All (2014)'!$D$11:$I$188,AI$10,0)</f>
        <v>328715.30800000002</v>
      </c>
      <c r="AJ58" s="74">
        <f t="shared" si="9"/>
        <v>2034.3581482401719</v>
      </c>
      <c r="AK58" s="72">
        <f>VLOOKUP($E58,'NEA Backsheet'!$D$7:$M$184,AK$10,0)</f>
        <v>6551.8408723104303</v>
      </c>
      <c r="AL58" s="73">
        <f>VLOOKUP($E58,'Population All (2014)'!$D$11:$I$188,AL$10,0)</f>
        <v>328715.30800000002</v>
      </c>
      <c r="AM58" s="74">
        <f t="shared" si="10"/>
        <v>1993.1657312139628</v>
      </c>
      <c r="AN58" s="72">
        <f>VLOOKUP($E58,'NEA Backsheet'!$D$7:$M$184,AN$10,0)</f>
        <v>6747.095854739162</v>
      </c>
      <c r="AO58" s="73">
        <f>VLOOKUP($E58,'Population All (2014)'!$D$11:$I$188,AO$10,0)</f>
        <v>332583.09600000002</v>
      </c>
      <c r="AP58" s="74">
        <f t="shared" si="11"/>
        <v>2028.6947640715816</v>
      </c>
      <c r="AT58" s="26"/>
    </row>
    <row r="59" spans="1:46" ht="16.5" customHeight="1">
      <c r="A59" s="26"/>
      <c r="B59" s="42" t="s">
        <v>22</v>
      </c>
      <c r="C59" s="43" t="s">
        <v>38</v>
      </c>
      <c r="D59" s="45" t="s">
        <v>60</v>
      </c>
      <c r="E59" s="56" t="s">
        <v>99</v>
      </c>
      <c r="F59" s="57" t="s">
        <v>100</v>
      </c>
      <c r="G59" s="72">
        <f>VLOOKUP($E59,'NEA Backsheet'!$D$7:$M$184,G$10,0)</f>
        <v>11262.256571973207</v>
      </c>
      <c r="H59" s="73">
        <f>VLOOKUP($E59,'Population All (2014)'!$D$11:$I$188,H$10,0)</f>
        <v>526476.29100000008</v>
      </c>
      <c r="I59" s="74">
        <f t="shared" si="0"/>
        <v>2139.1764006279259</v>
      </c>
      <c r="J59" s="72">
        <f>VLOOKUP($E59,'NEA Backsheet'!$D$7:$M$184,J$10,0)</f>
        <v>11335.964116093519</v>
      </c>
      <c r="K59" s="73">
        <f>VLOOKUP($E59,'Population All (2014)'!$D$11:$I$188,K$10,0)</f>
        <v>526476.29100000008</v>
      </c>
      <c r="L59" s="74">
        <f t="shared" si="1"/>
        <v>2153.1765646201752</v>
      </c>
      <c r="M59" s="72">
        <f>VLOOKUP($E59,'NEA Backsheet'!$D$7:$M$184,M$10,0)</f>
        <v>12405.181971057893</v>
      </c>
      <c r="N59" s="73">
        <f>VLOOKUP($E59,'Population All (2014)'!$D$11:$I$188,N$10,0)</f>
        <v>526476.29100000008</v>
      </c>
      <c r="O59" s="74">
        <f t="shared" si="2"/>
        <v>2356.266024343704</v>
      </c>
      <c r="P59" s="72">
        <f>VLOOKUP($E59,'NEA Backsheet'!$D$7:$M$184,P$10,0)</f>
        <v>11693.174033372001</v>
      </c>
      <c r="Q59" s="73">
        <f>VLOOKUP($E59,'Population All (2014)'!$D$11:$I$188,Q$10,0)</f>
        <v>531134.80799999996</v>
      </c>
      <c r="R59" s="74">
        <f t="shared" si="3"/>
        <v>2201.5454188368694</v>
      </c>
      <c r="S59" s="72">
        <f>VLOOKUP($E59,'NEA Backsheet'!$D$190:$M$367,S$10,0)</f>
        <v>11774.215066406776</v>
      </c>
      <c r="T59" s="73">
        <f>VLOOKUP($E59,'Population All (2014)'!$D$11:$I$188,T$10,0)</f>
        <v>531134.80799999996</v>
      </c>
      <c r="U59" s="74">
        <f t="shared" si="4"/>
        <v>2216.8035099681842</v>
      </c>
      <c r="V59" s="72">
        <f>VLOOKUP($E59,'NEA Backsheet'!$D$190:$M$367,V$10,0)</f>
        <v>11899.579263041376</v>
      </c>
      <c r="W59" s="73">
        <f>VLOOKUP($E59,'Population All (2014)'!$D$11:$I$188,W$10,0)</f>
        <v>531134.80799999996</v>
      </c>
      <c r="X59" s="74">
        <f t="shared" si="5"/>
        <v>2240.4065942975021</v>
      </c>
      <c r="Y59" s="72">
        <f>VLOOKUP($E59,'NEA Backsheet'!$D$190:$M$367,Y$10,0)</f>
        <v>11924.480919184807</v>
      </c>
      <c r="Z59" s="73">
        <f>VLOOKUP($E59,'Population All (2014)'!$D$11:$I$188,Z$10,0)</f>
        <v>531134.80799999996</v>
      </c>
      <c r="AA59" s="74">
        <f t="shared" si="6"/>
        <v>2245.0949814580422</v>
      </c>
      <c r="AB59" s="72">
        <f>VLOOKUP($E59,'NEA Backsheet'!$D$190:$M$367,AB$10,0)</f>
        <v>11648.625632471358</v>
      </c>
      <c r="AC59" s="73">
        <f>VLOOKUP($E59,'Population All (2014)'!$D$11:$I$188,AC$10,0)</f>
        <v>535804.25400000007</v>
      </c>
      <c r="AD59" s="74">
        <f t="shared" si="7"/>
        <v>2174.0450072035742</v>
      </c>
      <c r="AE59" s="72">
        <f>VLOOKUP($E59,'NEA Backsheet'!$D$7:$M$184,AE$10,0)</f>
        <v>11496.895913460163</v>
      </c>
      <c r="AF59" s="73">
        <f>VLOOKUP($E59,'Population All (2014)'!$D$11:$I$188,AF$10,0)</f>
        <v>531134.80799999996</v>
      </c>
      <c r="AG59" s="74">
        <f t="shared" si="8"/>
        <v>2164.5909362920465</v>
      </c>
      <c r="AH59" s="72">
        <f>VLOOKUP($E59,'NEA Backsheet'!$D$7:$M$184,AH$10,0)</f>
        <v>11774.902966522055</v>
      </c>
      <c r="AI59" s="73">
        <f>VLOOKUP($E59,'Population All (2014)'!$D$11:$I$188,AI$10,0)</f>
        <v>531134.80799999996</v>
      </c>
      <c r="AJ59" s="74">
        <f t="shared" si="9"/>
        <v>2216.9330251317397</v>
      </c>
      <c r="AK59" s="72">
        <f>VLOOKUP($E59,'NEA Backsheet'!$D$7:$M$184,AK$10,0)</f>
        <v>12174.63873954289</v>
      </c>
      <c r="AL59" s="73">
        <f>VLOOKUP($E59,'Population All (2014)'!$D$11:$I$188,AL$10,0)</f>
        <v>531134.80799999996</v>
      </c>
      <c r="AM59" s="74">
        <f t="shared" si="10"/>
        <v>2292.1937248637055</v>
      </c>
      <c r="AN59" s="72">
        <f>VLOOKUP($E59,'NEA Backsheet'!$D$7:$M$184,AN$10,0)</f>
        <v>12024.578300165293</v>
      </c>
      <c r="AO59" s="73">
        <f>VLOOKUP($E59,'Population All (2014)'!$D$11:$I$188,AO$10,0)</f>
        <v>535804.25400000007</v>
      </c>
      <c r="AP59" s="74">
        <f t="shared" si="11"/>
        <v>2244.2110547642819</v>
      </c>
      <c r="AT59" s="26"/>
    </row>
    <row r="60" spans="1:46" ht="16.5" customHeight="1">
      <c r="A60" s="26"/>
      <c r="B60" s="42" t="s">
        <v>16</v>
      </c>
      <c r="C60" s="43" t="s">
        <v>26</v>
      </c>
      <c r="D60" s="45" t="s">
        <v>466</v>
      </c>
      <c r="E60" s="56" t="s">
        <v>101</v>
      </c>
      <c r="F60" s="57" t="s">
        <v>102</v>
      </c>
      <c r="G60" s="72">
        <f>VLOOKUP($E60,'NEA Backsheet'!$D$7:$M$184,G$10,0)</f>
        <v>5001.5356842474157</v>
      </c>
      <c r="H60" s="73">
        <f>VLOOKUP($E60,'Population All (2014)'!$D$11:$I$188,H$10,0)</f>
        <v>188359.50899999999</v>
      </c>
      <c r="I60" s="74">
        <f t="shared" si="0"/>
        <v>2655.3136132072927</v>
      </c>
      <c r="J60" s="72">
        <f>VLOOKUP($E60,'NEA Backsheet'!$D$7:$M$184,J$10,0)</f>
        <v>4834.0977063050123</v>
      </c>
      <c r="K60" s="73">
        <f>VLOOKUP($E60,'Population All (2014)'!$D$11:$I$188,K$10,0)</f>
        <v>188359.50899999999</v>
      </c>
      <c r="L60" s="74">
        <f t="shared" si="1"/>
        <v>2566.4208470117705</v>
      </c>
      <c r="M60" s="72">
        <f>VLOOKUP($E60,'NEA Backsheet'!$D$7:$M$184,M$10,0)</f>
        <v>4886.6702147523192</v>
      </c>
      <c r="N60" s="73">
        <f>VLOOKUP($E60,'Population All (2014)'!$D$11:$I$188,N$10,0)</f>
        <v>188359.50899999999</v>
      </c>
      <c r="O60" s="74">
        <f t="shared" si="2"/>
        <v>2594.3315740711128</v>
      </c>
      <c r="P60" s="72">
        <f>VLOOKUP($E60,'NEA Backsheet'!$D$7:$M$184,P$10,0)</f>
        <v>4785.6691955250426</v>
      </c>
      <c r="Q60" s="73">
        <f>VLOOKUP($E60,'Population All (2014)'!$D$11:$I$188,Q$10,0)</f>
        <v>189328.003</v>
      </c>
      <c r="R60" s="74">
        <f t="shared" si="3"/>
        <v>2527.713343876047</v>
      </c>
      <c r="S60" s="72">
        <f>VLOOKUP($E60,'NEA Backsheet'!$D$190:$M$367,S$10,0)</f>
        <v>4806.5436290588723</v>
      </c>
      <c r="T60" s="73">
        <f>VLOOKUP($E60,'Population All (2014)'!$D$11:$I$188,T$10,0)</f>
        <v>189328.003</v>
      </c>
      <c r="U60" s="74">
        <f t="shared" si="4"/>
        <v>2538.7388832590564</v>
      </c>
      <c r="V60" s="72">
        <f>VLOOKUP($E60,'NEA Backsheet'!$D$190:$M$367,V$10,0)</f>
        <v>4655.9267409209178</v>
      </c>
      <c r="W60" s="73">
        <f>VLOOKUP($E60,'Population All (2014)'!$D$11:$I$188,W$10,0)</f>
        <v>189328.003</v>
      </c>
      <c r="X60" s="74">
        <f t="shared" si="5"/>
        <v>2459.1854702660744</v>
      </c>
      <c r="Y60" s="72">
        <f>VLOOKUP($E60,'NEA Backsheet'!$D$190:$M$367,Y$10,0)</f>
        <v>4673.9425563115519</v>
      </c>
      <c r="Z60" s="73">
        <f>VLOOKUP($E60,'Population All (2014)'!$D$11:$I$188,Z$10,0)</f>
        <v>189328.003</v>
      </c>
      <c r="AA60" s="74">
        <f t="shared" si="6"/>
        <v>2468.7011336149531</v>
      </c>
      <c r="AB60" s="72">
        <f>VLOOKUP($E60,'NEA Backsheet'!$D$190:$M$367,AB$10,0)</f>
        <v>4518.155541969003</v>
      </c>
      <c r="AC60" s="73">
        <f>VLOOKUP($E60,'Population All (2014)'!$D$11:$I$188,AC$10,0)</f>
        <v>190304.01699999999</v>
      </c>
      <c r="AD60" s="74">
        <f t="shared" si="7"/>
        <v>2374.1777042830386</v>
      </c>
      <c r="AE60" s="72">
        <f>VLOOKUP($E60,'NEA Backsheet'!$D$7:$M$184,AE$10,0)</f>
        <v>4904.3736499502766</v>
      </c>
      <c r="AF60" s="73">
        <f>VLOOKUP($E60,'Population All (2014)'!$D$11:$I$188,AF$10,0)</f>
        <v>189328.003</v>
      </c>
      <c r="AG60" s="74">
        <f t="shared" si="8"/>
        <v>2590.4111236784538</v>
      </c>
      <c r="AH60" s="72">
        <f>VLOOKUP($E60,'NEA Backsheet'!$D$7:$M$184,AH$10,0)</f>
        <v>4947.1731516252839</v>
      </c>
      <c r="AI60" s="73">
        <f>VLOOKUP($E60,'Population All (2014)'!$D$11:$I$188,AI$10,0)</f>
        <v>189328.003</v>
      </c>
      <c r="AJ60" s="74">
        <f t="shared" si="9"/>
        <v>2613.0171307121873</v>
      </c>
      <c r="AK60" s="72">
        <f>VLOOKUP($E60,'NEA Backsheet'!$D$7:$M$184,AK$10,0)</f>
        <v>5355.8538020147262</v>
      </c>
      <c r="AL60" s="73">
        <f>VLOOKUP($E60,'Population All (2014)'!$D$11:$I$188,AL$10,0)</f>
        <v>189328.003</v>
      </c>
      <c r="AM60" s="74">
        <f t="shared" si="10"/>
        <v>2828.8756640055653</v>
      </c>
      <c r="AN60" s="72">
        <f>VLOOKUP($E60,'NEA Backsheet'!$D$7:$M$184,AN$10,0)</f>
        <v>5000.5791000327399</v>
      </c>
      <c r="AO60" s="73">
        <f>VLOOKUP($E60,'Population All (2014)'!$D$11:$I$188,AO$10,0)</f>
        <v>190304.01699999999</v>
      </c>
      <c r="AP60" s="74">
        <f t="shared" si="11"/>
        <v>2627.6792150071851</v>
      </c>
      <c r="AT60" s="26"/>
    </row>
    <row r="61" spans="1:46" ht="16.5" customHeight="1">
      <c r="A61" s="26"/>
      <c r="B61" s="42" t="s">
        <v>16</v>
      </c>
      <c r="C61" s="43" t="s">
        <v>28</v>
      </c>
      <c r="D61" s="45" t="s">
        <v>42</v>
      </c>
      <c r="E61" s="56" t="s">
        <v>103</v>
      </c>
      <c r="F61" s="57" t="s">
        <v>104</v>
      </c>
      <c r="G61" s="72">
        <f>VLOOKUP($E61,'NEA Backsheet'!$D$7:$M$184,G$10,0)</f>
        <v>6129.8713230026797</v>
      </c>
      <c r="H61" s="73">
        <f>VLOOKUP($E61,'Population All (2014)'!$D$11:$I$188,H$10,0)</f>
        <v>208372.486</v>
      </c>
      <c r="I61" s="74">
        <f t="shared" si="0"/>
        <v>2941.7853770783731</v>
      </c>
      <c r="J61" s="72">
        <f>VLOOKUP($E61,'NEA Backsheet'!$D$7:$M$184,J$10,0)</f>
        <v>5838.2253417857928</v>
      </c>
      <c r="K61" s="73">
        <f>VLOOKUP($E61,'Population All (2014)'!$D$11:$I$188,K$10,0)</f>
        <v>208372.486</v>
      </c>
      <c r="L61" s="74">
        <f t="shared" si="1"/>
        <v>2801.8216098769358</v>
      </c>
      <c r="M61" s="72">
        <f>VLOOKUP($E61,'NEA Backsheet'!$D$7:$M$184,M$10,0)</f>
        <v>6257.3574873451307</v>
      </c>
      <c r="N61" s="73">
        <f>VLOOKUP($E61,'Population All (2014)'!$D$11:$I$188,N$10,0)</f>
        <v>208372.486</v>
      </c>
      <c r="O61" s="74">
        <f t="shared" si="2"/>
        <v>3002.9672378843388</v>
      </c>
      <c r="P61" s="72">
        <f>VLOOKUP($E61,'NEA Backsheet'!$D$7:$M$184,P$10,0)</f>
        <v>6129.2191012125058</v>
      </c>
      <c r="Q61" s="73">
        <f>VLOOKUP($E61,'Population All (2014)'!$D$11:$I$188,Q$10,0)</f>
        <v>209435.77</v>
      </c>
      <c r="R61" s="74">
        <f t="shared" si="3"/>
        <v>2926.5388148416605</v>
      </c>
      <c r="S61" s="72">
        <f>VLOOKUP($E61,'NEA Backsheet'!$D$190:$M$367,S$10,0)</f>
        <v>6092.5546215922723</v>
      </c>
      <c r="T61" s="73">
        <f>VLOOKUP($E61,'Population All (2014)'!$D$11:$I$188,T$10,0)</f>
        <v>209435.77</v>
      </c>
      <c r="U61" s="74">
        <f t="shared" si="4"/>
        <v>2909.032502705852</v>
      </c>
      <c r="V61" s="72">
        <f>VLOOKUP($E61,'NEA Backsheet'!$D$190:$M$367,V$10,0)</f>
        <v>6092.7472360150969</v>
      </c>
      <c r="W61" s="73">
        <f>VLOOKUP($E61,'Population All (2014)'!$D$11:$I$188,W$10,0)</f>
        <v>209435.77</v>
      </c>
      <c r="X61" s="74">
        <f t="shared" si="5"/>
        <v>2909.1244709607613</v>
      </c>
      <c r="Y61" s="72">
        <f>VLOOKUP($E61,'NEA Backsheet'!$D$190:$M$367,Y$10,0)</f>
        <v>6094.2327113827851</v>
      </c>
      <c r="Z61" s="73">
        <f>VLOOKUP($E61,'Population All (2014)'!$D$11:$I$188,Z$10,0)</f>
        <v>209435.77</v>
      </c>
      <c r="AA61" s="74">
        <f t="shared" si="6"/>
        <v>2909.8337458700512</v>
      </c>
      <c r="AB61" s="72">
        <f>VLOOKUP($E61,'NEA Backsheet'!$D$190:$M$367,AB$10,0)</f>
        <v>6092.5296742114542</v>
      </c>
      <c r="AC61" s="73">
        <f>VLOOKUP($E61,'Population All (2014)'!$D$11:$I$188,AC$10,0)</f>
        <v>210538.01</v>
      </c>
      <c r="AD61" s="74">
        <f t="shared" si="7"/>
        <v>2893.7908524030668</v>
      </c>
      <c r="AE61" s="72">
        <f>VLOOKUP($E61,'NEA Backsheet'!$D$7:$M$184,AE$10,0)</f>
        <v>6104.3730790271884</v>
      </c>
      <c r="AF61" s="73">
        <f>VLOOKUP($E61,'Population All (2014)'!$D$11:$I$188,AF$10,0)</f>
        <v>209435.77</v>
      </c>
      <c r="AG61" s="74">
        <f t="shared" si="8"/>
        <v>2914.6755012418312</v>
      </c>
      <c r="AH61" s="72">
        <f>VLOOKUP($E61,'NEA Backsheet'!$D$7:$M$184,AH$10,0)</f>
        <v>6080.7647946691504</v>
      </c>
      <c r="AI61" s="73">
        <f>VLOOKUP($E61,'Population All (2014)'!$D$11:$I$188,AI$10,0)</f>
        <v>209435.77</v>
      </c>
      <c r="AJ61" s="74">
        <f t="shared" si="9"/>
        <v>2903.4031744764279</v>
      </c>
      <c r="AK61" s="72">
        <f>VLOOKUP($E61,'NEA Backsheet'!$D$7:$M$184,AK$10,0)</f>
        <v>6316.1150734582106</v>
      </c>
      <c r="AL61" s="73">
        <f>VLOOKUP($E61,'Population All (2014)'!$D$11:$I$188,AL$10,0)</f>
        <v>209435.77</v>
      </c>
      <c r="AM61" s="74">
        <f t="shared" si="10"/>
        <v>3015.7766619609492</v>
      </c>
      <c r="AN61" s="72">
        <f>VLOOKUP($E61,'NEA Backsheet'!$D$7:$M$184,AN$10,0)</f>
        <v>6291.004421669375</v>
      </c>
      <c r="AO61" s="73">
        <f>VLOOKUP($E61,'Population All (2014)'!$D$11:$I$188,AO$10,0)</f>
        <v>210538.01</v>
      </c>
      <c r="AP61" s="74">
        <f t="shared" si="11"/>
        <v>2988.0611209678359</v>
      </c>
      <c r="AT61" s="26"/>
    </row>
    <row r="62" spans="1:46" ht="16.5" customHeight="1">
      <c r="A62" s="26"/>
      <c r="B62" s="42" t="s">
        <v>18</v>
      </c>
      <c r="C62" s="43" t="s">
        <v>34</v>
      </c>
      <c r="D62" s="45" t="s">
        <v>54</v>
      </c>
      <c r="E62" s="56" t="s">
        <v>105</v>
      </c>
      <c r="F62" s="57" t="s">
        <v>106</v>
      </c>
      <c r="G62" s="72">
        <f>VLOOKUP($E62,'NEA Backsheet'!$D$7:$M$184,G$10,0)</f>
        <v>14532.521359772609</v>
      </c>
      <c r="H62" s="73">
        <f>VLOOKUP($E62,'Population All (2014)'!$D$11:$I$188,H$10,0)</f>
        <v>646673.04700000002</v>
      </c>
      <c r="I62" s="74">
        <f t="shared" si="0"/>
        <v>2247.2749447639508</v>
      </c>
      <c r="J62" s="72">
        <f>VLOOKUP($E62,'NEA Backsheet'!$D$7:$M$184,J$10,0)</f>
        <v>14890.028228219378</v>
      </c>
      <c r="K62" s="73">
        <f>VLOOKUP($E62,'Population All (2014)'!$D$11:$I$188,K$10,0)</f>
        <v>646673.04700000002</v>
      </c>
      <c r="L62" s="74">
        <f t="shared" si="1"/>
        <v>2302.5589665900175</v>
      </c>
      <c r="M62" s="72">
        <f>VLOOKUP($E62,'NEA Backsheet'!$D$7:$M$184,M$10,0)</f>
        <v>15821.28082885708</v>
      </c>
      <c r="N62" s="73">
        <f>VLOOKUP($E62,'Population All (2014)'!$D$11:$I$188,N$10,0)</f>
        <v>646673.04700000002</v>
      </c>
      <c r="O62" s="74">
        <f t="shared" si="2"/>
        <v>2446.5656798677555</v>
      </c>
      <c r="P62" s="72">
        <f>VLOOKUP($E62,'NEA Backsheet'!$D$7:$M$184,P$10,0)</f>
        <v>15491.400659283681</v>
      </c>
      <c r="Q62" s="73">
        <f>VLOOKUP($E62,'Population All (2014)'!$D$11:$I$188,Q$10,0)</f>
        <v>653007.80900000001</v>
      </c>
      <c r="R62" s="74">
        <f t="shared" si="3"/>
        <v>2372.3147634339671</v>
      </c>
      <c r="S62" s="72">
        <f>VLOOKUP($E62,'NEA Backsheet'!$D$190:$M$367,S$10,0)</f>
        <v>16001.122180991151</v>
      </c>
      <c r="T62" s="73">
        <f>VLOOKUP($E62,'Population All (2014)'!$D$11:$I$188,T$10,0)</f>
        <v>653007.80900000001</v>
      </c>
      <c r="U62" s="74">
        <f t="shared" si="4"/>
        <v>2450.3722559604412</v>
      </c>
      <c r="V62" s="72">
        <f>VLOOKUP($E62,'NEA Backsheet'!$D$190:$M$367,V$10,0)</f>
        <v>15629.656731239087</v>
      </c>
      <c r="W62" s="73">
        <f>VLOOKUP($E62,'Population All (2014)'!$D$11:$I$188,W$10,0)</f>
        <v>653007.80900000001</v>
      </c>
      <c r="X62" s="74">
        <f t="shared" si="5"/>
        <v>2393.486956178052</v>
      </c>
      <c r="Y62" s="72">
        <f>VLOOKUP($E62,'NEA Backsheet'!$D$190:$M$367,Y$10,0)</f>
        <v>17040.731765927914</v>
      </c>
      <c r="Z62" s="73">
        <f>VLOOKUP($E62,'Population All (2014)'!$D$11:$I$188,Z$10,0)</f>
        <v>653007.80900000001</v>
      </c>
      <c r="AA62" s="74">
        <f t="shared" si="6"/>
        <v>2609.5754952798602</v>
      </c>
      <c r="AB62" s="72">
        <f>VLOOKUP($E62,'NEA Backsheet'!$D$190:$M$367,AB$10,0)</f>
        <v>16196.91463981272</v>
      </c>
      <c r="AC62" s="73">
        <f>VLOOKUP($E62,'Population All (2014)'!$D$11:$I$188,AC$10,0)</f>
        <v>659146.96</v>
      </c>
      <c r="AD62" s="74">
        <f t="shared" si="7"/>
        <v>2457.2539392145145</v>
      </c>
      <c r="AE62" s="72">
        <f>VLOOKUP($E62,'NEA Backsheet'!$D$7:$M$184,AE$10,0)</f>
        <v>15225.404686061665</v>
      </c>
      <c r="AF62" s="73">
        <f>VLOOKUP($E62,'Population All (2014)'!$D$11:$I$188,AF$10,0)</f>
        <v>653007.80900000001</v>
      </c>
      <c r="AG62" s="74">
        <f t="shared" si="8"/>
        <v>2331.5807983027757</v>
      </c>
      <c r="AH62" s="72">
        <f>VLOOKUP($E62,'NEA Backsheet'!$D$7:$M$184,AH$10,0)</f>
        <v>15243.405628239791</v>
      </c>
      <c r="AI62" s="73">
        <f>VLOOKUP($E62,'Population All (2014)'!$D$11:$I$188,AI$10,0)</f>
        <v>653007.80900000001</v>
      </c>
      <c r="AJ62" s="74">
        <f t="shared" si="9"/>
        <v>2334.3374180445353</v>
      </c>
      <c r="AK62" s="72">
        <f>VLOOKUP($E62,'NEA Backsheet'!$D$7:$M$184,AK$10,0)</f>
        <v>15060.600670580479</v>
      </c>
      <c r="AL62" s="73">
        <f>VLOOKUP($E62,'Population All (2014)'!$D$11:$I$188,AL$10,0)</f>
        <v>653007.80900000001</v>
      </c>
      <c r="AM62" s="74">
        <f t="shared" si="10"/>
        <v>2306.3431191801383</v>
      </c>
      <c r="AN62" s="72">
        <f>VLOOKUP($E62,'NEA Backsheet'!$D$7:$M$184,AN$10,0)</f>
        <v>15687.024604619222</v>
      </c>
      <c r="AO62" s="73">
        <f>VLOOKUP($E62,'Population All (2014)'!$D$11:$I$188,AO$10,0)</f>
        <v>659146.96</v>
      </c>
      <c r="AP62" s="74">
        <f t="shared" si="11"/>
        <v>2379.8978917568279</v>
      </c>
      <c r="AT62" s="26"/>
    </row>
    <row r="63" spans="1:46" ht="16.5" customHeight="1">
      <c r="A63" s="26"/>
      <c r="B63" s="42" t="s">
        <v>20</v>
      </c>
      <c r="C63" s="43" t="s">
        <v>36</v>
      </c>
      <c r="D63" s="45" t="s">
        <v>64</v>
      </c>
      <c r="E63" s="56" t="s">
        <v>107</v>
      </c>
      <c r="F63" s="57" t="s">
        <v>108</v>
      </c>
      <c r="G63" s="72">
        <f>VLOOKUP($E63,'NEA Backsheet'!$D$7:$M$184,G$10,0)</f>
        <v>4053.020636712919</v>
      </c>
      <c r="H63" s="73">
        <f>VLOOKUP($E63,'Population All (2014)'!$D$11:$I$188,H$10,0)</f>
        <v>242732.408</v>
      </c>
      <c r="I63" s="74">
        <f t="shared" si="0"/>
        <v>1669.7484567915294</v>
      </c>
      <c r="J63" s="72">
        <f>VLOOKUP($E63,'NEA Backsheet'!$D$7:$M$184,J$10,0)</f>
        <v>3940.7202798202429</v>
      </c>
      <c r="K63" s="73">
        <f>VLOOKUP($E63,'Population All (2014)'!$D$11:$I$188,K$10,0)</f>
        <v>242732.408</v>
      </c>
      <c r="L63" s="74">
        <f t="shared" si="1"/>
        <v>1623.4833709638983</v>
      </c>
      <c r="M63" s="72">
        <f>VLOOKUP($E63,'NEA Backsheet'!$D$7:$M$184,M$10,0)</f>
        <v>4144.0216166816481</v>
      </c>
      <c r="N63" s="73">
        <f>VLOOKUP($E63,'Population All (2014)'!$D$11:$I$188,N$10,0)</f>
        <v>242732.408</v>
      </c>
      <c r="O63" s="74">
        <f t="shared" si="2"/>
        <v>1707.2387040636322</v>
      </c>
      <c r="P63" s="72">
        <f>VLOOKUP($E63,'NEA Backsheet'!$D$7:$M$184,P$10,0)</f>
        <v>4088.0892660227264</v>
      </c>
      <c r="Q63" s="73">
        <f>VLOOKUP($E63,'Population All (2014)'!$D$11:$I$188,Q$10,0)</f>
        <v>248472.09400000001</v>
      </c>
      <c r="R63" s="74">
        <f t="shared" si="3"/>
        <v>1645.2911070257758</v>
      </c>
      <c r="S63" s="72">
        <f>VLOOKUP($E63,'NEA Backsheet'!$D$190:$M$367,S$10,0)</f>
        <v>4050.0593326202979</v>
      </c>
      <c r="T63" s="73">
        <f>VLOOKUP($E63,'Population All (2014)'!$D$11:$I$188,T$10,0)</f>
        <v>248472.09400000001</v>
      </c>
      <c r="U63" s="74">
        <f t="shared" si="4"/>
        <v>1629.9855921125281</v>
      </c>
      <c r="V63" s="72">
        <f>VLOOKUP($E63,'NEA Backsheet'!$D$190:$M$367,V$10,0)</f>
        <v>3957.708394782403</v>
      </c>
      <c r="W63" s="73">
        <f>VLOOKUP($E63,'Population All (2014)'!$D$11:$I$188,W$10,0)</f>
        <v>248472.09400000001</v>
      </c>
      <c r="X63" s="74">
        <f t="shared" si="5"/>
        <v>1592.8180630145141</v>
      </c>
      <c r="Y63" s="72">
        <f>VLOOKUP($E63,'NEA Backsheet'!$D$190:$M$367,Y$10,0)</f>
        <v>4145.4122096227475</v>
      </c>
      <c r="Z63" s="73">
        <f>VLOOKUP($E63,'Population All (2014)'!$D$11:$I$188,Z$10,0)</f>
        <v>248472.09400000001</v>
      </c>
      <c r="AA63" s="74">
        <f t="shared" si="6"/>
        <v>1668.361280692852</v>
      </c>
      <c r="AB63" s="72">
        <f>VLOOKUP($E63,'NEA Backsheet'!$D$190:$M$367,AB$10,0)</f>
        <v>4261.9760647390567</v>
      </c>
      <c r="AC63" s="73">
        <f>VLOOKUP($E63,'Population All (2014)'!$D$11:$I$188,AC$10,0)</f>
        <v>253276.28599999999</v>
      </c>
      <c r="AD63" s="74">
        <f t="shared" si="7"/>
        <v>1682.7379033578598</v>
      </c>
      <c r="AE63" s="72">
        <f>VLOOKUP($E63,'NEA Backsheet'!$D$7:$M$184,AE$10,0)</f>
        <v>4196.8764842044948</v>
      </c>
      <c r="AF63" s="73">
        <f>VLOOKUP($E63,'Population All (2014)'!$D$11:$I$188,AF$10,0)</f>
        <v>248472.09400000001</v>
      </c>
      <c r="AG63" s="74">
        <f t="shared" si="8"/>
        <v>1689.0735762884078</v>
      </c>
      <c r="AH63" s="72">
        <f>VLOOKUP($E63,'NEA Backsheet'!$D$7:$M$184,AH$10,0)</f>
        <v>3978.394635208299</v>
      </c>
      <c r="AI63" s="73">
        <f>VLOOKUP($E63,'Population All (2014)'!$D$11:$I$188,AI$10,0)</f>
        <v>248472.09400000001</v>
      </c>
      <c r="AJ63" s="74">
        <f t="shared" si="9"/>
        <v>1601.1434407633315</v>
      </c>
      <c r="AK63" s="72">
        <f>VLOOKUP($E63,'NEA Backsheet'!$D$7:$M$184,AK$10,0)</f>
        <v>4403.400106839068</v>
      </c>
      <c r="AL63" s="73">
        <f>VLOOKUP($E63,'Population All (2014)'!$D$11:$I$188,AL$10,0)</f>
        <v>248472.09400000001</v>
      </c>
      <c r="AM63" s="74">
        <f t="shared" si="10"/>
        <v>1772.1910078316753</v>
      </c>
      <c r="AN63" s="72">
        <f>VLOOKUP($E63,'NEA Backsheet'!$D$7:$M$184,AN$10,0)</f>
        <v>4277.7150767101684</v>
      </c>
      <c r="AO63" s="73">
        <f>VLOOKUP($E63,'Population All (2014)'!$D$11:$I$188,AO$10,0)</f>
        <v>253276.28599999999</v>
      </c>
      <c r="AP63" s="74">
        <f t="shared" si="11"/>
        <v>1688.9520705898885</v>
      </c>
      <c r="AT63" s="26"/>
    </row>
    <row r="64" spans="1:46" ht="16.5" customHeight="1">
      <c r="A64" s="26"/>
      <c r="B64" s="42" t="s">
        <v>18</v>
      </c>
      <c r="C64" s="43" t="s">
        <v>34</v>
      </c>
      <c r="D64" s="45" t="s">
        <v>52</v>
      </c>
      <c r="E64" s="56" t="s">
        <v>109</v>
      </c>
      <c r="F64" s="57" t="s">
        <v>110</v>
      </c>
      <c r="G64" s="72">
        <f>VLOOKUP($E64,'NEA Backsheet'!$D$7:$M$184,G$10,0)</f>
        <v>6084.6472930272193</v>
      </c>
      <c r="H64" s="73">
        <f>VLOOKUP($E64,'Population All (2014)'!$D$11:$I$188,H$10,0)</f>
        <v>273191.04499999998</v>
      </c>
      <c r="I64" s="74">
        <f t="shared" si="0"/>
        <v>2227.2499060235373</v>
      </c>
      <c r="J64" s="72">
        <f>VLOOKUP($E64,'NEA Backsheet'!$D$7:$M$184,J$10,0)</f>
        <v>6037.7583889440939</v>
      </c>
      <c r="K64" s="73">
        <f>VLOOKUP($E64,'Population All (2014)'!$D$11:$I$188,K$10,0)</f>
        <v>273191.04499999998</v>
      </c>
      <c r="L64" s="74">
        <f t="shared" si="1"/>
        <v>2210.0864942129028</v>
      </c>
      <c r="M64" s="72">
        <f>VLOOKUP($E64,'NEA Backsheet'!$D$7:$M$184,M$10,0)</f>
        <v>6382.5619036897888</v>
      </c>
      <c r="N64" s="73">
        <f>VLOOKUP($E64,'Population All (2014)'!$D$11:$I$188,N$10,0)</f>
        <v>273191.04499999998</v>
      </c>
      <c r="O64" s="74">
        <f t="shared" si="2"/>
        <v>2336.2998240626039</v>
      </c>
      <c r="P64" s="72">
        <f>VLOOKUP($E64,'NEA Backsheet'!$D$7:$M$184,P$10,0)</f>
        <v>6474.3639017935529</v>
      </c>
      <c r="Q64" s="73">
        <f>VLOOKUP($E64,'Population All (2014)'!$D$11:$I$188,Q$10,0)</f>
        <v>277271.451</v>
      </c>
      <c r="R64" s="74">
        <f t="shared" si="3"/>
        <v>2335.0272371869805</v>
      </c>
      <c r="S64" s="72">
        <f>VLOOKUP($E64,'NEA Backsheet'!$D$190:$M$367,S$10,0)</f>
        <v>6332.4751920903918</v>
      </c>
      <c r="T64" s="73">
        <f>VLOOKUP($E64,'Population All (2014)'!$D$11:$I$188,T$10,0)</f>
        <v>277271.451</v>
      </c>
      <c r="U64" s="74">
        <f t="shared" si="4"/>
        <v>2283.8540243692064</v>
      </c>
      <c r="V64" s="72">
        <f>VLOOKUP($E64,'NEA Backsheet'!$D$190:$M$367,V$10,0)</f>
        <v>6400.7468352457236</v>
      </c>
      <c r="W64" s="73">
        <f>VLOOKUP($E64,'Population All (2014)'!$D$11:$I$188,W$10,0)</f>
        <v>277271.451</v>
      </c>
      <c r="X64" s="74">
        <f t="shared" si="5"/>
        <v>2308.4766975326729</v>
      </c>
      <c r="Y64" s="72">
        <f>VLOOKUP($E64,'NEA Backsheet'!$D$190:$M$367,Y$10,0)</f>
        <v>6402.2297647585228</v>
      </c>
      <c r="Z64" s="73">
        <f>VLOOKUP($E64,'Population All (2014)'!$D$11:$I$188,Z$10,0)</f>
        <v>277271.451</v>
      </c>
      <c r="AA64" s="74">
        <f t="shared" si="6"/>
        <v>2309.0115270318697</v>
      </c>
      <c r="AB64" s="72">
        <f>VLOOKUP($E64,'NEA Backsheet'!$D$190:$M$367,AB$10,0)</f>
        <v>6265.2428090361273</v>
      </c>
      <c r="AC64" s="73">
        <f>VLOOKUP($E64,'Population All (2014)'!$D$11:$I$188,AC$10,0)</f>
        <v>281304.755</v>
      </c>
      <c r="AD64" s="74">
        <f t="shared" si="7"/>
        <v>2227.2082848496916</v>
      </c>
      <c r="AE64" s="72">
        <f>VLOOKUP($E64,'NEA Backsheet'!$D$7:$M$184,AE$10,0)</f>
        <v>6473.1720342315966</v>
      </c>
      <c r="AF64" s="73">
        <f>VLOOKUP($E64,'Population All (2014)'!$D$11:$I$188,AF$10,0)</f>
        <v>277271.451</v>
      </c>
      <c r="AG64" s="74">
        <f t="shared" si="8"/>
        <v>2334.5973813335713</v>
      </c>
      <c r="AH64" s="72">
        <f>VLOOKUP($E64,'NEA Backsheet'!$D$7:$M$184,AH$10,0)</f>
        <v>6585.4871140539035</v>
      </c>
      <c r="AI64" s="73">
        <f>VLOOKUP($E64,'Population All (2014)'!$D$11:$I$188,AI$10,0)</f>
        <v>277271.451</v>
      </c>
      <c r="AJ64" s="74">
        <f t="shared" si="9"/>
        <v>2375.1046457552184</v>
      </c>
      <c r="AK64" s="72">
        <f>VLOOKUP($E64,'NEA Backsheet'!$D$7:$M$184,AK$10,0)</f>
        <v>6925.0242844017048</v>
      </c>
      <c r="AL64" s="73">
        <f>VLOOKUP($E64,'Population All (2014)'!$D$11:$I$188,AL$10,0)</f>
        <v>277271.451</v>
      </c>
      <c r="AM64" s="74">
        <f t="shared" si="10"/>
        <v>2497.5612380669168</v>
      </c>
      <c r="AN64" s="72">
        <f>VLOOKUP($E64,'NEA Backsheet'!$D$7:$M$184,AN$10,0)</f>
        <v>7245.812094887302</v>
      </c>
      <c r="AO64" s="73">
        <f>VLOOKUP($E64,'Population All (2014)'!$D$11:$I$188,AO$10,0)</f>
        <v>281304.755</v>
      </c>
      <c r="AP64" s="74">
        <f t="shared" si="11"/>
        <v>2575.7872791333734</v>
      </c>
      <c r="AT64" s="26"/>
    </row>
    <row r="65" spans="1:46" ht="16.5" customHeight="1">
      <c r="A65" s="26"/>
      <c r="B65" s="42" t="s">
        <v>16</v>
      </c>
      <c r="C65" s="43" t="s">
        <v>26</v>
      </c>
      <c r="D65" s="45" t="s">
        <v>46</v>
      </c>
      <c r="E65" s="56" t="s">
        <v>111</v>
      </c>
      <c r="F65" s="57" t="s">
        <v>112</v>
      </c>
      <c r="G65" s="72">
        <f>VLOOKUP($E65,'NEA Backsheet'!$D$7:$M$184,G$10,0)</f>
        <v>10341.713515356822</v>
      </c>
      <c r="H65" s="73">
        <f>VLOOKUP($E65,'Population All (2014)'!$D$11:$I$188,H$10,0)</f>
        <v>375403.924</v>
      </c>
      <c r="I65" s="74">
        <f t="shared" si="0"/>
        <v>2754.8229664634036</v>
      </c>
      <c r="J65" s="72">
        <f>VLOOKUP($E65,'NEA Backsheet'!$D$7:$M$184,J$10,0)</f>
        <v>10664.393670642425</v>
      </c>
      <c r="K65" s="73">
        <f>VLOOKUP($E65,'Population All (2014)'!$D$11:$I$188,K$10,0)</f>
        <v>375403.924</v>
      </c>
      <c r="L65" s="74">
        <f t="shared" si="1"/>
        <v>2840.7784226151098</v>
      </c>
      <c r="M65" s="72">
        <f>VLOOKUP($E65,'NEA Backsheet'!$D$7:$M$184,M$10,0)</f>
        <v>11617.59065250299</v>
      </c>
      <c r="N65" s="73">
        <f>VLOOKUP($E65,'Population All (2014)'!$D$11:$I$188,N$10,0)</f>
        <v>375403.924</v>
      </c>
      <c r="O65" s="74">
        <f t="shared" si="2"/>
        <v>3094.6907876495693</v>
      </c>
      <c r="P65" s="72">
        <f>VLOOKUP($E65,'NEA Backsheet'!$D$7:$M$184,P$10,0)</f>
        <v>11100.771861988578</v>
      </c>
      <c r="Q65" s="73">
        <f>VLOOKUP($E65,'Population All (2014)'!$D$11:$I$188,Q$10,0)</f>
        <v>376808.82699999999</v>
      </c>
      <c r="R65" s="74">
        <f t="shared" si="3"/>
        <v>2945.9957056655094</v>
      </c>
      <c r="S65" s="72">
        <f>VLOOKUP($E65,'NEA Backsheet'!$D$190:$M$367,S$10,0)</f>
        <v>10346.448653265041</v>
      </c>
      <c r="T65" s="73">
        <f>VLOOKUP($E65,'Population All (2014)'!$D$11:$I$188,T$10,0)</f>
        <v>376808.82699999999</v>
      </c>
      <c r="U65" s="74">
        <f t="shared" si="4"/>
        <v>2745.8084609214957</v>
      </c>
      <c r="V65" s="72">
        <f>VLOOKUP($E65,'NEA Backsheet'!$D$190:$M$367,V$10,0)</f>
        <v>10340.040296120185</v>
      </c>
      <c r="W65" s="73">
        <f>VLOOKUP($E65,'Population All (2014)'!$D$11:$I$188,W$10,0)</f>
        <v>376808.82699999999</v>
      </c>
      <c r="X65" s="74">
        <f t="shared" si="5"/>
        <v>2744.1077690359375</v>
      </c>
      <c r="Y65" s="72">
        <f>VLOOKUP($E65,'NEA Backsheet'!$D$190:$M$367,Y$10,0)</f>
        <v>10985.013789492334</v>
      </c>
      <c r="Z65" s="73">
        <f>VLOOKUP($E65,'Population All (2014)'!$D$11:$I$188,Z$10,0)</f>
        <v>376808.82699999999</v>
      </c>
      <c r="AA65" s="74">
        <f t="shared" si="6"/>
        <v>2915.275068514341</v>
      </c>
      <c r="AB65" s="72">
        <f>VLOOKUP($E65,'NEA Backsheet'!$D$190:$M$367,AB$10,0)</f>
        <v>10148.770156100984</v>
      </c>
      <c r="AC65" s="73">
        <f>VLOOKUP($E65,'Population All (2014)'!$D$11:$I$188,AC$10,0)</f>
        <v>378233.41399999999</v>
      </c>
      <c r="AD65" s="74">
        <f t="shared" si="7"/>
        <v>2683.2029589276276</v>
      </c>
      <c r="AE65" s="72">
        <f>VLOOKUP($E65,'NEA Backsheet'!$D$7:$M$184,AE$10,0)</f>
        <v>10689.735258092227</v>
      </c>
      <c r="AF65" s="73">
        <f>VLOOKUP($E65,'Population All (2014)'!$D$11:$I$188,AF$10,0)</f>
        <v>376808.82699999999</v>
      </c>
      <c r="AG65" s="74">
        <f t="shared" si="8"/>
        <v>2836.9121135509458</v>
      </c>
      <c r="AH65" s="72">
        <f>VLOOKUP($E65,'NEA Backsheet'!$D$7:$M$184,AH$10,0)</f>
        <v>10587.94326847449</v>
      </c>
      <c r="AI65" s="73">
        <f>VLOOKUP($E65,'Population All (2014)'!$D$11:$I$188,AI$10,0)</f>
        <v>376808.82699999999</v>
      </c>
      <c r="AJ65" s="74">
        <f t="shared" si="9"/>
        <v>2809.8978871518025</v>
      </c>
      <c r="AK65" s="72">
        <f>VLOOKUP($E65,'NEA Backsheet'!$D$7:$M$184,AK$10,0)</f>
        <v>10875.29731239769</v>
      </c>
      <c r="AL65" s="73">
        <f>VLOOKUP($E65,'Population All (2014)'!$D$11:$I$188,AL$10,0)</f>
        <v>376808.82699999999</v>
      </c>
      <c r="AM65" s="74">
        <f t="shared" si="10"/>
        <v>2886.157789609767</v>
      </c>
      <c r="AN65" s="72">
        <f>VLOOKUP($E65,'NEA Backsheet'!$D$7:$M$184,AN$10,0)</f>
        <v>10279.760839668583</v>
      </c>
      <c r="AO65" s="73">
        <f>VLOOKUP($E65,'Population All (2014)'!$D$11:$I$188,AO$10,0)</f>
        <v>378233.41399999999</v>
      </c>
      <c r="AP65" s="74">
        <f t="shared" si="11"/>
        <v>2717.835193605762</v>
      </c>
      <c r="AT65" s="26"/>
    </row>
    <row r="66" spans="1:46" ht="16.5" customHeight="1">
      <c r="A66" s="26"/>
      <c r="B66" s="42" t="s">
        <v>16</v>
      </c>
      <c r="C66" s="43" t="s">
        <v>26</v>
      </c>
      <c r="D66" s="45" t="s">
        <v>46</v>
      </c>
      <c r="E66" s="56" t="s">
        <v>113</v>
      </c>
      <c r="F66" s="57" t="s">
        <v>114</v>
      </c>
      <c r="G66" s="72">
        <f>VLOOKUP($E66,'NEA Backsheet'!$D$7:$M$184,G$10,0)</f>
        <v>10030.289522700148</v>
      </c>
      <c r="H66" s="73">
        <f>VLOOKUP($E66,'Population All (2014)'!$D$11:$I$188,H$10,0)</f>
        <v>332996.24699999997</v>
      </c>
      <c r="I66" s="74">
        <f t="shared" si="0"/>
        <v>3012.1329033177208</v>
      </c>
      <c r="J66" s="72">
        <f>VLOOKUP($E66,'NEA Backsheet'!$D$7:$M$184,J$10,0)</f>
        <v>9737.6398926509464</v>
      </c>
      <c r="K66" s="73">
        <f>VLOOKUP($E66,'Population All (2014)'!$D$11:$I$188,K$10,0)</f>
        <v>332996.24699999997</v>
      </c>
      <c r="L66" s="74">
        <f t="shared" si="1"/>
        <v>2924.2491410574207</v>
      </c>
      <c r="M66" s="72">
        <f>VLOOKUP($E66,'NEA Backsheet'!$D$7:$M$184,M$10,0)</f>
        <v>10564.653150644643</v>
      </c>
      <c r="N66" s="73">
        <f>VLOOKUP($E66,'Population All (2014)'!$D$11:$I$188,N$10,0)</f>
        <v>332996.24699999997</v>
      </c>
      <c r="O66" s="74">
        <f t="shared" si="2"/>
        <v>3172.6042698146816</v>
      </c>
      <c r="P66" s="72">
        <f>VLOOKUP($E66,'NEA Backsheet'!$D$7:$M$184,P$10,0)</f>
        <v>10143.968939092098</v>
      </c>
      <c r="Q66" s="73">
        <f>VLOOKUP($E66,'Population All (2014)'!$D$11:$I$188,Q$10,0)</f>
        <v>333845.58899999998</v>
      </c>
      <c r="R66" s="74">
        <f t="shared" si="3"/>
        <v>3038.5211826453392</v>
      </c>
      <c r="S66" s="72">
        <f>VLOOKUP($E66,'NEA Backsheet'!$D$190:$M$367,S$10,0)</f>
        <v>10435.823498442185</v>
      </c>
      <c r="T66" s="73">
        <f>VLOOKUP($E66,'Population All (2014)'!$D$11:$I$188,T$10,0)</f>
        <v>333845.58899999998</v>
      </c>
      <c r="U66" s="74">
        <f t="shared" si="4"/>
        <v>3125.943203174143</v>
      </c>
      <c r="V66" s="72">
        <f>VLOOKUP($E66,'NEA Backsheet'!$D$190:$M$367,V$10,0)</f>
        <v>10173.995359056571</v>
      </c>
      <c r="W66" s="73">
        <f>VLOOKUP($E66,'Population All (2014)'!$D$11:$I$188,W$10,0)</f>
        <v>333845.58899999998</v>
      </c>
      <c r="X66" s="74">
        <f t="shared" si="5"/>
        <v>3047.5152867922338</v>
      </c>
      <c r="Y66" s="72">
        <f>VLOOKUP($E66,'NEA Backsheet'!$D$190:$M$367,Y$10,0)</f>
        <v>10236.867289415048</v>
      </c>
      <c r="Z66" s="73">
        <f>VLOOKUP($E66,'Population All (2014)'!$D$11:$I$188,Z$10,0)</f>
        <v>333845.58899999998</v>
      </c>
      <c r="AA66" s="74">
        <f t="shared" si="6"/>
        <v>3066.3479245235881</v>
      </c>
      <c r="AB66" s="72">
        <f>VLOOKUP($E66,'NEA Backsheet'!$D$190:$M$367,AB$10,0)</f>
        <v>9794.7747624590138</v>
      </c>
      <c r="AC66" s="73">
        <f>VLOOKUP($E66,'Population All (2014)'!$D$11:$I$188,AC$10,0)</f>
        <v>334666.30300000001</v>
      </c>
      <c r="AD66" s="74">
        <f t="shared" si="7"/>
        <v>2926.72870697084</v>
      </c>
      <c r="AE66" s="72">
        <f>VLOOKUP($E66,'NEA Backsheet'!$D$7:$M$184,AE$10,0)</f>
        <v>10362.638642416767</v>
      </c>
      <c r="AF66" s="73">
        <f>VLOOKUP($E66,'Population All (2014)'!$D$11:$I$188,AF$10,0)</f>
        <v>333845.58899999998</v>
      </c>
      <c r="AG66" s="74">
        <f t="shared" si="8"/>
        <v>3104.0214350164042</v>
      </c>
      <c r="AH66" s="72">
        <f>VLOOKUP($E66,'NEA Backsheet'!$D$7:$M$184,AH$10,0)</f>
        <v>10437.10923954869</v>
      </c>
      <c r="AI66" s="73">
        <f>VLOOKUP($E66,'Population All (2014)'!$D$11:$I$188,AI$10,0)</f>
        <v>333845.58899999998</v>
      </c>
      <c r="AJ66" s="74">
        <f t="shared" si="9"/>
        <v>3126.3283336502882</v>
      </c>
      <c r="AK66" s="72">
        <f>VLOOKUP($E66,'NEA Backsheet'!$D$7:$M$184,AK$10,0)</f>
        <v>10454.498892420843</v>
      </c>
      <c r="AL66" s="73">
        <f>VLOOKUP($E66,'Population All (2014)'!$D$11:$I$188,AL$10,0)</f>
        <v>333845.58899999998</v>
      </c>
      <c r="AM66" s="74">
        <f t="shared" si="10"/>
        <v>3131.5372246601241</v>
      </c>
      <c r="AN66" s="72">
        <f>VLOOKUP($E66,'NEA Backsheet'!$D$7:$M$184,AN$10,0)</f>
        <v>10184.220265817583</v>
      </c>
      <c r="AO66" s="73">
        <f>VLOOKUP($E66,'Population All (2014)'!$D$11:$I$188,AO$10,0)</f>
        <v>334666.30300000001</v>
      </c>
      <c r="AP66" s="74">
        <f t="shared" si="11"/>
        <v>3043.0970117172456</v>
      </c>
      <c r="AT66" s="26"/>
    </row>
    <row r="67" spans="1:46" ht="16.5" customHeight="1">
      <c r="A67" s="26"/>
      <c r="B67" s="42" t="s">
        <v>20</v>
      </c>
      <c r="C67" s="43" t="s">
        <v>36</v>
      </c>
      <c r="D67" s="45" t="s">
        <v>64</v>
      </c>
      <c r="E67" s="56" t="s">
        <v>115</v>
      </c>
      <c r="F67" s="57" t="s">
        <v>116</v>
      </c>
      <c r="G67" s="72">
        <f>VLOOKUP($E67,'NEA Backsheet'!$D$7:$M$184,G$10,0)</f>
        <v>132.31426205168466</v>
      </c>
      <c r="H67" s="73">
        <f>VLOOKUP($E67,'Population All (2014)'!$D$11:$I$188,H$10,0)</f>
        <v>8436.8979999999992</v>
      </c>
      <c r="I67" s="74">
        <f t="shared" si="0"/>
        <v>1568.2809256634923</v>
      </c>
      <c r="J67" s="72">
        <f>VLOOKUP($E67,'NEA Backsheet'!$D$7:$M$184,J$10,0)</f>
        <v>130.0500421182598</v>
      </c>
      <c r="K67" s="73">
        <f>VLOOKUP($E67,'Population All (2014)'!$D$11:$I$188,K$10,0)</f>
        <v>8436.8979999999992</v>
      </c>
      <c r="L67" s="74">
        <f t="shared" si="1"/>
        <v>1541.4438116741462</v>
      </c>
      <c r="M67" s="72">
        <f>VLOOKUP($E67,'NEA Backsheet'!$D$7:$M$184,M$10,0)</f>
        <v>140.8973887523172</v>
      </c>
      <c r="N67" s="73">
        <f>VLOOKUP($E67,'Population All (2014)'!$D$11:$I$188,N$10,0)</f>
        <v>8436.8979999999992</v>
      </c>
      <c r="O67" s="74">
        <f t="shared" si="2"/>
        <v>1670.0141302208135</v>
      </c>
      <c r="P67" s="72">
        <f>VLOOKUP($E67,'NEA Backsheet'!$D$7:$M$184,P$10,0)</f>
        <v>139.4358289026984</v>
      </c>
      <c r="Q67" s="73">
        <f>VLOOKUP($E67,'Population All (2014)'!$D$11:$I$188,Q$10,0)</f>
        <v>8671.8259999999991</v>
      </c>
      <c r="R67" s="74">
        <f t="shared" si="3"/>
        <v>1607.9177430762381</v>
      </c>
      <c r="S67" s="72">
        <f>VLOOKUP($E67,'NEA Backsheet'!$D$190:$M$367,S$10,0)</f>
        <v>136.62611596201288</v>
      </c>
      <c r="T67" s="73">
        <f>VLOOKUP($E67,'Population All (2014)'!$D$11:$I$188,T$10,0)</f>
        <v>8671.8259999999991</v>
      </c>
      <c r="U67" s="74">
        <f t="shared" si="4"/>
        <v>1575.517266628884</v>
      </c>
      <c r="V67" s="72">
        <f>VLOOKUP($E67,'NEA Backsheet'!$D$190:$M$367,V$10,0)</f>
        <v>136.74171297094412</v>
      </c>
      <c r="W67" s="73">
        <f>VLOOKUP($E67,'Population All (2014)'!$D$11:$I$188,W$10,0)</f>
        <v>8671.8259999999991</v>
      </c>
      <c r="X67" s="74">
        <f t="shared" si="5"/>
        <v>1576.8502847144782</v>
      </c>
      <c r="Y67" s="72">
        <f>VLOOKUP($E67,'NEA Backsheet'!$D$190:$M$367,Y$10,0)</f>
        <v>137.10565552747218</v>
      </c>
      <c r="Z67" s="73">
        <f>VLOOKUP($E67,'Population All (2014)'!$D$11:$I$188,Z$10,0)</f>
        <v>8671.8259999999991</v>
      </c>
      <c r="AA67" s="74">
        <f t="shared" si="6"/>
        <v>1581.0471234947772</v>
      </c>
      <c r="AB67" s="72">
        <f>VLOOKUP($E67,'NEA Backsheet'!$D$190:$M$367,AB$10,0)</f>
        <v>138.40650522372567</v>
      </c>
      <c r="AC67" s="73">
        <f>VLOOKUP($E67,'Population All (2014)'!$D$11:$I$188,AC$10,0)</f>
        <v>8854.8520000000008</v>
      </c>
      <c r="AD67" s="74">
        <f t="shared" si="7"/>
        <v>1563.058368719496</v>
      </c>
      <c r="AE67" s="72">
        <f>VLOOKUP($E67,'NEA Backsheet'!$D$7:$M$184,AE$10,0)</f>
        <v>142.90863740193549</v>
      </c>
      <c r="AF67" s="73">
        <f>VLOOKUP($E67,'Population All (2014)'!$D$11:$I$188,AF$10,0)</f>
        <v>8671.8259999999991</v>
      </c>
      <c r="AG67" s="74">
        <f t="shared" si="8"/>
        <v>1647.9647700719031</v>
      </c>
      <c r="AH67" s="72">
        <f>VLOOKUP($E67,'NEA Backsheet'!$D$7:$M$184,AH$10,0)</f>
        <v>142.41045382051172</v>
      </c>
      <c r="AI67" s="73">
        <f>VLOOKUP($E67,'Population All (2014)'!$D$11:$I$188,AI$10,0)</f>
        <v>8671.8259999999991</v>
      </c>
      <c r="AJ67" s="74">
        <f t="shared" si="9"/>
        <v>1642.219917933221</v>
      </c>
      <c r="AK67" s="72">
        <f>VLOOKUP($E67,'NEA Backsheet'!$D$7:$M$184,AK$10,0)</f>
        <v>147.31004084025358</v>
      </c>
      <c r="AL67" s="73">
        <f>VLOOKUP($E67,'Population All (2014)'!$D$11:$I$188,AL$10,0)</f>
        <v>8671.8259999999991</v>
      </c>
      <c r="AM67" s="74">
        <f t="shared" si="10"/>
        <v>1698.7199793936547</v>
      </c>
      <c r="AN67" s="72">
        <f>VLOOKUP($E67,'NEA Backsheet'!$D$7:$M$184,AN$10,0)</f>
        <v>142.74085093989652</v>
      </c>
      <c r="AO67" s="73">
        <f>VLOOKUP($E67,'Population All (2014)'!$D$11:$I$188,AO$10,0)</f>
        <v>8854.8520000000008</v>
      </c>
      <c r="AP67" s="74">
        <f t="shared" si="11"/>
        <v>1612.0071904069825</v>
      </c>
      <c r="AT67" s="26"/>
    </row>
    <row r="68" spans="1:46" ht="16.5" customHeight="1">
      <c r="A68" s="26"/>
      <c r="B68" s="42" t="s">
        <v>22</v>
      </c>
      <c r="C68" s="43" t="s">
        <v>40</v>
      </c>
      <c r="D68" s="45" t="s">
        <v>56</v>
      </c>
      <c r="E68" s="56" t="s">
        <v>117</v>
      </c>
      <c r="F68" s="57" t="s">
        <v>118</v>
      </c>
      <c r="G68" s="72">
        <f>VLOOKUP($E68,'NEA Backsheet'!$D$7:$M$184,G$10,0)</f>
        <v>13319.418061813631</v>
      </c>
      <c r="H68" s="73">
        <f>VLOOKUP($E68,'Population All (2014)'!$D$11:$I$188,H$10,0)</f>
        <v>551804.51500000001</v>
      </c>
      <c r="I68" s="74">
        <f t="shared" si="0"/>
        <v>2413.7928740604143</v>
      </c>
      <c r="J68" s="72">
        <f>VLOOKUP($E68,'NEA Backsheet'!$D$7:$M$184,J$10,0)</f>
        <v>13364.526923312318</v>
      </c>
      <c r="K68" s="73">
        <f>VLOOKUP($E68,'Population All (2014)'!$D$11:$I$188,K$10,0)</f>
        <v>551804.51500000001</v>
      </c>
      <c r="L68" s="74">
        <f t="shared" si="1"/>
        <v>2421.9676642755121</v>
      </c>
      <c r="M68" s="72">
        <f>VLOOKUP($E68,'NEA Backsheet'!$D$7:$M$184,M$10,0)</f>
        <v>14143.750659406747</v>
      </c>
      <c r="N68" s="73">
        <f>VLOOKUP($E68,'Population All (2014)'!$D$11:$I$188,N$10,0)</f>
        <v>551804.51500000001</v>
      </c>
      <c r="O68" s="74">
        <f t="shared" si="2"/>
        <v>2563.1813939410672</v>
      </c>
      <c r="P68" s="72">
        <f>VLOOKUP($E68,'NEA Backsheet'!$D$7:$M$184,P$10,0)</f>
        <v>14599.473913433647</v>
      </c>
      <c r="Q68" s="73">
        <f>VLOOKUP($E68,'Population All (2014)'!$D$11:$I$188,Q$10,0)</f>
        <v>556155.08199999994</v>
      </c>
      <c r="R68" s="74">
        <f t="shared" si="3"/>
        <v>2625.0724637689541</v>
      </c>
      <c r="S68" s="72">
        <f>VLOOKUP($E68,'NEA Backsheet'!$D$190:$M$367,S$10,0)</f>
        <v>13756.8587157191</v>
      </c>
      <c r="T68" s="73">
        <f>VLOOKUP($E68,'Population All (2014)'!$D$11:$I$188,T$10,0)</f>
        <v>556155.08199999994</v>
      </c>
      <c r="U68" s="74">
        <f t="shared" si="4"/>
        <v>2473.5652268514382</v>
      </c>
      <c r="V68" s="72">
        <f>VLOOKUP($E68,'NEA Backsheet'!$D$190:$M$367,V$10,0)</f>
        <v>13617.245853384858</v>
      </c>
      <c r="W68" s="73">
        <f>VLOOKUP($E68,'Population All (2014)'!$D$11:$I$188,W$10,0)</f>
        <v>556155.08199999994</v>
      </c>
      <c r="X68" s="74">
        <f t="shared" si="5"/>
        <v>2448.4620017164316</v>
      </c>
      <c r="Y68" s="72">
        <f>VLOOKUP($E68,'NEA Backsheet'!$D$190:$M$367,Y$10,0)</f>
        <v>14139.564989606628</v>
      </c>
      <c r="Z68" s="73">
        <f>VLOOKUP($E68,'Population All (2014)'!$D$11:$I$188,Z$10,0)</f>
        <v>556155.08199999994</v>
      </c>
      <c r="AA68" s="74">
        <f t="shared" si="6"/>
        <v>2542.3780969076229</v>
      </c>
      <c r="AB68" s="72">
        <f>VLOOKUP($E68,'NEA Backsheet'!$D$190:$M$367,AB$10,0)</f>
        <v>14456.60909241258</v>
      </c>
      <c r="AC68" s="73">
        <f>VLOOKUP($E68,'Population All (2014)'!$D$11:$I$188,AC$10,0)</f>
        <v>560437.18400000001</v>
      </c>
      <c r="AD68" s="74">
        <f t="shared" si="7"/>
        <v>2579.5235407528885</v>
      </c>
      <c r="AE68" s="72">
        <f>VLOOKUP($E68,'NEA Backsheet'!$D$7:$M$184,AE$10,0)</f>
        <v>14441.811667370474</v>
      </c>
      <c r="AF68" s="73">
        <f>VLOOKUP($E68,'Population All (2014)'!$D$11:$I$188,AF$10,0)</f>
        <v>556155.08199999994</v>
      </c>
      <c r="AG68" s="74">
        <f t="shared" si="8"/>
        <v>2596.7238518141376</v>
      </c>
      <c r="AH68" s="72">
        <f>VLOOKUP($E68,'NEA Backsheet'!$D$7:$M$184,AH$10,0)</f>
        <v>14245.815698493765</v>
      </c>
      <c r="AI68" s="73">
        <f>VLOOKUP($E68,'Population All (2014)'!$D$11:$I$188,AI$10,0)</f>
        <v>556155.08199999994</v>
      </c>
      <c r="AJ68" s="74">
        <f t="shared" si="9"/>
        <v>2561.4826079200993</v>
      </c>
      <c r="AK68" s="72">
        <f>VLOOKUP($E68,'NEA Backsheet'!$D$7:$M$184,AK$10,0)</f>
        <v>14819.381081624211</v>
      </c>
      <c r="AL68" s="73">
        <f>VLOOKUP($E68,'Population All (2014)'!$D$11:$I$188,AL$10,0)</f>
        <v>556155.08199999994</v>
      </c>
      <c r="AM68" s="74">
        <f t="shared" si="10"/>
        <v>2664.6130838779632</v>
      </c>
      <c r="AN68" s="72">
        <f>VLOOKUP($E68,'NEA Backsheet'!$D$7:$M$184,AN$10,0)</f>
        <v>14195.678217783508</v>
      </c>
      <c r="AO68" s="73">
        <f>VLOOKUP($E68,'Population All (2014)'!$D$11:$I$188,AO$10,0)</f>
        <v>560437.18400000001</v>
      </c>
      <c r="AP68" s="74">
        <f t="shared" si="11"/>
        <v>2532.965089229966</v>
      </c>
      <c r="AT68" s="26"/>
    </row>
    <row r="69" spans="1:46" ht="16.5" customHeight="1">
      <c r="A69" s="26"/>
      <c r="B69" s="42" t="s">
        <v>16</v>
      </c>
      <c r="C69" s="43" t="s">
        <v>24</v>
      </c>
      <c r="D69" s="45" t="s">
        <v>44</v>
      </c>
      <c r="E69" s="56" t="s">
        <v>119</v>
      </c>
      <c r="F69" s="57" t="s">
        <v>120</v>
      </c>
      <c r="G69" s="72">
        <f>VLOOKUP($E69,'NEA Backsheet'!$D$7:$M$184,G$10,0)</f>
        <v>15141.395833035076</v>
      </c>
      <c r="H69" s="73">
        <f>VLOOKUP($E69,'Population All (2014)'!$D$11:$I$188,H$10,0)</f>
        <v>519942.08299999998</v>
      </c>
      <c r="I69" s="74">
        <f t="shared" si="0"/>
        <v>2912.1312407857313</v>
      </c>
      <c r="J69" s="72">
        <f>VLOOKUP($E69,'NEA Backsheet'!$D$7:$M$184,J$10,0)</f>
        <v>15164.705808777058</v>
      </c>
      <c r="K69" s="73">
        <f>VLOOKUP($E69,'Population All (2014)'!$D$11:$I$188,K$10,0)</f>
        <v>519942.08299999998</v>
      </c>
      <c r="L69" s="74">
        <f t="shared" si="1"/>
        <v>2916.6144277606122</v>
      </c>
      <c r="M69" s="72">
        <f>VLOOKUP($E69,'NEA Backsheet'!$D$7:$M$184,M$10,0)</f>
        <v>15326.529162531184</v>
      </c>
      <c r="N69" s="73">
        <f>VLOOKUP($E69,'Population All (2014)'!$D$11:$I$188,N$10,0)</f>
        <v>519942.08299999998</v>
      </c>
      <c r="O69" s="74">
        <f t="shared" si="2"/>
        <v>2947.7377699645031</v>
      </c>
      <c r="P69" s="72">
        <f>VLOOKUP($E69,'NEA Backsheet'!$D$7:$M$184,P$10,0)</f>
        <v>15578.639365355722</v>
      </c>
      <c r="Q69" s="73">
        <f>VLOOKUP($E69,'Population All (2014)'!$D$11:$I$188,Q$10,0)</f>
        <v>522218.13199999998</v>
      </c>
      <c r="R69" s="74">
        <f t="shared" si="3"/>
        <v>2983.1670734396716</v>
      </c>
      <c r="S69" s="72">
        <f>VLOOKUP($E69,'NEA Backsheet'!$D$190:$M$367,S$10,0)</f>
        <v>15437.452854329984</v>
      </c>
      <c r="T69" s="73">
        <f>VLOOKUP($E69,'Population All (2014)'!$D$11:$I$188,T$10,0)</f>
        <v>522218.13199999998</v>
      </c>
      <c r="U69" s="74">
        <f t="shared" si="4"/>
        <v>2956.131146807822</v>
      </c>
      <c r="V69" s="72">
        <f>VLOOKUP($E69,'NEA Backsheet'!$D$190:$M$367,V$10,0)</f>
        <v>15464.34056673729</v>
      </c>
      <c r="W69" s="73">
        <f>VLOOKUP($E69,'Population All (2014)'!$D$11:$I$188,W$10,0)</f>
        <v>522218.13199999998</v>
      </c>
      <c r="X69" s="74">
        <f t="shared" si="5"/>
        <v>2961.2798980210996</v>
      </c>
      <c r="Y69" s="72">
        <f>VLOOKUP($E69,'NEA Backsheet'!$D$190:$M$367,Y$10,0)</f>
        <v>15598.559181868624</v>
      </c>
      <c r="Z69" s="73">
        <f>VLOOKUP($E69,'Population All (2014)'!$D$11:$I$188,Z$10,0)</f>
        <v>522218.13199999998</v>
      </c>
      <c r="AA69" s="74">
        <f t="shared" si="6"/>
        <v>2986.981536265122</v>
      </c>
      <c r="AB69" s="72">
        <f>VLOOKUP($E69,'NEA Backsheet'!$D$190:$M$367,AB$10,0)</f>
        <v>15301.080138199677</v>
      </c>
      <c r="AC69" s="73">
        <f>VLOOKUP($E69,'Population All (2014)'!$D$11:$I$188,AC$10,0)</f>
        <v>524424.82200000004</v>
      </c>
      <c r="AD69" s="74">
        <f t="shared" si="7"/>
        <v>2917.6880071858377</v>
      </c>
      <c r="AE69" s="72">
        <f>VLOOKUP($E69,'NEA Backsheet'!$D$7:$M$184,AE$10,0)</f>
        <v>15855.609622997707</v>
      </c>
      <c r="AF69" s="73">
        <f>VLOOKUP($E69,'Population All (2014)'!$D$11:$I$188,AF$10,0)</f>
        <v>522218.13199999998</v>
      </c>
      <c r="AG69" s="74">
        <f t="shared" si="8"/>
        <v>3036.2043466919886</v>
      </c>
      <c r="AH69" s="72">
        <f>VLOOKUP($E69,'NEA Backsheet'!$D$7:$M$184,AH$10,0)</f>
        <v>15490.885650654884</v>
      </c>
      <c r="AI69" s="73">
        <f>VLOOKUP($E69,'Population All (2014)'!$D$11:$I$188,AI$10,0)</f>
        <v>522218.13199999998</v>
      </c>
      <c r="AJ69" s="74">
        <f t="shared" si="9"/>
        <v>2966.3630390096996</v>
      </c>
      <c r="AK69" s="72">
        <f>VLOOKUP($E69,'NEA Backsheet'!$D$7:$M$184,AK$10,0)</f>
        <v>15935.405419537137</v>
      </c>
      <c r="AL69" s="73">
        <f>VLOOKUP($E69,'Population All (2014)'!$D$11:$I$188,AL$10,0)</f>
        <v>522218.13199999998</v>
      </c>
      <c r="AM69" s="74">
        <f t="shared" si="10"/>
        <v>3051.4845125172974</v>
      </c>
      <c r="AN69" s="72">
        <f>VLOOKUP($E69,'NEA Backsheet'!$D$7:$M$184,AN$10,0)</f>
        <v>15876.153826526714</v>
      </c>
      <c r="AO69" s="73">
        <f>VLOOKUP($E69,'Population All (2014)'!$D$11:$I$188,AO$10,0)</f>
        <v>524424.82200000004</v>
      </c>
      <c r="AP69" s="74">
        <f t="shared" si="11"/>
        <v>3027.3459913624592</v>
      </c>
      <c r="AT69" s="26"/>
    </row>
    <row r="70" spans="1:46" ht="16.5" customHeight="1">
      <c r="A70" s="26"/>
      <c r="B70" s="42" t="s">
        <v>18</v>
      </c>
      <c r="C70" s="43" t="s">
        <v>32</v>
      </c>
      <c r="D70" s="45" t="s">
        <v>50</v>
      </c>
      <c r="E70" s="56" t="s">
        <v>121</v>
      </c>
      <c r="F70" s="57" t="s">
        <v>122</v>
      </c>
      <c r="G70" s="72">
        <f>VLOOKUP($E70,'NEA Backsheet'!$D$7:$M$184,G$10,0)</f>
        <v>7915.3776090486699</v>
      </c>
      <c r="H70" s="73">
        <f>VLOOKUP($E70,'Population All (2014)'!$D$11:$I$188,H$10,0)</f>
        <v>344661.14</v>
      </c>
      <c r="I70" s="74">
        <f t="shared" si="0"/>
        <v>2296.5680462406262</v>
      </c>
      <c r="J70" s="72">
        <f>VLOOKUP($E70,'NEA Backsheet'!$D$7:$M$184,J$10,0)</f>
        <v>9117.9068664193601</v>
      </c>
      <c r="K70" s="73">
        <f>VLOOKUP($E70,'Population All (2014)'!$D$11:$I$188,K$10,0)</f>
        <v>344661.14</v>
      </c>
      <c r="L70" s="74">
        <f t="shared" si="1"/>
        <v>2645.4699437306335</v>
      </c>
      <c r="M70" s="72">
        <f>VLOOKUP($E70,'NEA Backsheet'!$D$7:$M$184,M$10,0)</f>
        <v>9397.1335582844058</v>
      </c>
      <c r="N70" s="73">
        <f>VLOOKUP($E70,'Population All (2014)'!$D$11:$I$188,N$10,0)</f>
        <v>344661.14</v>
      </c>
      <c r="O70" s="74">
        <f t="shared" si="2"/>
        <v>2726.484789751582</v>
      </c>
      <c r="P70" s="72">
        <f>VLOOKUP($E70,'NEA Backsheet'!$D$7:$M$184,P$10,0)</f>
        <v>9116.0004266127653</v>
      </c>
      <c r="Q70" s="73">
        <f>VLOOKUP($E70,'Population All (2014)'!$D$11:$I$188,Q$10,0)</f>
        <v>350559.837</v>
      </c>
      <c r="R70" s="74">
        <f t="shared" si="3"/>
        <v>2600.4121021464207</v>
      </c>
      <c r="S70" s="72">
        <f>VLOOKUP($E70,'NEA Backsheet'!$D$190:$M$367,S$10,0)</f>
        <v>8573.1583520728745</v>
      </c>
      <c r="T70" s="73">
        <f>VLOOKUP($E70,'Population All (2014)'!$D$11:$I$188,T$10,0)</f>
        <v>350559.837</v>
      </c>
      <c r="U70" s="74">
        <f t="shared" si="4"/>
        <v>2445.5620545239112</v>
      </c>
      <c r="V70" s="72">
        <f>VLOOKUP($E70,'NEA Backsheet'!$D$190:$M$367,V$10,0)</f>
        <v>8833.1345271619048</v>
      </c>
      <c r="W70" s="73">
        <f>VLOOKUP($E70,'Population All (2014)'!$D$11:$I$188,W$10,0)</f>
        <v>350559.837</v>
      </c>
      <c r="X70" s="74">
        <f t="shared" si="5"/>
        <v>2519.722339773311</v>
      </c>
      <c r="Y70" s="72">
        <f>VLOOKUP($E70,'NEA Backsheet'!$D$190:$M$367,Y$10,0)</f>
        <v>8780.5702750149467</v>
      </c>
      <c r="Z70" s="73">
        <f>VLOOKUP($E70,'Population All (2014)'!$D$11:$I$188,Z$10,0)</f>
        <v>350559.837</v>
      </c>
      <c r="AA70" s="74">
        <f t="shared" si="6"/>
        <v>2504.7279660319296</v>
      </c>
      <c r="AB70" s="72">
        <f>VLOOKUP($E70,'NEA Backsheet'!$D$190:$M$367,AB$10,0)</f>
        <v>8624.8532597937156</v>
      </c>
      <c r="AC70" s="73">
        <f>VLOOKUP($E70,'Population All (2014)'!$D$11:$I$188,AC$10,0)</f>
        <v>355887.929</v>
      </c>
      <c r="AD70" s="74">
        <f t="shared" si="7"/>
        <v>2423.474514583414</v>
      </c>
      <c r="AE70" s="72">
        <f>VLOOKUP($E70,'NEA Backsheet'!$D$7:$M$184,AE$10,0)</f>
        <v>8986.5605657734886</v>
      </c>
      <c r="AF70" s="73">
        <f>VLOOKUP($E70,'Population All (2014)'!$D$11:$I$188,AF$10,0)</f>
        <v>350559.837</v>
      </c>
      <c r="AG70" s="74">
        <f t="shared" si="8"/>
        <v>2563.4883455783583</v>
      </c>
      <c r="AH70" s="72">
        <f>VLOOKUP($E70,'NEA Backsheet'!$D$7:$M$184,AH$10,0)</f>
        <v>9285.0816477410717</v>
      </c>
      <c r="AI70" s="73">
        <f>VLOOKUP($E70,'Population All (2014)'!$D$11:$I$188,AI$10,0)</f>
        <v>350559.837</v>
      </c>
      <c r="AJ70" s="74">
        <f t="shared" si="9"/>
        <v>2648.6438740959002</v>
      </c>
      <c r="AK70" s="72">
        <f>VLOOKUP($E70,'NEA Backsheet'!$D$7:$M$184,AK$10,0)</f>
        <v>9258.8612706052063</v>
      </c>
      <c r="AL70" s="73">
        <f>VLOOKUP($E70,'Population All (2014)'!$D$11:$I$188,AL$10,0)</f>
        <v>350559.837</v>
      </c>
      <c r="AM70" s="74">
        <f t="shared" si="10"/>
        <v>2641.1643016040102</v>
      </c>
      <c r="AN70" s="72">
        <f>VLOOKUP($E70,'NEA Backsheet'!$D$7:$M$184,AN$10,0)</f>
        <v>8999.692501128382</v>
      </c>
      <c r="AO70" s="73">
        <f>VLOOKUP($E70,'Population All (2014)'!$D$11:$I$188,AO$10,0)</f>
        <v>355887.929</v>
      </c>
      <c r="AP70" s="74">
        <f t="shared" si="11"/>
        <v>2528.7995932922977</v>
      </c>
      <c r="AT70" s="26"/>
    </row>
    <row r="71" spans="1:46" ht="16.5" customHeight="1">
      <c r="A71" s="26"/>
      <c r="B71" s="42" t="s">
        <v>20</v>
      </c>
      <c r="C71" s="43" t="s">
        <v>36</v>
      </c>
      <c r="D71" s="45" t="s">
        <v>64</v>
      </c>
      <c r="E71" s="56" t="s">
        <v>123</v>
      </c>
      <c r="F71" s="57" t="s">
        <v>124</v>
      </c>
      <c r="G71" s="72">
        <f>VLOOKUP($E71,'NEA Backsheet'!$D$7:$M$184,G$10,0)</f>
        <v>9449.5656027643727</v>
      </c>
      <c r="H71" s="73">
        <f>VLOOKUP($E71,'Population All (2014)'!$D$11:$I$188,H$10,0)</f>
        <v>380939.962</v>
      </c>
      <c r="I71" s="74">
        <f t="shared" si="0"/>
        <v>2480.5918373993991</v>
      </c>
      <c r="J71" s="72">
        <f>VLOOKUP($E71,'NEA Backsheet'!$D$7:$M$184,J$10,0)</f>
        <v>9453.0374990611508</v>
      </c>
      <c r="K71" s="73">
        <f>VLOOKUP($E71,'Population All (2014)'!$D$11:$I$188,K$10,0)</f>
        <v>380939.962</v>
      </c>
      <c r="L71" s="74">
        <f t="shared" si="1"/>
        <v>2481.5032398887965</v>
      </c>
      <c r="M71" s="72">
        <f>VLOOKUP($E71,'NEA Backsheet'!$D$7:$M$184,M$10,0)</f>
        <v>9722.9007327885629</v>
      </c>
      <c r="N71" s="73">
        <f>VLOOKUP($E71,'Population All (2014)'!$D$11:$I$188,N$10,0)</f>
        <v>380939.962</v>
      </c>
      <c r="O71" s="74">
        <f t="shared" si="2"/>
        <v>2552.3446481544415</v>
      </c>
      <c r="P71" s="72">
        <f>VLOOKUP($E71,'NEA Backsheet'!$D$7:$M$184,P$10,0)</f>
        <v>9807.2252531402519</v>
      </c>
      <c r="Q71" s="73">
        <f>VLOOKUP($E71,'Population All (2014)'!$D$11:$I$188,Q$10,0)</f>
        <v>385669.99699999997</v>
      </c>
      <c r="R71" s="74">
        <f t="shared" si="3"/>
        <v>2542.9059375703141</v>
      </c>
      <c r="S71" s="72">
        <f>VLOOKUP($E71,'NEA Backsheet'!$D$190:$M$367,S$10,0)</f>
        <v>9496.5769590357759</v>
      </c>
      <c r="T71" s="73">
        <f>VLOOKUP($E71,'Population All (2014)'!$D$11:$I$188,T$10,0)</f>
        <v>385669.99699999997</v>
      </c>
      <c r="U71" s="74">
        <f t="shared" si="4"/>
        <v>2462.3582422554318</v>
      </c>
      <c r="V71" s="72">
        <f>VLOOKUP($E71,'NEA Backsheet'!$D$190:$M$367,V$10,0)</f>
        <v>9231.8704532295978</v>
      </c>
      <c r="W71" s="73">
        <f>VLOOKUP($E71,'Population All (2014)'!$D$11:$I$188,W$10,0)</f>
        <v>385669.99699999997</v>
      </c>
      <c r="X71" s="74">
        <f t="shared" si="5"/>
        <v>2393.722748733705</v>
      </c>
      <c r="Y71" s="72">
        <f>VLOOKUP($E71,'NEA Backsheet'!$D$190:$M$367,Y$10,0)</f>
        <v>10027.688536475245</v>
      </c>
      <c r="Z71" s="73">
        <f>VLOOKUP($E71,'Population All (2014)'!$D$11:$I$188,Z$10,0)</f>
        <v>385669.99699999997</v>
      </c>
      <c r="AA71" s="74">
        <f t="shared" si="6"/>
        <v>2600.0696487871332</v>
      </c>
      <c r="AB71" s="72">
        <f>VLOOKUP($E71,'NEA Backsheet'!$D$190:$M$367,AB$10,0)</f>
        <v>9410.710917129325</v>
      </c>
      <c r="AC71" s="73">
        <f>VLOOKUP($E71,'Population All (2014)'!$D$11:$I$188,AC$10,0)</f>
        <v>390375.51500000001</v>
      </c>
      <c r="AD71" s="74">
        <f t="shared" si="7"/>
        <v>2410.6816528002082</v>
      </c>
      <c r="AE71" s="72">
        <f>VLOOKUP($E71,'NEA Backsheet'!$D$7:$M$184,AE$10,0)</f>
        <v>9387.6758818024464</v>
      </c>
      <c r="AF71" s="73">
        <f>VLOOKUP($E71,'Population All (2014)'!$D$11:$I$188,AF$10,0)</f>
        <v>385669.99699999997</v>
      </c>
      <c r="AG71" s="74">
        <f t="shared" si="8"/>
        <v>2434.1213874105038</v>
      </c>
      <c r="AH71" s="72">
        <f>VLOOKUP($E71,'NEA Backsheet'!$D$7:$M$184,AH$10,0)</f>
        <v>9089.9784762773361</v>
      </c>
      <c r="AI71" s="73">
        <f>VLOOKUP($E71,'Population All (2014)'!$D$11:$I$188,AI$10,0)</f>
        <v>385669.99699999997</v>
      </c>
      <c r="AJ71" s="74">
        <f t="shared" si="9"/>
        <v>2356.9317154524047</v>
      </c>
      <c r="AK71" s="72">
        <f>VLOOKUP($E71,'NEA Backsheet'!$D$7:$M$184,AK$10,0)</f>
        <v>9626.6122976052411</v>
      </c>
      <c r="AL71" s="73">
        <f>VLOOKUP($E71,'Population All (2014)'!$D$11:$I$188,AL$10,0)</f>
        <v>385669.99699999997</v>
      </c>
      <c r="AM71" s="74">
        <f t="shared" si="10"/>
        <v>2496.0749792536344</v>
      </c>
      <c r="AN71" s="72">
        <f>VLOOKUP($E71,'NEA Backsheet'!$D$7:$M$184,AN$10,0)</f>
        <v>9353.9281204706294</v>
      </c>
      <c r="AO71" s="73">
        <f>VLOOKUP($E71,'Population All (2014)'!$D$11:$I$188,AO$10,0)</f>
        <v>390375.51500000001</v>
      </c>
      <c r="AP71" s="74">
        <f t="shared" si="11"/>
        <v>2396.1359667935703</v>
      </c>
      <c r="AT71" s="26"/>
    </row>
    <row r="72" spans="1:46" ht="16.5" customHeight="1">
      <c r="A72" s="26"/>
      <c r="B72" s="42" t="s">
        <v>16</v>
      </c>
      <c r="C72" s="43" t="s">
        <v>26</v>
      </c>
      <c r="D72" s="45" t="s">
        <v>44</v>
      </c>
      <c r="E72" s="56" t="s">
        <v>125</v>
      </c>
      <c r="F72" s="57" t="s">
        <v>126</v>
      </c>
      <c r="G72" s="72">
        <f>VLOOKUP($E72,'NEA Backsheet'!$D$7:$M$184,G$10,0)</f>
        <v>14168.748380583236</v>
      </c>
      <c r="H72" s="73">
        <f>VLOOKUP($E72,'Population All (2014)'!$D$11:$I$188,H$10,0)</f>
        <v>497042.94400000002</v>
      </c>
      <c r="I72" s="74">
        <f t="shared" si="0"/>
        <v>2850.6084940184232</v>
      </c>
      <c r="J72" s="72">
        <f>VLOOKUP($E72,'NEA Backsheet'!$D$7:$M$184,J$10,0)</f>
        <v>13992.305127787899</v>
      </c>
      <c r="K72" s="73">
        <f>VLOOKUP($E72,'Population All (2014)'!$D$11:$I$188,K$10,0)</f>
        <v>497042.94400000002</v>
      </c>
      <c r="L72" s="74">
        <f t="shared" si="1"/>
        <v>2815.1099008032388</v>
      </c>
      <c r="M72" s="72">
        <f>VLOOKUP($E72,'NEA Backsheet'!$D$7:$M$184,M$10,0)</f>
        <v>14489.511348065891</v>
      </c>
      <c r="N72" s="73">
        <f>VLOOKUP($E72,'Population All (2014)'!$D$11:$I$188,N$10,0)</f>
        <v>497042.94400000002</v>
      </c>
      <c r="O72" s="74">
        <f t="shared" si="2"/>
        <v>2915.1427503346454</v>
      </c>
      <c r="P72" s="72">
        <f>VLOOKUP($E72,'NEA Backsheet'!$D$7:$M$184,P$10,0)</f>
        <v>13740.029963478037</v>
      </c>
      <c r="Q72" s="73">
        <f>VLOOKUP($E72,'Population All (2014)'!$D$11:$I$188,Q$10,0)</f>
        <v>496525.01299999998</v>
      </c>
      <c r="R72" s="74">
        <f t="shared" si="3"/>
        <v>2767.2382264210401</v>
      </c>
      <c r="S72" s="72">
        <f>VLOOKUP($E72,'NEA Backsheet'!$D$190:$M$367,S$10,0)</f>
        <v>14440.393602691325</v>
      </c>
      <c r="T72" s="73">
        <f>VLOOKUP($E72,'Population All (2014)'!$D$11:$I$188,T$10,0)</f>
        <v>496525.01299999998</v>
      </c>
      <c r="U72" s="74">
        <f t="shared" si="4"/>
        <v>2908.2912692439377</v>
      </c>
      <c r="V72" s="72">
        <f>VLOOKUP($E72,'NEA Backsheet'!$D$190:$M$367,V$10,0)</f>
        <v>14541.369221280689</v>
      </c>
      <c r="W72" s="73">
        <f>VLOOKUP($E72,'Population All (2014)'!$D$11:$I$188,W$10,0)</f>
        <v>496525.01299999998</v>
      </c>
      <c r="X72" s="74">
        <f t="shared" si="5"/>
        <v>2928.6277308411627</v>
      </c>
      <c r="Y72" s="72">
        <f>VLOOKUP($E72,'NEA Backsheet'!$D$190:$M$367,Y$10,0)</f>
        <v>14490.497901784369</v>
      </c>
      <c r="Z72" s="73">
        <f>VLOOKUP($E72,'Population All (2014)'!$D$11:$I$188,Z$10,0)</f>
        <v>496525.01299999998</v>
      </c>
      <c r="AA72" s="74">
        <f t="shared" si="6"/>
        <v>2918.3822611942351</v>
      </c>
      <c r="AB72" s="72">
        <f>VLOOKUP($E72,'NEA Backsheet'!$D$190:$M$367,AB$10,0)</f>
        <v>14125.986976622335</v>
      </c>
      <c r="AC72" s="73">
        <f>VLOOKUP($E72,'Population All (2014)'!$D$11:$I$188,AC$10,0)</f>
        <v>496138.261</v>
      </c>
      <c r="AD72" s="74">
        <f t="shared" si="7"/>
        <v>2847.1875860068644</v>
      </c>
      <c r="AE72" s="72">
        <f>VLOOKUP($E72,'NEA Backsheet'!$D$7:$M$184,AE$10,0)</f>
        <v>13750.175111715027</v>
      </c>
      <c r="AF72" s="73">
        <f>VLOOKUP($E72,'Population All (2014)'!$D$11:$I$188,AF$10,0)</f>
        <v>496525.01299999998</v>
      </c>
      <c r="AG72" s="74">
        <f t="shared" si="8"/>
        <v>2769.281456464113</v>
      </c>
      <c r="AH72" s="72">
        <f>VLOOKUP($E72,'NEA Backsheet'!$D$7:$M$184,AH$10,0)</f>
        <v>13837.034778674135</v>
      </c>
      <c r="AI72" s="73">
        <f>VLOOKUP($E72,'Population All (2014)'!$D$11:$I$188,AI$10,0)</f>
        <v>496525.01299999998</v>
      </c>
      <c r="AJ72" s="74">
        <f t="shared" si="9"/>
        <v>2786.7749693154201</v>
      </c>
      <c r="AK72" s="72">
        <f>VLOOKUP($E72,'NEA Backsheet'!$D$7:$M$184,AK$10,0)</f>
        <v>14459.486286410749</v>
      </c>
      <c r="AL72" s="73">
        <f>VLOOKUP($E72,'Population All (2014)'!$D$11:$I$188,AL$10,0)</f>
        <v>496525.01299999998</v>
      </c>
      <c r="AM72" s="74">
        <f t="shared" si="10"/>
        <v>2912.1365304532501</v>
      </c>
      <c r="AN72" s="72">
        <f>VLOOKUP($E72,'NEA Backsheet'!$D$7:$M$184,AN$10,0)</f>
        <v>13806.650842698151</v>
      </c>
      <c r="AO72" s="73">
        <f>VLOOKUP($E72,'Population All (2014)'!$D$11:$I$188,AO$10,0)</f>
        <v>496138.261</v>
      </c>
      <c r="AP72" s="74">
        <f t="shared" si="11"/>
        <v>2782.8232426319869</v>
      </c>
      <c r="AT72" s="26"/>
    </row>
    <row r="73" spans="1:46" ht="16.5" customHeight="1">
      <c r="A73" s="26"/>
      <c r="B73" s="42" t="s">
        <v>16</v>
      </c>
      <c r="C73" s="43" t="s">
        <v>24</v>
      </c>
      <c r="D73" s="45" t="s">
        <v>44</v>
      </c>
      <c r="E73" s="56" t="s">
        <v>127</v>
      </c>
      <c r="F73" s="57" t="s">
        <v>128</v>
      </c>
      <c r="G73" s="72">
        <f>VLOOKUP($E73,'NEA Backsheet'!$D$7:$M$184,G$10,0)</f>
        <v>3099.0786077107709</v>
      </c>
      <c r="H73" s="73">
        <f>VLOOKUP($E73,'Population All (2014)'!$D$11:$I$188,H$10,0)</f>
        <v>105406.322</v>
      </c>
      <c r="I73" s="74">
        <f t="shared" si="0"/>
        <v>2940.1259325894807</v>
      </c>
      <c r="J73" s="72">
        <f>VLOOKUP($E73,'NEA Backsheet'!$D$7:$M$184,J$10,0)</f>
        <v>3088.7876633549249</v>
      </c>
      <c r="K73" s="73">
        <f>VLOOKUP($E73,'Population All (2014)'!$D$11:$I$188,K$10,0)</f>
        <v>105406.322</v>
      </c>
      <c r="L73" s="74">
        <f t="shared" si="1"/>
        <v>2930.362813868911</v>
      </c>
      <c r="M73" s="72">
        <f>VLOOKUP($E73,'NEA Backsheet'!$D$7:$M$184,M$10,0)</f>
        <v>3445.9922696692543</v>
      </c>
      <c r="N73" s="73">
        <f>VLOOKUP($E73,'Population All (2014)'!$D$11:$I$188,N$10,0)</f>
        <v>105406.322</v>
      </c>
      <c r="O73" s="74">
        <f t="shared" si="2"/>
        <v>3269.2462883481071</v>
      </c>
      <c r="P73" s="72">
        <f>VLOOKUP($E73,'NEA Backsheet'!$D$7:$M$184,P$10,0)</f>
        <v>3217.1727428355043</v>
      </c>
      <c r="Q73" s="73">
        <f>VLOOKUP($E73,'Population All (2014)'!$D$11:$I$188,Q$10,0)</f>
        <v>105502.503</v>
      </c>
      <c r="R73" s="74">
        <f t="shared" si="3"/>
        <v>3049.3804898974809</v>
      </c>
      <c r="S73" s="72">
        <f>VLOOKUP($E73,'NEA Backsheet'!$D$190:$M$367,S$10,0)</f>
        <v>3245.2851567029356</v>
      </c>
      <c r="T73" s="73">
        <f>VLOOKUP($E73,'Population All (2014)'!$D$11:$I$188,T$10,0)</f>
        <v>105502.503</v>
      </c>
      <c r="U73" s="74">
        <f t="shared" si="4"/>
        <v>3076.0266955021302</v>
      </c>
      <c r="V73" s="72">
        <f>VLOOKUP($E73,'NEA Backsheet'!$D$190:$M$367,V$10,0)</f>
        <v>3181.3419663383552</v>
      </c>
      <c r="W73" s="73">
        <f>VLOOKUP($E73,'Population All (2014)'!$D$11:$I$188,W$10,0)</f>
        <v>105502.503</v>
      </c>
      <c r="X73" s="74">
        <f t="shared" si="5"/>
        <v>3015.4184743260121</v>
      </c>
      <c r="Y73" s="72">
        <f>VLOOKUP($E73,'NEA Backsheet'!$D$190:$M$367,Y$10,0)</f>
        <v>3231.5423902202415</v>
      </c>
      <c r="Z73" s="73">
        <f>VLOOKUP($E73,'Population All (2014)'!$D$11:$I$188,Z$10,0)</f>
        <v>105502.503</v>
      </c>
      <c r="AA73" s="74">
        <f t="shared" si="6"/>
        <v>3063.0006856048162</v>
      </c>
      <c r="AB73" s="72">
        <f>VLOOKUP($E73,'NEA Backsheet'!$D$190:$M$367,AB$10,0)</f>
        <v>3169.8879963962258</v>
      </c>
      <c r="AC73" s="73">
        <f>VLOOKUP($E73,'Population All (2014)'!$D$11:$I$188,AC$10,0)</f>
        <v>105604.334</v>
      </c>
      <c r="AD73" s="74">
        <f t="shared" si="7"/>
        <v>3001.6646820538876</v>
      </c>
      <c r="AE73" s="72">
        <f>VLOOKUP($E73,'NEA Backsheet'!$D$7:$M$184,AE$10,0)</f>
        <v>3189.0497250856497</v>
      </c>
      <c r="AF73" s="73">
        <f>VLOOKUP($E73,'Population All (2014)'!$D$11:$I$188,AF$10,0)</f>
        <v>105502.503</v>
      </c>
      <c r="AG73" s="74">
        <f t="shared" si="8"/>
        <v>3022.7242334579018</v>
      </c>
      <c r="AH73" s="72">
        <f>VLOOKUP($E73,'NEA Backsheet'!$D$7:$M$184,AH$10,0)</f>
        <v>3207.597996655008</v>
      </c>
      <c r="AI73" s="73">
        <f>VLOOKUP($E73,'Population All (2014)'!$D$11:$I$188,AI$10,0)</f>
        <v>105502.503</v>
      </c>
      <c r="AJ73" s="74">
        <f t="shared" si="9"/>
        <v>3040.3051164151129</v>
      </c>
      <c r="AK73" s="72">
        <f>VLOOKUP($E73,'NEA Backsheet'!$D$7:$M$184,AK$10,0)</f>
        <v>3293.146641895763</v>
      </c>
      <c r="AL73" s="73">
        <f>VLOOKUP($E73,'Population All (2014)'!$D$11:$I$188,AL$10,0)</f>
        <v>105502.503</v>
      </c>
      <c r="AM73" s="74">
        <f t="shared" si="10"/>
        <v>3121.3919558816183</v>
      </c>
      <c r="AN73" s="72">
        <f>VLOOKUP($E73,'NEA Backsheet'!$D$7:$M$184,AN$10,0)</f>
        <v>3234.0702605469273</v>
      </c>
      <c r="AO73" s="73">
        <f>VLOOKUP($E73,'Population All (2014)'!$D$11:$I$188,AO$10,0)</f>
        <v>105604.334</v>
      </c>
      <c r="AP73" s="74">
        <f t="shared" si="11"/>
        <v>3062.4408469324067</v>
      </c>
      <c r="AT73" s="26"/>
    </row>
    <row r="74" spans="1:46" ht="16.5" customHeight="1">
      <c r="A74" s="26"/>
      <c r="B74" s="42" t="s">
        <v>18</v>
      </c>
      <c r="C74" s="43" t="s">
        <v>30</v>
      </c>
      <c r="D74" s="45" t="s">
        <v>48</v>
      </c>
      <c r="E74" s="56" t="s">
        <v>129</v>
      </c>
      <c r="F74" s="57" t="s">
        <v>130</v>
      </c>
      <c r="G74" s="72">
        <f>VLOOKUP($E74,'NEA Backsheet'!$D$7:$M$184,G$10,0)</f>
        <v>6534.8358560401466</v>
      </c>
      <c r="H74" s="73">
        <f>VLOOKUP($E74,'Population All (2014)'!$D$11:$I$188,H$10,0)</f>
        <v>254556.16399999999</v>
      </c>
      <c r="I74" s="74">
        <f t="shared" si="0"/>
        <v>2567.1489361538879</v>
      </c>
      <c r="J74" s="72">
        <f>VLOOKUP($E74,'NEA Backsheet'!$D$7:$M$184,J$10,0)</f>
        <v>6444.7140008388569</v>
      </c>
      <c r="K74" s="73">
        <f>VLOOKUP($E74,'Population All (2014)'!$D$11:$I$188,K$10,0)</f>
        <v>254556.16399999999</v>
      </c>
      <c r="L74" s="74">
        <f t="shared" si="1"/>
        <v>2531.7454111379748</v>
      </c>
      <c r="M74" s="72">
        <f>VLOOKUP($E74,'NEA Backsheet'!$D$7:$M$184,M$10,0)</f>
        <v>6637.9753125482885</v>
      </c>
      <c r="N74" s="73">
        <f>VLOOKUP($E74,'Population All (2014)'!$D$11:$I$188,N$10,0)</f>
        <v>254556.16399999999</v>
      </c>
      <c r="O74" s="74">
        <f t="shared" si="2"/>
        <v>2607.6663036720997</v>
      </c>
      <c r="P74" s="72">
        <f>VLOOKUP($E74,'NEA Backsheet'!$D$7:$M$184,P$10,0)</f>
        <v>6572.887306014024</v>
      </c>
      <c r="Q74" s="73">
        <f>VLOOKUP($E74,'Population All (2014)'!$D$11:$I$188,Q$10,0)</f>
        <v>256492.601</v>
      </c>
      <c r="R74" s="74">
        <f t="shared" si="3"/>
        <v>2562.6030849966014</v>
      </c>
      <c r="S74" s="72">
        <f>VLOOKUP($E74,'NEA Backsheet'!$D$190:$M$367,S$10,0)</f>
        <v>6614.4434948012849</v>
      </c>
      <c r="T74" s="73">
        <f>VLOOKUP($E74,'Population All (2014)'!$D$11:$I$188,T$10,0)</f>
        <v>256492.601</v>
      </c>
      <c r="U74" s="74">
        <f t="shared" si="4"/>
        <v>2578.8047955431216</v>
      </c>
      <c r="V74" s="72">
        <f>VLOOKUP($E74,'NEA Backsheet'!$D$190:$M$367,V$10,0)</f>
        <v>6550.8575191870423</v>
      </c>
      <c r="W74" s="73">
        <f>VLOOKUP($E74,'Population All (2014)'!$D$11:$I$188,W$10,0)</f>
        <v>256492.601</v>
      </c>
      <c r="X74" s="74">
        <f t="shared" si="5"/>
        <v>2554.0142263936273</v>
      </c>
      <c r="Y74" s="72">
        <f>VLOOKUP($E74,'NEA Backsheet'!$D$190:$M$367,Y$10,0)</f>
        <v>6822.7251157109313</v>
      </c>
      <c r="Z74" s="73">
        <f>VLOOKUP($E74,'Population All (2014)'!$D$11:$I$188,Z$10,0)</f>
        <v>256492.601</v>
      </c>
      <c r="AA74" s="74">
        <f t="shared" si="6"/>
        <v>2660.008549607609</v>
      </c>
      <c r="AB74" s="72">
        <f>VLOOKUP($E74,'NEA Backsheet'!$D$190:$M$367,AB$10,0)</f>
        <v>6669.5179618687398</v>
      </c>
      <c r="AC74" s="73">
        <f>VLOOKUP($E74,'Population All (2014)'!$D$11:$I$188,AC$10,0)</f>
        <v>258340.58100000001</v>
      </c>
      <c r="AD74" s="74">
        <f t="shared" si="7"/>
        <v>2581.6764582830833</v>
      </c>
      <c r="AE74" s="72">
        <f>VLOOKUP($E74,'NEA Backsheet'!$D$7:$M$184,AE$10,0)</f>
        <v>6548.8548112936805</v>
      </c>
      <c r="AF74" s="73">
        <f>VLOOKUP($E74,'Population All (2014)'!$D$11:$I$188,AF$10,0)</f>
        <v>256492.601</v>
      </c>
      <c r="AG74" s="74">
        <f t="shared" si="8"/>
        <v>2553.2334210660838</v>
      </c>
      <c r="AH74" s="72">
        <f>VLOOKUP($E74,'NEA Backsheet'!$D$7:$M$184,AH$10,0)</f>
        <v>6440.2079080787926</v>
      </c>
      <c r="AI74" s="73">
        <f>VLOOKUP($E74,'Population All (2014)'!$D$11:$I$188,AI$10,0)</f>
        <v>256492.601</v>
      </c>
      <c r="AJ74" s="74">
        <f t="shared" si="9"/>
        <v>2510.8747320468678</v>
      </c>
      <c r="AK74" s="72">
        <f>VLOOKUP($E74,'NEA Backsheet'!$D$7:$M$184,AK$10,0)</f>
        <v>6651.9942678018224</v>
      </c>
      <c r="AL74" s="73">
        <f>VLOOKUP($E74,'Population All (2014)'!$D$11:$I$188,AL$10,0)</f>
        <v>256492.601</v>
      </c>
      <c r="AM74" s="74">
        <f t="shared" si="10"/>
        <v>2593.4448954345562</v>
      </c>
      <c r="AN74" s="72">
        <f>VLOOKUP($E74,'NEA Backsheet'!$D$7:$M$184,AN$10,0)</f>
        <v>6782.1702808703512</v>
      </c>
      <c r="AO74" s="73">
        <f>VLOOKUP($E74,'Population All (2014)'!$D$11:$I$188,AO$10,0)</f>
        <v>258340.58100000001</v>
      </c>
      <c r="AP74" s="74">
        <f t="shared" si="11"/>
        <v>2625.2825841830677</v>
      </c>
      <c r="AT74" s="26"/>
    </row>
    <row r="75" spans="1:46" ht="16.5" customHeight="1">
      <c r="A75" s="26"/>
      <c r="B75" s="42" t="s">
        <v>18</v>
      </c>
      <c r="C75" s="43" t="s">
        <v>30</v>
      </c>
      <c r="D75" s="45" t="s">
        <v>48</v>
      </c>
      <c r="E75" s="56" t="s">
        <v>131</v>
      </c>
      <c r="F75" s="57" t="s">
        <v>132</v>
      </c>
      <c r="G75" s="72">
        <f>VLOOKUP($E75,'NEA Backsheet'!$D$7:$M$184,G$10,0)</f>
        <v>21579.929015610505</v>
      </c>
      <c r="H75" s="73">
        <f>VLOOKUP($E75,'Population All (2014)'!$D$11:$I$188,H$10,0)</f>
        <v>782382.09500000009</v>
      </c>
      <c r="I75" s="74">
        <f t="shared" si="0"/>
        <v>2758.2340078488764</v>
      </c>
      <c r="J75" s="72">
        <f>VLOOKUP($E75,'NEA Backsheet'!$D$7:$M$184,J$10,0)</f>
        <v>21145.20819523227</v>
      </c>
      <c r="K75" s="73">
        <f>VLOOKUP($E75,'Population All (2014)'!$D$11:$I$188,K$10,0)</f>
        <v>782382.09500000009</v>
      </c>
      <c r="L75" s="74">
        <f t="shared" si="1"/>
        <v>2702.6702592461893</v>
      </c>
      <c r="M75" s="72">
        <f>VLOOKUP($E75,'NEA Backsheet'!$D$7:$M$184,M$10,0)</f>
        <v>21840.743521239325</v>
      </c>
      <c r="N75" s="73">
        <f>VLOOKUP($E75,'Population All (2014)'!$D$11:$I$188,N$10,0)</f>
        <v>782382.09500000009</v>
      </c>
      <c r="O75" s="74">
        <f t="shared" si="2"/>
        <v>2791.5699580573</v>
      </c>
      <c r="P75" s="72">
        <f>VLOOKUP($E75,'NEA Backsheet'!$D$7:$M$184,P$10,0)</f>
        <v>22055.770375031294</v>
      </c>
      <c r="Q75" s="73">
        <f>VLOOKUP($E75,'Population All (2014)'!$D$11:$I$188,Q$10,0)</f>
        <v>785512.93599999999</v>
      </c>
      <c r="R75" s="74">
        <f t="shared" si="3"/>
        <v>2807.8175882556429</v>
      </c>
      <c r="S75" s="72">
        <f>VLOOKUP($E75,'NEA Backsheet'!$D$190:$M$367,S$10,0)</f>
        <v>21719.9963596794</v>
      </c>
      <c r="T75" s="73">
        <f>VLOOKUP($E75,'Population All (2014)'!$D$11:$I$188,T$10,0)</f>
        <v>785512.93599999999</v>
      </c>
      <c r="U75" s="74">
        <f t="shared" si="4"/>
        <v>2765.0717593884924</v>
      </c>
      <c r="V75" s="72">
        <f>VLOOKUP($E75,'NEA Backsheet'!$D$190:$M$367,V$10,0)</f>
        <v>21397.617538850383</v>
      </c>
      <c r="W75" s="73">
        <f>VLOOKUP($E75,'Population All (2014)'!$D$11:$I$188,W$10,0)</f>
        <v>785512.93599999999</v>
      </c>
      <c r="X75" s="74">
        <f t="shared" si="5"/>
        <v>2724.0312104612344</v>
      </c>
      <c r="Y75" s="72">
        <f>VLOOKUP($E75,'NEA Backsheet'!$D$190:$M$367,Y$10,0)</f>
        <v>22163.974491686844</v>
      </c>
      <c r="Z75" s="73">
        <f>VLOOKUP($E75,'Population All (2014)'!$D$11:$I$188,Z$10,0)</f>
        <v>785512.93599999999</v>
      </c>
      <c r="AA75" s="74">
        <f t="shared" si="6"/>
        <v>2821.5925513016432</v>
      </c>
      <c r="AB75" s="72">
        <f>VLOOKUP($E75,'NEA Backsheet'!$D$190:$M$367,AB$10,0)</f>
        <v>21427.412124965496</v>
      </c>
      <c r="AC75" s="73">
        <f>VLOOKUP($E75,'Population All (2014)'!$D$11:$I$188,AC$10,0)</f>
        <v>788754.65</v>
      </c>
      <c r="AD75" s="74">
        <f t="shared" si="7"/>
        <v>2716.6130969833898</v>
      </c>
      <c r="AE75" s="72">
        <f>VLOOKUP($E75,'NEA Backsheet'!$D$7:$M$184,AE$10,0)</f>
        <v>21932.131601939716</v>
      </c>
      <c r="AF75" s="73">
        <f>VLOOKUP($E75,'Population All (2014)'!$D$11:$I$188,AF$10,0)</f>
        <v>785512.93599999999</v>
      </c>
      <c r="AG75" s="74">
        <f t="shared" si="8"/>
        <v>2792.0777108551292</v>
      </c>
      <c r="AH75" s="72">
        <f>VLOOKUP($E75,'NEA Backsheet'!$D$7:$M$184,AH$10,0)</f>
        <v>21455.729930584726</v>
      </c>
      <c r="AI75" s="73">
        <f>VLOOKUP($E75,'Population All (2014)'!$D$11:$I$188,AI$10,0)</f>
        <v>785512.93599999999</v>
      </c>
      <c r="AJ75" s="74">
        <f t="shared" si="9"/>
        <v>2731.4292288860188</v>
      </c>
      <c r="AK75" s="72">
        <f>VLOOKUP($E75,'NEA Backsheet'!$D$7:$M$184,AK$10,0)</f>
        <v>22350.365061295284</v>
      </c>
      <c r="AL75" s="73">
        <f>VLOOKUP($E75,'Population All (2014)'!$D$11:$I$188,AL$10,0)</f>
        <v>785512.93599999999</v>
      </c>
      <c r="AM75" s="74">
        <f t="shared" si="10"/>
        <v>2845.3210681810192</v>
      </c>
      <c r="AN75" s="72">
        <f>VLOOKUP($E75,'NEA Backsheet'!$D$7:$M$184,AN$10,0)</f>
        <v>22623.356938273588</v>
      </c>
      <c r="AO75" s="73">
        <f>VLOOKUP($E75,'Population All (2014)'!$D$11:$I$188,AO$10,0)</f>
        <v>788754.65</v>
      </c>
      <c r="AP75" s="74">
        <f t="shared" si="11"/>
        <v>2868.2375360035708</v>
      </c>
      <c r="AT75" s="26"/>
    </row>
    <row r="76" spans="1:46" ht="16.5" customHeight="1">
      <c r="A76" s="26"/>
      <c r="B76" s="42" t="s">
        <v>22</v>
      </c>
      <c r="C76" s="43" t="s">
        <v>40</v>
      </c>
      <c r="D76" s="45" t="s">
        <v>56</v>
      </c>
      <c r="E76" s="56" t="s">
        <v>133</v>
      </c>
      <c r="F76" s="57" t="s">
        <v>134</v>
      </c>
      <c r="G76" s="72">
        <f>VLOOKUP($E76,'NEA Backsheet'!$D$7:$M$184,G$10,0)</f>
        <v>19534.554469469429</v>
      </c>
      <c r="H76" s="73">
        <f>VLOOKUP($E76,'Population All (2014)'!$D$11:$I$188,H$10,0)</f>
        <v>769796.87300000002</v>
      </c>
      <c r="I76" s="74">
        <f t="shared" si="0"/>
        <v>2537.6245545582292</v>
      </c>
      <c r="J76" s="72">
        <f>VLOOKUP($E76,'NEA Backsheet'!$D$7:$M$184,J$10,0)</f>
        <v>19439.095734492043</v>
      </c>
      <c r="K76" s="73">
        <f>VLOOKUP($E76,'Population All (2014)'!$D$11:$I$188,K$10,0)</f>
        <v>769796.87300000002</v>
      </c>
      <c r="L76" s="74">
        <f t="shared" si="1"/>
        <v>2525.224044978946</v>
      </c>
      <c r="M76" s="72">
        <f>VLOOKUP($E76,'NEA Backsheet'!$D$7:$M$184,M$10,0)</f>
        <v>20593.135307374694</v>
      </c>
      <c r="N76" s="73">
        <f>VLOOKUP($E76,'Population All (2014)'!$D$11:$I$188,N$10,0)</f>
        <v>769796.87300000002</v>
      </c>
      <c r="O76" s="74">
        <f t="shared" si="2"/>
        <v>2675.1388619078857</v>
      </c>
      <c r="P76" s="72">
        <f>VLOOKUP($E76,'NEA Backsheet'!$D$7:$M$184,P$10,0)</f>
        <v>20676.44516794616</v>
      </c>
      <c r="Q76" s="73">
        <f>VLOOKUP($E76,'Population All (2014)'!$D$11:$I$188,Q$10,0)</f>
        <v>774557.39099999995</v>
      </c>
      <c r="R76" s="74">
        <f t="shared" si="3"/>
        <v>2669.4529557392298</v>
      </c>
      <c r="S76" s="72">
        <f>VLOOKUP($E76,'NEA Backsheet'!$D$190:$M$367,S$10,0)</f>
        <v>20182.733577526014</v>
      </c>
      <c r="T76" s="73">
        <f>VLOOKUP($E76,'Population All (2014)'!$D$11:$I$188,T$10,0)</f>
        <v>774557.39099999995</v>
      </c>
      <c r="U76" s="74">
        <f t="shared" si="4"/>
        <v>2605.7118313039264</v>
      </c>
      <c r="V76" s="72">
        <f>VLOOKUP($E76,'NEA Backsheet'!$D$190:$M$367,V$10,0)</f>
        <v>20428.046303163959</v>
      </c>
      <c r="W76" s="73">
        <f>VLOOKUP($E76,'Population All (2014)'!$D$11:$I$188,W$10,0)</f>
        <v>774557.39099999995</v>
      </c>
      <c r="X76" s="74">
        <f t="shared" si="5"/>
        <v>2637.383173994393</v>
      </c>
      <c r="Y76" s="72">
        <f>VLOOKUP($E76,'NEA Backsheet'!$D$190:$M$367,Y$10,0)</f>
        <v>20419.063232004286</v>
      </c>
      <c r="Z76" s="73">
        <f>VLOOKUP($E76,'Population All (2014)'!$D$11:$I$188,Z$10,0)</f>
        <v>774557.39099999995</v>
      </c>
      <c r="AA76" s="74">
        <f t="shared" si="6"/>
        <v>2636.2234056848974</v>
      </c>
      <c r="AB76" s="72">
        <f>VLOOKUP($E76,'NEA Backsheet'!$D$190:$M$367,AB$10,0)</f>
        <v>19949.186518288356</v>
      </c>
      <c r="AC76" s="73">
        <f>VLOOKUP($E76,'Population All (2014)'!$D$11:$I$188,AC$10,0)</f>
        <v>779279.67400000012</v>
      </c>
      <c r="AD76" s="74">
        <f t="shared" si="7"/>
        <v>2559.9521178180189</v>
      </c>
      <c r="AE76" s="72">
        <f>VLOOKUP($E76,'NEA Backsheet'!$D$7:$M$184,AE$10,0)</f>
        <v>20327.354244368868</v>
      </c>
      <c r="AF76" s="73">
        <f>VLOOKUP($E76,'Population All (2014)'!$D$11:$I$188,AF$10,0)</f>
        <v>774557.39099999995</v>
      </c>
      <c r="AG76" s="74">
        <f t="shared" si="8"/>
        <v>2624.3832258995085</v>
      </c>
      <c r="AH76" s="72">
        <f>VLOOKUP($E76,'NEA Backsheet'!$D$7:$M$184,AH$10,0)</f>
        <v>19895.344329263684</v>
      </c>
      <c r="AI76" s="73">
        <f>VLOOKUP($E76,'Population All (2014)'!$D$11:$I$188,AI$10,0)</f>
        <v>774557.39099999995</v>
      </c>
      <c r="AJ76" s="74">
        <f t="shared" si="9"/>
        <v>2568.6081574378372</v>
      </c>
      <c r="AK76" s="72">
        <f>VLOOKUP($E76,'NEA Backsheet'!$D$7:$M$184,AK$10,0)</f>
        <v>20903.018907247169</v>
      </c>
      <c r="AL76" s="73">
        <f>VLOOKUP($E76,'Population All (2014)'!$D$11:$I$188,AL$10,0)</f>
        <v>774557.39099999995</v>
      </c>
      <c r="AM76" s="74">
        <f t="shared" si="10"/>
        <v>2698.7049830174778</v>
      </c>
      <c r="AN76" s="72">
        <f>VLOOKUP($E76,'NEA Backsheet'!$D$7:$M$184,AN$10,0)</f>
        <v>21128.481555203012</v>
      </c>
      <c r="AO76" s="73">
        <f>VLOOKUP($E76,'Population All (2014)'!$D$11:$I$188,AO$10,0)</f>
        <v>779279.67400000012</v>
      </c>
      <c r="AP76" s="74">
        <f t="shared" si="11"/>
        <v>2711.2835430124419</v>
      </c>
      <c r="AT76" s="26"/>
    </row>
    <row r="77" spans="1:46" ht="16.5" customHeight="1">
      <c r="A77" s="26"/>
      <c r="B77" s="42" t="s">
        <v>16</v>
      </c>
      <c r="C77" s="43" t="s">
        <v>28</v>
      </c>
      <c r="D77" s="45" t="s">
        <v>42</v>
      </c>
      <c r="E77" s="56" t="s">
        <v>135</v>
      </c>
      <c r="F77" s="57" t="s">
        <v>136</v>
      </c>
      <c r="G77" s="72">
        <f>VLOOKUP($E77,'NEA Backsheet'!$D$7:$M$184,G$10,0)</f>
        <v>8869.6917370022366</v>
      </c>
      <c r="H77" s="73">
        <f>VLOOKUP($E77,'Population All (2014)'!$D$11:$I$188,H$10,0)</f>
        <v>304481.95899999997</v>
      </c>
      <c r="I77" s="74">
        <f t="shared" si="0"/>
        <v>2913.0434414349775</v>
      </c>
      <c r="J77" s="72">
        <f>VLOOKUP($E77,'NEA Backsheet'!$D$7:$M$184,J$10,0)</f>
        <v>9027.6319987948973</v>
      </c>
      <c r="K77" s="73">
        <f>VLOOKUP($E77,'Population All (2014)'!$D$11:$I$188,K$10,0)</f>
        <v>304481.95899999997</v>
      </c>
      <c r="L77" s="74">
        <f t="shared" si="1"/>
        <v>2964.915237817062</v>
      </c>
      <c r="M77" s="72">
        <f>VLOOKUP($E77,'NEA Backsheet'!$D$7:$M$184,M$10,0)</f>
        <v>9146.2736855851126</v>
      </c>
      <c r="N77" s="73">
        <f>VLOOKUP($E77,'Population All (2014)'!$D$11:$I$188,N$10,0)</f>
        <v>304481.95899999997</v>
      </c>
      <c r="O77" s="74">
        <f t="shared" si="2"/>
        <v>3003.880333542229</v>
      </c>
      <c r="P77" s="72">
        <f>VLOOKUP($E77,'NEA Backsheet'!$D$7:$M$184,P$10,0)</f>
        <v>9701.0841598054321</v>
      </c>
      <c r="Q77" s="73">
        <f>VLOOKUP($E77,'Population All (2014)'!$D$11:$I$188,Q$10,0)</f>
        <v>304918.5</v>
      </c>
      <c r="R77" s="74">
        <f t="shared" si="3"/>
        <v>3181.5334785542473</v>
      </c>
      <c r="S77" s="72">
        <f>VLOOKUP($E77,'NEA Backsheet'!$D$190:$M$367,S$10,0)</f>
        <v>9268.8259615760362</v>
      </c>
      <c r="T77" s="73">
        <f>VLOOKUP($E77,'Population All (2014)'!$D$11:$I$188,T$10,0)</f>
        <v>304918.5</v>
      </c>
      <c r="U77" s="74">
        <f t="shared" si="4"/>
        <v>3039.771598501251</v>
      </c>
      <c r="V77" s="72">
        <f>VLOOKUP($E77,'NEA Backsheet'!$D$190:$M$367,V$10,0)</f>
        <v>9364.652398169892</v>
      </c>
      <c r="W77" s="73">
        <f>VLOOKUP($E77,'Population All (2014)'!$D$11:$I$188,W$10,0)</f>
        <v>304918.5</v>
      </c>
      <c r="X77" s="74">
        <f t="shared" si="5"/>
        <v>3071.1984999827469</v>
      </c>
      <c r="Y77" s="72">
        <f>VLOOKUP($E77,'NEA Backsheet'!$D$190:$M$367,Y$10,0)</f>
        <v>9375.6068523599788</v>
      </c>
      <c r="Z77" s="73">
        <f>VLOOKUP($E77,'Population All (2014)'!$D$11:$I$188,Z$10,0)</f>
        <v>304918.5</v>
      </c>
      <c r="AA77" s="74">
        <f t="shared" si="6"/>
        <v>3074.7910842930091</v>
      </c>
      <c r="AB77" s="72">
        <f>VLOOKUP($E77,'NEA Backsheet'!$D$190:$M$367,AB$10,0)</f>
        <v>9168.6880896226448</v>
      </c>
      <c r="AC77" s="73">
        <f>VLOOKUP($E77,'Population All (2014)'!$D$11:$I$188,AC$10,0)</f>
        <v>305358.93699999998</v>
      </c>
      <c r="AD77" s="74">
        <f t="shared" si="7"/>
        <v>3002.5936622980339</v>
      </c>
      <c r="AE77" s="72">
        <f>VLOOKUP($E77,'NEA Backsheet'!$D$7:$M$184,AE$10,0)</f>
        <v>9446.693069975523</v>
      </c>
      <c r="AF77" s="73">
        <f>VLOOKUP($E77,'Population All (2014)'!$D$11:$I$188,AF$10,0)</f>
        <v>304918.5</v>
      </c>
      <c r="AG77" s="74">
        <f t="shared" si="8"/>
        <v>3098.1042704773645</v>
      </c>
      <c r="AH77" s="72">
        <f>VLOOKUP($E77,'NEA Backsheet'!$D$7:$M$184,AH$10,0)</f>
        <v>9402.1314811040029</v>
      </c>
      <c r="AI77" s="73">
        <f>VLOOKUP($E77,'Population All (2014)'!$D$11:$I$188,AI$10,0)</f>
        <v>304918.5</v>
      </c>
      <c r="AJ77" s="74">
        <f t="shared" si="9"/>
        <v>3083.4900083478051</v>
      </c>
      <c r="AK77" s="72">
        <f>VLOOKUP($E77,'NEA Backsheet'!$D$7:$M$184,AK$10,0)</f>
        <v>9514.9958997440062</v>
      </c>
      <c r="AL77" s="73">
        <f>VLOOKUP($E77,'Population All (2014)'!$D$11:$I$188,AL$10,0)</f>
        <v>304918.5</v>
      </c>
      <c r="AM77" s="74">
        <f t="shared" si="10"/>
        <v>3120.5046265621818</v>
      </c>
      <c r="AN77" s="72">
        <f>VLOOKUP($E77,'NEA Backsheet'!$D$7:$M$184,AN$10,0)</f>
        <v>9412.7044305700056</v>
      </c>
      <c r="AO77" s="73">
        <f>VLOOKUP($E77,'Population All (2014)'!$D$11:$I$188,AO$10,0)</f>
        <v>305358.93699999998</v>
      </c>
      <c r="AP77" s="74">
        <f t="shared" si="11"/>
        <v>3082.5049769445609</v>
      </c>
      <c r="AT77" s="26"/>
    </row>
    <row r="78" spans="1:46" ht="16.5" customHeight="1">
      <c r="A78" s="26"/>
      <c r="B78" s="42" t="s">
        <v>22</v>
      </c>
      <c r="C78" s="43" t="s">
        <v>40</v>
      </c>
      <c r="D78" s="45" t="s">
        <v>62</v>
      </c>
      <c r="E78" s="56" t="s">
        <v>137</v>
      </c>
      <c r="F78" s="57" t="s">
        <v>138</v>
      </c>
      <c r="G78" s="72">
        <f>VLOOKUP($E78,'NEA Backsheet'!$D$7:$M$184,G$10,0)</f>
        <v>11257.723335608291</v>
      </c>
      <c r="H78" s="73">
        <f>VLOOKUP($E78,'Population All (2014)'!$D$11:$I$188,H$10,0)</f>
        <v>419647.19900000002</v>
      </c>
      <c r="I78" s="74">
        <f t="shared" si="0"/>
        <v>2682.6637619493058</v>
      </c>
      <c r="J78" s="72">
        <f>VLOOKUP($E78,'NEA Backsheet'!$D$7:$M$184,J$10,0)</f>
        <v>11461.348070706124</v>
      </c>
      <c r="K78" s="73">
        <f>VLOOKUP($E78,'Population All (2014)'!$D$11:$I$188,K$10,0)</f>
        <v>419647.19900000002</v>
      </c>
      <c r="L78" s="74">
        <f t="shared" si="1"/>
        <v>2731.1866010348667</v>
      </c>
      <c r="M78" s="72">
        <f>VLOOKUP($E78,'NEA Backsheet'!$D$7:$M$184,M$10,0)</f>
        <v>12627.744718200081</v>
      </c>
      <c r="N78" s="73">
        <f>VLOOKUP($E78,'Population All (2014)'!$D$11:$I$188,N$10,0)</f>
        <v>419647.19900000002</v>
      </c>
      <c r="O78" s="74">
        <f t="shared" si="2"/>
        <v>3009.1335646446387</v>
      </c>
      <c r="P78" s="72">
        <f>VLOOKUP($E78,'NEA Backsheet'!$D$7:$M$184,P$10,0)</f>
        <v>12783.852367597508</v>
      </c>
      <c r="Q78" s="73">
        <f>VLOOKUP($E78,'Population All (2014)'!$D$11:$I$188,Q$10,0)</f>
        <v>421412.255</v>
      </c>
      <c r="R78" s="74">
        <f t="shared" si="3"/>
        <v>3033.5739447343572</v>
      </c>
      <c r="S78" s="72">
        <f>VLOOKUP($E78,'NEA Backsheet'!$D$190:$M$367,S$10,0)</f>
        <v>11980.076587933221</v>
      </c>
      <c r="T78" s="73">
        <f>VLOOKUP($E78,'Population All (2014)'!$D$11:$I$188,T$10,0)</f>
        <v>421412.255</v>
      </c>
      <c r="U78" s="74">
        <f t="shared" si="4"/>
        <v>2842.8401039104147</v>
      </c>
      <c r="V78" s="72">
        <f>VLOOKUP($E78,'NEA Backsheet'!$D$190:$M$367,V$10,0)</f>
        <v>12106.364079145877</v>
      </c>
      <c r="W78" s="73">
        <f>VLOOKUP($E78,'Population All (2014)'!$D$11:$I$188,W$10,0)</f>
        <v>421412.255</v>
      </c>
      <c r="X78" s="74">
        <f t="shared" si="5"/>
        <v>2872.8077875062927</v>
      </c>
      <c r="Y78" s="72">
        <f>VLOOKUP($E78,'NEA Backsheet'!$D$190:$M$367,Y$10,0)</f>
        <v>12099.207376389095</v>
      </c>
      <c r="Z78" s="73">
        <f>VLOOKUP($E78,'Population All (2014)'!$D$11:$I$188,Z$10,0)</f>
        <v>421412.255</v>
      </c>
      <c r="AA78" s="74">
        <f t="shared" si="6"/>
        <v>2871.1095211004472</v>
      </c>
      <c r="AB78" s="72">
        <f>VLOOKUP($E78,'NEA Backsheet'!$D$190:$M$367,AB$10,0)</f>
        <v>11855.101485910456</v>
      </c>
      <c r="AC78" s="73">
        <f>VLOOKUP($E78,'Population All (2014)'!$D$11:$I$188,AC$10,0)</f>
        <v>423283.23</v>
      </c>
      <c r="AD78" s="74">
        <f t="shared" si="7"/>
        <v>2800.7491546287947</v>
      </c>
      <c r="AE78" s="72">
        <f>VLOOKUP($E78,'NEA Backsheet'!$D$7:$M$184,AE$10,0)</f>
        <v>12563.428930111688</v>
      </c>
      <c r="AF78" s="73">
        <f>VLOOKUP($E78,'Population All (2014)'!$D$11:$I$188,AF$10,0)</f>
        <v>421412.255</v>
      </c>
      <c r="AG78" s="74">
        <f t="shared" si="8"/>
        <v>2981.2680530877506</v>
      </c>
      <c r="AH78" s="72">
        <f>VLOOKUP($E78,'NEA Backsheet'!$D$7:$M$184,AH$10,0)</f>
        <v>12383.805070763523</v>
      </c>
      <c r="AI78" s="73">
        <f>VLOOKUP($E78,'Population All (2014)'!$D$11:$I$188,AI$10,0)</f>
        <v>421412.255</v>
      </c>
      <c r="AJ78" s="74">
        <f t="shared" si="9"/>
        <v>2938.6437921136212</v>
      </c>
      <c r="AK78" s="72">
        <f>VLOOKUP($E78,'NEA Backsheet'!$D$7:$M$184,AK$10,0)</f>
        <v>13195.556295563631</v>
      </c>
      <c r="AL78" s="73">
        <f>VLOOKUP($E78,'Population All (2014)'!$D$11:$I$188,AL$10,0)</f>
        <v>421412.255</v>
      </c>
      <c r="AM78" s="74">
        <f t="shared" si="10"/>
        <v>3131.2701847181997</v>
      </c>
      <c r="AN78" s="72">
        <f>VLOOKUP($E78,'NEA Backsheet'!$D$7:$M$184,AN$10,0)</f>
        <v>13157.377600245893</v>
      </c>
      <c r="AO78" s="73">
        <f>VLOOKUP($E78,'Population All (2014)'!$D$11:$I$188,AO$10,0)</f>
        <v>423283.23</v>
      </c>
      <c r="AP78" s="74">
        <f t="shared" si="11"/>
        <v>3108.4098465809507</v>
      </c>
      <c r="AT78" s="26"/>
    </row>
    <row r="79" spans="1:46" ht="16.5" customHeight="1">
      <c r="A79" s="26"/>
      <c r="B79" s="42" t="s">
        <v>18</v>
      </c>
      <c r="C79" s="43" t="s">
        <v>32</v>
      </c>
      <c r="D79" s="45" t="s">
        <v>50</v>
      </c>
      <c r="E79" s="56" t="s">
        <v>139</v>
      </c>
      <c r="F79" s="57" t="s">
        <v>140</v>
      </c>
      <c r="G79" s="72">
        <f>VLOOKUP($E79,'NEA Backsheet'!$D$7:$M$184,G$10,0)</f>
        <v>10338.39206083335</v>
      </c>
      <c r="H79" s="73">
        <f>VLOOKUP($E79,'Population All (2014)'!$D$11:$I$188,H$10,0)</f>
        <v>316264.21500000003</v>
      </c>
      <c r="I79" s="74">
        <f t="shared" si="0"/>
        <v>3268.9098451537898</v>
      </c>
      <c r="J79" s="72">
        <f>VLOOKUP($E79,'NEA Backsheet'!$D$7:$M$184,J$10,0)</f>
        <v>9923.7003765306563</v>
      </c>
      <c r="K79" s="73">
        <f>VLOOKUP($E79,'Population All (2014)'!$D$11:$I$188,K$10,0)</f>
        <v>316264.21500000003</v>
      </c>
      <c r="L79" s="74">
        <f t="shared" si="1"/>
        <v>3137.7879335892158</v>
      </c>
      <c r="M79" s="72">
        <f>VLOOKUP($E79,'NEA Backsheet'!$D$7:$M$184,M$10,0)</f>
        <v>10775.444779226917</v>
      </c>
      <c r="N79" s="73">
        <f>VLOOKUP($E79,'Population All (2014)'!$D$11:$I$188,N$10,0)</f>
        <v>316264.21500000003</v>
      </c>
      <c r="O79" s="74">
        <f t="shared" si="2"/>
        <v>3407.1021216317235</v>
      </c>
      <c r="P79" s="72">
        <f>VLOOKUP($E79,'NEA Backsheet'!$D$7:$M$184,P$10,0)</f>
        <v>11029.544958475059</v>
      </c>
      <c r="Q79" s="73">
        <f>VLOOKUP($E79,'Population All (2014)'!$D$11:$I$188,Q$10,0)</f>
        <v>316986.842</v>
      </c>
      <c r="R79" s="74">
        <f t="shared" si="3"/>
        <v>3479.4961484474043</v>
      </c>
      <c r="S79" s="72">
        <f>VLOOKUP($E79,'NEA Backsheet'!$D$190:$M$367,S$10,0)</f>
        <v>10036.483304825051</v>
      </c>
      <c r="T79" s="73">
        <f>VLOOKUP($E79,'Population All (2014)'!$D$11:$I$188,T$10,0)</f>
        <v>316986.842</v>
      </c>
      <c r="U79" s="74">
        <f t="shared" si="4"/>
        <v>3166.2144843302522</v>
      </c>
      <c r="V79" s="72">
        <f>VLOOKUP($E79,'NEA Backsheet'!$D$190:$M$367,V$10,0)</f>
        <v>10283.54642591288</v>
      </c>
      <c r="W79" s="73">
        <f>VLOOKUP($E79,'Population All (2014)'!$D$11:$I$188,W$10,0)</f>
        <v>316986.842</v>
      </c>
      <c r="X79" s="74">
        <f t="shared" si="5"/>
        <v>3244.1556125893958</v>
      </c>
      <c r="Y79" s="72">
        <f>VLOOKUP($E79,'NEA Backsheet'!$D$190:$M$367,Y$10,0)</f>
        <v>10405.637380655302</v>
      </c>
      <c r="Z79" s="73">
        <f>VLOOKUP($E79,'Population All (2014)'!$D$11:$I$188,Z$10,0)</f>
        <v>316986.842</v>
      </c>
      <c r="AA79" s="74">
        <f t="shared" si="6"/>
        <v>3282.6717080752842</v>
      </c>
      <c r="AB79" s="72">
        <f>VLOOKUP($E79,'NEA Backsheet'!$D$190:$M$367,AB$10,0)</f>
        <v>10435.216164232685</v>
      </c>
      <c r="AC79" s="73">
        <f>VLOOKUP($E79,'Population All (2014)'!$D$11:$I$188,AC$10,0)</f>
        <v>317819.37800000003</v>
      </c>
      <c r="AD79" s="74">
        <f t="shared" si="7"/>
        <v>3283.379455935089</v>
      </c>
      <c r="AE79" s="72">
        <f>VLOOKUP($E79,'NEA Backsheet'!$D$7:$M$184,AE$10,0)</f>
        <v>10870.076495797291</v>
      </c>
      <c r="AF79" s="73">
        <f>VLOOKUP($E79,'Population All (2014)'!$D$11:$I$188,AF$10,0)</f>
        <v>316986.842</v>
      </c>
      <c r="AG79" s="74">
        <f t="shared" si="8"/>
        <v>3429.1885515542285</v>
      </c>
      <c r="AH79" s="72">
        <f>VLOOKUP($E79,'NEA Backsheet'!$D$7:$M$184,AH$10,0)</f>
        <v>10753.472050916916</v>
      </c>
      <c r="AI79" s="73">
        <f>VLOOKUP($E79,'Population All (2014)'!$D$11:$I$188,AI$10,0)</f>
        <v>316986.842</v>
      </c>
      <c r="AJ79" s="74">
        <f t="shared" si="9"/>
        <v>3392.403288120368</v>
      </c>
      <c r="AK79" s="72">
        <f>VLOOKUP($E79,'NEA Backsheet'!$D$7:$M$184,AK$10,0)</f>
        <v>10792.693915051757</v>
      </c>
      <c r="AL79" s="73">
        <f>VLOOKUP($E79,'Population All (2014)'!$D$11:$I$188,AL$10,0)</f>
        <v>316986.842</v>
      </c>
      <c r="AM79" s="74">
        <f t="shared" si="10"/>
        <v>3404.7766295144061</v>
      </c>
      <c r="AN79" s="72">
        <f>VLOOKUP($E79,'NEA Backsheet'!$D$7:$M$184,AN$10,0)</f>
        <v>10699.511155594206</v>
      </c>
      <c r="AO79" s="73">
        <f>VLOOKUP($E79,'Population All (2014)'!$D$11:$I$188,AO$10,0)</f>
        <v>317819.37800000003</v>
      </c>
      <c r="AP79" s="74">
        <f t="shared" si="11"/>
        <v>3366.5383221517109</v>
      </c>
      <c r="AT79" s="26"/>
    </row>
    <row r="80" spans="1:46" ht="16.5" customHeight="1">
      <c r="A80" s="26"/>
      <c r="B80" s="42" t="s">
        <v>20</v>
      </c>
      <c r="C80" s="43" t="s">
        <v>36</v>
      </c>
      <c r="D80" s="45" t="s">
        <v>64</v>
      </c>
      <c r="E80" s="56" t="s">
        <v>141</v>
      </c>
      <c r="F80" s="57" t="s">
        <v>142</v>
      </c>
      <c r="G80" s="72">
        <f>VLOOKUP($E80,'NEA Backsheet'!$D$7:$M$184,G$10,0)</f>
        <v>8639.9344757612398</v>
      </c>
      <c r="H80" s="73">
        <f>VLOOKUP($E80,'Population All (2014)'!$D$11:$I$188,H$10,0)</f>
        <v>346075.51500000001</v>
      </c>
      <c r="I80" s="74">
        <f t="shared" ref="I80:I143" si="12">(G80/H80)*100000</f>
        <v>2496.5460141730164</v>
      </c>
      <c r="J80" s="72">
        <f>VLOOKUP($E80,'NEA Backsheet'!$D$7:$M$184,J$10,0)</f>
        <v>8234.6548668011237</v>
      </c>
      <c r="K80" s="73">
        <f>VLOOKUP($E80,'Population All (2014)'!$D$11:$I$188,K$10,0)</f>
        <v>346075.51500000001</v>
      </c>
      <c r="L80" s="74">
        <f t="shared" ref="L80:L143" si="13">(J80/K80)*100000</f>
        <v>2379.4387380456901</v>
      </c>
      <c r="M80" s="72">
        <f>VLOOKUP($E80,'NEA Backsheet'!$D$7:$M$184,M$10,0)</f>
        <v>8720.7766487089775</v>
      </c>
      <c r="N80" s="73">
        <f>VLOOKUP($E80,'Population All (2014)'!$D$11:$I$188,N$10,0)</f>
        <v>346075.51500000001</v>
      </c>
      <c r="O80" s="74">
        <f t="shared" ref="O80:O143" si="14">(M80/N80)*100000</f>
        <v>2519.9057057558603</v>
      </c>
      <c r="P80" s="72">
        <f>VLOOKUP($E80,'NEA Backsheet'!$D$7:$M$184,P$10,0)</f>
        <v>8899.2433276187203</v>
      </c>
      <c r="Q80" s="73">
        <f>VLOOKUP($E80,'Population All (2014)'!$D$11:$I$188,Q$10,0)</f>
        <v>349199.94199999998</v>
      </c>
      <c r="R80" s="74">
        <f t="shared" ref="R80:R143" si="15">(P80/Q80)*100000</f>
        <v>2548.4664392122722</v>
      </c>
      <c r="S80" s="72">
        <f>VLOOKUP($E80,'NEA Backsheet'!$D$190:$M$367,S$10,0)</f>
        <v>8834.5766764051768</v>
      </c>
      <c r="T80" s="73">
        <f>VLOOKUP($E80,'Population All (2014)'!$D$11:$I$188,T$10,0)</f>
        <v>349199.94199999998</v>
      </c>
      <c r="U80" s="74">
        <f t="shared" ref="U80:U143" si="16">(S80/T80)*100000</f>
        <v>2529.947922043234</v>
      </c>
      <c r="V80" s="72">
        <f>VLOOKUP($E80,'NEA Backsheet'!$D$190:$M$367,V$10,0)</f>
        <v>8979.5028042448357</v>
      </c>
      <c r="W80" s="73">
        <f>VLOOKUP($E80,'Population All (2014)'!$D$11:$I$188,W$10,0)</f>
        <v>349199.94199999998</v>
      </c>
      <c r="X80" s="74">
        <f t="shared" ref="X80:X143" si="17">(V80/W80)*100000</f>
        <v>2571.4502564965592</v>
      </c>
      <c r="Y80" s="72">
        <f>VLOOKUP($E80,'NEA Backsheet'!$D$190:$M$367,Y$10,0)</f>
        <v>9168.7720164578532</v>
      </c>
      <c r="Z80" s="73">
        <f>VLOOKUP($E80,'Population All (2014)'!$D$11:$I$188,Z$10,0)</f>
        <v>349199.94199999998</v>
      </c>
      <c r="AA80" s="74">
        <f t="shared" ref="AA80:AA143" si="18">(Y80/Z80)*100000</f>
        <v>2625.6510708291739</v>
      </c>
      <c r="AB80" s="72">
        <f>VLOOKUP($E80,'NEA Backsheet'!$D$190:$M$367,AB$10,0)</f>
        <v>8966.4685761031233</v>
      </c>
      <c r="AC80" s="73">
        <f>VLOOKUP($E80,'Population All (2014)'!$D$11:$I$188,AC$10,0)</f>
        <v>352076.14600000001</v>
      </c>
      <c r="AD80" s="74">
        <f t="shared" ref="AD80:AD143" si="19">(AB80/AC80)*100000</f>
        <v>2546.7412882050589</v>
      </c>
      <c r="AE80" s="72">
        <f>VLOOKUP($E80,'NEA Backsheet'!$D$7:$M$184,AE$10,0)</f>
        <v>8826.2844355380548</v>
      </c>
      <c r="AF80" s="73">
        <f>VLOOKUP($E80,'Population All (2014)'!$D$11:$I$188,AF$10,0)</f>
        <v>349199.94199999998</v>
      </c>
      <c r="AG80" s="74">
        <f t="shared" ref="AG80:AG143" si="20">(AE80/AF80)*100000</f>
        <v>2527.5732822252457</v>
      </c>
      <c r="AH80" s="72">
        <f>VLOOKUP($E80,'NEA Backsheet'!$D$7:$M$184,AH$10,0)</f>
        <v>8834.5288463533998</v>
      </c>
      <c r="AI80" s="73">
        <f>VLOOKUP($E80,'Population All (2014)'!$D$11:$I$188,AI$10,0)</f>
        <v>349199.94199999998</v>
      </c>
      <c r="AJ80" s="74">
        <f t="shared" ref="AJ80:AJ143" si="21">(AH80/AI80)*100000</f>
        <v>2529.9342250043674</v>
      </c>
      <c r="AK80" s="72">
        <f>VLOOKUP($E80,'NEA Backsheet'!$D$7:$M$184,AK$10,0)</f>
        <v>8295.5954284730888</v>
      </c>
      <c r="AL80" s="73">
        <f>VLOOKUP($E80,'Population All (2014)'!$D$11:$I$188,AL$10,0)</f>
        <v>349199.94199999998</v>
      </c>
      <c r="AM80" s="74">
        <f t="shared" ref="AM80:AM143" si="22">(AK80/AL80)*100000</f>
        <v>2375.6004600003885</v>
      </c>
      <c r="AN80" s="72">
        <f>VLOOKUP($E80,'NEA Backsheet'!$D$7:$M$184,AN$10,0)</f>
        <v>7811.2312885123811</v>
      </c>
      <c r="AO80" s="73">
        <f>VLOOKUP($E80,'Population All (2014)'!$D$11:$I$188,AO$10,0)</f>
        <v>352076.14600000001</v>
      </c>
      <c r="AP80" s="74">
        <f t="shared" ref="AP80:AP143" si="23">(AN80/AO80)*100000</f>
        <v>2218.6198574533305</v>
      </c>
      <c r="AT80" s="26"/>
    </row>
    <row r="81" spans="1:46" ht="16.5" customHeight="1">
      <c r="A81" s="26"/>
      <c r="B81" s="42" t="s">
        <v>16</v>
      </c>
      <c r="C81" s="43" t="s">
        <v>28</v>
      </c>
      <c r="D81" s="45" t="s">
        <v>42</v>
      </c>
      <c r="E81" s="56" t="s">
        <v>143</v>
      </c>
      <c r="F81" s="57" t="s">
        <v>144</v>
      </c>
      <c r="G81" s="72">
        <f>VLOOKUP($E81,'NEA Backsheet'!$D$7:$M$184,G$10,0)</f>
        <v>7334.3594608315307</v>
      </c>
      <c r="H81" s="73">
        <f>VLOOKUP($E81,'Population All (2014)'!$D$11:$I$188,H$10,0)</f>
        <v>338071.71299999999</v>
      </c>
      <c r="I81" s="74">
        <f t="shared" si="12"/>
        <v>2169.4685413776488</v>
      </c>
      <c r="J81" s="72">
        <f>VLOOKUP($E81,'NEA Backsheet'!$D$7:$M$184,J$10,0)</f>
        <v>7583.8806715638266</v>
      </c>
      <c r="K81" s="73">
        <f>VLOOKUP($E81,'Population All (2014)'!$D$11:$I$188,K$10,0)</f>
        <v>338071.71299999999</v>
      </c>
      <c r="L81" s="74">
        <f t="shared" si="13"/>
        <v>2243.2757252198226</v>
      </c>
      <c r="M81" s="72">
        <f>VLOOKUP($E81,'NEA Backsheet'!$D$7:$M$184,M$10,0)</f>
        <v>7955.4309921061613</v>
      </c>
      <c r="N81" s="73">
        <f>VLOOKUP($E81,'Population All (2014)'!$D$11:$I$188,N$10,0)</f>
        <v>338071.71299999999</v>
      </c>
      <c r="O81" s="74">
        <f t="shared" si="14"/>
        <v>2353.1785376276548</v>
      </c>
      <c r="P81" s="72">
        <f>VLOOKUP($E81,'NEA Backsheet'!$D$7:$M$184,P$10,0)</f>
        <v>8240.4207777513875</v>
      </c>
      <c r="Q81" s="73">
        <f>VLOOKUP($E81,'Population All (2014)'!$D$11:$I$188,Q$10,0)</f>
        <v>339214.859</v>
      </c>
      <c r="R81" s="74">
        <f t="shared" si="15"/>
        <v>2429.2629167377918</v>
      </c>
      <c r="S81" s="72">
        <f>VLOOKUP($E81,'NEA Backsheet'!$D$190:$M$367,S$10,0)</f>
        <v>7805.4451791777446</v>
      </c>
      <c r="T81" s="73">
        <f>VLOOKUP($E81,'Population All (2014)'!$D$11:$I$188,T$10,0)</f>
        <v>339214.859</v>
      </c>
      <c r="U81" s="74">
        <f t="shared" si="16"/>
        <v>2301.0328032763873</v>
      </c>
      <c r="V81" s="72">
        <f>VLOOKUP($E81,'NEA Backsheet'!$D$190:$M$367,V$10,0)</f>
        <v>8008.0151667804794</v>
      </c>
      <c r="W81" s="73">
        <f>VLOOKUP($E81,'Population All (2014)'!$D$11:$I$188,W$10,0)</f>
        <v>339214.859</v>
      </c>
      <c r="X81" s="74">
        <f t="shared" si="17"/>
        <v>2360.750112889506</v>
      </c>
      <c r="Y81" s="72">
        <f>VLOOKUP($E81,'NEA Backsheet'!$D$190:$M$367,Y$10,0)</f>
        <v>7815.4467577378446</v>
      </c>
      <c r="Z81" s="73">
        <f>VLOOKUP($E81,'Population All (2014)'!$D$11:$I$188,Z$10,0)</f>
        <v>339214.859</v>
      </c>
      <c r="AA81" s="74">
        <f t="shared" si="18"/>
        <v>2303.9812527015051</v>
      </c>
      <c r="AB81" s="72">
        <f>VLOOKUP($E81,'NEA Backsheet'!$D$190:$M$367,AB$10,0)</f>
        <v>7810.7127116022939</v>
      </c>
      <c r="AC81" s="73">
        <f>VLOOKUP($E81,'Population All (2014)'!$D$11:$I$188,AC$10,0)</f>
        <v>340390.81</v>
      </c>
      <c r="AD81" s="74">
        <f t="shared" si="19"/>
        <v>2294.6309013461009</v>
      </c>
      <c r="AE81" s="72">
        <f>VLOOKUP($E81,'NEA Backsheet'!$D$7:$M$184,AE$10,0)</f>
        <v>8011.3300460593537</v>
      </c>
      <c r="AF81" s="73">
        <f>VLOOKUP($E81,'Population All (2014)'!$D$11:$I$188,AF$10,0)</f>
        <v>339214.859</v>
      </c>
      <c r="AG81" s="74">
        <f t="shared" si="20"/>
        <v>2361.7273340196912</v>
      </c>
      <c r="AH81" s="72">
        <f>VLOOKUP($E81,'NEA Backsheet'!$D$7:$M$184,AH$10,0)</f>
        <v>8025.0770426754189</v>
      </c>
      <c r="AI81" s="73">
        <f>VLOOKUP($E81,'Population All (2014)'!$D$11:$I$188,AI$10,0)</f>
        <v>339214.859</v>
      </c>
      <c r="AJ81" s="74">
        <f t="shared" si="21"/>
        <v>2365.7799267205505</v>
      </c>
      <c r="AK81" s="72">
        <f>VLOOKUP($E81,'NEA Backsheet'!$D$7:$M$184,AK$10,0)</f>
        <v>8165.4165910661977</v>
      </c>
      <c r="AL81" s="73">
        <f>VLOOKUP($E81,'Population All (2014)'!$D$11:$I$188,AL$10,0)</f>
        <v>339214.859</v>
      </c>
      <c r="AM81" s="74">
        <f t="shared" si="22"/>
        <v>2407.151801998803</v>
      </c>
      <c r="AN81" s="72">
        <f>VLOOKUP($E81,'NEA Backsheet'!$D$7:$M$184,AN$10,0)</f>
        <v>7929.1888077579915</v>
      </c>
      <c r="AO81" s="73">
        <f>VLOOKUP($E81,'Population All (2014)'!$D$11:$I$188,AO$10,0)</f>
        <v>340390.81</v>
      </c>
      <c r="AP81" s="74">
        <f t="shared" si="23"/>
        <v>2329.4368046416976</v>
      </c>
      <c r="AT81" s="26"/>
    </row>
    <row r="82" spans="1:46" ht="16.5" customHeight="1">
      <c r="A82" s="26"/>
      <c r="B82" s="42" t="s">
        <v>22</v>
      </c>
      <c r="C82" s="43" t="s">
        <v>38</v>
      </c>
      <c r="D82" s="45" t="s">
        <v>58</v>
      </c>
      <c r="E82" s="56" t="s">
        <v>145</v>
      </c>
      <c r="F82" s="57" t="s">
        <v>146</v>
      </c>
      <c r="G82" s="72">
        <f>VLOOKUP($E82,'NEA Backsheet'!$D$7:$M$184,G$10,0)</f>
        <v>13132.487387524943</v>
      </c>
      <c r="H82" s="73">
        <f>VLOOKUP($E82,'Population All (2014)'!$D$11:$I$188,H$10,0)</f>
        <v>543642.81500000006</v>
      </c>
      <c r="I82" s="74">
        <f t="shared" si="12"/>
        <v>2415.6462708929466</v>
      </c>
      <c r="J82" s="72">
        <f>VLOOKUP($E82,'NEA Backsheet'!$D$7:$M$184,J$10,0)</f>
        <v>13158.256372845488</v>
      </c>
      <c r="K82" s="73">
        <f>VLOOKUP($E82,'Population All (2014)'!$D$11:$I$188,K$10,0)</f>
        <v>543642.81500000006</v>
      </c>
      <c r="L82" s="74">
        <f t="shared" si="13"/>
        <v>2420.38632899903</v>
      </c>
      <c r="M82" s="72">
        <f>VLOOKUP($E82,'NEA Backsheet'!$D$7:$M$184,M$10,0)</f>
        <v>13023.842311254159</v>
      </c>
      <c r="N82" s="73">
        <f>VLOOKUP($E82,'Population All (2014)'!$D$11:$I$188,N$10,0)</f>
        <v>543642.81500000006</v>
      </c>
      <c r="O82" s="74">
        <f t="shared" si="14"/>
        <v>2395.6616278013639</v>
      </c>
      <c r="P82" s="72">
        <f>VLOOKUP($E82,'NEA Backsheet'!$D$7:$M$184,P$10,0)</f>
        <v>13161.490595845638</v>
      </c>
      <c r="Q82" s="73">
        <f>VLOOKUP($E82,'Population All (2014)'!$D$11:$I$188,Q$10,0)</f>
        <v>547868.62199999997</v>
      </c>
      <c r="R82" s="74">
        <f t="shared" si="15"/>
        <v>2402.3077919300222</v>
      </c>
      <c r="S82" s="72">
        <f>VLOOKUP($E82,'NEA Backsheet'!$D$190:$M$367,S$10,0)</f>
        <v>13389.900469460483</v>
      </c>
      <c r="T82" s="73">
        <f>VLOOKUP($E82,'Population All (2014)'!$D$11:$I$188,T$10,0)</f>
        <v>547868.62199999997</v>
      </c>
      <c r="U82" s="74">
        <f t="shared" si="16"/>
        <v>2443.9984207492148</v>
      </c>
      <c r="V82" s="72">
        <f>VLOOKUP($E82,'NEA Backsheet'!$D$190:$M$367,V$10,0)</f>
        <v>13393.540944089511</v>
      </c>
      <c r="W82" s="73">
        <f>VLOOKUP($E82,'Population All (2014)'!$D$11:$I$188,W$10,0)</f>
        <v>547868.62199999997</v>
      </c>
      <c r="X82" s="74">
        <f t="shared" si="17"/>
        <v>2444.6629002398886</v>
      </c>
      <c r="Y82" s="72">
        <f>VLOOKUP($E82,'NEA Backsheet'!$D$190:$M$367,Y$10,0)</f>
        <v>11760.17886409231</v>
      </c>
      <c r="Z82" s="73">
        <f>VLOOKUP($E82,'Population All (2014)'!$D$11:$I$188,Z$10,0)</f>
        <v>547868.62199999997</v>
      </c>
      <c r="AA82" s="74">
        <f t="shared" si="18"/>
        <v>2146.5326525110449</v>
      </c>
      <c r="AB82" s="72">
        <f>VLOOKUP($E82,'NEA Backsheet'!$D$190:$M$367,AB$10,0)</f>
        <v>11757.889077105201</v>
      </c>
      <c r="AC82" s="73">
        <f>VLOOKUP($E82,'Population All (2014)'!$D$11:$I$188,AC$10,0)</f>
        <v>552135.80300000007</v>
      </c>
      <c r="AD82" s="74">
        <f t="shared" si="19"/>
        <v>2129.528462602741</v>
      </c>
      <c r="AE82" s="72">
        <f>VLOOKUP($E82,'NEA Backsheet'!$D$7:$M$184,AE$10,0)</f>
        <v>13381.479351435359</v>
      </c>
      <c r="AF82" s="73">
        <f>VLOOKUP($E82,'Population All (2014)'!$D$11:$I$188,AF$10,0)</f>
        <v>547868.62199999997</v>
      </c>
      <c r="AG82" s="74">
        <f t="shared" si="20"/>
        <v>2442.4613518814294</v>
      </c>
      <c r="AH82" s="72">
        <f>VLOOKUP($E82,'NEA Backsheet'!$D$7:$M$184,AH$10,0)</f>
        <v>12676.767195727392</v>
      </c>
      <c r="AI82" s="73">
        <f>VLOOKUP($E82,'Population All (2014)'!$D$11:$I$188,AI$10,0)</f>
        <v>547868.62199999997</v>
      </c>
      <c r="AJ82" s="74">
        <f t="shared" si="21"/>
        <v>2313.833405799136</v>
      </c>
      <c r="AK82" s="72">
        <f>VLOOKUP($E82,'NEA Backsheet'!$D$7:$M$184,AK$10,0)</f>
        <v>13420.184369771618</v>
      </c>
      <c r="AL82" s="73">
        <f>VLOOKUP($E82,'Population All (2014)'!$D$11:$I$188,AL$10,0)</f>
        <v>547868.62199999997</v>
      </c>
      <c r="AM82" s="74">
        <f t="shared" si="22"/>
        <v>2449.5260051179966</v>
      </c>
      <c r="AN82" s="72">
        <f>VLOOKUP($E82,'NEA Backsheet'!$D$7:$M$184,AN$10,0)</f>
        <v>13047.869589702434</v>
      </c>
      <c r="AO82" s="73">
        <f>VLOOKUP($E82,'Population All (2014)'!$D$11:$I$188,AO$10,0)</f>
        <v>552135.80300000007</v>
      </c>
      <c r="AP82" s="74">
        <f t="shared" si="23"/>
        <v>2363.163105672108</v>
      </c>
      <c r="AT82" s="26"/>
    </row>
    <row r="83" spans="1:46" ht="16.5" customHeight="1">
      <c r="A83" s="26"/>
      <c r="B83" s="42" t="s">
        <v>20</v>
      </c>
      <c r="C83" s="43" t="s">
        <v>36</v>
      </c>
      <c r="D83" s="45" t="s">
        <v>64</v>
      </c>
      <c r="E83" s="56" t="s">
        <v>147</v>
      </c>
      <c r="F83" s="57" t="s">
        <v>148</v>
      </c>
      <c r="G83" s="72">
        <f>VLOOKUP($E83,'NEA Backsheet'!$D$7:$M$184,G$10,0)</f>
        <v>7503.7133505493066</v>
      </c>
      <c r="H83" s="73">
        <f>VLOOKUP($E83,'Population All (2014)'!$D$11:$I$188,H$10,0)</f>
        <v>329573.98599999998</v>
      </c>
      <c r="I83" s="74">
        <f t="shared" si="12"/>
        <v>2276.7917582394707</v>
      </c>
      <c r="J83" s="72">
        <f>VLOOKUP($E83,'NEA Backsheet'!$D$7:$M$184,J$10,0)</f>
        <v>7419.0654101931405</v>
      </c>
      <c r="K83" s="73">
        <f>VLOOKUP($E83,'Population All (2014)'!$D$11:$I$188,K$10,0)</f>
        <v>329573.98599999998</v>
      </c>
      <c r="L83" s="74">
        <f t="shared" si="13"/>
        <v>2251.1077103619282</v>
      </c>
      <c r="M83" s="72">
        <f>VLOOKUP($E83,'NEA Backsheet'!$D$7:$M$184,M$10,0)</f>
        <v>7854.8786092995233</v>
      </c>
      <c r="N83" s="73">
        <f>VLOOKUP($E83,'Population All (2014)'!$D$11:$I$188,N$10,0)</f>
        <v>329573.98599999998</v>
      </c>
      <c r="O83" s="74">
        <f t="shared" si="14"/>
        <v>2383.3430255322164</v>
      </c>
      <c r="P83" s="72">
        <f>VLOOKUP($E83,'NEA Backsheet'!$D$7:$M$184,P$10,0)</f>
        <v>7482.0054125524866</v>
      </c>
      <c r="Q83" s="73">
        <f>VLOOKUP($E83,'Population All (2014)'!$D$11:$I$188,Q$10,0)</f>
        <v>334278.96299999999</v>
      </c>
      <c r="R83" s="74">
        <f t="shared" si="15"/>
        <v>2238.2519514255182</v>
      </c>
      <c r="S83" s="72">
        <f>VLOOKUP($E83,'NEA Backsheet'!$D$190:$M$367,S$10,0)</f>
        <v>6801.9394340726622</v>
      </c>
      <c r="T83" s="73">
        <f>VLOOKUP($E83,'Population All (2014)'!$D$11:$I$188,T$10,0)</f>
        <v>334278.96299999999</v>
      </c>
      <c r="U83" s="74">
        <f t="shared" si="16"/>
        <v>2034.809302095586</v>
      </c>
      <c r="V83" s="72">
        <f>VLOOKUP($E83,'NEA Backsheet'!$D$190:$M$367,V$10,0)</f>
        <v>6651.4589591088534</v>
      </c>
      <c r="W83" s="73">
        <f>VLOOKUP($E83,'Population All (2014)'!$D$11:$I$188,W$10,0)</f>
        <v>334278.96299999999</v>
      </c>
      <c r="X83" s="74">
        <f t="shared" si="17"/>
        <v>1989.7928662381464</v>
      </c>
      <c r="Y83" s="72">
        <f>VLOOKUP($E83,'NEA Backsheet'!$D$190:$M$367,Y$10,0)</f>
        <v>6872.1613184110756</v>
      </c>
      <c r="Z83" s="73">
        <f>VLOOKUP($E83,'Population All (2014)'!$D$11:$I$188,Z$10,0)</f>
        <v>334278.96299999999</v>
      </c>
      <c r="AA83" s="74">
        <f t="shared" si="18"/>
        <v>2055.8162729525625</v>
      </c>
      <c r="AB83" s="72">
        <f>VLOOKUP($E83,'NEA Backsheet'!$D$190:$M$367,AB$10,0)</f>
        <v>6631.7485030723128</v>
      </c>
      <c r="AC83" s="73">
        <f>VLOOKUP($E83,'Population All (2014)'!$D$11:$I$188,AC$10,0)</f>
        <v>338897.473</v>
      </c>
      <c r="AD83" s="74">
        <f t="shared" si="19"/>
        <v>1956.8598267689983</v>
      </c>
      <c r="AE83" s="72">
        <f>VLOOKUP($E83,'NEA Backsheet'!$D$7:$M$184,AE$10,0)</f>
        <v>7064.4724199593293</v>
      </c>
      <c r="AF83" s="73">
        <f>VLOOKUP($E83,'Population All (2014)'!$D$11:$I$188,AF$10,0)</f>
        <v>334278.96299999999</v>
      </c>
      <c r="AG83" s="74">
        <f t="shared" si="20"/>
        <v>2113.3463968414098</v>
      </c>
      <c r="AH83" s="72">
        <f>VLOOKUP($E83,'NEA Backsheet'!$D$7:$M$184,AH$10,0)</f>
        <v>7425.0691157090705</v>
      </c>
      <c r="AI83" s="73">
        <f>VLOOKUP($E83,'Population All (2014)'!$D$11:$I$188,AI$10,0)</f>
        <v>334278.96299999999</v>
      </c>
      <c r="AJ83" s="74">
        <f t="shared" si="21"/>
        <v>2221.2193818816741</v>
      </c>
      <c r="AK83" s="72">
        <f>VLOOKUP($E83,'NEA Backsheet'!$D$7:$M$184,AK$10,0)</f>
        <v>7577.7147928767945</v>
      </c>
      <c r="AL83" s="73">
        <f>VLOOKUP($E83,'Population All (2014)'!$D$11:$I$188,AL$10,0)</f>
        <v>334278.96299999999</v>
      </c>
      <c r="AM83" s="74">
        <f t="shared" si="22"/>
        <v>2266.8835408816303</v>
      </c>
      <c r="AN83" s="72">
        <f>VLOOKUP($E83,'NEA Backsheet'!$D$7:$M$184,AN$10,0)</f>
        <v>7419.3890239544517</v>
      </c>
      <c r="AO83" s="73">
        <f>VLOOKUP($E83,'Population All (2014)'!$D$11:$I$188,AO$10,0)</f>
        <v>338897.473</v>
      </c>
      <c r="AP83" s="74">
        <f t="shared" si="23"/>
        <v>2189.2724540777122</v>
      </c>
      <c r="AT83" s="26"/>
    </row>
    <row r="84" spans="1:46" ht="16.5" customHeight="1">
      <c r="A84" s="26"/>
      <c r="B84" s="42" t="s">
        <v>18</v>
      </c>
      <c r="C84" s="43" t="s">
        <v>34</v>
      </c>
      <c r="D84" s="45" t="s">
        <v>54</v>
      </c>
      <c r="E84" s="56" t="s">
        <v>149</v>
      </c>
      <c r="F84" s="57" t="s">
        <v>150</v>
      </c>
      <c r="G84" s="72">
        <f>VLOOKUP($E84,'NEA Backsheet'!$D$7:$M$184,G$10,0)</f>
        <v>35113.280269903298</v>
      </c>
      <c r="H84" s="73">
        <f>VLOOKUP($E84,'Population All (2014)'!$D$11:$I$188,H$10,0)</f>
        <v>1442686.9719999998</v>
      </c>
      <c r="I84" s="74">
        <f t="shared" si="12"/>
        <v>2433.8807344482834</v>
      </c>
      <c r="J84" s="72">
        <f>VLOOKUP($E84,'NEA Backsheet'!$D$7:$M$184,J$10,0)</f>
        <v>34919.211772448689</v>
      </c>
      <c r="K84" s="73">
        <f>VLOOKUP($E84,'Population All (2014)'!$D$11:$I$188,K$10,0)</f>
        <v>1442686.9719999998</v>
      </c>
      <c r="L84" s="74">
        <f t="shared" si="13"/>
        <v>2420.4288560282844</v>
      </c>
      <c r="M84" s="72">
        <f>VLOOKUP($E84,'NEA Backsheet'!$D$7:$M$184,M$10,0)</f>
        <v>35784.789141863897</v>
      </c>
      <c r="N84" s="73">
        <f>VLOOKUP($E84,'Population All (2014)'!$D$11:$I$188,N$10,0)</f>
        <v>1442686.9719999998</v>
      </c>
      <c r="O84" s="74">
        <f t="shared" si="14"/>
        <v>2480.4264429071104</v>
      </c>
      <c r="P84" s="72">
        <f>VLOOKUP($E84,'NEA Backsheet'!$D$7:$M$184,P$10,0)</f>
        <v>35858.149780239459</v>
      </c>
      <c r="Q84" s="73">
        <f>VLOOKUP($E84,'Population All (2014)'!$D$11:$I$188,Q$10,0)</f>
        <v>1453951.6360000002</v>
      </c>
      <c r="R84" s="74">
        <f t="shared" si="15"/>
        <v>2466.2546464674465</v>
      </c>
      <c r="S84" s="72">
        <f>VLOOKUP($E84,'NEA Backsheet'!$D$190:$M$367,S$10,0)</f>
        <v>36244.833697237053</v>
      </c>
      <c r="T84" s="73">
        <f>VLOOKUP($E84,'Population All (2014)'!$D$11:$I$188,T$10,0)</f>
        <v>1453951.6360000002</v>
      </c>
      <c r="U84" s="74">
        <f t="shared" si="16"/>
        <v>2492.8500233302843</v>
      </c>
      <c r="V84" s="72">
        <f>VLOOKUP($E84,'NEA Backsheet'!$D$190:$M$367,V$10,0)</f>
        <v>36634.694093322512</v>
      </c>
      <c r="W84" s="73">
        <f>VLOOKUP($E84,'Population All (2014)'!$D$11:$I$188,W$10,0)</f>
        <v>1453951.6360000002</v>
      </c>
      <c r="X84" s="74">
        <f t="shared" si="17"/>
        <v>2519.6638723217134</v>
      </c>
      <c r="Y84" s="72">
        <f>VLOOKUP($E84,'NEA Backsheet'!$D$190:$M$367,Y$10,0)</f>
        <v>37746.0874729895</v>
      </c>
      <c r="Z84" s="73">
        <f>VLOOKUP($E84,'Population All (2014)'!$D$11:$I$188,Z$10,0)</f>
        <v>1453951.6360000002</v>
      </c>
      <c r="AA84" s="74">
        <f t="shared" si="18"/>
        <v>2596.1033736193335</v>
      </c>
      <c r="AB84" s="72">
        <f>VLOOKUP($E84,'NEA Backsheet'!$D$190:$M$367,AB$10,0)</f>
        <v>37059.612800638461</v>
      </c>
      <c r="AC84" s="73">
        <f>VLOOKUP($E84,'Population All (2014)'!$D$11:$I$188,AC$10,0)</f>
        <v>1465393.32</v>
      </c>
      <c r="AD84" s="74">
        <f t="shared" si="19"/>
        <v>2528.9874257539582</v>
      </c>
      <c r="AE84" s="72">
        <f>VLOOKUP($E84,'NEA Backsheet'!$D$7:$M$184,AE$10,0)</f>
        <v>34541.003541364371</v>
      </c>
      <c r="AF84" s="73">
        <f>VLOOKUP($E84,'Population All (2014)'!$D$11:$I$188,AF$10,0)</f>
        <v>1453951.6360000002</v>
      </c>
      <c r="AG84" s="74">
        <f t="shared" si="20"/>
        <v>2375.6638588330848</v>
      </c>
      <c r="AH84" s="72">
        <f>VLOOKUP($E84,'NEA Backsheet'!$D$7:$M$184,AH$10,0)</f>
        <v>34548.894660742502</v>
      </c>
      <c r="AI84" s="73">
        <f>VLOOKUP($E84,'Population All (2014)'!$D$11:$I$188,AI$10,0)</f>
        <v>1453951.6360000002</v>
      </c>
      <c r="AJ84" s="74">
        <f t="shared" si="21"/>
        <v>2376.2065948624513</v>
      </c>
      <c r="AK84" s="72">
        <f>VLOOKUP($E84,'NEA Backsheet'!$D$7:$M$184,AK$10,0)</f>
        <v>36196.259158691268</v>
      </c>
      <c r="AL84" s="73">
        <f>VLOOKUP($E84,'Population All (2014)'!$D$11:$I$188,AL$10,0)</f>
        <v>1453951.6360000002</v>
      </c>
      <c r="AM84" s="74">
        <f t="shared" si="22"/>
        <v>2489.5091598969298</v>
      </c>
      <c r="AN84" s="72">
        <f>VLOOKUP($E84,'NEA Backsheet'!$D$7:$M$184,AN$10,0)</f>
        <v>36090.581734545856</v>
      </c>
      <c r="AO84" s="73">
        <f>VLOOKUP($E84,'Population All (2014)'!$D$11:$I$188,AO$10,0)</f>
        <v>1465393.32</v>
      </c>
      <c r="AP84" s="74">
        <f t="shared" si="23"/>
        <v>2462.8597143151883</v>
      </c>
      <c r="AT84" s="26"/>
    </row>
    <row r="85" spans="1:46" ht="16.5" customHeight="1">
      <c r="A85" s="26"/>
      <c r="B85" s="42" t="s">
        <v>16</v>
      </c>
      <c r="C85" s="43" t="s">
        <v>24</v>
      </c>
      <c r="D85" s="45" t="s">
        <v>44</v>
      </c>
      <c r="E85" s="56" t="s">
        <v>151</v>
      </c>
      <c r="F85" s="57" t="s">
        <v>152</v>
      </c>
      <c r="G85" s="72">
        <f>VLOOKUP($E85,'NEA Backsheet'!$D$7:$M$184,G$10,0)</f>
        <v>5887.8361552997758</v>
      </c>
      <c r="H85" s="73">
        <f>VLOOKUP($E85,'Population All (2014)'!$D$11:$I$188,H$10,0)</f>
        <v>200795.731</v>
      </c>
      <c r="I85" s="74">
        <f t="shared" si="12"/>
        <v>2932.2516599218811</v>
      </c>
      <c r="J85" s="72">
        <f>VLOOKUP($E85,'NEA Backsheet'!$D$7:$M$184,J$10,0)</f>
        <v>5693.307475682931</v>
      </c>
      <c r="K85" s="73">
        <f>VLOOKUP($E85,'Population All (2014)'!$D$11:$I$188,K$10,0)</f>
        <v>200795.731</v>
      </c>
      <c r="L85" s="74">
        <f t="shared" si="13"/>
        <v>2835.3727678019859</v>
      </c>
      <c r="M85" s="72">
        <f>VLOOKUP($E85,'NEA Backsheet'!$D$7:$M$184,M$10,0)</f>
        <v>5597.89486459209</v>
      </c>
      <c r="N85" s="73">
        <f>VLOOKUP($E85,'Population All (2014)'!$D$11:$I$188,N$10,0)</f>
        <v>200795.731</v>
      </c>
      <c r="O85" s="74">
        <f t="shared" si="14"/>
        <v>2787.8555170040395</v>
      </c>
      <c r="P85" s="72">
        <f>VLOOKUP($E85,'NEA Backsheet'!$D$7:$M$184,P$10,0)</f>
        <v>5534.7457158079851</v>
      </c>
      <c r="Q85" s="73">
        <f>VLOOKUP($E85,'Population All (2014)'!$D$11:$I$188,Q$10,0)</f>
        <v>201221.38500000001</v>
      </c>
      <c r="R85" s="74">
        <f t="shared" si="15"/>
        <v>2750.5753008349407</v>
      </c>
      <c r="S85" s="72">
        <f>VLOOKUP($E85,'NEA Backsheet'!$D$190:$M$367,S$10,0)</f>
        <v>5906.5662824846586</v>
      </c>
      <c r="T85" s="73">
        <f>VLOOKUP($E85,'Population All (2014)'!$D$11:$I$188,T$10,0)</f>
        <v>201221.38500000001</v>
      </c>
      <c r="U85" s="74">
        <f t="shared" si="16"/>
        <v>2935.3571353684197</v>
      </c>
      <c r="V85" s="72">
        <f>VLOOKUP($E85,'NEA Backsheet'!$D$190:$M$367,V$10,0)</f>
        <v>5622.8632699290893</v>
      </c>
      <c r="W85" s="73">
        <f>VLOOKUP($E85,'Population All (2014)'!$D$11:$I$188,W$10,0)</f>
        <v>201221.38500000001</v>
      </c>
      <c r="X85" s="74">
        <f t="shared" si="17"/>
        <v>2794.3666474262113</v>
      </c>
      <c r="Y85" s="72">
        <f>VLOOKUP($E85,'NEA Backsheet'!$D$190:$M$367,Y$10,0)</f>
        <v>5792.3643515859785</v>
      </c>
      <c r="Z85" s="73">
        <f>VLOOKUP($E85,'Population All (2014)'!$D$11:$I$188,Z$10,0)</f>
        <v>201221.38500000001</v>
      </c>
      <c r="AA85" s="74">
        <f t="shared" si="18"/>
        <v>2878.6027646047551</v>
      </c>
      <c r="AB85" s="72">
        <f>VLOOKUP($E85,'NEA Backsheet'!$D$190:$M$367,AB$10,0)</f>
        <v>5656.9260457389673</v>
      </c>
      <c r="AC85" s="73">
        <f>VLOOKUP($E85,'Population All (2014)'!$D$11:$I$188,AC$10,0)</f>
        <v>201655.16800000001</v>
      </c>
      <c r="AD85" s="74">
        <f t="shared" si="19"/>
        <v>2805.2472455052416</v>
      </c>
      <c r="AE85" s="72">
        <f>VLOOKUP($E85,'NEA Backsheet'!$D$7:$M$184,AE$10,0)</f>
        <v>5447.4487085287274</v>
      </c>
      <c r="AF85" s="73">
        <f>VLOOKUP($E85,'Population All (2014)'!$D$11:$I$188,AF$10,0)</f>
        <v>201221.38500000001</v>
      </c>
      <c r="AG85" s="74">
        <f t="shared" si="20"/>
        <v>2707.1917373636638</v>
      </c>
      <c r="AH85" s="72">
        <f>VLOOKUP($E85,'NEA Backsheet'!$D$7:$M$184,AH$10,0)</f>
        <v>5492.2831478029802</v>
      </c>
      <c r="AI85" s="73">
        <f>VLOOKUP($E85,'Population All (2014)'!$D$11:$I$188,AI$10,0)</f>
        <v>201221.38500000001</v>
      </c>
      <c r="AJ85" s="74">
        <f t="shared" si="21"/>
        <v>2729.472887686853</v>
      </c>
      <c r="AK85" s="72">
        <f>VLOOKUP($E85,'NEA Backsheet'!$D$7:$M$184,AK$10,0)</f>
        <v>5668.1735088434752</v>
      </c>
      <c r="AL85" s="73">
        <f>VLOOKUP($E85,'Population All (2014)'!$D$11:$I$188,AL$10,0)</f>
        <v>201221.38500000001</v>
      </c>
      <c r="AM85" s="74">
        <f t="shared" si="22"/>
        <v>2816.8842535516169</v>
      </c>
      <c r="AN85" s="72">
        <f>VLOOKUP($E85,'NEA Backsheet'!$D$7:$M$184,AN$10,0)</f>
        <v>5480.7039707510548</v>
      </c>
      <c r="AO85" s="73">
        <f>VLOOKUP($E85,'Population All (2014)'!$D$11:$I$188,AO$10,0)</f>
        <v>201655.16800000001</v>
      </c>
      <c r="AP85" s="74">
        <f t="shared" si="23"/>
        <v>2717.8594157086291</v>
      </c>
      <c r="AT85" s="26"/>
    </row>
    <row r="86" spans="1:46" ht="16.5" customHeight="1">
      <c r="A86" s="26"/>
      <c r="B86" s="42" t="s">
        <v>22</v>
      </c>
      <c r="C86" s="43" t="s">
        <v>40</v>
      </c>
      <c r="D86" s="45" t="s">
        <v>60</v>
      </c>
      <c r="E86" s="56" t="s">
        <v>153</v>
      </c>
      <c r="F86" s="57" t="s">
        <v>154</v>
      </c>
      <c r="G86" s="72">
        <f>VLOOKUP($E86,'NEA Backsheet'!$D$7:$M$184,G$10,0)</f>
        <v>13475.384899921011</v>
      </c>
      <c r="H86" s="73">
        <f>VLOOKUP($E86,'Population All (2014)'!$D$11:$I$188,H$10,0)</f>
        <v>616007.96600000001</v>
      </c>
      <c r="I86" s="74">
        <f t="shared" si="12"/>
        <v>2187.5341949589351</v>
      </c>
      <c r="J86" s="72">
        <f>VLOOKUP($E86,'NEA Backsheet'!$D$7:$M$184,J$10,0)</f>
        <v>13936.123653767352</v>
      </c>
      <c r="K86" s="73">
        <f>VLOOKUP($E86,'Population All (2014)'!$D$11:$I$188,K$10,0)</f>
        <v>616007.96600000001</v>
      </c>
      <c r="L86" s="74">
        <f t="shared" si="13"/>
        <v>2262.3284799806229</v>
      </c>
      <c r="M86" s="72">
        <f>VLOOKUP($E86,'NEA Backsheet'!$D$7:$M$184,M$10,0)</f>
        <v>14903.614995925094</v>
      </c>
      <c r="N86" s="73">
        <f>VLOOKUP($E86,'Population All (2014)'!$D$11:$I$188,N$10,0)</f>
        <v>616007.96600000001</v>
      </c>
      <c r="O86" s="74">
        <f t="shared" si="14"/>
        <v>2419.386731749682</v>
      </c>
      <c r="P86" s="72">
        <f>VLOOKUP($E86,'NEA Backsheet'!$D$7:$M$184,P$10,0)</f>
        <v>14642.31832340238</v>
      </c>
      <c r="Q86" s="73">
        <f>VLOOKUP($E86,'Population All (2014)'!$D$11:$I$188,Q$10,0)</f>
        <v>620706.76900000009</v>
      </c>
      <c r="R86" s="74">
        <f t="shared" si="15"/>
        <v>2358.9751320083283</v>
      </c>
      <c r="S86" s="72">
        <f>VLOOKUP($E86,'NEA Backsheet'!$D$190:$M$367,S$10,0)</f>
        <v>13721.41362066468</v>
      </c>
      <c r="T86" s="73">
        <f>VLOOKUP($E86,'Population All (2014)'!$D$11:$I$188,T$10,0)</f>
        <v>620706.76900000009</v>
      </c>
      <c r="U86" s="74">
        <f t="shared" si="16"/>
        <v>2210.6112428531737</v>
      </c>
      <c r="V86" s="72">
        <f>VLOOKUP($E86,'NEA Backsheet'!$D$190:$M$367,V$10,0)</f>
        <v>14211.791837060937</v>
      </c>
      <c r="W86" s="73">
        <f>VLOOKUP($E86,'Population All (2014)'!$D$11:$I$188,W$10,0)</f>
        <v>620706.76900000009</v>
      </c>
      <c r="X86" s="74">
        <f t="shared" si="17"/>
        <v>2289.6144438632559</v>
      </c>
      <c r="Y86" s="72">
        <f>VLOOKUP($E86,'NEA Backsheet'!$D$190:$M$367,Y$10,0)</f>
        <v>15050.895636599482</v>
      </c>
      <c r="Z86" s="73">
        <f>VLOOKUP($E86,'Population All (2014)'!$D$11:$I$188,Z$10,0)</f>
        <v>620706.76900000009</v>
      </c>
      <c r="AA86" s="74">
        <f t="shared" si="18"/>
        <v>2424.7996619800806</v>
      </c>
      <c r="AB86" s="72">
        <f>VLOOKUP($E86,'NEA Backsheet'!$D$190:$M$367,AB$10,0)</f>
        <v>13855.676624593983</v>
      </c>
      <c r="AC86" s="73">
        <f>VLOOKUP($E86,'Population All (2014)'!$D$11:$I$188,AC$10,0)</f>
        <v>625340.14099999995</v>
      </c>
      <c r="AD86" s="74">
        <f t="shared" si="19"/>
        <v>2215.7024179572031</v>
      </c>
      <c r="AE86" s="72">
        <f>VLOOKUP($E86,'NEA Backsheet'!$D$7:$M$184,AE$10,0)</f>
        <v>14517.648745289594</v>
      </c>
      <c r="AF86" s="73">
        <f>VLOOKUP($E86,'Population All (2014)'!$D$11:$I$188,AF$10,0)</f>
        <v>620706.76900000009</v>
      </c>
      <c r="AG86" s="74">
        <f t="shared" si="20"/>
        <v>2338.8900315487926</v>
      </c>
      <c r="AH86" s="72">
        <f>VLOOKUP($E86,'NEA Backsheet'!$D$7:$M$184,AH$10,0)</f>
        <v>13873.416081579286</v>
      </c>
      <c r="AI86" s="73">
        <f>VLOOKUP($E86,'Population All (2014)'!$D$11:$I$188,AI$10,0)</f>
        <v>620706.76900000009</v>
      </c>
      <c r="AJ86" s="74">
        <f t="shared" si="21"/>
        <v>2235.0998530159873</v>
      </c>
      <c r="AK86" s="72">
        <f>VLOOKUP($E86,'NEA Backsheet'!$D$7:$M$184,AK$10,0)</f>
        <v>13946.286587608425</v>
      </c>
      <c r="AL86" s="73">
        <f>VLOOKUP($E86,'Population All (2014)'!$D$11:$I$188,AL$10,0)</f>
        <v>620706.76900000009</v>
      </c>
      <c r="AM86" s="74">
        <f t="shared" si="22"/>
        <v>2246.8397775131116</v>
      </c>
      <c r="AN86" s="72">
        <f>VLOOKUP($E86,'NEA Backsheet'!$D$7:$M$184,AN$10,0)</f>
        <v>13294.269130440594</v>
      </c>
      <c r="AO86" s="73">
        <f>VLOOKUP($E86,'Population All (2014)'!$D$11:$I$188,AO$10,0)</f>
        <v>625340.14099999995</v>
      </c>
      <c r="AP86" s="74">
        <f t="shared" si="23"/>
        <v>2125.9260774754257</v>
      </c>
      <c r="AT86" s="26"/>
    </row>
    <row r="87" spans="1:46" ht="16.5" customHeight="1">
      <c r="A87" s="26"/>
      <c r="B87" s="42" t="s">
        <v>20</v>
      </c>
      <c r="C87" s="43" t="s">
        <v>36</v>
      </c>
      <c r="D87" s="45" t="s">
        <v>64</v>
      </c>
      <c r="E87" s="56" t="s">
        <v>155</v>
      </c>
      <c r="F87" s="57" t="s">
        <v>156</v>
      </c>
      <c r="G87" s="72">
        <f>VLOOKUP($E87,'NEA Backsheet'!$D$7:$M$184,G$10,0)</f>
        <v>6549.1502097156554</v>
      </c>
      <c r="H87" s="73">
        <f>VLOOKUP($E87,'Population All (2014)'!$D$11:$I$188,H$10,0)</f>
        <v>273748.614</v>
      </c>
      <c r="I87" s="74">
        <f t="shared" si="12"/>
        <v>2392.3957509847537</v>
      </c>
      <c r="J87" s="72">
        <f>VLOOKUP($E87,'NEA Backsheet'!$D$7:$M$184,J$10,0)</f>
        <v>6457.6860667715828</v>
      </c>
      <c r="K87" s="73">
        <f>VLOOKUP($E87,'Population All (2014)'!$D$11:$I$188,K$10,0)</f>
        <v>273748.614</v>
      </c>
      <c r="L87" s="74">
        <f t="shared" si="13"/>
        <v>2358.9840227543882</v>
      </c>
      <c r="M87" s="72">
        <f>VLOOKUP($E87,'NEA Backsheet'!$D$7:$M$184,M$10,0)</f>
        <v>6489.5379019565271</v>
      </c>
      <c r="N87" s="73">
        <f>VLOOKUP($E87,'Population All (2014)'!$D$11:$I$188,N$10,0)</f>
        <v>273748.614</v>
      </c>
      <c r="O87" s="74">
        <f t="shared" si="14"/>
        <v>2370.6194552482839</v>
      </c>
      <c r="P87" s="72">
        <f>VLOOKUP($E87,'NEA Backsheet'!$D$7:$M$184,P$10,0)</f>
        <v>6672.4007492802848</v>
      </c>
      <c r="Q87" s="73">
        <f>VLOOKUP($E87,'Population All (2014)'!$D$11:$I$188,Q$10,0)</f>
        <v>278258.77100000001</v>
      </c>
      <c r="R87" s="74">
        <f t="shared" si="15"/>
        <v>2397.9121036512752</v>
      </c>
      <c r="S87" s="72">
        <f>VLOOKUP($E87,'NEA Backsheet'!$D$190:$M$367,S$10,0)</f>
        <v>6412.4524001882337</v>
      </c>
      <c r="T87" s="73">
        <f>VLOOKUP($E87,'Population All (2014)'!$D$11:$I$188,T$10,0)</f>
        <v>278258.77100000001</v>
      </c>
      <c r="U87" s="74">
        <f t="shared" si="16"/>
        <v>2304.4924611516499</v>
      </c>
      <c r="V87" s="72">
        <f>VLOOKUP($E87,'NEA Backsheet'!$D$190:$M$367,V$10,0)</f>
        <v>6422.2283717797072</v>
      </c>
      <c r="W87" s="73">
        <f>VLOOKUP($E87,'Population All (2014)'!$D$11:$I$188,W$10,0)</f>
        <v>278258.77100000001</v>
      </c>
      <c r="X87" s="74">
        <f t="shared" si="17"/>
        <v>2308.0057274384021</v>
      </c>
      <c r="Y87" s="72">
        <f>VLOOKUP($E87,'NEA Backsheet'!$D$190:$M$367,Y$10,0)</f>
        <v>6421.9328044731155</v>
      </c>
      <c r="Z87" s="73">
        <f>VLOOKUP($E87,'Population All (2014)'!$D$11:$I$188,Z$10,0)</f>
        <v>278258.77100000001</v>
      </c>
      <c r="AA87" s="74">
        <f t="shared" si="18"/>
        <v>2307.8995071365121</v>
      </c>
      <c r="AB87" s="72">
        <f>VLOOKUP($E87,'NEA Backsheet'!$D$190:$M$367,AB$10,0)</f>
        <v>6416.6125206256775</v>
      </c>
      <c r="AC87" s="73">
        <f>VLOOKUP($E87,'Population All (2014)'!$D$11:$I$188,AC$10,0)</f>
        <v>282566.09999999998</v>
      </c>
      <c r="AD87" s="74">
        <f t="shared" si="19"/>
        <v>2270.8359285228053</v>
      </c>
      <c r="AE87" s="72">
        <f>VLOOKUP($E87,'NEA Backsheet'!$D$7:$M$184,AE$10,0)</f>
        <v>6239.4527123999005</v>
      </c>
      <c r="AF87" s="73">
        <f>VLOOKUP($E87,'Population All (2014)'!$D$11:$I$188,AF$10,0)</f>
        <v>278258.77100000001</v>
      </c>
      <c r="AG87" s="74">
        <f t="shared" si="20"/>
        <v>2242.3202294672319</v>
      </c>
      <c r="AH87" s="72">
        <f>VLOOKUP($E87,'NEA Backsheet'!$D$7:$M$184,AH$10,0)</f>
        <v>6834.0602241057895</v>
      </c>
      <c r="AI87" s="73">
        <f>VLOOKUP($E87,'Population All (2014)'!$D$11:$I$188,AI$10,0)</f>
        <v>278258.77100000001</v>
      </c>
      <c r="AJ87" s="74">
        <f t="shared" si="21"/>
        <v>2456.0089155665069</v>
      </c>
      <c r="AK87" s="72">
        <f>VLOOKUP($E87,'NEA Backsheet'!$D$7:$M$184,AK$10,0)</f>
        <v>6963.4262649408611</v>
      </c>
      <c r="AL87" s="73">
        <f>VLOOKUP($E87,'Population All (2014)'!$D$11:$I$188,AL$10,0)</f>
        <v>278258.77100000001</v>
      </c>
      <c r="AM87" s="74">
        <f t="shared" si="22"/>
        <v>2502.5001871157051</v>
      </c>
      <c r="AN87" s="72">
        <f>VLOOKUP($E87,'NEA Backsheet'!$D$7:$M$184,AN$10,0)</f>
        <v>6664.0825623126966</v>
      </c>
      <c r="AO87" s="73">
        <f>VLOOKUP($E87,'Population All (2014)'!$D$11:$I$188,AO$10,0)</f>
        <v>282566.09999999998</v>
      </c>
      <c r="AP87" s="74">
        <f t="shared" si="23"/>
        <v>2358.4154512210407</v>
      </c>
      <c r="AT87" s="26"/>
    </row>
    <row r="88" spans="1:46" ht="16.5" customHeight="1">
      <c r="A88" s="26"/>
      <c r="B88" s="42" t="s">
        <v>20</v>
      </c>
      <c r="C88" s="43" t="s">
        <v>36</v>
      </c>
      <c r="D88" s="45" t="s">
        <v>64</v>
      </c>
      <c r="E88" s="56" t="s">
        <v>157</v>
      </c>
      <c r="F88" s="57" t="s">
        <v>158</v>
      </c>
      <c r="G88" s="72">
        <f>VLOOKUP($E88,'NEA Backsheet'!$D$7:$M$184,G$10,0)</f>
        <v>5065.0112156243122</v>
      </c>
      <c r="H88" s="73">
        <f>VLOOKUP($E88,'Population All (2014)'!$D$11:$I$188,H$10,0)</f>
        <v>268621.23800000001</v>
      </c>
      <c r="I88" s="74">
        <f t="shared" si="12"/>
        <v>1885.5587344230437</v>
      </c>
      <c r="J88" s="72">
        <f>VLOOKUP($E88,'NEA Backsheet'!$D$7:$M$184,J$10,0)</f>
        <v>4958.212440397554</v>
      </c>
      <c r="K88" s="73">
        <f>VLOOKUP($E88,'Population All (2014)'!$D$11:$I$188,K$10,0)</f>
        <v>268621.23800000001</v>
      </c>
      <c r="L88" s="74">
        <f t="shared" si="13"/>
        <v>1845.8006065765931</v>
      </c>
      <c r="M88" s="72">
        <f>VLOOKUP($E88,'NEA Backsheet'!$D$7:$M$184,M$10,0)</f>
        <v>5419.1415616065133</v>
      </c>
      <c r="N88" s="73">
        <f>VLOOKUP($E88,'Population All (2014)'!$D$11:$I$188,N$10,0)</f>
        <v>268621.23800000001</v>
      </c>
      <c r="O88" s="74">
        <f t="shared" si="14"/>
        <v>2017.3913283827962</v>
      </c>
      <c r="P88" s="72">
        <f>VLOOKUP($E88,'NEA Backsheet'!$D$7:$M$184,P$10,0)</f>
        <v>5390.2582309015752</v>
      </c>
      <c r="Q88" s="73">
        <f>VLOOKUP($E88,'Population All (2014)'!$D$11:$I$188,Q$10,0)</f>
        <v>273505.83600000001</v>
      </c>
      <c r="R88" s="74">
        <f t="shared" si="15"/>
        <v>1970.8019067284456</v>
      </c>
      <c r="S88" s="72">
        <f>VLOOKUP($E88,'NEA Backsheet'!$D$190:$M$367,S$10,0)</f>
        <v>5241.2993700391571</v>
      </c>
      <c r="T88" s="73">
        <f>VLOOKUP($E88,'Population All (2014)'!$D$11:$I$188,T$10,0)</f>
        <v>273505.83600000001</v>
      </c>
      <c r="U88" s="74">
        <f t="shared" si="16"/>
        <v>1916.3391343646347</v>
      </c>
      <c r="V88" s="72">
        <f>VLOOKUP($E88,'NEA Backsheet'!$D$190:$M$367,V$10,0)</f>
        <v>5243.4159495664253</v>
      </c>
      <c r="W88" s="73">
        <f>VLOOKUP($E88,'Population All (2014)'!$D$11:$I$188,W$10,0)</f>
        <v>273505.83600000001</v>
      </c>
      <c r="X88" s="74">
        <f t="shared" si="17"/>
        <v>1917.1130043332696</v>
      </c>
      <c r="Y88" s="72">
        <f>VLOOKUP($E88,'NEA Backsheet'!$D$190:$M$367,Y$10,0)</f>
        <v>5244.5720204535137</v>
      </c>
      <c r="Z88" s="73">
        <f>VLOOKUP($E88,'Population All (2014)'!$D$11:$I$188,Z$10,0)</f>
        <v>273505.83600000001</v>
      </c>
      <c r="AA88" s="74">
        <f t="shared" si="18"/>
        <v>1917.5356903366087</v>
      </c>
      <c r="AB88" s="72">
        <f>VLOOKUP($E88,'NEA Backsheet'!$D$190:$M$367,AB$10,0)</f>
        <v>5318.5371600308008</v>
      </c>
      <c r="AC88" s="73">
        <f>VLOOKUP($E88,'Population All (2014)'!$D$11:$I$188,AC$10,0)</f>
        <v>278150.25199999998</v>
      </c>
      <c r="AD88" s="74">
        <f t="shared" si="19"/>
        <v>1912.109416327547</v>
      </c>
      <c r="AE88" s="72">
        <f>VLOOKUP($E88,'NEA Backsheet'!$D$7:$M$184,AE$10,0)</f>
        <v>5570.8337777734787</v>
      </c>
      <c r="AF88" s="73">
        <f>VLOOKUP($E88,'Population All (2014)'!$D$11:$I$188,AF$10,0)</f>
        <v>273505.83600000001</v>
      </c>
      <c r="AG88" s="74">
        <f t="shared" si="20"/>
        <v>2036.824463874869</v>
      </c>
      <c r="AH88" s="72">
        <f>VLOOKUP($E88,'NEA Backsheet'!$D$7:$M$184,AH$10,0)</f>
        <v>5536.8130373232707</v>
      </c>
      <c r="AI88" s="73">
        <f>VLOOKUP($E88,'Population All (2014)'!$D$11:$I$188,AI$10,0)</f>
        <v>273505.83600000001</v>
      </c>
      <c r="AJ88" s="74">
        <f t="shared" si="21"/>
        <v>2024.3857017088551</v>
      </c>
      <c r="AK88" s="72">
        <f>VLOOKUP($E88,'NEA Backsheet'!$D$7:$M$184,AK$10,0)</f>
        <v>5702.4723416673742</v>
      </c>
      <c r="AL88" s="73">
        <f>VLOOKUP($E88,'Population All (2014)'!$D$11:$I$188,AL$10,0)</f>
        <v>273505.83600000001</v>
      </c>
      <c r="AM88" s="74">
        <f t="shared" si="22"/>
        <v>2084.9545388374727</v>
      </c>
      <c r="AN88" s="72">
        <f>VLOOKUP($E88,'NEA Backsheet'!$D$7:$M$184,AN$10,0)</f>
        <v>5491.1010005724356</v>
      </c>
      <c r="AO88" s="73">
        <f>VLOOKUP($E88,'Population All (2014)'!$D$11:$I$188,AO$10,0)</f>
        <v>278150.25199999998</v>
      </c>
      <c r="AP88" s="74">
        <f t="shared" si="23"/>
        <v>1974.149209317429</v>
      </c>
      <c r="AT88" s="26"/>
    </row>
    <row r="89" spans="1:46" ht="16.5" customHeight="1">
      <c r="A89" s="26"/>
      <c r="B89" s="42" t="s">
        <v>16</v>
      </c>
      <c r="C89" s="43" t="s">
        <v>26</v>
      </c>
      <c r="D89" s="45" t="s">
        <v>46</v>
      </c>
      <c r="E89" s="56" t="s">
        <v>159</v>
      </c>
      <c r="F89" s="57" t="s">
        <v>160</v>
      </c>
      <c r="G89" s="72">
        <f>VLOOKUP($E89,'NEA Backsheet'!$D$7:$M$184,G$10,0)</f>
        <v>4475.4964698406829</v>
      </c>
      <c r="H89" s="73">
        <f>VLOOKUP($E89,'Population All (2014)'!$D$11:$I$188,H$10,0)</f>
        <v>126559.82799999999</v>
      </c>
      <c r="I89" s="74">
        <f t="shared" si="12"/>
        <v>3536.2693996713419</v>
      </c>
      <c r="J89" s="72">
        <f>VLOOKUP($E89,'NEA Backsheet'!$D$7:$M$184,J$10,0)</f>
        <v>4389.9075034947919</v>
      </c>
      <c r="K89" s="73">
        <f>VLOOKUP($E89,'Population All (2014)'!$D$11:$I$188,K$10,0)</f>
        <v>126559.82799999999</v>
      </c>
      <c r="L89" s="74">
        <f t="shared" si="13"/>
        <v>3468.6421219652666</v>
      </c>
      <c r="M89" s="72">
        <f>VLOOKUP($E89,'NEA Backsheet'!$D$7:$M$184,M$10,0)</f>
        <v>4489.8814979895296</v>
      </c>
      <c r="N89" s="73">
        <f>VLOOKUP($E89,'Population All (2014)'!$D$11:$I$188,N$10,0)</f>
        <v>126559.82799999999</v>
      </c>
      <c r="O89" s="74">
        <f t="shared" si="14"/>
        <v>3547.6355878024183</v>
      </c>
      <c r="P89" s="72">
        <f>VLOOKUP($E89,'NEA Backsheet'!$D$7:$M$184,P$10,0)</f>
        <v>4511.8035132046662</v>
      </c>
      <c r="Q89" s="73">
        <f>VLOOKUP($E89,'Population All (2014)'!$D$11:$I$188,Q$10,0)</f>
        <v>126822.442</v>
      </c>
      <c r="R89" s="74">
        <f t="shared" si="15"/>
        <v>3557.5750175230551</v>
      </c>
      <c r="S89" s="72">
        <f>VLOOKUP($E89,'NEA Backsheet'!$D$190:$M$367,S$10,0)</f>
        <v>4412.2236538383895</v>
      </c>
      <c r="T89" s="73">
        <f>VLOOKUP($E89,'Population All (2014)'!$D$11:$I$188,T$10,0)</f>
        <v>126822.442</v>
      </c>
      <c r="U89" s="74">
        <f t="shared" si="16"/>
        <v>3479.0559022971584</v>
      </c>
      <c r="V89" s="72">
        <f>VLOOKUP($E89,'NEA Backsheet'!$D$190:$M$367,V$10,0)</f>
        <v>4389.6243168661358</v>
      </c>
      <c r="W89" s="73">
        <f>VLOOKUP($E89,'Population All (2014)'!$D$11:$I$188,W$10,0)</f>
        <v>126822.442</v>
      </c>
      <c r="X89" s="74">
        <f t="shared" si="17"/>
        <v>3461.2362351973443</v>
      </c>
      <c r="Y89" s="72">
        <f>VLOOKUP($E89,'NEA Backsheet'!$D$190:$M$367,Y$10,0)</f>
        <v>4486.1967500699247</v>
      </c>
      <c r="Z89" s="73">
        <f>VLOOKUP($E89,'Population All (2014)'!$D$11:$I$188,Z$10,0)</f>
        <v>126822.442</v>
      </c>
      <c r="AA89" s="74">
        <f t="shared" si="18"/>
        <v>3537.3839829309745</v>
      </c>
      <c r="AB89" s="72">
        <f>VLOOKUP($E89,'NEA Backsheet'!$D$190:$M$367,AB$10,0)</f>
        <v>4431.883831452742</v>
      </c>
      <c r="AC89" s="73">
        <f>VLOOKUP($E89,'Population All (2014)'!$D$11:$I$188,AC$10,0)</f>
        <v>127097.992</v>
      </c>
      <c r="AD89" s="74">
        <f t="shared" si="19"/>
        <v>3486.9817860322623</v>
      </c>
      <c r="AE89" s="72">
        <f>VLOOKUP($E89,'NEA Backsheet'!$D$7:$M$184,AE$10,0)</f>
        <v>4692.7882228706003</v>
      </c>
      <c r="AF89" s="73">
        <f>VLOOKUP($E89,'Population All (2014)'!$D$11:$I$188,AF$10,0)</f>
        <v>126822.442</v>
      </c>
      <c r="AG89" s="74">
        <f t="shared" si="20"/>
        <v>3700.2821810280238</v>
      </c>
      <c r="AH89" s="72">
        <f>VLOOKUP($E89,'NEA Backsheet'!$D$7:$M$184,AH$10,0)</f>
        <v>4754.573327262352</v>
      </c>
      <c r="AI89" s="73">
        <f>VLOOKUP($E89,'Population All (2014)'!$D$11:$I$188,AI$10,0)</f>
        <v>126822.442</v>
      </c>
      <c r="AJ89" s="74">
        <f t="shared" si="21"/>
        <v>3748.9999816139416</v>
      </c>
      <c r="AK89" s="72">
        <f>VLOOKUP($E89,'NEA Backsheet'!$D$7:$M$184,AK$10,0)</f>
        <v>4772.0043651754286</v>
      </c>
      <c r="AL89" s="73">
        <f>VLOOKUP($E89,'Population All (2014)'!$D$11:$I$188,AL$10,0)</f>
        <v>126822.442</v>
      </c>
      <c r="AM89" s="74">
        <f t="shared" si="22"/>
        <v>3762.7444243467799</v>
      </c>
      <c r="AN89" s="72">
        <f>VLOOKUP($E89,'NEA Backsheet'!$D$7:$M$184,AN$10,0)</f>
        <v>4631.6201486517784</v>
      </c>
      <c r="AO89" s="73">
        <f>VLOOKUP($E89,'Population All (2014)'!$D$11:$I$188,AO$10,0)</f>
        <v>127097.992</v>
      </c>
      <c r="AP89" s="74">
        <f t="shared" si="23"/>
        <v>3644.1332201784735</v>
      </c>
      <c r="AT89" s="26"/>
    </row>
    <row r="90" spans="1:46" ht="16.5" customHeight="1">
      <c r="A90" s="26"/>
      <c r="B90" s="42" t="s">
        <v>20</v>
      </c>
      <c r="C90" s="43" t="s">
        <v>36</v>
      </c>
      <c r="D90" s="45" t="s">
        <v>64</v>
      </c>
      <c r="E90" s="56" t="s">
        <v>161</v>
      </c>
      <c r="F90" s="57" t="s">
        <v>162</v>
      </c>
      <c r="G90" s="72">
        <f>VLOOKUP($E90,'NEA Backsheet'!$D$7:$M$184,G$10,0)</f>
        <v>4326.545850472754</v>
      </c>
      <c r="H90" s="73">
        <f>VLOOKUP($E90,'Population All (2014)'!$D$11:$I$188,H$10,0)</f>
        <v>180479.682</v>
      </c>
      <c r="I90" s="74">
        <f t="shared" si="12"/>
        <v>2397.2481569824322</v>
      </c>
      <c r="J90" s="72">
        <f>VLOOKUP($E90,'NEA Backsheet'!$D$7:$M$184,J$10,0)</f>
        <v>4168.216246656576</v>
      </c>
      <c r="K90" s="73">
        <f>VLOOKUP($E90,'Population All (2014)'!$D$11:$I$188,K$10,0)</f>
        <v>180479.682</v>
      </c>
      <c r="L90" s="74">
        <f t="shared" si="13"/>
        <v>2309.5210499409991</v>
      </c>
      <c r="M90" s="72">
        <f>VLOOKUP($E90,'NEA Backsheet'!$D$7:$M$184,M$10,0)</f>
        <v>3967.4262938601109</v>
      </c>
      <c r="N90" s="73">
        <f>VLOOKUP($E90,'Population All (2014)'!$D$11:$I$188,N$10,0)</f>
        <v>180479.682</v>
      </c>
      <c r="O90" s="74">
        <f t="shared" si="14"/>
        <v>2198.2675556022482</v>
      </c>
      <c r="P90" s="72">
        <f>VLOOKUP($E90,'NEA Backsheet'!$D$7:$M$184,P$10,0)</f>
        <v>3893.2433854273868</v>
      </c>
      <c r="Q90" s="73">
        <f>VLOOKUP($E90,'Population All (2014)'!$D$11:$I$188,Q$10,0)</f>
        <v>182005.07199999999</v>
      </c>
      <c r="R90" s="74">
        <f t="shared" si="15"/>
        <v>2139.0851049620128</v>
      </c>
      <c r="S90" s="72">
        <f>VLOOKUP($E90,'NEA Backsheet'!$D$190:$M$367,S$10,0)</f>
        <v>4267.9564357380386</v>
      </c>
      <c r="T90" s="73">
        <f>VLOOKUP($E90,'Population All (2014)'!$D$11:$I$188,T$10,0)</f>
        <v>182005.07199999999</v>
      </c>
      <c r="U90" s="74">
        <f t="shared" si="16"/>
        <v>2344.9656588350676</v>
      </c>
      <c r="V90" s="72">
        <f>VLOOKUP($E90,'NEA Backsheet'!$D$190:$M$367,V$10,0)</f>
        <v>4299.8259809306019</v>
      </c>
      <c r="W90" s="73">
        <f>VLOOKUP($E90,'Population All (2014)'!$D$11:$I$188,W$10,0)</f>
        <v>182005.07199999999</v>
      </c>
      <c r="X90" s="74">
        <f t="shared" si="17"/>
        <v>2362.4759099738726</v>
      </c>
      <c r="Y90" s="72">
        <f>VLOOKUP($E90,'NEA Backsheet'!$D$190:$M$367,Y$10,0)</f>
        <v>4276.9380910876607</v>
      </c>
      <c r="Z90" s="73">
        <f>VLOOKUP($E90,'Population All (2014)'!$D$11:$I$188,Z$10,0)</f>
        <v>182005.07199999999</v>
      </c>
      <c r="AA90" s="74">
        <f t="shared" si="18"/>
        <v>2349.9004967771784</v>
      </c>
      <c r="AB90" s="72">
        <f>VLOOKUP($E90,'NEA Backsheet'!$D$190:$M$367,AB$10,0)</f>
        <v>4263.9173841279471</v>
      </c>
      <c r="AC90" s="73">
        <f>VLOOKUP($E90,'Population All (2014)'!$D$11:$I$188,AC$10,0)</f>
        <v>183361.43799999999</v>
      </c>
      <c r="AD90" s="74">
        <f t="shared" si="19"/>
        <v>2325.4166364729026</v>
      </c>
      <c r="AE90" s="72">
        <f>VLOOKUP($E90,'NEA Backsheet'!$D$7:$M$184,AE$10,0)</f>
        <v>3885.1510336167948</v>
      </c>
      <c r="AF90" s="73">
        <f>VLOOKUP($E90,'Population All (2014)'!$D$11:$I$188,AF$10,0)</f>
        <v>182005.07199999999</v>
      </c>
      <c r="AG90" s="74">
        <f t="shared" si="20"/>
        <v>2134.6388817212714</v>
      </c>
      <c r="AH90" s="72">
        <f>VLOOKUP($E90,'NEA Backsheet'!$D$7:$M$184,AH$10,0)</f>
        <v>3917.5090485596547</v>
      </c>
      <c r="AI90" s="73">
        <f>VLOOKUP($E90,'Population All (2014)'!$D$11:$I$188,AI$10,0)</f>
        <v>182005.07199999999</v>
      </c>
      <c r="AJ90" s="74">
        <f t="shared" si="21"/>
        <v>2152.4175153534488</v>
      </c>
      <c r="AK90" s="72">
        <f>VLOOKUP($E90,'NEA Backsheet'!$D$7:$M$184,AK$10,0)</f>
        <v>4128.4247936506326</v>
      </c>
      <c r="AL90" s="73">
        <f>VLOOKUP($E90,'Population All (2014)'!$D$11:$I$188,AL$10,0)</f>
        <v>182005.07199999999</v>
      </c>
      <c r="AM90" s="74">
        <f t="shared" si="22"/>
        <v>2268.3020578957453</v>
      </c>
      <c r="AN90" s="72">
        <f>VLOOKUP($E90,'NEA Backsheet'!$D$7:$M$184,AN$10,0)</f>
        <v>3933.055012278458</v>
      </c>
      <c r="AO90" s="73">
        <f>VLOOKUP($E90,'Population All (2014)'!$D$11:$I$188,AO$10,0)</f>
        <v>183361.43799999999</v>
      </c>
      <c r="AP90" s="74">
        <f t="shared" si="23"/>
        <v>2144.9739133691014</v>
      </c>
      <c r="AT90" s="26"/>
    </row>
    <row r="91" spans="1:46" ht="16.5" customHeight="1">
      <c r="A91" s="26"/>
      <c r="B91" s="42" t="s">
        <v>22</v>
      </c>
      <c r="C91" s="43" t="s">
        <v>38</v>
      </c>
      <c r="D91" s="45" t="s">
        <v>62</v>
      </c>
      <c r="E91" s="56" t="s">
        <v>163</v>
      </c>
      <c r="F91" s="57" t="s">
        <v>164</v>
      </c>
      <c r="G91" s="72">
        <f>VLOOKUP($E91,'NEA Backsheet'!$D$7:$M$184,G$10,0)</f>
        <v>28815.093359386079</v>
      </c>
      <c r="H91" s="73">
        <f>VLOOKUP($E91,'Population All (2014)'!$D$11:$I$188,H$10,0)</f>
        <v>1353992.9880000001</v>
      </c>
      <c r="I91" s="74">
        <f t="shared" si="12"/>
        <v>2128.1567640870294</v>
      </c>
      <c r="J91" s="72">
        <f>VLOOKUP($E91,'NEA Backsheet'!$D$7:$M$184,J$10,0)</f>
        <v>28981.938805081329</v>
      </c>
      <c r="K91" s="73">
        <f>VLOOKUP($E91,'Population All (2014)'!$D$11:$I$188,K$10,0)</f>
        <v>1353992.9880000001</v>
      </c>
      <c r="L91" s="74">
        <f t="shared" si="13"/>
        <v>2140.4792389575746</v>
      </c>
      <c r="M91" s="72">
        <f>VLOOKUP($E91,'NEA Backsheet'!$D$7:$M$184,M$10,0)</f>
        <v>29757.162304591777</v>
      </c>
      <c r="N91" s="73">
        <f>VLOOKUP($E91,'Population All (2014)'!$D$11:$I$188,N$10,0)</f>
        <v>1353992.9880000001</v>
      </c>
      <c r="O91" s="74">
        <f t="shared" si="14"/>
        <v>2197.7338559593613</v>
      </c>
      <c r="P91" s="72">
        <f>VLOOKUP($E91,'NEA Backsheet'!$D$7:$M$184,P$10,0)</f>
        <v>30236.364219077099</v>
      </c>
      <c r="Q91" s="73">
        <f>VLOOKUP($E91,'Population All (2014)'!$D$11:$I$188,Q$10,0)</f>
        <v>1362361.3239999998</v>
      </c>
      <c r="R91" s="74">
        <f t="shared" si="15"/>
        <v>2219.4085876058753</v>
      </c>
      <c r="S91" s="72">
        <f>VLOOKUP($E91,'NEA Backsheet'!$D$190:$M$367,S$10,0)</f>
        <v>29911.896851743903</v>
      </c>
      <c r="T91" s="73">
        <f>VLOOKUP($E91,'Population All (2014)'!$D$11:$I$188,T$10,0)</f>
        <v>1362361.3239999998</v>
      </c>
      <c r="U91" s="74">
        <f t="shared" si="16"/>
        <v>2195.5920448416891</v>
      </c>
      <c r="V91" s="72">
        <f>VLOOKUP($E91,'NEA Backsheet'!$D$190:$M$367,V$10,0)</f>
        <v>29677.493615334217</v>
      </c>
      <c r="W91" s="73">
        <f>VLOOKUP($E91,'Population All (2014)'!$D$11:$I$188,W$10,0)</f>
        <v>1362361.3239999998</v>
      </c>
      <c r="X91" s="74">
        <f t="shared" si="17"/>
        <v>2178.3863863808733</v>
      </c>
      <c r="Y91" s="72">
        <f>VLOOKUP($E91,'NEA Backsheet'!$D$190:$M$367,Y$10,0)</f>
        <v>28752.494393141485</v>
      </c>
      <c r="Z91" s="73">
        <f>VLOOKUP($E91,'Population All (2014)'!$D$11:$I$188,Z$10,0)</f>
        <v>1362361.3239999998</v>
      </c>
      <c r="AA91" s="74">
        <f t="shared" si="18"/>
        <v>2110.4896246409803</v>
      </c>
      <c r="AB91" s="72">
        <f>VLOOKUP($E91,'NEA Backsheet'!$D$190:$M$367,AB$10,0)</f>
        <v>29826.289820228827</v>
      </c>
      <c r="AC91" s="73">
        <f>VLOOKUP($E91,'Population All (2014)'!$D$11:$I$188,AC$10,0)</f>
        <v>1370793.6680000001</v>
      </c>
      <c r="AD91" s="74">
        <f t="shared" si="19"/>
        <v>2175.8409391944188</v>
      </c>
      <c r="AE91" s="72">
        <f>VLOOKUP($E91,'NEA Backsheet'!$D$7:$M$184,AE$10,0)</f>
        <v>30682.974586369673</v>
      </c>
      <c r="AF91" s="73">
        <f>VLOOKUP($E91,'Population All (2014)'!$D$11:$I$188,AF$10,0)</f>
        <v>1362361.3239999998</v>
      </c>
      <c r="AG91" s="74">
        <f t="shared" si="20"/>
        <v>2252.1906667375179</v>
      </c>
      <c r="AH91" s="72">
        <f>VLOOKUP($E91,'NEA Backsheet'!$D$7:$M$184,AH$10,0)</f>
        <v>31390.640696640661</v>
      </c>
      <c r="AI91" s="73">
        <f>VLOOKUP($E91,'Population All (2014)'!$D$11:$I$188,AI$10,0)</f>
        <v>1362361.3239999998</v>
      </c>
      <c r="AJ91" s="74">
        <f t="shared" si="21"/>
        <v>2304.1347507190881</v>
      </c>
      <c r="AK91" s="72">
        <f>VLOOKUP($E91,'NEA Backsheet'!$D$7:$M$184,AK$10,0)</f>
        <v>32375.639781062666</v>
      </c>
      <c r="AL91" s="73">
        <f>VLOOKUP($E91,'Population All (2014)'!$D$11:$I$188,AL$10,0)</f>
        <v>1362361.3239999998</v>
      </c>
      <c r="AM91" s="74">
        <f t="shared" si="22"/>
        <v>2376.4356203246616</v>
      </c>
      <c r="AN91" s="72">
        <f>VLOOKUP($E91,'NEA Backsheet'!$D$7:$M$184,AN$10,0)</f>
        <v>32111.693178334404</v>
      </c>
      <c r="AO91" s="73">
        <f>VLOOKUP($E91,'Population All (2014)'!$D$11:$I$188,AO$10,0)</f>
        <v>1370793.6680000001</v>
      </c>
      <c r="AP91" s="74">
        <f t="shared" si="23"/>
        <v>2342.5621176953382</v>
      </c>
      <c r="AT91" s="26"/>
    </row>
    <row r="92" spans="1:46" ht="16.5" customHeight="1">
      <c r="A92" s="26"/>
      <c r="B92" s="42" t="s">
        <v>20</v>
      </c>
      <c r="C92" s="43" t="s">
        <v>36</v>
      </c>
      <c r="D92" s="45" t="s">
        <v>64</v>
      </c>
      <c r="E92" s="56" t="s">
        <v>165</v>
      </c>
      <c r="F92" s="57" t="s">
        <v>166</v>
      </c>
      <c r="G92" s="72">
        <f>VLOOKUP($E92,'NEA Backsheet'!$D$7:$M$184,G$10,0)</f>
        <v>5857.0846647365488</v>
      </c>
      <c r="H92" s="73">
        <f>VLOOKUP($E92,'Population All (2014)'!$D$11:$I$188,H$10,0)</f>
        <v>272248.16600000003</v>
      </c>
      <c r="I92" s="74">
        <f t="shared" si="12"/>
        <v>2151.3770876004901</v>
      </c>
      <c r="J92" s="72">
        <f>VLOOKUP($E92,'NEA Backsheet'!$D$7:$M$184,J$10,0)</f>
        <v>5674.3646362562367</v>
      </c>
      <c r="K92" s="73">
        <f>VLOOKUP($E92,'Population All (2014)'!$D$11:$I$188,K$10,0)</f>
        <v>272248.16600000003</v>
      </c>
      <c r="L92" s="74">
        <f t="shared" si="13"/>
        <v>2084.2618408148378</v>
      </c>
      <c r="M92" s="72">
        <f>VLOOKUP($E92,'NEA Backsheet'!$D$7:$M$184,M$10,0)</f>
        <v>5818.3854982152898</v>
      </c>
      <c r="N92" s="73">
        <f>VLOOKUP($E92,'Population All (2014)'!$D$11:$I$188,N$10,0)</f>
        <v>272248.16600000003</v>
      </c>
      <c r="O92" s="74">
        <f t="shared" si="14"/>
        <v>2137.1624219555952</v>
      </c>
      <c r="P92" s="72">
        <f>VLOOKUP($E92,'NEA Backsheet'!$D$7:$M$184,P$10,0)</f>
        <v>5739.0124100048261</v>
      </c>
      <c r="Q92" s="73">
        <f>VLOOKUP($E92,'Population All (2014)'!$D$11:$I$188,Q$10,0)</f>
        <v>276044.46299999999</v>
      </c>
      <c r="R92" s="74">
        <f t="shared" si="15"/>
        <v>2079.0173972824177</v>
      </c>
      <c r="S92" s="72">
        <f>VLOOKUP($E92,'NEA Backsheet'!$D$190:$M$367,S$10,0)</f>
        <v>5880.3066677604775</v>
      </c>
      <c r="T92" s="73">
        <f>VLOOKUP($E92,'Population All (2014)'!$D$11:$I$188,T$10,0)</f>
        <v>276044.46299999999</v>
      </c>
      <c r="U92" s="74">
        <f t="shared" si="16"/>
        <v>2130.2027230883014</v>
      </c>
      <c r="V92" s="72">
        <f>VLOOKUP($E92,'NEA Backsheet'!$D$190:$M$367,V$10,0)</f>
        <v>5935.0896090653087</v>
      </c>
      <c r="W92" s="73">
        <f>VLOOKUP($E92,'Population All (2014)'!$D$11:$I$188,W$10,0)</f>
        <v>276044.46299999999</v>
      </c>
      <c r="X92" s="74">
        <f t="shared" si="17"/>
        <v>2150.0484177671442</v>
      </c>
      <c r="Y92" s="72">
        <f>VLOOKUP($E92,'NEA Backsheet'!$D$190:$M$367,Y$10,0)</f>
        <v>5859.4493675407693</v>
      </c>
      <c r="Z92" s="73">
        <f>VLOOKUP($E92,'Population All (2014)'!$D$11:$I$188,Z$10,0)</f>
        <v>276044.46299999999</v>
      </c>
      <c r="AA92" s="74">
        <f t="shared" si="18"/>
        <v>2122.6469474740993</v>
      </c>
      <c r="AB92" s="72">
        <f>VLOOKUP($E92,'NEA Backsheet'!$D$190:$M$367,AB$10,0)</f>
        <v>5735.1486232128264</v>
      </c>
      <c r="AC92" s="73">
        <f>VLOOKUP($E92,'Population All (2014)'!$D$11:$I$188,AC$10,0)</f>
        <v>279518.81599999999</v>
      </c>
      <c r="AD92" s="74">
        <f t="shared" si="19"/>
        <v>2051.7934017053171</v>
      </c>
      <c r="AE92" s="72">
        <f>VLOOKUP($E92,'NEA Backsheet'!$D$7:$M$184,AE$10,0)</f>
        <v>5694.3103967427014</v>
      </c>
      <c r="AF92" s="73">
        <f>VLOOKUP($E92,'Population All (2014)'!$D$11:$I$188,AF$10,0)</f>
        <v>276044.46299999999</v>
      </c>
      <c r="AG92" s="74">
        <f t="shared" si="20"/>
        <v>2062.823624447306</v>
      </c>
      <c r="AH92" s="72">
        <f>VLOOKUP($E92,'NEA Backsheet'!$D$7:$M$184,AH$10,0)</f>
        <v>5661.3968799082131</v>
      </c>
      <c r="AI92" s="73">
        <f>VLOOKUP($E92,'Population All (2014)'!$D$11:$I$188,AI$10,0)</f>
        <v>276044.46299999999</v>
      </c>
      <c r="AJ92" s="74">
        <f t="shared" si="21"/>
        <v>2050.9003580007375</v>
      </c>
      <c r="AK92" s="72">
        <f>VLOOKUP($E92,'NEA Backsheet'!$D$7:$M$184,AK$10,0)</f>
        <v>5821.3396448159865</v>
      </c>
      <c r="AL92" s="73">
        <f>VLOOKUP($E92,'Population All (2014)'!$D$11:$I$188,AL$10,0)</f>
        <v>276044.46299999999</v>
      </c>
      <c r="AM92" s="74">
        <f t="shared" si="22"/>
        <v>2108.8413009812798</v>
      </c>
      <c r="AN92" s="72">
        <f>VLOOKUP($E92,'NEA Backsheet'!$D$7:$M$184,AN$10,0)</f>
        <v>5550.7552365782194</v>
      </c>
      <c r="AO92" s="73">
        <f>VLOOKUP($E92,'Population All (2014)'!$D$11:$I$188,AO$10,0)</f>
        <v>279518.81599999999</v>
      </c>
      <c r="AP92" s="74">
        <f t="shared" si="23"/>
        <v>1985.8252535593954</v>
      </c>
      <c r="AT92" s="26"/>
    </row>
    <row r="93" spans="1:46" ht="16.5" customHeight="1">
      <c r="A93" s="26"/>
      <c r="B93" s="42" t="s">
        <v>20</v>
      </c>
      <c r="C93" s="43" t="s">
        <v>36</v>
      </c>
      <c r="D93" s="45" t="s">
        <v>64</v>
      </c>
      <c r="E93" s="56" t="s">
        <v>167</v>
      </c>
      <c r="F93" s="57" t="s">
        <v>168</v>
      </c>
      <c r="G93" s="72">
        <f>VLOOKUP($E93,'NEA Backsheet'!$D$7:$M$184,G$10,0)</f>
        <v>4890.5666434951063</v>
      </c>
      <c r="H93" s="73">
        <f>VLOOKUP($E93,'Population All (2014)'!$D$11:$I$188,H$10,0)</f>
        <v>249146.99299999999</v>
      </c>
      <c r="I93" s="74">
        <f t="shared" si="12"/>
        <v>1962.9242097636341</v>
      </c>
      <c r="J93" s="72">
        <f>VLOOKUP($E93,'NEA Backsheet'!$D$7:$M$184,J$10,0)</f>
        <v>4762.1840096125698</v>
      </c>
      <c r="K93" s="73">
        <f>VLOOKUP($E93,'Population All (2014)'!$D$11:$I$188,K$10,0)</f>
        <v>249146.99299999999</v>
      </c>
      <c r="L93" s="74">
        <f t="shared" si="13"/>
        <v>1911.3953382582347</v>
      </c>
      <c r="M93" s="72">
        <f>VLOOKUP($E93,'NEA Backsheet'!$D$7:$M$184,M$10,0)</f>
        <v>5207.240777189726</v>
      </c>
      <c r="N93" s="73">
        <f>VLOOKUP($E93,'Population All (2014)'!$D$11:$I$188,N$10,0)</f>
        <v>249146.99299999999</v>
      </c>
      <c r="O93" s="74">
        <f t="shared" si="14"/>
        <v>2090.027543374656</v>
      </c>
      <c r="P93" s="72">
        <f>VLOOKUP($E93,'NEA Backsheet'!$D$7:$M$184,P$10,0)</f>
        <v>5506.3076086795818</v>
      </c>
      <c r="Q93" s="73">
        <f>VLOOKUP($E93,'Population All (2014)'!$D$11:$I$188,Q$10,0)</f>
        <v>251959.723</v>
      </c>
      <c r="R93" s="74">
        <f t="shared" si="15"/>
        <v>2185.3919916714553</v>
      </c>
      <c r="S93" s="72">
        <f>VLOOKUP($E93,'NEA Backsheet'!$D$190:$M$367,S$10,0)</f>
        <v>5023.0352932700725</v>
      </c>
      <c r="T93" s="73">
        <f>VLOOKUP($E93,'Population All (2014)'!$D$11:$I$188,T$10,0)</f>
        <v>251959.723</v>
      </c>
      <c r="U93" s="74">
        <f t="shared" si="16"/>
        <v>1993.5866072015297</v>
      </c>
      <c r="V93" s="72">
        <f>VLOOKUP($E93,'NEA Backsheet'!$D$190:$M$367,V$10,0)</f>
        <v>4841.8032154319644</v>
      </c>
      <c r="W93" s="73">
        <f>VLOOKUP($E93,'Population All (2014)'!$D$11:$I$188,W$10,0)</f>
        <v>251959.723</v>
      </c>
      <c r="X93" s="74">
        <f t="shared" si="17"/>
        <v>1921.6576196315173</v>
      </c>
      <c r="Y93" s="72">
        <f>VLOOKUP($E93,'NEA Backsheet'!$D$190:$M$367,Y$10,0)</f>
        <v>4929.9223135305128</v>
      </c>
      <c r="Z93" s="73">
        <f>VLOOKUP($E93,'Population All (2014)'!$D$11:$I$188,Z$10,0)</f>
        <v>251959.723</v>
      </c>
      <c r="AA93" s="74">
        <f t="shared" si="18"/>
        <v>1956.6311054924097</v>
      </c>
      <c r="AB93" s="72">
        <f>VLOOKUP($E93,'NEA Backsheet'!$D$190:$M$367,AB$10,0)</f>
        <v>4839.4458482772525</v>
      </c>
      <c r="AC93" s="73">
        <f>VLOOKUP($E93,'Population All (2014)'!$D$11:$I$188,AC$10,0)</f>
        <v>254664.644</v>
      </c>
      <c r="AD93" s="74">
        <f t="shared" si="19"/>
        <v>1900.3210544912754</v>
      </c>
      <c r="AE93" s="72">
        <f>VLOOKUP($E93,'NEA Backsheet'!$D$7:$M$184,AE$10,0)</f>
        <v>5633.6184532788511</v>
      </c>
      <c r="AF93" s="73">
        <f>VLOOKUP($E93,'Population All (2014)'!$D$11:$I$188,AF$10,0)</f>
        <v>251959.723</v>
      </c>
      <c r="AG93" s="74">
        <f t="shared" si="20"/>
        <v>2235.9202439982246</v>
      </c>
      <c r="AH93" s="72">
        <f>VLOOKUP($E93,'NEA Backsheet'!$D$7:$M$184,AH$10,0)</f>
        <v>5738.1584974938805</v>
      </c>
      <c r="AI93" s="73">
        <f>VLOOKUP($E93,'Population All (2014)'!$D$11:$I$188,AI$10,0)</f>
        <v>251959.723</v>
      </c>
      <c r="AJ93" s="74">
        <f t="shared" si="21"/>
        <v>2277.4110199723791</v>
      </c>
      <c r="AK93" s="72">
        <f>VLOOKUP($E93,'NEA Backsheet'!$D$7:$M$184,AK$10,0)</f>
        <v>5505.2258132685729</v>
      </c>
      <c r="AL93" s="73">
        <f>VLOOKUP($E93,'Population All (2014)'!$D$11:$I$188,AL$10,0)</f>
        <v>251959.723</v>
      </c>
      <c r="AM93" s="74">
        <f t="shared" si="22"/>
        <v>2184.9626391550578</v>
      </c>
      <c r="AN93" s="72">
        <f>VLOOKUP($E93,'NEA Backsheet'!$D$7:$M$184,AN$10,0)</f>
        <v>5130.5713960491148</v>
      </c>
      <c r="AO93" s="73">
        <f>VLOOKUP($E93,'Population All (2014)'!$D$11:$I$188,AO$10,0)</f>
        <v>254664.644</v>
      </c>
      <c r="AP93" s="74">
        <f t="shared" si="23"/>
        <v>2014.6382770154441</v>
      </c>
      <c r="AT93" s="26"/>
    </row>
    <row r="94" spans="1:46" ht="16.5" customHeight="1">
      <c r="A94" s="26"/>
      <c r="B94" s="42" t="s">
        <v>16</v>
      </c>
      <c r="C94" s="43" t="s">
        <v>24</v>
      </c>
      <c r="D94" s="45" t="s">
        <v>44</v>
      </c>
      <c r="E94" s="56" t="s">
        <v>169</v>
      </c>
      <c r="F94" s="57" t="s">
        <v>170</v>
      </c>
      <c r="G94" s="72">
        <f>VLOOKUP($E94,'NEA Backsheet'!$D$7:$M$184,G$10,0)</f>
        <v>2768.9482543010777</v>
      </c>
      <c r="H94" s="73">
        <f>VLOOKUP($E94,'Population All (2014)'!$D$11:$I$188,H$10,0)</f>
        <v>92717.260999999999</v>
      </c>
      <c r="I94" s="74">
        <f t="shared" si="12"/>
        <v>2986.443111494717</v>
      </c>
      <c r="J94" s="72">
        <f>VLOOKUP($E94,'NEA Backsheet'!$D$7:$M$184,J$10,0)</f>
        <v>2826.8877199954968</v>
      </c>
      <c r="K94" s="73">
        <f>VLOOKUP($E94,'Population All (2014)'!$D$11:$I$188,K$10,0)</f>
        <v>92717.260999999999</v>
      </c>
      <c r="L94" s="74">
        <f t="shared" si="13"/>
        <v>3048.933596081421</v>
      </c>
      <c r="M94" s="72">
        <f>VLOOKUP($E94,'NEA Backsheet'!$D$7:$M$184,M$10,0)</f>
        <v>2978.4946335254544</v>
      </c>
      <c r="N94" s="73">
        <f>VLOOKUP($E94,'Population All (2014)'!$D$11:$I$188,N$10,0)</f>
        <v>92717.260999999999</v>
      </c>
      <c r="O94" s="74">
        <f t="shared" si="14"/>
        <v>3212.4489026109759</v>
      </c>
      <c r="P94" s="72">
        <f>VLOOKUP($E94,'NEA Backsheet'!$D$7:$M$184,P$10,0)</f>
        <v>3221.5769473404525</v>
      </c>
      <c r="Q94" s="73">
        <f>VLOOKUP($E94,'Population All (2014)'!$D$11:$I$188,Q$10,0)</f>
        <v>92899.232000000004</v>
      </c>
      <c r="R94" s="74">
        <f t="shared" si="15"/>
        <v>3467.8187084909941</v>
      </c>
      <c r="S94" s="72">
        <f>VLOOKUP($E94,'NEA Backsheet'!$D$190:$M$367,S$10,0)</f>
        <v>2905.2139413625346</v>
      </c>
      <c r="T94" s="73">
        <f>VLOOKUP($E94,'Population All (2014)'!$D$11:$I$188,T$10,0)</f>
        <v>92899.232000000004</v>
      </c>
      <c r="U94" s="74">
        <f t="shared" si="16"/>
        <v>3127.2744443813431</v>
      </c>
      <c r="V94" s="72">
        <f>VLOOKUP($E94,'NEA Backsheet'!$D$190:$M$367,V$10,0)</f>
        <v>2872.5032391134932</v>
      </c>
      <c r="W94" s="73">
        <f>VLOOKUP($E94,'Population All (2014)'!$D$11:$I$188,W$10,0)</f>
        <v>92899.232000000004</v>
      </c>
      <c r="X94" s="74">
        <f t="shared" si="17"/>
        <v>3092.0634942530992</v>
      </c>
      <c r="Y94" s="72">
        <f>VLOOKUP($E94,'NEA Backsheet'!$D$190:$M$367,Y$10,0)</f>
        <v>3035.44502644465</v>
      </c>
      <c r="Z94" s="73">
        <f>VLOOKUP($E94,'Population All (2014)'!$D$11:$I$188,Z$10,0)</f>
        <v>92899.232000000004</v>
      </c>
      <c r="AA94" s="74">
        <f t="shared" si="18"/>
        <v>3267.4597637627935</v>
      </c>
      <c r="AB94" s="72">
        <f>VLOOKUP($E94,'NEA Backsheet'!$D$190:$M$367,AB$10,0)</f>
        <v>2819.223913530861</v>
      </c>
      <c r="AC94" s="73">
        <f>VLOOKUP($E94,'Population All (2014)'!$D$11:$I$188,AC$10,0)</f>
        <v>93102.441999999995</v>
      </c>
      <c r="AD94" s="74">
        <f t="shared" si="19"/>
        <v>3028.0880425573168</v>
      </c>
      <c r="AE94" s="72">
        <f>VLOOKUP($E94,'NEA Backsheet'!$D$7:$M$184,AE$10,0)</f>
        <v>3139.0384693420356</v>
      </c>
      <c r="AF94" s="73">
        <f>VLOOKUP($E94,'Population All (2014)'!$D$11:$I$188,AF$10,0)</f>
        <v>92899.232000000004</v>
      </c>
      <c r="AG94" s="74">
        <f t="shared" si="20"/>
        <v>3378.9713884201274</v>
      </c>
      <c r="AH94" s="72">
        <f>VLOOKUP($E94,'NEA Backsheet'!$D$7:$M$184,AH$10,0)</f>
        <v>3161.3112243706632</v>
      </c>
      <c r="AI94" s="73">
        <f>VLOOKUP($E94,'Population All (2014)'!$D$11:$I$188,AI$10,0)</f>
        <v>92899.232000000004</v>
      </c>
      <c r="AJ94" s="74">
        <f t="shared" si="21"/>
        <v>3402.9465651240939</v>
      </c>
      <c r="AK94" s="72">
        <f>VLOOKUP($E94,'NEA Backsheet'!$D$7:$M$184,AK$10,0)</f>
        <v>3272.3281107016232</v>
      </c>
      <c r="AL94" s="73">
        <f>VLOOKUP($E94,'Population All (2014)'!$D$11:$I$188,AL$10,0)</f>
        <v>92899.232000000004</v>
      </c>
      <c r="AM94" s="74">
        <f t="shared" si="22"/>
        <v>3522.449045328623</v>
      </c>
      <c r="AN94" s="72">
        <f>VLOOKUP($E94,'NEA Backsheet'!$D$7:$M$184,AN$10,0)</f>
        <v>3264.4924446697792</v>
      </c>
      <c r="AO94" s="73">
        <f>VLOOKUP($E94,'Population All (2014)'!$D$11:$I$188,AO$10,0)</f>
        <v>93102.441999999995</v>
      </c>
      <c r="AP94" s="74">
        <f t="shared" si="23"/>
        <v>3506.3445969223658</v>
      </c>
      <c r="AT94" s="26"/>
    </row>
    <row r="95" spans="1:46" ht="16.5" customHeight="1">
      <c r="A95" s="26"/>
      <c r="B95" s="42" t="s">
        <v>20</v>
      </c>
      <c r="C95" s="43" t="s">
        <v>36</v>
      </c>
      <c r="D95" s="45" t="s">
        <v>64</v>
      </c>
      <c r="E95" s="56" t="s">
        <v>171</v>
      </c>
      <c r="F95" s="57" t="s">
        <v>172</v>
      </c>
      <c r="G95" s="72">
        <f>VLOOKUP($E95,'NEA Backsheet'!$D$7:$M$184,G$10,0)</f>
        <v>6376.9142948835606</v>
      </c>
      <c r="H95" s="73">
        <f>VLOOKUP($E95,'Population All (2014)'!$D$11:$I$188,H$10,0)</f>
        <v>248643.679</v>
      </c>
      <c r="I95" s="74">
        <f t="shared" si="12"/>
        <v>2564.6798344242488</v>
      </c>
      <c r="J95" s="72">
        <f>VLOOKUP($E95,'NEA Backsheet'!$D$7:$M$184,J$10,0)</f>
        <v>6150.7425230896806</v>
      </c>
      <c r="K95" s="73">
        <f>VLOOKUP($E95,'Population All (2014)'!$D$11:$I$188,K$10,0)</f>
        <v>248643.679</v>
      </c>
      <c r="L95" s="74">
        <f t="shared" si="13"/>
        <v>2473.7176299139624</v>
      </c>
      <c r="M95" s="72">
        <f>VLOOKUP($E95,'NEA Backsheet'!$D$7:$M$184,M$10,0)</f>
        <v>6146.4491943839621</v>
      </c>
      <c r="N95" s="73">
        <f>VLOOKUP($E95,'Population All (2014)'!$D$11:$I$188,N$10,0)</f>
        <v>248643.679</v>
      </c>
      <c r="O95" s="74">
        <f t="shared" si="14"/>
        <v>2471.9909305975002</v>
      </c>
      <c r="P95" s="72">
        <f>VLOOKUP($E95,'NEA Backsheet'!$D$7:$M$184,P$10,0)</f>
        <v>6019.7795960407911</v>
      </c>
      <c r="Q95" s="73">
        <f>VLOOKUP($E95,'Population All (2014)'!$D$11:$I$188,Q$10,0)</f>
        <v>251513.11</v>
      </c>
      <c r="R95" s="74">
        <f t="shared" si="15"/>
        <v>2393.4257725336033</v>
      </c>
      <c r="S95" s="72">
        <f>VLOOKUP($E95,'NEA Backsheet'!$D$190:$M$367,S$10,0)</f>
        <v>6216.1045768226477</v>
      </c>
      <c r="T95" s="73">
        <f>VLOOKUP($E95,'Population All (2014)'!$D$11:$I$188,T$10,0)</f>
        <v>251513.11</v>
      </c>
      <c r="U95" s="74">
        <f t="shared" si="16"/>
        <v>2471.4833261863164</v>
      </c>
      <c r="V95" s="72">
        <f>VLOOKUP($E95,'NEA Backsheet'!$D$190:$M$367,V$10,0)</f>
        <v>6283.9225030507678</v>
      </c>
      <c r="W95" s="73">
        <f>VLOOKUP($E95,'Population All (2014)'!$D$11:$I$188,W$10,0)</f>
        <v>251513.11</v>
      </c>
      <c r="X95" s="74">
        <f t="shared" si="17"/>
        <v>2498.4472988508505</v>
      </c>
      <c r="Y95" s="72">
        <f>VLOOKUP($E95,'NEA Backsheet'!$D$190:$M$367,Y$10,0)</f>
        <v>6286.6280902362259</v>
      </c>
      <c r="Z95" s="73">
        <f>VLOOKUP($E95,'Population All (2014)'!$D$11:$I$188,Z$10,0)</f>
        <v>251513.11</v>
      </c>
      <c r="AA95" s="74">
        <f t="shared" si="18"/>
        <v>2499.5230229693502</v>
      </c>
      <c r="AB95" s="72">
        <f>VLOOKUP($E95,'NEA Backsheet'!$D$190:$M$367,AB$10,0)</f>
        <v>6147.330590312974</v>
      </c>
      <c r="AC95" s="73">
        <f>VLOOKUP($E95,'Population All (2014)'!$D$11:$I$188,AC$10,0)</f>
        <v>254479.72700000001</v>
      </c>
      <c r="AD95" s="74">
        <f t="shared" si="19"/>
        <v>2415.646488929538</v>
      </c>
      <c r="AE95" s="72">
        <f>VLOOKUP($E95,'NEA Backsheet'!$D$7:$M$184,AE$10,0)</f>
        <v>6100.5892650007327</v>
      </c>
      <c r="AF95" s="73">
        <f>VLOOKUP($E95,'Population All (2014)'!$D$11:$I$188,AF$10,0)</f>
        <v>251513.11</v>
      </c>
      <c r="AG95" s="74">
        <f t="shared" si="20"/>
        <v>2425.5551788138332</v>
      </c>
      <c r="AH95" s="72">
        <f>VLOOKUP($E95,'NEA Backsheet'!$D$7:$M$184,AH$10,0)</f>
        <v>5948.535863033695</v>
      </c>
      <c r="AI95" s="73">
        <f>VLOOKUP($E95,'Population All (2014)'!$D$11:$I$188,AI$10,0)</f>
        <v>251513.11</v>
      </c>
      <c r="AJ95" s="74">
        <f t="shared" si="21"/>
        <v>2365.0997210577593</v>
      </c>
      <c r="AK95" s="72">
        <f>VLOOKUP($E95,'NEA Backsheet'!$D$7:$M$184,AK$10,0)</f>
        <v>6400.7924327668761</v>
      </c>
      <c r="AL95" s="73">
        <f>VLOOKUP($E95,'Population All (2014)'!$D$11:$I$188,AL$10,0)</f>
        <v>251513.11</v>
      </c>
      <c r="AM95" s="74">
        <f t="shared" si="22"/>
        <v>2544.9140336131491</v>
      </c>
      <c r="AN95" s="72">
        <f>VLOOKUP($E95,'NEA Backsheet'!$D$7:$M$184,AN$10,0)</f>
        <v>6278.598861346376</v>
      </c>
      <c r="AO95" s="73">
        <f>VLOOKUP($E95,'Population All (2014)'!$D$11:$I$188,AO$10,0)</f>
        <v>254479.72700000001</v>
      </c>
      <c r="AP95" s="74">
        <f t="shared" si="23"/>
        <v>2467.2294863576208</v>
      </c>
      <c r="AT95" s="26"/>
    </row>
    <row r="96" spans="1:46" ht="16.5" customHeight="1">
      <c r="A96" s="26"/>
      <c r="B96" s="42" t="s">
        <v>18</v>
      </c>
      <c r="C96" s="43" t="s">
        <v>32</v>
      </c>
      <c r="D96" s="45" t="s">
        <v>50</v>
      </c>
      <c r="E96" s="56" t="s">
        <v>173</v>
      </c>
      <c r="F96" s="57" t="s">
        <v>174</v>
      </c>
      <c r="G96" s="72">
        <f>VLOOKUP($E96,'NEA Backsheet'!$D$7:$M$184,G$10,0)</f>
        <v>4195.5972796580654</v>
      </c>
      <c r="H96" s="73">
        <f>VLOOKUP($E96,'Population All (2014)'!$D$11:$I$188,H$10,0)</f>
        <v>188198.467</v>
      </c>
      <c r="I96" s="74">
        <f t="shared" si="12"/>
        <v>2229.3472133638929</v>
      </c>
      <c r="J96" s="72">
        <f>VLOOKUP($E96,'NEA Backsheet'!$D$7:$M$184,J$10,0)</f>
        <v>4298.729848527506</v>
      </c>
      <c r="K96" s="73">
        <f>VLOOKUP($E96,'Population All (2014)'!$D$11:$I$188,K$10,0)</f>
        <v>188198.467</v>
      </c>
      <c r="L96" s="74">
        <f t="shared" si="13"/>
        <v>2284.1471118505474</v>
      </c>
      <c r="M96" s="72">
        <f>VLOOKUP($E96,'NEA Backsheet'!$D$7:$M$184,M$10,0)</f>
        <v>4703.3989412118044</v>
      </c>
      <c r="N96" s="73">
        <f>VLOOKUP($E96,'Population All (2014)'!$D$11:$I$188,N$10,0)</f>
        <v>188198.467</v>
      </c>
      <c r="O96" s="74">
        <f t="shared" si="14"/>
        <v>2499.169635219082</v>
      </c>
      <c r="P96" s="72">
        <f>VLOOKUP($E96,'NEA Backsheet'!$D$7:$M$184,P$10,0)</f>
        <v>4636.7720368437276</v>
      </c>
      <c r="Q96" s="73">
        <f>VLOOKUP($E96,'Population All (2014)'!$D$11:$I$188,Q$10,0)</f>
        <v>189246.53700000001</v>
      </c>
      <c r="R96" s="74">
        <f t="shared" si="15"/>
        <v>2450.1225281832908</v>
      </c>
      <c r="S96" s="72">
        <f>VLOOKUP($E96,'NEA Backsheet'!$D$190:$M$367,S$10,0)</f>
        <v>4306.2316966141079</v>
      </c>
      <c r="T96" s="73">
        <f>VLOOKUP($E96,'Population All (2014)'!$D$11:$I$188,T$10,0)</f>
        <v>189246.53700000001</v>
      </c>
      <c r="U96" s="74">
        <f t="shared" si="16"/>
        <v>2275.4612923850268</v>
      </c>
      <c r="V96" s="72">
        <f>VLOOKUP($E96,'NEA Backsheet'!$D$190:$M$367,V$10,0)</f>
        <v>4234.6992416139383</v>
      </c>
      <c r="W96" s="73">
        <f>VLOOKUP($E96,'Population All (2014)'!$D$11:$I$188,W$10,0)</f>
        <v>189246.53700000001</v>
      </c>
      <c r="X96" s="74">
        <f t="shared" si="17"/>
        <v>2237.6627381107314</v>
      </c>
      <c r="Y96" s="72">
        <f>VLOOKUP($E96,'NEA Backsheet'!$D$190:$M$367,Y$10,0)</f>
        <v>4527.0963458104798</v>
      </c>
      <c r="Z96" s="73">
        <f>VLOOKUP($E96,'Population All (2014)'!$D$11:$I$188,Z$10,0)</f>
        <v>189246.53700000001</v>
      </c>
      <c r="AA96" s="74">
        <f t="shared" si="18"/>
        <v>2392.1686587112977</v>
      </c>
      <c r="AB96" s="72">
        <f>VLOOKUP($E96,'NEA Backsheet'!$D$190:$M$367,AB$10,0)</f>
        <v>4613.6431622503551</v>
      </c>
      <c r="AC96" s="73">
        <f>VLOOKUP($E96,'Population All (2014)'!$D$11:$I$188,AC$10,0)</f>
        <v>190251.59599999999</v>
      </c>
      <c r="AD96" s="74">
        <f t="shared" si="19"/>
        <v>2425.022054611492</v>
      </c>
      <c r="AE96" s="72">
        <f>VLOOKUP($E96,'NEA Backsheet'!$D$7:$M$184,AE$10,0)</f>
        <v>4196.5883631503939</v>
      </c>
      <c r="AF96" s="73">
        <f>VLOOKUP($E96,'Population All (2014)'!$D$11:$I$188,AF$10,0)</f>
        <v>189246.53700000001</v>
      </c>
      <c r="AG96" s="74">
        <f t="shared" si="20"/>
        <v>2217.5245210169387</v>
      </c>
      <c r="AH96" s="72">
        <f>VLOOKUP($E96,'NEA Backsheet'!$D$7:$M$184,AH$10,0)</f>
        <v>4200.1703027725307</v>
      </c>
      <c r="AI96" s="73">
        <f>VLOOKUP($E96,'Population All (2014)'!$D$11:$I$188,AI$10,0)</f>
        <v>189246.53700000001</v>
      </c>
      <c r="AJ96" s="74">
        <f t="shared" si="21"/>
        <v>2219.4172582257243</v>
      </c>
      <c r="AK96" s="72">
        <f>VLOOKUP($E96,'NEA Backsheet'!$D$7:$M$184,AK$10,0)</f>
        <v>4518.4955587044105</v>
      </c>
      <c r="AL96" s="73">
        <f>VLOOKUP($E96,'Population All (2014)'!$D$11:$I$188,AL$10,0)</f>
        <v>189246.53700000001</v>
      </c>
      <c r="AM96" s="74">
        <f t="shared" si="22"/>
        <v>2387.6239060080716</v>
      </c>
      <c r="AN96" s="72">
        <f>VLOOKUP($E96,'NEA Backsheet'!$D$7:$M$184,AN$10,0)</f>
        <v>4553.8202976971315</v>
      </c>
      <c r="AO96" s="73">
        <f>VLOOKUP($E96,'Population All (2014)'!$D$11:$I$188,AO$10,0)</f>
        <v>190251.59599999999</v>
      </c>
      <c r="AP96" s="74">
        <f t="shared" si="23"/>
        <v>2393.5779743456824</v>
      </c>
      <c r="AT96" s="26"/>
    </row>
    <row r="97" spans="1:46" ht="16.5" customHeight="1">
      <c r="A97" s="26"/>
      <c r="B97" s="42" t="s">
        <v>18</v>
      </c>
      <c r="C97" s="43" t="s">
        <v>34</v>
      </c>
      <c r="D97" s="45" t="s">
        <v>52</v>
      </c>
      <c r="E97" s="56" t="s">
        <v>175</v>
      </c>
      <c r="F97" s="57" t="s">
        <v>176</v>
      </c>
      <c r="G97" s="72">
        <f>VLOOKUP($E97,'NEA Backsheet'!$D$7:$M$184,G$10,0)</f>
        <v>27156.070796377538</v>
      </c>
      <c r="H97" s="73">
        <f>VLOOKUP($E97,'Population All (2014)'!$D$11:$I$188,H$10,0)</f>
        <v>1166404.449</v>
      </c>
      <c r="I97" s="74">
        <f t="shared" si="12"/>
        <v>2328.1864896571169</v>
      </c>
      <c r="J97" s="72">
        <f>VLOOKUP($E97,'NEA Backsheet'!$D$7:$M$184,J$10,0)</f>
        <v>27080.969164658905</v>
      </c>
      <c r="K97" s="73">
        <f>VLOOKUP($E97,'Population All (2014)'!$D$11:$I$188,K$10,0)</f>
        <v>1166404.449</v>
      </c>
      <c r="L97" s="74">
        <f t="shared" si="13"/>
        <v>2321.7477597823276</v>
      </c>
      <c r="M97" s="72">
        <f>VLOOKUP($E97,'NEA Backsheet'!$D$7:$M$184,M$10,0)</f>
        <v>27027.275250531657</v>
      </c>
      <c r="N97" s="73">
        <f>VLOOKUP($E97,'Population All (2014)'!$D$11:$I$188,N$10,0)</f>
        <v>1166404.449</v>
      </c>
      <c r="O97" s="74">
        <f t="shared" si="14"/>
        <v>2317.1443896414403</v>
      </c>
      <c r="P97" s="72">
        <f>VLOOKUP($E97,'NEA Backsheet'!$D$7:$M$184,P$10,0)</f>
        <v>25808.931964401807</v>
      </c>
      <c r="Q97" s="73">
        <f>VLOOKUP($E97,'Population All (2014)'!$D$11:$I$188,Q$10,0)</f>
        <v>1178525.78</v>
      </c>
      <c r="R97" s="74">
        <f t="shared" si="15"/>
        <v>2189.9335935105137</v>
      </c>
      <c r="S97" s="72">
        <f>VLOOKUP($E97,'NEA Backsheet'!$D$190:$M$367,S$10,0)</f>
        <v>26619.420039515324</v>
      </c>
      <c r="T97" s="73">
        <f>VLOOKUP($E97,'Population All (2014)'!$D$11:$I$188,T$10,0)</f>
        <v>1178525.78</v>
      </c>
      <c r="U97" s="74">
        <f t="shared" si="16"/>
        <v>2258.7049423318786</v>
      </c>
      <c r="V97" s="72">
        <f>VLOOKUP($E97,'NEA Backsheet'!$D$190:$M$367,V$10,0)</f>
        <v>26854.313144659591</v>
      </c>
      <c r="W97" s="73">
        <f>VLOOKUP($E97,'Population All (2014)'!$D$11:$I$188,W$10,0)</f>
        <v>1178525.78</v>
      </c>
      <c r="X97" s="74">
        <f t="shared" si="17"/>
        <v>2278.6360383783535</v>
      </c>
      <c r="Y97" s="72">
        <f>VLOOKUP($E97,'NEA Backsheet'!$D$190:$M$367,Y$10,0)</f>
        <v>27302.71413448788</v>
      </c>
      <c r="Z97" s="73">
        <f>VLOOKUP($E97,'Population All (2014)'!$D$11:$I$188,Z$10,0)</f>
        <v>1178525.78</v>
      </c>
      <c r="AA97" s="74">
        <f t="shared" si="18"/>
        <v>2316.683656634807</v>
      </c>
      <c r="AB97" s="72">
        <f>VLOOKUP($E97,'NEA Backsheet'!$D$190:$M$367,AB$10,0)</f>
        <v>26660.038834994866</v>
      </c>
      <c r="AC97" s="73">
        <f>VLOOKUP($E97,'Population All (2014)'!$D$11:$I$188,AC$10,0)</f>
        <v>1190768.335</v>
      </c>
      <c r="AD97" s="74">
        <f t="shared" si="19"/>
        <v>2238.8938344581416</v>
      </c>
      <c r="AE97" s="72">
        <f>VLOOKUP($E97,'NEA Backsheet'!$D$7:$M$184,AE$10,0)</f>
        <v>26432.042660099563</v>
      </c>
      <c r="AF97" s="73">
        <f>VLOOKUP($E97,'Population All (2014)'!$D$11:$I$188,AF$10,0)</f>
        <v>1178525.78</v>
      </c>
      <c r="AG97" s="74">
        <f t="shared" si="20"/>
        <v>2242.8056397798582</v>
      </c>
      <c r="AH97" s="72">
        <f>VLOOKUP($E97,'NEA Backsheet'!$D$7:$M$184,AH$10,0)</f>
        <v>26647.687846273133</v>
      </c>
      <c r="AI97" s="73">
        <f>VLOOKUP($E97,'Population All (2014)'!$D$11:$I$188,AI$10,0)</f>
        <v>1178525.78</v>
      </c>
      <c r="AJ97" s="74">
        <f t="shared" si="21"/>
        <v>2261.1035158071072</v>
      </c>
      <c r="AK97" s="72">
        <f>VLOOKUP($E97,'NEA Backsheet'!$D$7:$M$184,AK$10,0)</f>
        <v>27943.466333413344</v>
      </c>
      <c r="AL97" s="73">
        <f>VLOOKUP($E97,'Population All (2014)'!$D$11:$I$188,AL$10,0)</f>
        <v>1178525.78</v>
      </c>
      <c r="AM97" s="74">
        <f t="shared" si="22"/>
        <v>2371.0526157020799</v>
      </c>
      <c r="AN97" s="72">
        <f>VLOOKUP($E97,'NEA Backsheet'!$D$7:$M$184,AN$10,0)</f>
        <v>26294.943605839973</v>
      </c>
      <c r="AO97" s="73">
        <f>VLOOKUP($E97,'Population All (2014)'!$D$11:$I$188,AO$10,0)</f>
        <v>1190768.335</v>
      </c>
      <c r="AP97" s="74">
        <f t="shared" si="23"/>
        <v>2208.2333593326507</v>
      </c>
      <c r="AT97" s="26"/>
    </row>
    <row r="98" spans="1:46" ht="16.5" customHeight="1">
      <c r="A98" s="26"/>
      <c r="B98" s="42" t="s">
        <v>20</v>
      </c>
      <c r="C98" s="43" t="s">
        <v>36</v>
      </c>
      <c r="D98" s="45" t="s">
        <v>64</v>
      </c>
      <c r="E98" s="56" t="s">
        <v>177</v>
      </c>
      <c r="F98" s="57" t="s">
        <v>178</v>
      </c>
      <c r="G98" s="72">
        <f>VLOOKUP($E98,'NEA Backsheet'!$D$7:$M$184,G$10,0)</f>
        <v>6931.5954982760777</v>
      </c>
      <c r="H98" s="73">
        <f>VLOOKUP($E98,'Population All (2014)'!$D$11:$I$188,H$10,0)</f>
        <v>298789.40100000001</v>
      </c>
      <c r="I98" s="74">
        <f t="shared" si="12"/>
        <v>2319.8933680636405</v>
      </c>
      <c r="J98" s="72">
        <f>VLOOKUP($E98,'NEA Backsheet'!$D$7:$M$184,J$10,0)</f>
        <v>6690.7963243814247</v>
      </c>
      <c r="K98" s="73">
        <f>VLOOKUP($E98,'Population All (2014)'!$D$11:$I$188,K$10,0)</f>
        <v>298789.40100000001</v>
      </c>
      <c r="L98" s="74">
        <f t="shared" si="13"/>
        <v>2239.301763043939</v>
      </c>
      <c r="M98" s="72">
        <f>VLOOKUP($E98,'NEA Backsheet'!$D$7:$M$184,M$10,0)</f>
        <v>6913.9550063539209</v>
      </c>
      <c r="N98" s="73">
        <f>VLOOKUP($E98,'Population All (2014)'!$D$11:$I$188,N$10,0)</f>
        <v>298789.40100000001</v>
      </c>
      <c r="O98" s="74">
        <f t="shared" si="14"/>
        <v>2313.98937954761</v>
      </c>
      <c r="P98" s="72">
        <f>VLOOKUP($E98,'NEA Backsheet'!$D$7:$M$184,P$10,0)</f>
        <v>6679.383551496192</v>
      </c>
      <c r="Q98" s="73">
        <f>VLOOKUP($E98,'Population All (2014)'!$D$11:$I$188,Q$10,0)</f>
        <v>304217.51299999998</v>
      </c>
      <c r="R98" s="74">
        <f t="shared" si="15"/>
        <v>2195.5946867188386</v>
      </c>
      <c r="S98" s="72">
        <f>VLOOKUP($E98,'NEA Backsheet'!$D$190:$M$367,S$10,0)</f>
        <v>6758.8427403114447</v>
      </c>
      <c r="T98" s="73">
        <f>VLOOKUP($E98,'Population All (2014)'!$D$11:$I$188,T$10,0)</f>
        <v>304217.51299999998</v>
      </c>
      <c r="U98" s="74">
        <f t="shared" si="16"/>
        <v>2221.71388940105</v>
      </c>
      <c r="V98" s="72">
        <f>VLOOKUP($E98,'NEA Backsheet'!$D$190:$M$367,V$10,0)</f>
        <v>6573.785972731559</v>
      </c>
      <c r="W98" s="73">
        <f>VLOOKUP($E98,'Population All (2014)'!$D$11:$I$188,W$10,0)</f>
        <v>304217.51299999998</v>
      </c>
      <c r="X98" s="74">
        <f t="shared" si="17"/>
        <v>2160.8834770572726</v>
      </c>
      <c r="Y98" s="72">
        <f>VLOOKUP($E98,'NEA Backsheet'!$D$190:$M$367,Y$10,0)</f>
        <v>6682.246128047339</v>
      </c>
      <c r="Z98" s="73">
        <f>VLOOKUP($E98,'Population All (2014)'!$D$11:$I$188,Z$10,0)</f>
        <v>304217.51299999998</v>
      </c>
      <c r="AA98" s="74">
        <f t="shared" si="18"/>
        <v>2196.5356504795764</v>
      </c>
      <c r="AB98" s="72">
        <f>VLOOKUP($E98,'NEA Backsheet'!$D$190:$M$367,AB$10,0)</f>
        <v>6572.9482238080209</v>
      </c>
      <c r="AC98" s="73">
        <f>VLOOKUP($E98,'Population All (2014)'!$D$11:$I$188,AC$10,0)</f>
        <v>309314.413</v>
      </c>
      <c r="AD98" s="74">
        <f t="shared" si="19"/>
        <v>2125.0054790715558</v>
      </c>
      <c r="AE98" s="72">
        <f>VLOOKUP($E98,'NEA Backsheet'!$D$7:$M$184,AE$10,0)</f>
        <v>6443.6210948452008</v>
      </c>
      <c r="AF98" s="73">
        <f>VLOOKUP($E98,'Population All (2014)'!$D$11:$I$188,AF$10,0)</f>
        <v>304217.51299999998</v>
      </c>
      <c r="AG98" s="74">
        <f t="shared" si="20"/>
        <v>2118.0966970975142</v>
      </c>
      <c r="AH98" s="72">
        <f>VLOOKUP($E98,'NEA Backsheet'!$D$7:$M$184,AH$10,0)</f>
        <v>6367.8534629100768</v>
      </c>
      <c r="AI98" s="73">
        <f>VLOOKUP($E98,'Population All (2014)'!$D$11:$I$188,AI$10,0)</f>
        <v>304217.51299999998</v>
      </c>
      <c r="AJ98" s="74">
        <f t="shared" si="21"/>
        <v>2093.1909541020004</v>
      </c>
      <c r="AK98" s="72">
        <f>VLOOKUP($E98,'NEA Backsheet'!$D$7:$M$184,AK$10,0)</f>
        <v>6286.4936819479581</v>
      </c>
      <c r="AL98" s="73">
        <f>VLOOKUP($E98,'Population All (2014)'!$D$11:$I$188,AL$10,0)</f>
        <v>304217.51299999998</v>
      </c>
      <c r="AM98" s="74">
        <f t="shared" si="22"/>
        <v>2066.4470036437247</v>
      </c>
      <c r="AN98" s="72">
        <f>VLOOKUP($E98,'NEA Backsheet'!$D$7:$M$184,AN$10,0)</f>
        <v>6507.1379471956589</v>
      </c>
      <c r="AO98" s="73">
        <f>VLOOKUP($E98,'Population All (2014)'!$D$11:$I$188,AO$10,0)</f>
        <v>309314.413</v>
      </c>
      <c r="AP98" s="74">
        <f t="shared" si="23"/>
        <v>2103.7293038121888</v>
      </c>
      <c r="AT98" s="26"/>
    </row>
    <row r="99" spans="1:46" ht="16.5" customHeight="1">
      <c r="A99" s="26"/>
      <c r="B99" s="42" t="s">
        <v>20</v>
      </c>
      <c r="C99" s="43" t="s">
        <v>36</v>
      </c>
      <c r="D99" s="45" t="s">
        <v>64</v>
      </c>
      <c r="E99" s="56" t="s">
        <v>179</v>
      </c>
      <c r="F99" s="57" t="s">
        <v>180</v>
      </c>
      <c r="G99" s="72">
        <f>VLOOKUP($E99,'NEA Backsheet'!$D$7:$M$184,G$10,0)</f>
        <v>6690.9250381072316</v>
      </c>
      <c r="H99" s="73">
        <f>VLOOKUP($E99,'Population All (2014)'!$D$11:$I$188,H$10,0)</f>
        <v>270728.43</v>
      </c>
      <c r="I99" s="74">
        <f t="shared" si="12"/>
        <v>2471.4526797600206</v>
      </c>
      <c r="J99" s="72">
        <f>VLOOKUP($E99,'NEA Backsheet'!$D$7:$M$184,J$10,0)</f>
        <v>6612.4601817708663</v>
      </c>
      <c r="K99" s="73">
        <f>VLOOKUP($E99,'Population All (2014)'!$D$11:$I$188,K$10,0)</f>
        <v>270728.43</v>
      </c>
      <c r="L99" s="74">
        <f t="shared" si="13"/>
        <v>2442.4698144080644</v>
      </c>
      <c r="M99" s="72">
        <f>VLOOKUP($E99,'NEA Backsheet'!$D$7:$M$184,M$10,0)</f>
        <v>7439.9865941843691</v>
      </c>
      <c r="N99" s="73">
        <f>VLOOKUP($E99,'Population All (2014)'!$D$11:$I$188,N$10,0)</f>
        <v>270728.43</v>
      </c>
      <c r="O99" s="74">
        <f t="shared" si="14"/>
        <v>2748.1364237159614</v>
      </c>
      <c r="P99" s="72">
        <f>VLOOKUP($E99,'NEA Backsheet'!$D$7:$M$184,P$10,0)</f>
        <v>7539.7506632352361</v>
      </c>
      <c r="Q99" s="73">
        <f>VLOOKUP($E99,'Population All (2014)'!$D$11:$I$188,Q$10,0)</f>
        <v>275083.34600000002</v>
      </c>
      <c r="R99" s="74">
        <f t="shared" si="15"/>
        <v>2740.8968128645765</v>
      </c>
      <c r="S99" s="72">
        <f>VLOOKUP($E99,'NEA Backsheet'!$D$190:$M$367,S$10,0)</f>
        <v>7170.5051877316309</v>
      </c>
      <c r="T99" s="73">
        <f>VLOOKUP($E99,'Population All (2014)'!$D$11:$I$188,T$10,0)</f>
        <v>275083.34600000002</v>
      </c>
      <c r="U99" s="74">
        <f t="shared" si="16"/>
        <v>2606.6664129247688</v>
      </c>
      <c r="V99" s="72">
        <f>VLOOKUP($E99,'NEA Backsheet'!$D$190:$M$367,V$10,0)</f>
        <v>7224.0400318807951</v>
      </c>
      <c r="W99" s="73">
        <f>VLOOKUP($E99,'Population All (2014)'!$D$11:$I$188,W$10,0)</f>
        <v>275083.34600000002</v>
      </c>
      <c r="X99" s="74">
        <f t="shared" si="17"/>
        <v>2626.1277307135833</v>
      </c>
      <c r="Y99" s="72">
        <f>VLOOKUP($E99,'NEA Backsheet'!$D$190:$M$367,Y$10,0)</f>
        <v>7348.3888782202694</v>
      </c>
      <c r="Z99" s="73">
        <f>VLOOKUP($E99,'Population All (2014)'!$D$11:$I$188,Z$10,0)</f>
        <v>275083.34600000002</v>
      </c>
      <c r="AA99" s="74">
        <f t="shared" si="18"/>
        <v>2671.3317927361072</v>
      </c>
      <c r="AB99" s="72">
        <f>VLOOKUP($E99,'NEA Backsheet'!$D$190:$M$367,AB$10,0)</f>
        <v>7304.1478289626166</v>
      </c>
      <c r="AC99" s="73">
        <f>VLOOKUP($E99,'Population All (2014)'!$D$11:$I$188,AC$10,0)</f>
        <v>279131.152</v>
      </c>
      <c r="AD99" s="74">
        <f t="shared" si="19"/>
        <v>2616.7440562000102</v>
      </c>
      <c r="AE99" s="72">
        <f>VLOOKUP($E99,'NEA Backsheet'!$D$7:$M$184,AE$10,0)</f>
        <v>7380.8642911971365</v>
      </c>
      <c r="AF99" s="73">
        <f>VLOOKUP($E99,'Population All (2014)'!$D$11:$I$188,AF$10,0)</f>
        <v>275083.34600000002</v>
      </c>
      <c r="AG99" s="74">
        <f t="shared" si="20"/>
        <v>2683.1374558011721</v>
      </c>
      <c r="AH99" s="72">
        <f>VLOOKUP($E99,'NEA Backsheet'!$D$7:$M$184,AH$10,0)</f>
        <v>7167.8370395743095</v>
      </c>
      <c r="AI99" s="73">
        <f>VLOOKUP($E99,'Population All (2014)'!$D$11:$I$188,AI$10,0)</f>
        <v>275083.34600000002</v>
      </c>
      <c r="AJ99" s="74">
        <f t="shared" si="21"/>
        <v>2605.6964711976093</v>
      </c>
      <c r="AK99" s="72">
        <f>VLOOKUP($E99,'NEA Backsheet'!$D$7:$M$184,AK$10,0)</f>
        <v>7214.3252421288234</v>
      </c>
      <c r="AL99" s="73">
        <f>VLOOKUP($E99,'Population All (2014)'!$D$11:$I$188,AL$10,0)</f>
        <v>275083.34600000002</v>
      </c>
      <c r="AM99" s="74">
        <f t="shared" si="22"/>
        <v>2622.5961502332543</v>
      </c>
      <c r="AN99" s="72">
        <f>VLOOKUP($E99,'NEA Backsheet'!$D$7:$M$184,AN$10,0)</f>
        <v>6766.5119090725802</v>
      </c>
      <c r="AO99" s="73">
        <f>VLOOKUP($E99,'Population All (2014)'!$D$11:$I$188,AO$10,0)</f>
        <v>279131.152</v>
      </c>
      <c r="AP99" s="74">
        <f t="shared" si="23"/>
        <v>2424.1335517694492</v>
      </c>
      <c r="AT99" s="26"/>
    </row>
    <row r="100" spans="1:46" ht="16.5" customHeight="1">
      <c r="A100" s="26"/>
      <c r="B100" s="42" t="s">
        <v>22</v>
      </c>
      <c r="C100" s="43" t="s">
        <v>38</v>
      </c>
      <c r="D100" s="45" t="s">
        <v>62</v>
      </c>
      <c r="E100" s="56" t="s">
        <v>181</v>
      </c>
      <c r="F100" s="57" t="s">
        <v>182</v>
      </c>
      <c r="G100" s="72">
        <f>VLOOKUP($E100,'NEA Backsheet'!$D$7:$M$184,G$10,0)</f>
        <v>2982.9999999999995</v>
      </c>
      <c r="H100" s="73">
        <f>VLOOKUP($E100,'Population All (2014)'!$D$11:$I$188,H$10,0)</f>
        <v>139451.77299999999</v>
      </c>
      <c r="I100" s="74">
        <f t="shared" si="12"/>
        <v>2139.0907665261452</v>
      </c>
      <c r="J100" s="72">
        <f>VLOOKUP($E100,'NEA Backsheet'!$D$7:$M$184,J$10,0)</f>
        <v>2947.9999999999995</v>
      </c>
      <c r="K100" s="73">
        <f>VLOOKUP($E100,'Population All (2014)'!$D$11:$I$188,K$10,0)</f>
        <v>139451.77299999999</v>
      </c>
      <c r="L100" s="74">
        <f t="shared" si="13"/>
        <v>2113.9924839822579</v>
      </c>
      <c r="M100" s="72">
        <f>VLOOKUP($E100,'NEA Backsheet'!$D$7:$M$184,M$10,0)</f>
        <v>3186.9999999999995</v>
      </c>
      <c r="N100" s="73">
        <f>VLOOKUP($E100,'Population All (2014)'!$D$11:$I$188,N$10,0)</f>
        <v>139451.77299999999</v>
      </c>
      <c r="O100" s="74">
        <f t="shared" si="14"/>
        <v>2285.3778990676583</v>
      </c>
      <c r="P100" s="72">
        <f>VLOOKUP($E100,'NEA Backsheet'!$D$7:$M$184,P$10,0)</f>
        <v>3195.9999999999995</v>
      </c>
      <c r="Q100" s="73">
        <f>VLOOKUP($E100,'Population All (2014)'!$D$11:$I$188,Q$10,0)</f>
        <v>139922.45199999999</v>
      </c>
      <c r="R100" s="74">
        <f t="shared" si="15"/>
        <v>2284.1223508576018</v>
      </c>
      <c r="S100" s="72">
        <f>VLOOKUP($E100,'NEA Backsheet'!$D$190:$M$367,S$10,0)</f>
        <v>2934.9999999999995</v>
      </c>
      <c r="T100" s="73">
        <f>VLOOKUP($E100,'Population All (2014)'!$D$11:$I$188,T$10,0)</f>
        <v>139922.45199999999</v>
      </c>
      <c r="U100" s="74">
        <f t="shared" si="16"/>
        <v>2097.5904567481421</v>
      </c>
      <c r="V100" s="72">
        <f>VLOOKUP($E100,'NEA Backsheet'!$D$190:$M$367,V$10,0)</f>
        <v>2882.9999999999995</v>
      </c>
      <c r="W100" s="73">
        <f>VLOOKUP($E100,'Population All (2014)'!$D$11:$I$188,W$10,0)</f>
        <v>139922.45199999999</v>
      </c>
      <c r="X100" s="74">
        <f t="shared" si="17"/>
        <v>2060.4270142435753</v>
      </c>
      <c r="Y100" s="72">
        <f>VLOOKUP($E100,'NEA Backsheet'!$D$190:$M$367,Y$10,0)</f>
        <v>3059.9999999999995</v>
      </c>
      <c r="Z100" s="73">
        <f>VLOOKUP($E100,'Population All (2014)'!$D$11:$I$188,Z$10,0)</f>
        <v>139922.45199999999</v>
      </c>
      <c r="AA100" s="74">
        <f t="shared" si="18"/>
        <v>2186.9256550764276</v>
      </c>
      <c r="AB100" s="72">
        <f>VLOOKUP($E100,'NEA Backsheet'!$D$190:$M$367,AB$10,0)</f>
        <v>3003.9999999999995</v>
      </c>
      <c r="AC100" s="73">
        <f>VLOOKUP($E100,'Population All (2014)'!$D$11:$I$188,AC$10,0)</f>
        <v>140451.36799999999</v>
      </c>
      <c r="AD100" s="74">
        <f t="shared" si="19"/>
        <v>2138.8186122900561</v>
      </c>
      <c r="AE100" s="72">
        <f>VLOOKUP($E100,'NEA Backsheet'!$D$7:$M$184,AE$10,0)</f>
        <v>3143.9999999999995</v>
      </c>
      <c r="AF100" s="73">
        <f>VLOOKUP($E100,'Population All (2014)'!$D$11:$I$188,AF$10,0)</f>
        <v>139922.45199999999</v>
      </c>
      <c r="AG100" s="74">
        <f t="shared" si="20"/>
        <v>2246.9589083530354</v>
      </c>
      <c r="AH100" s="72">
        <f>VLOOKUP($E100,'NEA Backsheet'!$D$7:$M$184,AH$10,0)</f>
        <v>3079.9999999999995</v>
      </c>
      <c r="AI100" s="73">
        <f>VLOOKUP($E100,'Population All (2014)'!$D$11:$I$188,AI$10,0)</f>
        <v>139922.45199999999</v>
      </c>
      <c r="AJ100" s="74">
        <f t="shared" si="21"/>
        <v>2201.2192868089533</v>
      </c>
      <c r="AK100" s="72">
        <f>VLOOKUP($E100,'NEA Backsheet'!$D$7:$M$184,AK$10,0)</f>
        <v>3258.9999999999995</v>
      </c>
      <c r="AL100" s="73">
        <f>VLOOKUP($E100,'Population All (2014)'!$D$11:$I$188,AL$10,0)</f>
        <v>139922.45199999999</v>
      </c>
      <c r="AM100" s="74">
        <f t="shared" si="22"/>
        <v>2329.1472908150581</v>
      </c>
      <c r="AN100" s="72">
        <f>VLOOKUP($E100,'NEA Backsheet'!$D$7:$M$184,AN$10,0)</f>
        <v>3132.9999999999995</v>
      </c>
      <c r="AO100" s="73">
        <f>VLOOKUP($E100,'Population All (2014)'!$D$11:$I$188,AO$10,0)</f>
        <v>140451.36799999999</v>
      </c>
      <c r="AP100" s="74">
        <f t="shared" si="23"/>
        <v>2230.6653503011803</v>
      </c>
      <c r="AT100" s="26"/>
    </row>
    <row r="101" spans="1:46" ht="16.5" customHeight="1">
      <c r="A101" s="26"/>
      <c r="B101" s="42" t="s">
        <v>20</v>
      </c>
      <c r="C101" s="43" t="s">
        <v>36</v>
      </c>
      <c r="D101" s="45" t="s">
        <v>64</v>
      </c>
      <c r="E101" s="56" t="s">
        <v>183</v>
      </c>
      <c r="F101" s="57" t="s">
        <v>184</v>
      </c>
      <c r="G101" s="72">
        <f>VLOOKUP($E101,'NEA Backsheet'!$D$7:$M$184,G$10,0)</f>
        <v>4681.0402712451514</v>
      </c>
      <c r="H101" s="73">
        <f>VLOOKUP($E101,'Population All (2014)'!$D$11:$I$188,H$10,0)</f>
        <v>227320.78099999999</v>
      </c>
      <c r="I101" s="74">
        <f t="shared" si="12"/>
        <v>2059.2223247927132</v>
      </c>
      <c r="J101" s="72">
        <f>VLOOKUP($E101,'NEA Backsheet'!$D$7:$M$184,J$10,0)</f>
        <v>4536.7918067827986</v>
      </c>
      <c r="K101" s="73">
        <f>VLOOKUP($E101,'Population All (2014)'!$D$11:$I$188,K$10,0)</f>
        <v>227320.78099999999</v>
      </c>
      <c r="L101" s="74">
        <f t="shared" si="13"/>
        <v>1995.766417317913</v>
      </c>
      <c r="M101" s="72">
        <f>VLOOKUP($E101,'NEA Backsheet'!$D$7:$M$184,M$10,0)</f>
        <v>4516.2079032052152</v>
      </c>
      <c r="N101" s="73">
        <f>VLOOKUP($E101,'Population All (2014)'!$D$11:$I$188,N$10,0)</f>
        <v>227320.78099999999</v>
      </c>
      <c r="O101" s="74">
        <f t="shared" si="14"/>
        <v>1986.711414301016</v>
      </c>
      <c r="P101" s="72">
        <f>VLOOKUP($E101,'NEA Backsheet'!$D$7:$M$184,P$10,0)</f>
        <v>4658.6772906686256</v>
      </c>
      <c r="Q101" s="73">
        <f>VLOOKUP($E101,'Population All (2014)'!$D$11:$I$188,Q$10,0)</f>
        <v>232195.55300000001</v>
      </c>
      <c r="R101" s="74">
        <f t="shared" si="15"/>
        <v>2006.3593942596415</v>
      </c>
      <c r="S101" s="72">
        <f>VLOOKUP($E101,'NEA Backsheet'!$D$190:$M$367,S$10,0)</f>
        <v>4653.9955296316002</v>
      </c>
      <c r="T101" s="73">
        <f>VLOOKUP($E101,'Population All (2014)'!$D$11:$I$188,T$10,0)</f>
        <v>232195.55300000001</v>
      </c>
      <c r="U101" s="74">
        <f t="shared" si="16"/>
        <v>2004.3430933544191</v>
      </c>
      <c r="V101" s="72">
        <f>VLOOKUP($E101,'NEA Backsheet'!$D$190:$M$367,V$10,0)</f>
        <v>4697.2669389870562</v>
      </c>
      <c r="W101" s="73">
        <f>VLOOKUP($E101,'Population All (2014)'!$D$11:$I$188,W$10,0)</f>
        <v>232195.55300000001</v>
      </c>
      <c r="X101" s="74">
        <f t="shared" si="17"/>
        <v>2022.9788548047929</v>
      </c>
      <c r="Y101" s="72">
        <f>VLOOKUP($E101,'NEA Backsheet'!$D$190:$M$367,Y$10,0)</f>
        <v>4705.5047196254109</v>
      </c>
      <c r="Z101" s="73">
        <f>VLOOKUP($E101,'Population All (2014)'!$D$11:$I$188,Z$10,0)</f>
        <v>232195.55300000001</v>
      </c>
      <c r="AA101" s="74">
        <f t="shared" si="18"/>
        <v>2026.5266318969557</v>
      </c>
      <c r="AB101" s="72">
        <f>VLOOKUP($E101,'NEA Backsheet'!$D$190:$M$367,AB$10,0)</f>
        <v>4615.5496017932292</v>
      </c>
      <c r="AC101" s="73">
        <f>VLOOKUP($E101,'Population All (2014)'!$D$11:$I$188,AC$10,0)</f>
        <v>236431.88099999999</v>
      </c>
      <c r="AD101" s="74">
        <f t="shared" si="19"/>
        <v>1952.1688793708954</v>
      </c>
      <c r="AE101" s="72">
        <f>VLOOKUP($E101,'NEA Backsheet'!$D$7:$M$184,AE$10,0)</f>
        <v>4876.6161501064526</v>
      </c>
      <c r="AF101" s="73">
        <f>VLOOKUP($E101,'Population All (2014)'!$D$11:$I$188,AF$10,0)</f>
        <v>232195.55300000001</v>
      </c>
      <c r="AG101" s="74">
        <f t="shared" si="20"/>
        <v>2100.2194430943528</v>
      </c>
      <c r="AH101" s="72">
        <f>VLOOKUP($E101,'NEA Backsheet'!$D$7:$M$184,AH$10,0)</f>
        <v>4826.0853757630175</v>
      </c>
      <c r="AI101" s="73">
        <f>VLOOKUP($E101,'Population All (2014)'!$D$11:$I$188,AI$10,0)</f>
        <v>232195.55300000001</v>
      </c>
      <c r="AJ101" s="74">
        <f t="shared" si="21"/>
        <v>2078.4572802576531</v>
      </c>
      <c r="AK101" s="72">
        <f>VLOOKUP($E101,'NEA Backsheet'!$D$7:$M$184,AK$10,0)</f>
        <v>4676.7971473385869</v>
      </c>
      <c r="AL101" s="73">
        <f>VLOOKUP($E101,'Population All (2014)'!$D$11:$I$188,AL$10,0)</f>
        <v>232195.55300000001</v>
      </c>
      <c r="AM101" s="74">
        <f t="shared" si="22"/>
        <v>2014.1630995571161</v>
      </c>
      <c r="AN101" s="72">
        <f>VLOOKUP($E101,'NEA Backsheet'!$D$7:$M$184,AN$10,0)</f>
        <v>4759.5782076423939</v>
      </c>
      <c r="AO101" s="73">
        <f>VLOOKUP($E101,'Population All (2014)'!$D$11:$I$188,AO$10,0)</f>
        <v>236431.88099999999</v>
      </c>
      <c r="AP101" s="74">
        <f t="shared" si="23"/>
        <v>2013.0864701966289</v>
      </c>
      <c r="AT101" s="26"/>
    </row>
    <row r="102" spans="1:46" ht="16.5" customHeight="1">
      <c r="A102" s="26"/>
      <c r="B102" s="42" t="s">
        <v>20</v>
      </c>
      <c r="C102" s="43" t="s">
        <v>36</v>
      </c>
      <c r="D102" s="45" t="s">
        <v>64</v>
      </c>
      <c r="E102" s="56" t="s">
        <v>185</v>
      </c>
      <c r="F102" s="57" t="s">
        <v>186</v>
      </c>
      <c r="G102" s="72">
        <f>VLOOKUP($E102,'NEA Backsheet'!$D$7:$M$184,G$10,0)</f>
        <v>2979.7756976024471</v>
      </c>
      <c r="H102" s="73">
        <f>VLOOKUP($E102,'Population All (2014)'!$D$11:$I$188,H$10,0)</f>
        <v>157382.89600000001</v>
      </c>
      <c r="I102" s="74">
        <f t="shared" si="12"/>
        <v>1893.3288008643881</v>
      </c>
      <c r="J102" s="72">
        <f>VLOOKUP($E102,'NEA Backsheet'!$D$7:$M$184,J$10,0)</f>
        <v>2961.6333982288593</v>
      </c>
      <c r="K102" s="73">
        <f>VLOOKUP($E102,'Population All (2014)'!$D$11:$I$188,K$10,0)</f>
        <v>157382.89600000001</v>
      </c>
      <c r="L102" s="74">
        <f t="shared" si="13"/>
        <v>1881.8013097362621</v>
      </c>
      <c r="M102" s="72">
        <f>VLOOKUP($E102,'NEA Backsheet'!$D$7:$M$184,M$10,0)</f>
        <v>2745.5060485013132</v>
      </c>
      <c r="N102" s="73">
        <f>VLOOKUP($E102,'Population All (2014)'!$D$11:$I$188,N$10,0)</f>
        <v>157382.89600000001</v>
      </c>
      <c r="O102" s="74">
        <f t="shared" si="14"/>
        <v>1744.4754914799084</v>
      </c>
      <c r="P102" s="72">
        <f>VLOOKUP($E102,'NEA Backsheet'!$D$7:$M$184,P$10,0)</f>
        <v>2610.2981722391651</v>
      </c>
      <c r="Q102" s="73">
        <f>VLOOKUP($E102,'Population All (2014)'!$D$11:$I$188,Q$10,0)</f>
        <v>158011.4</v>
      </c>
      <c r="R102" s="74">
        <f t="shared" si="15"/>
        <v>1651.9682581378086</v>
      </c>
      <c r="S102" s="72">
        <f>VLOOKUP($E102,'NEA Backsheet'!$D$190:$M$367,S$10,0)</f>
        <v>2937.5932483898264</v>
      </c>
      <c r="T102" s="73">
        <f>VLOOKUP($E102,'Population All (2014)'!$D$11:$I$188,T$10,0)</f>
        <v>158011.4</v>
      </c>
      <c r="U102" s="74">
        <f t="shared" si="16"/>
        <v>1859.1020954119931</v>
      </c>
      <c r="V102" s="72">
        <f>VLOOKUP($E102,'NEA Backsheet'!$D$190:$M$367,V$10,0)</f>
        <v>3045.9930031358931</v>
      </c>
      <c r="W102" s="73">
        <f>VLOOKUP($E102,'Population All (2014)'!$D$11:$I$188,W$10,0)</f>
        <v>158011.4</v>
      </c>
      <c r="X102" s="74">
        <f t="shared" si="17"/>
        <v>1927.7045853247889</v>
      </c>
      <c r="Y102" s="72">
        <f>VLOOKUP($E102,'NEA Backsheet'!$D$190:$M$367,Y$10,0)</f>
        <v>2954.6203604098109</v>
      </c>
      <c r="Z102" s="73">
        <f>VLOOKUP($E102,'Population All (2014)'!$D$11:$I$188,Z$10,0)</f>
        <v>158011.4</v>
      </c>
      <c r="AA102" s="74">
        <f t="shared" si="18"/>
        <v>1869.8779710893082</v>
      </c>
      <c r="AB102" s="72">
        <f>VLOOKUP($E102,'NEA Backsheet'!$D$190:$M$367,AB$10,0)</f>
        <v>2914.3804591901285</v>
      </c>
      <c r="AC102" s="73">
        <f>VLOOKUP($E102,'Population All (2014)'!$D$11:$I$188,AC$10,0)</f>
        <v>158481.818</v>
      </c>
      <c r="AD102" s="74">
        <f t="shared" si="19"/>
        <v>1838.9367915946852</v>
      </c>
      <c r="AE102" s="72">
        <f>VLOOKUP($E102,'NEA Backsheet'!$D$7:$M$184,AE$10,0)</f>
        <v>2665.7561309458088</v>
      </c>
      <c r="AF102" s="73">
        <f>VLOOKUP($E102,'Population All (2014)'!$D$11:$I$188,AF$10,0)</f>
        <v>158011.4</v>
      </c>
      <c r="AG102" s="74">
        <f t="shared" si="20"/>
        <v>1687.0656996557266</v>
      </c>
      <c r="AH102" s="72">
        <f>VLOOKUP($E102,'NEA Backsheet'!$D$7:$M$184,AH$10,0)</f>
        <v>2691.595570783792</v>
      </c>
      <c r="AI102" s="73">
        <f>VLOOKUP($E102,'Population All (2014)'!$D$11:$I$188,AI$10,0)</f>
        <v>158011.4</v>
      </c>
      <c r="AJ102" s="74">
        <f t="shared" si="21"/>
        <v>1703.4185956100584</v>
      </c>
      <c r="AK102" s="72">
        <f>VLOOKUP($E102,'NEA Backsheet'!$D$7:$M$184,AK$10,0)</f>
        <v>2790.8791713371184</v>
      </c>
      <c r="AL102" s="73">
        <f>VLOOKUP($E102,'Population All (2014)'!$D$11:$I$188,AL$10,0)</f>
        <v>158011.4</v>
      </c>
      <c r="AM102" s="74">
        <f t="shared" si="22"/>
        <v>1766.2517839454106</v>
      </c>
      <c r="AN102" s="72">
        <f>VLOOKUP($E102,'NEA Backsheet'!$D$7:$M$184,AN$10,0)</f>
        <v>2786.0277442484239</v>
      </c>
      <c r="AO102" s="73">
        <f>VLOOKUP($E102,'Population All (2014)'!$D$11:$I$188,AO$10,0)</f>
        <v>158481.818</v>
      </c>
      <c r="AP102" s="74">
        <f t="shared" si="23"/>
        <v>1757.9478702398681</v>
      </c>
      <c r="AT102" s="26"/>
    </row>
    <row r="103" spans="1:46" ht="16.5" customHeight="1">
      <c r="A103" s="26"/>
      <c r="B103" s="42" t="s">
        <v>22</v>
      </c>
      <c r="C103" s="43" t="s">
        <v>38</v>
      </c>
      <c r="D103" s="45" t="s">
        <v>58</v>
      </c>
      <c r="E103" s="56" t="s">
        <v>187</v>
      </c>
      <c r="F103" s="57" t="s">
        <v>188</v>
      </c>
      <c r="G103" s="72">
        <f>VLOOKUP($E103,'NEA Backsheet'!$D$7:$M$184,G$10,0)</f>
        <v>36803.65449475139</v>
      </c>
      <c r="H103" s="73">
        <f>VLOOKUP($E103,'Population All (2014)'!$D$11:$I$188,H$10,0)</f>
        <v>1523906.99</v>
      </c>
      <c r="I103" s="74">
        <f t="shared" si="12"/>
        <v>2415.085352075942</v>
      </c>
      <c r="J103" s="72">
        <f>VLOOKUP($E103,'NEA Backsheet'!$D$7:$M$184,J$10,0)</f>
        <v>37358.466567444098</v>
      </c>
      <c r="K103" s="73">
        <f>VLOOKUP($E103,'Population All (2014)'!$D$11:$I$188,K$10,0)</f>
        <v>1523906.99</v>
      </c>
      <c r="L103" s="74">
        <f t="shared" si="13"/>
        <v>2451.4925656613796</v>
      </c>
      <c r="M103" s="72">
        <f>VLOOKUP($E103,'NEA Backsheet'!$D$7:$M$184,M$10,0)</f>
        <v>38930.394932919618</v>
      </c>
      <c r="N103" s="73">
        <f>VLOOKUP($E103,'Population All (2014)'!$D$11:$I$188,N$10,0)</f>
        <v>1523906.99</v>
      </c>
      <c r="O103" s="74">
        <f t="shared" si="14"/>
        <v>2554.6437668692379</v>
      </c>
      <c r="P103" s="72">
        <f>VLOOKUP($E103,'NEA Backsheet'!$D$7:$M$184,P$10,0)</f>
        <v>39192.397288626562</v>
      </c>
      <c r="Q103" s="73">
        <f>VLOOKUP($E103,'Population All (2014)'!$D$11:$I$188,Q$10,0)</f>
        <v>1537926.328</v>
      </c>
      <c r="R103" s="74">
        <f t="shared" si="15"/>
        <v>2548.3923758294986</v>
      </c>
      <c r="S103" s="72">
        <f>VLOOKUP($E103,'NEA Backsheet'!$D$190:$M$367,S$10,0)</f>
        <v>38279.428266191382</v>
      </c>
      <c r="T103" s="73">
        <f>VLOOKUP($E103,'Population All (2014)'!$D$11:$I$188,T$10,0)</f>
        <v>1537926.328</v>
      </c>
      <c r="U103" s="74">
        <f t="shared" si="16"/>
        <v>2489.0287375450525</v>
      </c>
      <c r="V103" s="72">
        <f>VLOOKUP($E103,'NEA Backsheet'!$D$190:$M$367,V$10,0)</f>
        <v>39024.10394588441</v>
      </c>
      <c r="W103" s="73">
        <f>VLOOKUP($E103,'Population All (2014)'!$D$11:$I$188,W$10,0)</f>
        <v>1537926.328</v>
      </c>
      <c r="X103" s="74">
        <f t="shared" si="17"/>
        <v>2537.4495016697842</v>
      </c>
      <c r="Y103" s="72">
        <f>VLOOKUP($E103,'NEA Backsheet'!$D$190:$M$367,Y$10,0)</f>
        <v>38443.655401330769</v>
      </c>
      <c r="Z103" s="73">
        <f>VLOOKUP($E103,'Population All (2014)'!$D$11:$I$188,Z$10,0)</f>
        <v>1537926.328</v>
      </c>
      <c r="AA103" s="74">
        <f t="shared" si="18"/>
        <v>2499.7072162308914</v>
      </c>
      <c r="AB103" s="72">
        <f>VLOOKUP($E103,'NEA Backsheet'!$D$190:$M$367,AB$10,0)</f>
        <v>38607.290210665</v>
      </c>
      <c r="AC103" s="73">
        <f>VLOOKUP($E103,'Population All (2014)'!$D$11:$I$188,AC$10,0)</f>
        <v>1551908.02</v>
      </c>
      <c r="AD103" s="74">
        <f t="shared" si="19"/>
        <v>2487.730568636729</v>
      </c>
      <c r="AE103" s="72">
        <f>VLOOKUP($E103,'NEA Backsheet'!$D$7:$M$184,AE$10,0)</f>
        <v>38895.785994547827</v>
      </c>
      <c r="AF103" s="73">
        <f>VLOOKUP($E103,'Population All (2014)'!$D$11:$I$188,AF$10,0)</f>
        <v>1537926.328</v>
      </c>
      <c r="AG103" s="74">
        <f t="shared" si="20"/>
        <v>2529.1059322152282</v>
      </c>
      <c r="AH103" s="72">
        <f>VLOOKUP($E103,'NEA Backsheet'!$D$7:$M$184,AH$10,0)</f>
        <v>37687.632773545993</v>
      </c>
      <c r="AI103" s="73">
        <f>VLOOKUP($E103,'Population All (2014)'!$D$11:$I$188,AI$10,0)</f>
        <v>1537926.328</v>
      </c>
      <c r="AJ103" s="74">
        <f t="shared" si="21"/>
        <v>2450.5486438064277</v>
      </c>
      <c r="AK103" s="72">
        <f>VLOOKUP($E103,'NEA Backsheet'!$D$7:$M$184,AK$10,0)</f>
        <v>39067.935686681114</v>
      </c>
      <c r="AL103" s="73">
        <f>VLOOKUP($E103,'Population All (2014)'!$D$11:$I$188,AL$10,0)</f>
        <v>1537926.328</v>
      </c>
      <c r="AM103" s="74">
        <f t="shared" si="22"/>
        <v>2540.2995563179611</v>
      </c>
      <c r="AN103" s="72">
        <f>VLOOKUP($E103,'NEA Backsheet'!$D$7:$M$184,AN$10,0)</f>
        <v>38523.790885588664</v>
      </c>
      <c r="AO103" s="73">
        <f>VLOOKUP($E103,'Population All (2014)'!$D$11:$I$188,AO$10,0)</f>
        <v>1551908.02</v>
      </c>
      <c r="AP103" s="74">
        <f t="shared" si="23"/>
        <v>2482.3501386112216</v>
      </c>
      <c r="AT103" s="26"/>
    </row>
    <row r="104" spans="1:46" ht="16.5" customHeight="1">
      <c r="A104" s="26"/>
      <c r="B104" s="42" t="s">
        <v>16</v>
      </c>
      <c r="C104" s="43" t="s">
        <v>28</v>
      </c>
      <c r="D104" s="45" t="s">
        <v>42</v>
      </c>
      <c r="E104" s="56" t="s">
        <v>189</v>
      </c>
      <c r="F104" s="57" t="s">
        <v>190</v>
      </c>
      <c r="G104" s="72">
        <f>VLOOKUP($E104,'NEA Backsheet'!$D$7:$M$184,G$10,0)</f>
        <v>6055.5027016349095</v>
      </c>
      <c r="H104" s="73">
        <f>VLOOKUP($E104,'Population All (2014)'!$D$11:$I$188,H$10,0)</f>
        <v>258376.204</v>
      </c>
      <c r="I104" s="74">
        <f t="shared" si="12"/>
        <v>2343.6766265189458</v>
      </c>
      <c r="J104" s="72">
        <f>VLOOKUP($E104,'NEA Backsheet'!$D$7:$M$184,J$10,0)</f>
        <v>6240.5297858526801</v>
      </c>
      <c r="K104" s="73">
        <f>VLOOKUP($E104,'Population All (2014)'!$D$11:$I$188,K$10,0)</f>
        <v>258376.204</v>
      </c>
      <c r="L104" s="74">
        <f t="shared" si="13"/>
        <v>2415.2881299597852</v>
      </c>
      <c r="M104" s="72">
        <f>VLOOKUP($E104,'NEA Backsheet'!$D$7:$M$184,M$10,0)</f>
        <v>6910.8068086013081</v>
      </c>
      <c r="N104" s="73">
        <f>VLOOKUP($E104,'Population All (2014)'!$D$11:$I$188,N$10,0)</f>
        <v>258376.204</v>
      </c>
      <c r="O104" s="74">
        <f t="shared" si="14"/>
        <v>2674.707152444003</v>
      </c>
      <c r="P104" s="72">
        <f>VLOOKUP($E104,'NEA Backsheet'!$D$7:$M$184,P$10,0)</f>
        <v>7246.4768588854358</v>
      </c>
      <c r="Q104" s="73">
        <f>VLOOKUP($E104,'Population All (2014)'!$D$11:$I$188,Q$10,0)</f>
        <v>258973.85200000001</v>
      </c>
      <c r="R104" s="74">
        <f t="shared" si="15"/>
        <v>2798.1500073935786</v>
      </c>
      <c r="S104" s="72">
        <f>VLOOKUP($E104,'NEA Backsheet'!$D$190:$M$367,S$10,0)</f>
        <v>6359.8679474775672</v>
      </c>
      <c r="T104" s="73">
        <f>VLOOKUP($E104,'Population All (2014)'!$D$11:$I$188,T$10,0)</f>
        <v>258973.85200000001</v>
      </c>
      <c r="U104" s="74">
        <f t="shared" si="16"/>
        <v>2455.7954011038796</v>
      </c>
      <c r="V104" s="72">
        <f>VLOOKUP($E104,'NEA Backsheet'!$D$190:$M$367,V$10,0)</f>
        <v>6561.9499370607355</v>
      </c>
      <c r="W104" s="73">
        <f>VLOOKUP($E104,'Population All (2014)'!$D$11:$I$188,W$10,0)</f>
        <v>258973.85200000001</v>
      </c>
      <c r="X104" s="74">
        <f t="shared" si="17"/>
        <v>2533.8272132048046</v>
      </c>
      <c r="Y104" s="72">
        <f>VLOOKUP($E104,'NEA Backsheet'!$D$190:$M$367,Y$10,0)</f>
        <v>6359.8679474775672</v>
      </c>
      <c r="Z104" s="73">
        <f>VLOOKUP($E104,'Population All (2014)'!$D$11:$I$188,Z$10,0)</f>
        <v>258973.85200000001</v>
      </c>
      <c r="AA104" s="74">
        <f t="shared" si="18"/>
        <v>2455.7954011038796</v>
      </c>
      <c r="AB104" s="72">
        <f>VLOOKUP($E104,'NEA Backsheet'!$D$190:$M$367,AB$10,0)</f>
        <v>6359.8679474775672</v>
      </c>
      <c r="AC104" s="73">
        <f>VLOOKUP($E104,'Population All (2014)'!$D$11:$I$188,AC$10,0)</f>
        <v>259533.67499999999</v>
      </c>
      <c r="AD104" s="74">
        <f t="shared" si="19"/>
        <v>2450.4981665587588</v>
      </c>
      <c r="AE104" s="72">
        <f>VLOOKUP($E104,'NEA Backsheet'!$D$7:$M$184,AE$10,0)</f>
        <v>6961.0834064942392</v>
      </c>
      <c r="AF104" s="73">
        <f>VLOOKUP($E104,'Population All (2014)'!$D$11:$I$188,AF$10,0)</f>
        <v>258973.85200000001</v>
      </c>
      <c r="AG104" s="74">
        <f t="shared" si="20"/>
        <v>2687.9483595487618</v>
      </c>
      <c r="AH104" s="72">
        <f>VLOOKUP($E104,'NEA Backsheet'!$D$7:$M$184,AH$10,0)</f>
        <v>6772.9544125517996</v>
      </c>
      <c r="AI104" s="73">
        <f>VLOOKUP($E104,'Population All (2014)'!$D$11:$I$188,AI$10,0)</f>
        <v>258973.85200000001</v>
      </c>
      <c r="AJ104" s="74">
        <f t="shared" si="21"/>
        <v>2615.3043483910487</v>
      </c>
      <c r="AK104" s="72">
        <f>VLOOKUP($E104,'NEA Backsheet'!$D$7:$M$184,AK$10,0)</f>
        <v>6791.8564501521969</v>
      </c>
      <c r="AL104" s="73">
        <f>VLOOKUP($E104,'Population All (2014)'!$D$11:$I$188,AL$10,0)</f>
        <v>258973.85200000001</v>
      </c>
      <c r="AM104" s="74">
        <f t="shared" si="22"/>
        <v>2622.6031692775673</v>
      </c>
      <c r="AN104" s="72">
        <f>VLOOKUP($E104,'NEA Backsheet'!$D$7:$M$184,AN$10,0)</f>
        <v>6781.4877992325328</v>
      </c>
      <c r="AO104" s="73">
        <f>VLOOKUP($E104,'Population All (2014)'!$D$11:$I$188,AO$10,0)</f>
        <v>259533.67499999999</v>
      </c>
      <c r="AP104" s="74">
        <f t="shared" si="23"/>
        <v>2612.9510165617367</v>
      </c>
      <c r="AT104" s="26"/>
    </row>
    <row r="105" spans="1:46" ht="16.5" customHeight="1">
      <c r="A105" s="26"/>
      <c r="B105" s="42" t="s">
        <v>20</v>
      </c>
      <c r="C105" s="43" t="s">
        <v>36</v>
      </c>
      <c r="D105" s="45" t="s">
        <v>64</v>
      </c>
      <c r="E105" s="56" t="s">
        <v>191</v>
      </c>
      <c r="F105" s="57" t="s">
        <v>192</v>
      </c>
      <c r="G105" s="72">
        <f>VLOOKUP($E105,'NEA Backsheet'!$D$7:$M$184,G$10,0)</f>
        <v>3278.2394707000694</v>
      </c>
      <c r="H105" s="73">
        <f>VLOOKUP($E105,'Population All (2014)'!$D$11:$I$188,H$10,0)</f>
        <v>173687.44</v>
      </c>
      <c r="I105" s="74">
        <f t="shared" si="12"/>
        <v>1887.4361155303279</v>
      </c>
      <c r="J105" s="72">
        <f>VLOOKUP($E105,'NEA Backsheet'!$D$7:$M$184,J$10,0)</f>
        <v>3155.9113245184053</v>
      </c>
      <c r="K105" s="73">
        <f>VLOOKUP($E105,'Population All (2014)'!$D$11:$I$188,K$10,0)</f>
        <v>173687.44</v>
      </c>
      <c r="L105" s="74">
        <f t="shared" si="13"/>
        <v>1817.0060682098863</v>
      </c>
      <c r="M105" s="72">
        <f>VLOOKUP($E105,'NEA Backsheet'!$D$7:$M$184,M$10,0)</f>
        <v>3425.2751749392378</v>
      </c>
      <c r="N105" s="73">
        <f>VLOOKUP($E105,'Population All (2014)'!$D$11:$I$188,N$10,0)</f>
        <v>173687.44</v>
      </c>
      <c r="O105" s="74">
        <f t="shared" si="14"/>
        <v>1972.0914620764966</v>
      </c>
      <c r="P105" s="72">
        <f>VLOOKUP($E105,'NEA Backsheet'!$D$7:$M$184,P$10,0)</f>
        <v>3346.1921556631723</v>
      </c>
      <c r="Q105" s="73">
        <f>VLOOKUP($E105,'Population All (2014)'!$D$11:$I$188,Q$10,0)</f>
        <v>176952.397</v>
      </c>
      <c r="R105" s="74">
        <f t="shared" si="15"/>
        <v>1891.0126183050081</v>
      </c>
      <c r="S105" s="72">
        <f>VLOOKUP($E105,'NEA Backsheet'!$D$190:$M$367,S$10,0)</f>
        <v>3326.3488393896369</v>
      </c>
      <c r="T105" s="73">
        <f>VLOOKUP($E105,'Population All (2014)'!$D$11:$I$188,T$10,0)</f>
        <v>176952.397</v>
      </c>
      <c r="U105" s="74">
        <f t="shared" si="16"/>
        <v>1879.7986892427555</v>
      </c>
      <c r="V105" s="72">
        <f>VLOOKUP($E105,'NEA Backsheet'!$D$190:$M$367,V$10,0)</f>
        <v>3360.7318084598464</v>
      </c>
      <c r="W105" s="73">
        <f>VLOOKUP($E105,'Population All (2014)'!$D$11:$I$188,W$10,0)</f>
        <v>176952.397</v>
      </c>
      <c r="X105" s="74">
        <f t="shared" si="17"/>
        <v>1899.2293212393422</v>
      </c>
      <c r="Y105" s="72">
        <f>VLOOKUP($E105,'NEA Backsheet'!$D$190:$M$367,Y$10,0)</f>
        <v>3366.1067622299238</v>
      </c>
      <c r="Z105" s="73">
        <f>VLOOKUP($E105,'Population All (2014)'!$D$11:$I$188,Z$10,0)</f>
        <v>176952.397</v>
      </c>
      <c r="AA105" s="74">
        <f t="shared" si="18"/>
        <v>1902.2668352042294</v>
      </c>
      <c r="AB105" s="72">
        <f>VLOOKUP($E105,'NEA Backsheet'!$D$190:$M$367,AB$10,0)</f>
        <v>3455.2048110446831</v>
      </c>
      <c r="AC105" s="73">
        <f>VLOOKUP($E105,'Population All (2014)'!$D$11:$I$188,AC$10,0)</f>
        <v>179971.701</v>
      </c>
      <c r="AD105" s="74">
        <f t="shared" si="19"/>
        <v>1919.8600623576276</v>
      </c>
      <c r="AE105" s="72">
        <f>VLOOKUP($E105,'NEA Backsheet'!$D$7:$M$184,AE$10,0)</f>
        <v>3247.9378024310872</v>
      </c>
      <c r="AF105" s="73">
        <f>VLOOKUP($E105,'Population All (2014)'!$D$11:$I$188,AF$10,0)</f>
        <v>176952.397</v>
      </c>
      <c r="AG105" s="74">
        <f t="shared" si="20"/>
        <v>1835.4867509543185</v>
      </c>
      <c r="AH105" s="72">
        <f>VLOOKUP($E105,'NEA Backsheet'!$D$7:$M$184,AH$10,0)</f>
        <v>3374.8048338256053</v>
      </c>
      <c r="AI105" s="73">
        <f>VLOOKUP($E105,'Population All (2014)'!$D$11:$I$188,AI$10,0)</f>
        <v>176952.397</v>
      </c>
      <c r="AJ105" s="74">
        <f t="shared" si="21"/>
        <v>1907.1823219357721</v>
      </c>
      <c r="AK105" s="72">
        <f>VLOOKUP($E105,'NEA Backsheet'!$D$7:$M$184,AK$10,0)</f>
        <v>3544.6276038555643</v>
      </c>
      <c r="AL105" s="73">
        <f>VLOOKUP($E105,'Population All (2014)'!$D$11:$I$188,AL$10,0)</f>
        <v>176952.397</v>
      </c>
      <c r="AM105" s="74">
        <f t="shared" si="22"/>
        <v>2003.1532004935566</v>
      </c>
      <c r="AN105" s="72">
        <f>VLOOKUP($E105,'NEA Backsheet'!$D$7:$M$184,AN$10,0)</f>
        <v>3618.6022468951173</v>
      </c>
      <c r="AO105" s="73">
        <f>VLOOKUP($E105,'Population All (2014)'!$D$11:$I$188,AO$10,0)</f>
        <v>179971.701</v>
      </c>
      <c r="AP105" s="74">
        <f t="shared" si="23"/>
        <v>2010.6506894076181</v>
      </c>
      <c r="AT105" s="26"/>
    </row>
    <row r="106" spans="1:46" ht="16.5" customHeight="1">
      <c r="A106" s="26"/>
      <c r="B106" s="42" t="s">
        <v>16</v>
      </c>
      <c r="C106" s="43" t="s">
        <v>28</v>
      </c>
      <c r="D106" s="45" t="s">
        <v>42</v>
      </c>
      <c r="E106" s="56" t="s">
        <v>193</v>
      </c>
      <c r="F106" s="57" t="s">
        <v>194</v>
      </c>
      <c r="G106" s="72">
        <f>VLOOKUP($E106,'NEA Backsheet'!$D$7:$M$184,G$10,0)</f>
        <v>11398.988690773067</v>
      </c>
      <c r="H106" s="73">
        <f>VLOOKUP($E106,'Population All (2014)'!$D$11:$I$188,H$10,0)</f>
        <v>434096.52600000001</v>
      </c>
      <c r="I106" s="74">
        <f t="shared" si="12"/>
        <v>2625.9110607978159</v>
      </c>
      <c r="J106" s="72">
        <f>VLOOKUP($E106,'NEA Backsheet'!$D$7:$M$184,J$10,0)</f>
        <v>11498.984082658086</v>
      </c>
      <c r="K106" s="73">
        <f>VLOOKUP($E106,'Population All (2014)'!$D$11:$I$188,K$10,0)</f>
        <v>434096.52600000001</v>
      </c>
      <c r="L106" s="74">
        <f t="shared" si="13"/>
        <v>2648.9463503926049</v>
      </c>
      <c r="M106" s="72">
        <f>VLOOKUP($E106,'NEA Backsheet'!$D$7:$M$184,M$10,0)</f>
        <v>12222.715608190641</v>
      </c>
      <c r="N106" s="73">
        <f>VLOOKUP($E106,'Population All (2014)'!$D$11:$I$188,N$10,0)</f>
        <v>434096.52600000001</v>
      </c>
      <c r="O106" s="74">
        <f t="shared" si="14"/>
        <v>2815.6676858986525</v>
      </c>
      <c r="P106" s="72">
        <f>VLOOKUP($E106,'NEA Backsheet'!$D$7:$M$184,P$10,0)</f>
        <v>12245.038461975411</v>
      </c>
      <c r="Q106" s="73">
        <f>VLOOKUP($E106,'Population All (2014)'!$D$11:$I$188,Q$10,0)</f>
        <v>437122.04700000002</v>
      </c>
      <c r="R106" s="74">
        <f t="shared" si="15"/>
        <v>2801.285944283522</v>
      </c>
      <c r="S106" s="72">
        <f>VLOOKUP($E106,'NEA Backsheet'!$D$190:$M$367,S$10,0)</f>
        <v>11772.909478778132</v>
      </c>
      <c r="T106" s="73">
        <f>VLOOKUP($E106,'Population All (2014)'!$D$11:$I$188,T$10,0)</f>
        <v>437122.04700000002</v>
      </c>
      <c r="U106" s="74">
        <f t="shared" si="16"/>
        <v>2693.2774403799704</v>
      </c>
      <c r="V106" s="72">
        <f>VLOOKUP($E106,'NEA Backsheet'!$D$190:$M$367,V$10,0)</f>
        <v>11768.490567591485</v>
      </c>
      <c r="W106" s="73">
        <f>VLOOKUP($E106,'Population All (2014)'!$D$11:$I$188,W$10,0)</f>
        <v>437122.04700000002</v>
      </c>
      <c r="X106" s="74">
        <f t="shared" si="17"/>
        <v>2692.2665302195301</v>
      </c>
      <c r="Y106" s="72">
        <f>VLOOKUP($E106,'NEA Backsheet'!$D$190:$M$367,Y$10,0)</f>
        <v>12015.231961325379</v>
      </c>
      <c r="Z106" s="73">
        <f>VLOOKUP($E106,'Population All (2014)'!$D$11:$I$188,Z$10,0)</f>
        <v>437122.04700000002</v>
      </c>
      <c r="AA106" s="74">
        <f t="shared" si="18"/>
        <v>2748.713327041447</v>
      </c>
      <c r="AB106" s="72">
        <f>VLOOKUP($E106,'NEA Backsheet'!$D$190:$M$367,AB$10,0)</f>
        <v>11864.290818044419</v>
      </c>
      <c r="AC106" s="73">
        <f>VLOOKUP($E106,'Population All (2014)'!$D$11:$I$188,AC$10,0)</f>
        <v>440017.495</v>
      </c>
      <c r="AD106" s="74">
        <f t="shared" si="19"/>
        <v>2696.322521913457</v>
      </c>
      <c r="AE106" s="72">
        <f>VLOOKUP($E106,'NEA Backsheet'!$D$7:$M$184,AE$10,0)</f>
        <v>11994.956902667644</v>
      </c>
      <c r="AF106" s="73">
        <f>VLOOKUP($E106,'Population All (2014)'!$D$11:$I$188,AF$10,0)</f>
        <v>437122.04700000002</v>
      </c>
      <c r="AG106" s="74">
        <f t="shared" si="20"/>
        <v>2744.075020921478</v>
      </c>
      <c r="AH106" s="72">
        <f>VLOOKUP($E106,'NEA Backsheet'!$D$7:$M$184,AH$10,0)</f>
        <v>11777.362791262452</v>
      </c>
      <c r="AI106" s="73">
        <f>VLOOKUP($E106,'Population All (2014)'!$D$11:$I$188,AI$10,0)</f>
        <v>437122.04700000002</v>
      </c>
      <c r="AJ106" s="74">
        <f t="shared" si="21"/>
        <v>2694.2962204929581</v>
      </c>
      <c r="AK106" s="72">
        <f>VLOOKUP($E106,'NEA Backsheet'!$D$7:$M$184,AK$10,0)</f>
        <v>12503.578154214021</v>
      </c>
      <c r="AL106" s="73">
        <f>VLOOKUP($E106,'Population All (2014)'!$D$11:$I$188,AL$10,0)</f>
        <v>437122.04700000002</v>
      </c>
      <c r="AM106" s="74">
        <f t="shared" si="22"/>
        <v>2860.4318267694289</v>
      </c>
      <c r="AN106" s="72">
        <f>VLOOKUP($E106,'NEA Backsheet'!$D$7:$M$184,AN$10,0)</f>
        <v>12085.983086362416</v>
      </c>
      <c r="AO106" s="73">
        <f>VLOOKUP($E106,'Population All (2014)'!$D$11:$I$188,AO$10,0)</f>
        <v>440017.495</v>
      </c>
      <c r="AP106" s="74">
        <f t="shared" si="23"/>
        <v>2746.7051250683603</v>
      </c>
      <c r="AT106" s="26"/>
    </row>
    <row r="107" spans="1:46" ht="16.5" customHeight="1">
      <c r="A107" s="26"/>
      <c r="B107" s="42" t="s">
        <v>16</v>
      </c>
      <c r="C107" s="43" t="s">
        <v>26</v>
      </c>
      <c r="D107" s="45" t="s">
        <v>46</v>
      </c>
      <c r="E107" s="56" t="s">
        <v>195</v>
      </c>
      <c r="F107" s="57" t="s">
        <v>196</v>
      </c>
      <c r="G107" s="72">
        <f>VLOOKUP($E107,'NEA Backsheet'!$D$7:$M$184,G$10,0)</f>
        <v>5626.2198315259147</v>
      </c>
      <c r="H107" s="73">
        <f>VLOOKUP($E107,'Population All (2014)'!$D$11:$I$188,H$10,0)</f>
        <v>146420.726</v>
      </c>
      <c r="I107" s="74">
        <f t="shared" si="12"/>
        <v>3842.5023459629033</v>
      </c>
      <c r="J107" s="72">
        <f>VLOOKUP($E107,'NEA Backsheet'!$D$7:$M$184,J$10,0)</f>
        <v>5532.0371874018747</v>
      </c>
      <c r="K107" s="73">
        <f>VLOOKUP($E107,'Population All (2014)'!$D$11:$I$188,K$10,0)</f>
        <v>146420.726</v>
      </c>
      <c r="L107" s="74">
        <f t="shared" si="13"/>
        <v>3778.1790450908397</v>
      </c>
      <c r="M107" s="72">
        <f>VLOOKUP($E107,'NEA Backsheet'!$D$7:$M$184,M$10,0)</f>
        <v>5513.9172523183097</v>
      </c>
      <c r="N107" s="73">
        <f>VLOOKUP($E107,'Population All (2014)'!$D$11:$I$188,N$10,0)</f>
        <v>146420.726</v>
      </c>
      <c r="O107" s="74">
        <f t="shared" si="14"/>
        <v>3765.8037922297353</v>
      </c>
      <c r="P107" s="72">
        <f>VLOOKUP($E107,'NEA Backsheet'!$D$7:$M$184,P$10,0)</f>
        <v>5693.5079994334046</v>
      </c>
      <c r="Q107" s="73">
        <f>VLOOKUP($E107,'Population All (2014)'!$D$11:$I$188,Q$10,0)</f>
        <v>146545.91899999999</v>
      </c>
      <c r="R107" s="74">
        <f t="shared" si="15"/>
        <v>3885.1358251971551</v>
      </c>
      <c r="S107" s="72">
        <f>VLOOKUP($E107,'NEA Backsheet'!$D$190:$M$367,S$10,0)</f>
        <v>5621.6726691597687</v>
      </c>
      <c r="T107" s="73">
        <f>VLOOKUP($E107,'Population All (2014)'!$D$11:$I$188,T$10,0)</f>
        <v>146545.91899999999</v>
      </c>
      <c r="U107" s="74">
        <f t="shared" si="16"/>
        <v>3836.1168345873684</v>
      </c>
      <c r="V107" s="72">
        <f>VLOOKUP($E107,'NEA Backsheet'!$D$190:$M$367,V$10,0)</f>
        <v>5566.1814803470334</v>
      </c>
      <c r="W107" s="73">
        <f>VLOOKUP($E107,'Population All (2014)'!$D$11:$I$188,W$10,0)</f>
        <v>146545.91899999999</v>
      </c>
      <c r="X107" s="74">
        <f t="shared" si="17"/>
        <v>3798.2507587584432</v>
      </c>
      <c r="Y107" s="72">
        <f>VLOOKUP($E107,'NEA Backsheet'!$D$190:$M$367,Y$10,0)</f>
        <v>5558.8780169086067</v>
      </c>
      <c r="Z107" s="73">
        <f>VLOOKUP($E107,'Population All (2014)'!$D$11:$I$188,Z$10,0)</f>
        <v>146545.91899999999</v>
      </c>
      <c r="AA107" s="74">
        <f t="shared" si="18"/>
        <v>3793.2670215870066</v>
      </c>
      <c r="AB107" s="72">
        <f>VLOOKUP($E107,'NEA Backsheet'!$D$190:$M$367,AB$10,0)</f>
        <v>5571.2961593808732</v>
      </c>
      <c r="AC107" s="73">
        <f>VLOOKUP($E107,'Population All (2014)'!$D$11:$I$188,AC$10,0)</f>
        <v>146710.731</v>
      </c>
      <c r="AD107" s="74">
        <f t="shared" si="19"/>
        <v>3797.4701110179003</v>
      </c>
      <c r="AE107" s="72">
        <f>VLOOKUP($E107,'NEA Backsheet'!$D$7:$M$184,AE$10,0)</f>
        <v>5861.4033715194346</v>
      </c>
      <c r="AF107" s="73">
        <f>VLOOKUP($E107,'Population All (2014)'!$D$11:$I$188,AF$10,0)</f>
        <v>146545.91899999999</v>
      </c>
      <c r="AG107" s="74">
        <f t="shared" si="20"/>
        <v>3999.7042643810746</v>
      </c>
      <c r="AH107" s="72">
        <f>VLOOKUP($E107,'NEA Backsheet'!$D$7:$M$184,AH$10,0)</f>
        <v>5829.4159969267666</v>
      </c>
      <c r="AI107" s="73">
        <f>VLOOKUP($E107,'Population All (2014)'!$D$11:$I$188,AI$10,0)</f>
        <v>146545.91899999999</v>
      </c>
      <c r="AJ107" s="74">
        <f t="shared" si="21"/>
        <v>3977.8767206248622</v>
      </c>
      <c r="AK107" s="72">
        <f>VLOOKUP($E107,'NEA Backsheet'!$D$7:$M$184,AK$10,0)</f>
        <v>5861.1195298181374</v>
      </c>
      <c r="AL107" s="73">
        <f>VLOOKUP($E107,'Population All (2014)'!$D$11:$I$188,AL$10,0)</f>
        <v>146545.91899999999</v>
      </c>
      <c r="AM107" s="74">
        <f t="shared" si="22"/>
        <v>3999.5105764890918</v>
      </c>
      <c r="AN107" s="72">
        <f>VLOOKUP($E107,'NEA Backsheet'!$D$7:$M$184,AN$10,0)</f>
        <v>5901.4468425701452</v>
      </c>
      <c r="AO107" s="73">
        <f>VLOOKUP($E107,'Population All (2014)'!$D$11:$I$188,AO$10,0)</f>
        <v>146710.731</v>
      </c>
      <c r="AP107" s="74">
        <f t="shared" si="23"/>
        <v>4022.5052403086625</v>
      </c>
      <c r="AT107" s="26"/>
    </row>
    <row r="108" spans="1:46" ht="16.5" customHeight="1">
      <c r="A108" s="26"/>
      <c r="B108" s="42" t="s">
        <v>20</v>
      </c>
      <c r="C108" s="43" t="s">
        <v>36</v>
      </c>
      <c r="D108" s="45" t="s">
        <v>64</v>
      </c>
      <c r="E108" s="56" t="s">
        <v>197</v>
      </c>
      <c r="F108" s="57" t="s">
        <v>198</v>
      </c>
      <c r="G108" s="72">
        <f>VLOOKUP($E108,'NEA Backsheet'!$D$7:$M$184,G$10,0)</f>
        <v>6934.2920052403433</v>
      </c>
      <c r="H108" s="73">
        <f>VLOOKUP($E108,'Population All (2014)'!$D$11:$I$188,H$10,0)</f>
        <v>323684.77100000001</v>
      </c>
      <c r="I108" s="74">
        <f t="shared" si="12"/>
        <v>2142.2978856303203</v>
      </c>
      <c r="J108" s="72">
        <f>VLOOKUP($E108,'NEA Backsheet'!$D$7:$M$184,J$10,0)</f>
        <v>6458.6887657799598</v>
      </c>
      <c r="K108" s="73">
        <f>VLOOKUP($E108,'Population All (2014)'!$D$11:$I$188,K$10,0)</f>
        <v>323684.77100000001</v>
      </c>
      <c r="L108" s="74">
        <f t="shared" si="13"/>
        <v>1995.3638059110172</v>
      </c>
      <c r="M108" s="72">
        <f>VLOOKUP($E108,'NEA Backsheet'!$D$7:$M$184,M$10,0)</f>
        <v>6873.3405404880987</v>
      </c>
      <c r="N108" s="73">
        <f>VLOOKUP($E108,'Population All (2014)'!$D$11:$I$188,N$10,0)</f>
        <v>323684.77100000001</v>
      </c>
      <c r="O108" s="74">
        <f t="shared" si="14"/>
        <v>2123.4673844102781</v>
      </c>
      <c r="P108" s="72">
        <f>VLOOKUP($E108,'NEA Backsheet'!$D$7:$M$184,P$10,0)</f>
        <v>6816.1237111303017</v>
      </c>
      <c r="Q108" s="73">
        <f>VLOOKUP($E108,'Population All (2014)'!$D$11:$I$188,Q$10,0)</f>
        <v>328076.196</v>
      </c>
      <c r="R108" s="74">
        <f t="shared" si="15"/>
        <v>2077.6038597845427</v>
      </c>
      <c r="S108" s="72">
        <f>VLOOKUP($E108,'NEA Backsheet'!$D$190:$M$367,S$10,0)</f>
        <v>6900.066851254418</v>
      </c>
      <c r="T108" s="73">
        <f>VLOOKUP($E108,'Population All (2014)'!$D$11:$I$188,T$10,0)</f>
        <v>328076.196</v>
      </c>
      <c r="U108" s="74">
        <f t="shared" si="16"/>
        <v>2103.1903366906931</v>
      </c>
      <c r="V108" s="72">
        <f>VLOOKUP($E108,'NEA Backsheet'!$D$190:$M$367,V$10,0)</f>
        <v>6902.999456882696</v>
      </c>
      <c r="W108" s="73">
        <f>VLOOKUP($E108,'Population All (2014)'!$D$11:$I$188,W$10,0)</f>
        <v>328076.196</v>
      </c>
      <c r="X108" s="74">
        <f t="shared" si="17"/>
        <v>2104.0842161199334</v>
      </c>
      <c r="Y108" s="72">
        <f>VLOOKUP($E108,'NEA Backsheet'!$D$190:$M$367,Y$10,0)</f>
        <v>6911.7269899864659</v>
      </c>
      <c r="Z108" s="73">
        <f>VLOOKUP($E108,'Population All (2014)'!$D$11:$I$188,Z$10,0)</f>
        <v>328076.196</v>
      </c>
      <c r="AA108" s="74">
        <f t="shared" si="18"/>
        <v>2106.744431402291</v>
      </c>
      <c r="AB108" s="72">
        <f>VLOOKUP($E108,'NEA Backsheet'!$D$190:$M$367,AB$10,0)</f>
        <v>6897.3856429976895</v>
      </c>
      <c r="AC108" s="73">
        <f>VLOOKUP($E108,'Population All (2014)'!$D$11:$I$188,AC$10,0)</f>
        <v>332030.81400000001</v>
      </c>
      <c r="AD108" s="74">
        <f t="shared" si="19"/>
        <v>2077.33299205106</v>
      </c>
      <c r="AE108" s="72">
        <f>VLOOKUP($E108,'NEA Backsheet'!$D$7:$M$184,AE$10,0)</f>
        <v>6617.2517599850007</v>
      </c>
      <c r="AF108" s="73">
        <f>VLOOKUP($E108,'Population All (2014)'!$D$11:$I$188,AF$10,0)</f>
        <v>328076.196</v>
      </c>
      <c r="AG108" s="74">
        <f t="shared" si="20"/>
        <v>2016.9862491288459</v>
      </c>
      <c r="AH108" s="72">
        <f>VLOOKUP($E108,'NEA Backsheet'!$D$7:$M$184,AH$10,0)</f>
        <v>6559.8910159702818</v>
      </c>
      <c r="AI108" s="73">
        <f>VLOOKUP($E108,'Population All (2014)'!$D$11:$I$188,AI$10,0)</f>
        <v>328076.196</v>
      </c>
      <c r="AJ108" s="74">
        <f t="shared" si="21"/>
        <v>1999.5022790285834</v>
      </c>
      <c r="AK108" s="72">
        <f>VLOOKUP($E108,'NEA Backsheet'!$D$7:$M$184,AK$10,0)</f>
        <v>6488.5651791994169</v>
      </c>
      <c r="AL108" s="73">
        <f>VLOOKUP($E108,'Population All (2014)'!$D$11:$I$188,AL$10,0)</f>
        <v>328076.196</v>
      </c>
      <c r="AM108" s="74">
        <f t="shared" si="22"/>
        <v>1977.7616475409927</v>
      </c>
      <c r="AN108" s="72">
        <f>VLOOKUP($E108,'NEA Backsheet'!$D$7:$M$184,AN$10,0)</f>
        <v>6220.8332090238064</v>
      </c>
      <c r="AO108" s="73">
        <f>VLOOKUP($E108,'Population All (2014)'!$D$11:$I$188,AO$10,0)</f>
        <v>332030.81400000001</v>
      </c>
      <c r="AP108" s="74">
        <f t="shared" si="23"/>
        <v>1873.5710502531269</v>
      </c>
      <c r="AT108" s="26"/>
    </row>
    <row r="109" spans="1:46" ht="16.5" customHeight="1">
      <c r="A109" s="26"/>
      <c r="B109" s="42" t="s">
        <v>16</v>
      </c>
      <c r="C109" s="43" t="s">
        <v>26</v>
      </c>
      <c r="D109" s="45" t="s">
        <v>467</v>
      </c>
      <c r="E109" s="56" t="s">
        <v>199</v>
      </c>
      <c r="F109" s="57" t="s">
        <v>200</v>
      </c>
      <c r="G109" s="72">
        <f>VLOOKUP($E109,'NEA Backsheet'!$D$7:$M$184,G$10,0)</f>
        <v>33900.338319903429</v>
      </c>
      <c r="H109" s="73">
        <f>VLOOKUP($E109,'Population All (2014)'!$D$11:$I$188,H$10,0)</f>
        <v>1188319.1129999999</v>
      </c>
      <c r="I109" s="74">
        <f t="shared" si="12"/>
        <v>2852.7975313230049</v>
      </c>
      <c r="J109" s="72">
        <f>VLOOKUP($E109,'NEA Backsheet'!$D$7:$M$184,J$10,0)</f>
        <v>32757.976485759205</v>
      </c>
      <c r="K109" s="73">
        <f>VLOOKUP($E109,'Population All (2014)'!$D$11:$I$188,K$10,0)</f>
        <v>1188319.1129999999</v>
      </c>
      <c r="L109" s="74">
        <f t="shared" si="13"/>
        <v>2756.6649502976738</v>
      </c>
      <c r="M109" s="72">
        <f>VLOOKUP($E109,'NEA Backsheet'!$D$7:$M$184,M$10,0)</f>
        <v>35253.838009430896</v>
      </c>
      <c r="N109" s="73">
        <f>VLOOKUP($E109,'Population All (2014)'!$D$11:$I$188,N$10,0)</f>
        <v>1188319.1129999999</v>
      </c>
      <c r="O109" s="74">
        <f t="shared" si="14"/>
        <v>2966.6978864313614</v>
      </c>
      <c r="P109" s="72">
        <f>VLOOKUP($E109,'NEA Backsheet'!$D$7:$M$184,P$10,0)</f>
        <v>35306.041210189607</v>
      </c>
      <c r="Q109" s="73">
        <f>VLOOKUP($E109,'Population All (2014)'!$D$11:$I$188,Q$10,0)</f>
        <v>1192177.5460000001</v>
      </c>
      <c r="R109" s="74">
        <f t="shared" si="15"/>
        <v>2961.4751031546102</v>
      </c>
      <c r="S109" s="72">
        <f>VLOOKUP($E109,'NEA Backsheet'!$D$190:$M$367,S$10,0)</f>
        <v>34042.469011921916</v>
      </c>
      <c r="T109" s="73">
        <f>VLOOKUP($E109,'Population All (2014)'!$D$11:$I$188,T$10,0)</f>
        <v>1192177.5460000001</v>
      </c>
      <c r="U109" s="74">
        <f t="shared" si="16"/>
        <v>2855.4865108927252</v>
      </c>
      <c r="V109" s="72">
        <f>VLOOKUP($E109,'NEA Backsheet'!$D$190:$M$367,V$10,0)</f>
        <v>33163.671808001425</v>
      </c>
      <c r="W109" s="73">
        <f>VLOOKUP($E109,'Population All (2014)'!$D$11:$I$188,W$10,0)</f>
        <v>1192177.5460000001</v>
      </c>
      <c r="X109" s="74">
        <f t="shared" si="17"/>
        <v>2781.7728927433955</v>
      </c>
      <c r="Y109" s="72">
        <f>VLOOKUP($E109,'NEA Backsheet'!$D$190:$M$367,Y$10,0)</f>
        <v>36607.73202017408</v>
      </c>
      <c r="Z109" s="73">
        <f>VLOOKUP($E109,'Population All (2014)'!$D$11:$I$188,Z$10,0)</f>
        <v>1192177.5460000001</v>
      </c>
      <c r="AA109" s="74">
        <f t="shared" si="18"/>
        <v>3070.6610892815856</v>
      </c>
      <c r="AB109" s="72">
        <f>VLOOKUP($E109,'NEA Backsheet'!$D$190:$M$367,AB$10,0)</f>
        <v>34716.188575251013</v>
      </c>
      <c r="AC109" s="73">
        <f>VLOOKUP($E109,'Population All (2014)'!$D$11:$I$188,AC$10,0)</f>
        <v>1195913.2590000001</v>
      </c>
      <c r="AD109" s="74">
        <f t="shared" si="19"/>
        <v>2902.9018880750627</v>
      </c>
      <c r="AE109" s="72">
        <f>VLOOKUP($E109,'NEA Backsheet'!$D$7:$M$184,AE$10,0)</f>
        <v>34201.831561409359</v>
      </c>
      <c r="AF109" s="73">
        <f>VLOOKUP($E109,'Population All (2014)'!$D$11:$I$188,AF$10,0)</f>
        <v>1192177.5460000001</v>
      </c>
      <c r="AG109" s="74">
        <f t="shared" si="20"/>
        <v>2868.8538612527564</v>
      </c>
      <c r="AH109" s="72">
        <f>VLOOKUP($E109,'NEA Backsheet'!$D$7:$M$184,AH$10,0)</f>
        <v>33543.02806690101</v>
      </c>
      <c r="AI109" s="73">
        <f>VLOOKUP($E109,'Population All (2014)'!$D$11:$I$188,AI$10,0)</f>
        <v>1192177.5460000001</v>
      </c>
      <c r="AJ109" s="74">
        <f t="shared" si="21"/>
        <v>2813.5933426564475</v>
      </c>
      <c r="AK109" s="72">
        <f>VLOOKUP($E109,'NEA Backsheet'!$D$7:$M$184,AK$10,0)</f>
        <v>34518.757481877576</v>
      </c>
      <c r="AL109" s="73">
        <f>VLOOKUP($E109,'Population All (2014)'!$D$11:$I$188,AL$10,0)</f>
        <v>1192177.5460000001</v>
      </c>
      <c r="AM109" s="74">
        <f t="shared" si="22"/>
        <v>2895.4376466571675</v>
      </c>
      <c r="AN109" s="72">
        <f>VLOOKUP($E109,'NEA Backsheet'!$D$7:$M$184,AN$10,0)</f>
        <v>33357.701079807077</v>
      </c>
      <c r="AO109" s="73">
        <f>VLOOKUP($E109,'Population All (2014)'!$D$11:$I$188,AO$10,0)</f>
        <v>1195913.2590000001</v>
      </c>
      <c r="AP109" s="74">
        <f t="shared" si="23"/>
        <v>2789.307738564597</v>
      </c>
      <c r="AT109" s="26"/>
    </row>
    <row r="110" spans="1:46" ht="16.5" customHeight="1">
      <c r="A110" s="26"/>
      <c r="B110" s="42" t="s">
        <v>16</v>
      </c>
      <c r="C110" s="43" t="s">
        <v>28</v>
      </c>
      <c r="D110" s="45" t="s">
        <v>42</v>
      </c>
      <c r="E110" s="56" t="s">
        <v>201</v>
      </c>
      <c r="F110" s="57" t="s">
        <v>202</v>
      </c>
      <c r="G110" s="72">
        <f>VLOOKUP($E110,'NEA Backsheet'!$D$7:$M$184,G$10,0)</f>
        <v>16161.067046562344</v>
      </c>
      <c r="H110" s="73">
        <f>VLOOKUP($E110,'Population All (2014)'!$D$11:$I$188,H$10,0)</f>
        <v>773053.26399999997</v>
      </c>
      <c r="I110" s="74">
        <f t="shared" si="12"/>
        <v>2090.5502633725823</v>
      </c>
      <c r="J110" s="72">
        <f>VLOOKUP($E110,'NEA Backsheet'!$D$7:$M$184,J$10,0)</f>
        <v>16221.508846251132</v>
      </c>
      <c r="K110" s="73">
        <f>VLOOKUP($E110,'Population All (2014)'!$D$11:$I$188,K$10,0)</f>
        <v>773053.26399999997</v>
      </c>
      <c r="L110" s="74">
        <f t="shared" si="13"/>
        <v>2098.3688448990406</v>
      </c>
      <c r="M110" s="72">
        <f>VLOOKUP($E110,'NEA Backsheet'!$D$7:$M$184,M$10,0)</f>
        <v>18349.854845663143</v>
      </c>
      <c r="N110" s="73">
        <f>VLOOKUP($E110,'Population All (2014)'!$D$11:$I$188,N$10,0)</f>
        <v>773053.26399999997</v>
      </c>
      <c r="O110" s="74">
        <f t="shared" si="14"/>
        <v>2373.6857083709492</v>
      </c>
      <c r="P110" s="72">
        <f>VLOOKUP($E110,'NEA Backsheet'!$D$7:$M$184,P$10,0)</f>
        <v>19506.53262545446</v>
      </c>
      <c r="Q110" s="73">
        <f>VLOOKUP($E110,'Population All (2014)'!$D$11:$I$188,Q$10,0)</f>
        <v>778979.571</v>
      </c>
      <c r="R110" s="74">
        <f t="shared" si="15"/>
        <v>2504.1135033122018</v>
      </c>
      <c r="S110" s="72">
        <f>VLOOKUP($E110,'NEA Backsheet'!$D$190:$M$367,S$10,0)</f>
        <v>16045.385351247234</v>
      </c>
      <c r="T110" s="73">
        <f>VLOOKUP($E110,'Population All (2014)'!$D$11:$I$188,T$10,0)</f>
        <v>778979.571</v>
      </c>
      <c r="U110" s="74">
        <f t="shared" si="16"/>
        <v>2059.7953975415917</v>
      </c>
      <c r="V110" s="72">
        <f>VLOOKUP($E110,'NEA Backsheet'!$D$190:$M$367,V$10,0)</f>
        <v>16119.222677874353</v>
      </c>
      <c r="W110" s="73">
        <f>VLOOKUP($E110,'Population All (2014)'!$D$11:$I$188,W$10,0)</f>
        <v>778979.571</v>
      </c>
      <c r="X110" s="74">
        <f t="shared" si="17"/>
        <v>2069.2741219364216</v>
      </c>
      <c r="Y110" s="72">
        <f>VLOOKUP($E110,'NEA Backsheet'!$D$190:$M$367,Y$10,0)</f>
        <v>16681.290299917382</v>
      </c>
      <c r="Z110" s="73">
        <f>VLOOKUP($E110,'Population All (2014)'!$D$11:$I$188,Z$10,0)</f>
        <v>778979.571</v>
      </c>
      <c r="AA110" s="74">
        <f t="shared" si="18"/>
        <v>2141.4284688497155</v>
      </c>
      <c r="AB110" s="72">
        <f>VLOOKUP($E110,'NEA Backsheet'!$D$190:$M$367,AB$10,0)</f>
        <v>16442.404682921668</v>
      </c>
      <c r="AC110" s="73">
        <f>VLOOKUP($E110,'Population All (2014)'!$D$11:$I$188,AC$10,0)</f>
        <v>784458.80200000003</v>
      </c>
      <c r="AD110" s="74">
        <f t="shared" si="19"/>
        <v>2096.0188911133755</v>
      </c>
      <c r="AE110" s="72">
        <f>VLOOKUP($E110,'NEA Backsheet'!$D$7:$M$184,AE$10,0)</f>
        <v>19914.914082374868</v>
      </c>
      <c r="AF110" s="73">
        <f>VLOOKUP($E110,'Population All (2014)'!$D$11:$I$188,AF$10,0)</f>
        <v>778979.571</v>
      </c>
      <c r="AG110" s="74">
        <f t="shared" si="20"/>
        <v>2556.5386851942062</v>
      </c>
      <c r="AH110" s="72">
        <f>VLOOKUP($E110,'NEA Backsheet'!$D$7:$M$184,AH$10,0)</f>
        <v>19906.9234630313</v>
      </c>
      <c r="AI110" s="73">
        <f>VLOOKUP($E110,'Population All (2014)'!$D$11:$I$188,AI$10,0)</f>
        <v>778979.571</v>
      </c>
      <c r="AJ110" s="74">
        <f t="shared" si="21"/>
        <v>2555.5129048475778</v>
      </c>
      <c r="AK110" s="72">
        <f>VLOOKUP($E110,'NEA Backsheet'!$D$7:$M$184,AK$10,0)</f>
        <v>18447.340570449778</v>
      </c>
      <c r="AL110" s="73">
        <f>VLOOKUP($E110,'Population All (2014)'!$D$11:$I$188,AL$10,0)</f>
        <v>778979.571</v>
      </c>
      <c r="AM110" s="74">
        <f t="shared" si="22"/>
        <v>2368.1417661272376</v>
      </c>
      <c r="AN110" s="72">
        <f>VLOOKUP($E110,'NEA Backsheet'!$D$7:$M$184,AN$10,0)</f>
        <v>18010.821306919766</v>
      </c>
      <c r="AO110" s="73">
        <f>VLOOKUP($E110,'Population All (2014)'!$D$11:$I$188,AO$10,0)</f>
        <v>784458.80200000003</v>
      </c>
      <c r="AP110" s="74">
        <f t="shared" si="23"/>
        <v>2295.9550279760601</v>
      </c>
      <c r="AT110" s="26"/>
    </row>
    <row r="111" spans="1:46" ht="16.5" customHeight="1">
      <c r="A111" s="26"/>
      <c r="B111" s="42" t="s">
        <v>18</v>
      </c>
      <c r="C111" s="43" t="s">
        <v>30</v>
      </c>
      <c r="D111" s="45" t="s">
        <v>52</v>
      </c>
      <c r="E111" s="56" t="s">
        <v>203</v>
      </c>
      <c r="F111" s="57" t="s">
        <v>204</v>
      </c>
      <c r="G111" s="72">
        <f>VLOOKUP($E111,'NEA Backsheet'!$D$7:$M$184,G$10,0)</f>
        <v>9402.7758304051004</v>
      </c>
      <c r="H111" s="73">
        <f>VLOOKUP($E111,'Population All (2014)'!$D$11:$I$188,H$10,0)</f>
        <v>342325.87099999998</v>
      </c>
      <c r="I111" s="74">
        <f t="shared" si="12"/>
        <v>2746.7324637012612</v>
      </c>
      <c r="J111" s="72">
        <f>VLOOKUP($E111,'NEA Backsheet'!$D$7:$M$184,J$10,0)</f>
        <v>9202.071358916337</v>
      </c>
      <c r="K111" s="73">
        <f>VLOOKUP($E111,'Population All (2014)'!$D$11:$I$188,K$10,0)</f>
        <v>342325.87099999998</v>
      </c>
      <c r="L111" s="74">
        <f t="shared" si="13"/>
        <v>2688.1028103529861</v>
      </c>
      <c r="M111" s="72">
        <f>VLOOKUP($E111,'NEA Backsheet'!$D$7:$M$184,M$10,0)</f>
        <v>9613.5340512503408</v>
      </c>
      <c r="N111" s="73">
        <f>VLOOKUP($E111,'Population All (2014)'!$D$11:$I$188,N$10,0)</f>
        <v>342325.87099999998</v>
      </c>
      <c r="O111" s="74">
        <f t="shared" si="14"/>
        <v>2808.299011455766</v>
      </c>
      <c r="P111" s="72">
        <f>VLOOKUP($E111,'NEA Backsheet'!$D$7:$M$184,P$10,0)</f>
        <v>9545.3937102305226</v>
      </c>
      <c r="Q111" s="73">
        <f>VLOOKUP($E111,'Population All (2014)'!$D$11:$I$188,Q$10,0)</f>
        <v>346103.78200000001</v>
      </c>
      <c r="R111" s="74">
        <f t="shared" si="15"/>
        <v>2757.9570656730134</v>
      </c>
      <c r="S111" s="72">
        <f>VLOOKUP($E111,'NEA Backsheet'!$D$190:$M$367,S$10,0)</f>
        <v>9158.0694394614238</v>
      </c>
      <c r="T111" s="73">
        <f>VLOOKUP($E111,'Population All (2014)'!$D$11:$I$188,T$10,0)</f>
        <v>346103.78200000001</v>
      </c>
      <c r="U111" s="74">
        <f t="shared" si="16"/>
        <v>2646.047201952108</v>
      </c>
      <c r="V111" s="72">
        <f>VLOOKUP($E111,'NEA Backsheet'!$D$190:$M$367,V$10,0)</f>
        <v>9448.1923864167875</v>
      </c>
      <c r="W111" s="73">
        <f>VLOOKUP($E111,'Population All (2014)'!$D$11:$I$188,W$10,0)</f>
        <v>346103.78200000001</v>
      </c>
      <c r="X111" s="74">
        <f t="shared" si="17"/>
        <v>2729.8726213909986</v>
      </c>
      <c r="Y111" s="72">
        <f>VLOOKUP($E111,'NEA Backsheet'!$D$190:$M$367,Y$10,0)</f>
        <v>9304.1076765374437</v>
      </c>
      <c r="Z111" s="73">
        <f>VLOOKUP($E111,'Population All (2014)'!$D$11:$I$188,Z$10,0)</f>
        <v>346103.78200000001</v>
      </c>
      <c r="AA111" s="74">
        <f t="shared" si="18"/>
        <v>2688.2421286391614</v>
      </c>
      <c r="AB111" s="72">
        <f>VLOOKUP($E111,'NEA Backsheet'!$D$190:$M$367,AB$10,0)</f>
        <v>9303.1838360129623</v>
      </c>
      <c r="AC111" s="73">
        <f>VLOOKUP($E111,'Population All (2014)'!$D$11:$I$188,AC$10,0)</f>
        <v>349508.57299999997</v>
      </c>
      <c r="AD111" s="74">
        <f t="shared" si="19"/>
        <v>2661.7898829088131</v>
      </c>
      <c r="AE111" s="72">
        <f>VLOOKUP($E111,'NEA Backsheet'!$D$7:$M$184,AE$10,0)</f>
        <v>9310.7758098127324</v>
      </c>
      <c r="AF111" s="73">
        <f>VLOOKUP($E111,'Population All (2014)'!$D$11:$I$188,AF$10,0)</f>
        <v>346103.78200000001</v>
      </c>
      <c r="AG111" s="74">
        <f t="shared" si="20"/>
        <v>2690.16875689984</v>
      </c>
      <c r="AH111" s="72">
        <f>VLOOKUP($E111,'NEA Backsheet'!$D$7:$M$184,AH$10,0)</f>
        <v>9169.9201715711461</v>
      </c>
      <c r="AI111" s="73">
        <f>VLOOKUP($E111,'Population All (2014)'!$D$11:$I$188,AI$10,0)</f>
        <v>346103.78200000001</v>
      </c>
      <c r="AJ111" s="74">
        <f t="shared" si="21"/>
        <v>2649.4712420019573</v>
      </c>
      <c r="AK111" s="72">
        <f>VLOOKUP($E111,'NEA Backsheet'!$D$7:$M$184,AK$10,0)</f>
        <v>9502.0562495487557</v>
      </c>
      <c r="AL111" s="73">
        <f>VLOOKUP($E111,'Population All (2014)'!$D$11:$I$188,AL$10,0)</f>
        <v>346103.78200000001</v>
      </c>
      <c r="AM111" s="74">
        <f t="shared" si="22"/>
        <v>2745.4355438244693</v>
      </c>
      <c r="AN111" s="72">
        <f>VLOOKUP($E111,'NEA Backsheet'!$D$7:$M$184,AN$10,0)</f>
        <v>9534.0110515991601</v>
      </c>
      <c r="AO111" s="73">
        <f>VLOOKUP($E111,'Population All (2014)'!$D$11:$I$188,AO$10,0)</f>
        <v>349508.57299999997</v>
      </c>
      <c r="AP111" s="74">
        <f t="shared" si="23"/>
        <v>2727.8332459098683</v>
      </c>
      <c r="AT111" s="26"/>
    </row>
    <row r="112" spans="1:46" ht="16.5" customHeight="1">
      <c r="A112" s="26"/>
      <c r="B112" s="42" t="s">
        <v>18</v>
      </c>
      <c r="C112" s="43" t="s">
        <v>30</v>
      </c>
      <c r="D112" s="45" t="s">
        <v>52</v>
      </c>
      <c r="E112" s="56" t="s">
        <v>205</v>
      </c>
      <c r="F112" s="57" t="s">
        <v>206</v>
      </c>
      <c r="G112" s="72">
        <f>VLOOKUP($E112,'NEA Backsheet'!$D$7:$M$184,G$10,0)</f>
        <v>15267.8288554063</v>
      </c>
      <c r="H112" s="73">
        <f>VLOOKUP($E112,'Population All (2014)'!$D$11:$I$188,H$10,0)</f>
        <v>672679.98800000001</v>
      </c>
      <c r="I112" s="74">
        <f t="shared" si="12"/>
        <v>2269.7016601906553</v>
      </c>
      <c r="J112" s="72">
        <f>VLOOKUP($E112,'NEA Backsheet'!$D$7:$M$184,J$10,0)</f>
        <v>15382.459541642458</v>
      </c>
      <c r="K112" s="73">
        <f>VLOOKUP($E112,'Population All (2014)'!$D$11:$I$188,K$10,0)</f>
        <v>672679.98800000001</v>
      </c>
      <c r="L112" s="74">
        <f t="shared" si="13"/>
        <v>2286.7425545655533</v>
      </c>
      <c r="M112" s="72">
        <f>VLOOKUP($E112,'NEA Backsheet'!$D$7:$M$184,M$10,0)</f>
        <v>15947.369134448874</v>
      </c>
      <c r="N112" s="73">
        <f>VLOOKUP($E112,'Population All (2014)'!$D$11:$I$188,N$10,0)</f>
        <v>672679.98800000001</v>
      </c>
      <c r="O112" s="74">
        <f t="shared" si="14"/>
        <v>2370.7215048664229</v>
      </c>
      <c r="P112" s="72">
        <f>VLOOKUP($E112,'NEA Backsheet'!$D$7:$M$184,P$10,0)</f>
        <v>15782.938413013551</v>
      </c>
      <c r="Q112" s="73">
        <f>VLOOKUP($E112,'Population All (2014)'!$D$11:$I$188,Q$10,0)</f>
        <v>677827.80200000003</v>
      </c>
      <c r="R112" s="74">
        <f t="shared" si="15"/>
        <v>2328.4584029224507</v>
      </c>
      <c r="S112" s="72">
        <f>VLOOKUP($E112,'NEA Backsheet'!$D$190:$M$367,S$10,0)</f>
        <v>15458.547626162352</v>
      </c>
      <c r="T112" s="73">
        <f>VLOOKUP($E112,'Population All (2014)'!$D$11:$I$188,T$10,0)</f>
        <v>677827.80200000003</v>
      </c>
      <c r="U112" s="74">
        <f t="shared" si="16"/>
        <v>2280.6009993320326</v>
      </c>
      <c r="V112" s="72">
        <f>VLOOKUP($E112,'NEA Backsheet'!$D$190:$M$367,V$10,0)</f>
        <v>15931.066023961655</v>
      </c>
      <c r="W112" s="73">
        <f>VLOOKUP($E112,'Population All (2014)'!$D$11:$I$188,W$10,0)</f>
        <v>677827.80200000003</v>
      </c>
      <c r="X112" s="74">
        <f t="shared" si="17"/>
        <v>2350.3116834327866</v>
      </c>
      <c r="Y112" s="72">
        <f>VLOOKUP($E112,'NEA Backsheet'!$D$190:$M$367,Y$10,0)</f>
        <v>15704.393955572315</v>
      </c>
      <c r="Z112" s="73">
        <f>VLOOKUP($E112,'Population All (2014)'!$D$11:$I$188,Z$10,0)</f>
        <v>677827.80200000003</v>
      </c>
      <c r="AA112" s="74">
        <f t="shared" si="18"/>
        <v>2316.8707316570521</v>
      </c>
      <c r="AB112" s="72">
        <f>VLOOKUP($E112,'NEA Backsheet'!$D$190:$M$367,AB$10,0)</f>
        <v>15685.498484461466</v>
      </c>
      <c r="AC112" s="73">
        <f>VLOOKUP($E112,'Population All (2014)'!$D$11:$I$188,AC$10,0)</f>
        <v>682894.14299999992</v>
      </c>
      <c r="AD112" s="74">
        <f t="shared" si="19"/>
        <v>2296.91507025584</v>
      </c>
      <c r="AE112" s="72">
        <f>VLOOKUP($E112,'NEA Backsheet'!$D$7:$M$184,AE$10,0)</f>
        <v>15927.226355278259</v>
      </c>
      <c r="AF112" s="73">
        <f>VLOOKUP($E112,'Population All (2014)'!$D$11:$I$188,AF$10,0)</f>
        <v>677827.80200000003</v>
      </c>
      <c r="AG112" s="74">
        <f t="shared" si="20"/>
        <v>2349.7452167472852</v>
      </c>
      <c r="AH112" s="72">
        <f>VLOOKUP($E112,'NEA Backsheet'!$D$7:$M$184,AH$10,0)</f>
        <v>15506.596491686949</v>
      </c>
      <c r="AI112" s="73">
        <f>VLOOKUP($E112,'Population All (2014)'!$D$11:$I$188,AI$10,0)</f>
        <v>677827.80200000003</v>
      </c>
      <c r="AJ112" s="74">
        <f t="shared" si="21"/>
        <v>2287.6896530259096</v>
      </c>
      <c r="AK112" s="72">
        <f>VLOOKUP($E112,'NEA Backsheet'!$D$7:$M$184,AK$10,0)</f>
        <v>16353.373074451958</v>
      </c>
      <c r="AL112" s="73">
        <f>VLOOKUP($E112,'Population All (2014)'!$D$11:$I$188,AL$10,0)</f>
        <v>677827.80200000003</v>
      </c>
      <c r="AM112" s="74">
        <f t="shared" si="22"/>
        <v>2412.6146826966474</v>
      </c>
      <c r="AN112" s="72">
        <f>VLOOKUP($E112,'NEA Backsheet'!$D$7:$M$184,AN$10,0)</f>
        <v>16374.344809542812</v>
      </c>
      <c r="AO112" s="73">
        <f>VLOOKUP($E112,'Population All (2014)'!$D$11:$I$188,AO$10,0)</f>
        <v>682894.14299999992</v>
      </c>
      <c r="AP112" s="74">
        <f t="shared" si="23"/>
        <v>2397.7866814919826</v>
      </c>
      <c r="AT112" s="26"/>
    </row>
    <row r="113" spans="1:46" ht="16.5" customHeight="1">
      <c r="A113" s="26"/>
      <c r="B113" s="42" t="s">
        <v>20</v>
      </c>
      <c r="C113" s="43" t="s">
        <v>36</v>
      </c>
      <c r="D113" s="45" t="s">
        <v>64</v>
      </c>
      <c r="E113" s="56" t="s">
        <v>207</v>
      </c>
      <c r="F113" s="57" t="s">
        <v>208</v>
      </c>
      <c r="G113" s="72">
        <f>VLOOKUP($E113,'NEA Backsheet'!$D$7:$M$184,G$10,0)</f>
        <v>6627.1091556797237</v>
      </c>
      <c r="H113" s="73">
        <f>VLOOKUP($E113,'Population All (2014)'!$D$11:$I$188,H$10,0)</f>
        <v>296981.86499999999</v>
      </c>
      <c r="I113" s="74">
        <f t="shared" si="12"/>
        <v>2231.4861399633692</v>
      </c>
      <c r="J113" s="72">
        <f>VLOOKUP($E113,'NEA Backsheet'!$D$7:$M$184,J$10,0)</f>
        <v>6491.9794497319426</v>
      </c>
      <c r="K113" s="73">
        <f>VLOOKUP($E113,'Population All (2014)'!$D$11:$I$188,K$10,0)</f>
        <v>296981.86499999999</v>
      </c>
      <c r="L113" s="74">
        <f t="shared" si="13"/>
        <v>2185.9851441541532</v>
      </c>
      <c r="M113" s="72">
        <f>VLOOKUP($E113,'NEA Backsheet'!$D$7:$M$184,M$10,0)</f>
        <v>6493.702554301577</v>
      </c>
      <c r="N113" s="73">
        <f>VLOOKUP($E113,'Population All (2014)'!$D$11:$I$188,N$10,0)</f>
        <v>296981.86499999999</v>
      </c>
      <c r="O113" s="74">
        <f t="shared" si="14"/>
        <v>2186.5653494706075</v>
      </c>
      <c r="P113" s="72">
        <f>VLOOKUP($E113,'NEA Backsheet'!$D$7:$M$184,P$10,0)</f>
        <v>6334.5364043079699</v>
      </c>
      <c r="Q113" s="73">
        <f>VLOOKUP($E113,'Population All (2014)'!$D$11:$I$188,Q$10,0)</f>
        <v>301540.68</v>
      </c>
      <c r="R113" s="74">
        <f t="shared" si="15"/>
        <v>2100.7236583495037</v>
      </c>
      <c r="S113" s="72">
        <f>VLOOKUP($E113,'NEA Backsheet'!$D$190:$M$367,S$10,0)</f>
        <v>6525.8237971622366</v>
      </c>
      <c r="T113" s="73">
        <f>VLOOKUP($E113,'Population All (2014)'!$D$11:$I$188,T$10,0)</f>
        <v>301540.68</v>
      </c>
      <c r="U113" s="74">
        <f t="shared" si="16"/>
        <v>2164.1603372262198</v>
      </c>
      <c r="V113" s="72">
        <f>VLOOKUP($E113,'NEA Backsheet'!$D$190:$M$367,V$10,0)</f>
        <v>6745.1666002385564</v>
      </c>
      <c r="W113" s="73">
        <f>VLOOKUP($E113,'Population All (2014)'!$D$11:$I$188,W$10,0)</f>
        <v>301540.68</v>
      </c>
      <c r="X113" s="74">
        <f t="shared" si="17"/>
        <v>2236.9010377765799</v>
      </c>
      <c r="Y113" s="72">
        <f>VLOOKUP($E113,'NEA Backsheet'!$D$190:$M$367,Y$10,0)</f>
        <v>6739.7456722193501</v>
      </c>
      <c r="Z113" s="73">
        <f>VLOOKUP($E113,'Population All (2014)'!$D$11:$I$188,Z$10,0)</f>
        <v>301540.68</v>
      </c>
      <c r="AA113" s="74">
        <f t="shared" si="18"/>
        <v>2235.1032942617726</v>
      </c>
      <c r="AB113" s="72">
        <f>VLOOKUP($E113,'NEA Backsheet'!$D$190:$M$367,AB$10,0)</f>
        <v>6641.7943822535453</v>
      </c>
      <c r="AC113" s="73">
        <f>VLOOKUP($E113,'Population All (2014)'!$D$11:$I$188,AC$10,0)</f>
        <v>305945.04599999997</v>
      </c>
      <c r="AD113" s="74">
        <f t="shared" si="19"/>
        <v>2170.9109100114492</v>
      </c>
      <c r="AE113" s="72">
        <f>VLOOKUP($E113,'NEA Backsheet'!$D$7:$M$184,AE$10,0)</f>
        <v>6330.0510804536043</v>
      </c>
      <c r="AF113" s="73">
        <f>VLOOKUP($E113,'Population All (2014)'!$D$11:$I$188,AF$10,0)</f>
        <v>301540.68</v>
      </c>
      <c r="AG113" s="74">
        <f t="shared" si="20"/>
        <v>2099.2361894433629</v>
      </c>
      <c r="AH113" s="72">
        <f>VLOOKUP($E113,'NEA Backsheet'!$D$7:$M$184,AH$10,0)</f>
        <v>6210.701261958844</v>
      </c>
      <c r="AI113" s="73">
        <f>VLOOKUP($E113,'Population All (2014)'!$D$11:$I$188,AI$10,0)</f>
        <v>301540.68</v>
      </c>
      <c r="AJ113" s="74">
        <f t="shared" si="21"/>
        <v>2059.6561836893266</v>
      </c>
      <c r="AK113" s="72">
        <f>VLOOKUP($E113,'NEA Backsheet'!$D$7:$M$184,AK$10,0)</f>
        <v>6303.0812303147923</v>
      </c>
      <c r="AL113" s="73">
        <f>VLOOKUP($E113,'Population All (2014)'!$D$11:$I$188,AL$10,0)</f>
        <v>301540.68</v>
      </c>
      <c r="AM113" s="74">
        <f t="shared" si="22"/>
        <v>2090.2921722915767</v>
      </c>
      <c r="AN113" s="72">
        <f>VLOOKUP($E113,'NEA Backsheet'!$D$7:$M$184,AN$10,0)</f>
        <v>6421.7097119688842</v>
      </c>
      <c r="AO113" s="73">
        <f>VLOOKUP($E113,'Population All (2014)'!$D$11:$I$188,AO$10,0)</f>
        <v>305945.04599999997</v>
      </c>
      <c r="AP113" s="74">
        <f t="shared" si="23"/>
        <v>2098.9748962854214</v>
      </c>
      <c r="AT113" s="26"/>
    </row>
    <row r="114" spans="1:46" ht="16.5" customHeight="1">
      <c r="A114" s="26"/>
      <c r="B114" s="42" t="s">
        <v>18</v>
      </c>
      <c r="C114" s="43" t="s">
        <v>30</v>
      </c>
      <c r="D114" s="45" t="s">
        <v>52</v>
      </c>
      <c r="E114" s="56" t="s">
        <v>209</v>
      </c>
      <c r="F114" s="57" t="s">
        <v>210</v>
      </c>
      <c r="G114" s="72">
        <f>VLOOKUP($E114,'NEA Backsheet'!$D$7:$M$184,G$10,0)</f>
        <v>18053.61081600219</v>
      </c>
      <c r="H114" s="73">
        <f>VLOOKUP($E114,'Population All (2014)'!$D$11:$I$188,H$10,0)</f>
        <v>736371.69299999997</v>
      </c>
      <c r="I114" s="74">
        <f t="shared" si="12"/>
        <v>2451.6981013285895</v>
      </c>
      <c r="J114" s="72">
        <f>VLOOKUP($E114,'NEA Backsheet'!$D$7:$M$184,J$10,0)</f>
        <v>18264.609448936044</v>
      </c>
      <c r="K114" s="73">
        <f>VLOOKUP($E114,'Population All (2014)'!$D$11:$I$188,K$10,0)</f>
        <v>736371.69299999997</v>
      </c>
      <c r="L114" s="74">
        <f t="shared" si="13"/>
        <v>2480.3519231606374</v>
      </c>
      <c r="M114" s="72">
        <f>VLOOKUP($E114,'NEA Backsheet'!$D$7:$M$184,M$10,0)</f>
        <v>18575.187379878618</v>
      </c>
      <c r="N114" s="73">
        <f>VLOOKUP($E114,'Population All (2014)'!$D$11:$I$188,N$10,0)</f>
        <v>736371.69299999997</v>
      </c>
      <c r="O114" s="74">
        <f t="shared" si="14"/>
        <v>2522.5287115807996</v>
      </c>
      <c r="P114" s="72">
        <f>VLOOKUP($E114,'NEA Backsheet'!$D$7:$M$184,P$10,0)</f>
        <v>18379.756204569519</v>
      </c>
      <c r="Q114" s="73">
        <f>VLOOKUP($E114,'Population All (2014)'!$D$11:$I$188,Q$10,0)</f>
        <v>741408.07699999993</v>
      </c>
      <c r="R114" s="74">
        <f t="shared" si="15"/>
        <v>2479.0337163496429</v>
      </c>
      <c r="S114" s="72">
        <f>VLOOKUP($E114,'NEA Backsheet'!$D$190:$M$367,S$10,0)</f>
        <v>18446.511767781762</v>
      </c>
      <c r="T114" s="73">
        <f>VLOOKUP($E114,'Population All (2014)'!$D$11:$I$188,T$10,0)</f>
        <v>741408.07699999993</v>
      </c>
      <c r="U114" s="74">
        <f t="shared" si="16"/>
        <v>2488.0376057437747</v>
      </c>
      <c r="V114" s="72">
        <f>VLOOKUP($E114,'NEA Backsheet'!$D$190:$M$367,V$10,0)</f>
        <v>18185.27187585942</v>
      </c>
      <c r="W114" s="73">
        <f>VLOOKUP($E114,'Population All (2014)'!$D$11:$I$188,W$10,0)</f>
        <v>741408.07699999993</v>
      </c>
      <c r="X114" s="74">
        <f t="shared" si="17"/>
        <v>2452.8019642628497</v>
      </c>
      <c r="Y114" s="72">
        <f>VLOOKUP($E114,'NEA Backsheet'!$D$190:$M$367,Y$10,0)</f>
        <v>18456.007289649431</v>
      </c>
      <c r="Z114" s="73">
        <f>VLOOKUP($E114,'Population All (2014)'!$D$11:$I$188,Z$10,0)</f>
        <v>741408.07699999993</v>
      </c>
      <c r="AA114" s="74">
        <f t="shared" si="18"/>
        <v>2489.3183473707199</v>
      </c>
      <c r="AB114" s="72">
        <f>VLOOKUP($E114,'NEA Backsheet'!$D$190:$M$367,AB$10,0)</f>
        <v>18079.574207505069</v>
      </c>
      <c r="AC114" s="73">
        <f>VLOOKUP($E114,'Population All (2014)'!$D$11:$I$188,AC$10,0)</f>
        <v>746283.11800000002</v>
      </c>
      <c r="AD114" s="74">
        <f t="shared" si="19"/>
        <v>2422.6159980621551</v>
      </c>
      <c r="AE114" s="72">
        <f>VLOOKUP($E114,'NEA Backsheet'!$D$7:$M$184,AE$10,0)</f>
        <v>18573.627960791768</v>
      </c>
      <c r="AF114" s="73">
        <f>VLOOKUP($E114,'Population All (2014)'!$D$11:$I$188,AF$10,0)</f>
        <v>741408.07699999993</v>
      </c>
      <c r="AG114" s="74">
        <f t="shared" si="20"/>
        <v>2505.1828455858285</v>
      </c>
      <c r="AH114" s="72">
        <f>VLOOKUP($E114,'NEA Backsheet'!$D$7:$M$184,AH$10,0)</f>
        <v>18569.560244745287</v>
      </c>
      <c r="AI114" s="73">
        <f>VLOOKUP($E114,'Population All (2014)'!$D$11:$I$188,AI$10,0)</f>
        <v>741408.07699999993</v>
      </c>
      <c r="AJ114" s="74">
        <f t="shared" si="21"/>
        <v>2504.6341981981523</v>
      </c>
      <c r="AK114" s="72">
        <f>VLOOKUP($E114,'NEA Backsheet'!$D$7:$M$184,AK$10,0)</f>
        <v>18384.435619559634</v>
      </c>
      <c r="AL114" s="73">
        <f>VLOOKUP($E114,'Population All (2014)'!$D$11:$I$188,AL$10,0)</f>
        <v>741408.07699999993</v>
      </c>
      <c r="AM114" s="74">
        <f t="shared" si="22"/>
        <v>2479.6648687656038</v>
      </c>
      <c r="AN114" s="72">
        <f>VLOOKUP($E114,'NEA Backsheet'!$D$7:$M$184,AN$10,0)</f>
        <v>18681.080278827467</v>
      </c>
      <c r="AO114" s="73">
        <f>VLOOKUP($E114,'Population All (2014)'!$D$11:$I$188,AO$10,0)</f>
        <v>746283.11800000002</v>
      </c>
      <c r="AP114" s="74">
        <f t="shared" si="23"/>
        <v>2503.2162497380073</v>
      </c>
      <c r="AT114" s="26"/>
    </row>
    <row r="115" spans="1:46" ht="16.5" customHeight="1">
      <c r="A115" s="26"/>
      <c r="B115" s="42" t="s">
        <v>16</v>
      </c>
      <c r="C115" s="43" t="s">
        <v>26</v>
      </c>
      <c r="D115" s="45" t="s">
        <v>46</v>
      </c>
      <c r="E115" s="56" t="s">
        <v>211</v>
      </c>
      <c r="F115" s="57" t="s">
        <v>212</v>
      </c>
      <c r="G115" s="72">
        <f>VLOOKUP($E115,'NEA Backsheet'!$D$7:$M$184,G$10,0)</f>
        <v>14008.101708666904</v>
      </c>
      <c r="H115" s="73">
        <f>VLOOKUP($E115,'Population All (2014)'!$D$11:$I$188,H$10,0)</f>
        <v>476146.28</v>
      </c>
      <c r="I115" s="74">
        <f t="shared" si="12"/>
        <v>2941.9744093489303</v>
      </c>
      <c r="J115" s="72">
        <f>VLOOKUP($E115,'NEA Backsheet'!$D$7:$M$184,J$10,0)</f>
        <v>13985.804771067993</v>
      </c>
      <c r="K115" s="73">
        <f>VLOOKUP($E115,'Population All (2014)'!$D$11:$I$188,K$10,0)</f>
        <v>476146.28</v>
      </c>
      <c r="L115" s="74">
        <f t="shared" si="13"/>
        <v>2937.2916178339128</v>
      </c>
      <c r="M115" s="72">
        <f>VLOOKUP($E115,'NEA Backsheet'!$D$7:$M$184,M$10,0)</f>
        <v>14363.52621365354</v>
      </c>
      <c r="N115" s="73">
        <f>VLOOKUP($E115,'Population All (2014)'!$D$11:$I$188,N$10,0)</f>
        <v>476146.28</v>
      </c>
      <c r="O115" s="74">
        <f t="shared" si="14"/>
        <v>3016.6204834475529</v>
      </c>
      <c r="P115" s="72">
        <f>VLOOKUP($E115,'NEA Backsheet'!$D$7:$M$184,P$10,0)</f>
        <v>14746.650175326289</v>
      </c>
      <c r="Q115" s="73">
        <f>VLOOKUP($E115,'Population All (2014)'!$D$11:$I$188,Q$10,0)</f>
        <v>478793.38900000002</v>
      </c>
      <c r="R115" s="74">
        <f t="shared" si="15"/>
        <v>3079.9611093473741</v>
      </c>
      <c r="S115" s="72">
        <f>VLOOKUP($E115,'NEA Backsheet'!$D$190:$M$367,S$10,0)</f>
        <v>14013.449271234249</v>
      </c>
      <c r="T115" s="73">
        <f>VLOOKUP($E115,'Population All (2014)'!$D$11:$I$188,T$10,0)</f>
        <v>478793.38900000002</v>
      </c>
      <c r="U115" s="74">
        <f t="shared" si="16"/>
        <v>2926.8259740391377</v>
      </c>
      <c r="V115" s="72">
        <f>VLOOKUP($E115,'NEA Backsheet'!$D$190:$M$367,V$10,0)</f>
        <v>14336.668013496144</v>
      </c>
      <c r="W115" s="73">
        <f>VLOOKUP($E115,'Population All (2014)'!$D$11:$I$188,W$10,0)</f>
        <v>478793.38900000002</v>
      </c>
      <c r="X115" s="74">
        <f t="shared" si="17"/>
        <v>2994.3329091154483</v>
      </c>
      <c r="Y115" s="72">
        <f>VLOOKUP($E115,'NEA Backsheet'!$D$190:$M$367,Y$10,0)</f>
        <v>14568.035038056762</v>
      </c>
      <c r="Z115" s="73">
        <f>VLOOKUP($E115,'Population All (2014)'!$D$11:$I$188,Z$10,0)</f>
        <v>478793.38900000002</v>
      </c>
      <c r="AA115" s="74">
        <f t="shared" si="18"/>
        <v>3042.6558454541987</v>
      </c>
      <c r="AB115" s="72">
        <f>VLOOKUP($E115,'NEA Backsheet'!$D$190:$M$367,AB$10,0)</f>
        <v>14132.964863694015</v>
      </c>
      <c r="AC115" s="73">
        <f>VLOOKUP($E115,'Population All (2014)'!$D$11:$I$188,AC$10,0)</f>
        <v>481214.989</v>
      </c>
      <c r="AD115" s="74">
        <f t="shared" si="19"/>
        <v>2936.9336339799706</v>
      </c>
      <c r="AE115" s="72">
        <f>VLOOKUP($E115,'NEA Backsheet'!$D$7:$M$184,AE$10,0)</f>
        <v>14854.712860635396</v>
      </c>
      <c r="AF115" s="73">
        <f>VLOOKUP($E115,'Population All (2014)'!$D$11:$I$188,AF$10,0)</f>
        <v>478793.38900000002</v>
      </c>
      <c r="AG115" s="74">
        <f t="shared" si="20"/>
        <v>3102.5309041256196</v>
      </c>
      <c r="AH115" s="72">
        <f>VLOOKUP($E115,'NEA Backsheet'!$D$7:$M$184,AH$10,0)</f>
        <v>14411.173856317937</v>
      </c>
      <c r="AI115" s="73">
        <f>VLOOKUP($E115,'Population All (2014)'!$D$11:$I$188,AI$10,0)</f>
        <v>478793.38900000002</v>
      </c>
      <c r="AJ115" s="74">
        <f t="shared" si="21"/>
        <v>3009.8940769455644</v>
      </c>
      <c r="AK115" s="72">
        <f>VLOOKUP($E115,'NEA Backsheet'!$D$7:$M$184,AK$10,0)</f>
        <v>13906.945287023211</v>
      </c>
      <c r="AL115" s="73">
        <f>VLOOKUP($E115,'Population All (2014)'!$D$11:$I$188,AL$10,0)</f>
        <v>478793.38900000002</v>
      </c>
      <c r="AM115" s="74">
        <f t="shared" si="22"/>
        <v>2904.5817270094367</v>
      </c>
      <c r="AN115" s="72">
        <f>VLOOKUP($E115,'NEA Backsheet'!$D$7:$M$184,AN$10,0)</f>
        <v>14311.769592376078</v>
      </c>
      <c r="AO115" s="73">
        <f>VLOOKUP($E115,'Population All (2014)'!$D$11:$I$188,AO$10,0)</f>
        <v>481214.989</v>
      </c>
      <c r="AP115" s="74">
        <f t="shared" si="23"/>
        <v>2974.0905664881684</v>
      </c>
      <c r="AT115" s="26"/>
    </row>
    <row r="116" spans="1:46" ht="16.5" customHeight="1">
      <c r="A116" s="26"/>
      <c r="B116" s="42" t="s">
        <v>18</v>
      </c>
      <c r="C116" s="43" t="s">
        <v>34</v>
      </c>
      <c r="D116" s="45" t="s">
        <v>52</v>
      </c>
      <c r="E116" s="56" t="s">
        <v>213</v>
      </c>
      <c r="F116" s="57" t="s">
        <v>214</v>
      </c>
      <c r="G116" s="72">
        <f>VLOOKUP($E116,'NEA Backsheet'!$D$7:$M$184,G$10,0)</f>
        <v>6017.8603080644107</v>
      </c>
      <c r="H116" s="73">
        <f>VLOOKUP($E116,'Population All (2014)'!$D$11:$I$188,H$10,0)</f>
        <v>214619.166</v>
      </c>
      <c r="I116" s="74">
        <f t="shared" si="12"/>
        <v>2803.971527903715</v>
      </c>
      <c r="J116" s="72">
        <f>VLOOKUP($E116,'NEA Backsheet'!$D$7:$M$184,J$10,0)</f>
        <v>5799.5032767808098</v>
      </c>
      <c r="K116" s="73">
        <f>VLOOKUP($E116,'Population All (2014)'!$D$11:$I$188,K$10,0)</f>
        <v>214619.166</v>
      </c>
      <c r="L116" s="74">
        <f t="shared" si="13"/>
        <v>2702.2299009310332</v>
      </c>
      <c r="M116" s="72">
        <f>VLOOKUP($E116,'NEA Backsheet'!$D$7:$M$184,M$10,0)</f>
        <v>6338.0510711492261</v>
      </c>
      <c r="N116" s="73">
        <f>VLOOKUP($E116,'Population All (2014)'!$D$11:$I$188,N$10,0)</f>
        <v>214619.166</v>
      </c>
      <c r="O116" s="74">
        <f t="shared" si="14"/>
        <v>2953.1617279461548</v>
      </c>
      <c r="P116" s="72">
        <f>VLOOKUP($E116,'NEA Backsheet'!$D$7:$M$184,P$10,0)</f>
        <v>6218.8252343202939</v>
      </c>
      <c r="Q116" s="73">
        <f>VLOOKUP($E116,'Population All (2014)'!$D$11:$I$188,Q$10,0)</f>
        <v>217752.655</v>
      </c>
      <c r="R116" s="74">
        <f t="shared" si="15"/>
        <v>2855.912472947939</v>
      </c>
      <c r="S116" s="72">
        <f>VLOOKUP($E116,'NEA Backsheet'!$D$190:$M$367,S$10,0)</f>
        <v>6057.7242395451631</v>
      </c>
      <c r="T116" s="73">
        <f>VLOOKUP($E116,'Population All (2014)'!$D$11:$I$188,T$10,0)</f>
        <v>217752.655</v>
      </c>
      <c r="U116" s="74">
        <f t="shared" si="16"/>
        <v>2781.9289916557677</v>
      </c>
      <c r="V116" s="72">
        <f>VLOOKUP($E116,'NEA Backsheet'!$D$190:$M$367,V$10,0)</f>
        <v>6060.3616475559484</v>
      </c>
      <c r="W116" s="73">
        <f>VLOOKUP($E116,'Population All (2014)'!$D$11:$I$188,W$10,0)</f>
        <v>217752.655</v>
      </c>
      <c r="X116" s="74">
        <f t="shared" si="17"/>
        <v>2783.1401860776159</v>
      </c>
      <c r="Y116" s="72">
        <f>VLOOKUP($E116,'NEA Backsheet'!$D$190:$M$367,Y$10,0)</f>
        <v>6060.3616475559484</v>
      </c>
      <c r="Z116" s="73">
        <f>VLOOKUP($E116,'Population All (2014)'!$D$11:$I$188,Z$10,0)</f>
        <v>217752.655</v>
      </c>
      <c r="AA116" s="74">
        <f t="shared" si="18"/>
        <v>2783.1401860776159</v>
      </c>
      <c r="AB116" s="72">
        <f>VLOOKUP($E116,'NEA Backsheet'!$D$190:$M$367,AB$10,0)</f>
        <v>6053.1432309153588</v>
      </c>
      <c r="AC116" s="73">
        <f>VLOOKUP($E116,'Population All (2014)'!$D$11:$I$188,AC$10,0)</f>
        <v>220636.43</v>
      </c>
      <c r="AD116" s="74">
        <f t="shared" si="19"/>
        <v>2743.4921925247609</v>
      </c>
      <c r="AE116" s="72">
        <f>VLOOKUP($E116,'NEA Backsheet'!$D$7:$M$184,AE$10,0)</f>
        <v>6442.9278926870538</v>
      </c>
      <c r="AF116" s="73">
        <f>VLOOKUP($E116,'Population All (2014)'!$D$11:$I$188,AF$10,0)</f>
        <v>217752.655</v>
      </c>
      <c r="AG116" s="74">
        <f t="shared" si="20"/>
        <v>2958.8286272270957</v>
      </c>
      <c r="AH116" s="72">
        <f>VLOOKUP($E116,'NEA Backsheet'!$D$7:$M$184,AH$10,0)</f>
        <v>6381.3313194536731</v>
      </c>
      <c r="AI116" s="73">
        <f>VLOOKUP($E116,'Population All (2014)'!$D$11:$I$188,AI$10,0)</f>
        <v>217752.655</v>
      </c>
      <c r="AJ116" s="74">
        <f t="shared" si="21"/>
        <v>2930.5412232304002</v>
      </c>
      <c r="AK116" s="72">
        <f>VLOOKUP($E116,'NEA Backsheet'!$D$7:$M$184,AK$10,0)</f>
        <v>6757.7011718781714</v>
      </c>
      <c r="AL116" s="73">
        <f>VLOOKUP($E116,'Population All (2014)'!$D$11:$I$188,AL$10,0)</f>
        <v>217752.655</v>
      </c>
      <c r="AM116" s="74">
        <f t="shared" si="22"/>
        <v>3103.38405374583</v>
      </c>
      <c r="AN116" s="72">
        <f>VLOOKUP($E116,'NEA Backsheet'!$D$7:$M$184,AN$10,0)</f>
        <v>6704.5578294485913</v>
      </c>
      <c r="AO116" s="73">
        <f>VLOOKUP($E116,'Population All (2014)'!$D$11:$I$188,AO$10,0)</f>
        <v>220636.43</v>
      </c>
      <c r="AP116" s="74">
        <f t="shared" si="23"/>
        <v>3038.735638284481</v>
      </c>
      <c r="AT116" s="26"/>
    </row>
    <row r="117" spans="1:46" ht="16.5" customHeight="1">
      <c r="A117" s="26"/>
      <c r="B117" s="42" t="s">
        <v>16</v>
      </c>
      <c r="C117" s="43" t="s">
        <v>26</v>
      </c>
      <c r="D117" s="45" t="s">
        <v>466</v>
      </c>
      <c r="E117" s="56" t="s">
        <v>215</v>
      </c>
      <c r="F117" s="57" t="s">
        <v>216</v>
      </c>
      <c r="G117" s="72">
        <f>VLOOKUP($E117,'NEA Backsheet'!$D$7:$M$184,G$10,0)</f>
        <v>16136.462749589205</v>
      </c>
      <c r="H117" s="73">
        <f>VLOOKUP($E117,'Population All (2014)'!$D$11:$I$188,H$10,0)</f>
        <v>528374.277</v>
      </c>
      <c r="I117" s="74">
        <f t="shared" si="12"/>
        <v>3053.9834075967337</v>
      </c>
      <c r="J117" s="72">
        <f>VLOOKUP($E117,'NEA Backsheet'!$D$7:$M$184,J$10,0)</f>
        <v>15419.605370733254</v>
      </c>
      <c r="K117" s="73">
        <f>VLOOKUP($E117,'Population All (2014)'!$D$11:$I$188,K$10,0)</f>
        <v>528374.277</v>
      </c>
      <c r="L117" s="74">
        <f t="shared" si="13"/>
        <v>2918.3111369998155</v>
      </c>
      <c r="M117" s="72">
        <f>VLOOKUP($E117,'NEA Backsheet'!$D$7:$M$184,M$10,0)</f>
        <v>15781.996168547937</v>
      </c>
      <c r="N117" s="73">
        <f>VLOOKUP($E117,'Population All (2014)'!$D$11:$I$188,N$10,0)</f>
        <v>528374.277</v>
      </c>
      <c r="O117" s="74">
        <f t="shared" si="14"/>
        <v>2986.8971400642081</v>
      </c>
      <c r="P117" s="72">
        <f>VLOOKUP($E117,'NEA Backsheet'!$D$7:$M$184,P$10,0)</f>
        <v>15195.846649522276</v>
      </c>
      <c r="Q117" s="73">
        <f>VLOOKUP($E117,'Population All (2014)'!$D$11:$I$188,Q$10,0)</f>
        <v>534938.42200000002</v>
      </c>
      <c r="R117" s="74">
        <f t="shared" si="15"/>
        <v>2840.6721268419706</v>
      </c>
      <c r="S117" s="72">
        <f>VLOOKUP($E117,'NEA Backsheet'!$D$190:$M$367,S$10,0)</f>
        <v>16234.86171114137</v>
      </c>
      <c r="T117" s="73">
        <f>VLOOKUP($E117,'Population All (2014)'!$D$11:$I$188,T$10,0)</f>
        <v>534938.42200000002</v>
      </c>
      <c r="U117" s="74">
        <f t="shared" si="16"/>
        <v>3034.9029053555942</v>
      </c>
      <c r="V117" s="72">
        <f>VLOOKUP($E117,'NEA Backsheet'!$D$190:$M$367,V$10,0)</f>
        <v>15543.596452252332</v>
      </c>
      <c r="W117" s="73">
        <f>VLOOKUP($E117,'Population All (2014)'!$D$11:$I$188,W$10,0)</f>
        <v>534938.42200000002</v>
      </c>
      <c r="X117" s="74">
        <f t="shared" si="17"/>
        <v>2905.6795722652973</v>
      </c>
      <c r="Y117" s="72">
        <f>VLOOKUP($E117,'NEA Backsheet'!$D$190:$M$367,Y$10,0)</f>
        <v>15817.460568201621</v>
      </c>
      <c r="Z117" s="73">
        <f>VLOOKUP($E117,'Population All (2014)'!$D$11:$I$188,Z$10,0)</f>
        <v>534938.42200000002</v>
      </c>
      <c r="AA117" s="74">
        <f t="shared" si="18"/>
        <v>2956.8750191964377</v>
      </c>
      <c r="AB117" s="72">
        <f>VLOOKUP($E117,'NEA Backsheet'!$D$190:$M$367,AB$10,0)</f>
        <v>15472.89385379578</v>
      </c>
      <c r="AC117" s="73">
        <f>VLOOKUP($E117,'Population All (2014)'!$D$11:$I$188,AC$10,0)</f>
        <v>540776.28099999996</v>
      </c>
      <c r="AD117" s="74">
        <f t="shared" si="19"/>
        <v>2861.237520473976</v>
      </c>
      <c r="AE117" s="72">
        <f>VLOOKUP($E117,'NEA Backsheet'!$D$7:$M$184,AE$10,0)</f>
        <v>15401.202812236859</v>
      </c>
      <c r="AF117" s="73">
        <f>VLOOKUP($E117,'Population All (2014)'!$D$11:$I$188,AF$10,0)</f>
        <v>534938.42200000002</v>
      </c>
      <c r="AG117" s="74">
        <f t="shared" si="20"/>
        <v>2879.060874830348</v>
      </c>
      <c r="AH117" s="72">
        <f>VLOOKUP($E117,'NEA Backsheet'!$D$7:$M$184,AH$10,0)</f>
        <v>16071.035007824068</v>
      </c>
      <c r="AI117" s="73">
        <f>VLOOKUP($E117,'Population All (2014)'!$D$11:$I$188,AI$10,0)</f>
        <v>534938.42200000002</v>
      </c>
      <c r="AJ117" s="74">
        <f t="shared" si="21"/>
        <v>3004.2775667035689</v>
      </c>
      <c r="AK117" s="72">
        <f>VLOOKUP($E117,'NEA Backsheet'!$D$7:$M$184,AK$10,0)</f>
        <v>16258.310743331824</v>
      </c>
      <c r="AL117" s="73">
        <f>VLOOKUP($E117,'Population All (2014)'!$D$11:$I$188,AL$10,0)</f>
        <v>534938.42200000002</v>
      </c>
      <c r="AM117" s="74">
        <f t="shared" si="22"/>
        <v>3039.2864065635995</v>
      </c>
      <c r="AN117" s="72">
        <f>VLOOKUP($E117,'NEA Backsheet'!$D$7:$M$184,AN$10,0)</f>
        <v>15883.345261394439</v>
      </c>
      <c r="AO117" s="73">
        <f>VLOOKUP($E117,'Population All (2014)'!$D$11:$I$188,AO$10,0)</f>
        <v>540776.28099999996</v>
      </c>
      <c r="AP117" s="74">
        <f t="shared" si="23"/>
        <v>2937.1379292048573</v>
      </c>
      <c r="AT117" s="26"/>
    </row>
    <row r="118" spans="1:46" ht="16.5" customHeight="1">
      <c r="A118" s="26"/>
      <c r="B118" s="42" t="s">
        <v>22</v>
      </c>
      <c r="C118" s="43" t="s">
        <v>38</v>
      </c>
      <c r="D118" s="45" t="s">
        <v>58</v>
      </c>
      <c r="E118" s="56" t="s">
        <v>217</v>
      </c>
      <c r="F118" s="57" t="s">
        <v>218</v>
      </c>
      <c r="G118" s="72">
        <f>VLOOKUP($E118,'NEA Backsheet'!$D$7:$M$184,G$10,0)</f>
        <v>7137.4156826919807</v>
      </c>
      <c r="H118" s="73">
        <f>VLOOKUP($E118,'Population All (2014)'!$D$11:$I$188,H$10,0)</f>
        <v>276811.67800000001</v>
      </c>
      <c r="I118" s="74">
        <f t="shared" si="12"/>
        <v>2578.4373456570647</v>
      </c>
      <c r="J118" s="72">
        <f>VLOOKUP($E118,'NEA Backsheet'!$D$7:$M$184,J$10,0)</f>
        <v>6776.3390436169102</v>
      </c>
      <c r="K118" s="73">
        <f>VLOOKUP($E118,'Population All (2014)'!$D$11:$I$188,K$10,0)</f>
        <v>276811.67800000001</v>
      </c>
      <c r="L118" s="74">
        <f t="shared" si="13"/>
        <v>2447.9960862116914</v>
      </c>
      <c r="M118" s="72">
        <f>VLOOKUP($E118,'NEA Backsheet'!$D$7:$M$184,M$10,0)</f>
        <v>7400.9331407525497</v>
      </c>
      <c r="N118" s="73">
        <f>VLOOKUP($E118,'Population All (2014)'!$D$11:$I$188,N$10,0)</f>
        <v>276811.67800000001</v>
      </c>
      <c r="O118" s="74">
        <f t="shared" si="14"/>
        <v>2673.6347231537497</v>
      </c>
      <c r="P118" s="72">
        <f>VLOOKUP($E118,'NEA Backsheet'!$D$7:$M$184,P$10,0)</f>
        <v>6768.6461642641207</v>
      </c>
      <c r="Q118" s="73">
        <f>VLOOKUP($E118,'Population All (2014)'!$D$11:$I$188,Q$10,0)</f>
        <v>279602.27899999998</v>
      </c>
      <c r="R118" s="74">
        <f t="shared" si="15"/>
        <v>2420.8122295970707</v>
      </c>
      <c r="S118" s="72">
        <f>VLOOKUP($E118,'NEA Backsheet'!$D$190:$M$367,S$10,0)</f>
        <v>7127.5338296897862</v>
      </c>
      <c r="T118" s="73">
        <f>VLOOKUP($E118,'Population All (2014)'!$D$11:$I$188,T$10,0)</f>
        <v>279602.27899999998</v>
      </c>
      <c r="U118" s="74">
        <f t="shared" si="16"/>
        <v>2549.1687175016864</v>
      </c>
      <c r="V118" s="72">
        <f>VLOOKUP($E118,'NEA Backsheet'!$D$190:$M$367,V$10,0)</f>
        <v>7243.6451424350216</v>
      </c>
      <c r="W118" s="73">
        <f>VLOOKUP($E118,'Population All (2014)'!$D$11:$I$188,W$10,0)</f>
        <v>279602.27899999998</v>
      </c>
      <c r="X118" s="74">
        <f t="shared" si="17"/>
        <v>2590.6960302119078</v>
      </c>
      <c r="Y118" s="72">
        <f>VLOOKUP($E118,'NEA Backsheet'!$D$190:$M$367,Y$10,0)</f>
        <v>7127.7346412659781</v>
      </c>
      <c r="Z118" s="73">
        <f>VLOOKUP($E118,'Population All (2014)'!$D$11:$I$188,Z$10,0)</f>
        <v>279602.27899999998</v>
      </c>
      <c r="AA118" s="74">
        <f t="shared" si="18"/>
        <v>2549.2405379378106</v>
      </c>
      <c r="AB118" s="72">
        <f>VLOOKUP($E118,'NEA Backsheet'!$D$190:$M$367,AB$10,0)</f>
        <v>7345.9590091023438</v>
      </c>
      <c r="AC118" s="73">
        <f>VLOOKUP($E118,'Population All (2014)'!$D$11:$I$188,AC$10,0)</f>
        <v>282386.59899999999</v>
      </c>
      <c r="AD118" s="74">
        <f t="shared" si="19"/>
        <v>2601.3837183195596</v>
      </c>
      <c r="AE118" s="72">
        <f>VLOOKUP($E118,'NEA Backsheet'!$D$7:$M$184,AE$10,0)</f>
        <v>6962.1147551862441</v>
      </c>
      <c r="AF118" s="73">
        <f>VLOOKUP($E118,'Population All (2014)'!$D$11:$I$188,AF$10,0)</f>
        <v>279602.27899999998</v>
      </c>
      <c r="AG118" s="74">
        <f t="shared" si="20"/>
        <v>2490.0064406078195</v>
      </c>
      <c r="AH118" s="72">
        <f>VLOOKUP($E118,'NEA Backsheet'!$D$7:$M$184,AH$10,0)</f>
        <v>6915.4590163911789</v>
      </c>
      <c r="AI118" s="73">
        <f>VLOOKUP($E118,'Population All (2014)'!$D$11:$I$188,AI$10,0)</f>
        <v>279602.27899999998</v>
      </c>
      <c r="AJ118" s="74">
        <f t="shared" si="21"/>
        <v>2473.3199747599979</v>
      </c>
      <c r="AK118" s="72">
        <f>VLOOKUP($E118,'NEA Backsheet'!$D$7:$M$184,AK$10,0)</f>
        <v>6828.1937735644215</v>
      </c>
      <c r="AL118" s="73">
        <f>VLOOKUP($E118,'Population All (2014)'!$D$11:$I$188,AL$10,0)</f>
        <v>279602.27899999998</v>
      </c>
      <c r="AM118" s="74">
        <f t="shared" si="22"/>
        <v>2442.1094842236325</v>
      </c>
      <c r="AN118" s="72">
        <f>VLOOKUP($E118,'NEA Backsheet'!$D$7:$M$184,AN$10,0)</f>
        <v>6685.8819831273022</v>
      </c>
      <c r="AO118" s="73">
        <f>VLOOKUP($E118,'Population All (2014)'!$D$11:$I$188,AO$10,0)</f>
        <v>282386.59899999999</v>
      </c>
      <c r="AP118" s="74">
        <f t="shared" si="23"/>
        <v>2367.6343023371669</v>
      </c>
      <c r="AT118" s="26"/>
    </row>
    <row r="119" spans="1:46" ht="16.5" customHeight="1">
      <c r="A119" s="26"/>
      <c r="B119" s="42" t="s">
        <v>20</v>
      </c>
      <c r="C119" s="43" t="s">
        <v>36</v>
      </c>
      <c r="D119" s="45" t="s">
        <v>64</v>
      </c>
      <c r="E119" s="56" t="s">
        <v>219</v>
      </c>
      <c r="F119" s="57" t="s">
        <v>220</v>
      </c>
      <c r="G119" s="72">
        <f>VLOOKUP($E119,'NEA Backsheet'!$D$7:$M$184,G$10,0)</f>
        <v>4457.8963624685766</v>
      </c>
      <c r="H119" s="73">
        <f>VLOOKUP($E119,'Population All (2014)'!$D$11:$I$188,H$10,0)</f>
        <v>206331.51699999999</v>
      </c>
      <c r="I119" s="74">
        <f t="shared" si="12"/>
        <v>2160.5503741188395</v>
      </c>
      <c r="J119" s="72">
        <f>VLOOKUP($E119,'NEA Backsheet'!$D$7:$M$184,J$10,0)</f>
        <v>4447.7787371069026</v>
      </c>
      <c r="K119" s="73">
        <f>VLOOKUP($E119,'Population All (2014)'!$D$11:$I$188,K$10,0)</f>
        <v>206331.51699999999</v>
      </c>
      <c r="L119" s="74">
        <f t="shared" si="13"/>
        <v>2155.6467968521274</v>
      </c>
      <c r="M119" s="72">
        <f>VLOOKUP($E119,'NEA Backsheet'!$D$7:$M$184,M$10,0)</f>
        <v>4871.27391045473</v>
      </c>
      <c r="N119" s="73">
        <f>VLOOKUP($E119,'Population All (2014)'!$D$11:$I$188,N$10,0)</f>
        <v>206331.51699999999</v>
      </c>
      <c r="O119" s="74">
        <f t="shared" si="14"/>
        <v>2360.8966682752252</v>
      </c>
      <c r="P119" s="72">
        <f>VLOOKUP($E119,'NEA Backsheet'!$D$7:$M$184,P$10,0)</f>
        <v>4701.3608682136583</v>
      </c>
      <c r="Q119" s="73">
        <f>VLOOKUP($E119,'Population All (2014)'!$D$11:$I$188,Q$10,0)</f>
        <v>208815.601</v>
      </c>
      <c r="R119" s="74">
        <f t="shared" si="15"/>
        <v>2251.4413892923922</v>
      </c>
      <c r="S119" s="72">
        <f>VLOOKUP($E119,'NEA Backsheet'!$D$190:$M$367,S$10,0)</f>
        <v>4595.9005815849696</v>
      </c>
      <c r="T119" s="73">
        <f>VLOOKUP($E119,'Population All (2014)'!$D$11:$I$188,T$10,0)</f>
        <v>208815.601</v>
      </c>
      <c r="U119" s="74">
        <f t="shared" si="16"/>
        <v>2200.9373627140867</v>
      </c>
      <c r="V119" s="72">
        <f>VLOOKUP($E119,'NEA Backsheet'!$D$190:$M$367,V$10,0)</f>
        <v>4741.4350176869957</v>
      </c>
      <c r="W119" s="73">
        <f>VLOOKUP($E119,'Population All (2014)'!$D$11:$I$188,W$10,0)</f>
        <v>208815.601</v>
      </c>
      <c r="X119" s="74">
        <f t="shared" si="17"/>
        <v>2270.6325557001828</v>
      </c>
      <c r="Y119" s="72">
        <f>VLOOKUP($E119,'NEA Backsheet'!$D$190:$M$367,Y$10,0)</f>
        <v>4938.9561138261442</v>
      </c>
      <c r="Z119" s="73">
        <f>VLOOKUP($E119,'Population All (2014)'!$D$11:$I$188,Z$10,0)</f>
        <v>208815.601</v>
      </c>
      <c r="AA119" s="74">
        <f t="shared" si="18"/>
        <v>2365.2237142119207</v>
      </c>
      <c r="AB119" s="72">
        <f>VLOOKUP($E119,'NEA Backsheet'!$D$190:$M$367,AB$10,0)</f>
        <v>4543.1327083946217</v>
      </c>
      <c r="AC119" s="73">
        <f>VLOOKUP($E119,'Population All (2014)'!$D$11:$I$188,AC$10,0)</f>
        <v>211186.943</v>
      </c>
      <c r="AD119" s="74">
        <f t="shared" si="19"/>
        <v>2151.2374978573471</v>
      </c>
      <c r="AE119" s="72">
        <f>VLOOKUP($E119,'NEA Backsheet'!$D$7:$M$184,AE$10,0)</f>
        <v>4847.0149635953285</v>
      </c>
      <c r="AF119" s="73">
        <f>VLOOKUP($E119,'Population All (2014)'!$D$11:$I$188,AF$10,0)</f>
        <v>208815.601</v>
      </c>
      <c r="AG119" s="74">
        <f t="shared" si="20"/>
        <v>2321.1938860810155</v>
      </c>
      <c r="AH119" s="72">
        <f>VLOOKUP($E119,'NEA Backsheet'!$D$7:$M$184,AH$10,0)</f>
        <v>4938.9430182892856</v>
      </c>
      <c r="AI119" s="73">
        <f>VLOOKUP($E119,'Population All (2014)'!$D$11:$I$188,AI$10,0)</f>
        <v>208815.601</v>
      </c>
      <c r="AJ119" s="74">
        <f t="shared" si="21"/>
        <v>2365.2174428716589</v>
      </c>
      <c r="AK119" s="72">
        <f>VLOOKUP($E119,'NEA Backsheet'!$D$7:$M$184,AK$10,0)</f>
        <v>5021.2936854389973</v>
      </c>
      <c r="AL119" s="73">
        <f>VLOOKUP($E119,'Population All (2014)'!$D$11:$I$188,AL$10,0)</f>
        <v>208815.601</v>
      </c>
      <c r="AM119" s="74">
        <f t="shared" si="22"/>
        <v>2404.6544709267182</v>
      </c>
      <c r="AN119" s="72">
        <f>VLOOKUP($E119,'NEA Backsheet'!$D$7:$M$184,AN$10,0)</f>
        <v>5062.9490099589812</v>
      </c>
      <c r="AO119" s="73">
        <f>VLOOKUP($E119,'Population All (2014)'!$D$11:$I$188,AO$10,0)</f>
        <v>211186.943</v>
      </c>
      <c r="AP119" s="74">
        <f t="shared" si="23"/>
        <v>2397.3778577584608</v>
      </c>
      <c r="AT119" s="26"/>
    </row>
    <row r="120" spans="1:46" ht="16.5" customHeight="1">
      <c r="A120" s="26"/>
      <c r="B120" s="42" t="s">
        <v>16</v>
      </c>
      <c r="C120" s="43" t="s">
        <v>24</v>
      </c>
      <c r="D120" s="45" t="s">
        <v>44</v>
      </c>
      <c r="E120" s="56" t="s">
        <v>221</v>
      </c>
      <c r="F120" s="57" t="s">
        <v>222</v>
      </c>
      <c r="G120" s="72">
        <f>VLOOKUP($E120,'NEA Backsheet'!$D$7:$M$184,G$10,0)</f>
        <v>4343.3022687666162</v>
      </c>
      <c r="H120" s="73">
        <f>VLOOKUP($E120,'Population All (2014)'!$D$11:$I$188,H$10,0)</f>
        <v>139778.55100000001</v>
      </c>
      <c r="I120" s="74">
        <f t="shared" si="12"/>
        <v>3107.2737824894293</v>
      </c>
      <c r="J120" s="72">
        <f>VLOOKUP($E120,'NEA Backsheet'!$D$7:$M$184,J$10,0)</f>
        <v>4410.4864619256205</v>
      </c>
      <c r="K120" s="73">
        <f>VLOOKUP($E120,'Population All (2014)'!$D$11:$I$188,K$10,0)</f>
        <v>139778.55100000001</v>
      </c>
      <c r="L120" s="74">
        <f t="shared" si="13"/>
        <v>3155.3385196600157</v>
      </c>
      <c r="M120" s="72">
        <f>VLOOKUP($E120,'NEA Backsheet'!$D$7:$M$184,M$10,0)</f>
        <v>4476.6825562271597</v>
      </c>
      <c r="N120" s="73">
        <f>VLOOKUP($E120,'Population All (2014)'!$D$11:$I$188,N$10,0)</f>
        <v>139778.55100000001</v>
      </c>
      <c r="O120" s="74">
        <f t="shared" si="14"/>
        <v>3202.6963537682973</v>
      </c>
      <c r="P120" s="72">
        <f>VLOOKUP($E120,'NEA Backsheet'!$D$7:$M$184,P$10,0)</f>
        <v>4618.3901779195958</v>
      </c>
      <c r="Q120" s="73">
        <f>VLOOKUP($E120,'Population All (2014)'!$D$11:$I$188,Q$10,0)</f>
        <v>140351.40700000001</v>
      </c>
      <c r="R120" s="74">
        <f t="shared" si="15"/>
        <v>3290.5905801995955</v>
      </c>
      <c r="S120" s="72">
        <f>VLOOKUP($E120,'NEA Backsheet'!$D$190:$M$367,S$10,0)</f>
        <v>4664.8182037593679</v>
      </c>
      <c r="T120" s="73">
        <f>VLOOKUP($E120,'Population All (2014)'!$D$11:$I$188,T$10,0)</f>
        <v>140351.40700000001</v>
      </c>
      <c r="U120" s="74">
        <f t="shared" si="16"/>
        <v>3323.6704237381587</v>
      </c>
      <c r="V120" s="72">
        <f>VLOOKUP($E120,'NEA Backsheet'!$D$190:$M$367,V$10,0)</f>
        <v>4348.0757930272039</v>
      </c>
      <c r="W120" s="73">
        <f>VLOOKUP($E120,'Population All (2014)'!$D$11:$I$188,W$10,0)</f>
        <v>140351.40700000001</v>
      </c>
      <c r="X120" s="74">
        <f t="shared" si="17"/>
        <v>3097.9923079981691</v>
      </c>
      <c r="Y120" s="72">
        <f>VLOOKUP($E120,'NEA Backsheet'!$D$190:$M$367,Y$10,0)</f>
        <v>4512.1063795754199</v>
      </c>
      <c r="Z120" s="73">
        <f>VLOOKUP($E120,'Population All (2014)'!$D$11:$I$188,Z$10,0)</f>
        <v>140351.40700000001</v>
      </c>
      <c r="AA120" s="74">
        <f t="shared" si="18"/>
        <v>3214.8636597390291</v>
      </c>
      <c r="AB120" s="72">
        <f>VLOOKUP($E120,'NEA Backsheet'!$D$190:$M$367,AB$10,0)</f>
        <v>4184.3784654682049</v>
      </c>
      <c r="AC120" s="73">
        <f>VLOOKUP($E120,'Population All (2014)'!$D$11:$I$188,AC$10,0)</f>
        <v>140859.758</v>
      </c>
      <c r="AD120" s="74">
        <f t="shared" si="19"/>
        <v>2970.5989310788145</v>
      </c>
      <c r="AE120" s="72">
        <f>VLOOKUP($E120,'NEA Backsheet'!$D$7:$M$184,AE$10,0)</f>
        <v>4739.8700020654842</v>
      </c>
      <c r="AF120" s="73">
        <f>VLOOKUP($E120,'Population All (2014)'!$D$11:$I$188,AF$10,0)</f>
        <v>140351.40700000001</v>
      </c>
      <c r="AG120" s="74">
        <f t="shared" si="20"/>
        <v>3377.144628172829</v>
      </c>
      <c r="AH120" s="72">
        <f>VLOOKUP($E120,'NEA Backsheet'!$D$7:$M$184,AH$10,0)</f>
        <v>4588.9610320958254</v>
      </c>
      <c r="AI120" s="73">
        <f>VLOOKUP($E120,'Population All (2014)'!$D$11:$I$188,AI$10,0)</f>
        <v>140351.40700000001</v>
      </c>
      <c r="AJ120" s="74">
        <f t="shared" si="21"/>
        <v>3269.6223929524449</v>
      </c>
      <c r="AK120" s="72">
        <f>VLOOKUP($E120,'NEA Backsheet'!$D$7:$M$184,AK$10,0)</f>
        <v>4750.292710654594</v>
      </c>
      <c r="AL120" s="73">
        <f>VLOOKUP($E120,'Population All (2014)'!$D$11:$I$188,AL$10,0)</f>
        <v>140351.40700000001</v>
      </c>
      <c r="AM120" s="74">
        <f t="shared" si="22"/>
        <v>3384.5707800097748</v>
      </c>
      <c r="AN120" s="72">
        <f>VLOOKUP($E120,'NEA Backsheet'!$D$7:$M$184,AN$10,0)</f>
        <v>4536.8572033024739</v>
      </c>
      <c r="AO120" s="73">
        <f>VLOOKUP($E120,'Population All (2014)'!$D$11:$I$188,AO$10,0)</f>
        <v>140859.758</v>
      </c>
      <c r="AP120" s="74">
        <f t="shared" si="23"/>
        <v>3220.8327401091192</v>
      </c>
      <c r="AT120" s="26"/>
    </row>
    <row r="121" spans="1:46" ht="16.5" customHeight="1">
      <c r="A121" s="26"/>
      <c r="B121" s="42" t="s">
        <v>18</v>
      </c>
      <c r="C121" s="43" t="s">
        <v>38</v>
      </c>
      <c r="D121" s="45" t="s">
        <v>52</v>
      </c>
      <c r="E121" s="56" t="s">
        <v>223</v>
      </c>
      <c r="F121" s="57" t="s">
        <v>224</v>
      </c>
      <c r="G121" s="72">
        <f>VLOOKUP($E121,'NEA Backsheet'!$D$7:$M$184,G$10,0)</f>
        <v>6144.0452068690729</v>
      </c>
      <c r="H121" s="73">
        <f>VLOOKUP($E121,'Population All (2014)'!$D$11:$I$188,H$10,0)</f>
        <v>262847.766</v>
      </c>
      <c r="I121" s="74">
        <f t="shared" si="12"/>
        <v>2337.4918875548187</v>
      </c>
      <c r="J121" s="72">
        <f>VLOOKUP($E121,'NEA Backsheet'!$D$7:$M$184,J$10,0)</f>
        <v>6237.9012063418295</v>
      </c>
      <c r="K121" s="73">
        <f>VLOOKUP($E121,'Population All (2014)'!$D$11:$I$188,K$10,0)</f>
        <v>262847.766</v>
      </c>
      <c r="L121" s="74">
        <f t="shared" si="13"/>
        <v>2373.1992480932213</v>
      </c>
      <c r="M121" s="72">
        <f>VLOOKUP($E121,'NEA Backsheet'!$D$7:$M$184,M$10,0)</f>
        <v>6407.3955009292094</v>
      </c>
      <c r="N121" s="73">
        <f>VLOOKUP($E121,'Population All (2014)'!$D$11:$I$188,N$10,0)</f>
        <v>262847.766</v>
      </c>
      <c r="O121" s="74">
        <f t="shared" si="14"/>
        <v>2437.6830735282751</v>
      </c>
      <c r="P121" s="72">
        <f>VLOOKUP($E121,'NEA Backsheet'!$D$7:$M$184,P$10,0)</f>
        <v>6063.6072176746366</v>
      </c>
      <c r="Q121" s="73">
        <f>VLOOKUP($E121,'Population All (2014)'!$D$11:$I$188,Q$10,0)</f>
        <v>266360.50099999999</v>
      </c>
      <c r="R121" s="74">
        <f t="shared" si="15"/>
        <v>2276.4663660377469</v>
      </c>
      <c r="S121" s="72">
        <f>VLOOKUP($E121,'NEA Backsheet'!$D$190:$M$367,S$10,0)</f>
        <v>6349.5505688502608</v>
      </c>
      <c r="T121" s="73">
        <f>VLOOKUP($E121,'Population All (2014)'!$D$11:$I$188,T$10,0)</f>
        <v>266360.50099999999</v>
      </c>
      <c r="U121" s="74">
        <f t="shared" si="16"/>
        <v>2383.8183758523046</v>
      </c>
      <c r="V121" s="72">
        <f>VLOOKUP($E121,'NEA Backsheet'!$D$190:$M$367,V$10,0)</f>
        <v>5957.9466856752415</v>
      </c>
      <c r="W121" s="73">
        <f>VLOOKUP($E121,'Population All (2014)'!$D$11:$I$188,W$10,0)</f>
        <v>266360.50099999999</v>
      </c>
      <c r="X121" s="74">
        <f t="shared" si="17"/>
        <v>2236.7981225847152</v>
      </c>
      <c r="Y121" s="72">
        <f>VLOOKUP($E121,'NEA Backsheet'!$D$190:$M$367,Y$10,0)</f>
        <v>6277.6238650456789</v>
      </c>
      <c r="Z121" s="73">
        <f>VLOOKUP($E121,'Population All (2014)'!$D$11:$I$188,Z$10,0)</f>
        <v>266360.50099999999</v>
      </c>
      <c r="AA121" s="74">
        <f t="shared" si="18"/>
        <v>2356.8148586136194</v>
      </c>
      <c r="AB121" s="72">
        <f>VLOOKUP($E121,'NEA Backsheet'!$D$190:$M$367,AB$10,0)</f>
        <v>6099.0309285854282</v>
      </c>
      <c r="AC121" s="73">
        <f>VLOOKUP($E121,'Population All (2014)'!$D$11:$I$188,AC$10,0)</f>
        <v>269830.90999999997</v>
      </c>
      <c r="AD121" s="74">
        <f t="shared" si="19"/>
        <v>2260.3158876740358</v>
      </c>
      <c r="AE121" s="72">
        <f>VLOOKUP($E121,'NEA Backsheet'!$D$7:$M$184,AE$10,0)</f>
        <v>6244.9706035106292</v>
      </c>
      <c r="AF121" s="73">
        <f>VLOOKUP($E121,'Population All (2014)'!$D$11:$I$188,AF$10,0)</f>
        <v>266360.50099999999</v>
      </c>
      <c r="AG121" s="74">
        <f t="shared" si="20"/>
        <v>2344.5558106645208</v>
      </c>
      <c r="AH121" s="72">
        <f>VLOOKUP($E121,'NEA Backsheet'!$D$7:$M$184,AH$10,0)</f>
        <v>6018.8497813910926</v>
      </c>
      <c r="AI121" s="73">
        <f>VLOOKUP($E121,'Population All (2014)'!$D$11:$I$188,AI$10,0)</f>
        <v>266360.50099999999</v>
      </c>
      <c r="AJ121" s="74">
        <f t="shared" si="21"/>
        <v>2259.6630351701783</v>
      </c>
      <c r="AK121" s="72">
        <f>VLOOKUP($E121,'NEA Backsheet'!$D$7:$M$184,AK$10,0)</f>
        <v>6642.4436096111194</v>
      </c>
      <c r="AL121" s="73">
        <f>VLOOKUP($E121,'Population All (2014)'!$D$11:$I$188,AL$10,0)</f>
        <v>266360.50099999999</v>
      </c>
      <c r="AM121" s="74">
        <f t="shared" si="22"/>
        <v>2493.779514857993</v>
      </c>
      <c r="AN121" s="72">
        <f>VLOOKUP($E121,'NEA Backsheet'!$D$7:$M$184,AN$10,0)</f>
        <v>6531.7424646959162</v>
      </c>
      <c r="AO121" s="73">
        <f>VLOOKUP($E121,'Population All (2014)'!$D$11:$I$188,AO$10,0)</f>
        <v>269830.90999999997</v>
      </c>
      <c r="AP121" s="74">
        <f t="shared" si="23"/>
        <v>2420.67984898243</v>
      </c>
      <c r="AT121" s="26"/>
    </row>
    <row r="122" spans="1:46" ht="16.5" customHeight="1">
      <c r="A122" s="26"/>
      <c r="B122" s="42" t="s">
        <v>16</v>
      </c>
      <c r="C122" s="43" t="s">
        <v>24</v>
      </c>
      <c r="D122" s="45" t="s">
        <v>44</v>
      </c>
      <c r="E122" s="56" t="s">
        <v>225</v>
      </c>
      <c r="F122" s="57" t="s">
        <v>226</v>
      </c>
      <c r="G122" s="72">
        <f>VLOOKUP($E122,'NEA Backsheet'!$D$7:$M$184,G$10,0)</f>
        <v>8952.835891319497</v>
      </c>
      <c r="H122" s="73">
        <f>VLOOKUP($E122,'Population All (2014)'!$D$11:$I$188,H$10,0)</f>
        <v>293027.70400000003</v>
      </c>
      <c r="I122" s="74">
        <f t="shared" si="12"/>
        <v>3055.2865033264898</v>
      </c>
      <c r="J122" s="72">
        <f>VLOOKUP($E122,'NEA Backsheet'!$D$7:$M$184,J$10,0)</f>
        <v>8637.9803146286067</v>
      </c>
      <c r="K122" s="73">
        <f>VLOOKUP($E122,'Population All (2014)'!$D$11:$I$188,K$10,0)</f>
        <v>293027.70400000003</v>
      </c>
      <c r="L122" s="74">
        <f t="shared" si="13"/>
        <v>2947.8374217574342</v>
      </c>
      <c r="M122" s="72">
        <f>VLOOKUP($E122,'NEA Backsheet'!$D$7:$M$184,M$10,0)</f>
        <v>8487.5677170444924</v>
      </c>
      <c r="N122" s="73">
        <f>VLOOKUP($E122,'Population All (2014)'!$D$11:$I$188,N$10,0)</f>
        <v>293027.70400000003</v>
      </c>
      <c r="O122" s="74">
        <f t="shared" si="14"/>
        <v>2896.5069176682664</v>
      </c>
      <c r="P122" s="72">
        <f>VLOOKUP($E122,'NEA Backsheet'!$D$7:$M$184,P$10,0)</f>
        <v>8387.256587730737</v>
      </c>
      <c r="Q122" s="73">
        <f>VLOOKUP($E122,'Population All (2014)'!$D$11:$I$188,Q$10,0)</f>
        <v>295390.35700000002</v>
      </c>
      <c r="R122" s="74">
        <f t="shared" si="15"/>
        <v>2839.3806327708717</v>
      </c>
      <c r="S122" s="72">
        <f>VLOOKUP($E122,'NEA Backsheet'!$D$190:$M$367,S$10,0)</f>
        <v>8945.2520067199785</v>
      </c>
      <c r="T122" s="73">
        <f>VLOOKUP($E122,'Population All (2014)'!$D$11:$I$188,T$10,0)</f>
        <v>295390.35700000002</v>
      </c>
      <c r="U122" s="74">
        <f t="shared" si="16"/>
        <v>3028.2816600949427</v>
      </c>
      <c r="V122" s="72">
        <f>VLOOKUP($E122,'NEA Backsheet'!$D$190:$M$367,V$10,0)</f>
        <v>8545.3613984701478</v>
      </c>
      <c r="W122" s="73">
        <f>VLOOKUP($E122,'Population All (2014)'!$D$11:$I$188,W$10,0)</f>
        <v>295390.35700000002</v>
      </c>
      <c r="X122" s="74">
        <f t="shared" si="17"/>
        <v>2892.9046585194205</v>
      </c>
      <c r="Y122" s="72">
        <f>VLOOKUP($E122,'NEA Backsheet'!$D$190:$M$367,Y$10,0)</f>
        <v>8801.6099659528845</v>
      </c>
      <c r="Z122" s="73">
        <f>VLOOKUP($E122,'Population All (2014)'!$D$11:$I$188,Z$10,0)</f>
        <v>295390.35700000002</v>
      </c>
      <c r="AA122" s="74">
        <f t="shared" si="18"/>
        <v>2979.6537894271491</v>
      </c>
      <c r="AB122" s="72">
        <f>VLOOKUP($E122,'NEA Backsheet'!$D$190:$M$367,AB$10,0)</f>
        <v>8591.5951058336777</v>
      </c>
      <c r="AC122" s="73">
        <f>VLOOKUP($E122,'Population All (2014)'!$D$11:$I$188,AC$10,0)</f>
        <v>297348.33199999999</v>
      </c>
      <c r="AD122" s="74">
        <f t="shared" si="19"/>
        <v>2889.4041705381678</v>
      </c>
      <c r="AE122" s="72">
        <f>VLOOKUP($E122,'NEA Backsheet'!$D$7:$M$184,AE$10,0)</f>
        <v>8269.3926602796982</v>
      </c>
      <c r="AF122" s="73">
        <f>VLOOKUP($E122,'Population All (2014)'!$D$11:$I$188,AF$10,0)</f>
        <v>295390.35700000002</v>
      </c>
      <c r="AG122" s="74">
        <f t="shared" si="20"/>
        <v>2799.4795579192514</v>
      </c>
      <c r="AH122" s="72">
        <f>VLOOKUP($E122,'NEA Backsheet'!$D$7:$M$184,AH$10,0)</f>
        <v>8343.6514317086112</v>
      </c>
      <c r="AI122" s="73">
        <f>VLOOKUP($E122,'Population All (2014)'!$D$11:$I$188,AI$10,0)</f>
        <v>295390.35700000002</v>
      </c>
      <c r="AJ122" s="74">
        <f t="shared" si="21"/>
        <v>2824.6187575136755</v>
      </c>
      <c r="AK122" s="72">
        <f>VLOOKUP($E122,'NEA Backsheet'!$D$7:$M$184,AK$10,0)</f>
        <v>8601.9059442405669</v>
      </c>
      <c r="AL122" s="73">
        <f>VLOOKUP($E122,'Population All (2014)'!$D$11:$I$188,AL$10,0)</f>
        <v>295390.35700000002</v>
      </c>
      <c r="AM122" s="74">
        <f t="shared" si="22"/>
        <v>2912.0469712017602</v>
      </c>
      <c r="AN122" s="72">
        <f>VLOOKUP($E122,'NEA Backsheet'!$D$7:$M$184,AN$10,0)</f>
        <v>8339.1690897256667</v>
      </c>
      <c r="AO122" s="73">
        <f>VLOOKUP($E122,'Population All (2014)'!$D$11:$I$188,AO$10,0)</f>
        <v>297348.33199999999</v>
      </c>
      <c r="AP122" s="74">
        <f t="shared" si="23"/>
        <v>2804.511810655009</v>
      </c>
      <c r="AT122" s="26"/>
    </row>
    <row r="123" spans="1:46" ht="16.5" customHeight="1">
      <c r="A123" s="26"/>
      <c r="B123" s="42" t="s">
        <v>20</v>
      </c>
      <c r="C123" s="43" t="s">
        <v>36</v>
      </c>
      <c r="D123" s="45" t="s">
        <v>64</v>
      </c>
      <c r="E123" s="56" t="s">
        <v>227</v>
      </c>
      <c r="F123" s="57" t="s">
        <v>228</v>
      </c>
      <c r="G123" s="72">
        <f>VLOOKUP($E123,'NEA Backsheet'!$D$7:$M$184,G$10,0)</f>
        <v>7187.9779690483292</v>
      </c>
      <c r="H123" s="73">
        <f>VLOOKUP($E123,'Population All (2014)'!$D$11:$I$188,H$10,0)</f>
        <v>333581.50300000003</v>
      </c>
      <c r="I123" s="74">
        <f t="shared" si="12"/>
        <v>2154.7891308135058</v>
      </c>
      <c r="J123" s="72">
        <f>VLOOKUP($E123,'NEA Backsheet'!$D$7:$M$184,J$10,0)</f>
        <v>6962.2938687886226</v>
      </c>
      <c r="K123" s="73">
        <f>VLOOKUP($E123,'Population All (2014)'!$D$11:$I$188,K$10,0)</f>
        <v>333581.50300000003</v>
      </c>
      <c r="L123" s="74">
        <f t="shared" si="13"/>
        <v>2087.1342703880741</v>
      </c>
      <c r="M123" s="72">
        <f>VLOOKUP($E123,'NEA Backsheet'!$D$7:$M$184,M$10,0)</f>
        <v>6916.3831534451692</v>
      </c>
      <c r="N123" s="73">
        <f>VLOOKUP($E123,'Population All (2014)'!$D$11:$I$188,N$10,0)</f>
        <v>333581.50300000003</v>
      </c>
      <c r="O123" s="74">
        <f t="shared" si="14"/>
        <v>2073.3713024385434</v>
      </c>
      <c r="P123" s="72">
        <f>VLOOKUP($E123,'NEA Backsheet'!$D$7:$M$184,P$10,0)</f>
        <v>7298.3603869942353</v>
      </c>
      <c r="Q123" s="73">
        <f>VLOOKUP($E123,'Population All (2014)'!$D$11:$I$188,Q$10,0)</f>
        <v>340736.39199999999</v>
      </c>
      <c r="R123" s="74">
        <f t="shared" si="15"/>
        <v>2141.9374502839237</v>
      </c>
      <c r="S123" s="72">
        <f>VLOOKUP($E123,'NEA Backsheet'!$D$190:$M$367,S$10,0)</f>
        <v>7227.2528632808362</v>
      </c>
      <c r="T123" s="73">
        <f>VLOOKUP($E123,'Population All (2014)'!$D$11:$I$188,T$10,0)</f>
        <v>340736.39199999999</v>
      </c>
      <c r="U123" s="74">
        <f t="shared" si="16"/>
        <v>2121.0686715497172</v>
      </c>
      <c r="V123" s="72">
        <f>VLOOKUP($E123,'NEA Backsheet'!$D$190:$M$367,V$10,0)</f>
        <v>7307.4599602750668</v>
      </c>
      <c r="W123" s="73">
        <f>VLOOKUP($E123,'Population All (2014)'!$D$11:$I$188,W$10,0)</f>
        <v>340736.39199999999</v>
      </c>
      <c r="X123" s="74">
        <f t="shared" si="17"/>
        <v>2144.6080113083626</v>
      </c>
      <c r="Y123" s="72">
        <f>VLOOKUP($E123,'NEA Backsheet'!$D$190:$M$367,Y$10,0)</f>
        <v>7309.489418333711</v>
      </c>
      <c r="Z123" s="73">
        <f>VLOOKUP($E123,'Population All (2014)'!$D$11:$I$188,Z$10,0)</f>
        <v>340736.39199999999</v>
      </c>
      <c r="AA123" s="74">
        <f t="shared" si="18"/>
        <v>2145.2036207314513</v>
      </c>
      <c r="AB123" s="72">
        <f>VLOOKUP($E123,'NEA Backsheet'!$D$190:$M$367,AB$10,0)</f>
        <v>7152.1581676806745</v>
      </c>
      <c r="AC123" s="73">
        <f>VLOOKUP($E123,'Population All (2014)'!$D$11:$I$188,AC$10,0)</f>
        <v>347067.81599999999</v>
      </c>
      <c r="AD123" s="74">
        <f t="shared" si="19"/>
        <v>2060.7379416824624</v>
      </c>
      <c r="AE123" s="72">
        <f>VLOOKUP($E123,'NEA Backsheet'!$D$7:$M$184,AE$10,0)</f>
        <v>7292.471502759292</v>
      </c>
      <c r="AF123" s="73">
        <f>VLOOKUP($E123,'Population All (2014)'!$D$11:$I$188,AF$10,0)</f>
        <v>340736.39199999999</v>
      </c>
      <c r="AG123" s="74">
        <f t="shared" si="20"/>
        <v>2140.2091687228094</v>
      </c>
      <c r="AH123" s="72">
        <f>VLOOKUP($E123,'NEA Backsheet'!$D$7:$M$184,AH$10,0)</f>
        <v>7227.729668899472</v>
      </c>
      <c r="AI123" s="73">
        <f>VLOOKUP($E123,'Population All (2014)'!$D$11:$I$188,AI$10,0)</f>
        <v>340736.39199999999</v>
      </c>
      <c r="AJ123" s="74">
        <f t="shared" si="21"/>
        <v>2121.2086054193683</v>
      </c>
      <c r="AK123" s="72">
        <f>VLOOKUP($E123,'NEA Backsheet'!$D$7:$M$184,AK$10,0)</f>
        <v>7177.5609132970867</v>
      </c>
      <c r="AL123" s="73">
        <f>VLOOKUP($E123,'Population All (2014)'!$D$11:$I$188,AL$10,0)</f>
        <v>340736.39199999999</v>
      </c>
      <c r="AM123" s="74">
        <f t="shared" si="22"/>
        <v>2106.484978363299</v>
      </c>
      <c r="AN123" s="72">
        <f>VLOOKUP($E123,'NEA Backsheet'!$D$7:$M$184,AN$10,0)</f>
        <v>6881.4302375969037</v>
      </c>
      <c r="AO123" s="73">
        <f>VLOOKUP($E123,'Population All (2014)'!$D$11:$I$188,AO$10,0)</f>
        <v>347067.81599999999</v>
      </c>
      <c r="AP123" s="74">
        <f t="shared" si="23"/>
        <v>1982.7336100783552</v>
      </c>
      <c r="AT123" s="26"/>
    </row>
    <row r="124" spans="1:46" ht="16.5" customHeight="1">
      <c r="A124" s="26"/>
      <c r="B124" s="42" t="s">
        <v>18</v>
      </c>
      <c r="C124" s="43" t="s">
        <v>34</v>
      </c>
      <c r="D124" s="45" t="s">
        <v>54</v>
      </c>
      <c r="E124" s="56" t="s">
        <v>229</v>
      </c>
      <c r="F124" s="57" t="s">
        <v>230</v>
      </c>
      <c r="G124" s="72">
        <f>VLOOKUP($E124,'NEA Backsheet'!$D$7:$M$184,G$10,0)</f>
        <v>22490.23961844583</v>
      </c>
      <c r="H124" s="73">
        <f>VLOOKUP($E124,'Population All (2014)'!$D$11:$I$188,H$10,0)</f>
        <v>883745.54800000007</v>
      </c>
      <c r="I124" s="74">
        <f t="shared" si="12"/>
        <v>2544.8772748381448</v>
      </c>
      <c r="J124" s="72">
        <f>VLOOKUP($E124,'NEA Backsheet'!$D$7:$M$184,J$10,0)</f>
        <v>22884.111351852236</v>
      </c>
      <c r="K124" s="73">
        <f>VLOOKUP($E124,'Population All (2014)'!$D$11:$I$188,K$10,0)</f>
        <v>883745.54800000007</v>
      </c>
      <c r="L124" s="74">
        <f t="shared" si="13"/>
        <v>2589.4457294456702</v>
      </c>
      <c r="M124" s="72">
        <f>VLOOKUP($E124,'NEA Backsheet'!$D$7:$M$184,M$10,0)</f>
        <v>23651.687218799616</v>
      </c>
      <c r="N124" s="73">
        <f>VLOOKUP($E124,'Population All (2014)'!$D$11:$I$188,N$10,0)</f>
        <v>883745.54800000007</v>
      </c>
      <c r="O124" s="74">
        <f t="shared" si="14"/>
        <v>2676.3005790892666</v>
      </c>
      <c r="P124" s="72">
        <f>VLOOKUP($E124,'NEA Backsheet'!$D$7:$M$184,P$10,0)</f>
        <v>23047.403318502038</v>
      </c>
      <c r="Q124" s="73">
        <f>VLOOKUP($E124,'Population All (2014)'!$D$11:$I$188,Q$10,0)</f>
        <v>889813.38600000006</v>
      </c>
      <c r="R124" s="74">
        <f t="shared" si="15"/>
        <v>2590.1389753314002</v>
      </c>
      <c r="S124" s="72">
        <f>VLOOKUP($E124,'NEA Backsheet'!$D$190:$M$367,S$10,0)</f>
        <v>23106.197626747813</v>
      </c>
      <c r="T124" s="73">
        <f>VLOOKUP($E124,'Population All (2014)'!$D$11:$I$188,T$10,0)</f>
        <v>889813.38600000006</v>
      </c>
      <c r="U124" s="74">
        <f t="shared" si="16"/>
        <v>2596.746462830557</v>
      </c>
      <c r="V124" s="72">
        <f>VLOOKUP($E124,'NEA Backsheet'!$D$190:$M$367,V$10,0)</f>
        <v>23982.860591521156</v>
      </c>
      <c r="W124" s="73">
        <f>VLOOKUP($E124,'Population All (2014)'!$D$11:$I$188,W$10,0)</f>
        <v>889813.38600000006</v>
      </c>
      <c r="X124" s="74">
        <f t="shared" si="17"/>
        <v>2695.2685775308346</v>
      </c>
      <c r="Y124" s="72">
        <f>VLOOKUP($E124,'NEA Backsheet'!$D$190:$M$367,Y$10,0)</f>
        <v>24249.366313952018</v>
      </c>
      <c r="Z124" s="73">
        <f>VLOOKUP($E124,'Population All (2014)'!$D$11:$I$188,Z$10,0)</f>
        <v>889813.38600000006</v>
      </c>
      <c r="AA124" s="74">
        <f t="shared" si="18"/>
        <v>2725.2193207567702</v>
      </c>
      <c r="AB124" s="72">
        <f>VLOOKUP($E124,'NEA Backsheet'!$D$190:$M$367,AB$10,0)</f>
        <v>22958.487427287768</v>
      </c>
      <c r="AC124" s="73">
        <f>VLOOKUP($E124,'Population All (2014)'!$D$11:$I$188,AC$10,0)</f>
        <v>895884.23800000013</v>
      </c>
      <c r="AD124" s="74">
        <f t="shared" si="19"/>
        <v>2562.662278615484</v>
      </c>
      <c r="AE124" s="72">
        <f>VLOOKUP($E124,'NEA Backsheet'!$D$7:$M$184,AE$10,0)</f>
        <v>23892.092965592994</v>
      </c>
      <c r="AF124" s="73">
        <f>VLOOKUP($E124,'Population All (2014)'!$D$11:$I$188,AF$10,0)</f>
        <v>889813.38600000006</v>
      </c>
      <c r="AG124" s="74">
        <f t="shared" si="20"/>
        <v>2685.0678289967864</v>
      </c>
      <c r="AH124" s="72">
        <f>VLOOKUP($E124,'NEA Backsheet'!$D$7:$M$184,AH$10,0)</f>
        <v>23564.945806883159</v>
      </c>
      <c r="AI124" s="73">
        <f>VLOOKUP($E124,'Population All (2014)'!$D$11:$I$188,AI$10,0)</f>
        <v>889813.38600000006</v>
      </c>
      <c r="AJ124" s="74">
        <f t="shared" si="21"/>
        <v>2648.3020122697003</v>
      </c>
      <c r="AK124" s="72">
        <f>VLOOKUP($E124,'NEA Backsheet'!$D$7:$M$184,AK$10,0)</f>
        <v>23437.353970426469</v>
      </c>
      <c r="AL124" s="73">
        <f>VLOOKUP($E124,'Population All (2014)'!$D$11:$I$188,AL$10,0)</f>
        <v>889813.38600000006</v>
      </c>
      <c r="AM124" s="74">
        <f t="shared" si="22"/>
        <v>2633.9628442526564</v>
      </c>
      <c r="AN124" s="72">
        <f>VLOOKUP($E124,'NEA Backsheet'!$D$7:$M$184,AN$10,0)</f>
        <v>23695.034731678948</v>
      </c>
      <c r="AO124" s="73">
        <f>VLOOKUP($E124,'Population All (2014)'!$D$11:$I$188,AO$10,0)</f>
        <v>895884.23800000013</v>
      </c>
      <c r="AP124" s="74">
        <f t="shared" si="23"/>
        <v>2644.8768408490459</v>
      </c>
      <c r="AT124" s="26"/>
    </row>
    <row r="125" spans="1:46" ht="16.5" customHeight="1">
      <c r="A125" s="26"/>
      <c r="B125" s="42" t="s">
        <v>16</v>
      </c>
      <c r="C125" s="43" t="s">
        <v>28</v>
      </c>
      <c r="D125" s="45" t="s">
        <v>42</v>
      </c>
      <c r="E125" s="56" t="s">
        <v>231</v>
      </c>
      <c r="F125" s="57" t="s">
        <v>232</v>
      </c>
      <c r="G125" s="72">
        <f>VLOOKUP($E125,'NEA Backsheet'!$D$7:$M$184,G$10,0)</f>
        <v>3671.9255695713146</v>
      </c>
      <c r="H125" s="73">
        <f>VLOOKUP($E125,'Population All (2014)'!$D$11:$I$188,H$10,0)</f>
        <v>159885.25</v>
      </c>
      <c r="I125" s="74">
        <f t="shared" si="12"/>
        <v>2296.6005742063853</v>
      </c>
      <c r="J125" s="72">
        <f>VLOOKUP($E125,'NEA Backsheet'!$D$7:$M$184,J$10,0)</f>
        <v>3760.0044123236225</v>
      </c>
      <c r="K125" s="73">
        <f>VLOOKUP($E125,'Population All (2014)'!$D$11:$I$188,K$10,0)</f>
        <v>159885.25</v>
      </c>
      <c r="L125" s="74">
        <f t="shared" si="13"/>
        <v>2351.6893599150781</v>
      </c>
      <c r="M125" s="72">
        <f>VLOOKUP($E125,'NEA Backsheet'!$D$7:$M$184,M$10,0)</f>
        <v>3656.5278005785044</v>
      </c>
      <c r="N125" s="73">
        <f>VLOOKUP($E125,'Population All (2014)'!$D$11:$I$188,N$10,0)</f>
        <v>159885.25</v>
      </c>
      <c r="O125" s="74">
        <f t="shared" si="14"/>
        <v>2286.9700617026924</v>
      </c>
      <c r="P125" s="72">
        <f>VLOOKUP($E125,'NEA Backsheet'!$D$7:$M$184,P$10,0)</f>
        <v>3528.6273286806213</v>
      </c>
      <c r="Q125" s="73">
        <f>VLOOKUP($E125,'Population All (2014)'!$D$11:$I$188,Q$10,0)</f>
        <v>160026.48499999999</v>
      </c>
      <c r="R125" s="74">
        <f t="shared" si="15"/>
        <v>2205.0270795366291</v>
      </c>
      <c r="S125" s="72">
        <f>VLOOKUP($E125,'NEA Backsheet'!$D$190:$M$367,S$10,0)</f>
        <v>3835.9188631076886</v>
      </c>
      <c r="T125" s="73">
        <f>VLOOKUP($E125,'Population All (2014)'!$D$11:$I$188,T$10,0)</f>
        <v>160026.48499999999</v>
      </c>
      <c r="U125" s="74">
        <f t="shared" si="16"/>
        <v>2397.0525023452765</v>
      </c>
      <c r="V125" s="72">
        <f>VLOOKUP($E125,'NEA Backsheet'!$D$190:$M$367,V$10,0)</f>
        <v>3836.5663166478198</v>
      </c>
      <c r="W125" s="73">
        <f>VLOOKUP($E125,'Population All (2014)'!$D$11:$I$188,W$10,0)</f>
        <v>160026.48499999999</v>
      </c>
      <c r="X125" s="74">
        <f t="shared" si="17"/>
        <v>2397.4570938353236</v>
      </c>
      <c r="Y125" s="72">
        <f>VLOOKUP($E125,'NEA Backsheet'!$D$190:$M$367,Y$10,0)</f>
        <v>3836.5663166478198</v>
      </c>
      <c r="Z125" s="73">
        <f>VLOOKUP($E125,'Population All (2014)'!$D$11:$I$188,Z$10,0)</f>
        <v>160026.48499999999</v>
      </c>
      <c r="AA125" s="74">
        <f t="shared" si="18"/>
        <v>2397.4570938353236</v>
      </c>
      <c r="AB125" s="72">
        <f>VLOOKUP($E125,'NEA Backsheet'!$D$190:$M$367,AB$10,0)</f>
        <v>3835.2729094916863</v>
      </c>
      <c r="AC125" s="73">
        <f>VLOOKUP($E125,'Population All (2014)'!$D$11:$I$188,AC$10,0)</f>
        <v>160189.427</v>
      </c>
      <c r="AD125" s="74">
        <f t="shared" si="19"/>
        <v>2394.2110171176819</v>
      </c>
      <c r="AE125" s="72">
        <f>VLOOKUP($E125,'NEA Backsheet'!$D$7:$M$184,AE$10,0)</f>
        <v>3582.0791933573892</v>
      </c>
      <c r="AF125" s="73">
        <f>VLOOKUP($E125,'Population All (2014)'!$D$11:$I$188,AF$10,0)</f>
        <v>160026.48499999999</v>
      </c>
      <c r="AG125" s="74">
        <f t="shared" si="20"/>
        <v>2238.4289659036062</v>
      </c>
      <c r="AH125" s="72">
        <f>VLOOKUP($E125,'NEA Backsheet'!$D$7:$M$184,AH$10,0)</f>
        <v>3532.4446197270654</v>
      </c>
      <c r="AI125" s="73">
        <f>VLOOKUP($E125,'Population All (2014)'!$D$11:$I$188,AI$10,0)</f>
        <v>160026.48499999999</v>
      </c>
      <c r="AJ125" s="74">
        <f t="shared" si="21"/>
        <v>2207.4124915804191</v>
      </c>
      <c r="AK125" s="72">
        <f>VLOOKUP($E125,'NEA Backsheet'!$D$7:$M$184,AK$10,0)</f>
        <v>3324.0551714253425</v>
      </c>
      <c r="AL125" s="73">
        <f>VLOOKUP($E125,'Population All (2014)'!$D$11:$I$188,AL$10,0)</f>
        <v>160026.48499999999</v>
      </c>
      <c r="AM125" s="74">
        <f t="shared" si="22"/>
        <v>2077.190642177351</v>
      </c>
      <c r="AN125" s="72">
        <f>VLOOKUP($E125,'NEA Backsheet'!$D$7:$M$184,AN$10,0)</f>
        <v>3341.7615753201608</v>
      </c>
      <c r="AO125" s="73">
        <f>VLOOKUP($E125,'Population All (2014)'!$D$11:$I$188,AO$10,0)</f>
        <v>160189.427</v>
      </c>
      <c r="AP125" s="74">
        <f t="shared" si="23"/>
        <v>2086.1311747623399</v>
      </c>
      <c r="AT125" s="26"/>
    </row>
    <row r="126" spans="1:46" ht="16.5" customHeight="1">
      <c r="A126" s="26"/>
      <c r="B126" s="42" t="s">
        <v>16</v>
      </c>
      <c r="C126" s="43" t="s">
        <v>28</v>
      </c>
      <c r="D126" s="45" t="s">
        <v>42</v>
      </c>
      <c r="E126" s="56" t="s">
        <v>233</v>
      </c>
      <c r="F126" s="57" t="s">
        <v>234</v>
      </c>
      <c r="G126" s="72">
        <f>VLOOKUP($E126,'NEA Backsheet'!$D$7:$M$184,G$10,0)</f>
        <v>4189.223583632298</v>
      </c>
      <c r="H126" s="73">
        <f>VLOOKUP($E126,'Population All (2014)'!$D$11:$I$188,H$10,0)</f>
        <v>169767.23199999999</v>
      </c>
      <c r="I126" s="74">
        <f t="shared" si="12"/>
        <v>2467.627901026447</v>
      </c>
      <c r="J126" s="72">
        <f>VLOOKUP($E126,'NEA Backsheet'!$D$7:$M$184,J$10,0)</f>
        <v>4224.8805997558529</v>
      </c>
      <c r="K126" s="73">
        <f>VLOOKUP($E126,'Population All (2014)'!$D$11:$I$188,K$10,0)</f>
        <v>169767.23199999999</v>
      </c>
      <c r="L126" s="74">
        <f t="shared" si="13"/>
        <v>2488.6313748437942</v>
      </c>
      <c r="M126" s="72">
        <f>VLOOKUP($E126,'NEA Backsheet'!$D$7:$M$184,M$10,0)</f>
        <v>4734.5708527766201</v>
      </c>
      <c r="N126" s="73">
        <f>VLOOKUP($E126,'Population All (2014)'!$D$11:$I$188,N$10,0)</f>
        <v>169767.23199999999</v>
      </c>
      <c r="O126" s="74">
        <f t="shared" si="14"/>
        <v>2788.8602511800514</v>
      </c>
      <c r="P126" s="72">
        <f>VLOOKUP($E126,'NEA Backsheet'!$D$7:$M$184,P$10,0)</f>
        <v>4749.2824023861876</v>
      </c>
      <c r="Q126" s="73">
        <f>VLOOKUP($E126,'Population All (2014)'!$D$11:$I$188,Q$10,0)</f>
        <v>170332.62700000001</v>
      </c>
      <c r="R126" s="74">
        <f t="shared" si="15"/>
        <v>2788.2399784664785</v>
      </c>
      <c r="S126" s="72">
        <f>VLOOKUP($E126,'NEA Backsheet'!$D$190:$M$367,S$10,0)</f>
        <v>4078.8419180587189</v>
      </c>
      <c r="T126" s="73">
        <f>VLOOKUP($E126,'Population All (2014)'!$D$11:$I$188,T$10,0)</f>
        <v>170332.62700000001</v>
      </c>
      <c r="U126" s="74">
        <f t="shared" si="16"/>
        <v>2394.6333652558051</v>
      </c>
      <c r="V126" s="72">
        <f>VLOOKUP($E126,'NEA Backsheet'!$D$190:$M$367,V$10,0)</f>
        <v>4123.3751171804843</v>
      </c>
      <c r="W126" s="73">
        <f>VLOOKUP($E126,'Population All (2014)'!$D$11:$I$188,W$10,0)</f>
        <v>170332.62700000001</v>
      </c>
      <c r="X126" s="74">
        <f t="shared" si="17"/>
        <v>2420.7782089690213</v>
      </c>
      <c r="Y126" s="72">
        <f>VLOOKUP($E126,'NEA Backsheet'!$D$190:$M$367,Y$10,0)</f>
        <v>3968.5655974526408</v>
      </c>
      <c r="Z126" s="73">
        <f>VLOOKUP($E126,'Population All (2014)'!$D$11:$I$188,Z$10,0)</f>
        <v>170332.62700000001</v>
      </c>
      <c r="AA126" s="74">
        <f t="shared" si="18"/>
        <v>2329.8916169787253</v>
      </c>
      <c r="AB126" s="72">
        <f>VLOOKUP($E126,'NEA Backsheet'!$D$190:$M$367,AB$10,0)</f>
        <v>3872.8250642942276</v>
      </c>
      <c r="AC126" s="73">
        <f>VLOOKUP($E126,'Population All (2014)'!$D$11:$I$188,AC$10,0)</f>
        <v>170905.23</v>
      </c>
      <c r="AD126" s="74">
        <f t="shared" si="19"/>
        <v>2266.0658566705229</v>
      </c>
      <c r="AE126" s="72">
        <f>VLOOKUP($E126,'NEA Backsheet'!$D$7:$M$184,AE$10,0)</f>
        <v>4615.5828066617196</v>
      </c>
      <c r="AF126" s="73">
        <f>VLOOKUP($E126,'Population All (2014)'!$D$11:$I$188,AF$10,0)</f>
        <v>170332.62700000001</v>
      </c>
      <c r="AG126" s="74">
        <f t="shared" si="20"/>
        <v>2709.7467396318143</v>
      </c>
      <c r="AH126" s="72">
        <f>VLOOKUP($E126,'NEA Backsheet'!$D$7:$M$184,AH$10,0)</f>
        <v>4498.6490835580598</v>
      </c>
      <c r="AI126" s="73">
        <f>VLOOKUP($E126,'Population All (2014)'!$D$11:$I$188,AI$10,0)</f>
        <v>170332.62700000001</v>
      </c>
      <c r="AJ126" s="74">
        <f t="shared" si="21"/>
        <v>2641.0965196691645</v>
      </c>
      <c r="AK126" s="72">
        <f>VLOOKUP($E126,'NEA Backsheet'!$D$7:$M$184,AK$10,0)</f>
        <v>4579.2976763642309</v>
      </c>
      <c r="AL126" s="73">
        <f>VLOOKUP($E126,'Population All (2014)'!$D$11:$I$188,AL$10,0)</f>
        <v>170332.62700000001</v>
      </c>
      <c r="AM126" s="74">
        <f t="shared" si="22"/>
        <v>2688.4442264629843</v>
      </c>
      <c r="AN126" s="72">
        <f>VLOOKUP($E126,'NEA Backsheet'!$D$7:$M$184,AN$10,0)</f>
        <v>4449.7173424344501</v>
      </c>
      <c r="AO126" s="73">
        <f>VLOOKUP($E126,'Population All (2014)'!$D$11:$I$188,AO$10,0)</f>
        <v>170905.23</v>
      </c>
      <c r="AP126" s="74">
        <f t="shared" si="23"/>
        <v>2603.616836321773</v>
      </c>
      <c r="AT126" s="26"/>
    </row>
    <row r="127" spans="1:46" ht="16.5" customHeight="1">
      <c r="A127" s="26"/>
      <c r="B127" s="42" t="s">
        <v>22</v>
      </c>
      <c r="C127" s="43" t="s">
        <v>40</v>
      </c>
      <c r="D127" s="45" t="s">
        <v>56</v>
      </c>
      <c r="E127" s="56" t="s">
        <v>235</v>
      </c>
      <c r="F127" s="57" t="s">
        <v>236</v>
      </c>
      <c r="G127" s="72">
        <f>VLOOKUP($E127,'NEA Backsheet'!$D$7:$M$184,G$10,0)</f>
        <v>4823.8352157535865</v>
      </c>
      <c r="H127" s="73">
        <f>VLOOKUP($E127,'Population All (2014)'!$D$11:$I$188,H$10,0)</f>
        <v>209904.11900000001</v>
      </c>
      <c r="I127" s="74">
        <f t="shared" si="12"/>
        <v>2298.1136524307967</v>
      </c>
      <c r="J127" s="72">
        <f>VLOOKUP($E127,'NEA Backsheet'!$D$7:$M$184,J$10,0)</f>
        <v>4965.9791473227415</v>
      </c>
      <c r="K127" s="73">
        <f>VLOOKUP($E127,'Population All (2014)'!$D$11:$I$188,K$10,0)</f>
        <v>209904.11900000001</v>
      </c>
      <c r="L127" s="74">
        <f t="shared" si="13"/>
        <v>2365.8321575493915</v>
      </c>
      <c r="M127" s="72">
        <f>VLOOKUP($E127,'NEA Backsheet'!$D$7:$M$184,M$10,0)</f>
        <v>4990.2967536726537</v>
      </c>
      <c r="N127" s="73">
        <f>VLOOKUP($E127,'Population All (2014)'!$D$11:$I$188,N$10,0)</f>
        <v>209904.11900000001</v>
      </c>
      <c r="O127" s="74">
        <f t="shared" si="14"/>
        <v>2377.417259578719</v>
      </c>
      <c r="P127" s="72">
        <f>VLOOKUP($E127,'NEA Backsheet'!$D$7:$M$184,P$10,0)</f>
        <v>5053.6657603307676</v>
      </c>
      <c r="Q127" s="73">
        <f>VLOOKUP($E127,'Population All (2014)'!$D$11:$I$188,Q$10,0)</f>
        <v>211768.68799999999</v>
      </c>
      <c r="R127" s="74">
        <f t="shared" si="15"/>
        <v>2386.4084006275602</v>
      </c>
      <c r="S127" s="72">
        <f>VLOOKUP($E127,'NEA Backsheet'!$D$190:$M$367,S$10,0)</f>
        <v>5096.6232831616262</v>
      </c>
      <c r="T127" s="73">
        <f>VLOOKUP($E127,'Population All (2014)'!$D$11:$I$188,T$10,0)</f>
        <v>211768.68799999999</v>
      </c>
      <c r="U127" s="74">
        <f t="shared" si="16"/>
        <v>2406.6935160695834</v>
      </c>
      <c r="V127" s="72">
        <f>VLOOKUP($E127,'NEA Backsheet'!$D$190:$M$367,V$10,0)</f>
        <v>5149.9690681059919</v>
      </c>
      <c r="W127" s="73">
        <f>VLOOKUP($E127,'Population All (2014)'!$D$11:$I$188,W$10,0)</f>
        <v>211768.68799999999</v>
      </c>
      <c r="X127" s="74">
        <f t="shared" si="17"/>
        <v>2431.8841074871239</v>
      </c>
      <c r="Y127" s="72">
        <f>VLOOKUP($E127,'NEA Backsheet'!$D$190:$M$367,Y$10,0)</f>
        <v>5153.7442439344404</v>
      </c>
      <c r="Z127" s="73">
        <f>VLOOKUP($E127,'Population All (2014)'!$D$11:$I$188,Z$10,0)</f>
        <v>211768.68799999999</v>
      </c>
      <c r="AA127" s="74">
        <f t="shared" si="18"/>
        <v>2433.6667958836483</v>
      </c>
      <c r="AB127" s="72">
        <f>VLOOKUP($E127,'NEA Backsheet'!$D$190:$M$367,AB$10,0)</f>
        <v>5038.3532625851594</v>
      </c>
      <c r="AC127" s="73">
        <f>VLOOKUP($E127,'Population All (2014)'!$D$11:$I$188,AC$10,0)</f>
        <v>213692.36199999999</v>
      </c>
      <c r="AD127" s="74">
        <f t="shared" si="19"/>
        <v>2357.7601068329996</v>
      </c>
      <c r="AE127" s="72">
        <f>VLOOKUP($E127,'NEA Backsheet'!$D$7:$M$184,AE$10,0)</f>
        <v>4945.3558968065427</v>
      </c>
      <c r="AF127" s="73">
        <f>VLOOKUP($E127,'Population All (2014)'!$D$11:$I$188,AF$10,0)</f>
        <v>211768.68799999999</v>
      </c>
      <c r="AG127" s="74">
        <f t="shared" si="20"/>
        <v>2335.2630379456959</v>
      </c>
      <c r="AH127" s="72">
        <f>VLOOKUP($E127,'NEA Backsheet'!$D$7:$M$184,AH$10,0)</f>
        <v>4994.8108452759298</v>
      </c>
      <c r="AI127" s="73">
        <f>VLOOKUP($E127,'Population All (2014)'!$D$11:$I$188,AI$10,0)</f>
        <v>211768.68799999999</v>
      </c>
      <c r="AJ127" s="74">
        <f t="shared" si="21"/>
        <v>2358.6163244662166</v>
      </c>
      <c r="AK127" s="72">
        <f>VLOOKUP($E127,'NEA Backsheet'!$D$7:$M$184,AK$10,0)</f>
        <v>5086.3908934166311</v>
      </c>
      <c r="AL127" s="73">
        <f>VLOOKUP($E127,'Population All (2014)'!$D$11:$I$188,AL$10,0)</f>
        <v>211768.68799999999</v>
      </c>
      <c r="AM127" s="74">
        <f t="shared" si="22"/>
        <v>2401.8616451062071</v>
      </c>
      <c r="AN127" s="72">
        <f>VLOOKUP($E127,'NEA Backsheet'!$D$7:$M$184,AN$10,0)</f>
        <v>4826.3981548418342</v>
      </c>
      <c r="AO127" s="73">
        <f>VLOOKUP($E127,'Population All (2014)'!$D$11:$I$188,AO$10,0)</f>
        <v>213692.36199999999</v>
      </c>
      <c r="AP127" s="74">
        <f t="shared" si="23"/>
        <v>2258.573076580919</v>
      </c>
      <c r="AT127" s="26"/>
    </row>
    <row r="128" spans="1:46" ht="16.5" customHeight="1">
      <c r="A128" s="26"/>
      <c r="B128" s="42" t="s">
        <v>16</v>
      </c>
      <c r="C128" s="43" t="s">
        <v>24</v>
      </c>
      <c r="D128" s="45" t="s">
        <v>44</v>
      </c>
      <c r="E128" s="56" t="s">
        <v>237</v>
      </c>
      <c r="F128" s="57" t="s">
        <v>238</v>
      </c>
      <c r="G128" s="72">
        <f>VLOOKUP($E128,'NEA Backsheet'!$D$7:$M$184,G$10,0)</f>
        <v>6866.4578189785589</v>
      </c>
      <c r="H128" s="73">
        <f>VLOOKUP($E128,'Population All (2014)'!$D$11:$I$188,H$10,0)</f>
        <v>203497.815</v>
      </c>
      <c r="I128" s="74">
        <f t="shared" si="12"/>
        <v>3374.2169757343877</v>
      </c>
      <c r="J128" s="72">
        <f>VLOOKUP($E128,'NEA Backsheet'!$D$7:$M$184,J$10,0)</f>
        <v>6368.4394673506895</v>
      </c>
      <c r="K128" s="73">
        <f>VLOOKUP($E128,'Population All (2014)'!$D$11:$I$188,K$10,0)</f>
        <v>203497.815</v>
      </c>
      <c r="L128" s="74">
        <f t="shared" si="13"/>
        <v>3129.4878853370928</v>
      </c>
      <c r="M128" s="72">
        <f>VLOOKUP($E128,'NEA Backsheet'!$D$7:$M$184,M$10,0)</f>
        <v>6255.3308462045479</v>
      </c>
      <c r="N128" s="73">
        <f>VLOOKUP($E128,'Population All (2014)'!$D$11:$I$188,N$10,0)</f>
        <v>203497.815</v>
      </c>
      <c r="O128" s="74">
        <f t="shared" si="14"/>
        <v>3073.9056565322571</v>
      </c>
      <c r="P128" s="72">
        <f>VLOOKUP($E128,'NEA Backsheet'!$D$7:$M$184,P$10,0)</f>
        <v>6129.2796052039885</v>
      </c>
      <c r="Q128" s="73">
        <f>VLOOKUP($E128,'Population All (2014)'!$D$11:$I$188,Q$10,0)</f>
        <v>204399.37100000001</v>
      </c>
      <c r="R128" s="74">
        <f t="shared" si="15"/>
        <v>2998.678310611821</v>
      </c>
      <c r="S128" s="72">
        <f>VLOOKUP($E128,'NEA Backsheet'!$D$190:$M$367,S$10,0)</f>
        <v>6333.5955750598805</v>
      </c>
      <c r="T128" s="73">
        <f>VLOOKUP($E128,'Population All (2014)'!$D$11:$I$188,T$10,0)</f>
        <v>204399.37100000001</v>
      </c>
      <c r="U128" s="74">
        <f t="shared" si="16"/>
        <v>3098.6375075781816</v>
      </c>
      <c r="V128" s="72">
        <f>VLOOKUP($E128,'NEA Backsheet'!$D$190:$M$367,V$10,0)</f>
        <v>6583.9692505685216</v>
      </c>
      <c r="W128" s="73">
        <f>VLOOKUP($E128,'Population All (2014)'!$D$11:$I$188,W$10,0)</f>
        <v>204399.37100000001</v>
      </c>
      <c r="X128" s="74">
        <f t="shared" si="17"/>
        <v>3221.1298979821822</v>
      </c>
      <c r="Y128" s="72">
        <f>VLOOKUP($E128,'NEA Backsheet'!$D$190:$M$367,Y$10,0)</f>
        <v>6748.1626120147603</v>
      </c>
      <c r="Z128" s="73">
        <f>VLOOKUP($E128,'Population All (2014)'!$D$11:$I$188,Z$10,0)</f>
        <v>204399.37100000001</v>
      </c>
      <c r="AA128" s="74">
        <f t="shared" si="18"/>
        <v>3301.4595783735363</v>
      </c>
      <c r="AB128" s="72">
        <f>VLOOKUP($E128,'NEA Backsheet'!$D$190:$M$367,AB$10,0)</f>
        <v>6506.3152605208306</v>
      </c>
      <c r="AC128" s="73">
        <f>VLOOKUP($E128,'Population All (2014)'!$D$11:$I$188,AC$10,0)</f>
        <v>205329.32399999999</v>
      </c>
      <c r="AD128" s="74">
        <f t="shared" si="19"/>
        <v>3168.7219018559817</v>
      </c>
      <c r="AE128" s="72">
        <f>VLOOKUP($E128,'NEA Backsheet'!$D$7:$M$184,AE$10,0)</f>
        <v>6297.7688230209787</v>
      </c>
      <c r="AF128" s="73">
        <f>VLOOKUP($E128,'Population All (2014)'!$D$11:$I$188,AF$10,0)</f>
        <v>204399.37100000001</v>
      </c>
      <c r="AG128" s="74">
        <f t="shared" si="20"/>
        <v>3081.1096884544609</v>
      </c>
      <c r="AH128" s="72">
        <f>VLOOKUP($E128,'NEA Backsheet'!$D$7:$M$184,AH$10,0)</f>
        <v>6381.1658333887199</v>
      </c>
      <c r="AI128" s="73">
        <f>VLOOKUP($E128,'Population All (2014)'!$D$11:$I$188,AI$10,0)</f>
        <v>204399.37100000001</v>
      </c>
      <c r="AJ128" s="74">
        <f t="shared" si="21"/>
        <v>3121.9106997098929</v>
      </c>
      <c r="AK128" s="72">
        <f>VLOOKUP($E128,'NEA Backsheet'!$D$7:$M$184,AK$10,0)</f>
        <v>6461.3735888478659</v>
      </c>
      <c r="AL128" s="73">
        <f>VLOOKUP($E128,'Population All (2014)'!$D$11:$I$188,AL$10,0)</f>
        <v>204399.37100000001</v>
      </c>
      <c r="AM128" s="74">
        <f t="shared" si="22"/>
        <v>3161.1514053278888</v>
      </c>
      <c r="AN128" s="72">
        <f>VLOOKUP($E128,'NEA Backsheet'!$D$7:$M$184,AN$10,0)</f>
        <v>6629.8830868578798</v>
      </c>
      <c r="AO128" s="73">
        <f>VLOOKUP($E128,'Population All (2014)'!$D$11:$I$188,AO$10,0)</f>
        <v>205329.32399999999</v>
      </c>
      <c r="AP128" s="74">
        <f t="shared" si="23"/>
        <v>3228.9022131382849</v>
      </c>
      <c r="AT128" s="26"/>
    </row>
    <row r="129" spans="1:46" ht="16.5" customHeight="1">
      <c r="A129" s="26"/>
      <c r="B129" s="42" t="s">
        <v>16</v>
      </c>
      <c r="C129" s="43" t="s">
        <v>28</v>
      </c>
      <c r="D129" s="45" t="s">
        <v>42</v>
      </c>
      <c r="E129" s="56" t="s">
        <v>239</v>
      </c>
      <c r="F129" s="57" t="s">
        <v>240</v>
      </c>
      <c r="G129" s="72">
        <f>VLOOKUP($E129,'NEA Backsheet'!$D$7:$M$184,G$10,0)</f>
        <v>15134.247160312261</v>
      </c>
      <c r="H129" s="73">
        <f>VLOOKUP($E129,'Population All (2014)'!$D$11:$I$188,H$10,0)</f>
        <v>602075.36200000008</v>
      </c>
      <c r="I129" s="74">
        <f t="shared" si="12"/>
        <v>2513.6798672575906</v>
      </c>
      <c r="J129" s="72">
        <f>VLOOKUP($E129,'NEA Backsheet'!$D$7:$M$184,J$10,0)</f>
        <v>14920.460400266482</v>
      </c>
      <c r="K129" s="73">
        <f>VLOOKUP($E129,'Population All (2014)'!$D$11:$I$188,K$10,0)</f>
        <v>602075.36200000008</v>
      </c>
      <c r="L129" s="74">
        <f t="shared" si="13"/>
        <v>2478.1715615638295</v>
      </c>
      <c r="M129" s="72">
        <f>VLOOKUP($E129,'NEA Backsheet'!$D$7:$M$184,M$10,0)</f>
        <v>16013.931620326521</v>
      </c>
      <c r="N129" s="73">
        <f>VLOOKUP($E129,'Population All (2014)'!$D$11:$I$188,N$10,0)</f>
        <v>602075.36200000008</v>
      </c>
      <c r="O129" s="74">
        <f t="shared" si="14"/>
        <v>2659.788563200917</v>
      </c>
      <c r="P129" s="72">
        <f>VLOOKUP($E129,'NEA Backsheet'!$D$7:$M$184,P$10,0)</f>
        <v>16202.409766106526</v>
      </c>
      <c r="Q129" s="73">
        <f>VLOOKUP($E129,'Population All (2014)'!$D$11:$I$188,Q$10,0)</f>
        <v>603030.60000000009</v>
      </c>
      <c r="R129" s="74">
        <f t="shared" si="15"/>
        <v>2686.830447096138</v>
      </c>
      <c r="S129" s="72">
        <f>VLOOKUP($E129,'NEA Backsheet'!$D$190:$M$367,S$10,0)</f>
        <v>15240.28177832119</v>
      </c>
      <c r="T129" s="73">
        <f>VLOOKUP($E129,'Population All (2014)'!$D$11:$I$188,T$10,0)</f>
        <v>603030.60000000009</v>
      </c>
      <c r="U129" s="74">
        <f t="shared" si="16"/>
        <v>2527.2816633718403</v>
      </c>
      <c r="V129" s="72">
        <f>VLOOKUP($E129,'NEA Backsheet'!$D$190:$M$367,V$10,0)</f>
        <v>14850.810313852639</v>
      </c>
      <c r="W129" s="73">
        <f>VLOOKUP($E129,'Population All (2014)'!$D$11:$I$188,W$10,0)</f>
        <v>603030.60000000009</v>
      </c>
      <c r="X129" s="74">
        <f t="shared" si="17"/>
        <v>2462.6959749393541</v>
      </c>
      <c r="Y129" s="72">
        <f>VLOOKUP($E129,'NEA Backsheet'!$D$190:$M$367,Y$10,0)</f>
        <v>15340.594272327098</v>
      </c>
      <c r="Z129" s="73">
        <f>VLOOKUP($E129,'Population All (2014)'!$D$11:$I$188,Z$10,0)</f>
        <v>603030.60000000009</v>
      </c>
      <c r="AA129" s="74">
        <f t="shared" si="18"/>
        <v>2543.9163903667736</v>
      </c>
      <c r="AB129" s="72">
        <f>VLOOKUP($E129,'NEA Backsheet'!$D$190:$M$367,AB$10,0)</f>
        <v>14717.338540638473</v>
      </c>
      <c r="AC129" s="73">
        <f>VLOOKUP($E129,'Population All (2014)'!$D$11:$I$188,AC$10,0)</f>
        <v>604115.80200000003</v>
      </c>
      <c r="AD129" s="74">
        <f t="shared" si="19"/>
        <v>2436.1783770454117</v>
      </c>
      <c r="AE129" s="72">
        <f>VLOOKUP($E129,'NEA Backsheet'!$D$7:$M$184,AE$10,0)</f>
        <v>16034.233371614733</v>
      </c>
      <c r="AF129" s="73">
        <f>VLOOKUP($E129,'Population All (2014)'!$D$11:$I$188,AF$10,0)</f>
        <v>603030.60000000009</v>
      </c>
      <c r="AG129" s="74">
        <f t="shared" si="20"/>
        <v>2658.9419129998928</v>
      </c>
      <c r="AH129" s="72">
        <f>VLOOKUP($E129,'NEA Backsheet'!$D$7:$M$184,AH$10,0)</f>
        <v>16438.297025128322</v>
      </c>
      <c r="AI129" s="73">
        <f>VLOOKUP($E129,'Population All (2014)'!$D$11:$I$188,AI$10,0)</f>
        <v>603030.60000000009</v>
      </c>
      <c r="AJ129" s="74">
        <f t="shared" si="21"/>
        <v>2725.9474104843634</v>
      </c>
      <c r="AK129" s="72">
        <f>VLOOKUP($E129,'NEA Backsheet'!$D$7:$M$184,AK$10,0)</f>
        <v>16876.094456227933</v>
      </c>
      <c r="AL129" s="73">
        <f>VLOOKUP($E129,'Population All (2014)'!$D$11:$I$188,AL$10,0)</f>
        <v>603030.60000000009</v>
      </c>
      <c r="AM129" s="74">
        <f t="shared" si="22"/>
        <v>2798.5469487332703</v>
      </c>
      <c r="AN129" s="72">
        <f>VLOOKUP($E129,'NEA Backsheet'!$D$7:$M$184,AN$10,0)</f>
        <v>16723.254885968152</v>
      </c>
      <c r="AO129" s="73">
        <f>VLOOKUP($E129,'Population All (2014)'!$D$11:$I$188,AO$10,0)</f>
        <v>604115.80200000003</v>
      </c>
      <c r="AP129" s="74">
        <f t="shared" si="23"/>
        <v>2768.2200714836044</v>
      </c>
      <c r="AT129" s="26"/>
    </row>
    <row r="130" spans="1:46" ht="16.5" customHeight="1">
      <c r="A130" s="26"/>
      <c r="B130" s="42" t="s">
        <v>18</v>
      </c>
      <c r="C130" s="43" t="s">
        <v>30</v>
      </c>
      <c r="D130" s="45" t="s">
        <v>52</v>
      </c>
      <c r="E130" s="56" t="s">
        <v>241</v>
      </c>
      <c r="F130" s="57" t="s">
        <v>242</v>
      </c>
      <c r="G130" s="72">
        <f>VLOOKUP($E130,'NEA Backsheet'!$D$7:$M$184,G$10,0)</f>
        <v>18395.94356998592</v>
      </c>
      <c r="H130" s="73">
        <f>VLOOKUP($E130,'Population All (2014)'!$D$11:$I$188,H$10,0)</f>
        <v>721127.30499999993</v>
      </c>
      <c r="I130" s="74">
        <f t="shared" si="12"/>
        <v>2550.9980612904296</v>
      </c>
      <c r="J130" s="72">
        <f>VLOOKUP($E130,'NEA Backsheet'!$D$7:$M$184,J$10,0)</f>
        <v>18926.633822578784</v>
      </c>
      <c r="K130" s="73">
        <f>VLOOKUP($E130,'Population All (2014)'!$D$11:$I$188,K$10,0)</f>
        <v>721127.30499999993</v>
      </c>
      <c r="L130" s="74">
        <f t="shared" si="13"/>
        <v>2624.5898181013663</v>
      </c>
      <c r="M130" s="72">
        <f>VLOOKUP($E130,'NEA Backsheet'!$D$7:$M$184,M$10,0)</f>
        <v>19799.778958437531</v>
      </c>
      <c r="N130" s="73">
        <f>VLOOKUP($E130,'Population All (2014)'!$D$11:$I$188,N$10,0)</f>
        <v>721127.30499999993</v>
      </c>
      <c r="O130" s="74">
        <f t="shared" si="14"/>
        <v>2745.6703998245544</v>
      </c>
      <c r="P130" s="72">
        <f>VLOOKUP($E130,'NEA Backsheet'!$D$7:$M$184,P$10,0)</f>
        <v>20243.751488721053</v>
      </c>
      <c r="Q130" s="73">
        <f>VLOOKUP($E130,'Population All (2014)'!$D$11:$I$188,Q$10,0)</f>
        <v>727768.54300000006</v>
      </c>
      <c r="R130" s="74">
        <f t="shared" si="15"/>
        <v>2781.6194700134288</v>
      </c>
      <c r="S130" s="72">
        <f>VLOOKUP($E130,'NEA Backsheet'!$D$190:$M$367,S$10,0)</f>
        <v>19668.620730078328</v>
      </c>
      <c r="T130" s="73">
        <f>VLOOKUP($E130,'Population All (2014)'!$D$11:$I$188,T$10,0)</f>
        <v>727768.54300000006</v>
      </c>
      <c r="U130" s="74">
        <f t="shared" si="16"/>
        <v>2702.5928668200663</v>
      </c>
      <c r="V130" s="72">
        <f>VLOOKUP($E130,'NEA Backsheet'!$D$190:$M$367,V$10,0)</f>
        <v>19366.166965817312</v>
      </c>
      <c r="W130" s="73">
        <f>VLOOKUP($E130,'Population All (2014)'!$D$11:$I$188,W$10,0)</f>
        <v>727768.54300000006</v>
      </c>
      <c r="X130" s="74">
        <f t="shared" si="17"/>
        <v>2661.0338069829586</v>
      </c>
      <c r="Y130" s="72">
        <f>VLOOKUP($E130,'NEA Backsheet'!$D$190:$M$367,Y$10,0)</f>
        <v>20657.90472911096</v>
      </c>
      <c r="Z130" s="73">
        <f>VLOOKUP($E130,'Population All (2014)'!$D$11:$I$188,Z$10,0)</f>
        <v>727768.54300000006</v>
      </c>
      <c r="AA130" s="74">
        <f t="shared" si="18"/>
        <v>2838.5267442249092</v>
      </c>
      <c r="AB130" s="72">
        <f>VLOOKUP($E130,'NEA Backsheet'!$D$190:$M$367,AB$10,0)</f>
        <v>20426.679004300979</v>
      </c>
      <c r="AC130" s="73">
        <f>VLOOKUP($E130,'Population All (2014)'!$D$11:$I$188,AC$10,0)</f>
        <v>734326.15899999999</v>
      </c>
      <c r="AD130" s="74">
        <f t="shared" si="19"/>
        <v>2781.6902276936289</v>
      </c>
      <c r="AE130" s="72">
        <f>VLOOKUP($E130,'NEA Backsheet'!$D$7:$M$184,AE$10,0)</f>
        <v>20965.62307778679</v>
      </c>
      <c r="AF130" s="73">
        <f>VLOOKUP($E130,'Population All (2014)'!$D$11:$I$188,AF$10,0)</f>
        <v>727768.54300000006</v>
      </c>
      <c r="AG130" s="74">
        <f t="shared" si="20"/>
        <v>2880.8091912522782</v>
      </c>
      <c r="AH130" s="72">
        <f>VLOOKUP($E130,'NEA Backsheet'!$D$7:$M$184,AH$10,0)</f>
        <v>20867.018821581292</v>
      </c>
      <c r="AI130" s="73">
        <f>VLOOKUP($E130,'Population All (2014)'!$D$11:$I$188,AI$10,0)</f>
        <v>727768.54300000006</v>
      </c>
      <c r="AJ130" s="74">
        <f t="shared" si="21"/>
        <v>2867.2603429056553</v>
      </c>
      <c r="AK130" s="72">
        <f>VLOOKUP($E130,'NEA Backsheet'!$D$7:$M$184,AK$10,0)</f>
        <v>21647.797924906528</v>
      </c>
      <c r="AL130" s="73">
        <f>VLOOKUP($E130,'Population All (2014)'!$D$11:$I$188,AL$10,0)</f>
        <v>727768.54300000006</v>
      </c>
      <c r="AM130" s="74">
        <f t="shared" si="22"/>
        <v>2974.5443291173588</v>
      </c>
      <c r="AN130" s="72">
        <f>VLOOKUP($E130,'NEA Backsheet'!$D$7:$M$184,AN$10,0)</f>
        <v>20316.666313822589</v>
      </c>
      <c r="AO130" s="73">
        <f>VLOOKUP($E130,'Population All (2014)'!$D$11:$I$188,AO$10,0)</f>
        <v>734326.15899999999</v>
      </c>
      <c r="AP130" s="74">
        <f t="shared" si="23"/>
        <v>2766.7087798546736</v>
      </c>
      <c r="AT130" s="26"/>
    </row>
    <row r="131" spans="1:46" ht="16.5" customHeight="1">
      <c r="A131" s="26"/>
      <c r="B131" s="42" t="s">
        <v>16</v>
      </c>
      <c r="C131" s="43" t="s">
        <v>24</v>
      </c>
      <c r="D131" s="45" t="s">
        <v>44</v>
      </c>
      <c r="E131" s="56" t="s">
        <v>243</v>
      </c>
      <c r="F131" s="57" t="s">
        <v>244</v>
      </c>
      <c r="G131" s="72">
        <f>VLOOKUP($E131,'NEA Backsheet'!$D$7:$M$184,G$10,0)</f>
        <v>9578.5853767757144</v>
      </c>
      <c r="H131" s="73">
        <f>VLOOKUP($E131,'Population All (2014)'!$D$11:$I$188,H$10,0)</f>
        <v>316012.77</v>
      </c>
      <c r="I131" s="74">
        <f t="shared" si="12"/>
        <v>3031.0754140649801</v>
      </c>
      <c r="J131" s="72">
        <f>VLOOKUP($E131,'NEA Backsheet'!$D$7:$M$184,J$10,0)</f>
        <v>9478.0707277778547</v>
      </c>
      <c r="K131" s="73">
        <f>VLOOKUP($E131,'Population All (2014)'!$D$11:$I$188,K$10,0)</f>
        <v>316012.77</v>
      </c>
      <c r="L131" s="74">
        <f t="shared" si="13"/>
        <v>2999.2682662089428</v>
      </c>
      <c r="M131" s="72">
        <f>VLOOKUP($E131,'NEA Backsheet'!$D$7:$M$184,M$10,0)</f>
        <v>9243.5782242597725</v>
      </c>
      <c r="N131" s="73">
        <f>VLOOKUP($E131,'Population All (2014)'!$D$11:$I$188,N$10,0)</f>
        <v>316012.77</v>
      </c>
      <c r="O131" s="74">
        <f t="shared" si="14"/>
        <v>2925.0647764201972</v>
      </c>
      <c r="P131" s="72">
        <f>VLOOKUP($E131,'NEA Backsheet'!$D$7:$M$184,P$10,0)</f>
        <v>9153.4080854283802</v>
      </c>
      <c r="Q131" s="73">
        <f>VLOOKUP($E131,'Population All (2014)'!$D$11:$I$188,Q$10,0)</f>
        <v>316287.21899999998</v>
      </c>
      <c r="R131" s="74">
        <f t="shared" si="15"/>
        <v>2894.0176951723047</v>
      </c>
      <c r="S131" s="72">
        <f>VLOOKUP($E131,'NEA Backsheet'!$D$190:$M$367,S$10,0)</f>
        <v>9068.6103939807545</v>
      </c>
      <c r="T131" s="73">
        <f>VLOOKUP($E131,'Population All (2014)'!$D$11:$I$188,T$10,0)</f>
        <v>316287.21899999998</v>
      </c>
      <c r="U131" s="74">
        <f t="shared" si="16"/>
        <v>2867.2073511705053</v>
      </c>
      <c r="V131" s="72">
        <f>VLOOKUP($E131,'NEA Backsheet'!$D$190:$M$367,V$10,0)</f>
        <v>9041.1856078748115</v>
      </c>
      <c r="W131" s="73">
        <f>VLOOKUP($E131,'Population All (2014)'!$D$11:$I$188,W$10,0)</f>
        <v>316287.21899999998</v>
      </c>
      <c r="X131" s="74">
        <f t="shared" si="17"/>
        <v>2858.5365025055953</v>
      </c>
      <c r="Y131" s="72">
        <f>VLOOKUP($E131,'NEA Backsheet'!$D$190:$M$367,Y$10,0)</f>
        <v>9653.7874260053704</v>
      </c>
      <c r="Z131" s="73">
        <f>VLOOKUP($E131,'Population All (2014)'!$D$11:$I$188,Z$10,0)</f>
        <v>316287.21899999998</v>
      </c>
      <c r="AA131" s="74">
        <f t="shared" si="18"/>
        <v>3052.2217927514075</v>
      </c>
      <c r="AB131" s="72">
        <f>VLOOKUP($E131,'NEA Backsheet'!$D$190:$M$367,AB$10,0)</f>
        <v>9372.6756887392949</v>
      </c>
      <c r="AC131" s="73">
        <f>VLOOKUP($E131,'Population All (2014)'!$D$11:$I$188,AC$10,0)</f>
        <v>316618.39399999997</v>
      </c>
      <c r="AD131" s="74">
        <f t="shared" si="19"/>
        <v>2960.2435822914622</v>
      </c>
      <c r="AE131" s="72">
        <f>VLOOKUP($E131,'NEA Backsheet'!$D$7:$M$184,AE$10,0)</f>
        <v>9208.532215705638</v>
      </c>
      <c r="AF131" s="73">
        <f>VLOOKUP($E131,'Population All (2014)'!$D$11:$I$188,AF$10,0)</f>
        <v>316287.21899999998</v>
      </c>
      <c r="AG131" s="74">
        <f t="shared" si="20"/>
        <v>2911.4461990655523</v>
      </c>
      <c r="AH131" s="72">
        <f>VLOOKUP($E131,'NEA Backsheet'!$D$7:$M$184,AH$10,0)</f>
        <v>9502.2398545124597</v>
      </c>
      <c r="AI131" s="73">
        <f>VLOOKUP($E131,'Population All (2014)'!$D$11:$I$188,AI$10,0)</f>
        <v>316287.21899999998</v>
      </c>
      <c r="AJ131" s="74">
        <f t="shared" si="21"/>
        <v>3004.3072510345291</v>
      </c>
      <c r="AK131" s="72">
        <f>VLOOKUP($E131,'NEA Backsheet'!$D$7:$M$184,AK$10,0)</f>
        <v>9432.2736077403752</v>
      </c>
      <c r="AL131" s="73">
        <f>VLOOKUP($E131,'Population All (2014)'!$D$11:$I$188,AL$10,0)</f>
        <v>316287.21899999998</v>
      </c>
      <c r="AM131" s="74">
        <f t="shared" si="22"/>
        <v>2982.1861400413959</v>
      </c>
      <c r="AN131" s="72">
        <f>VLOOKUP($E131,'NEA Backsheet'!$D$7:$M$184,AN$10,0)</f>
        <v>9325.8819210281563</v>
      </c>
      <c r="AO131" s="73">
        <f>VLOOKUP($E131,'Population All (2014)'!$D$11:$I$188,AO$10,0)</f>
        <v>316618.39399999997</v>
      </c>
      <c r="AP131" s="74">
        <f t="shared" si="23"/>
        <v>2945.4643500681004</v>
      </c>
      <c r="AT131" s="26"/>
    </row>
    <row r="132" spans="1:46" ht="16.5" customHeight="1">
      <c r="A132" s="26"/>
      <c r="B132" s="42" t="s">
        <v>18</v>
      </c>
      <c r="C132" s="43" t="s">
        <v>30</v>
      </c>
      <c r="D132" s="45" t="s">
        <v>48</v>
      </c>
      <c r="E132" s="56" t="s">
        <v>245</v>
      </c>
      <c r="F132" s="57" t="s">
        <v>246</v>
      </c>
      <c r="G132" s="72">
        <f>VLOOKUP($E132,'NEA Backsheet'!$D$7:$M$184,G$10,0)</f>
        <v>7297.3719062763066</v>
      </c>
      <c r="H132" s="73">
        <f>VLOOKUP($E132,'Population All (2014)'!$D$11:$I$188,H$10,0)</f>
        <v>317515.86800000002</v>
      </c>
      <c r="I132" s="74">
        <f t="shared" si="12"/>
        <v>2298.2699895415326</v>
      </c>
      <c r="J132" s="72">
        <f>VLOOKUP($E132,'NEA Backsheet'!$D$7:$M$184,J$10,0)</f>
        <v>7218.2525622953444</v>
      </c>
      <c r="K132" s="73">
        <f>VLOOKUP($E132,'Population All (2014)'!$D$11:$I$188,K$10,0)</f>
        <v>317515.86800000002</v>
      </c>
      <c r="L132" s="74">
        <f t="shared" si="13"/>
        <v>2273.3517564846065</v>
      </c>
      <c r="M132" s="72">
        <f>VLOOKUP($E132,'NEA Backsheet'!$D$7:$M$184,M$10,0)</f>
        <v>7350.1443348848588</v>
      </c>
      <c r="N132" s="73">
        <f>VLOOKUP($E132,'Population All (2014)'!$D$11:$I$188,N$10,0)</f>
        <v>317515.86800000002</v>
      </c>
      <c r="O132" s="74">
        <f t="shared" si="14"/>
        <v>2314.8903962446557</v>
      </c>
      <c r="P132" s="72">
        <f>VLOOKUP($E132,'NEA Backsheet'!$D$7:$M$184,P$10,0)</f>
        <v>7204.6674459608912</v>
      </c>
      <c r="Q132" s="73">
        <f>VLOOKUP($E132,'Population All (2014)'!$D$11:$I$188,Q$10,0)</f>
        <v>320055.58799999999</v>
      </c>
      <c r="R132" s="74">
        <f t="shared" si="15"/>
        <v>2251.0675382930326</v>
      </c>
      <c r="S132" s="72">
        <f>VLOOKUP($E132,'NEA Backsheet'!$D$190:$M$367,S$10,0)</f>
        <v>7218.1233351234532</v>
      </c>
      <c r="T132" s="73">
        <f>VLOOKUP($E132,'Population All (2014)'!$D$11:$I$188,T$10,0)</f>
        <v>320055.58799999999</v>
      </c>
      <c r="U132" s="74">
        <f t="shared" si="16"/>
        <v>2255.2717733281552</v>
      </c>
      <c r="V132" s="72">
        <f>VLOOKUP($E132,'NEA Backsheet'!$D$190:$M$367,V$10,0)</f>
        <v>7225.166804716052</v>
      </c>
      <c r="W132" s="73">
        <f>VLOOKUP($E132,'Population All (2014)'!$D$11:$I$188,W$10,0)</f>
        <v>320055.58799999999</v>
      </c>
      <c r="X132" s="74">
        <f t="shared" si="17"/>
        <v>2257.4724752864031</v>
      </c>
      <c r="Y132" s="72">
        <f>VLOOKUP($E132,'NEA Backsheet'!$D$190:$M$367,Y$10,0)</f>
        <v>7119.1693027117035</v>
      </c>
      <c r="Z132" s="73">
        <f>VLOOKUP($E132,'Population All (2014)'!$D$11:$I$188,Z$10,0)</f>
        <v>320055.58799999999</v>
      </c>
      <c r="AA132" s="74">
        <f t="shared" si="18"/>
        <v>2224.354009001619</v>
      </c>
      <c r="AB132" s="72">
        <f>VLOOKUP($E132,'NEA Backsheet'!$D$190:$M$367,AB$10,0)</f>
        <v>7094.6012226772582</v>
      </c>
      <c r="AC132" s="73">
        <f>VLOOKUP($E132,'Population All (2014)'!$D$11:$I$188,AC$10,0)</f>
        <v>322215.09499999997</v>
      </c>
      <c r="AD132" s="74">
        <f t="shared" si="19"/>
        <v>2201.8214952583953</v>
      </c>
      <c r="AE132" s="72">
        <f>VLOOKUP($E132,'NEA Backsheet'!$D$7:$M$184,AE$10,0)</f>
        <v>7207.1751599271875</v>
      </c>
      <c r="AF132" s="73">
        <f>VLOOKUP($E132,'Population All (2014)'!$D$11:$I$188,AF$10,0)</f>
        <v>320055.58799999999</v>
      </c>
      <c r="AG132" s="74">
        <f t="shared" si="20"/>
        <v>2251.8510627994997</v>
      </c>
      <c r="AH132" s="72">
        <f>VLOOKUP($E132,'NEA Backsheet'!$D$7:$M$184,AH$10,0)</f>
        <v>7321.6052758676287</v>
      </c>
      <c r="AI132" s="73">
        <f>VLOOKUP($E132,'Population All (2014)'!$D$11:$I$188,AI$10,0)</f>
        <v>320055.58799999999</v>
      </c>
      <c r="AJ132" s="74">
        <f t="shared" si="21"/>
        <v>2287.6042632530539</v>
      </c>
      <c r="AK132" s="72">
        <f>VLOOKUP($E132,'NEA Backsheet'!$D$7:$M$184,AK$10,0)</f>
        <v>8535.0237401913855</v>
      </c>
      <c r="AL132" s="73">
        <f>VLOOKUP($E132,'Population All (2014)'!$D$11:$I$188,AL$10,0)</f>
        <v>320055.58799999999</v>
      </c>
      <c r="AM132" s="74">
        <f t="shared" si="22"/>
        <v>2666.7316741838563</v>
      </c>
      <c r="AN132" s="72">
        <f>VLOOKUP($E132,'NEA Backsheet'!$D$7:$M$184,AN$10,0)</f>
        <v>8641.5256318683532</v>
      </c>
      <c r="AO132" s="73">
        <f>VLOOKUP($E132,'Population All (2014)'!$D$11:$I$188,AO$10,0)</f>
        <v>322215.09499999997</v>
      </c>
      <c r="AP132" s="74">
        <f t="shared" si="23"/>
        <v>2681.9121034253076</v>
      </c>
      <c r="AT132" s="26"/>
    </row>
    <row r="133" spans="1:46" ht="16.5" customHeight="1">
      <c r="A133" s="26"/>
      <c r="B133" s="42" t="s">
        <v>18</v>
      </c>
      <c r="C133" s="43" t="s">
        <v>30</v>
      </c>
      <c r="D133" s="45" t="s">
        <v>48</v>
      </c>
      <c r="E133" s="56" t="s">
        <v>247</v>
      </c>
      <c r="F133" s="57" t="s">
        <v>248</v>
      </c>
      <c r="G133" s="72">
        <f>VLOOKUP($E133,'NEA Backsheet'!$D$7:$M$184,G$10,0)</f>
        <v>19460.630331478842</v>
      </c>
      <c r="H133" s="73">
        <f>VLOOKUP($E133,'Population All (2014)'!$D$11:$I$188,H$10,0)</f>
        <v>805793.73</v>
      </c>
      <c r="I133" s="74">
        <f t="shared" si="12"/>
        <v>2415.0883293021952</v>
      </c>
      <c r="J133" s="72">
        <f>VLOOKUP($E133,'NEA Backsheet'!$D$7:$M$184,J$10,0)</f>
        <v>19369.467143715567</v>
      </c>
      <c r="K133" s="73">
        <f>VLOOKUP($E133,'Population All (2014)'!$D$11:$I$188,K$10,0)</f>
        <v>805793.73</v>
      </c>
      <c r="L133" s="74">
        <f t="shared" si="13"/>
        <v>2403.7748647802914</v>
      </c>
      <c r="M133" s="72">
        <f>VLOOKUP($E133,'NEA Backsheet'!$D$7:$M$184,M$10,0)</f>
        <v>20331.524932650023</v>
      </c>
      <c r="N133" s="73">
        <f>VLOOKUP($E133,'Population All (2014)'!$D$11:$I$188,N$10,0)</f>
        <v>805793.73</v>
      </c>
      <c r="O133" s="74">
        <f t="shared" si="14"/>
        <v>2523.167428052589</v>
      </c>
      <c r="P133" s="72">
        <f>VLOOKUP($E133,'NEA Backsheet'!$D$7:$M$184,P$10,0)</f>
        <v>20658.738664783385</v>
      </c>
      <c r="Q133" s="73">
        <f>VLOOKUP($E133,'Population All (2014)'!$D$11:$I$188,Q$10,0)</f>
        <v>810551.48600000003</v>
      </c>
      <c r="R133" s="74">
        <f t="shared" si="15"/>
        <v>2548.7262711382386</v>
      </c>
      <c r="S133" s="72">
        <f>VLOOKUP($E133,'NEA Backsheet'!$D$190:$M$367,S$10,0)</f>
        <v>19742.551180386461</v>
      </c>
      <c r="T133" s="73">
        <f>VLOOKUP($E133,'Population All (2014)'!$D$11:$I$188,T$10,0)</f>
        <v>810551.48600000003</v>
      </c>
      <c r="U133" s="74">
        <f t="shared" si="16"/>
        <v>2435.6936630656501</v>
      </c>
      <c r="V133" s="72">
        <f>VLOOKUP($E133,'NEA Backsheet'!$D$190:$M$367,V$10,0)</f>
        <v>20038.320025936213</v>
      </c>
      <c r="W133" s="73">
        <f>VLOOKUP($E133,'Population All (2014)'!$D$11:$I$188,W$10,0)</f>
        <v>810551.48600000003</v>
      </c>
      <c r="X133" s="74">
        <f t="shared" si="17"/>
        <v>2472.1834913687658</v>
      </c>
      <c r="Y133" s="72">
        <f>VLOOKUP($E133,'NEA Backsheet'!$D$190:$M$367,Y$10,0)</f>
        <v>19865.56738750307</v>
      </c>
      <c r="Z133" s="73">
        <f>VLOOKUP($E133,'Population All (2014)'!$D$11:$I$188,Z$10,0)</f>
        <v>810551.48600000003</v>
      </c>
      <c r="AA133" s="74">
        <f t="shared" si="18"/>
        <v>2450.8705160159398</v>
      </c>
      <c r="AB133" s="72">
        <f>VLOOKUP($E133,'NEA Backsheet'!$D$190:$M$367,AB$10,0)</f>
        <v>19706.505691998151</v>
      </c>
      <c r="AC133" s="73">
        <f>VLOOKUP($E133,'Population All (2014)'!$D$11:$I$188,AC$10,0)</f>
        <v>815367.87299999991</v>
      </c>
      <c r="AD133" s="74">
        <f t="shared" si="19"/>
        <v>2416.8852299136579</v>
      </c>
      <c r="AE133" s="72">
        <f>VLOOKUP($E133,'NEA Backsheet'!$D$7:$M$184,AE$10,0)</f>
        <v>20708.94978468441</v>
      </c>
      <c r="AF133" s="73">
        <f>VLOOKUP($E133,'Population All (2014)'!$D$11:$I$188,AF$10,0)</f>
        <v>810551.48600000003</v>
      </c>
      <c r="AG133" s="74">
        <f t="shared" si="20"/>
        <v>2554.9209571968399</v>
      </c>
      <c r="AH133" s="72">
        <f>VLOOKUP($E133,'NEA Backsheet'!$D$7:$M$184,AH$10,0)</f>
        <v>20853.797835078745</v>
      </c>
      <c r="AI133" s="73">
        <f>VLOOKUP($E133,'Population All (2014)'!$D$11:$I$188,AI$10,0)</f>
        <v>810551.48600000003</v>
      </c>
      <c r="AJ133" s="74">
        <f t="shared" si="21"/>
        <v>2572.7912656098374</v>
      </c>
      <c r="AK133" s="72">
        <f>VLOOKUP($E133,'NEA Backsheet'!$D$7:$M$184,AK$10,0)</f>
        <v>23157.101132139549</v>
      </c>
      <c r="AL133" s="73">
        <f>VLOOKUP($E133,'Population All (2014)'!$D$11:$I$188,AL$10,0)</f>
        <v>810551.48600000003</v>
      </c>
      <c r="AM133" s="74">
        <f t="shared" si="22"/>
        <v>2856.956224510524</v>
      </c>
      <c r="AN133" s="72">
        <f>VLOOKUP($E133,'NEA Backsheet'!$D$7:$M$184,AN$10,0)</f>
        <v>22721.189007185709</v>
      </c>
      <c r="AO133" s="73">
        <f>VLOOKUP($E133,'Population All (2014)'!$D$11:$I$188,AO$10,0)</f>
        <v>815367.87299999991</v>
      </c>
      <c r="AP133" s="74">
        <f t="shared" si="23"/>
        <v>2786.6181339212162</v>
      </c>
      <c r="AT133" s="26"/>
    </row>
    <row r="134" spans="1:46" ht="16.5" customHeight="1">
      <c r="A134" s="26"/>
      <c r="B134" s="42" t="s">
        <v>16</v>
      </c>
      <c r="C134" s="43" t="s">
        <v>26</v>
      </c>
      <c r="D134" s="45" t="s">
        <v>466</v>
      </c>
      <c r="E134" s="56" t="s">
        <v>249</v>
      </c>
      <c r="F134" s="57" t="s">
        <v>250</v>
      </c>
      <c r="G134" s="72">
        <f>VLOOKUP($E134,'NEA Backsheet'!$D$7:$M$184,G$10,0)</f>
        <v>7456.6602372080015</v>
      </c>
      <c r="H134" s="73">
        <f>VLOOKUP($E134,'Population All (2014)'!$D$11:$I$188,H$10,0)</f>
        <v>229708.30100000001</v>
      </c>
      <c r="I134" s="74">
        <f t="shared" si="12"/>
        <v>3246.1431322884587</v>
      </c>
      <c r="J134" s="72">
        <f>VLOOKUP($E134,'NEA Backsheet'!$D$7:$M$184,J$10,0)</f>
        <v>6858.451641259172</v>
      </c>
      <c r="K134" s="73">
        <f>VLOOKUP($E134,'Population All (2014)'!$D$11:$I$188,K$10,0)</f>
        <v>229708.30100000001</v>
      </c>
      <c r="L134" s="74">
        <f t="shared" si="13"/>
        <v>2985.7221577983687</v>
      </c>
      <c r="M134" s="72">
        <f>VLOOKUP($E134,'NEA Backsheet'!$D$7:$M$184,M$10,0)</f>
        <v>7167.2750237131659</v>
      </c>
      <c r="N134" s="73">
        <f>VLOOKUP($E134,'Population All (2014)'!$D$11:$I$188,N$10,0)</f>
        <v>229708.30100000001</v>
      </c>
      <c r="O134" s="74">
        <f t="shared" si="14"/>
        <v>3120.1637000106348</v>
      </c>
      <c r="P134" s="72">
        <f>VLOOKUP($E134,'NEA Backsheet'!$D$7:$M$184,P$10,0)</f>
        <v>6932.7741835964789</v>
      </c>
      <c r="Q134" s="73">
        <f>VLOOKUP($E134,'Population All (2014)'!$D$11:$I$188,Q$10,0)</f>
        <v>230686.18400000001</v>
      </c>
      <c r="R134" s="74">
        <f t="shared" si="15"/>
        <v>3005.2836556507773</v>
      </c>
      <c r="S134" s="72">
        <f>VLOOKUP($E134,'NEA Backsheet'!$D$190:$M$367,S$10,0)</f>
        <v>6594.1480821495406</v>
      </c>
      <c r="T134" s="73">
        <f>VLOOKUP($E134,'Population All (2014)'!$D$11:$I$188,T$10,0)</f>
        <v>230686.18400000001</v>
      </c>
      <c r="U134" s="74">
        <f t="shared" si="16"/>
        <v>2858.4928528487603</v>
      </c>
      <c r="V134" s="72">
        <f>VLOOKUP($E134,'NEA Backsheet'!$D$190:$M$367,V$10,0)</f>
        <v>6423.6792763762733</v>
      </c>
      <c r="W134" s="73">
        <f>VLOOKUP($E134,'Population All (2014)'!$D$11:$I$188,W$10,0)</f>
        <v>230686.18400000001</v>
      </c>
      <c r="X134" s="74">
        <f t="shared" si="17"/>
        <v>2784.5964439622758</v>
      </c>
      <c r="Y134" s="72">
        <f>VLOOKUP($E134,'NEA Backsheet'!$D$190:$M$367,Y$10,0)</f>
        <v>6985.541330959888</v>
      </c>
      <c r="Z134" s="73">
        <f>VLOOKUP($E134,'Population All (2014)'!$D$11:$I$188,Z$10,0)</f>
        <v>230686.18400000001</v>
      </c>
      <c r="AA134" s="74">
        <f t="shared" si="18"/>
        <v>3028.1576511577682</v>
      </c>
      <c r="AB134" s="72">
        <f>VLOOKUP($E134,'NEA Backsheet'!$D$190:$M$367,AB$10,0)</f>
        <v>7331.0052701167142</v>
      </c>
      <c r="AC134" s="73">
        <f>VLOOKUP($E134,'Population All (2014)'!$D$11:$I$188,AC$10,0)</f>
        <v>231715.429</v>
      </c>
      <c r="AD134" s="74">
        <f t="shared" si="19"/>
        <v>3163.7967751024098</v>
      </c>
      <c r="AE134" s="72">
        <f>VLOOKUP($E134,'NEA Backsheet'!$D$7:$M$184,AE$10,0)</f>
        <v>6837.3235543945902</v>
      </c>
      <c r="AF134" s="73">
        <f>VLOOKUP($E134,'Population All (2014)'!$D$11:$I$188,AF$10,0)</f>
        <v>230686.18400000001</v>
      </c>
      <c r="AG134" s="74">
        <f t="shared" si="20"/>
        <v>2963.9068260778849</v>
      </c>
      <c r="AH134" s="72">
        <f>VLOOKUP($E134,'NEA Backsheet'!$D$7:$M$184,AH$10,0)</f>
        <v>6672.5384260417122</v>
      </c>
      <c r="AI134" s="73">
        <f>VLOOKUP($E134,'Population All (2014)'!$D$11:$I$188,AI$10,0)</f>
        <v>230686.18400000001</v>
      </c>
      <c r="AJ134" s="74">
        <f t="shared" si="21"/>
        <v>2892.4742307245033</v>
      </c>
      <c r="AK134" s="72">
        <f>VLOOKUP($E134,'NEA Backsheet'!$D$7:$M$184,AK$10,0)</f>
        <v>7233.1048114116093</v>
      </c>
      <c r="AL134" s="73">
        <f>VLOOKUP($E134,'Population All (2014)'!$D$11:$I$188,AL$10,0)</f>
        <v>230686.18400000001</v>
      </c>
      <c r="AM134" s="74">
        <f t="shared" si="22"/>
        <v>3135.4737791369462</v>
      </c>
      <c r="AN134" s="72">
        <f>VLOOKUP($E134,'NEA Backsheet'!$D$7:$M$184,AN$10,0)</f>
        <v>7086.7253712275378</v>
      </c>
      <c r="AO134" s="73">
        <f>VLOOKUP($E134,'Population All (2014)'!$D$11:$I$188,AO$10,0)</f>
        <v>231715.429</v>
      </c>
      <c r="AP134" s="74">
        <f t="shared" si="23"/>
        <v>3058.3744042471758</v>
      </c>
      <c r="AT134" s="26"/>
    </row>
    <row r="135" spans="1:46" ht="16.5" customHeight="1">
      <c r="A135" s="26"/>
      <c r="B135" s="42" t="s">
        <v>22</v>
      </c>
      <c r="C135" s="43" t="s">
        <v>38</v>
      </c>
      <c r="D135" s="45" t="s">
        <v>60</v>
      </c>
      <c r="E135" s="56" t="s">
        <v>251</v>
      </c>
      <c r="F135" s="57" t="s">
        <v>252</v>
      </c>
      <c r="G135" s="72">
        <f>VLOOKUP($E135,'NEA Backsheet'!$D$7:$M$184,G$10,0)</f>
        <v>14093.645532575356</v>
      </c>
      <c r="H135" s="73">
        <f>VLOOKUP($E135,'Population All (2014)'!$D$11:$I$188,H$10,0)</f>
        <v>678309.62099999993</v>
      </c>
      <c r="I135" s="74">
        <f t="shared" si="12"/>
        <v>2077.7599338481677</v>
      </c>
      <c r="J135" s="72">
        <f>VLOOKUP($E135,'NEA Backsheet'!$D$7:$M$184,J$10,0)</f>
        <v>14007.163293588808</v>
      </c>
      <c r="K135" s="73">
        <f>VLOOKUP($E135,'Population All (2014)'!$D$11:$I$188,K$10,0)</f>
        <v>678309.62099999993</v>
      </c>
      <c r="L135" s="74">
        <f t="shared" si="13"/>
        <v>2065.0102637404298</v>
      </c>
      <c r="M135" s="72">
        <f>VLOOKUP($E135,'NEA Backsheet'!$D$7:$M$184,M$10,0)</f>
        <v>14446.48434317449</v>
      </c>
      <c r="N135" s="73">
        <f>VLOOKUP($E135,'Population All (2014)'!$D$11:$I$188,N$10,0)</f>
        <v>678309.62099999993</v>
      </c>
      <c r="O135" s="74">
        <f t="shared" si="14"/>
        <v>2129.7773016807164</v>
      </c>
      <c r="P135" s="72">
        <f>VLOOKUP($E135,'NEA Backsheet'!$D$7:$M$184,P$10,0)</f>
        <v>14349.067477952396</v>
      </c>
      <c r="Q135" s="73">
        <f>VLOOKUP($E135,'Population All (2014)'!$D$11:$I$188,Q$10,0)</f>
        <v>683618.80700000003</v>
      </c>
      <c r="R135" s="74">
        <f t="shared" si="15"/>
        <v>2098.9866473864281</v>
      </c>
      <c r="S135" s="72">
        <f>VLOOKUP($E135,'NEA Backsheet'!$D$190:$M$367,S$10,0)</f>
        <v>14031.612369911134</v>
      </c>
      <c r="T135" s="73">
        <f>VLOOKUP($E135,'Population All (2014)'!$D$11:$I$188,T$10,0)</f>
        <v>683618.80700000003</v>
      </c>
      <c r="U135" s="74">
        <f t="shared" si="16"/>
        <v>2052.5492023087559</v>
      </c>
      <c r="V135" s="72">
        <f>VLOOKUP($E135,'NEA Backsheet'!$D$190:$M$367,V$10,0)</f>
        <v>13849.160382162972</v>
      </c>
      <c r="W135" s="73">
        <f>VLOOKUP($E135,'Population All (2014)'!$D$11:$I$188,W$10,0)</f>
        <v>683618.80700000003</v>
      </c>
      <c r="X135" s="74">
        <f t="shared" si="17"/>
        <v>2025.8600612436007</v>
      </c>
      <c r="Y135" s="72">
        <f>VLOOKUP($E135,'NEA Backsheet'!$D$190:$M$367,Y$10,0)</f>
        <v>14664.683266022892</v>
      </c>
      <c r="Z135" s="73">
        <f>VLOOKUP($E135,'Population All (2014)'!$D$11:$I$188,Z$10,0)</f>
        <v>683618.80700000003</v>
      </c>
      <c r="AA135" s="74">
        <f t="shared" si="18"/>
        <v>2145.1550360905871</v>
      </c>
      <c r="AB135" s="72">
        <f>VLOOKUP($E135,'NEA Backsheet'!$D$190:$M$367,AB$10,0)</f>
        <v>13323.585335031357</v>
      </c>
      <c r="AC135" s="73">
        <f>VLOOKUP($E135,'Population All (2014)'!$D$11:$I$188,AC$10,0)</f>
        <v>688617.23700000008</v>
      </c>
      <c r="AD135" s="74">
        <f t="shared" si="19"/>
        <v>1934.831807736372</v>
      </c>
      <c r="AE135" s="72">
        <f>VLOOKUP($E135,'NEA Backsheet'!$D$7:$M$184,AE$10,0)</f>
        <v>14925.96444645689</v>
      </c>
      <c r="AF135" s="73">
        <f>VLOOKUP($E135,'Population All (2014)'!$D$11:$I$188,AF$10,0)</f>
        <v>683618.80700000003</v>
      </c>
      <c r="AG135" s="74">
        <f t="shared" si="20"/>
        <v>2183.3753392417848</v>
      </c>
      <c r="AH135" s="72">
        <f>VLOOKUP($E135,'NEA Backsheet'!$D$7:$M$184,AH$10,0)</f>
        <v>14980.920531771591</v>
      </c>
      <c r="AI135" s="73">
        <f>VLOOKUP($E135,'Population All (2014)'!$D$11:$I$188,AI$10,0)</f>
        <v>683618.80700000003</v>
      </c>
      <c r="AJ135" s="74">
        <f t="shared" si="21"/>
        <v>2191.4143347685272</v>
      </c>
      <c r="AK135" s="72">
        <f>VLOOKUP($E135,'NEA Backsheet'!$D$7:$M$184,AK$10,0)</f>
        <v>15722.9657817431</v>
      </c>
      <c r="AL135" s="73">
        <f>VLOOKUP($E135,'Population All (2014)'!$D$11:$I$188,AL$10,0)</f>
        <v>683618.80700000003</v>
      </c>
      <c r="AM135" s="74">
        <f t="shared" si="22"/>
        <v>2299.9609754362859</v>
      </c>
      <c r="AN135" s="72">
        <f>VLOOKUP($E135,'NEA Backsheet'!$D$7:$M$184,AN$10,0)</f>
        <v>15066.810496531189</v>
      </c>
      <c r="AO135" s="73">
        <f>VLOOKUP($E135,'Population All (2014)'!$D$11:$I$188,AO$10,0)</f>
        <v>688617.23700000008</v>
      </c>
      <c r="AP135" s="74">
        <f t="shared" si="23"/>
        <v>2187.9804464626245</v>
      </c>
      <c r="AT135" s="26"/>
    </row>
    <row r="136" spans="1:46" ht="16.5" customHeight="1">
      <c r="A136" s="26"/>
      <c r="B136" s="42" t="s">
        <v>18</v>
      </c>
      <c r="C136" s="43" t="s">
        <v>34</v>
      </c>
      <c r="D136" s="45" t="s">
        <v>54</v>
      </c>
      <c r="E136" s="56" t="s">
        <v>253</v>
      </c>
      <c r="F136" s="57" t="s">
        <v>254</v>
      </c>
      <c r="G136" s="72">
        <f>VLOOKUP($E136,'NEA Backsheet'!$D$7:$M$184,G$10,0)</f>
        <v>4565.2977309220396</v>
      </c>
      <c r="H136" s="73">
        <f>VLOOKUP($E136,'Population All (2014)'!$D$11:$I$188,H$10,0)</f>
        <v>192880.21400000001</v>
      </c>
      <c r="I136" s="74">
        <f t="shared" si="12"/>
        <v>2366.9082671808105</v>
      </c>
      <c r="J136" s="72">
        <f>VLOOKUP($E136,'NEA Backsheet'!$D$7:$M$184,J$10,0)</f>
        <v>4672.782618980229</v>
      </c>
      <c r="K136" s="73">
        <f>VLOOKUP($E136,'Population All (2014)'!$D$11:$I$188,K$10,0)</f>
        <v>192880.21400000001</v>
      </c>
      <c r="L136" s="74">
        <f t="shared" si="13"/>
        <v>2422.6345056731579</v>
      </c>
      <c r="M136" s="72">
        <f>VLOOKUP($E136,'NEA Backsheet'!$D$7:$M$184,M$10,0)</f>
        <v>4962.6725747735118</v>
      </c>
      <c r="N136" s="73">
        <f>VLOOKUP($E136,'Population All (2014)'!$D$11:$I$188,N$10,0)</f>
        <v>192880.21400000001</v>
      </c>
      <c r="O136" s="74">
        <f t="shared" si="14"/>
        <v>2572.9298365323834</v>
      </c>
      <c r="P136" s="72">
        <f>VLOOKUP($E136,'NEA Backsheet'!$D$7:$M$184,P$10,0)</f>
        <v>4856.3543123735444</v>
      </c>
      <c r="Q136" s="73">
        <f>VLOOKUP($E136,'Population All (2014)'!$D$11:$I$188,Q$10,0)</f>
        <v>195071.38399999999</v>
      </c>
      <c r="R136" s="74">
        <f t="shared" si="15"/>
        <v>2489.5267633788585</v>
      </c>
      <c r="S136" s="72">
        <f>VLOOKUP($E136,'NEA Backsheet'!$D$190:$M$367,S$10,0)</f>
        <v>5033.5094475062115</v>
      </c>
      <c r="T136" s="73">
        <f>VLOOKUP($E136,'Population All (2014)'!$D$11:$I$188,T$10,0)</f>
        <v>195071.38399999999</v>
      </c>
      <c r="U136" s="74">
        <f t="shared" si="16"/>
        <v>2580.3423056178303</v>
      </c>
      <c r="V136" s="72">
        <f>VLOOKUP($E136,'NEA Backsheet'!$D$190:$M$367,V$10,0)</f>
        <v>4909.8370894609961</v>
      </c>
      <c r="W136" s="73">
        <f>VLOOKUP($E136,'Population All (2014)'!$D$11:$I$188,W$10,0)</f>
        <v>195071.38399999999</v>
      </c>
      <c r="X136" s="74">
        <f t="shared" si="17"/>
        <v>2516.943791951051</v>
      </c>
      <c r="Y136" s="72">
        <f>VLOOKUP($E136,'NEA Backsheet'!$D$190:$M$367,Y$10,0)</f>
        <v>5354.3229889964314</v>
      </c>
      <c r="Z136" s="73">
        <f>VLOOKUP($E136,'Population All (2014)'!$D$11:$I$188,Z$10,0)</f>
        <v>195071.38399999999</v>
      </c>
      <c r="AA136" s="74">
        <f t="shared" si="18"/>
        <v>2744.801866477982</v>
      </c>
      <c r="AB136" s="72">
        <f>VLOOKUP($E136,'NEA Backsheet'!$D$190:$M$367,AB$10,0)</f>
        <v>5090.1743752694465</v>
      </c>
      <c r="AC136" s="73">
        <f>VLOOKUP($E136,'Population All (2014)'!$D$11:$I$188,AC$10,0)</f>
        <v>197181.85500000001</v>
      </c>
      <c r="AD136" s="74">
        <f t="shared" si="19"/>
        <v>2581.4618567562652</v>
      </c>
      <c r="AE136" s="72">
        <f>VLOOKUP($E136,'NEA Backsheet'!$D$7:$M$184,AE$10,0)</f>
        <v>4775.0983276350498</v>
      </c>
      <c r="AF136" s="73">
        <f>VLOOKUP($E136,'Population All (2014)'!$D$11:$I$188,AF$10,0)</f>
        <v>195071.38399999999</v>
      </c>
      <c r="AG136" s="74">
        <f t="shared" si="20"/>
        <v>2447.8722761484328</v>
      </c>
      <c r="AH136" s="72">
        <f>VLOOKUP($E136,'NEA Backsheet'!$D$7:$M$184,AH$10,0)</f>
        <v>4780.0115501227374</v>
      </c>
      <c r="AI136" s="73">
        <f>VLOOKUP($E136,'Population All (2014)'!$D$11:$I$188,AI$10,0)</f>
        <v>195071.38399999999</v>
      </c>
      <c r="AJ136" s="74">
        <f t="shared" si="21"/>
        <v>2450.3909554067336</v>
      </c>
      <c r="AK136" s="72">
        <f>VLOOKUP($E136,'NEA Backsheet'!$D$7:$M$184,AK$10,0)</f>
        <v>4711.2020827171518</v>
      </c>
      <c r="AL136" s="73">
        <f>VLOOKUP($E136,'Population All (2014)'!$D$11:$I$188,AL$10,0)</f>
        <v>195071.38399999999</v>
      </c>
      <c r="AM136" s="74">
        <f t="shared" si="22"/>
        <v>2415.1169618590247</v>
      </c>
      <c r="AN136" s="72">
        <f>VLOOKUP($E136,'NEA Backsheet'!$D$7:$M$184,AN$10,0)</f>
        <v>4913.2327280307363</v>
      </c>
      <c r="AO136" s="73">
        <f>VLOOKUP($E136,'Population All (2014)'!$D$11:$I$188,AO$10,0)</f>
        <v>197181.85500000001</v>
      </c>
      <c r="AP136" s="74">
        <f t="shared" si="23"/>
        <v>2491.7265982870158</v>
      </c>
      <c r="AT136" s="26"/>
    </row>
    <row r="137" spans="1:46" ht="16.5" customHeight="1">
      <c r="A137" s="26"/>
      <c r="B137" s="42" t="s">
        <v>22</v>
      </c>
      <c r="C137" s="43" t="s">
        <v>40</v>
      </c>
      <c r="D137" s="45" t="s">
        <v>56</v>
      </c>
      <c r="E137" s="56" t="s">
        <v>255</v>
      </c>
      <c r="F137" s="57" t="s">
        <v>256</v>
      </c>
      <c r="G137" s="72">
        <f>VLOOKUP($E137,'NEA Backsheet'!$D$7:$M$184,G$10,0)</f>
        <v>6214.4915508132945</v>
      </c>
      <c r="H137" s="73">
        <f>VLOOKUP($E137,'Population All (2014)'!$D$11:$I$188,H$10,0)</f>
        <v>263079.652</v>
      </c>
      <c r="I137" s="74">
        <f t="shared" si="12"/>
        <v>2362.2091269959924</v>
      </c>
      <c r="J137" s="72">
        <f>VLOOKUP($E137,'NEA Backsheet'!$D$7:$M$184,J$10,0)</f>
        <v>6152.326108980028</v>
      </c>
      <c r="K137" s="73">
        <f>VLOOKUP($E137,'Population All (2014)'!$D$11:$I$188,K$10,0)</f>
        <v>263079.652</v>
      </c>
      <c r="L137" s="74">
        <f t="shared" si="13"/>
        <v>2338.579233402676</v>
      </c>
      <c r="M137" s="72">
        <f>VLOOKUP($E137,'NEA Backsheet'!$D$7:$M$184,M$10,0)</f>
        <v>6590.4165339748406</v>
      </c>
      <c r="N137" s="73">
        <f>VLOOKUP($E137,'Population All (2014)'!$D$11:$I$188,N$10,0)</f>
        <v>263079.652</v>
      </c>
      <c r="O137" s="74">
        <f t="shared" si="14"/>
        <v>2505.1031061782155</v>
      </c>
      <c r="P137" s="72">
        <f>VLOOKUP($E137,'NEA Backsheet'!$D$7:$M$184,P$10,0)</f>
        <v>6589.8300675424516</v>
      </c>
      <c r="Q137" s="73">
        <f>VLOOKUP($E137,'Population All (2014)'!$D$11:$I$188,Q$10,0)</f>
        <v>264457.47899999999</v>
      </c>
      <c r="R137" s="74">
        <f t="shared" si="15"/>
        <v>2491.829723425009</v>
      </c>
      <c r="S137" s="72">
        <f>VLOOKUP($E137,'NEA Backsheet'!$D$190:$M$367,S$10,0)</f>
        <v>6281.055490889481</v>
      </c>
      <c r="T137" s="73">
        <f>VLOOKUP($E137,'Population All (2014)'!$D$11:$I$188,T$10,0)</f>
        <v>264457.47899999999</v>
      </c>
      <c r="U137" s="74">
        <f t="shared" si="16"/>
        <v>2375.071983080305</v>
      </c>
      <c r="V137" s="72">
        <f>VLOOKUP($E137,'NEA Backsheet'!$D$190:$M$367,V$10,0)</f>
        <v>6361.9878585592051</v>
      </c>
      <c r="W137" s="73">
        <f>VLOOKUP($E137,'Population All (2014)'!$D$11:$I$188,W$10,0)</f>
        <v>264457.47899999999</v>
      </c>
      <c r="X137" s="74">
        <f t="shared" si="17"/>
        <v>2405.6751514897433</v>
      </c>
      <c r="Y137" s="72">
        <f>VLOOKUP($E137,'NEA Backsheet'!$D$190:$M$367,Y$10,0)</f>
        <v>6587.7774350290892</v>
      </c>
      <c r="Z137" s="73">
        <f>VLOOKUP($E137,'Population All (2014)'!$D$11:$I$188,Z$10,0)</f>
        <v>264457.47899999999</v>
      </c>
      <c r="AA137" s="74">
        <f t="shared" si="18"/>
        <v>2491.0535561102774</v>
      </c>
      <c r="AB137" s="72">
        <f>VLOOKUP($E137,'NEA Backsheet'!$D$190:$M$367,AB$10,0)</f>
        <v>6419.7548021495522</v>
      </c>
      <c r="AC137" s="73">
        <f>VLOOKUP($E137,'Population All (2014)'!$D$11:$I$188,AC$10,0)</f>
        <v>265702.97700000001</v>
      </c>
      <c r="AD137" s="74">
        <f t="shared" si="19"/>
        <v>2416.139583618422</v>
      </c>
      <c r="AE137" s="72">
        <f>VLOOKUP($E137,'NEA Backsheet'!$D$7:$M$184,AE$10,0)</f>
        <v>6419.1683357171632</v>
      </c>
      <c r="AF137" s="73">
        <f>VLOOKUP($E137,'Population All (2014)'!$D$11:$I$188,AF$10,0)</f>
        <v>264457.47899999999</v>
      </c>
      <c r="AG137" s="74">
        <f t="shared" si="20"/>
        <v>2427.2969552572808</v>
      </c>
      <c r="AH137" s="72">
        <f>VLOOKUP($E137,'NEA Backsheet'!$D$7:$M$184,AH$10,0)</f>
        <v>6212.7321515161266</v>
      </c>
      <c r="AI137" s="73">
        <f>VLOOKUP($E137,'Population All (2014)'!$D$11:$I$188,AI$10,0)</f>
        <v>264457.47899999999</v>
      </c>
      <c r="AJ137" s="74">
        <f t="shared" si="21"/>
        <v>2349.2366996042215</v>
      </c>
      <c r="AK137" s="72">
        <f>VLOOKUP($E137,'NEA Backsheet'!$D$7:$M$184,AK$10,0)</f>
        <v>6550.8300497885621</v>
      </c>
      <c r="AL137" s="73">
        <f>VLOOKUP($E137,'Population All (2014)'!$D$11:$I$188,AL$10,0)</f>
        <v>264457.47899999999</v>
      </c>
      <c r="AM137" s="74">
        <f t="shared" si="22"/>
        <v>2477.0825444450988</v>
      </c>
      <c r="AN137" s="72">
        <f>VLOOKUP($E137,'NEA Backsheet'!$D$7:$M$184,AN$10,0)</f>
        <v>6596.2811982987341</v>
      </c>
      <c r="AO137" s="73">
        <f>VLOOKUP($E137,'Population All (2014)'!$D$11:$I$188,AO$10,0)</f>
        <v>265702.97700000001</v>
      </c>
      <c r="AP137" s="74">
        <f t="shared" si="23"/>
        <v>2482.5770763941173</v>
      </c>
      <c r="AT137" s="26"/>
    </row>
    <row r="138" spans="1:46" ht="16.5" customHeight="1">
      <c r="A138" s="26"/>
      <c r="B138" s="42" t="s">
        <v>22</v>
      </c>
      <c r="C138" s="43" t="s">
        <v>38</v>
      </c>
      <c r="D138" s="45" t="s">
        <v>62</v>
      </c>
      <c r="E138" s="56" t="s">
        <v>257</v>
      </c>
      <c r="F138" s="57" t="s">
        <v>258</v>
      </c>
      <c r="G138" s="72">
        <f>VLOOKUP($E138,'NEA Backsheet'!$D$7:$M$184,G$10,0)</f>
        <v>4553.5354739270897</v>
      </c>
      <c r="H138" s="73">
        <f>VLOOKUP($E138,'Population All (2014)'!$D$11:$I$188,H$10,0)</f>
        <v>211049.29199999999</v>
      </c>
      <c r="I138" s="74">
        <f t="shared" si="12"/>
        <v>2157.5696515139648</v>
      </c>
      <c r="J138" s="72">
        <f>VLOOKUP($E138,'NEA Backsheet'!$D$7:$M$184,J$10,0)</f>
        <v>4711.6548406875472</v>
      </c>
      <c r="K138" s="73">
        <f>VLOOKUP($E138,'Population All (2014)'!$D$11:$I$188,K$10,0)</f>
        <v>211049.29199999999</v>
      </c>
      <c r="L138" s="74">
        <f t="shared" si="13"/>
        <v>2232.4902377249141</v>
      </c>
      <c r="M138" s="72">
        <f>VLOOKUP($E138,'NEA Backsheet'!$D$7:$M$184,M$10,0)</f>
        <v>4738.2738658799672</v>
      </c>
      <c r="N138" s="73">
        <f>VLOOKUP($E138,'Population All (2014)'!$D$11:$I$188,N$10,0)</f>
        <v>211049.29199999999</v>
      </c>
      <c r="O138" s="74">
        <f t="shared" si="14"/>
        <v>2245.1029430034605</v>
      </c>
      <c r="P138" s="72">
        <f>VLOOKUP($E138,'NEA Backsheet'!$D$7:$M$184,P$10,0)</f>
        <v>4709.5038163864783</v>
      </c>
      <c r="Q138" s="73">
        <f>VLOOKUP($E138,'Population All (2014)'!$D$11:$I$188,Q$10,0)</f>
        <v>212785.72399999999</v>
      </c>
      <c r="R138" s="74">
        <f t="shared" si="15"/>
        <v>2213.2611755413059</v>
      </c>
      <c r="S138" s="72">
        <f>VLOOKUP($E138,'NEA Backsheet'!$D$190:$M$367,S$10,0)</f>
        <v>4672.1277126214609</v>
      </c>
      <c r="T138" s="73">
        <f>VLOOKUP($E138,'Population All (2014)'!$D$11:$I$188,T$10,0)</f>
        <v>212785.72399999999</v>
      </c>
      <c r="U138" s="74">
        <f t="shared" si="16"/>
        <v>2195.6960386221499</v>
      </c>
      <c r="V138" s="72">
        <f>VLOOKUP($E138,'NEA Backsheet'!$D$190:$M$367,V$10,0)</f>
        <v>4741.0108645828395</v>
      </c>
      <c r="W138" s="73">
        <f>VLOOKUP($E138,'Population All (2014)'!$D$11:$I$188,W$10,0)</f>
        <v>212785.72399999999</v>
      </c>
      <c r="X138" s="74">
        <f t="shared" si="17"/>
        <v>2228.0681125876849</v>
      </c>
      <c r="Y138" s="72">
        <f>VLOOKUP($E138,'NEA Backsheet'!$D$190:$M$367,Y$10,0)</f>
        <v>4524.6739303525756</v>
      </c>
      <c r="Z138" s="73">
        <f>VLOOKUP($E138,'Population All (2014)'!$D$11:$I$188,Z$10,0)</f>
        <v>212785.72399999999</v>
      </c>
      <c r="AA138" s="74">
        <f t="shared" si="18"/>
        <v>2126.3991988262219</v>
      </c>
      <c r="AB138" s="72">
        <f>VLOOKUP($E138,'NEA Backsheet'!$D$190:$M$367,AB$10,0)</f>
        <v>4691.5191748582738</v>
      </c>
      <c r="AC138" s="73">
        <f>VLOOKUP($E138,'Population All (2014)'!$D$11:$I$188,AC$10,0)</f>
        <v>214401.78700000001</v>
      </c>
      <c r="AD138" s="74">
        <f t="shared" si="19"/>
        <v>2188.1903320415299</v>
      </c>
      <c r="AE138" s="72">
        <f>VLOOKUP($E138,'NEA Backsheet'!$D$7:$M$184,AE$10,0)</f>
        <v>4547.643825606925</v>
      </c>
      <c r="AF138" s="73">
        <f>VLOOKUP($E138,'Population All (2014)'!$D$11:$I$188,AF$10,0)</f>
        <v>212785.72399999999</v>
      </c>
      <c r="AG138" s="74">
        <f t="shared" si="20"/>
        <v>2137.1940467241711</v>
      </c>
      <c r="AH138" s="72">
        <f>VLOOKUP($E138,'NEA Backsheet'!$D$7:$M$184,AH$10,0)</f>
        <v>4681.758979630652</v>
      </c>
      <c r="AI138" s="73">
        <f>VLOOKUP($E138,'Population All (2014)'!$D$11:$I$188,AI$10,0)</f>
        <v>212785.72399999999</v>
      </c>
      <c r="AJ138" s="74">
        <f t="shared" si="21"/>
        <v>2200.2223136128496</v>
      </c>
      <c r="AK138" s="72">
        <f>VLOOKUP($E138,'NEA Backsheet'!$D$7:$M$184,AK$10,0)</f>
        <v>4804.6903964576204</v>
      </c>
      <c r="AL138" s="73">
        <f>VLOOKUP($E138,'Population All (2014)'!$D$11:$I$188,AL$10,0)</f>
        <v>212785.72399999999</v>
      </c>
      <c r="AM138" s="74">
        <f t="shared" si="22"/>
        <v>2257.9947123039233</v>
      </c>
      <c r="AN138" s="72">
        <f>VLOOKUP($E138,'NEA Backsheet'!$D$7:$M$184,AN$10,0)</f>
        <v>4648.5398768401856</v>
      </c>
      <c r="AO138" s="73">
        <f>VLOOKUP($E138,'Population All (2014)'!$D$11:$I$188,AO$10,0)</f>
        <v>214401.78700000001</v>
      </c>
      <c r="AP138" s="74">
        <f t="shared" si="23"/>
        <v>2168.1441847498149</v>
      </c>
      <c r="AT138" s="26"/>
    </row>
    <row r="139" spans="1:46" ht="16.5" customHeight="1">
      <c r="A139" s="26"/>
      <c r="B139" s="42" t="s">
        <v>22</v>
      </c>
      <c r="C139" s="43" t="s">
        <v>38</v>
      </c>
      <c r="D139" s="45" t="s">
        <v>60</v>
      </c>
      <c r="E139" s="56" t="s">
        <v>259</v>
      </c>
      <c r="F139" s="57" t="s">
        <v>260</v>
      </c>
      <c r="G139" s="72">
        <f>VLOOKUP($E139,'NEA Backsheet'!$D$7:$M$184,G$10,0)</f>
        <v>3223.7601130268085</v>
      </c>
      <c r="H139" s="73">
        <f>VLOOKUP($E139,'Population All (2014)'!$D$11:$I$188,H$10,0)</f>
        <v>162606.31700000001</v>
      </c>
      <c r="I139" s="74">
        <f t="shared" si="12"/>
        <v>1982.5552736839911</v>
      </c>
      <c r="J139" s="72">
        <f>VLOOKUP($E139,'NEA Backsheet'!$D$7:$M$184,J$10,0)</f>
        <v>3220.0073980197494</v>
      </c>
      <c r="K139" s="73">
        <f>VLOOKUP($E139,'Population All (2014)'!$D$11:$I$188,K$10,0)</f>
        <v>162606.31700000001</v>
      </c>
      <c r="L139" s="74">
        <f t="shared" si="13"/>
        <v>1980.2474205351746</v>
      </c>
      <c r="M139" s="72">
        <f>VLOOKUP($E139,'NEA Backsheet'!$D$7:$M$184,M$10,0)</f>
        <v>3651.7436142468173</v>
      </c>
      <c r="N139" s="73">
        <f>VLOOKUP($E139,'Population All (2014)'!$D$11:$I$188,N$10,0)</f>
        <v>162606.31700000001</v>
      </c>
      <c r="O139" s="74">
        <f t="shared" si="14"/>
        <v>2245.7575336675372</v>
      </c>
      <c r="P139" s="72">
        <f>VLOOKUP($E139,'NEA Backsheet'!$D$7:$M$184,P$10,0)</f>
        <v>3650.5924598673387</v>
      </c>
      <c r="Q139" s="73">
        <f>VLOOKUP($E139,'Population All (2014)'!$D$11:$I$188,Q$10,0)</f>
        <v>163905.861</v>
      </c>
      <c r="R139" s="74">
        <f t="shared" si="15"/>
        <v>2227.2494940661936</v>
      </c>
      <c r="S139" s="72">
        <f>VLOOKUP($E139,'NEA Backsheet'!$D$190:$M$367,S$10,0)</f>
        <v>3513.840479424613</v>
      </c>
      <c r="T139" s="73">
        <f>VLOOKUP($E139,'Population All (2014)'!$D$11:$I$188,T$10,0)</f>
        <v>163905.861</v>
      </c>
      <c r="U139" s="74">
        <f t="shared" si="16"/>
        <v>2143.8162479282014</v>
      </c>
      <c r="V139" s="72">
        <f>VLOOKUP($E139,'NEA Backsheet'!$D$190:$M$367,V$10,0)</f>
        <v>3560.5263612028293</v>
      </c>
      <c r="W139" s="73">
        <f>VLOOKUP($E139,'Population All (2014)'!$D$11:$I$188,W$10,0)</f>
        <v>163905.861</v>
      </c>
      <c r="X139" s="74">
        <f t="shared" si="17"/>
        <v>2172.2995989770184</v>
      </c>
      <c r="Y139" s="72">
        <f>VLOOKUP($E139,'NEA Backsheet'!$D$190:$M$367,Y$10,0)</f>
        <v>3914.7943696353614</v>
      </c>
      <c r="Z139" s="73">
        <f>VLOOKUP($E139,'Population All (2014)'!$D$11:$I$188,Z$10,0)</f>
        <v>163905.861</v>
      </c>
      <c r="AA139" s="74">
        <f t="shared" si="18"/>
        <v>2388.4407462618806</v>
      </c>
      <c r="AB139" s="72">
        <f>VLOOKUP($E139,'NEA Backsheet'!$D$190:$M$367,AB$10,0)</f>
        <v>3804.1964061680683</v>
      </c>
      <c r="AC139" s="73">
        <f>VLOOKUP($E139,'Population All (2014)'!$D$11:$I$188,AC$10,0)</f>
        <v>164995.861</v>
      </c>
      <c r="AD139" s="74">
        <f t="shared" si="19"/>
        <v>2305.6314159105291</v>
      </c>
      <c r="AE139" s="72">
        <f>VLOOKUP($E139,'NEA Backsheet'!$D$7:$M$184,AE$10,0)</f>
        <v>3549.3551417303629</v>
      </c>
      <c r="AF139" s="73">
        <f>VLOOKUP($E139,'Population All (2014)'!$D$11:$I$188,AF$10,0)</f>
        <v>163905.861</v>
      </c>
      <c r="AG139" s="74">
        <f t="shared" si="20"/>
        <v>2165.4839674893401</v>
      </c>
      <c r="AH139" s="72">
        <f>VLOOKUP($E139,'NEA Backsheet'!$D$7:$M$184,AH$10,0)</f>
        <v>3477.6715548223492</v>
      </c>
      <c r="AI139" s="73">
        <f>VLOOKUP($E139,'Population All (2014)'!$D$11:$I$188,AI$10,0)</f>
        <v>163905.861</v>
      </c>
      <c r="AJ139" s="74">
        <f t="shared" si="21"/>
        <v>2121.7493588117322</v>
      </c>
      <c r="AK139" s="72">
        <f>VLOOKUP($E139,'NEA Backsheet'!$D$7:$M$184,AK$10,0)</f>
        <v>3633.1318035217046</v>
      </c>
      <c r="AL139" s="73">
        <f>VLOOKUP($E139,'Population All (2014)'!$D$11:$I$188,AL$10,0)</f>
        <v>163905.861</v>
      </c>
      <c r="AM139" s="74">
        <f t="shared" si="22"/>
        <v>2216.5966374574637</v>
      </c>
      <c r="AN139" s="72">
        <f>VLOOKUP($E139,'NEA Backsheet'!$D$7:$M$184,AN$10,0)</f>
        <v>3529.4158396436042</v>
      </c>
      <c r="AO139" s="73">
        <f>VLOOKUP($E139,'Population All (2014)'!$D$11:$I$188,AO$10,0)</f>
        <v>164995.861</v>
      </c>
      <c r="AP139" s="74">
        <f t="shared" si="23"/>
        <v>2139.0935616521942</v>
      </c>
      <c r="AT139" s="26"/>
    </row>
    <row r="140" spans="1:46" ht="16.5" customHeight="1">
      <c r="A140" s="26"/>
      <c r="B140" s="42" t="s">
        <v>20</v>
      </c>
      <c r="C140" s="43" t="s">
        <v>36</v>
      </c>
      <c r="D140" s="45" t="s">
        <v>64</v>
      </c>
      <c r="E140" s="56" t="s">
        <v>261</v>
      </c>
      <c r="F140" s="57" t="s">
        <v>262</v>
      </c>
      <c r="G140" s="72">
        <f>VLOOKUP($E140,'NEA Backsheet'!$D$7:$M$184,G$10,0)</f>
        <v>6622.832037679741</v>
      </c>
      <c r="H140" s="73">
        <f>VLOOKUP($E140,'Population All (2014)'!$D$11:$I$188,H$10,0)</f>
        <v>298505.30200000003</v>
      </c>
      <c r="I140" s="74">
        <f t="shared" si="12"/>
        <v>2218.6647919840771</v>
      </c>
      <c r="J140" s="72">
        <f>VLOOKUP($E140,'NEA Backsheet'!$D$7:$M$184,J$10,0)</f>
        <v>6378.9467847380274</v>
      </c>
      <c r="K140" s="73">
        <f>VLOOKUP($E140,'Population All (2014)'!$D$11:$I$188,K$10,0)</f>
        <v>298505.30200000003</v>
      </c>
      <c r="L140" s="74">
        <f t="shared" si="13"/>
        <v>2136.9626408639224</v>
      </c>
      <c r="M140" s="72">
        <f>VLOOKUP($E140,'NEA Backsheet'!$D$7:$M$184,M$10,0)</f>
        <v>6162.9219022905281</v>
      </c>
      <c r="N140" s="73">
        <f>VLOOKUP($E140,'Population All (2014)'!$D$11:$I$188,N$10,0)</f>
        <v>298505.30200000003</v>
      </c>
      <c r="O140" s="74">
        <f t="shared" si="14"/>
        <v>2064.5937814164945</v>
      </c>
      <c r="P140" s="72">
        <f>VLOOKUP($E140,'NEA Backsheet'!$D$7:$M$184,P$10,0)</f>
        <v>5929.7797946472592</v>
      </c>
      <c r="Q140" s="73">
        <f>VLOOKUP($E140,'Population All (2014)'!$D$11:$I$188,Q$10,0)</f>
        <v>303569.59700000001</v>
      </c>
      <c r="R140" s="74">
        <f t="shared" si="15"/>
        <v>1953.3510118430138</v>
      </c>
      <c r="S140" s="72">
        <f>VLOOKUP($E140,'NEA Backsheet'!$D$190:$M$367,S$10,0)</f>
        <v>6482.9222981015246</v>
      </c>
      <c r="T140" s="73">
        <f>VLOOKUP($E140,'Population All (2014)'!$D$11:$I$188,T$10,0)</f>
        <v>303569.59700000001</v>
      </c>
      <c r="U140" s="74">
        <f t="shared" si="16"/>
        <v>2135.5637594042478</v>
      </c>
      <c r="V140" s="72">
        <f>VLOOKUP($E140,'NEA Backsheet'!$D$190:$M$367,V$10,0)</f>
        <v>6554.0760039184688</v>
      </c>
      <c r="W140" s="73">
        <f>VLOOKUP($E140,'Population All (2014)'!$D$11:$I$188,W$10,0)</f>
        <v>303569.59700000001</v>
      </c>
      <c r="X140" s="74">
        <f t="shared" si="17"/>
        <v>2159.0027686199642</v>
      </c>
      <c r="Y140" s="72">
        <f>VLOOKUP($E140,'NEA Backsheet'!$D$190:$M$367,Y$10,0)</f>
        <v>6556.581645988068</v>
      </c>
      <c r="Z140" s="73">
        <f>VLOOKUP($E140,'Population All (2014)'!$D$11:$I$188,Z$10,0)</f>
        <v>303569.59700000001</v>
      </c>
      <c r="AA140" s="74">
        <f t="shared" si="18"/>
        <v>2159.8281615757683</v>
      </c>
      <c r="AB140" s="72">
        <f>VLOOKUP($E140,'NEA Backsheet'!$D$190:$M$367,AB$10,0)</f>
        <v>6412.5657709293992</v>
      </c>
      <c r="AC140" s="73">
        <f>VLOOKUP($E140,'Population All (2014)'!$D$11:$I$188,AC$10,0)</f>
        <v>308553.946</v>
      </c>
      <c r="AD140" s="74">
        <f t="shared" si="19"/>
        <v>2078.2640617823758</v>
      </c>
      <c r="AE140" s="72">
        <f>VLOOKUP($E140,'NEA Backsheet'!$D$7:$M$184,AE$10,0)</f>
        <v>6091.258098917222</v>
      </c>
      <c r="AF140" s="73">
        <f>VLOOKUP($E140,'Population All (2014)'!$D$11:$I$188,AF$10,0)</f>
        <v>303569.59700000001</v>
      </c>
      <c r="AG140" s="74">
        <f t="shared" si="20"/>
        <v>2006.5441859506182</v>
      </c>
      <c r="AH140" s="72">
        <f>VLOOKUP($E140,'NEA Backsheet'!$D$7:$M$184,AH$10,0)</f>
        <v>6077.4401100268906</v>
      </c>
      <c r="AI140" s="73">
        <f>VLOOKUP($E140,'Population All (2014)'!$D$11:$I$188,AI$10,0)</f>
        <v>303569.59700000001</v>
      </c>
      <c r="AJ140" s="74">
        <f t="shared" si="21"/>
        <v>2001.9923503824696</v>
      </c>
      <c r="AK140" s="72">
        <f>VLOOKUP($E140,'NEA Backsheet'!$D$7:$M$184,AK$10,0)</f>
        <v>6207.4282594873384</v>
      </c>
      <c r="AL140" s="73">
        <f>VLOOKUP($E140,'Population All (2014)'!$D$11:$I$188,AL$10,0)</f>
        <v>303569.59700000001</v>
      </c>
      <c r="AM140" s="74">
        <f t="shared" si="22"/>
        <v>2044.8122344370797</v>
      </c>
      <c r="AN140" s="72">
        <f>VLOOKUP($E140,'NEA Backsheet'!$D$7:$M$184,AN$10,0)</f>
        <v>6077.5783746423003</v>
      </c>
      <c r="AO140" s="73">
        <f>VLOOKUP($E140,'Population All (2014)'!$D$11:$I$188,AO$10,0)</f>
        <v>308553.946</v>
      </c>
      <c r="AP140" s="74">
        <f t="shared" si="23"/>
        <v>1969.69718048665</v>
      </c>
      <c r="AT140" s="26"/>
    </row>
    <row r="141" spans="1:46" ht="16.5" customHeight="1">
      <c r="A141" s="26"/>
      <c r="B141" s="42" t="s">
        <v>16</v>
      </c>
      <c r="C141" s="43" t="s">
        <v>24</v>
      </c>
      <c r="D141" s="45" t="s">
        <v>44</v>
      </c>
      <c r="E141" s="56" t="s">
        <v>263</v>
      </c>
      <c r="F141" s="57" t="s">
        <v>264</v>
      </c>
      <c r="G141" s="72">
        <f>VLOOKUP($E141,'NEA Backsheet'!$D$7:$M$184,G$10,0)</f>
        <v>3997.871099597498</v>
      </c>
      <c r="H141" s="73">
        <f>VLOOKUP($E141,'Population All (2014)'!$D$11:$I$188,H$10,0)</f>
        <v>134863.26500000001</v>
      </c>
      <c r="I141" s="74">
        <f t="shared" si="12"/>
        <v>2964.3884860695739</v>
      </c>
      <c r="J141" s="72">
        <f>VLOOKUP($E141,'NEA Backsheet'!$D$7:$M$184,J$10,0)</f>
        <v>4058.6655581548148</v>
      </c>
      <c r="K141" s="73">
        <f>VLOOKUP($E141,'Population All (2014)'!$D$11:$I$188,K$10,0)</f>
        <v>134863.26500000001</v>
      </c>
      <c r="L141" s="74">
        <f t="shared" si="13"/>
        <v>3009.4670762678143</v>
      </c>
      <c r="M141" s="72">
        <f>VLOOKUP($E141,'NEA Backsheet'!$D$7:$M$184,M$10,0)</f>
        <v>4120.449734436439</v>
      </c>
      <c r="N141" s="73">
        <f>VLOOKUP($E141,'Population All (2014)'!$D$11:$I$188,N$10,0)</f>
        <v>134863.26500000001</v>
      </c>
      <c r="O141" s="74">
        <f t="shared" si="14"/>
        <v>3055.2795340053785</v>
      </c>
      <c r="P141" s="72">
        <f>VLOOKUP($E141,'NEA Backsheet'!$D$7:$M$184,P$10,0)</f>
        <v>4250.0163055506546</v>
      </c>
      <c r="Q141" s="73">
        <f>VLOOKUP($E141,'Population All (2014)'!$D$11:$I$188,Q$10,0)</f>
        <v>134796.20000000001</v>
      </c>
      <c r="R141" s="74">
        <f t="shared" si="15"/>
        <v>3152.9199677369647</v>
      </c>
      <c r="S141" s="72">
        <f>VLOOKUP($E141,'NEA Backsheet'!$D$190:$M$367,S$10,0)</f>
        <v>4292.2674542454606</v>
      </c>
      <c r="T141" s="73">
        <f>VLOOKUP($E141,'Population All (2014)'!$D$11:$I$188,T$10,0)</f>
        <v>134796.20000000001</v>
      </c>
      <c r="U141" s="74">
        <f t="shared" si="16"/>
        <v>3184.2644334524716</v>
      </c>
      <c r="V141" s="72">
        <f>VLOOKUP($E141,'NEA Backsheet'!$D$190:$M$367,V$10,0)</f>
        <v>4002.2961867970639</v>
      </c>
      <c r="W141" s="73">
        <f>VLOOKUP($E141,'Population All (2014)'!$D$11:$I$188,W$10,0)</f>
        <v>134796.20000000001</v>
      </c>
      <c r="X141" s="74">
        <f t="shared" si="17"/>
        <v>2969.1461530792885</v>
      </c>
      <c r="Y141" s="72">
        <f>VLOOKUP($E141,'NEA Backsheet'!$D$190:$M$367,Y$10,0)</f>
        <v>4152.0033118963875</v>
      </c>
      <c r="Z141" s="73">
        <f>VLOOKUP($E141,'Population All (2014)'!$D$11:$I$188,Z$10,0)</f>
        <v>134796.20000000001</v>
      </c>
      <c r="AA141" s="74">
        <f t="shared" si="18"/>
        <v>3080.2079820472591</v>
      </c>
      <c r="AB141" s="72">
        <f>VLOOKUP($E141,'NEA Backsheet'!$D$190:$M$367,AB$10,0)</f>
        <v>3851.8303720917238</v>
      </c>
      <c r="AC141" s="73">
        <f>VLOOKUP($E141,'Population All (2014)'!$D$11:$I$188,AC$10,0)</f>
        <v>134762.777</v>
      </c>
      <c r="AD141" s="74">
        <f t="shared" si="19"/>
        <v>2858.2301862863242</v>
      </c>
      <c r="AE141" s="72">
        <f>VLOOKUP($E141,'NEA Backsheet'!$D$7:$M$184,AE$10,0)</f>
        <v>4360.5704423565385</v>
      </c>
      <c r="AF141" s="73">
        <f>VLOOKUP($E141,'Population All (2014)'!$D$11:$I$188,AF$10,0)</f>
        <v>134796.20000000001</v>
      </c>
      <c r="AG141" s="74">
        <f t="shared" si="20"/>
        <v>3234.9357343578959</v>
      </c>
      <c r="AH141" s="72">
        <f>VLOOKUP($E141,'NEA Backsheet'!$D$7:$M$184,AH$10,0)</f>
        <v>4223.1790020955987</v>
      </c>
      <c r="AI141" s="73">
        <f>VLOOKUP($E141,'Population All (2014)'!$D$11:$I$188,AI$10,0)</f>
        <v>134796.20000000001</v>
      </c>
      <c r="AJ141" s="74">
        <f t="shared" si="21"/>
        <v>3133.0104276645766</v>
      </c>
      <c r="AK141" s="72">
        <f>VLOOKUP($E141,'NEA Backsheet'!$D$7:$M$184,AK$10,0)</f>
        <v>4371.1230018174292</v>
      </c>
      <c r="AL141" s="73">
        <f>VLOOKUP($E141,'Population All (2014)'!$D$11:$I$188,AL$10,0)</f>
        <v>134796.20000000001</v>
      </c>
      <c r="AM141" s="74">
        <f t="shared" si="22"/>
        <v>3242.7642632488369</v>
      </c>
      <c r="AN141" s="72">
        <f>VLOOKUP($E141,'NEA Backsheet'!$D$7:$M$184,AN$10,0)</f>
        <v>4174.7686185303346</v>
      </c>
      <c r="AO141" s="73">
        <f>VLOOKUP($E141,'Population All (2014)'!$D$11:$I$188,AO$10,0)</f>
        <v>134762.777</v>
      </c>
      <c r="AP141" s="74">
        <f t="shared" si="23"/>
        <v>3097.8647898672602</v>
      </c>
      <c r="AT141" s="26"/>
    </row>
    <row r="142" spans="1:46" ht="16.5" customHeight="1">
      <c r="A142" s="26"/>
      <c r="B142" s="42" t="s">
        <v>20</v>
      </c>
      <c r="C142" s="43" t="s">
        <v>36</v>
      </c>
      <c r="D142" s="45" t="s">
        <v>64</v>
      </c>
      <c r="E142" s="56" t="s">
        <v>265</v>
      </c>
      <c r="F142" s="57" t="s">
        <v>266</v>
      </c>
      <c r="G142" s="72">
        <f>VLOOKUP($E142,'NEA Backsheet'!$D$7:$M$184,G$10,0)</f>
        <v>3817.4144927126604</v>
      </c>
      <c r="H142" s="73">
        <f>VLOOKUP($E142,'Population All (2014)'!$D$11:$I$188,H$10,0)</f>
        <v>196729.30100000001</v>
      </c>
      <c r="I142" s="74">
        <f t="shared" si="12"/>
        <v>1940.4402258881917</v>
      </c>
      <c r="J142" s="72">
        <f>VLOOKUP($E142,'NEA Backsheet'!$D$7:$M$184,J$10,0)</f>
        <v>3749.4307531512422</v>
      </c>
      <c r="K142" s="73">
        <f>VLOOKUP($E142,'Population All (2014)'!$D$11:$I$188,K$10,0)</f>
        <v>196729.30100000001</v>
      </c>
      <c r="L142" s="74">
        <f t="shared" si="13"/>
        <v>1905.8832284222074</v>
      </c>
      <c r="M142" s="72">
        <f>VLOOKUP($E142,'NEA Backsheet'!$D$7:$M$184,M$10,0)</f>
        <v>4255.4054048205508</v>
      </c>
      <c r="N142" s="73">
        <f>VLOOKUP($E142,'Population All (2014)'!$D$11:$I$188,N$10,0)</f>
        <v>196729.30100000001</v>
      </c>
      <c r="O142" s="74">
        <f t="shared" si="14"/>
        <v>2163.07656418733</v>
      </c>
      <c r="P142" s="72">
        <f>VLOOKUP($E142,'NEA Backsheet'!$D$7:$M$184,P$10,0)</f>
        <v>4301.8263260431149</v>
      </c>
      <c r="Q142" s="73">
        <f>VLOOKUP($E142,'Population All (2014)'!$D$11:$I$188,Q$10,0)</f>
        <v>199715.24600000001</v>
      </c>
      <c r="R142" s="74">
        <f t="shared" si="15"/>
        <v>2153.9799350336602</v>
      </c>
      <c r="S142" s="72">
        <f>VLOOKUP($E142,'NEA Backsheet'!$D$190:$M$367,S$10,0)</f>
        <v>3777.3361958382379</v>
      </c>
      <c r="T142" s="73">
        <f>VLOOKUP($E142,'Population All (2014)'!$D$11:$I$188,T$10,0)</f>
        <v>199715.24600000001</v>
      </c>
      <c r="U142" s="74">
        <f t="shared" si="16"/>
        <v>1891.3609609144401</v>
      </c>
      <c r="V142" s="72">
        <f>VLOOKUP($E142,'NEA Backsheet'!$D$190:$M$367,V$10,0)</f>
        <v>3726.506685411267</v>
      </c>
      <c r="W142" s="73">
        <f>VLOOKUP($E142,'Population All (2014)'!$D$11:$I$188,W$10,0)</f>
        <v>199715.24600000001</v>
      </c>
      <c r="X142" s="74">
        <f t="shared" si="17"/>
        <v>1865.9099693426845</v>
      </c>
      <c r="Y142" s="72">
        <f>VLOOKUP($E142,'NEA Backsheet'!$D$190:$M$367,Y$10,0)</f>
        <v>4120.5174156302992</v>
      </c>
      <c r="Z142" s="73">
        <f>VLOOKUP($E142,'Population All (2014)'!$D$11:$I$188,Z$10,0)</f>
        <v>199715.24600000001</v>
      </c>
      <c r="AA142" s="74">
        <f t="shared" si="18"/>
        <v>2063.196224703996</v>
      </c>
      <c r="AB142" s="72">
        <f>VLOOKUP($E142,'NEA Backsheet'!$D$190:$M$367,AB$10,0)</f>
        <v>4113.6688713417252</v>
      </c>
      <c r="AC142" s="73">
        <f>VLOOKUP($E142,'Population All (2014)'!$D$11:$I$188,AC$10,0)</f>
        <v>202578.715</v>
      </c>
      <c r="AD142" s="74">
        <f t="shared" si="19"/>
        <v>2030.6520708958615</v>
      </c>
      <c r="AE142" s="72">
        <f>VLOOKUP($E142,'NEA Backsheet'!$D$7:$M$184,AE$10,0)</f>
        <v>4283.0519472302958</v>
      </c>
      <c r="AF142" s="73">
        <f>VLOOKUP($E142,'Population All (2014)'!$D$11:$I$188,AF$10,0)</f>
        <v>199715.24600000001</v>
      </c>
      <c r="AG142" s="74">
        <f t="shared" si="20"/>
        <v>2144.5793613724891</v>
      </c>
      <c r="AH142" s="72">
        <f>VLOOKUP($E142,'NEA Backsheet'!$D$7:$M$184,AH$10,0)</f>
        <v>4124.0571148322706</v>
      </c>
      <c r="AI142" s="73">
        <f>VLOOKUP($E142,'Population All (2014)'!$D$11:$I$188,AI$10,0)</f>
        <v>199715.24600000001</v>
      </c>
      <c r="AJ142" s="74">
        <f t="shared" si="21"/>
        <v>2064.9685977565632</v>
      </c>
      <c r="AK142" s="72">
        <f>VLOOKUP($E142,'NEA Backsheet'!$D$7:$M$184,AK$10,0)</f>
        <v>4338.4592284842483</v>
      </c>
      <c r="AL142" s="73">
        <f>VLOOKUP($E142,'Population All (2014)'!$D$11:$I$188,AL$10,0)</f>
        <v>199715.24600000001</v>
      </c>
      <c r="AM142" s="74">
        <f t="shared" si="22"/>
        <v>2172.3225018505836</v>
      </c>
      <c r="AN142" s="72">
        <f>VLOOKUP($E142,'NEA Backsheet'!$D$7:$M$184,AN$10,0)</f>
        <v>4237.463451698266</v>
      </c>
      <c r="AO142" s="73">
        <f>VLOOKUP($E142,'Population All (2014)'!$D$11:$I$188,AO$10,0)</f>
        <v>202578.715</v>
      </c>
      <c r="AP142" s="74">
        <f t="shared" si="23"/>
        <v>2091.7614428042289</v>
      </c>
      <c r="AT142" s="26"/>
    </row>
    <row r="143" spans="1:46" ht="16.5" customHeight="1">
      <c r="A143" s="26"/>
      <c r="B143" s="42" t="s">
        <v>16</v>
      </c>
      <c r="C143" s="43" t="s">
        <v>26</v>
      </c>
      <c r="D143" s="45" t="s">
        <v>466</v>
      </c>
      <c r="E143" s="56" t="s">
        <v>267</v>
      </c>
      <c r="F143" s="57" t="s">
        <v>268</v>
      </c>
      <c r="G143" s="72">
        <f>VLOOKUP($E143,'NEA Backsheet'!$D$7:$M$184,G$10,0)</f>
        <v>6983.4072767360767</v>
      </c>
      <c r="H143" s="73">
        <f>VLOOKUP($E143,'Population All (2014)'!$D$11:$I$188,H$10,0)</f>
        <v>213334.845</v>
      </c>
      <c r="I143" s="74">
        <f t="shared" si="12"/>
        <v>3273.448965515257</v>
      </c>
      <c r="J143" s="72">
        <f>VLOOKUP($E143,'NEA Backsheet'!$D$7:$M$184,J$10,0)</f>
        <v>6569.8233726442877</v>
      </c>
      <c r="K143" s="73">
        <f>VLOOKUP($E143,'Population All (2014)'!$D$11:$I$188,K$10,0)</f>
        <v>213334.845</v>
      </c>
      <c r="L143" s="74">
        <f t="shared" si="13"/>
        <v>3079.5828841951661</v>
      </c>
      <c r="M143" s="72">
        <f>VLOOKUP($E143,'NEA Backsheet'!$D$7:$M$184,M$10,0)</f>
        <v>6643.6381883700578</v>
      </c>
      <c r="N143" s="73">
        <f>VLOOKUP($E143,'Population All (2014)'!$D$11:$I$188,N$10,0)</f>
        <v>213334.845</v>
      </c>
      <c r="O143" s="74">
        <f t="shared" si="14"/>
        <v>3114.1833338899969</v>
      </c>
      <c r="P143" s="72">
        <f>VLOOKUP($E143,'NEA Backsheet'!$D$7:$M$184,P$10,0)</f>
        <v>6593.4071384000335</v>
      </c>
      <c r="Q143" s="73">
        <f>VLOOKUP($E143,'Population All (2014)'!$D$11:$I$188,Q$10,0)</f>
        <v>213785.035</v>
      </c>
      <c r="R143" s="74">
        <f t="shared" si="15"/>
        <v>3084.1294099000115</v>
      </c>
      <c r="S143" s="72">
        <f>VLOOKUP($E143,'NEA Backsheet'!$D$190:$M$367,S$10,0)</f>
        <v>6428.6228291481648</v>
      </c>
      <c r="T143" s="73">
        <f>VLOOKUP($E143,'Population All (2014)'!$D$11:$I$188,T$10,0)</f>
        <v>213785.035</v>
      </c>
      <c r="U143" s="74">
        <f t="shared" si="16"/>
        <v>3007.0499692123749</v>
      </c>
      <c r="V143" s="72">
        <f>VLOOKUP($E143,'NEA Backsheet'!$D$190:$M$367,V$10,0)</f>
        <v>6192.8161926772991</v>
      </c>
      <c r="W143" s="73">
        <f>VLOOKUP($E143,'Population All (2014)'!$D$11:$I$188,W$10,0)</f>
        <v>213785.035</v>
      </c>
      <c r="X143" s="74">
        <f t="shared" si="17"/>
        <v>2896.7491539701546</v>
      </c>
      <c r="Y143" s="72">
        <f>VLOOKUP($E143,'NEA Backsheet'!$D$190:$M$367,Y$10,0)</f>
        <v>6644.7839634772154</v>
      </c>
      <c r="Z143" s="73">
        <f>VLOOKUP($E143,'Population All (2014)'!$D$11:$I$188,Z$10,0)</f>
        <v>213785.035</v>
      </c>
      <c r="AA143" s="74">
        <f t="shared" si="18"/>
        <v>3108.1614124567768</v>
      </c>
      <c r="AB143" s="72">
        <f>VLOOKUP($E143,'NEA Backsheet'!$D$190:$M$367,AB$10,0)</f>
        <v>6538.0015702829169</v>
      </c>
      <c r="AC143" s="73">
        <f>VLOOKUP($E143,'Population All (2014)'!$D$11:$I$188,AC$10,0)</f>
        <v>214276.28700000001</v>
      </c>
      <c r="AD143" s="74">
        <f t="shared" si="19"/>
        <v>3051.2016340300484</v>
      </c>
      <c r="AE143" s="72">
        <f>VLOOKUP($E143,'NEA Backsheet'!$D$7:$M$184,AE$10,0)</f>
        <v>6521.1931292815943</v>
      </c>
      <c r="AF143" s="73">
        <f>VLOOKUP($E143,'Population All (2014)'!$D$11:$I$188,AF$10,0)</f>
        <v>213785.035</v>
      </c>
      <c r="AG143" s="74">
        <f t="shared" si="20"/>
        <v>3050.3506147105172</v>
      </c>
      <c r="AH143" s="72">
        <f>VLOOKUP($E143,'NEA Backsheet'!$D$7:$M$184,AH$10,0)</f>
        <v>6621.3410236497466</v>
      </c>
      <c r="AI143" s="73">
        <f>VLOOKUP($E143,'Population All (2014)'!$D$11:$I$188,AI$10,0)</f>
        <v>213785.035</v>
      </c>
      <c r="AJ143" s="74">
        <f t="shared" si="21"/>
        <v>3097.1957525697467</v>
      </c>
      <c r="AK143" s="72">
        <f>VLOOKUP($E143,'NEA Backsheet'!$D$7:$M$184,AK$10,0)</f>
        <v>6990.375421108145</v>
      </c>
      <c r="AL143" s="73">
        <f>VLOOKUP($E143,'Population All (2014)'!$D$11:$I$188,AL$10,0)</f>
        <v>213785.035</v>
      </c>
      <c r="AM143" s="74">
        <f t="shared" si="22"/>
        <v>3269.815130468859</v>
      </c>
      <c r="AN143" s="72">
        <f>VLOOKUP($E143,'NEA Backsheet'!$D$7:$M$184,AN$10,0)</f>
        <v>6871.6007470990289</v>
      </c>
      <c r="AO143" s="73">
        <f>VLOOKUP($E143,'Population All (2014)'!$D$11:$I$188,AO$10,0)</f>
        <v>214276.28700000001</v>
      </c>
      <c r="AP143" s="74">
        <f t="shared" si="23"/>
        <v>3206.8880991479136</v>
      </c>
      <c r="AT143" s="26"/>
    </row>
    <row r="144" spans="1:46" ht="16.5" customHeight="1">
      <c r="A144" s="26"/>
      <c r="B144" s="42" t="s">
        <v>16</v>
      </c>
      <c r="C144" s="43" t="s">
        <v>28</v>
      </c>
      <c r="D144" s="45" t="s">
        <v>42</v>
      </c>
      <c r="E144" s="56" t="s">
        <v>269</v>
      </c>
      <c r="F144" s="57" t="s">
        <v>270</v>
      </c>
      <c r="G144" s="72">
        <f>VLOOKUP($E144,'NEA Backsheet'!$D$7:$M$184,G$10,0)</f>
        <v>7423.7264786709175</v>
      </c>
      <c r="H144" s="73">
        <f>VLOOKUP($E144,'Population All (2014)'!$D$11:$I$188,H$10,0)</f>
        <v>260653.133</v>
      </c>
      <c r="I144" s="74">
        <f t="shared" ref="I144:I191" si="24">(G144/H144)*100000</f>
        <v>2848.1247830122638</v>
      </c>
      <c r="J144" s="72">
        <f>VLOOKUP($E144,'NEA Backsheet'!$D$7:$M$184,J$10,0)</f>
        <v>7453.3668874453315</v>
      </c>
      <c r="K144" s="73">
        <f>VLOOKUP($E144,'Population All (2014)'!$D$11:$I$188,K$10,0)</f>
        <v>260653.133</v>
      </c>
      <c r="L144" s="74">
        <f t="shared" ref="L144:L191" si="25">(J144/K144)*100000</f>
        <v>2859.4963742274804</v>
      </c>
      <c r="M144" s="72">
        <f>VLOOKUP($E144,'NEA Backsheet'!$D$7:$M$184,M$10,0)</f>
        <v>7053.3790129083118</v>
      </c>
      <c r="N144" s="73">
        <f>VLOOKUP($E144,'Population All (2014)'!$D$11:$I$188,N$10,0)</f>
        <v>260653.133</v>
      </c>
      <c r="O144" s="74">
        <f t="shared" ref="O144:O191" si="26">(M144/N144)*100000</f>
        <v>2706.0403731683946</v>
      </c>
      <c r="P144" s="72">
        <f>VLOOKUP($E144,'NEA Backsheet'!$D$7:$M$184,P$10,0)</f>
        <v>7033.3802595651068</v>
      </c>
      <c r="Q144" s="73">
        <f>VLOOKUP($E144,'Population All (2014)'!$D$11:$I$188,Q$10,0)</f>
        <v>261411.94699999999</v>
      </c>
      <c r="R144" s="74">
        <f t="shared" ref="R144:R191" si="27">(P144/Q144)*100000</f>
        <v>2690.5351267534484</v>
      </c>
      <c r="S144" s="72">
        <f>VLOOKUP($E144,'NEA Backsheet'!$D$190:$M$367,S$10,0)</f>
        <v>7338.8997425268599</v>
      </c>
      <c r="T144" s="73">
        <f>VLOOKUP($E144,'Population All (2014)'!$D$11:$I$188,T$10,0)</f>
        <v>261411.94699999999</v>
      </c>
      <c r="U144" s="74">
        <f t="shared" ref="U144:U191" si="28">(S144/T144)*100000</f>
        <v>2807.4079347746338</v>
      </c>
      <c r="V144" s="72">
        <f>VLOOKUP($E144,'NEA Backsheet'!$D$190:$M$367,V$10,0)</f>
        <v>7098.653295000292</v>
      </c>
      <c r="W144" s="73">
        <f>VLOOKUP($E144,'Population All (2014)'!$D$11:$I$188,W$10,0)</f>
        <v>261411.94699999999</v>
      </c>
      <c r="X144" s="74">
        <f t="shared" ref="X144:X191" si="29">(V144/W144)*100000</f>
        <v>2715.5045423384158</v>
      </c>
      <c r="Y144" s="72">
        <f>VLOOKUP($E144,'NEA Backsheet'!$D$190:$M$367,Y$10,0)</f>
        <v>7604.245373004539</v>
      </c>
      <c r="Z144" s="73">
        <f>VLOOKUP($E144,'Population All (2014)'!$D$11:$I$188,Z$10,0)</f>
        <v>261411.94699999999</v>
      </c>
      <c r="AA144" s="74">
        <f t="shared" ref="AA144:AA191" si="30">(Y144/Z144)*100000</f>
        <v>2908.912718133934</v>
      </c>
      <c r="AB144" s="72">
        <f>VLOOKUP($E144,'NEA Backsheet'!$D$190:$M$367,AB$10,0)</f>
        <v>7374.8783523646352</v>
      </c>
      <c r="AC144" s="73">
        <f>VLOOKUP($E144,'Population All (2014)'!$D$11:$I$188,AC$10,0)</f>
        <v>262214.91800000001</v>
      </c>
      <c r="AD144" s="74">
        <f t="shared" ref="AD144:AD191" si="31">(AB144/AC144)*100000</f>
        <v>2812.5319522684958</v>
      </c>
      <c r="AE144" s="72">
        <f>VLOOKUP($E144,'NEA Backsheet'!$D$7:$M$184,AE$10,0)</f>
        <v>7000.6434909551026</v>
      </c>
      <c r="AF144" s="73">
        <f>VLOOKUP($E144,'Population All (2014)'!$D$11:$I$188,AF$10,0)</f>
        <v>261411.94699999999</v>
      </c>
      <c r="AG144" s="74">
        <f t="shared" ref="AG144:AG191" si="32">(AE144/AF144)*100000</f>
        <v>2678.0120691863799</v>
      </c>
      <c r="AH144" s="72">
        <f>VLOOKUP($E144,'NEA Backsheet'!$D$7:$M$184,AH$10,0)</f>
        <v>6808.100496444762</v>
      </c>
      <c r="AI144" s="73">
        <f>VLOOKUP($E144,'Population All (2014)'!$D$11:$I$188,AI$10,0)</f>
        <v>261411.94699999999</v>
      </c>
      <c r="AJ144" s="74">
        <f t="shared" ref="AJ144:AJ191" si="33">(AH144/AI144)*100000</f>
        <v>2604.3570596430172</v>
      </c>
      <c r="AK144" s="72">
        <f>VLOOKUP($E144,'NEA Backsheet'!$D$7:$M$184,AK$10,0)</f>
        <v>6856.2362877995292</v>
      </c>
      <c r="AL144" s="73">
        <f>VLOOKUP($E144,'Population All (2014)'!$D$11:$I$188,AL$10,0)</f>
        <v>261411.94699999999</v>
      </c>
      <c r="AM144" s="74">
        <f t="shared" ref="AM144:AM191" si="34">(AK144/AL144)*100000</f>
        <v>2622.7708283736279</v>
      </c>
      <c r="AN144" s="72">
        <f>VLOOKUP($E144,'NEA Backsheet'!$D$7:$M$184,AN$10,0)</f>
        <v>7322.3375614443921</v>
      </c>
      <c r="AO144" s="73">
        <f>VLOOKUP($E144,'Population All (2014)'!$D$11:$I$188,AO$10,0)</f>
        <v>262214.91800000001</v>
      </c>
      <c r="AP144" s="74">
        <f t="shared" ref="AP144:AP191" si="35">(AN144/AO144)*100000</f>
        <v>2792.4946518277011</v>
      </c>
      <c r="AT144" s="26"/>
    </row>
    <row r="145" spans="1:46" ht="16.5" customHeight="1">
      <c r="A145" s="26"/>
      <c r="B145" s="42" t="s">
        <v>18</v>
      </c>
      <c r="C145" s="43" t="s">
        <v>30</v>
      </c>
      <c r="D145" s="45" t="s">
        <v>52</v>
      </c>
      <c r="E145" s="56" t="s">
        <v>271</v>
      </c>
      <c r="F145" s="57" t="s">
        <v>272</v>
      </c>
      <c r="G145" s="72">
        <f>VLOOKUP($E145,'NEA Backsheet'!$D$7:$M$184,G$10,0)</f>
        <v>836.47584304362954</v>
      </c>
      <c r="H145" s="73">
        <f>VLOOKUP($E145,'Population All (2014)'!$D$11:$I$188,H$10,0)</f>
        <v>37935.400999999998</v>
      </c>
      <c r="I145" s="74">
        <f t="shared" si="24"/>
        <v>2205.0006616343121</v>
      </c>
      <c r="J145" s="72">
        <f>VLOOKUP($E145,'NEA Backsheet'!$D$7:$M$184,J$10,0)</f>
        <v>836.12742227394858</v>
      </c>
      <c r="K145" s="73">
        <f>VLOOKUP($E145,'Population All (2014)'!$D$11:$I$188,K$10,0)</f>
        <v>37935.400999999998</v>
      </c>
      <c r="L145" s="74">
        <f t="shared" si="25"/>
        <v>2204.0822035173655</v>
      </c>
      <c r="M145" s="72">
        <f>VLOOKUP($E145,'NEA Backsheet'!$D$7:$M$184,M$10,0)</f>
        <v>878.82413344910276</v>
      </c>
      <c r="N145" s="73">
        <f>VLOOKUP($E145,'Population All (2014)'!$D$11:$I$188,N$10,0)</f>
        <v>37935.400999999998</v>
      </c>
      <c r="O145" s="74">
        <f t="shared" si="26"/>
        <v>2316.6333036761698</v>
      </c>
      <c r="P145" s="72">
        <f>VLOOKUP($E145,'NEA Backsheet'!$D$7:$M$184,P$10,0)</f>
        <v>865.18860053362062</v>
      </c>
      <c r="Q145" s="73">
        <f>VLOOKUP($E145,'Population All (2014)'!$D$11:$I$188,Q$10,0)</f>
        <v>37965.917000000001</v>
      </c>
      <c r="R145" s="74">
        <f t="shared" si="27"/>
        <v>2278.8560606441315</v>
      </c>
      <c r="S145" s="72">
        <f>VLOOKUP($E145,'NEA Backsheet'!$D$190:$M$367,S$10,0)</f>
        <v>845.49621251751444</v>
      </c>
      <c r="T145" s="73">
        <f>VLOOKUP($E145,'Population All (2014)'!$D$11:$I$188,T$10,0)</f>
        <v>37965.917000000001</v>
      </c>
      <c r="U145" s="74">
        <f t="shared" si="28"/>
        <v>2226.9874648820269</v>
      </c>
      <c r="V145" s="72">
        <f>VLOOKUP($E145,'NEA Backsheet'!$D$190:$M$367,V$10,0)</f>
        <v>867.18167454522882</v>
      </c>
      <c r="W145" s="73">
        <f>VLOOKUP($E145,'Population All (2014)'!$D$11:$I$188,W$10,0)</f>
        <v>37965.917000000001</v>
      </c>
      <c r="X145" s="74">
        <f t="shared" si="29"/>
        <v>2284.1057007663712</v>
      </c>
      <c r="Y145" s="72">
        <f>VLOOKUP($E145,'NEA Backsheet'!$D$190:$M$367,Y$10,0)</f>
        <v>861.28353789090011</v>
      </c>
      <c r="Z145" s="73">
        <f>VLOOKUP($E145,'Population All (2014)'!$D$11:$I$188,Z$10,0)</f>
        <v>37965.917000000001</v>
      </c>
      <c r="AA145" s="74">
        <f t="shared" si="30"/>
        <v>2268.5703545390465</v>
      </c>
      <c r="AB145" s="72">
        <f>VLOOKUP($E145,'NEA Backsheet'!$D$190:$M$367,AB$10,0)</f>
        <v>857.64029404483131</v>
      </c>
      <c r="AC145" s="73">
        <f>VLOOKUP($E145,'Population All (2014)'!$D$11:$I$188,AC$10,0)</f>
        <v>38000.228000000003</v>
      </c>
      <c r="AD145" s="74">
        <f t="shared" si="31"/>
        <v>2256.9346006156366</v>
      </c>
      <c r="AE145" s="72">
        <f>VLOOKUP($E145,'NEA Backsheet'!$D$7:$M$184,AE$10,0)</f>
        <v>882.92619380702524</v>
      </c>
      <c r="AF145" s="73">
        <f>VLOOKUP($E145,'Population All (2014)'!$D$11:$I$188,AF$10,0)</f>
        <v>37965.917000000001</v>
      </c>
      <c r="AG145" s="74">
        <f t="shared" si="32"/>
        <v>2325.5758416345516</v>
      </c>
      <c r="AH145" s="72">
        <f>VLOOKUP($E145,'NEA Backsheet'!$D$7:$M$184,AH$10,0)</f>
        <v>843.82103026468224</v>
      </c>
      <c r="AI145" s="73">
        <f>VLOOKUP($E145,'Population All (2014)'!$D$11:$I$188,AI$10,0)</f>
        <v>37965.917000000001</v>
      </c>
      <c r="AJ145" s="74">
        <f t="shared" si="33"/>
        <v>2222.5751330191292</v>
      </c>
      <c r="AK145" s="72">
        <f>VLOOKUP($E145,'NEA Backsheet'!$D$7:$M$184,AK$10,0)</f>
        <v>879.54368369166241</v>
      </c>
      <c r="AL145" s="73">
        <f>VLOOKUP($E145,'Population All (2014)'!$D$11:$I$188,AL$10,0)</f>
        <v>37965.917000000001</v>
      </c>
      <c r="AM145" s="74">
        <f t="shared" si="34"/>
        <v>2316.6665082570303</v>
      </c>
      <c r="AN145" s="72">
        <f>VLOOKUP($E145,'NEA Backsheet'!$D$7:$M$184,AN$10,0)</f>
        <v>888.52520517240669</v>
      </c>
      <c r="AO145" s="73">
        <f>VLOOKUP($E145,'Population All (2014)'!$D$11:$I$188,AO$10,0)</f>
        <v>38000.228000000003</v>
      </c>
      <c r="AP145" s="74">
        <f t="shared" si="35"/>
        <v>2338.2101948767427</v>
      </c>
      <c r="AT145" s="26"/>
    </row>
    <row r="146" spans="1:46" ht="16.5" customHeight="1">
      <c r="A146" s="26"/>
      <c r="B146" s="42" t="s">
        <v>16</v>
      </c>
      <c r="C146" s="43" t="s">
        <v>26</v>
      </c>
      <c r="D146" s="45" t="s">
        <v>466</v>
      </c>
      <c r="E146" s="56" t="s">
        <v>273</v>
      </c>
      <c r="F146" s="57" t="s">
        <v>274</v>
      </c>
      <c r="G146" s="72">
        <f>VLOOKUP($E146,'NEA Backsheet'!$D$7:$M$184,G$10,0)</f>
        <v>8116.0118542057317</v>
      </c>
      <c r="H146" s="73">
        <f>VLOOKUP($E146,'Population All (2014)'!$D$11:$I$188,H$10,0)</f>
        <v>245094.109</v>
      </c>
      <c r="I146" s="74">
        <f t="shared" si="24"/>
        <v>3311.3859355166023</v>
      </c>
      <c r="J146" s="72">
        <f>VLOOKUP($E146,'NEA Backsheet'!$D$7:$M$184,J$10,0)</f>
        <v>8000.5255728308193</v>
      </c>
      <c r="K146" s="73">
        <f>VLOOKUP($E146,'Population All (2014)'!$D$11:$I$188,K$10,0)</f>
        <v>245094.109</v>
      </c>
      <c r="L146" s="74">
        <f t="shared" si="25"/>
        <v>3264.2667771467404</v>
      </c>
      <c r="M146" s="72">
        <f>VLOOKUP($E146,'NEA Backsheet'!$D$7:$M$184,M$10,0)</f>
        <v>8486.65002998813</v>
      </c>
      <c r="N146" s="73">
        <f>VLOOKUP($E146,'Population All (2014)'!$D$11:$I$188,N$10,0)</f>
        <v>245094.109</v>
      </c>
      <c r="O146" s="74">
        <f t="shared" si="26"/>
        <v>3462.6087361357713</v>
      </c>
      <c r="P146" s="72">
        <f>VLOOKUP($E146,'NEA Backsheet'!$D$7:$M$184,P$10,0)</f>
        <v>8579.1497748887468</v>
      </c>
      <c r="Q146" s="73">
        <f>VLOOKUP($E146,'Population All (2014)'!$D$11:$I$188,Q$10,0)</f>
        <v>247928.83499999999</v>
      </c>
      <c r="R146" s="74">
        <f t="shared" si="27"/>
        <v>3460.3275471724564</v>
      </c>
      <c r="S146" s="72">
        <f>VLOOKUP($E146,'NEA Backsheet'!$D$190:$M$367,S$10,0)</f>
        <v>7848.7910251897747</v>
      </c>
      <c r="T146" s="73">
        <f>VLOOKUP($E146,'Population All (2014)'!$D$11:$I$188,T$10,0)</f>
        <v>247928.83499999999</v>
      </c>
      <c r="U146" s="74">
        <f t="shared" si="28"/>
        <v>3165.7435187761739</v>
      </c>
      <c r="V146" s="72">
        <f>VLOOKUP($E146,'NEA Backsheet'!$D$190:$M$367,V$10,0)</f>
        <v>7732.7651694590559</v>
      </c>
      <c r="W146" s="73">
        <f>VLOOKUP($E146,'Population All (2014)'!$D$11:$I$188,W$10,0)</f>
        <v>247928.83499999999</v>
      </c>
      <c r="X146" s="74">
        <f t="shared" si="29"/>
        <v>3118.9454705658004</v>
      </c>
      <c r="Y146" s="72">
        <f>VLOOKUP($E146,'NEA Backsheet'!$D$190:$M$367,Y$10,0)</f>
        <v>8199.0240733726005</v>
      </c>
      <c r="Z146" s="73">
        <f>VLOOKUP($E146,'Population All (2014)'!$D$11:$I$188,Z$10,0)</f>
        <v>247928.83499999999</v>
      </c>
      <c r="AA146" s="74">
        <f t="shared" si="30"/>
        <v>3307.007058445864</v>
      </c>
      <c r="AB146" s="72">
        <f>VLOOKUP($E146,'NEA Backsheet'!$D$190:$M$367,AB$10,0)</f>
        <v>7862.5499233146684</v>
      </c>
      <c r="AC146" s="73">
        <f>VLOOKUP($E146,'Population All (2014)'!$D$11:$I$188,AC$10,0)</f>
        <v>250616.04</v>
      </c>
      <c r="AD146" s="74">
        <f t="shared" si="31"/>
        <v>3137.2891868033139</v>
      </c>
      <c r="AE146" s="72">
        <f>VLOOKUP($E146,'NEA Backsheet'!$D$7:$M$184,AE$10,0)</f>
        <v>8339.6251457613762</v>
      </c>
      <c r="AF146" s="73">
        <f>VLOOKUP($E146,'Population All (2014)'!$D$11:$I$188,AF$10,0)</f>
        <v>247928.83499999999</v>
      </c>
      <c r="AG146" s="74">
        <f t="shared" si="32"/>
        <v>3363.7173125753511</v>
      </c>
      <c r="AH146" s="72">
        <f>VLOOKUP($E146,'NEA Backsheet'!$D$7:$M$184,AH$10,0)</f>
        <v>8182.6399529773189</v>
      </c>
      <c r="AI146" s="73">
        <f>VLOOKUP($E146,'Population All (2014)'!$D$11:$I$188,AI$10,0)</f>
        <v>247928.83499999999</v>
      </c>
      <c r="AJ146" s="74">
        <f t="shared" si="33"/>
        <v>3300.3986619698021</v>
      </c>
      <c r="AK146" s="72">
        <f>VLOOKUP($E146,'NEA Backsheet'!$D$7:$M$184,AK$10,0)</f>
        <v>8227.8748679506025</v>
      </c>
      <c r="AL146" s="73">
        <f>VLOOKUP($E146,'Population All (2014)'!$D$11:$I$188,AL$10,0)</f>
        <v>247928.83499999999</v>
      </c>
      <c r="AM146" s="74">
        <f t="shared" si="34"/>
        <v>3318.6437825800308</v>
      </c>
      <c r="AN146" s="72">
        <f>VLOOKUP($E146,'NEA Backsheet'!$D$7:$M$184,AN$10,0)</f>
        <v>7730.0312461582389</v>
      </c>
      <c r="AO146" s="73">
        <f>VLOOKUP($E146,'Population All (2014)'!$D$11:$I$188,AO$10,0)</f>
        <v>250616.04</v>
      </c>
      <c r="AP146" s="74">
        <f t="shared" si="35"/>
        <v>3084.4120137554796</v>
      </c>
      <c r="AT146" s="26"/>
    </row>
    <row r="147" spans="1:46" ht="16.5" customHeight="1">
      <c r="A147" s="26"/>
      <c r="B147" s="42" t="s">
        <v>18</v>
      </c>
      <c r="C147" s="43" t="s">
        <v>32</v>
      </c>
      <c r="D147" s="45" t="s">
        <v>50</v>
      </c>
      <c r="E147" s="56" t="s">
        <v>275</v>
      </c>
      <c r="F147" s="57" t="s">
        <v>276</v>
      </c>
      <c r="G147" s="72">
        <f>VLOOKUP($E147,'NEA Backsheet'!$D$7:$M$184,G$10,0)</f>
        <v>9209.9756411478411</v>
      </c>
      <c r="H147" s="73">
        <f>VLOOKUP($E147,'Population All (2014)'!$D$11:$I$188,H$10,0)</f>
        <v>319446.94500000001</v>
      </c>
      <c r="I147" s="74">
        <f t="shared" si="24"/>
        <v>2883.1002409955245</v>
      </c>
      <c r="J147" s="72">
        <f>VLOOKUP($E147,'NEA Backsheet'!$D$7:$M$184,J$10,0)</f>
        <v>9159.3490431357059</v>
      </c>
      <c r="K147" s="73">
        <f>VLOOKUP($E147,'Population All (2014)'!$D$11:$I$188,K$10,0)</f>
        <v>319446.94500000001</v>
      </c>
      <c r="L147" s="74">
        <f t="shared" si="25"/>
        <v>2867.2520387182622</v>
      </c>
      <c r="M147" s="72">
        <f>VLOOKUP($E147,'NEA Backsheet'!$D$7:$M$184,M$10,0)</f>
        <v>9727.4263970131869</v>
      </c>
      <c r="N147" s="73">
        <f>VLOOKUP($E147,'Population All (2014)'!$D$11:$I$188,N$10,0)</f>
        <v>319446.94500000001</v>
      </c>
      <c r="O147" s="74">
        <f t="shared" si="26"/>
        <v>3045.0835574630983</v>
      </c>
      <c r="P147" s="72">
        <f>VLOOKUP($E147,'NEA Backsheet'!$D$7:$M$184,P$10,0)</f>
        <v>9795.2811301149377</v>
      </c>
      <c r="Q147" s="73">
        <f>VLOOKUP($E147,'Population All (2014)'!$D$11:$I$188,Q$10,0)</f>
        <v>322184.69500000001</v>
      </c>
      <c r="R147" s="74">
        <f t="shared" si="27"/>
        <v>3040.2689147338106</v>
      </c>
      <c r="S147" s="72">
        <f>VLOOKUP($E147,'NEA Backsheet'!$D$190:$M$367,S$10,0)</f>
        <v>9403.9539459213429</v>
      </c>
      <c r="T147" s="73">
        <f>VLOOKUP($E147,'Population All (2014)'!$D$11:$I$188,T$10,0)</f>
        <v>322184.69500000001</v>
      </c>
      <c r="U147" s="74">
        <f t="shared" si="28"/>
        <v>2918.8084014733668</v>
      </c>
      <c r="V147" s="72">
        <f>VLOOKUP($E147,'NEA Backsheet'!$D$190:$M$367,V$10,0)</f>
        <v>9653.3341679228233</v>
      </c>
      <c r="W147" s="73">
        <f>VLOOKUP($E147,'Population All (2014)'!$D$11:$I$188,W$10,0)</f>
        <v>322184.69500000001</v>
      </c>
      <c r="X147" s="74">
        <f t="shared" si="29"/>
        <v>2996.2112781064361</v>
      </c>
      <c r="Y147" s="72">
        <f>VLOOKUP($E147,'NEA Backsheet'!$D$190:$M$367,Y$10,0)</f>
        <v>9555.8261476948755</v>
      </c>
      <c r="Z147" s="73">
        <f>VLOOKUP($E147,'Population All (2014)'!$D$11:$I$188,Z$10,0)</f>
        <v>322184.69500000001</v>
      </c>
      <c r="AA147" s="74">
        <f t="shared" si="30"/>
        <v>2965.9466436463949</v>
      </c>
      <c r="AB147" s="72">
        <f>VLOOKUP($E147,'NEA Backsheet'!$D$190:$M$367,AB$10,0)</f>
        <v>9740.1756896603183</v>
      </c>
      <c r="AC147" s="73">
        <f>VLOOKUP($E147,'Population All (2014)'!$D$11:$I$188,AC$10,0)</f>
        <v>324916.44300000003</v>
      </c>
      <c r="AD147" s="74">
        <f t="shared" si="31"/>
        <v>2997.7478516408351</v>
      </c>
      <c r="AE147" s="72">
        <f>VLOOKUP($E147,'NEA Backsheet'!$D$7:$M$184,AE$10,0)</f>
        <v>9312.4294621584377</v>
      </c>
      <c r="AF147" s="73">
        <f>VLOOKUP($E147,'Population All (2014)'!$D$11:$I$188,AF$10,0)</f>
        <v>322184.69500000001</v>
      </c>
      <c r="AG147" s="74">
        <f t="shared" si="32"/>
        <v>2890.4009428996737</v>
      </c>
      <c r="AH147" s="72">
        <f>VLOOKUP($E147,'NEA Backsheet'!$D$7:$M$184,AH$10,0)</f>
        <v>8843.3255818933285</v>
      </c>
      <c r="AI147" s="73">
        <f>VLOOKUP($E147,'Population All (2014)'!$D$11:$I$188,AI$10,0)</f>
        <v>322184.69500000001</v>
      </c>
      <c r="AJ147" s="74">
        <f t="shared" si="33"/>
        <v>2744.8000228233464</v>
      </c>
      <c r="AK147" s="72">
        <f>VLOOKUP($E147,'NEA Backsheet'!$D$7:$M$184,AK$10,0)</f>
        <v>9145.6175765576081</v>
      </c>
      <c r="AL147" s="73">
        <f>VLOOKUP($E147,'Population All (2014)'!$D$11:$I$188,AL$10,0)</f>
        <v>322184.69500000001</v>
      </c>
      <c r="AM147" s="74">
        <f t="shared" si="34"/>
        <v>2838.6257070832021</v>
      </c>
      <c r="AN147" s="72">
        <f>VLOOKUP($E147,'NEA Backsheet'!$D$7:$M$184,AN$10,0)</f>
        <v>8860.4310625693706</v>
      </c>
      <c r="AO147" s="73">
        <f>VLOOKUP($E147,'Population All (2014)'!$D$11:$I$188,AO$10,0)</f>
        <v>324916.44300000003</v>
      </c>
      <c r="AP147" s="74">
        <f t="shared" si="35"/>
        <v>2726.9875851033398</v>
      </c>
      <c r="AT147" s="26"/>
    </row>
    <row r="148" spans="1:46" ht="16.5" customHeight="1">
      <c r="A148" s="26"/>
      <c r="B148" s="42" t="s">
        <v>16</v>
      </c>
      <c r="C148" s="43" t="s">
        <v>26</v>
      </c>
      <c r="D148" s="45" t="s">
        <v>46</v>
      </c>
      <c r="E148" s="56" t="s">
        <v>277</v>
      </c>
      <c r="F148" s="57" t="s">
        <v>278</v>
      </c>
      <c r="G148" s="72">
        <f>VLOOKUP($E148,'NEA Backsheet'!$D$7:$M$184,G$10,0)</f>
        <v>9026.2940723839565</v>
      </c>
      <c r="H148" s="73">
        <f>VLOOKUP($E148,'Population All (2014)'!$D$11:$I$188,H$10,0)</f>
        <v>273463.00199999998</v>
      </c>
      <c r="I148" s="74">
        <f t="shared" si="24"/>
        <v>3300.7368478986991</v>
      </c>
      <c r="J148" s="72">
        <f>VLOOKUP($E148,'NEA Backsheet'!$D$7:$M$184,J$10,0)</f>
        <v>8886.7479929094061</v>
      </c>
      <c r="K148" s="73">
        <f>VLOOKUP($E148,'Population All (2014)'!$D$11:$I$188,K$10,0)</f>
        <v>273463.00199999998</v>
      </c>
      <c r="L148" s="74">
        <f t="shared" si="25"/>
        <v>3249.7076123333886</v>
      </c>
      <c r="M148" s="72">
        <f>VLOOKUP($E148,'NEA Backsheet'!$D$7:$M$184,M$10,0)</f>
        <v>8775.5455234289839</v>
      </c>
      <c r="N148" s="73">
        <f>VLOOKUP($E148,'Population All (2014)'!$D$11:$I$188,N$10,0)</f>
        <v>273463.00199999998</v>
      </c>
      <c r="O148" s="74">
        <f t="shared" si="26"/>
        <v>3209.0430731938591</v>
      </c>
      <c r="P148" s="72">
        <f>VLOOKUP($E148,'NEA Backsheet'!$D$7:$M$184,P$10,0)</f>
        <v>9171.2032225923613</v>
      </c>
      <c r="Q148" s="73">
        <f>VLOOKUP($E148,'Population All (2014)'!$D$11:$I$188,Q$10,0)</f>
        <v>273578.71399999998</v>
      </c>
      <c r="R148" s="74">
        <f t="shared" si="27"/>
        <v>3352.3087701159243</v>
      </c>
      <c r="S148" s="72">
        <f>VLOOKUP($E148,'NEA Backsheet'!$D$190:$M$367,S$10,0)</f>
        <v>9325.5830877112239</v>
      </c>
      <c r="T148" s="73">
        <f>VLOOKUP($E148,'Population All (2014)'!$D$11:$I$188,T$10,0)</f>
        <v>273578.71399999998</v>
      </c>
      <c r="U148" s="74">
        <f t="shared" si="28"/>
        <v>3408.7385496341008</v>
      </c>
      <c r="V148" s="72">
        <f>VLOOKUP($E148,'NEA Backsheet'!$D$190:$M$367,V$10,0)</f>
        <v>8954.6030644944312</v>
      </c>
      <c r="W148" s="73">
        <f>VLOOKUP($E148,'Population All (2014)'!$D$11:$I$188,W$10,0)</f>
        <v>273578.71399999998</v>
      </c>
      <c r="X148" s="74">
        <f t="shared" si="29"/>
        <v>3273.1358860376954</v>
      </c>
      <c r="Y148" s="72">
        <f>VLOOKUP($E148,'NEA Backsheet'!$D$190:$M$367,Y$10,0)</f>
        <v>9728.195213745561</v>
      </c>
      <c r="Z148" s="73">
        <f>VLOOKUP($E148,'Population All (2014)'!$D$11:$I$188,Z$10,0)</f>
        <v>273578.71399999998</v>
      </c>
      <c r="AA148" s="74">
        <f t="shared" si="30"/>
        <v>3555.9035538655107</v>
      </c>
      <c r="AB148" s="72">
        <f>VLOOKUP($E148,'NEA Backsheet'!$D$190:$M$367,AB$10,0)</f>
        <v>9180.5464152631612</v>
      </c>
      <c r="AC148" s="73">
        <f>VLOOKUP($E148,'Population All (2014)'!$D$11:$I$188,AC$10,0)</f>
        <v>273777.924</v>
      </c>
      <c r="AD148" s="74">
        <f t="shared" si="31"/>
        <v>3353.2822081239688</v>
      </c>
      <c r="AE148" s="72">
        <f>VLOOKUP($E148,'NEA Backsheet'!$D$7:$M$184,AE$10,0)</f>
        <v>9270.3320783861654</v>
      </c>
      <c r="AF148" s="73">
        <f>VLOOKUP($E148,'Population All (2014)'!$D$11:$I$188,AF$10,0)</f>
        <v>273578.71399999998</v>
      </c>
      <c r="AG148" s="74">
        <f t="shared" si="32"/>
        <v>3388.5428960625081</v>
      </c>
      <c r="AH148" s="72">
        <f>VLOOKUP($E148,'NEA Backsheet'!$D$7:$M$184,AH$10,0)</f>
        <v>9053.5464548162963</v>
      </c>
      <c r="AI148" s="73">
        <f>VLOOKUP($E148,'Population All (2014)'!$D$11:$I$188,AI$10,0)</f>
        <v>273578.71399999998</v>
      </c>
      <c r="AJ148" s="74">
        <f t="shared" si="33"/>
        <v>3309.302219622356</v>
      </c>
      <c r="AK148" s="72">
        <f>VLOOKUP($E148,'NEA Backsheet'!$D$7:$M$184,AK$10,0)</f>
        <v>8911.8275455241564</v>
      </c>
      <c r="AL148" s="73">
        <f>VLOOKUP($E148,'Population All (2014)'!$D$11:$I$188,AL$10,0)</f>
        <v>273578.71399999998</v>
      </c>
      <c r="AM148" s="74">
        <f t="shared" si="34"/>
        <v>3257.5003424879601</v>
      </c>
      <c r="AN148" s="72">
        <f>VLOOKUP($E148,'NEA Backsheet'!$D$7:$M$184,AN$10,0)</f>
        <v>8845.3244250175758</v>
      </c>
      <c r="AO148" s="73">
        <f>VLOOKUP($E148,'Population All (2014)'!$D$11:$I$188,AO$10,0)</f>
        <v>273777.924</v>
      </c>
      <c r="AP148" s="74">
        <f t="shared" si="35"/>
        <v>3230.8391764332237</v>
      </c>
      <c r="AT148" s="26"/>
    </row>
    <row r="149" spans="1:46" ht="16.5" customHeight="1">
      <c r="A149" s="26"/>
      <c r="B149" s="42" t="s">
        <v>16</v>
      </c>
      <c r="C149" s="43" t="s">
        <v>28</v>
      </c>
      <c r="D149" s="45" t="s">
        <v>42</v>
      </c>
      <c r="E149" s="56" t="s">
        <v>279</v>
      </c>
      <c r="F149" s="57" t="s">
        <v>280</v>
      </c>
      <c r="G149" s="72">
        <f>VLOOKUP($E149,'NEA Backsheet'!$D$7:$M$184,G$10,0)</f>
        <v>14285.932835181202</v>
      </c>
      <c r="H149" s="73">
        <f>VLOOKUP($E149,'Population All (2014)'!$D$11:$I$188,H$10,0)</f>
        <v>568930.245</v>
      </c>
      <c r="I149" s="74">
        <f t="shared" si="24"/>
        <v>2511.0165895963578</v>
      </c>
      <c r="J149" s="72">
        <f>VLOOKUP($E149,'NEA Backsheet'!$D$7:$M$184,J$10,0)</f>
        <v>14238.941517706029</v>
      </c>
      <c r="K149" s="73">
        <f>VLOOKUP($E149,'Population All (2014)'!$D$11:$I$188,K$10,0)</f>
        <v>568930.245</v>
      </c>
      <c r="L149" s="74">
        <f t="shared" si="25"/>
        <v>2502.7569975131187</v>
      </c>
      <c r="M149" s="72">
        <f>VLOOKUP($E149,'NEA Backsheet'!$D$7:$M$184,M$10,0)</f>
        <v>13079.542724329553</v>
      </c>
      <c r="N149" s="73">
        <f>VLOOKUP($E149,'Population All (2014)'!$D$11:$I$188,N$10,0)</f>
        <v>568930.245</v>
      </c>
      <c r="O149" s="74">
        <f t="shared" si="26"/>
        <v>2298.9712428330386</v>
      </c>
      <c r="P149" s="72">
        <f>VLOOKUP($E149,'NEA Backsheet'!$D$7:$M$184,P$10,0)</f>
        <v>12936.504495140611</v>
      </c>
      <c r="Q149" s="73">
        <f>VLOOKUP($E149,'Population All (2014)'!$D$11:$I$188,Q$10,0)</f>
        <v>573519.821</v>
      </c>
      <c r="R149" s="74">
        <f t="shared" si="27"/>
        <v>2255.6333750739909</v>
      </c>
      <c r="S149" s="72">
        <f>VLOOKUP($E149,'NEA Backsheet'!$D$190:$M$367,S$10,0)</f>
        <v>13632.081438842655</v>
      </c>
      <c r="T149" s="73">
        <f>VLOOKUP($E149,'Population All (2014)'!$D$11:$I$188,T$10,0)</f>
        <v>573519.821</v>
      </c>
      <c r="U149" s="74">
        <f t="shared" si="28"/>
        <v>2376.9154856886203</v>
      </c>
      <c r="V149" s="72">
        <f>VLOOKUP($E149,'NEA Backsheet'!$D$190:$M$367,V$10,0)</f>
        <v>13282.268713461564</v>
      </c>
      <c r="W149" s="73">
        <f>VLOOKUP($E149,'Population All (2014)'!$D$11:$I$188,W$10,0)</f>
        <v>573519.821</v>
      </c>
      <c r="X149" s="74">
        <f t="shared" si="29"/>
        <v>2315.9214777097591</v>
      </c>
      <c r="Y149" s="72">
        <f>VLOOKUP($E149,'NEA Backsheet'!$D$190:$M$367,Y$10,0)</f>
        <v>13895.835671125444</v>
      </c>
      <c r="Z149" s="73">
        <f>VLOOKUP($E149,'Population All (2014)'!$D$11:$I$188,Z$10,0)</f>
        <v>573519.821</v>
      </c>
      <c r="AA149" s="74">
        <f t="shared" si="30"/>
        <v>2422.9041721516096</v>
      </c>
      <c r="AB149" s="72">
        <f>VLOOKUP($E149,'NEA Backsheet'!$D$190:$M$367,AB$10,0)</f>
        <v>13358.906877405105</v>
      </c>
      <c r="AC149" s="73">
        <f>VLOOKUP($E149,'Population All (2014)'!$D$11:$I$188,AC$10,0)</f>
        <v>577777.326</v>
      </c>
      <c r="AD149" s="74">
        <f t="shared" si="31"/>
        <v>2312.1203059126456</v>
      </c>
      <c r="AE149" s="72">
        <f>VLOOKUP($E149,'NEA Backsheet'!$D$7:$M$184,AE$10,0)</f>
        <v>13173.699960784985</v>
      </c>
      <c r="AF149" s="73">
        <f>VLOOKUP($E149,'Population All (2014)'!$D$11:$I$188,AF$10,0)</f>
        <v>573519.821</v>
      </c>
      <c r="AG149" s="74">
        <f t="shared" si="32"/>
        <v>2296.9912247871525</v>
      </c>
      <c r="AH149" s="72">
        <f>VLOOKUP($E149,'NEA Backsheet'!$D$7:$M$184,AH$10,0)</f>
        <v>13263.713246988289</v>
      </c>
      <c r="AI149" s="73">
        <f>VLOOKUP($E149,'Population All (2014)'!$D$11:$I$188,AI$10,0)</f>
        <v>573519.821</v>
      </c>
      <c r="AJ149" s="74">
        <f t="shared" si="33"/>
        <v>2312.6861115037709</v>
      </c>
      <c r="AK149" s="72">
        <f>VLOOKUP($E149,'NEA Backsheet'!$D$7:$M$184,AK$10,0)</f>
        <v>13087.254476703338</v>
      </c>
      <c r="AL149" s="73">
        <f>VLOOKUP($E149,'Population All (2014)'!$D$11:$I$188,AL$10,0)</f>
        <v>573519.821</v>
      </c>
      <c r="AM149" s="74">
        <f t="shared" si="34"/>
        <v>2281.9184267919727</v>
      </c>
      <c r="AN149" s="72">
        <f>VLOOKUP($E149,'NEA Backsheet'!$D$7:$M$184,AN$10,0)</f>
        <v>13683.267130175596</v>
      </c>
      <c r="AO149" s="73">
        <f>VLOOKUP($E149,'Population All (2014)'!$D$11:$I$188,AO$10,0)</f>
        <v>577777.326</v>
      </c>
      <c r="AP149" s="74">
        <f t="shared" si="35"/>
        <v>2368.2596243272442</v>
      </c>
      <c r="AT149" s="26"/>
    </row>
    <row r="150" spans="1:46" ht="16.5" customHeight="1">
      <c r="A150" s="26"/>
      <c r="B150" s="42" t="s">
        <v>18</v>
      </c>
      <c r="C150" s="43" t="s">
        <v>32</v>
      </c>
      <c r="D150" s="45" t="s">
        <v>48</v>
      </c>
      <c r="E150" s="56" t="s">
        <v>281</v>
      </c>
      <c r="F150" s="57" t="s">
        <v>282</v>
      </c>
      <c r="G150" s="72">
        <f>VLOOKUP($E150,'NEA Backsheet'!$D$7:$M$184,G$10,0)</f>
        <v>7904.1194121514618</v>
      </c>
      <c r="H150" s="73">
        <f>VLOOKUP($E150,'Population All (2014)'!$D$11:$I$188,H$10,0)</f>
        <v>311190.69799999997</v>
      </c>
      <c r="I150" s="74">
        <f t="shared" si="24"/>
        <v>2539.9600511681947</v>
      </c>
      <c r="J150" s="72">
        <f>VLOOKUP($E150,'NEA Backsheet'!$D$7:$M$184,J$10,0)</f>
        <v>7666.691933446542</v>
      </c>
      <c r="K150" s="73">
        <f>VLOOKUP($E150,'Population All (2014)'!$D$11:$I$188,K$10,0)</f>
        <v>311190.69799999997</v>
      </c>
      <c r="L150" s="74">
        <f t="shared" si="25"/>
        <v>2463.6635936484649</v>
      </c>
      <c r="M150" s="72">
        <f>VLOOKUP($E150,'NEA Backsheet'!$D$7:$M$184,M$10,0)</f>
        <v>8265.1799255134647</v>
      </c>
      <c r="N150" s="73">
        <f>VLOOKUP($E150,'Population All (2014)'!$D$11:$I$188,N$10,0)</f>
        <v>311190.69799999997</v>
      </c>
      <c r="O150" s="74">
        <f t="shared" si="26"/>
        <v>2655.9855351182332</v>
      </c>
      <c r="P150" s="72">
        <f>VLOOKUP($E150,'NEA Backsheet'!$D$7:$M$184,P$10,0)</f>
        <v>8198.5831758769418</v>
      </c>
      <c r="Q150" s="73">
        <f>VLOOKUP($E150,'Population All (2014)'!$D$11:$I$188,Q$10,0)</f>
        <v>312407.804</v>
      </c>
      <c r="R150" s="74">
        <f t="shared" si="27"/>
        <v>2624.3208623165324</v>
      </c>
      <c r="S150" s="72">
        <f>VLOOKUP($E150,'NEA Backsheet'!$D$190:$M$367,S$10,0)</f>
        <v>8147.5693526627492</v>
      </c>
      <c r="T150" s="73">
        <f>VLOOKUP($E150,'Population All (2014)'!$D$11:$I$188,T$10,0)</f>
        <v>312407.804</v>
      </c>
      <c r="U150" s="74">
        <f t="shared" si="28"/>
        <v>2607.9916213177403</v>
      </c>
      <c r="V150" s="72">
        <f>VLOOKUP($E150,'NEA Backsheet'!$D$190:$M$367,V$10,0)</f>
        <v>7897.0629469694368</v>
      </c>
      <c r="W150" s="73">
        <f>VLOOKUP($E150,'Population All (2014)'!$D$11:$I$188,W$10,0)</f>
        <v>312407.804</v>
      </c>
      <c r="X150" s="74">
        <f t="shared" si="29"/>
        <v>2527.8059145313273</v>
      </c>
      <c r="Y150" s="72">
        <f>VLOOKUP($E150,'NEA Backsheet'!$D$190:$M$367,Y$10,0)</f>
        <v>8349.4042950059029</v>
      </c>
      <c r="Z150" s="73">
        <f>VLOOKUP($E150,'Population All (2014)'!$D$11:$I$188,Z$10,0)</f>
        <v>312407.804</v>
      </c>
      <c r="AA150" s="74">
        <f t="shared" si="30"/>
        <v>2672.5978634662733</v>
      </c>
      <c r="AB150" s="72">
        <f>VLOOKUP($E150,'NEA Backsheet'!$D$190:$M$367,AB$10,0)</f>
        <v>7868.1242440156875</v>
      </c>
      <c r="AC150" s="73">
        <f>VLOOKUP($E150,'Population All (2014)'!$D$11:$I$188,AC$10,0)</f>
        <v>313663.31599999999</v>
      </c>
      <c r="AD150" s="74">
        <f t="shared" si="31"/>
        <v>2508.4617303528371</v>
      </c>
      <c r="AE150" s="72">
        <f>VLOOKUP($E150,'NEA Backsheet'!$D$7:$M$184,AE$10,0)</f>
        <v>8208.4346528690057</v>
      </c>
      <c r="AF150" s="73">
        <f>VLOOKUP($E150,'Population All (2014)'!$D$11:$I$188,AF$10,0)</f>
        <v>312407.804</v>
      </c>
      <c r="AG150" s="74">
        <f t="shared" si="32"/>
        <v>2627.4742652936434</v>
      </c>
      <c r="AH150" s="72">
        <f>VLOOKUP($E150,'NEA Backsheet'!$D$7:$M$184,AH$10,0)</f>
        <v>8222.5235782784639</v>
      </c>
      <c r="AI150" s="73">
        <f>VLOOKUP($E150,'Population All (2014)'!$D$11:$I$188,AI$10,0)</f>
        <v>312407.804</v>
      </c>
      <c r="AJ150" s="74">
        <f t="shared" si="33"/>
        <v>2631.9840519343952</v>
      </c>
      <c r="AK150" s="72">
        <f>VLOOKUP($E150,'NEA Backsheet'!$D$7:$M$184,AK$10,0)</f>
        <v>8556.1109339678187</v>
      </c>
      <c r="AL150" s="73">
        <f>VLOOKUP($E150,'Population All (2014)'!$D$11:$I$188,AL$10,0)</f>
        <v>312407.804</v>
      </c>
      <c r="AM150" s="74">
        <f t="shared" si="34"/>
        <v>2738.763508599106</v>
      </c>
      <c r="AN150" s="72">
        <f>VLOOKUP($E150,'NEA Backsheet'!$D$7:$M$184,AN$10,0)</f>
        <v>8386.0499897632744</v>
      </c>
      <c r="AO150" s="73">
        <f>VLOOKUP($E150,'Population All (2014)'!$D$11:$I$188,AO$10,0)</f>
        <v>313663.31599999999</v>
      </c>
      <c r="AP150" s="74">
        <f t="shared" si="35"/>
        <v>2673.5832856409879</v>
      </c>
      <c r="AT150" s="26"/>
    </row>
    <row r="151" spans="1:46" ht="16.5" customHeight="1">
      <c r="A151" s="26"/>
      <c r="B151" s="42" t="s">
        <v>22</v>
      </c>
      <c r="C151" s="43" t="s">
        <v>38</v>
      </c>
      <c r="D151" s="45" t="s">
        <v>60</v>
      </c>
      <c r="E151" s="56" t="s">
        <v>283</v>
      </c>
      <c r="F151" s="57" t="s">
        <v>284</v>
      </c>
      <c r="G151" s="72">
        <f>VLOOKUP($E151,'NEA Backsheet'!$D$7:$M$184,G$10,0)</f>
        <v>3872.3642306396205</v>
      </c>
      <c r="H151" s="73">
        <f>VLOOKUP($E151,'Population All (2014)'!$D$11:$I$188,H$10,0)</f>
        <v>146303.734</v>
      </c>
      <c r="I151" s="74">
        <f t="shared" si="24"/>
        <v>2646.797948875058</v>
      </c>
      <c r="J151" s="72">
        <f>VLOOKUP($E151,'NEA Backsheet'!$D$7:$M$184,J$10,0)</f>
        <v>4100.7106725760414</v>
      </c>
      <c r="K151" s="73">
        <f>VLOOKUP($E151,'Population All (2014)'!$D$11:$I$188,K$10,0)</f>
        <v>146303.734</v>
      </c>
      <c r="L151" s="74">
        <f t="shared" si="25"/>
        <v>2802.8749235997229</v>
      </c>
      <c r="M151" s="72">
        <f>VLOOKUP($E151,'NEA Backsheet'!$D$7:$M$184,M$10,0)</f>
        <v>4564.4009494746024</v>
      </c>
      <c r="N151" s="73">
        <f>VLOOKUP($E151,'Population All (2014)'!$D$11:$I$188,N$10,0)</f>
        <v>146303.734</v>
      </c>
      <c r="O151" s="74">
        <f t="shared" si="26"/>
        <v>3119.8116580364263</v>
      </c>
      <c r="P151" s="72">
        <f>VLOOKUP($E151,'NEA Backsheet'!$D$7:$M$184,P$10,0)</f>
        <v>4599.6316948530339</v>
      </c>
      <c r="Q151" s="73">
        <f>VLOOKUP($E151,'Population All (2014)'!$D$11:$I$188,Q$10,0)</f>
        <v>147820.55900000001</v>
      </c>
      <c r="R151" s="74">
        <f t="shared" si="27"/>
        <v>3111.6319177584992</v>
      </c>
      <c r="S151" s="72">
        <f>VLOOKUP($E151,'NEA Backsheet'!$D$190:$M$367,S$10,0)</f>
        <v>4133.8184821584928</v>
      </c>
      <c r="T151" s="73">
        <f>VLOOKUP($E151,'Population All (2014)'!$D$11:$I$188,T$10,0)</f>
        <v>147820.55900000001</v>
      </c>
      <c r="U151" s="74">
        <f t="shared" si="28"/>
        <v>2796.511195819854</v>
      </c>
      <c r="V151" s="72">
        <f>VLOOKUP($E151,'NEA Backsheet'!$D$190:$M$367,V$10,0)</f>
        <v>4273.2754825195098</v>
      </c>
      <c r="W151" s="73">
        <f>VLOOKUP($E151,'Population All (2014)'!$D$11:$I$188,W$10,0)</f>
        <v>147820.55900000001</v>
      </c>
      <c r="X151" s="74">
        <f t="shared" si="29"/>
        <v>2890.8532828099437</v>
      </c>
      <c r="Y151" s="72">
        <f>VLOOKUP($E151,'NEA Backsheet'!$D$190:$M$367,Y$10,0)</f>
        <v>4510.5373098145747</v>
      </c>
      <c r="Z151" s="73">
        <f>VLOOKUP($E151,'Population All (2014)'!$D$11:$I$188,Z$10,0)</f>
        <v>147820.55900000001</v>
      </c>
      <c r="AA151" s="74">
        <f t="shared" si="30"/>
        <v>3051.3599328321943</v>
      </c>
      <c r="AB151" s="72">
        <f>VLOOKUP($E151,'NEA Backsheet'!$D$190:$M$367,AB$10,0)</f>
        <v>4122.2418879856905</v>
      </c>
      <c r="AC151" s="73">
        <f>VLOOKUP($E151,'Population All (2014)'!$D$11:$I$188,AC$10,0)</f>
        <v>149284.804</v>
      </c>
      <c r="AD151" s="74">
        <f t="shared" si="31"/>
        <v>2761.3271930783326</v>
      </c>
      <c r="AE151" s="72">
        <f>VLOOKUP($E151,'NEA Backsheet'!$D$7:$M$184,AE$10,0)</f>
        <v>4560.4890828594316</v>
      </c>
      <c r="AF151" s="73">
        <f>VLOOKUP($E151,'Population All (2014)'!$D$11:$I$188,AF$10,0)</f>
        <v>147820.55900000001</v>
      </c>
      <c r="AG151" s="74">
        <f t="shared" si="32"/>
        <v>3085.1521017854029</v>
      </c>
      <c r="AH151" s="72">
        <f>VLOOKUP($E151,'NEA Backsheet'!$D$7:$M$184,AH$10,0)</f>
        <v>4766.5584259516627</v>
      </c>
      <c r="AI151" s="73">
        <f>VLOOKUP($E151,'Population All (2014)'!$D$11:$I$188,AI$10,0)</f>
        <v>147820.55900000001</v>
      </c>
      <c r="AJ151" s="74">
        <f t="shared" si="33"/>
        <v>3224.5571645765881</v>
      </c>
      <c r="AK151" s="72">
        <f>VLOOKUP($E151,'NEA Backsheet'!$D$7:$M$184,AK$10,0)</f>
        <v>5170.7169502639381</v>
      </c>
      <c r="AL151" s="73">
        <f>VLOOKUP($E151,'Population All (2014)'!$D$11:$I$188,AL$10,0)</f>
        <v>147820.55900000001</v>
      </c>
      <c r="AM151" s="74">
        <f t="shared" si="34"/>
        <v>3497.968743484415</v>
      </c>
      <c r="AN151" s="72">
        <f>VLOOKUP($E151,'NEA Backsheet'!$D$7:$M$184,AN$10,0)</f>
        <v>4816.3133958649705</v>
      </c>
      <c r="AO151" s="73">
        <f>VLOOKUP($E151,'Population All (2014)'!$D$11:$I$188,AO$10,0)</f>
        <v>149284.804</v>
      </c>
      <c r="AP151" s="74">
        <f t="shared" si="35"/>
        <v>3226.2583108358235</v>
      </c>
      <c r="AT151" s="26"/>
    </row>
    <row r="152" spans="1:46" ht="16.5" customHeight="1">
      <c r="A152" s="26"/>
      <c r="B152" s="42" t="s">
        <v>18</v>
      </c>
      <c r="C152" s="43" t="s">
        <v>32</v>
      </c>
      <c r="D152" s="45" t="s">
        <v>50</v>
      </c>
      <c r="E152" s="56" t="s">
        <v>285</v>
      </c>
      <c r="F152" s="57" t="s">
        <v>286</v>
      </c>
      <c r="G152" s="72">
        <f>VLOOKUP($E152,'NEA Backsheet'!$D$7:$M$184,G$10,0)</f>
        <v>6125.1668107409587</v>
      </c>
      <c r="H152" s="73">
        <f>VLOOKUP($E152,'Population All (2014)'!$D$11:$I$188,H$10,0)</f>
        <v>210762.81700000001</v>
      </c>
      <c r="I152" s="74">
        <f t="shared" si="24"/>
        <v>2906.1894777867569</v>
      </c>
      <c r="J152" s="72">
        <f>VLOOKUP($E152,'NEA Backsheet'!$D$7:$M$184,J$10,0)</f>
        <v>6256.7836827945393</v>
      </c>
      <c r="K152" s="73">
        <f>VLOOKUP($E152,'Population All (2014)'!$D$11:$I$188,K$10,0)</f>
        <v>210762.81700000001</v>
      </c>
      <c r="L152" s="74">
        <f t="shared" si="25"/>
        <v>2968.6373392867204</v>
      </c>
      <c r="M152" s="72">
        <f>VLOOKUP($E152,'NEA Backsheet'!$D$7:$M$184,M$10,0)</f>
        <v>6668.7060905147619</v>
      </c>
      <c r="N152" s="73">
        <f>VLOOKUP($E152,'Population All (2014)'!$D$11:$I$188,N$10,0)</f>
        <v>210762.81700000001</v>
      </c>
      <c r="O152" s="74">
        <f t="shared" si="26"/>
        <v>3164.0809253914845</v>
      </c>
      <c r="P152" s="72">
        <f>VLOOKUP($E152,'NEA Backsheet'!$D$7:$M$184,P$10,0)</f>
        <v>6659.6621073599772</v>
      </c>
      <c r="Q152" s="73">
        <f>VLOOKUP($E152,'Population All (2014)'!$D$11:$I$188,Q$10,0)</f>
        <v>211804.89600000001</v>
      </c>
      <c r="R152" s="74">
        <f t="shared" si="27"/>
        <v>3144.2437040548757</v>
      </c>
      <c r="S152" s="72">
        <f>VLOOKUP($E152,'NEA Backsheet'!$D$190:$M$367,S$10,0)</f>
        <v>6307.788260341963</v>
      </c>
      <c r="T152" s="73">
        <f>VLOOKUP($E152,'Population All (2014)'!$D$11:$I$188,T$10,0)</f>
        <v>211804.89600000001</v>
      </c>
      <c r="U152" s="74">
        <f t="shared" si="28"/>
        <v>2978.1125835457374</v>
      </c>
      <c r="V152" s="72">
        <f>VLOOKUP($E152,'NEA Backsheet'!$D$190:$M$367,V$10,0)</f>
        <v>6410.9624228525299</v>
      </c>
      <c r="W152" s="73">
        <f>VLOOKUP($E152,'Population All (2014)'!$D$11:$I$188,W$10,0)</f>
        <v>211804.89600000001</v>
      </c>
      <c r="X152" s="74">
        <f t="shared" si="29"/>
        <v>3026.8244709756523</v>
      </c>
      <c r="Y152" s="72">
        <f>VLOOKUP($E152,'NEA Backsheet'!$D$190:$M$367,Y$10,0)</f>
        <v>6595.0749392246444</v>
      </c>
      <c r="Z152" s="73">
        <f>VLOOKUP($E152,'Population All (2014)'!$D$11:$I$188,Z$10,0)</f>
        <v>211804.89600000001</v>
      </c>
      <c r="AA152" s="74">
        <f t="shared" si="30"/>
        <v>3113.749995290309</v>
      </c>
      <c r="AB152" s="72">
        <f>VLOOKUP($E152,'NEA Backsheet'!$D$190:$M$367,AB$10,0)</f>
        <v>6434.9796818307686</v>
      </c>
      <c r="AC152" s="73">
        <f>VLOOKUP($E152,'Population All (2014)'!$D$11:$I$188,AC$10,0)</f>
        <v>212903.29199999999</v>
      </c>
      <c r="AD152" s="74">
        <f t="shared" si="31"/>
        <v>3022.4895168980142</v>
      </c>
      <c r="AE152" s="72">
        <f>VLOOKUP($E152,'NEA Backsheet'!$D$7:$M$184,AE$10,0)</f>
        <v>6683.4091101762988</v>
      </c>
      <c r="AF152" s="73">
        <f>VLOOKUP($E152,'Population All (2014)'!$D$11:$I$188,AF$10,0)</f>
        <v>211804.89600000001</v>
      </c>
      <c r="AG152" s="74">
        <f t="shared" si="32"/>
        <v>3155.4554386581785</v>
      </c>
      <c r="AH152" s="72">
        <f>VLOOKUP($E152,'NEA Backsheet'!$D$7:$M$184,AH$10,0)</f>
        <v>6700.8565294403534</v>
      </c>
      <c r="AI152" s="73">
        <f>VLOOKUP($E152,'Population All (2014)'!$D$11:$I$188,AI$10,0)</f>
        <v>211804.89600000001</v>
      </c>
      <c r="AJ152" s="74">
        <f t="shared" si="33"/>
        <v>3163.6929343882366</v>
      </c>
      <c r="AK152" s="72">
        <f>VLOOKUP($E152,'NEA Backsheet'!$D$7:$M$184,AK$10,0)</f>
        <v>7074.2472314575634</v>
      </c>
      <c r="AL152" s="73">
        <f>VLOOKUP($E152,'Population All (2014)'!$D$11:$I$188,AL$10,0)</f>
        <v>211804.89600000001</v>
      </c>
      <c r="AM152" s="74">
        <f t="shared" si="34"/>
        <v>3339.9828639738166</v>
      </c>
      <c r="AN152" s="72">
        <f>VLOOKUP($E152,'NEA Backsheet'!$D$7:$M$184,AN$10,0)</f>
        <v>6980.8543301999462</v>
      </c>
      <c r="AO152" s="73">
        <f>VLOOKUP($E152,'Population All (2014)'!$D$11:$I$188,AO$10,0)</f>
        <v>212903.29199999999</v>
      </c>
      <c r="AP152" s="74">
        <f t="shared" si="35"/>
        <v>3278.8851053556964</v>
      </c>
      <c r="AT152" s="26"/>
    </row>
    <row r="153" spans="1:46" ht="16.5" customHeight="1">
      <c r="A153" s="26"/>
      <c r="B153" s="42" t="s">
        <v>22</v>
      </c>
      <c r="C153" s="43" t="s">
        <v>40</v>
      </c>
      <c r="D153" s="45" t="s">
        <v>56</v>
      </c>
      <c r="E153" s="56" t="s">
        <v>287</v>
      </c>
      <c r="F153" s="57" t="s">
        <v>288</v>
      </c>
      <c r="G153" s="72">
        <f>VLOOKUP($E153,'NEA Backsheet'!$D$7:$M$184,G$10,0)</f>
        <v>15351.319305290994</v>
      </c>
      <c r="H153" s="73">
        <f>VLOOKUP($E153,'Population All (2014)'!$D$11:$I$188,H$10,0)</f>
        <v>544722.52</v>
      </c>
      <c r="I153" s="74">
        <f t="shared" si="24"/>
        <v>2818.1906827151179</v>
      </c>
      <c r="J153" s="72">
        <f>VLOOKUP($E153,'NEA Backsheet'!$D$7:$M$184,J$10,0)</f>
        <v>15583.831258688982</v>
      </c>
      <c r="K153" s="73">
        <f>VLOOKUP($E153,'Population All (2014)'!$D$11:$I$188,K$10,0)</f>
        <v>544722.52</v>
      </c>
      <c r="L153" s="74">
        <f t="shared" si="25"/>
        <v>2860.8751587301699</v>
      </c>
      <c r="M153" s="72">
        <f>VLOOKUP($E153,'NEA Backsheet'!$D$7:$M$184,M$10,0)</f>
        <v>16710.95688590912</v>
      </c>
      <c r="N153" s="73">
        <f>VLOOKUP($E153,'Population All (2014)'!$D$11:$I$188,N$10,0)</f>
        <v>544722.52</v>
      </c>
      <c r="O153" s="74">
        <f t="shared" si="26"/>
        <v>3067.792549848888</v>
      </c>
      <c r="P153" s="72">
        <f>VLOOKUP($E153,'NEA Backsheet'!$D$7:$M$184,P$10,0)</f>
        <v>17256.231330845079</v>
      </c>
      <c r="Q153" s="73">
        <f>VLOOKUP($E153,'Population All (2014)'!$D$11:$I$188,Q$10,0)</f>
        <v>548121.30599999998</v>
      </c>
      <c r="R153" s="74">
        <f t="shared" si="27"/>
        <v>3148.2504222970456</v>
      </c>
      <c r="S153" s="72">
        <f>VLOOKUP($E153,'NEA Backsheet'!$D$190:$M$367,S$10,0)</f>
        <v>16307.562106669899</v>
      </c>
      <c r="T153" s="73">
        <f>VLOOKUP($E153,'Population All (2014)'!$D$11:$I$188,T$10,0)</f>
        <v>548121.30599999998</v>
      </c>
      <c r="U153" s="74">
        <f t="shared" si="28"/>
        <v>2975.1739128108075</v>
      </c>
      <c r="V153" s="72">
        <f>VLOOKUP($E153,'NEA Backsheet'!$D$190:$M$367,V$10,0)</f>
        <v>16556.396288319516</v>
      </c>
      <c r="W153" s="73">
        <f>VLOOKUP($E153,'Population All (2014)'!$D$11:$I$188,W$10,0)</f>
        <v>548121.30599999998</v>
      </c>
      <c r="X153" s="74">
        <f t="shared" si="29"/>
        <v>3020.5715609090948</v>
      </c>
      <c r="Y153" s="72">
        <f>VLOOKUP($E153,'NEA Backsheet'!$D$190:$M$367,Y$10,0)</f>
        <v>16067.603802074713</v>
      </c>
      <c r="Z153" s="73">
        <f>VLOOKUP($E153,'Population All (2014)'!$D$11:$I$188,Z$10,0)</f>
        <v>548121.30599999998</v>
      </c>
      <c r="AA153" s="74">
        <f t="shared" si="30"/>
        <v>2931.3955918500114</v>
      </c>
      <c r="AB153" s="72">
        <f>VLOOKUP($E153,'NEA Backsheet'!$D$190:$M$367,AB$10,0)</f>
        <v>16303.44152407201</v>
      </c>
      <c r="AC153" s="73">
        <f>VLOOKUP($E153,'Population All (2014)'!$D$11:$I$188,AC$10,0)</f>
        <v>551598.23900000006</v>
      </c>
      <c r="AD153" s="74">
        <f t="shared" si="31"/>
        <v>2955.6732366710853</v>
      </c>
      <c r="AE153" s="72">
        <f>VLOOKUP($E153,'NEA Backsheet'!$D$7:$M$184,AE$10,0)</f>
        <v>16248.047189158418</v>
      </c>
      <c r="AF153" s="73">
        <f>VLOOKUP($E153,'Population All (2014)'!$D$11:$I$188,AF$10,0)</f>
        <v>548121.30599999998</v>
      </c>
      <c r="AG153" s="74">
        <f t="shared" si="32"/>
        <v>2964.3159299409572</v>
      </c>
      <c r="AH153" s="72">
        <f>VLOOKUP($E153,'NEA Backsheet'!$D$7:$M$184,AH$10,0)</f>
        <v>16556.922764516759</v>
      </c>
      <c r="AI153" s="73">
        <f>VLOOKUP($E153,'Population All (2014)'!$D$11:$I$188,AI$10,0)</f>
        <v>548121.30599999998</v>
      </c>
      <c r="AJ153" s="74">
        <f t="shared" si="33"/>
        <v>3020.667611945878</v>
      </c>
      <c r="AK153" s="72">
        <f>VLOOKUP($E153,'NEA Backsheet'!$D$7:$M$184,AK$10,0)</f>
        <v>16846.96685161917</v>
      </c>
      <c r="AL153" s="73">
        <f>VLOOKUP($E153,'Population All (2014)'!$D$11:$I$188,AL$10,0)</f>
        <v>548121.30599999998</v>
      </c>
      <c r="AM153" s="74">
        <f t="shared" si="34"/>
        <v>3073.5836515027154</v>
      </c>
      <c r="AN153" s="72">
        <f>VLOOKUP($E153,'NEA Backsheet'!$D$7:$M$184,AN$10,0)</f>
        <v>16415.464815830706</v>
      </c>
      <c r="AO153" s="73">
        <f>VLOOKUP($E153,'Population All (2014)'!$D$11:$I$188,AO$10,0)</f>
        <v>551598.23900000006</v>
      </c>
      <c r="AP153" s="74">
        <f t="shared" si="35"/>
        <v>2975.9820926169969</v>
      </c>
      <c r="AT153" s="26"/>
    </row>
    <row r="154" spans="1:46" ht="16.5" customHeight="1">
      <c r="A154" s="26"/>
      <c r="B154" s="42" t="s">
        <v>22</v>
      </c>
      <c r="C154" s="43" t="s">
        <v>40</v>
      </c>
      <c r="D154" s="45" t="s">
        <v>56</v>
      </c>
      <c r="E154" s="56" t="s">
        <v>289</v>
      </c>
      <c r="F154" s="57" t="s">
        <v>290</v>
      </c>
      <c r="G154" s="72">
        <f>VLOOKUP($E154,'NEA Backsheet'!$D$7:$M$184,G$10,0)</f>
        <v>5756.5421933735579</v>
      </c>
      <c r="H154" s="73">
        <f>VLOOKUP($E154,'Population All (2014)'!$D$11:$I$188,H$10,0)</f>
        <v>274278.63099999999</v>
      </c>
      <c r="I154" s="74">
        <f t="shared" si="24"/>
        <v>2098.7935415841994</v>
      </c>
      <c r="J154" s="72">
        <f>VLOOKUP($E154,'NEA Backsheet'!$D$7:$M$184,J$10,0)</f>
        <v>5922.6021467793644</v>
      </c>
      <c r="K154" s="73">
        <f>VLOOKUP($E154,'Population All (2014)'!$D$11:$I$188,K$10,0)</f>
        <v>274278.63099999999</v>
      </c>
      <c r="L154" s="74">
        <f t="shared" si="25"/>
        <v>2159.337796453915</v>
      </c>
      <c r="M154" s="72">
        <f>VLOOKUP($E154,'NEA Backsheet'!$D$7:$M$184,M$10,0)</f>
        <v>6215.1764925047946</v>
      </c>
      <c r="N154" s="73">
        <f>VLOOKUP($E154,'Population All (2014)'!$D$11:$I$188,N$10,0)</f>
        <v>274278.63099999999</v>
      </c>
      <c r="O154" s="74">
        <f t="shared" si="26"/>
        <v>2266.0082813760268</v>
      </c>
      <c r="P154" s="72">
        <f>VLOOKUP($E154,'NEA Backsheet'!$D$7:$M$184,P$10,0)</f>
        <v>6090.5305432317946</v>
      </c>
      <c r="Q154" s="73">
        <f>VLOOKUP($E154,'Population All (2014)'!$D$11:$I$188,Q$10,0)</f>
        <v>276890.31</v>
      </c>
      <c r="R154" s="74">
        <f t="shared" si="27"/>
        <v>2199.6185215841588</v>
      </c>
      <c r="S154" s="72">
        <f>VLOOKUP($E154,'NEA Backsheet'!$D$190:$M$367,S$10,0)</f>
        <v>5750.7755121948894</v>
      </c>
      <c r="T154" s="73">
        <f>VLOOKUP($E154,'Population All (2014)'!$D$11:$I$188,T$10,0)</f>
        <v>276890.31</v>
      </c>
      <c r="U154" s="74">
        <f t="shared" si="28"/>
        <v>2076.9146858894737</v>
      </c>
      <c r="V154" s="72">
        <f>VLOOKUP($E154,'NEA Backsheet'!$D$190:$M$367,V$10,0)</f>
        <v>5813.8909678789969</v>
      </c>
      <c r="W154" s="73">
        <f>VLOOKUP($E154,'Population All (2014)'!$D$11:$I$188,W$10,0)</f>
        <v>276890.31</v>
      </c>
      <c r="X154" s="74">
        <f t="shared" si="29"/>
        <v>2099.7090753659804</v>
      </c>
      <c r="Y154" s="72">
        <f>VLOOKUP($E154,'NEA Backsheet'!$D$190:$M$367,Y$10,0)</f>
        <v>5814.1202366217785</v>
      </c>
      <c r="Z154" s="73">
        <f>VLOOKUP($E154,'Population All (2014)'!$D$11:$I$188,Z$10,0)</f>
        <v>276890.31</v>
      </c>
      <c r="AA154" s="74">
        <f t="shared" si="30"/>
        <v>2099.7918766538914</v>
      </c>
      <c r="AB154" s="72">
        <f>VLOOKUP($E154,'NEA Backsheet'!$D$190:$M$367,AB$10,0)</f>
        <v>5683.0436868645047</v>
      </c>
      <c r="AC154" s="73">
        <f>VLOOKUP($E154,'Population All (2014)'!$D$11:$I$188,AC$10,0)</f>
        <v>279464.86200000002</v>
      </c>
      <c r="AD154" s="74">
        <f t="shared" si="31"/>
        <v>2033.5449852956842</v>
      </c>
      <c r="AE154" s="72">
        <f>VLOOKUP($E154,'NEA Backsheet'!$D$7:$M$184,AE$10,0)</f>
        <v>6191.2039273517003</v>
      </c>
      <c r="AF154" s="73">
        <f>VLOOKUP($E154,'Population All (2014)'!$D$11:$I$188,AF$10,0)</f>
        <v>276890.31</v>
      </c>
      <c r="AG154" s="74">
        <f t="shared" si="32"/>
        <v>2235.9771013119598</v>
      </c>
      <c r="AH154" s="72">
        <f>VLOOKUP($E154,'NEA Backsheet'!$D$7:$M$184,AH$10,0)</f>
        <v>6406.8909106725177</v>
      </c>
      <c r="AI154" s="73">
        <f>VLOOKUP($E154,'Population All (2014)'!$D$11:$I$188,AI$10,0)</f>
        <v>276890.31</v>
      </c>
      <c r="AJ154" s="74">
        <f t="shared" si="33"/>
        <v>2313.8732845770292</v>
      </c>
      <c r="AK154" s="72">
        <f>VLOOKUP($E154,'NEA Backsheet'!$D$7:$M$184,AK$10,0)</f>
        <v>6408.823479986776</v>
      </c>
      <c r="AL154" s="73">
        <f>VLOOKUP($E154,'Population All (2014)'!$D$11:$I$188,AL$10,0)</f>
        <v>276890.31</v>
      </c>
      <c r="AM154" s="74">
        <f t="shared" si="34"/>
        <v>2314.5712394149064</v>
      </c>
      <c r="AN154" s="72">
        <f>VLOOKUP($E154,'NEA Backsheet'!$D$7:$M$184,AN$10,0)</f>
        <v>6372.5067817273302</v>
      </c>
      <c r="AO154" s="73">
        <f>VLOOKUP($E154,'Population All (2014)'!$D$11:$I$188,AO$10,0)</f>
        <v>279464.86200000002</v>
      </c>
      <c r="AP154" s="74">
        <f t="shared" si="35"/>
        <v>2280.2533156126547</v>
      </c>
      <c r="AT154" s="26"/>
    </row>
    <row r="155" spans="1:46" ht="16.5" customHeight="1">
      <c r="A155" s="26"/>
      <c r="B155" s="42" t="s">
        <v>16</v>
      </c>
      <c r="C155" s="43" t="s">
        <v>24</v>
      </c>
      <c r="D155" s="45" t="s">
        <v>44</v>
      </c>
      <c r="E155" s="56" t="s">
        <v>291</v>
      </c>
      <c r="F155" s="57" t="s">
        <v>292</v>
      </c>
      <c r="G155" s="72">
        <f>VLOOKUP($E155,'NEA Backsheet'!$D$7:$M$184,G$10,0)</f>
        <v>4605.6851044095674</v>
      </c>
      <c r="H155" s="73">
        <f>VLOOKUP($E155,'Population All (2014)'!$D$11:$I$188,H$10,0)</f>
        <v>148910.084</v>
      </c>
      <c r="I155" s="74">
        <f t="shared" si="24"/>
        <v>3092.930297728908</v>
      </c>
      <c r="J155" s="72">
        <f>VLOOKUP($E155,'NEA Backsheet'!$D$7:$M$184,J$10,0)</f>
        <v>4622.2939695597124</v>
      </c>
      <c r="K155" s="73">
        <f>VLOOKUP($E155,'Population All (2014)'!$D$11:$I$188,K$10,0)</f>
        <v>148910.084</v>
      </c>
      <c r="L155" s="74">
        <f t="shared" si="25"/>
        <v>3104.083917889478</v>
      </c>
      <c r="M155" s="72">
        <f>VLOOKUP($E155,'NEA Backsheet'!$D$7:$M$184,M$10,0)</f>
        <v>4729.430483583672</v>
      </c>
      <c r="N155" s="73">
        <f>VLOOKUP($E155,'Population All (2014)'!$D$11:$I$188,N$10,0)</f>
        <v>148910.084</v>
      </c>
      <c r="O155" s="74">
        <f t="shared" si="26"/>
        <v>3176.0310360067165</v>
      </c>
      <c r="P155" s="72">
        <f>VLOOKUP($E155,'NEA Backsheet'!$D$7:$M$184,P$10,0)</f>
        <v>5125.8786984071621</v>
      </c>
      <c r="Q155" s="73">
        <f>VLOOKUP($E155,'Population All (2014)'!$D$11:$I$188,Q$10,0)</f>
        <v>149163.49100000001</v>
      </c>
      <c r="R155" s="74">
        <f t="shared" si="27"/>
        <v>3436.4164206958403</v>
      </c>
      <c r="S155" s="72">
        <f>VLOOKUP($E155,'NEA Backsheet'!$D$190:$M$367,S$10,0)</f>
        <v>4860.5772780217503</v>
      </c>
      <c r="T155" s="73">
        <f>VLOOKUP($E155,'Population All (2014)'!$D$11:$I$188,T$10,0)</f>
        <v>149163.49100000001</v>
      </c>
      <c r="U155" s="74">
        <f t="shared" si="28"/>
        <v>3258.5569333596181</v>
      </c>
      <c r="V155" s="72">
        <f>VLOOKUP($E155,'NEA Backsheet'!$D$190:$M$367,V$10,0)</f>
        <v>4697.42305874668</v>
      </c>
      <c r="W155" s="73">
        <f>VLOOKUP($E155,'Population All (2014)'!$D$11:$I$188,W$10,0)</f>
        <v>149163.49100000001</v>
      </c>
      <c r="X155" s="74">
        <f t="shared" si="29"/>
        <v>3149.1774744978848</v>
      </c>
      <c r="Y155" s="72">
        <f>VLOOKUP($E155,'NEA Backsheet'!$D$190:$M$367,Y$10,0)</f>
        <v>4738.019129196985</v>
      </c>
      <c r="Z155" s="73">
        <f>VLOOKUP($E155,'Population All (2014)'!$D$11:$I$188,Z$10,0)</f>
        <v>149163.49100000001</v>
      </c>
      <c r="AA155" s="74">
        <f t="shared" si="30"/>
        <v>3176.393296665995</v>
      </c>
      <c r="AB155" s="72">
        <f>VLOOKUP($E155,'NEA Backsheet'!$D$190:$M$367,AB$10,0)</f>
        <v>4661.1850305297457</v>
      </c>
      <c r="AC155" s="73">
        <f>VLOOKUP($E155,'Population All (2014)'!$D$11:$I$188,AC$10,0)</f>
        <v>149452.08100000001</v>
      </c>
      <c r="AD155" s="74">
        <f t="shared" si="31"/>
        <v>3118.8491985800756</v>
      </c>
      <c r="AE155" s="72">
        <f>VLOOKUP($E155,'NEA Backsheet'!$D$7:$M$184,AE$10,0)</f>
        <v>5208.9109345545949</v>
      </c>
      <c r="AF155" s="73">
        <f>VLOOKUP($E155,'Population All (2014)'!$D$11:$I$188,AF$10,0)</f>
        <v>149163.49100000001</v>
      </c>
      <c r="AG155" s="74">
        <f t="shared" si="32"/>
        <v>3492.0816747005438</v>
      </c>
      <c r="AH155" s="72">
        <f>VLOOKUP($E155,'NEA Backsheet'!$D$7:$M$184,AH$10,0)</f>
        <v>5095.7694742736194</v>
      </c>
      <c r="AI155" s="73">
        <f>VLOOKUP($E155,'Population All (2014)'!$D$11:$I$188,AI$10,0)</f>
        <v>149163.49100000001</v>
      </c>
      <c r="AJ155" s="74">
        <f t="shared" si="33"/>
        <v>3416.2310362350122</v>
      </c>
      <c r="AK155" s="72">
        <f>VLOOKUP($E155,'NEA Backsheet'!$D$7:$M$184,AK$10,0)</f>
        <v>5084.0909549173493</v>
      </c>
      <c r="AL155" s="73">
        <f>VLOOKUP($E155,'Population All (2014)'!$D$11:$I$188,AL$10,0)</f>
        <v>149163.49100000001</v>
      </c>
      <c r="AM155" s="74">
        <f t="shared" si="34"/>
        <v>3408.4016945656958</v>
      </c>
      <c r="AN155" s="72">
        <f>VLOOKUP($E155,'NEA Backsheet'!$D$7:$M$184,AN$10,0)</f>
        <v>5039.9434253215022</v>
      </c>
      <c r="AO155" s="73">
        <f>VLOOKUP($E155,'Population All (2014)'!$D$11:$I$188,AO$10,0)</f>
        <v>149452.08100000001</v>
      </c>
      <c r="AP155" s="74">
        <f t="shared" si="35"/>
        <v>3372.2805273761974</v>
      </c>
      <c r="AT155" s="26"/>
    </row>
    <row r="156" spans="1:46" ht="16.5" customHeight="1">
      <c r="A156" s="26"/>
      <c r="B156" s="42" t="s">
        <v>22</v>
      </c>
      <c r="C156" s="43" t="s">
        <v>38</v>
      </c>
      <c r="D156" s="45" t="s">
        <v>62</v>
      </c>
      <c r="E156" s="56" t="s">
        <v>293</v>
      </c>
      <c r="F156" s="57" t="s">
        <v>294</v>
      </c>
      <c r="G156" s="72">
        <f>VLOOKUP($E156,'NEA Backsheet'!$D$7:$M$184,G$10,0)</f>
        <v>6344.7575898919176</v>
      </c>
      <c r="H156" s="73">
        <f>VLOOKUP($E156,'Population All (2014)'!$D$11:$I$188,H$10,0)</f>
        <v>248318.679</v>
      </c>
      <c r="I156" s="74">
        <f t="shared" si="24"/>
        <v>2555.0867197919965</v>
      </c>
      <c r="J156" s="72">
        <f>VLOOKUP($E156,'NEA Backsheet'!$D$7:$M$184,J$10,0)</f>
        <v>6323.3424167791127</v>
      </c>
      <c r="K156" s="73">
        <f>VLOOKUP($E156,'Population All (2014)'!$D$11:$I$188,K$10,0)</f>
        <v>248318.679</v>
      </c>
      <c r="L156" s="74">
        <f t="shared" si="25"/>
        <v>2546.4626512366044</v>
      </c>
      <c r="M156" s="72">
        <f>VLOOKUP($E156,'NEA Backsheet'!$D$7:$M$184,M$10,0)</f>
        <v>6859.686567334812</v>
      </c>
      <c r="N156" s="73">
        <f>VLOOKUP($E156,'Population All (2014)'!$D$11:$I$188,N$10,0)</f>
        <v>248318.679</v>
      </c>
      <c r="O156" s="74">
        <f t="shared" si="26"/>
        <v>2762.4529072719542</v>
      </c>
      <c r="P156" s="72">
        <f>VLOOKUP($E156,'NEA Backsheet'!$D$7:$M$184,P$10,0)</f>
        <v>6651.6774999625259</v>
      </c>
      <c r="Q156" s="73">
        <f>VLOOKUP($E156,'Population All (2014)'!$D$11:$I$188,Q$10,0)</f>
        <v>250806.641</v>
      </c>
      <c r="R156" s="74">
        <f t="shared" si="27"/>
        <v>2652.1137851220315</v>
      </c>
      <c r="S156" s="72">
        <f>VLOOKUP($E156,'NEA Backsheet'!$D$190:$M$367,S$10,0)</f>
        <v>6599.1086788031944</v>
      </c>
      <c r="T156" s="73">
        <f>VLOOKUP($E156,'Population All (2014)'!$D$11:$I$188,T$10,0)</f>
        <v>250806.641</v>
      </c>
      <c r="U156" s="74">
        <f t="shared" si="28"/>
        <v>2631.1538851170985</v>
      </c>
      <c r="V156" s="72">
        <f>VLOOKUP($E156,'NEA Backsheet'!$D$190:$M$367,V$10,0)</f>
        <v>6587.7078157835858</v>
      </c>
      <c r="W156" s="73">
        <f>VLOOKUP($E156,'Population All (2014)'!$D$11:$I$188,W$10,0)</f>
        <v>250806.641</v>
      </c>
      <c r="X156" s="74">
        <f t="shared" si="29"/>
        <v>2626.6082068311684</v>
      </c>
      <c r="Y156" s="72">
        <f>VLOOKUP($E156,'NEA Backsheet'!$D$190:$M$367,Y$10,0)</f>
        <v>6257.2417875275496</v>
      </c>
      <c r="Z156" s="73">
        <f>VLOOKUP($E156,'Population All (2014)'!$D$11:$I$188,Z$10,0)</f>
        <v>250806.641</v>
      </c>
      <c r="AA156" s="74">
        <f t="shared" si="30"/>
        <v>2494.8469317156359</v>
      </c>
      <c r="AB156" s="72">
        <f>VLOOKUP($E156,'NEA Backsheet'!$D$190:$M$367,AB$10,0)</f>
        <v>6544.5132302916563</v>
      </c>
      <c r="AC156" s="73">
        <f>VLOOKUP($E156,'Population All (2014)'!$D$11:$I$188,AC$10,0)</f>
        <v>252947.57800000001</v>
      </c>
      <c r="AD156" s="74">
        <f t="shared" si="31"/>
        <v>2587.3002153401349</v>
      </c>
      <c r="AE156" s="72">
        <f>VLOOKUP($E156,'NEA Backsheet'!$D$7:$M$184,AE$10,0)</f>
        <v>6665.1116857751349</v>
      </c>
      <c r="AF156" s="73">
        <f>VLOOKUP($E156,'Population All (2014)'!$D$11:$I$188,AF$10,0)</f>
        <v>250806.641</v>
      </c>
      <c r="AG156" s="74">
        <f t="shared" si="32"/>
        <v>2657.4701767068177</v>
      </c>
      <c r="AH156" s="72">
        <f>VLOOKUP($E156,'NEA Backsheet'!$D$7:$M$184,AH$10,0)</f>
        <v>6576.1701261281687</v>
      </c>
      <c r="AI156" s="73">
        <f>VLOOKUP($E156,'Population All (2014)'!$D$11:$I$188,AI$10,0)</f>
        <v>250806.641</v>
      </c>
      <c r="AJ156" s="74">
        <f t="shared" si="33"/>
        <v>2622.007973914921</v>
      </c>
      <c r="AK156" s="72">
        <f>VLOOKUP($E156,'NEA Backsheet'!$D$7:$M$184,AK$10,0)</f>
        <v>6942.1214150265941</v>
      </c>
      <c r="AL156" s="73">
        <f>VLOOKUP($E156,'Population All (2014)'!$D$11:$I$188,AL$10,0)</f>
        <v>250806.641</v>
      </c>
      <c r="AM156" s="74">
        <f t="shared" si="34"/>
        <v>2767.9177023971201</v>
      </c>
      <c r="AN156" s="72">
        <f>VLOOKUP($E156,'NEA Backsheet'!$D$7:$M$184,AN$10,0)</f>
        <v>6903.725349140429</v>
      </c>
      <c r="AO156" s="73">
        <f>VLOOKUP($E156,'Population All (2014)'!$D$11:$I$188,AO$10,0)</f>
        <v>252947.57800000001</v>
      </c>
      <c r="AP156" s="74">
        <f t="shared" si="35"/>
        <v>2729.310714783926</v>
      </c>
      <c r="AT156" s="26"/>
    </row>
    <row r="157" spans="1:46" ht="16.5" customHeight="1">
      <c r="A157" s="26"/>
      <c r="B157" s="42" t="s">
        <v>18</v>
      </c>
      <c r="C157" s="43" t="s">
        <v>34</v>
      </c>
      <c r="D157" s="45" t="s">
        <v>54</v>
      </c>
      <c r="E157" s="56" t="s">
        <v>295</v>
      </c>
      <c r="F157" s="57" t="s">
        <v>296</v>
      </c>
      <c r="G157" s="72">
        <f>VLOOKUP($E157,'NEA Backsheet'!$D$7:$M$184,G$10,0)</f>
        <v>4902.5618168154406</v>
      </c>
      <c r="H157" s="73">
        <f>VLOOKUP($E157,'Population All (2014)'!$D$11:$I$188,H$10,0)</f>
        <v>179210.049</v>
      </c>
      <c r="I157" s="74">
        <f t="shared" si="24"/>
        <v>2735.6511781409317</v>
      </c>
      <c r="J157" s="72">
        <f>VLOOKUP($E157,'NEA Backsheet'!$D$7:$M$184,J$10,0)</f>
        <v>4694.3144804150343</v>
      </c>
      <c r="K157" s="73">
        <f>VLOOKUP($E157,'Population All (2014)'!$D$11:$I$188,K$10,0)</f>
        <v>179210.049</v>
      </c>
      <c r="L157" s="74">
        <f t="shared" si="25"/>
        <v>2619.4482433376456</v>
      </c>
      <c r="M157" s="72">
        <f>VLOOKUP($E157,'NEA Backsheet'!$D$7:$M$184,M$10,0)</f>
        <v>5029.9980994912748</v>
      </c>
      <c r="N157" s="73">
        <f>VLOOKUP($E157,'Population All (2014)'!$D$11:$I$188,N$10,0)</f>
        <v>179210.049</v>
      </c>
      <c r="O157" s="74">
        <f t="shared" si="26"/>
        <v>2806.7611875332254</v>
      </c>
      <c r="P157" s="72">
        <f>VLOOKUP($E157,'NEA Backsheet'!$D$7:$M$184,P$10,0)</f>
        <v>5045.297929908138</v>
      </c>
      <c r="Q157" s="73">
        <f>VLOOKUP($E157,'Population All (2014)'!$D$11:$I$188,Q$10,0)</f>
        <v>180588.72099999999</v>
      </c>
      <c r="R157" s="74">
        <f t="shared" si="27"/>
        <v>2793.8056717884051</v>
      </c>
      <c r="S157" s="72">
        <f>VLOOKUP($E157,'NEA Backsheet'!$D$190:$M$367,S$10,0)</f>
        <v>5042.3987174457206</v>
      </c>
      <c r="T157" s="73">
        <f>VLOOKUP($E157,'Population All (2014)'!$D$11:$I$188,T$10,0)</f>
        <v>180588.72099999999</v>
      </c>
      <c r="U157" s="74">
        <f t="shared" si="28"/>
        <v>2792.2002490098598</v>
      </c>
      <c r="V157" s="72">
        <f>VLOOKUP($E157,'NEA Backsheet'!$D$190:$M$367,V$10,0)</f>
        <v>5097.7960975892192</v>
      </c>
      <c r="W157" s="73">
        <f>VLOOKUP($E157,'Population All (2014)'!$D$11:$I$188,W$10,0)</f>
        <v>180588.72099999999</v>
      </c>
      <c r="X157" s="74">
        <f t="shared" si="29"/>
        <v>2822.8762401995305</v>
      </c>
      <c r="Y157" s="72">
        <f>VLOOKUP($E157,'NEA Backsheet'!$D$190:$M$367,Y$10,0)</f>
        <v>5097.7960975892192</v>
      </c>
      <c r="Z157" s="73">
        <f>VLOOKUP($E157,'Population All (2014)'!$D$11:$I$188,Z$10,0)</f>
        <v>180588.72099999999</v>
      </c>
      <c r="AA157" s="74">
        <f t="shared" si="30"/>
        <v>2822.8762401995305</v>
      </c>
      <c r="AB157" s="72">
        <f>VLOOKUP($E157,'NEA Backsheet'!$D$190:$M$367,AB$10,0)</f>
        <v>4986.9555178804694</v>
      </c>
      <c r="AC157" s="73">
        <f>VLOOKUP($E157,'Population All (2014)'!$D$11:$I$188,AC$10,0)</f>
        <v>182046.04199999999</v>
      </c>
      <c r="AD157" s="74">
        <f t="shared" si="31"/>
        <v>2739.3924433031452</v>
      </c>
      <c r="AE157" s="72">
        <f>VLOOKUP($E157,'NEA Backsheet'!$D$7:$M$184,AE$10,0)</f>
        <v>5164.969408972046</v>
      </c>
      <c r="AF157" s="73">
        <f>VLOOKUP($E157,'Population All (2014)'!$D$11:$I$188,AF$10,0)</f>
        <v>180588.72099999999</v>
      </c>
      <c r="AG157" s="74">
        <f t="shared" si="32"/>
        <v>2860.0730878270333</v>
      </c>
      <c r="AH157" s="72">
        <f>VLOOKUP($E157,'NEA Backsheet'!$D$7:$M$184,AH$10,0)</f>
        <v>4942.4967304927104</v>
      </c>
      <c r="AI157" s="73">
        <f>VLOOKUP($E157,'Population All (2014)'!$D$11:$I$188,AI$10,0)</f>
        <v>180588.72099999999</v>
      </c>
      <c r="AJ157" s="74">
        <f t="shared" si="33"/>
        <v>2736.880079289509</v>
      </c>
      <c r="AK157" s="72">
        <f>VLOOKUP($E157,'NEA Backsheet'!$D$7:$M$184,AK$10,0)</f>
        <v>5206.5954449567807</v>
      </c>
      <c r="AL157" s="73">
        <f>VLOOKUP($E157,'Population All (2014)'!$D$11:$I$188,AL$10,0)</f>
        <v>180588.72099999999</v>
      </c>
      <c r="AM157" s="74">
        <f t="shared" si="34"/>
        <v>2883.1232737712235</v>
      </c>
      <c r="AN157" s="72">
        <f>VLOOKUP($E157,'NEA Backsheet'!$D$7:$M$184,AN$10,0)</f>
        <v>5150.6730696872537</v>
      </c>
      <c r="AO157" s="73">
        <f>VLOOKUP($E157,'Population All (2014)'!$D$11:$I$188,AO$10,0)</f>
        <v>182046.04199999999</v>
      </c>
      <c r="AP157" s="74">
        <f t="shared" si="35"/>
        <v>2829.3243912917669</v>
      </c>
      <c r="AT157" s="26"/>
    </row>
    <row r="158" spans="1:46" ht="16.5" customHeight="1">
      <c r="A158" s="26"/>
      <c r="B158" s="42" t="s">
        <v>20</v>
      </c>
      <c r="C158" s="43" t="s">
        <v>36</v>
      </c>
      <c r="D158" s="45" t="s">
        <v>64</v>
      </c>
      <c r="E158" s="56" t="s">
        <v>297</v>
      </c>
      <c r="F158" s="57" t="s">
        <v>298</v>
      </c>
      <c r="G158" s="72">
        <f>VLOOKUP($E158,'NEA Backsheet'!$D$7:$M$184,G$10,0)</f>
        <v>6188.205292498491</v>
      </c>
      <c r="H158" s="73">
        <f>VLOOKUP($E158,'Population All (2014)'!$D$11:$I$188,H$10,0)</f>
        <v>309177.64399999997</v>
      </c>
      <c r="I158" s="74">
        <f t="shared" si="24"/>
        <v>2001.5047700209825</v>
      </c>
      <c r="J158" s="72">
        <f>VLOOKUP($E158,'NEA Backsheet'!$D$7:$M$184,J$10,0)</f>
        <v>6217.3671373717598</v>
      </c>
      <c r="K158" s="73">
        <f>VLOOKUP($E158,'Population All (2014)'!$D$11:$I$188,K$10,0)</f>
        <v>309177.64399999997</v>
      </c>
      <c r="L158" s="74">
        <f t="shared" si="25"/>
        <v>2010.9368377785299</v>
      </c>
      <c r="M158" s="72">
        <f>VLOOKUP($E158,'NEA Backsheet'!$D$7:$M$184,M$10,0)</f>
        <v>6310.4903478562273</v>
      </c>
      <c r="N158" s="73">
        <f>VLOOKUP($E158,'Population All (2014)'!$D$11:$I$188,N$10,0)</f>
        <v>309177.64399999997</v>
      </c>
      <c r="O158" s="74">
        <f t="shared" si="26"/>
        <v>2041.0564833258863</v>
      </c>
      <c r="P158" s="72">
        <f>VLOOKUP($E158,'NEA Backsheet'!$D$7:$M$184,P$10,0)</f>
        <v>6184.9671073176969</v>
      </c>
      <c r="Q158" s="73">
        <f>VLOOKUP($E158,'Population All (2014)'!$D$11:$I$188,Q$10,0)</f>
        <v>314574.891</v>
      </c>
      <c r="R158" s="74">
        <f t="shared" si="27"/>
        <v>1966.1350235730342</v>
      </c>
      <c r="S158" s="72">
        <f>VLOOKUP($E158,'NEA Backsheet'!$D$190:$M$367,S$10,0)</f>
        <v>6392.6993245951899</v>
      </c>
      <c r="T158" s="73">
        <f>VLOOKUP($E158,'Population All (2014)'!$D$11:$I$188,T$10,0)</f>
        <v>314574.891</v>
      </c>
      <c r="U158" s="74">
        <f t="shared" si="28"/>
        <v>2032.1708780613355</v>
      </c>
      <c r="V158" s="72">
        <f>VLOOKUP($E158,'NEA Backsheet'!$D$190:$M$367,V$10,0)</f>
        <v>6397.9717911408743</v>
      </c>
      <c r="W158" s="73">
        <f>VLOOKUP($E158,'Population All (2014)'!$D$11:$I$188,W$10,0)</f>
        <v>314574.891</v>
      </c>
      <c r="X158" s="74">
        <f t="shared" si="29"/>
        <v>2033.8469388966184</v>
      </c>
      <c r="Y158" s="72">
        <f>VLOOKUP($E158,'NEA Backsheet'!$D$190:$M$367,Y$10,0)</f>
        <v>6400.336299594831</v>
      </c>
      <c r="Z158" s="73">
        <f>VLOOKUP($E158,'Population All (2014)'!$D$11:$I$188,Z$10,0)</f>
        <v>314574.891</v>
      </c>
      <c r="AA158" s="74">
        <f t="shared" si="30"/>
        <v>2034.5985908947932</v>
      </c>
      <c r="AB158" s="72">
        <f>VLOOKUP($E158,'NEA Backsheet'!$D$190:$M$367,AB$10,0)</f>
        <v>6394.6308039476116</v>
      </c>
      <c r="AC158" s="73">
        <f>VLOOKUP($E158,'Population All (2014)'!$D$11:$I$188,AC$10,0)</f>
        <v>319426.038</v>
      </c>
      <c r="AD158" s="74">
        <f t="shared" si="31"/>
        <v>2001.9128196266868</v>
      </c>
      <c r="AE158" s="72">
        <f>VLOOKUP($E158,'NEA Backsheet'!$D$7:$M$184,AE$10,0)</f>
        <v>6448.3748810580537</v>
      </c>
      <c r="AF158" s="73">
        <f>VLOOKUP($E158,'Population All (2014)'!$D$11:$I$188,AF$10,0)</f>
        <v>314574.891</v>
      </c>
      <c r="AG158" s="74">
        <f t="shared" si="32"/>
        <v>2049.8695431664487</v>
      </c>
      <c r="AH158" s="72">
        <f>VLOOKUP($E158,'NEA Backsheet'!$D$7:$M$184,AH$10,0)</f>
        <v>6306.9553254134216</v>
      </c>
      <c r="AI158" s="73">
        <f>VLOOKUP($E158,'Population All (2014)'!$D$11:$I$188,AI$10,0)</f>
        <v>314574.891</v>
      </c>
      <c r="AJ158" s="74">
        <f t="shared" si="33"/>
        <v>2004.9137759737541</v>
      </c>
      <c r="AK158" s="72">
        <f>VLOOKUP($E158,'NEA Backsheet'!$D$7:$M$184,AK$10,0)</f>
        <v>6394.2066138031223</v>
      </c>
      <c r="AL158" s="73">
        <f>VLOOKUP($E158,'Population All (2014)'!$D$11:$I$188,AL$10,0)</f>
        <v>314574.891</v>
      </c>
      <c r="AM158" s="74">
        <f t="shared" si="34"/>
        <v>2032.6500292113658</v>
      </c>
      <c r="AN158" s="72">
        <f>VLOOKUP($E158,'NEA Backsheet'!$D$7:$M$184,AN$10,0)</f>
        <v>6378.1223708802017</v>
      </c>
      <c r="AO158" s="73">
        <f>VLOOKUP($E158,'Population All (2014)'!$D$11:$I$188,AO$10,0)</f>
        <v>319426.038</v>
      </c>
      <c r="AP158" s="74">
        <f t="shared" si="35"/>
        <v>1996.7446645286325</v>
      </c>
      <c r="AT158" s="26"/>
    </row>
    <row r="159" spans="1:46" ht="16.5" customHeight="1">
      <c r="A159" s="26"/>
      <c r="B159" s="42" t="s">
        <v>16</v>
      </c>
      <c r="C159" s="43" t="s">
        <v>26</v>
      </c>
      <c r="D159" s="45" t="s">
        <v>46</v>
      </c>
      <c r="E159" s="56" t="s">
        <v>299</v>
      </c>
      <c r="F159" s="57" t="s">
        <v>300</v>
      </c>
      <c r="G159" s="72">
        <f>VLOOKUP($E159,'NEA Backsheet'!$D$7:$M$184,G$10,0)</f>
        <v>6031.1031696724867</v>
      </c>
      <c r="H159" s="73">
        <f>VLOOKUP($E159,'Population All (2014)'!$D$11:$I$188,H$10,0)</f>
        <v>177652.304</v>
      </c>
      <c r="I159" s="74">
        <f t="shared" si="24"/>
        <v>3394.8916134926608</v>
      </c>
      <c r="J159" s="72">
        <f>VLOOKUP($E159,'NEA Backsheet'!$D$7:$M$184,J$10,0)</f>
        <v>6072.4583265501442</v>
      </c>
      <c r="K159" s="73">
        <f>VLOOKUP($E159,'Population All (2014)'!$D$11:$I$188,K$10,0)</f>
        <v>177652.304</v>
      </c>
      <c r="L159" s="74">
        <f t="shared" si="25"/>
        <v>3418.1703191139832</v>
      </c>
      <c r="M159" s="72">
        <f>VLOOKUP($E159,'NEA Backsheet'!$D$7:$M$184,M$10,0)</f>
        <v>6182.0839792854349</v>
      </c>
      <c r="N159" s="73">
        <f>VLOOKUP($E159,'Population All (2014)'!$D$11:$I$188,N$10,0)</f>
        <v>177652.304</v>
      </c>
      <c r="O159" s="74">
        <f t="shared" si="26"/>
        <v>3479.8783016545822</v>
      </c>
      <c r="P159" s="72">
        <f>VLOOKUP($E159,'NEA Backsheet'!$D$7:$M$184,P$10,0)</f>
        <v>6005.7967006859399</v>
      </c>
      <c r="Q159" s="73">
        <f>VLOOKUP($E159,'Population All (2014)'!$D$11:$I$188,Q$10,0)</f>
        <v>178226.057</v>
      </c>
      <c r="R159" s="74">
        <f t="shared" si="27"/>
        <v>3369.7635473616183</v>
      </c>
      <c r="S159" s="72">
        <f>VLOOKUP($E159,'NEA Backsheet'!$D$190:$M$367,S$10,0)</f>
        <v>5971.215723397705</v>
      </c>
      <c r="T159" s="73">
        <f>VLOOKUP($E159,'Population All (2014)'!$D$11:$I$188,T$10,0)</f>
        <v>178226.057</v>
      </c>
      <c r="U159" s="74">
        <f t="shared" si="28"/>
        <v>3350.3606733541242</v>
      </c>
      <c r="V159" s="72">
        <f>VLOOKUP($E159,'NEA Backsheet'!$D$190:$M$367,V$10,0)</f>
        <v>6115.0277095966021</v>
      </c>
      <c r="W159" s="73">
        <f>VLOOKUP($E159,'Population All (2014)'!$D$11:$I$188,W$10,0)</f>
        <v>178226.057</v>
      </c>
      <c r="X159" s="74">
        <f t="shared" si="29"/>
        <v>3431.0514481036871</v>
      </c>
      <c r="Y159" s="72">
        <f>VLOOKUP($E159,'NEA Backsheet'!$D$190:$M$367,Y$10,0)</f>
        <v>6173.4506630258311</v>
      </c>
      <c r="Z159" s="73">
        <f>VLOOKUP($E159,'Population All (2014)'!$D$11:$I$188,Z$10,0)</f>
        <v>178226.057</v>
      </c>
      <c r="AA159" s="74">
        <f t="shared" si="30"/>
        <v>3463.831701683122</v>
      </c>
      <c r="AB159" s="72">
        <f>VLOOKUP($E159,'NEA Backsheet'!$D$190:$M$367,AB$10,0)</f>
        <v>5994.4544380481802</v>
      </c>
      <c r="AC159" s="73">
        <f>VLOOKUP($E159,'Population All (2014)'!$D$11:$I$188,AC$10,0)</f>
        <v>178824.81899999999</v>
      </c>
      <c r="AD159" s="74">
        <f t="shared" si="31"/>
        <v>3352.1378472907504</v>
      </c>
      <c r="AE159" s="72">
        <f>VLOOKUP($E159,'NEA Backsheet'!$D$7:$M$184,AE$10,0)</f>
        <v>6493.0083245443629</v>
      </c>
      <c r="AF159" s="73">
        <f>VLOOKUP($E159,'Population All (2014)'!$D$11:$I$188,AF$10,0)</f>
        <v>178226.057</v>
      </c>
      <c r="AG159" s="74">
        <f t="shared" si="32"/>
        <v>3643.1307710209644</v>
      </c>
      <c r="AH159" s="72">
        <f>VLOOKUP($E159,'NEA Backsheet'!$D$7:$M$184,AH$10,0)</f>
        <v>6598.5915024310461</v>
      </c>
      <c r="AI159" s="73">
        <f>VLOOKUP($E159,'Population All (2014)'!$D$11:$I$188,AI$10,0)</f>
        <v>178226.057</v>
      </c>
      <c r="AJ159" s="74">
        <f t="shared" si="33"/>
        <v>3702.3719278214439</v>
      </c>
      <c r="AK159" s="72">
        <f>VLOOKUP($E159,'NEA Backsheet'!$D$7:$M$184,AK$10,0)</f>
        <v>6432.1075154137507</v>
      </c>
      <c r="AL159" s="73">
        <f>VLOOKUP($E159,'Population All (2014)'!$D$11:$I$188,AL$10,0)</f>
        <v>178226.057</v>
      </c>
      <c r="AM159" s="74">
        <f t="shared" si="34"/>
        <v>3608.9602293191901</v>
      </c>
      <c r="AN159" s="72">
        <f>VLOOKUP($E159,'NEA Backsheet'!$D$7:$M$184,AN$10,0)</f>
        <v>6553.2284342771527</v>
      </c>
      <c r="AO159" s="73">
        <f>VLOOKUP($E159,'Population All (2014)'!$D$11:$I$188,AO$10,0)</f>
        <v>178824.81899999999</v>
      </c>
      <c r="AP159" s="74">
        <f t="shared" si="35"/>
        <v>3664.607894431675</v>
      </c>
      <c r="AT159" s="26"/>
    </row>
    <row r="160" spans="1:46" ht="16.5" customHeight="1">
      <c r="A160" s="26"/>
      <c r="B160" s="42" t="s">
        <v>18</v>
      </c>
      <c r="C160" s="43" t="s">
        <v>32</v>
      </c>
      <c r="D160" s="45" t="s">
        <v>48</v>
      </c>
      <c r="E160" s="56" t="s">
        <v>301</v>
      </c>
      <c r="F160" s="57" t="s">
        <v>302</v>
      </c>
      <c r="G160" s="72">
        <f>VLOOKUP($E160,'NEA Backsheet'!$D$7:$M$184,G$10,0)</f>
        <v>21819.69774963117</v>
      </c>
      <c r="H160" s="73">
        <f>VLOOKUP($E160,'Population All (2014)'!$D$11:$I$188,H$10,0)</f>
        <v>862807.10700000008</v>
      </c>
      <c r="I160" s="74">
        <f t="shared" si="24"/>
        <v>2528.9195664484914</v>
      </c>
      <c r="J160" s="72">
        <f>VLOOKUP($E160,'NEA Backsheet'!$D$7:$M$184,J$10,0)</f>
        <v>22461.317404070778</v>
      </c>
      <c r="K160" s="73">
        <f>VLOOKUP($E160,'Population All (2014)'!$D$11:$I$188,K$10,0)</f>
        <v>862807.10700000008</v>
      </c>
      <c r="L160" s="74">
        <f t="shared" si="25"/>
        <v>2603.2837724493588</v>
      </c>
      <c r="M160" s="72">
        <f>VLOOKUP($E160,'NEA Backsheet'!$D$7:$M$184,M$10,0)</f>
        <v>24562.668832676889</v>
      </c>
      <c r="N160" s="73">
        <f>VLOOKUP($E160,'Population All (2014)'!$D$11:$I$188,N$10,0)</f>
        <v>862807.10700000008</v>
      </c>
      <c r="O160" s="74">
        <f t="shared" si="26"/>
        <v>2846.8320014286678</v>
      </c>
      <c r="P160" s="72">
        <f>VLOOKUP($E160,'NEA Backsheet'!$D$7:$M$184,P$10,0)</f>
        <v>24125.868947599112</v>
      </c>
      <c r="Q160" s="73">
        <f>VLOOKUP($E160,'Population All (2014)'!$D$11:$I$188,Q$10,0)</f>
        <v>865760.72599999991</v>
      </c>
      <c r="R160" s="74">
        <f t="shared" si="27"/>
        <v>2786.6670574288805</v>
      </c>
      <c r="S160" s="72">
        <f>VLOOKUP($E160,'NEA Backsheet'!$D$190:$M$367,S$10,0)</f>
        <v>22900.668734106446</v>
      </c>
      <c r="T160" s="73">
        <f>VLOOKUP($E160,'Population All (2014)'!$D$11:$I$188,T$10,0)</f>
        <v>865760.72599999991</v>
      </c>
      <c r="U160" s="74">
        <f t="shared" si="28"/>
        <v>2645.149871825723</v>
      </c>
      <c r="V160" s="72">
        <f>VLOOKUP($E160,'NEA Backsheet'!$D$190:$M$367,V$10,0)</f>
        <v>23076.752452827663</v>
      </c>
      <c r="W160" s="73">
        <f>VLOOKUP($E160,'Population All (2014)'!$D$11:$I$188,W$10,0)</f>
        <v>865760.72599999991</v>
      </c>
      <c r="X160" s="74">
        <f t="shared" si="29"/>
        <v>2665.488484265994</v>
      </c>
      <c r="Y160" s="72">
        <f>VLOOKUP($E160,'NEA Backsheet'!$D$190:$M$367,Y$10,0)</f>
        <v>23846.897462212677</v>
      </c>
      <c r="Z160" s="73">
        <f>VLOOKUP($E160,'Population All (2014)'!$D$11:$I$188,Z$10,0)</f>
        <v>865760.72599999991</v>
      </c>
      <c r="AA160" s="74">
        <f t="shared" si="30"/>
        <v>2754.4443569749869</v>
      </c>
      <c r="AB160" s="72">
        <f>VLOOKUP($E160,'NEA Backsheet'!$D$190:$M$367,AB$10,0)</f>
        <v>23269.248391990204</v>
      </c>
      <c r="AC160" s="73">
        <f>VLOOKUP($E160,'Population All (2014)'!$D$11:$I$188,AC$10,0)</f>
        <v>868761.35700000008</v>
      </c>
      <c r="AD160" s="74">
        <f t="shared" si="31"/>
        <v>2678.4396203283477</v>
      </c>
      <c r="AE160" s="72">
        <f>VLOOKUP($E160,'NEA Backsheet'!$D$7:$M$184,AE$10,0)</f>
        <v>23738.043681333998</v>
      </c>
      <c r="AF160" s="73">
        <f>VLOOKUP($E160,'Population All (2014)'!$D$11:$I$188,AF$10,0)</f>
        <v>865760.72599999991</v>
      </c>
      <c r="AG160" s="74">
        <f t="shared" si="32"/>
        <v>2741.8711623717154</v>
      </c>
      <c r="AH160" s="72">
        <f>VLOOKUP($E160,'NEA Backsheet'!$D$7:$M$184,AH$10,0)</f>
        <v>23292.459932721169</v>
      </c>
      <c r="AI160" s="73">
        <f>VLOOKUP($E160,'Population All (2014)'!$D$11:$I$188,AI$10,0)</f>
        <v>865760.72599999991</v>
      </c>
      <c r="AJ160" s="74">
        <f t="shared" si="33"/>
        <v>2690.4038533068283</v>
      </c>
      <c r="AK160" s="72">
        <f>VLOOKUP($E160,'NEA Backsheet'!$D$7:$M$184,AK$10,0)</f>
        <v>24091.529380101671</v>
      </c>
      <c r="AL160" s="73">
        <f>VLOOKUP($E160,'Population All (2014)'!$D$11:$I$188,AL$10,0)</f>
        <v>865760.72599999991</v>
      </c>
      <c r="AM160" s="74">
        <f t="shared" si="34"/>
        <v>2782.700653494609</v>
      </c>
      <c r="AN160" s="72">
        <f>VLOOKUP($E160,'NEA Backsheet'!$D$7:$M$184,AN$10,0)</f>
        <v>23300.130795061446</v>
      </c>
      <c r="AO160" s="73">
        <f>VLOOKUP($E160,'Population All (2014)'!$D$11:$I$188,AO$10,0)</f>
        <v>868761.35700000008</v>
      </c>
      <c r="AP160" s="74">
        <f t="shared" si="35"/>
        <v>2681.9943828442456</v>
      </c>
      <c r="AT160" s="26"/>
    </row>
    <row r="161" spans="1:46" ht="16.5" customHeight="1">
      <c r="A161" s="26"/>
      <c r="B161" s="42" t="s">
        <v>16</v>
      </c>
      <c r="C161" s="43" t="s">
        <v>26</v>
      </c>
      <c r="D161" s="45" t="s">
        <v>466</v>
      </c>
      <c r="E161" s="56" t="s">
        <v>303</v>
      </c>
      <c r="F161" s="57" t="s">
        <v>304</v>
      </c>
      <c r="G161" s="72">
        <f>VLOOKUP($E161,'NEA Backsheet'!$D$7:$M$184,G$10,0)</f>
        <v>10362.249045968782</v>
      </c>
      <c r="H161" s="73">
        <f>VLOOKUP($E161,'Population All (2014)'!$D$11:$I$188,H$10,0)</f>
        <v>287930.96100000001</v>
      </c>
      <c r="I161" s="74">
        <f t="shared" si="24"/>
        <v>3598.8658565859409</v>
      </c>
      <c r="J161" s="72">
        <f>VLOOKUP($E161,'NEA Backsheet'!$D$7:$M$184,J$10,0)</f>
        <v>10192.127825250071</v>
      </c>
      <c r="K161" s="73">
        <f>VLOOKUP($E161,'Population All (2014)'!$D$11:$I$188,K$10,0)</f>
        <v>287930.96100000001</v>
      </c>
      <c r="L161" s="74">
        <f t="shared" si="25"/>
        <v>3539.7818247305713</v>
      </c>
      <c r="M161" s="72">
        <f>VLOOKUP($E161,'NEA Backsheet'!$D$7:$M$184,M$10,0)</f>
        <v>10488.037048560114</v>
      </c>
      <c r="N161" s="73">
        <f>VLOOKUP($E161,'Population All (2014)'!$D$11:$I$188,N$10,0)</f>
        <v>287930.96100000001</v>
      </c>
      <c r="O161" s="74">
        <f t="shared" si="26"/>
        <v>3642.5527189346317</v>
      </c>
      <c r="P161" s="72">
        <f>VLOOKUP($E161,'NEA Backsheet'!$D$7:$M$184,P$10,0)</f>
        <v>9938.2745119428637</v>
      </c>
      <c r="Q161" s="73">
        <f>VLOOKUP($E161,'Population All (2014)'!$D$11:$I$188,Q$10,0)</f>
        <v>289288.65700000001</v>
      </c>
      <c r="R161" s="74">
        <f t="shared" si="27"/>
        <v>3435.4179714494867</v>
      </c>
      <c r="S161" s="72">
        <f>VLOOKUP($E161,'NEA Backsheet'!$D$190:$M$367,S$10,0)</f>
        <v>10165.379110634562</v>
      </c>
      <c r="T161" s="73">
        <f>VLOOKUP($E161,'Population All (2014)'!$D$11:$I$188,T$10,0)</f>
        <v>289288.65700000001</v>
      </c>
      <c r="U161" s="74">
        <f t="shared" si="28"/>
        <v>3513.9224662495362</v>
      </c>
      <c r="V161" s="72">
        <f>VLOOKUP($E161,'NEA Backsheet'!$D$190:$M$367,V$10,0)</f>
        <v>10181.609416050467</v>
      </c>
      <c r="W161" s="73">
        <f>VLOOKUP($E161,'Population All (2014)'!$D$11:$I$188,W$10,0)</f>
        <v>289288.65700000001</v>
      </c>
      <c r="X161" s="74">
        <f t="shared" si="29"/>
        <v>3519.532885124655</v>
      </c>
      <c r="Y161" s="72">
        <f>VLOOKUP($E161,'NEA Backsheet'!$D$190:$M$367,Y$10,0)</f>
        <v>10742.601547578475</v>
      </c>
      <c r="Z161" s="73">
        <f>VLOOKUP($E161,'Population All (2014)'!$D$11:$I$188,Z$10,0)</f>
        <v>289288.65700000001</v>
      </c>
      <c r="AA161" s="74">
        <f t="shared" si="30"/>
        <v>3713.4541184511345</v>
      </c>
      <c r="AB161" s="72">
        <f>VLOOKUP($E161,'NEA Backsheet'!$D$190:$M$367,AB$10,0)</f>
        <v>10161.551931564074</v>
      </c>
      <c r="AC161" s="73">
        <f>VLOOKUP($E161,'Population All (2014)'!$D$11:$I$188,AC$10,0)</f>
        <v>290737.85700000002</v>
      </c>
      <c r="AD161" s="74">
        <f t="shared" si="31"/>
        <v>3495.0907447749655</v>
      </c>
      <c r="AE161" s="72">
        <f>VLOOKUP($E161,'NEA Backsheet'!$D$7:$M$184,AE$10,0)</f>
        <v>9673.7876142882233</v>
      </c>
      <c r="AF161" s="73">
        <f>VLOOKUP($E161,'Population All (2014)'!$D$11:$I$188,AF$10,0)</f>
        <v>289288.65700000001</v>
      </c>
      <c r="AG161" s="74">
        <f t="shared" si="32"/>
        <v>3343.9913319132397</v>
      </c>
      <c r="AH161" s="72">
        <f>VLOOKUP($E161,'NEA Backsheet'!$D$7:$M$184,AH$10,0)</f>
        <v>10070.268117517546</v>
      </c>
      <c r="AI161" s="73">
        <f>VLOOKUP($E161,'Population All (2014)'!$D$11:$I$188,AI$10,0)</f>
        <v>289288.65700000001</v>
      </c>
      <c r="AJ161" s="74">
        <f t="shared" si="33"/>
        <v>3481.0449265273282</v>
      </c>
      <c r="AK161" s="72">
        <f>VLOOKUP($E161,'NEA Backsheet'!$D$7:$M$184,AK$10,0)</f>
        <v>10536.894467852497</v>
      </c>
      <c r="AL161" s="73">
        <f>VLOOKUP($E161,'Population All (2014)'!$D$11:$I$188,AL$10,0)</f>
        <v>289288.65700000001</v>
      </c>
      <c r="AM161" s="74">
        <f t="shared" si="34"/>
        <v>3642.3462216330513</v>
      </c>
      <c r="AN161" s="72">
        <f>VLOOKUP($E161,'NEA Backsheet'!$D$7:$M$184,AN$10,0)</f>
        <v>10093.706212746363</v>
      </c>
      <c r="AO161" s="73">
        <f>VLOOKUP($E161,'Population All (2014)'!$D$11:$I$188,AO$10,0)</f>
        <v>290737.85700000002</v>
      </c>
      <c r="AP161" s="74">
        <f t="shared" si="35"/>
        <v>3471.7550431509035</v>
      </c>
      <c r="AT161" s="26"/>
    </row>
    <row r="162" spans="1:46" ht="16.5" customHeight="1">
      <c r="A162" s="26"/>
      <c r="B162" s="42" t="s">
        <v>16</v>
      </c>
      <c r="C162" s="43" t="s">
        <v>24</v>
      </c>
      <c r="D162" s="45" t="s">
        <v>44</v>
      </c>
      <c r="E162" s="56" t="s">
        <v>305</v>
      </c>
      <c r="F162" s="57" t="s">
        <v>306</v>
      </c>
      <c r="G162" s="72">
        <f>VLOOKUP($E162,'NEA Backsheet'!$D$7:$M$184,G$10,0)</f>
        <v>5723.8041788556702</v>
      </c>
      <c r="H162" s="73">
        <f>VLOOKUP($E162,'Population All (2014)'!$D$11:$I$188,H$10,0)</f>
        <v>195005.05</v>
      </c>
      <c r="I162" s="74">
        <f t="shared" si="24"/>
        <v>2935.2081799192742</v>
      </c>
      <c r="J162" s="72">
        <f>VLOOKUP($E162,'NEA Backsheet'!$D$7:$M$184,J$10,0)</f>
        <v>5842.903030364464</v>
      </c>
      <c r="K162" s="73">
        <f>VLOOKUP($E162,'Population All (2014)'!$D$11:$I$188,K$10,0)</f>
        <v>195005.05</v>
      </c>
      <c r="L162" s="74">
        <f t="shared" si="25"/>
        <v>2996.2829323468618</v>
      </c>
      <c r="M162" s="72">
        <f>VLOOKUP($E162,'NEA Backsheet'!$D$7:$M$184,M$10,0)</f>
        <v>6155.675961882037</v>
      </c>
      <c r="N162" s="73">
        <f>VLOOKUP($E162,'Population All (2014)'!$D$11:$I$188,N$10,0)</f>
        <v>195005.05</v>
      </c>
      <c r="O162" s="74">
        <f t="shared" si="26"/>
        <v>3156.6751537368073</v>
      </c>
      <c r="P162" s="72">
        <f>VLOOKUP($E162,'NEA Backsheet'!$D$7:$M$184,P$10,0)</f>
        <v>6653.8313569894626</v>
      </c>
      <c r="Q162" s="73">
        <f>VLOOKUP($E162,'Population All (2014)'!$D$11:$I$188,Q$10,0)</f>
        <v>195952.27100000001</v>
      </c>
      <c r="R162" s="74">
        <f t="shared" si="27"/>
        <v>3395.6388068548908</v>
      </c>
      <c r="S162" s="72">
        <f>VLOOKUP($E162,'NEA Backsheet'!$D$190:$M$367,S$10,0)</f>
        <v>6006.016440265118</v>
      </c>
      <c r="T162" s="73">
        <f>VLOOKUP($E162,'Population All (2014)'!$D$11:$I$188,T$10,0)</f>
        <v>195952.27100000001</v>
      </c>
      <c r="U162" s="74">
        <f t="shared" si="28"/>
        <v>3065.0404864484158</v>
      </c>
      <c r="V162" s="72">
        <f>VLOOKUP($E162,'NEA Backsheet'!$D$190:$M$367,V$10,0)</f>
        <v>5936.9748726698454</v>
      </c>
      <c r="W162" s="73">
        <f>VLOOKUP($E162,'Population All (2014)'!$D$11:$I$188,W$10,0)</f>
        <v>195952.27100000001</v>
      </c>
      <c r="X162" s="74">
        <f t="shared" si="29"/>
        <v>3029.8066168724549</v>
      </c>
      <c r="Y162" s="72">
        <f>VLOOKUP($E162,'NEA Backsheet'!$D$190:$M$367,Y$10,0)</f>
        <v>6271.7894858690815</v>
      </c>
      <c r="Z162" s="73">
        <f>VLOOKUP($E162,'Population All (2014)'!$D$11:$I$188,Z$10,0)</f>
        <v>195952.27100000001</v>
      </c>
      <c r="AA162" s="74">
        <f t="shared" si="30"/>
        <v>3200.6720074548571</v>
      </c>
      <c r="AB162" s="72">
        <f>VLOOKUP($E162,'NEA Backsheet'!$D$190:$M$367,AB$10,0)</f>
        <v>5826.3693261798362</v>
      </c>
      <c r="AC162" s="73">
        <f>VLOOKUP($E162,'Population All (2014)'!$D$11:$I$188,AC$10,0)</f>
        <v>196913.277</v>
      </c>
      <c r="AD162" s="74">
        <f t="shared" si="31"/>
        <v>2958.8504213353963</v>
      </c>
      <c r="AE162" s="72">
        <f>VLOOKUP($E162,'NEA Backsheet'!$D$7:$M$184,AE$10,0)</f>
        <v>6485.4387111881233</v>
      </c>
      <c r="AF162" s="73">
        <f>VLOOKUP($E162,'Population All (2014)'!$D$11:$I$188,AF$10,0)</f>
        <v>195952.27100000001</v>
      </c>
      <c r="AG162" s="74">
        <f t="shared" si="32"/>
        <v>3309.7032650303518</v>
      </c>
      <c r="AH162" s="72">
        <f>VLOOKUP($E162,'NEA Backsheet'!$D$7:$M$184,AH$10,0)</f>
        <v>6530.2123381016227</v>
      </c>
      <c r="AI162" s="73">
        <f>VLOOKUP($E162,'Population All (2014)'!$D$11:$I$188,AI$10,0)</f>
        <v>195952.27100000001</v>
      </c>
      <c r="AJ162" s="74">
        <f t="shared" si="33"/>
        <v>3332.552516373552</v>
      </c>
      <c r="AK162" s="72">
        <f>VLOOKUP($E162,'NEA Backsheet'!$D$7:$M$184,AK$10,0)</f>
        <v>6759.1501686074571</v>
      </c>
      <c r="AL162" s="73">
        <f>VLOOKUP($E162,'Population All (2014)'!$D$11:$I$188,AL$10,0)</f>
        <v>195952.27100000001</v>
      </c>
      <c r="AM162" s="74">
        <f t="shared" si="34"/>
        <v>3449.385982675065</v>
      </c>
      <c r="AN162" s="72">
        <f>VLOOKUP($E162,'NEA Backsheet'!$D$7:$M$184,AN$10,0)</f>
        <v>6741.3861523479109</v>
      </c>
      <c r="AO162" s="73">
        <f>VLOOKUP($E162,'Population All (2014)'!$D$11:$I$188,AO$10,0)</f>
        <v>196913.277</v>
      </c>
      <c r="AP162" s="74">
        <f t="shared" si="35"/>
        <v>3423.5305282883037</v>
      </c>
      <c r="AT162" s="26"/>
    </row>
    <row r="163" spans="1:46" ht="16.5" customHeight="1">
      <c r="A163" s="26"/>
      <c r="B163" s="42" t="s">
        <v>18</v>
      </c>
      <c r="C163" s="43" t="s">
        <v>32</v>
      </c>
      <c r="D163" s="45" t="s">
        <v>48</v>
      </c>
      <c r="E163" s="56" t="s">
        <v>307</v>
      </c>
      <c r="F163" s="57" t="s">
        <v>308</v>
      </c>
      <c r="G163" s="72">
        <f>VLOOKUP($E163,'NEA Backsheet'!$D$7:$M$184,G$10,0)</f>
        <v>7921.0890731954205</v>
      </c>
      <c r="H163" s="73">
        <f>VLOOKUP($E163,'Population All (2014)'!$D$11:$I$188,H$10,0)</f>
        <v>251830.598</v>
      </c>
      <c r="I163" s="74">
        <f t="shared" si="24"/>
        <v>3145.4037500222353</v>
      </c>
      <c r="J163" s="72">
        <f>VLOOKUP($E163,'NEA Backsheet'!$D$7:$M$184,J$10,0)</f>
        <v>8090.9836987952549</v>
      </c>
      <c r="K163" s="73">
        <f>VLOOKUP($E163,'Population All (2014)'!$D$11:$I$188,K$10,0)</f>
        <v>251830.598</v>
      </c>
      <c r="L163" s="74">
        <f t="shared" si="25"/>
        <v>3212.8676034813111</v>
      </c>
      <c r="M163" s="72">
        <f>VLOOKUP($E163,'NEA Backsheet'!$D$7:$M$184,M$10,0)</f>
        <v>9301.3891736628884</v>
      </c>
      <c r="N163" s="73">
        <f>VLOOKUP($E163,'Population All (2014)'!$D$11:$I$188,N$10,0)</f>
        <v>251830.598</v>
      </c>
      <c r="O163" s="74">
        <f t="shared" si="26"/>
        <v>3693.5103389076212</v>
      </c>
      <c r="P163" s="72">
        <f>VLOOKUP($E163,'NEA Backsheet'!$D$7:$M$184,P$10,0)</f>
        <v>9194.5745831720669</v>
      </c>
      <c r="Q163" s="73">
        <f>VLOOKUP($E163,'Population All (2014)'!$D$11:$I$188,Q$10,0)</f>
        <v>252663.46400000001</v>
      </c>
      <c r="R163" s="74">
        <f t="shared" si="27"/>
        <v>3639.0598140347138</v>
      </c>
      <c r="S163" s="72">
        <f>VLOOKUP($E163,'NEA Backsheet'!$D$190:$M$367,S$10,0)</f>
        <v>8562.4347053062756</v>
      </c>
      <c r="T163" s="73">
        <f>VLOOKUP($E163,'Population All (2014)'!$D$11:$I$188,T$10,0)</f>
        <v>252663.46400000001</v>
      </c>
      <c r="U163" s="74">
        <f t="shared" si="28"/>
        <v>3388.8693560008642</v>
      </c>
      <c r="V163" s="72">
        <f>VLOOKUP($E163,'NEA Backsheet'!$D$190:$M$367,V$10,0)</f>
        <v>8655.8920270948383</v>
      </c>
      <c r="W163" s="73">
        <f>VLOOKUP($E163,'Population All (2014)'!$D$11:$I$188,W$10,0)</f>
        <v>252663.46400000001</v>
      </c>
      <c r="X163" s="74">
        <f t="shared" si="29"/>
        <v>3425.858210783827</v>
      </c>
      <c r="Y163" s="72">
        <f>VLOOKUP($E163,'NEA Backsheet'!$D$190:$M$367,Y$10,0)</f>
        <v>8656.3817153778018</v>
      </c>
      <c r="Z163" s="73">
        <f>VLOOKUP($E163,'Population All (2014)'!$D$11:$I$188,Z$10,0)</f>
        <v>252663.46400000001</v>
      </c>
      <c r="AA163" s="74">
        <f t="shared" si="30"/>
        <v>3426.0520212680221</v>
      </c>
      <c r="AB163" s="72">
        <f>VLOOKUP($E163,'NEA Backsheet'!$D$190:$M$367,AB$10,0)</f>
        <v>8468.6761078121672</v>
      </c>
      <c r="AC163" s="73">
        <f>VLOOKUP($E163,'Population All (2014)'!$D$11:$I$188,AC$10,0)</f>
        <v>253466.99100000001</v>
      </c>
      <c r="AD163" s="74">
        <f t="shared" si="31"/>
        <v>3341.1356936068123</v>
      </c>
      <c r="AE163" s="72">
        <f>VLOOKUP($E163,'NEA Backsheet'!$D$7:$M$184,AE$10,0)</f>
        <v>9215.0879506764322</v>
      </c>
      <c r="AF163" s="73">
        <f>VLOOKUP($E163,'Population All (2014)'!$D$11:$I$188,AF$10,0)</f>
        <v>252663.46400000001</v>
      </c>
      <c r="AG163" s="74">
        <f t="shared" si="32"/>
        <v>3647.1786639782758</v>
      </c>
      <c r="AH163" s="72">
        <f>VLOOKUP($E163,'NEA Backsheet'!$D$7:$M$184,AH$10,0)</f>
        <v>8758.6192433980796</v>
      </c>
      <c r="AI163" s="73">
        <f>VLOOKUP($E163,'Population All (2014)'!$D$11:$I$188,AI$10,0)</f>
        <v>252663.46400000001</v>
      </c>
      <c r="AJ163" s="74">
        <f t="shared" si="33"/>
        <v>3466.5159357579614</v>
      </c>
      <c r="AK163" s="72">
        <f>VLOOKUP($E163,'NEA Backsheet'!$D$7:$M$184,AK$10,0)</f>
        <v>8661.8224675276579</v>
      </c>
      <c r="AL163" s="73">
        <f>VLOOKUP($E163,'Population All (2014)'!$D$11:$I$188,AL$10,0)</f>
        <v>252663.46400000001</v>
      </c>
      <c r="AM163" s="74">
        <f t="shared" si="34"/>
        <v>3428.2053805482765</v>
      </c>
      <c r="AN163" s="72">
        <f>VLOOKUP($E163,'NEA Backsheet'!$D$7:$M$184,AN$10,0)</f>
        <v>8467.6583135304118</v>
      </c>
      <c r="AO163" s="73">
        <f>VLOOKUP($E163,'Population All (2014)'!$D$11:$I$188,AO$10,0)</f>
        <v>253466.99100000001</v>
      </c>
      <c r="AP163" s="74">
        <f t="shared" si="35"/>
        <v>3340.7341445618104</v>
      </c>
      <c r="AT163" s="26"/>
    </row>
    <row r="164" spans="1:46" ht="16.5" customHeight="1">
      <c r="A164" s="26"/>
      <c r="B164" s="42" t="s">
        <v>18</v>
      </c>
      <c r="C164" s="43" t="s">
        <v>34</v>
      </c>
      <c r="D164" s="45" t="s">
        <v>54</v>
      </c>
      <c r="E164" s="56" t="s">
        <v>309</v>
      </c>
      <c r="F164" s="57" t="s">
        <v>310</v>
      </c>
      <c r="G164" s="72">
        <f>VLOOKUP($E164,'NEA Backsheet'!$D$7:$M$184,G$10,0)</f>
        <v>17390.310285543565</v>
      </c>
      <c r="H164" s="73">
        <f>VLOOKUP($E164,'Population All (2014)'!$D$11:$I$188,H$10,0)</f>
        <v>741492.19900000002</v>
      </c>
      <c r="I164" s="74">
        <f t="shared" si="24"/>
        <v>2345.3126423982194</v>
      </c>
      <c r="J164" s="72">
        <f>VLOOKUP($E164,'NEA Backsheet'!$D$7:$M$184,J$10,0)</f>
        <v>17240.895987178734</v>
      </c>
      <c r="K164" s="73">
        <f>VLOOKUP($E164,'Population All (2014)'!$D$11:$I$188,K$10,0)</f>
        <v>741492.19900000002</v>
      </c>
      <c r="L164" s="74">
        <f t="shared" si="25"/>
        <v>2325.1621541575696</v>
      </c>
      <c r="M164" s="72">
        <f>VLOOKUP($E164,'NEA Backsheet'!$D$7:$M$184,M$10,0)</f>
        <v>18487.016081582227</v>
      </c>
      <c r="N164" s="73">
        <f>VLOOKUP($E164,'Population All (2014)'!$D$11:$I$188,N$10,0)</f>
        <v>741492.19900000002</v>
      </c>
      <c r="O164" s="74">
        <f t="shared" si="26"/>
        <v>2493.217879637089</v>
      </c>
      <c r="P164" s="72">
        <f>VLOOKUP($E164,'NEA Backsheet'!$D$7:$M$184,P$10,0)</f>
        <v>19281.542558174504</v>
      </c>
      <c r="Q164" s="73">
        <f>VLOOKUP($E164,'Population All (2014)'!$D$11:$I$188,Q$10,0)</f>
        <v>744833.94400000002</v>
      </c>
      <c r="R164" s="74">
        <f t="shared" si="27"/>
        <v>2588.7035242548645</v>
      </c>
      <c r="S164" s="72">
        <f>VLOOKUP($E164,'NEA Backsheet'!$D$190:$M$367,S$10,0)</f>
        <v>16563.975983770171</v>
      </c>
      <c r="T164" s="73">
        <f>VLOOKUP($E164,'Population All (2014)'!$D$11:$I$188,T$10,0)</f>
        <v>744833.94400000002</v>
      </c>
      <c r="U164" s="74">
        <f t="shared" si="28"/>
        <v>2223.8481633659503</v>
      </c>
      <c r="V164" s="72">
        <f>VLOOKUP($E164,'NEA Backsheet'!$D$190:$M$367,V$10,0)</f>
        <v>16107.017141395077</v>
      </c>
      <c r="W164" s="73">
        <f>VLOOKUP($E164,'Population All (2014)'!$D$11:$I$188,W$10,0)</f>
        <v>744833.94400000002</v>
      </c>
      <c r="X164" s="74">
        <f t="shared" si="29"/>
        <v>2162.497731359445</v>
      </c>
      <c r="Y164" s="72">
        <f>VLOOKUP($E164,'NEA Backsheet'!$D$190:$M$367,Y$10,0)</f>
        <v>17203.10433322149</v>
      </c>
      <c r="Z164" s="73">
        <f>VLOOKUP($E164,'Population All (2014)'!$D$11:$I$188,Z$10,0)</f>
        <v>744833.94400000002</v>
      </c>
      <c r="AA164" s="74">
        <f t="shared" si="30"/>
        <v>2309.6563296827258</v>
      </c>
      <c r="AB164" s="72">
        <f>VLOOKUP($E164,'NEA Backsheet'!$D$190:$M$367,AB$10,0)</f>
        <v>17287.790825631371</v>
      </c>
      <c r="AC164" s="73">
        <f>VLOOKUP($E164,'Population All (2014)'!$D$11:$I$188,AC$10,0)</f>
        <v>748296.62</v>
      </c>
      <c r="AD164" s="74">
        <f t="shared" si="31"/>
        <v>2310.2858363347104</v>
      </c>
      <c r="AE164" s="72">
        <f>VLOOKUP($E164,'NEA Backsheet'!$D$7:$M$184,AE$10,0)</f>
        <v>18469.269465709229</v>
      </c>
      <c r="AF164" s="73">
        <f>VLOOKUP($E164,'Population All (2014)'!$D$11:$I$188,AF$10,0)</f>
        <v>744833.94400000002</v>
      </c>
      <c r="AG164" s="74">
        <f t="shared" si="32"/>
        <v>2479.6492714232727</v>
      </c>
      <c r="AH164" s="72">
        <f>VLOOKUP($E164,'NEA Backsheet'!$D$7:$M$184,AH$10,0)</f>
        <v>18090.730963860631</v>
      </c>
      <c r="AI164" s="73">
        <f>VLOOKUP($E164,'Population All (2014)'!$D$11:$I$188,AI$10,0)</f>
        <v>744833.94400000002</v>
      </c>
      <c r="AJ164" s="74">
        <f t="shared" si="33"/>
        <v>2428.8274063756462</v>
      </c>
      <c r="AK164" s="72">
        <f>VLOOKUP($E164,'NEA Backsheet'!$D$7:$M$184,AK$10,0)</f>
        <v>18744.954722590552</v>
      </c>
      <c r="AL164" s="73">
        <f>VLOOKUP($E164,'Population All (2014)'!$D$11:$I$188,AL$10,0)</f>
        <v>744833.94400000002</v>
      </c>
      <c r="AM164" s="74">
        <f t="shared" si="34"/>
        <v>2516.6622538607812</v>
      </c>
      <c r="AN164" s="72">
        <f>VLOOKUP($E164,'NEA Backsheet'!$D$7:$M$184,AN$10,0)</f>
        <v>18709.86758726785</v>
      </c>
      <c r="AO164" s="73">
        <f>VLOOKUP($E164,'Population All (2014)'!$D$11:$I$188,AO$10,0)</f>
        <v>748296.62</v>
      </c>
      <c r="AP164" s="74">
        <f t="shared" si="35"/>
        <v>2500.3276892080376</v>
      </c>
      <c r="AT164" s="26"/>
    </row>
    <row r="165" spans="1:46" ht="16.5" customHeight="1">
      <c r="A165" s="26"/>
      <c r="B165" s="42" t="s">
        <v>16</v>
      </c>
      <c r="C165" s="43" t="s">
        <v>24</v>
      </c>
      <c r="D165" s="45" t="s">
        <v>44</v>
      </c>
      <c r="E165" s="56" t="s">
        <v>311</v>
      </c>
      <c r="F165" s="57" t="s">
        <v>312</v>
      </c>
      <c r="G165" s="72">
        <f>VLOOKUP($E165,'NEA Backsheet'!$D$7:$M$184,G$10,0)</f>
        <v>7864.0370384211483</v>
      </c>
      <c r="H165" s="73">
        <f>VLOOKUP($E165,'Population All (2014)'!$D$11:$I$188,H$10,0)</f>
        <v>277406.245</v>
      </c>
      <c r="I165" s="74">
        <f t="shared" si="24"/>
        <v>2834.8449900329924</v>
      </c>
      <c r="J165" s="72">
        <f>VLOOKUP($E165,'NEA Backsheet'!$D$7:$M$184,J$10,0)</f>
        <v>7782.7736056992353</v>
      </c>
      <c r="K165" s="73">
        <f>VLOOKUP($E165,'Population All (2014)'!$D$11:$I$188,K$10,0)</f>
        <v>277406.245</v>
      </c>
      <c r="L165" s="74">
        <f t="shared" si="25"/>
        <v>2805.5509729780001</v>
      </c>
      <c r="M165" s="72">
        <f>VLOOKUP($E165,'NEA Backsheet'!$D$7:$M$184,M$10,0)</f>
        <v>6041.1446061519209</v>
      </c>
      <c r="N165" s="73">
        <f>VLOOKUP($E165,'Population All (2014)'!$D$11:$I$188,N$10,0)</f>
        <v>277406.245</v>
      </c>
      <c r="O165" s="74">
        <f t="shared" si="26"/>
        <v>2177.7248043395421</v>
      </c>
      <c r="P165" s="72">
        <f>VLOOKUP($E165,'NEA Backsheet'!$D$7:$M$184,P$10,0)</f>
        <v>8178.7348672846711</v>
      </c>
      <c r="Q165" s="73">
        <f>VLOOKUP($E165,'Population All (2014)'!$D$11:$I$188,Q$10,0)</f>
        <v>277946.15700000001</v>
      </c>
      <c r="R165" s="74">
        <f t="shared" si="27"/>
        <v>2942.5608742216468</v>
      </c>
      <c r="S165" s="72">
        <f>VLOOKUP($E165,'NEA Backsheet'!$D$190:$M$367,S$10,0)</f>
        <v>8098.6831402056814</v>
      </c>
      <c r="T165" s="73">
        <f>VLOOKUP($E165,'Population All (2014)'!$D$11:$I$188,T$10,0)</f>
        <v>277946.15700000001</v>
      </c>
      <c r="U165" s="74">
        <f t="shared" si="28"/>
        <v>2913.7597107362349</v>
      </c>
      <c r="V165" s="72">
        <f>VLOOKUP($E165,'NEA Backsheet'!$D$190:$M$367,V$10,0)</f>
        <v>7700.0710522686868</v>
      </c>
      <c r="W165" s="73">
        <f>VLOOKUP($E165,'Population All (2014)'!$D$11:$I$188,W$10,0)</f>
        <v>277946.15700000001</v>
      </c>
      <c r="X165" s="74">
        <f t="shared" si="29"/>
        <v>2770.3462913029903</v>
      </c>
      <c r="Y165" s="72">
        <f>VLOOKUP($E165,'NEA Backsheet'!$D$190:$M$367,Y$10,0)</f>
        <v>8253.8766871146017</v>
      </c>
      <c r="Z165" s="73">
        <f>VLOOKUP($E165,'Population All (2014)'!$D$11:$I$188,Z$10,0)</f>
        <v>277946.15700000001</v>
      </c>
      <c r="AA165" s="74">
        <f t="shared" si="30"/>
        <v>2969.5955418856902</v>
      </c>
      <c r="AB165" s="72">
        <f>VLOOKUP($E165,'NEA Backsheet'!$D$190:$M$367,AB$10,0)</f>
        <v>8127.2332958995939</v>
      </c>
      <c r="AC165" s="73">
        <f>VLOOKUP($E165,'Population All (2014)'!$D$11:$I$188,AC$10,0)</f>
        <v>278465.69699999999</v>
      </c>
      <c r="AD165" s="74">
        <f t="shared" si="31"/>
        <v>2918.5761059465772</v>
      </c>
      <c r="AE165" s="72">
        <f>VLOOKUP($E165,'NEA Backsheet'!$D$7:$M$184,AE$10,0)</f>
        <v>8081.4970752446588</v>
      </c>
      <c r="AF165" s="73">
        <f>VLOOKUP($E165,'Population All (2014)'!$D$11:$I$188,AF$10,0)</f>
        <v>277946.15700000001</v>
      </c>
      <c r="AG165" s="74">
        <f t="shared" si="32"/>
        <v>2907.5764754123434</v>
      </c>
      <c r="AH165" s="72">
        <f>VLOOKUP($E165,'NEA Backsheet'!$D$7:$M$184,AH$10,0)</f>
        <v>8078.7915004591705</v>
      </c>
      <c r="AI165" s="73">
        <f>VLOOKUP($E165,'Population All (2014)'!$D$11:$I$188,AI$10,0)</f>
        <v>277946.15700000001</v>
      </c>
      <c r="AJ165" s="74">
        <f t="shared" si="33"/>
        <v>2906.6030585410003</v>
      </c>
      <c r="AK165" s="72">
        <f>VLOOKUP($E165,'NEA Backsheet'!$D$7:$M$184,AK$10,0)</f>
        <v>8444.6572328000857</v>
      </c>
      <c r="AL165" s="73">
        <f>VLOOKUP($E165,'Population All (2014)'!$D$11:$I$188,AL$10,0)</f>
        <v>277946.15700000001</v>
      </c>
      <c r="AM165" s="74">
        <f t="shared" si="34"/>
        <v>3038.2349315231172</v>
      </c>
      <c r="AN165" s="72">
        <f>VLOOKUP($E165,'NEA Backsheet'!$D$7:$M$184,AN$10,0)</f>
        <v>8303.266722267892</v>
      </c>
      <c r="AO165" s="73">
        <f>VLOOKUP($E165,'Population All (2014)'!$D$11:$I$188,AO$10,0)</f>
        <v>278465.69699999999</v>
      </c>
      <c r="AP165" s="74">
        <f t="shared" si="35"/>
        <v>2981.7915857219186</v>
      </c>
      <c r="AT165" s="26"/>
    </row>
    <row r="166" spans="1:46" ht="16.5" customHeight="1">
      <c r="A166" s="26"/>
      <c r="B166" s="42" t="s">
        <v>22</v>
      </c>
      <c r="C166" s="43" t="s">
        <v>38</v>
      </c>
      <c r="D166" s="45" t="s">
        <v>58</v>
      </c>
      <c r="E166" s="56" t="s">
        <v>313</v>
      </c>
      <c r="F166" s="57" t="s">
        <v>314</v>
      </c>
      <c r="G166" s="72">
        <f>VLOOKUP($E166,'NEA Backsheet'!$D$7:$M$184,G$10,0)</f>
        <v>25020.889293696309</v>
      </c>
      <c r="H166" s="73">
        <f>VLOOKUP($E166,'Population All (2014)'!$D$11:$I$188,H$10,0)</f>
        <v>1171837.9620000001</v>
      </c>
      <c r="I166" s="74">
        <f t="shared" si="24"/>
        <v>2135.1833704885821</v>
      </c>
      <c r="J166" s="72">
        <f>VLOOKUP($E166,'NEA Backsheet'!$D$7:$M$184,J$10,0)</f>
        <v>24735.556007735489</v>
      </c>
      <c r="K166" s="73">
        <f>VLOOKUP($E166,'Population All (2014)'!$D$11:$I$188,K$10,0)</f>
        <v>1171837.9620000001</v>
      </c>
      <c r="L166" s="74">
        <f t="shared" si="25"/>
        <v>2110.8341605113051</v>
      </c>
      <c r="M166" s="72">
        <f>VLOOKUP($E166,'NEA Backsheet'!$D$7:$M$184,M$10,0)</f>
        <v>25440.402358883861</v>
      </c>
      <c r="N166" s="73">
        <f>VLOOKUP($E166,'Population All (2014)'!$D$11:$I$188,N$10,0)</f>
        <v>1171837.9620000001</v>
      </c>
      <c r="O166" s="74">
        <f t="shared" si="26"/>
        <v>2170.9829501908439</v>
      </c>
      <c r="P166" s="72">
        <f>VLOOKUP($E166,'NEA Backsheet'!$D$7:$M$184,P$10,0)</f>
        <v>25326.557998578715</v>
      </c>
      <c r="Q166" s="73">
        <f>VLOOKUP($E166,'Population All (2014)'!$D$11:$I$188,Q$10,0)</f>
        <v>1182135.7240000002</v>
      </c>
      <c r="R166" s="74">
        <f t="shared" si="27"/>
        <v>2142.4407946052997</v>
      </c>
      <c r="S166" s="72">
        <f>VLOOKUP($E166,'NEA Backsheet'!$D$190:$M$367,S$10,0)</f>
        <v>25683.794204129263</v>
      </c>
      <c r="T166" s="73">
        <f>VLOOKUP($E166,'Population All (2014)'!$D$11:$I$188,T$10,0)</f>
        <v>1182135.7240000002</v>
      </c>
      <c r="U166" s="74">
        <f t="shared" si="28"/>
        <v>2172.6603538570721</v>
      </c>
      <c r="V166" s="72">
        <f>VLOOKUP($E166,'NEA Backsheet'!$D$190:$M$367,V$10,0)</f>
        <v>25683.740500341064</v>
      </c>
      <c r="W166" s="73">
        <f>VLOOKUP($E166,'Population All (2014)'!$D$11:$I$188,W$10,0)</f>
        <v>1182135.7240000002</v>
      </c>
      <c r="X166" s="74">
        <f t="shared" si="29"/>
        <v>2172.6558109110201</v>
      </c>
      <c r="Y166" s="72">
        <f>VLOOKUP($E166,'NEA Backsheet'!$D$190:$M$367,Y$10,0)</f>
        <v>25429.41526008413</v>
      </c>
      <c r="Z166" s="73">
        <f>VLOOKUP($E166,'Population All (2014)'!$D$11:$I$188,Z$10,0)</f>
        <v>1182135.7240000002</v>
      </c>
      <c r="AA166" s="74">
        <f t="shared" si="30"/>
        <v>2151.1417634887521</v>
      </c>
      <c r="AB166" s="72">
        <f>VLOOKUP($E166,'NEA Backsheet'!$D$190:$M$367,AB$10,0)</f>
        <v>24857.132177014872</v>
      </c>
      <c r="AC166" s="73">
        <f>VLOOKUP($E166,'Population All (2014)'!$D$11:$I$188,AC$10,0)</f>
        <v>1192285.277</v>
      </c>
      <c r="AD166" s="74">
        <f t="shared" si="31"/>
        <v>2084.8309256623379</v>
      </c>
      <c r="AE166" s="72">
        <f>VLOOKUP($E166,'NEA Backsheet'!$D$7:$M$184,AE$10,0)</f>
        <v>25763.775122429284</v>
      </c>
      <c r="AF166" s="73">
        <f>VLOOKUP($E166,'Population All (2014)'!$D$11:$I$188,AF$10,0)</f>
        <v>1182135.7240000002</v>
      </c>
      <c r="AG166" s="74">
        <f t="shared" si="32"/>
        <v>2179.4261521217068</v>
      </c>
      <c r="AH166" s="72">
        <f>VLOOKUP($E166,'NEA Backsheet'!$D$7:$M$184,AH$10,0)</f>
        <v>26197.614890915178</v>
      </c>
      <c r="AI166" s="73">
        <f>VLOOKUP($E166,'Population All (2014)'!$D$11:$I$188,AI$10,0)</f>
        <v>1182135.7240000002</v>
      </c>
      <c r="AJ166" s="74">
        <f t="shared" si="33"/>
        <v>2216.1258101794047</v>
      </c>
      <c r="AK166" s="72">
        <f>VLOOKUP($E166,'NEA Backsheet'!$D$7:$M$184,AK$10,0)</f>
        <v>27845.352815910352</v>
      </c>
      <c r="AL166" s="73">
        <f>VLOOKUP($E166,'Population All (2014)'!$D$11:$I$188,AL$10,0)</f>
        <v>1182135.7240000002</v>
      </c>
      <c r="AM166" s="74">
        <f t="shared" si="34"/>
        <v>2355.5123367467363</v>
      </c>
      <c r="AN166" s="72">
        <f>VLOOKUP($E166,'NEA Backsheet'!$D$7:$M$184,AN$10,0)</f>
        <v>26773.277255349549</v>
      </c>
      <c r="AO166" s="73">
        <f>VLOOKUP($E166,'Population All (2014)'!$D$11:$I$188,AO$10,0)</f>
        <v>1192285.277</v>
      </c>
      <c r="AP166" s="74">
        <f t="shared" si="35"/>
        <v>2245.5428890907583</v>
      </c>
      <c r="AT166" s="26"/>
    </row>
    <row r="167" spans="1:46" ht="16.5" customHeight="1">
      <c r="A167" s="26"/>
      <c r="B167" s="42" t="s">
        <v>20</v>
      </c>
      <c r="C167" s="43" t="s">
        <v>36</v>
      </c>
      <c r="D167" s="45" t="s">
        <v>64</v>
      </c>
      <c r="E167" s="56" t="s">
        <v>315</v>
      </c>
      <c r="F167" s="57" t="s">
        <v>316</v>
      </c>
      <c r="G167" s="72">
        <f>VLOOKUP($E167,'NEA Backsheet'!$D$7:$M$184,G$10,0)</f>
        <v>4683.4929380674785</v>
      </c>
      <c r="H167" s="73">
        <f>VLOOKUP($E167,'Population All (2014)'!$D$11:$I$188,H$10,0)</f>
        <v>200570.541</v>
      </c>
      <c r="I167" s="74">
        <f t="shared" si="24"/>
        <v>2335.0851599226021</v>
      </c>
      <c r="J167" s="72">
        <f>VLOOKUP($E167,'NEA Backsheet'!$D$7:$M$184,J$10,0)</f>
        <v>4778.8521771715641</v>
      </c>
      <c r="K167" s="73">
        <f>VLOOKUP($E167,'Population All (2014)'!$D$11:$I$188,K$10,0)</f>
        <v>200570.541</v>
      </c>
      <c r="L167" s="74">
        <f t="shared" si="25"/>
        <v>2382.6291504950191</v>
      </c>
      <c r="M167" s="72">
        <f>VLOOKUP($E167,'NEA Backsheet'!$D$7:$M$184,M$10,0)</f>
        <v>5000.1805522332888</v>
      </c>
      <c r="N167" s="73">
        <f>VLOOKUP($E167,'Population All (2014)'!$D$11:$I$188,N$10,0)</f>
        <v>200570.541</v>
      </c>
      <c r="O167" s="74">
        <f t="shared" si="26"/>
        <v>2492.978543759968</v>
      </c>
      <c r="P167" s="72">
        <f>VLOOKUP($E167,'NEA Backsheet'!$D$7:$M$184,P$10,0)</f>
        <v>5151.9106812329055</v>
      </c>
      <c r="Q167" s="73">
        <f>VLOOKUP($E167,'Population All (2014)'!$D$11:$I$188,Q$10,0)</f>
        <v>203067.421</v>
      </c>
      <c r="R167" s="74">
        <f t="shared" si="27"/>
        <v>2537.0444238974728</v>
      </c>
      <c r="S167" s="72">
        <f>VLOOKUP($E167,'NEA Backsheet'!$D$190:$M$367,S$10,0)</f>
        <v>4567.7142463610717</v>
      </c>
      <c r="T167" s="73">
        <f>VLOOKUP($E167,'Population All (2014)'!$D$11:$I$188,T$10,0)</f>
        <v>203067.421</v>
      </c>
      <c r="U167" s="74">
        <f t="shared" si="28"/>
        <v>2249.358476050706</v>
      </c>
      <c r="V167" s="72">
        <f>VLOOKUP($E167,'NEA Backsheet'!$D$190:$M$367,V$10,0)</f>
        <v>4717.3695879278821</v>
      </c>
      <c r="W167" s="73">
        <f>VLOOKUP($E167,'Population All (2014)'!$D$11:$I$188,W$10,0)</f>
        <v>203067.421</v>
      </c>
      <c r="X167" s="74">
        <f t="shared" si="29"/>
        <v>2323.055842585346</v>
      </c>
      <c r="Y167" s="72">
        <f>VLOOKUP($E167,'NEA Backsheet'!$D$190:$M$367,Y$10,0)</f>
        <v>4944.7319432533641</v>
      </c>
      <c r="Z167" s="73">
        <f>VLOOKUP($E167,'Population All (2014)'!$D$11:$I$188,Z$10,0)</f>
        <v>203067.421</v>
      </c>
      <c r="AA167" s="74">
        <f t="shared" si="30"/>
        <v>2435.0198170160265</v>
      </c>
      <c r="AB167" s="72">
        <f>VLOOKUP($E167,'NEA Backsheet'!$D$190:$M$367,AB$10,0)</f>
        <v>4832.8980623885282</v>
      </c>
      <c r="AC167" s="73">
        <f>VLOOKUP($E167,'Population All (2014)'!$D$11:$I$188,AC$10,0)</f>
        <v>205581.22</v>
      </c>
      <c r="AD167" s="74">
        <f t="shared" si="31"/>
        <v>2350.8460852545422</v>
      </c>
      <c r="AE167" s="72">
        <f>VLOOKUP($E167,'NEA Backsheet'!$D$7:$M$184,AE$10,0)</f>
        <v>4914.2464177663333</v>
      </c>
      <c r="AF167" s="73">
        <f>VLOOKUP($E167,'Population All (2014)'!$D$11:$I$188,AF$10,0)</f>
        <v>203067.421</v>
      </c>
      <c r="AG167" s="74">
        <f t="shared" si="32"/>
        <v>2420.007302779668</v>
      </c>
      <c r="AH167" s="72">
        <f>VLOOKUP($E167,'NEA Backsheet'!$D$7:$M$184,AH$10,0)</f>
        <v>5141.9646610645341</v>
      </c>
      <c r="AI167" s="73">
        <f>VLOOKUP($E167,'Population All (2014)'!$D$11:$I$188,AI$10,0)</f>
        <v>203067.421</v>
      </c>
      <c r="AJ167" s="74">
        <f t="shared" si="33"/>
        <v>2532.1465332760267</v>
      </c>
      <c r="AK167" s="72">
        <f>VLOOKUP($E167,'NEA Backsheet'!$D$7:$M$184,AK$10,0)</f>
        <v>5193.4669832290492</v>
      </c>
      <c r="AL167" s="73">
        <f>VLOOKUP($E167,'Population All (2014)'!$D$11:$I$188,AL$10,0)</f>
        <v>203067.421</v>
      </c>
      <c r="AM167" s="74">
        <f t="shared" si="34"/>
        <v>2557.5087119607674</v>
      </c>
      <c r="AN167" s="72">
        <f>VLOOKUP($E167,'NEA Backsheet'!$D$7:$M$184,AN$10,0)</f>
        <v>5161.3028988171736</v>
      </c>
      <c r="AO167" s="73">
        <f>VLOOKUP($E167,'Population All (2014)'!$D$11:$I$188,AO$10,0)</f>
        <v>205581.22</v>
      </c>
      <c r="AP167" s="74">
        <f t="shared" si="35"/>
        <v>2510.590655516673</v>
      </c>
      <c r="AT167" s="26"/>
    </row>
    <row r="168" spans="1:46" ht="16.5" customHeight="1">
      <c r="A168" s="26"/>
      <c r="B168" s="42" t="s">
        <v>22</v>
      </c>
      <c r="C168" s="43" t="s">
        <v>40</v>
      </c>
      <c r="D168" s="45" t="s">
        <v>60</v>
      </c>
      <c r="E168" s="56" t="s">
        <v>317</v>
      </c>
      <c r="F168" s="57" t="s">
        <v>318</v>
      </c>
      <c r="G168" s="72">
        <f>VLOOKUP($E168,'NEA Backsheet'!$D$7:$M$184,G$10,0)</f>
        <v>5338.2736691141945</v>
      </c>
      <c r="H168" s="73">
        <f>VLOOKUP($E168,'Population All (2014)'!$D$11:$I$188,H$10,0)</f>
        <v>217801.18799999999</v>
      </c>
      <c r="I168" s="74">
        <f t="shared" si="24"/>
        <v>2450.9846425237106</v>
      </c>
      <c r="J168" s="72">
        <f>VLOOKUP($E168,'NEA Backsheet'!$D$7:$M$184,J$10,0)</f>
        <v>5427.2853603257554</v>
      </c>
      <c r="K168" s="73">
        <f>VLOOKUP($E168,'Population All (2014)'!$D$11:$I$188,K$10,0)</f>
        <v>217801.18799999999</v>
      </c>
      <c r="L168" s="74">
        <f t="shared" si="25"/>
        <v>2491.8529646981333</v>
      </c>
      <c r="M168" s="72">
        <f>VLOOKUP($E168,'NEA Backsheet'!$D$7:$M$184,M$10,0)</f>
        <v>5794.9882172409989</v>
      </c>
      <c r="N168" s="73">
        <f>VLOOKUP($E168,'Population All (2014)'!$D$11:$I$188,N$10,0)</f>
        <v>217801.18799999999</v>
      </c>
      <c r="O168" s="74">
        <f t="shared" si="26"/>
        <v>2660.6779652831824</v>
      </c>
      <c r="P168" s="72">
        <f>VLOOKUP($E168,'NEA Backsheet'!$D$7:$M$184,P$10,0)</f>
        <v>5563.6144841522346</v>
      </c>
      <c r="Q168" s="73">
        <f>VLOOKUP($E168,'Population All (2014)'!$D$11:$I$188,Q$10,0)</f>
        <v>219761.26199999999</v>
      </c>
      <c r="R168" s="74">
        <f t="shared" si="27"/>
        <v>2531.6629662202408</v>
      </c>
      <c r="S168" s="72">
        <f>VLOOKUP($E168,'NEA Backsheet'!$D$190:$M$367,S$10,0)</f>
        <v>5643.5206304718104</v>
      </c>
      <c r="T168" s="73">
        <f>VLOOKUP($E168,'Population All (2014)'!$D$11:$I$188,T$10,0)</f>
        <v>219761.26199999999</v>
      </c>
      <c r="U168" s="74">
        <f t="shared" si="28"/>
        <v>2568.0233991702371</v>
      </c>
      <c r="V168" s="72">
        <f>VLOOKUP($E168,'NEA Backsheet'!$D$190:$M$367,V$10,0)</f>
        <v>5702.5519648188902</v>
      </c>
      <c r="W168" s="73">
        <f>VLOOKUP($E168,'Population All (2014)'!$D$11:$I$188,W$10,0)</f>
        <v>219761.26199999999</v>
      </c>
      <c r="X168" s="74">
        <f t="shared" si="29"/>
        <v>2594.8849733211355</v>
      </c>
      <c r="Y168" s="72">
        <f>VLOOKUP($E168,'NEA Backsheet'!$D$190:$M$367,Y$10,0)</f>
        <v>5705.1100664132546</v>
      </c>
      <c r="Z168" s="73">
        <f>VLOOKUP($E168,'Population All (2014)'!$D$11:$I$188,Z$10,0)</f>
        <v>219761.26199999999</v>
      </c>
      <c r="AA168" s="74">
        <f t="shared" si="30"/>
        <v>2596.049009953927</v>
      </c>
      <c r="AB168" s="72">
        <f>VLOOKUP($E168,'NEA Backsheet'!$D$190:$M$367,AB$10,0)</f>
        <v>5580.9734575993225</v>
      </c>
      <c r="AC168" s="73">
        <f>VLOOKUP($E168,'Population All (2014)'!$D$11:$I$188,AC$10,0)</f>
        <v>221681.505</v>
      </c>
      <c r="AD168" s="74">
        <f t="shared" si="31"/>
        <v>2517.5638615406019</v>
      </c>
      <c r="AE168" s="72">
        <f>VLOOKUP($E168,'NEA Backsheet'!$D$7:$M$184,AE$10,0)</f>
        <v>5850.8354284947163</v>
      </c>
      <c r="AF168" s="73">
        <f>VLOOKUP($E168,'Population All (2014)'!$D$11:$I$188,AF$10,0)</f>
        <v>219761.26199999999</v>
      </c>
      <c r="AG168" s="74">
        <f t="shared" si="32"/>
        <v>2662.35976952786</v>
      </c>
      <c r="AH168" s="72">
        <f>VLOOKUP($E168,'NEA Backsheet'!$D$7:$M$184,AH$10,0)</f>
        <v>5834.019082658554</v>
      </c>
      <c r="AI168" s="73">
        <f>VLOOKUP($E168,'Population All (2014)'!$D$11:$I$188,AI$10,0)</f>
        <v>219761.26199999999</v>
      </c>
      <c r="AJ168" s="74">
        <f t="shared" si="33"/>
        <v>2654.7076721185531</v>
      </c>
      <c r="AK168" s="72">
        <f>VLOOKUP($E168,'NEA Backsheet'!$D$7:$M$184,AK$10,0)</f>
        <v>6062.1716122982998</v>
      </c>
      <c r="AL168" s="73">
        <f>VLOOKUP($E168,'Population All (2014)'!$D$11:$I$188,AL$10,0)</f>
        <v>219761.26199999999</v>
      </c>
      <c r="AM168" s="74">
        <f t="shared" si="34"/>
        <v>2758.5260282580198</v>
      </c>
      <c r="AN168" s="72">
        <f>VLOOKUP($E168,'NEA Backsheet'!$D$7:$M$184,AN$10,0)</f>
        <v>5928.4797870557277</v>
      </c>
      <c r="AO168" s="73">
        <f>VLOOKUP($E168,'Population All (2014)'!$D$11:$I$188,AO$10,0)</f>
        <v>221681.505</v>
      </c>
      <c r="AP168" s="74">
        <f t="shared" si="35"/>
        <v>2674.3231407851222</v>
      </c>
      <c r="AT168" s="26"/>
    </row>
    <row r="169" spans="1:46" ht="16.5" customHeight="1">
      <c r="A169" s="26"/>
      <c r="B169" s="42" t="s">
        <v>16</v>
      </c>
      <c r="C169" s="43" t="s">
        <v>26</v>
      </c>
      <c r="D169" s="45" t="s">
        <v>466</v>
      </c>
      <c r="E169" s="56" t="s">
        <v>319</v>
      </c>
      <c r="F169" s="57" t="s">
        <v>320</v>
      </c>
      <c r="G169" s="72">
        <f>VLOOKUP($E169,'NEA Backsheet'!$D$7:$M$184,G$10,0)</f>
        <v>6697.0757175506005</v>
      </c>
      <c r="H169" s="73">
        <f>VLOOKUP($E169,'Population All (2014)'!$D$11:$I$188,H$10,0)</f>
        <v>221402.63399999999</v>
      </c>
      <c r="I169" s="74">
        <f t="shared" si="24"/>
        <v>3024.840127941116</v>
      </c>
      <c r="J169" s="72">
        <f>VLOOKUP($E169,'NEA Backsheet'!$D$7:$M$184,J$10,0)</f>
        <v>6942.7545110396077</v>
      </c>
      <c r="K169" s="73">
        <f>VLOOKUP($E169,'Population All (2014)'!$D$11:$I$188,K$10,0)</f>
        <v>221402.63399999999</v>
      </c>
      <c r="L169" s="74">
        <f t="shared" si="25"/>
        <v>3135.8048391780235</v>
      </c>
      <c r="M169" s="72">
        <f>VLOOKUP($E169,'NEA Backsheet'!$D$7:$M$184,M$10,0)</f>
        <v>7307.1979248850948</v>
      </c>
      <c r="N169" s="73">
        <f>VLOOKUP($E169,'Population All (2014)'!$D$11:$I$188,N$10,0)</f>
        <v>221402.63399999999</v>
      </c>
      <c r="O169" s="74">
        <f t="shared" si="26"/>
        <v>3300.4114688559198</v>
      </c>
      <c r="P169" s="72">
        <f>VLOOKUP($E169,'NEA Backsheet'!$D$7:$M$184,P$10,0)</f>
        <v>7177.678802762608</v>
      </c>
      <c r="Q169" s="73">
        <f>VLOOKUP($E169,'Population All (2014)'!$D$11:$I$188,Q$10,0)</f>
        <v>222147.071</v>
      </c>
      <c r="R169" s="74">
        <f t="shared" si="27"/>
        <v>3231.0481387182494</v>
      </c>
      <c r="S169" s="72">
        <f>VLOOKUP($E169,'NEA Backsheet'!$D$190:$M$367,S$10,0)</f>
        <v>6915.4058939477791</v>
      </c>
      <c r="T169" s="73">
        <f>VLOOKUP($E169,'Population All (2014)'!$D$11:$I$188,T$10,0)</f>
        <v>222147.071</v>
      </c>
      <c r="U169" s="74">
        <f t="shared" si="28"/>
        <v>3112.9854032366597</v>
      </c>
      <c r="V169" s="72">
        <f>VLOOKUP($E169,'NEA Backsheet'!$D$190:$M$367,V$10,0)</f>
        <v>6950.1396036197521</v>
      </c>
      <c r="W169" s="73">
        <f>VLOOKUP($E169,'Population All (2014)'!$D$11:$I$188,W$10,0)</f>
        <v>222147.071</v>
      </c>
      <c r="X169" s="74">
        <f t="shared" si="29"/>
        <v>3128.6208601957001</v>
      </c>
      <c r="Y169" s="72">
        <f>VLOOKUP($E169,'NEA Backsheet'!$D$190:$M$367,Y$10,0)</f>
        <v>7792.5030690611056</v>
      </c>
      <c r="Z169" s="73">
        <f>VLOOKUP($E169,'Population All (2014)'!$D$11:$I$188,Z$10,0)</f>
        <v>222147.071</v>
      </c>
      <c r="AA169" s="74">
        <f t="shared" si="30"/>
        <v>3507.8126549150429</v>
      </c>
      <c r="AB169" s="72">
        <f>VLOOKUP($E169,'NEA Backsheet'!$D$190:$M$367,AB$10,0)</f>
        <v>6791.6685743431681</v>
      </c>
      <c r="AC169" s="73">
        <f>VLOOKUP($E169,'Population All (2014)'!$D$11:$I$188,AC$10,0)</f>
        <v>222965.58900000001</v>
      </c>
      <c r="AD169" s="74">
        <f t="shared" si="31"/>
        <v>3046.0613248904378</v>
      </c>
      <c r="AE169" s="72">
        <f>VLOOKUP($E169,'NEA Backsheet'!$D$7:$M$184,AE$10,0)</f>
        <v>6771.989387248861</v>
      </c>
      <c r="AF169" s="73">
        <f>VLOOKUP($E169,'Population All (2014)'!$D$11:$I$188,AF$10,0)</f>
        <v>222147.071</v>
      </c>
      <c r="AG169" s="74">
        <f t="shared" si="32"/>
        <v>3048.4261425390846</v>
      </c>
      <c r="AH169" s="72">
        <f>VLOOKUP($E169,'NEA Backsheet'!$D$7:$M$184,AH$10,0)</f>
        <v>6630.3282109515376</v>
      </c>
      <c r="AI169" s="73">
        <f>VLOOKUP($E169,'Population All (2014)'!$D$11:$I$188,AI$10,0)</f>
        <v>222147.071</v>
      </c>
      <c r="AJ169" s="74">
        <f t="shared" si="33"/>
        <v>2984.6570477409255</v>
      </c>
      <c r="AK169" s="72">
        <f>VLOOKUP($E169,'NEA Backsheet'!$D$7:$M$184,AK$10,0)</f>
        <v>7052.8718438020242</v>
      </c>
      <c r="AL169" s="73">
        <f>VLOOKUP($E169,'Population All (2014)'!$D$11:$I$188,AL$10,0)</f>
        <v>222147.071</v>
      </c>
      <c r="AM169" s="74">
        <f t="shared" si="34"/>
        <v>3174.8660074847548</v>
      </c>
      <c r="AN169" s="72">
        <f>VLOOKUP($E169,'NEA Backsheet'!$D$7:$M$184,AN$10,0)</f>
        <v>6862.8290145335623</v>
      </c>
      <c r="AO169" s="73">
        <f>VLOOKUP($E169,'Population All (2014)'!$D$11:$I$188,AO$10,0)</f>
        <v>222965.58900000001</v>
      </c>
      <c r="AP169" s="74">
        <f t="shared" si="35"/>
        <v>3077.9767610389254</v>
      </c>
      <c r="AT169" s="26"/>
    </row>
    <row r="170" spans="1:46" ht="16.5" customHeight="1">
      <c r="A170" s="26"/>
      <c r="B170" s="42" t="s">
        <v>18</v>
      </c>
      <c r="C170" s="43" t="s">
        <v>32</v>
      </c>
      <c r="D170" s="45" t="s">
        <v>48</v>
      </c>
      <c r="E170" s="56" t="s">
        <v>321</v>
      </c>
      <c r="F170" s="57" t="s">
        <v>322</v>
      </c>
      <c r="G170" s="72">
        <f>VLOOKUP($E170,'NEA Backsheet'!$D$7:$M$184,G$10,0)</f>
        <v>4450.297280463943</v>
      </c>
      <c r="H170" s="73">
        <f>VLOOKUP($E170,'Population All (2014)'!$D$11:$I$188,H$10,0)</f>
        <v>170247.041</v>
      </c>
      <c r="I170" s="74">
        <f t="shared" si="24"/>
        <v>2614.0232771880856</v>
      </c>
      <c r="J170" s="72">
        <f>VLOOKUP($E170,'NEA Backsheet'!$D$7:$M$184,J$10,0)</f>
        <v>4520.1589693616443</v>
      </c>
      <c r="K170" s="73">
        <f>VLOOKUP($E170,'Population All (2014)'!$D$11:$I$188,K$10,0)</f>
        <v>170247.041</v>
      </c>
      <c r="L170" s="74">
        <f t="shared" si="25"/>
        <v>2655.0587562703331</v>
      </c>
      <c r="M170" s="72">
        <f>VLOOKUP($E170,'NEA Backsheet'!$D$7:$M$184,M$10,0)</f>
        <v>4976.1820870074071</v>
      </c>
      <c r="N170" s="73">
        <f>VLOOKUP($E170,'Population All (2014)'!$D$11:$I$188,N$10,0)</f>
        <v>170247.041</v>
      </c>
      <c r="O170" s="74">
        <f t="shared" si="26"/>
        <v>2922.9184000956629</v>
      </c>
      <c r="P170" s="72">
        <f>VLOOKUP($E170,'NEA Backsheet'!$D$7:$M$184,P$10,0)</f>
        <v>4784.7405230415516</v>
      </c>
      <c r="Q170" s="73">
        <f>VLOOKUP($E170,'Population All (2014)'!$D$11:$I$188,Q$10,0)</f>
        <v>171042.56</v>
      </c>
      <c r="R170" s="74">
        <f t="shared" si="27"/>
        <v>2797.3976319353214</v>
      </c>
      <c r="S170" s="72">
        <f>VLOOKUP($E170,'NEA Backsheet'!$D$190:$M$367,S$10,0)</f>
        <v>4576.2382898393362</v>
      </c>
      <c r="T170" s="73">
        <f>VLOOKUP($E170,'Population All (2014)'!$D$11:$I$188,T$10,0)</f>
        <v>171042.56</v>
      </c>
      <c r="U170" s="74">
        <f t="shared" si="28"/>
        <v>2675.4968411600807</v>
      </c>
      <c r="V170" s="72">
        <f>VLOOKUP($E170,'NEA Backsheet'!$D$190:$M$367,V$10,0)</f>
        <v>4551.3063666018415</v>
      </c>
      <c r="W170" s="73">
        <f>VLOOKUP($E170,'Population All (2014)'!$D$11:$I$188,W$10,0)</f>
        <v>171042.56</v>
      </c>
      <c r="X170" s="74">
        <f t="shared" si="29"/>
        <v>2660.92039700636</v>
      </c>
      <c r="Y170" s="72">
        <f>VLOOKUP($E170,'NEA Backsheet'!$D$190:$M$367,Y$10,0)</f>
        <v>4759.5335178564683</v>
      </c>
      <c r="Z170" s="73">
        <f>VLOOKUP($E170,'Population All (2014)'!$D$11:$I$188,Z$10,0)</f>
        <v>171042.56</v>
      </c>
      <c r="AA170" s="74">
        <f t="shared" si="30"/>
        <v>2782.6603611735395</v>
      </c>
      <c r="AB170" s="72">
        <f>VLOOKUP($E170,'NEA Backsheet'!$D$190:$M$367,AB$10,0)</f>
        <v>4714.1573473869139</v>
      </c>
      <c r="AC170" s="73">
        <f>VLOOKUP($E170,'Population All (2014)'!$D$11:$I$188,AC$10,0)</f>
        <v>171825.48199999999</v>
      </c>
      <c r="AD170" s="74">
        <f t="shared" si="31"/>
        <v>2743.5728929815627</v>
      </c>
      <c r="AE170" s="72">
        <f>VLOOKUP($E170,'NEA Backsheet'!$D$7:$M$184,AE$10,0)</f>
        <v>4540.6099729712969</v>
      </c>
      <c r="AF170" s="73">
        <f>VLOOKUP($E170,'Population All (2014)'!$D$11:$I$188,AF$10,0)</f>
        <v>171042.56</v>
      </c>
      <c r="AG170" s="74">
        <f t="shared" si="32"/>
        <v>2654.6667525154539</v>
      </c>
      <c r="AH170" s="72">
        <f>VLOOKUP($E170,'NEA Backsheet'!$D$7:$M$184,AH$10,0)</f>
        <v>4346.7936557296598</v>
      </c>
      <c r="AI170" s="73">
        <f>VLOOKUP($E170,'Population All (2014)'!$D$11:$I$188,AI$10,0)</f>
        <v>171042.56</v>
      </c>
      <c r="AJ170" s="74">
        <f t="shared" si="33"/>
        <v>2541.3520796985613</v>
      </c>
      <c r="AK170" s="72">
        <f>VLOOKUP($E170,'NEA Backsheet'!$D$7:$M$184,AK$10,0)</f>
        <v>4428.0267144328645</v>
      </c>
      <c r="AL170" s="73">
        <f>VLOOKUP($E170,'Population All (2014)'!$D$11:$I$188,AL$10,0)</f>
        <v>171042.56</v>
      </c>
      <c r="AM170" s="74">
        <f t="shared" si="34"/>
        <v>2588.8449719373143</v>
      </c>
      <c r="AN170" s="72">
        <f>VLOOKUP($E170,'NEA Backsheet'!$D$7:$M$184,AN$10,0)</f>
        <v>4510.9785626298763</v>
      </c>
      <c r="AO170" s="73">
        <f>VLOOKUP($E170,'Population All (2014)'!$D$11:$I$188,AO$10,0)</f>
        <v>171825.48199999999</v>
      </c>
      <c r="AP170" s="74">
        <f t="shared" si="35"/>
        <v>2625.3257142790244</v>
      </c>
      <c r="AT170" s="26"/>
    </row>
    <row r="171" spans="1:46" ht="16.5" customHeight="1">
      <c r="A171" s="26"/>
      <c r="B171" s="42" t="s">
        <v>18</v>
      </c>
      <c r="C171" s="43" t="s">
        <v>34</v>
      </c>
      <c r="D171" s="45" t="s">
        <v>54</v>
      </c>
      <c r="E171" s="56" t="s">
        <v>323</v>
      </c>
      <c r="F171" s="57" t="s">
        <v>324</v>
      </c>
      <c r="G171" s="72">
        <f>VLOOKUP($E171,'NEA Backsheet'!$D$7:$M$184,G$10,0)</f>
        <v>3009.9678668187198</v>
      </c>
      <c r="H171" s="73">
        <f>VLOOKUP($E171,'Population All (2014)'!$D$11:$I$188,H$10,0)</f>
        <v>165061.79199999999</v>
      </c>
      <c r="I171" s="74">
        <f t="shared" si="24"/>
        <v>1823.5400393682385</v>
      </c>
      <c r="J171" s="72">
        <f>VLOOKUP($E171,'NEA Backsheet'!$D$7:$M$184,J$10,0)</f>
        <v>3040.7228403235417</v>
      </c>
      <c r="K171" s="73">
        <f>VLOOKUP($E171,'Population All (2014)'!$D$11:$I$188,K$10,0)</f>
        <v>165061.79199999999</v>
      </c>
      <c r="L171" s="74">
        <f t="shared" si="25"/>
        <v>1842.1724394725713</v>
      </c>
      <c r="M171" s="72">
        <f>VLOOKUP($E171,'NEA Backsheet'!$D$7:$M$184,M$10,0)</f>
        <v>3069.3703997572534</v>
      </c>
      <c r="N171" s="73">
        <f>VLOOKUP($E171,'Population All (2014)'!$D$11:$I$188,N$10,0)</f>
        <v>165061.79199999999</v>
      </c>
      <c r="O171" s="74">
        <f t="shared" si="26"/>
        <v>1859.5280970639492</v>
      </c>
      <c r="P171" s="72">
        <f>VLOOKUP($E171,'NEA Backsheet'!$D$7:$M$184,P$10,0)</f>
        <v>2996.116966122428</v>
      </c>
      <c r="Q171" s="73">
        <f>VLOOKUP($E171,'Population All (2014)'!$D$11:$I$188,Q$10,0)</f>
        <v>166894.93100000001</v>
      </c>
      <c r="R171" s="74">
        <f t="shared" si="27"/>
        <v>1795.2114831590829</v>
      </c>
      <c r="S171" s="72">
        <f>VLOOKUP($E171,'NEA Backsheet'!$D$190:$M$367,S$10,0)</f>
        <v>3021.4207817724437</v>
      </c>
      <c r="T171" s="73">
        <f>VLOOKUP($E171,'Population All (2014)'!$D$11:$I$188,T$10,0)</f>
        <v>166894.93100000001</v>
      </c>
      <c r="U171" s="74">
        <f t="shared" si="28"/>
        <v>1810.3730075375649</v>
      </c>
      <c r="V171" s="72">
        <f>VLOOKUP($E171,'NEA Backsheet'!$D$190:$M$367,V$10,0)</f>
        <v>3053.9685314050612</v>
      </c>
      <c r="W171" s="73">
        <f>VLOOKUP($E171,'Population All (2014)'!$D$11:$I$188,W$10,0)</f>
        <v>166894.93100000001</v>
      </c>
      <c r="X171" s="74">
        <f t="shared" si="29"/>
        <v>1829.8749477328711</v>
      </c>
      <c r="Y171" s="72">
        <f>VLOOKUP($E171,'NEA Backsheet'!$D$190:$M$367,Y$10,0)</f>
        <v>3053.9708276785482</v>
      </c>
      <c r="Z171" s="73">
        <f>VLOOKUP($E171,'Population All (2014)'!$D$11:$I$188,Z$10,0)</f>
        <v>166894.93100000001</v>
      </c>
      <c r="AA171" s="74">
        <f t="shared" si="30"/>
        <v>1829.8763236125774</v>
      </c>
      <c r="AB171" s="72">
        <f>VLOOKUP($E171,'NEA Backsheet'!$D$190:$M$367,AB$10,0)</f>
        <v>2987.6830351675371</v>
      </c>
      <c r="AC171" s="73">
        <f>VLOOKUP($E171,'Population All (2014)'!$D$11:$I$188,AC$10,0)</f>
        <v>168756.60699999999</v>
      </c>
      <c r="AD171" s="74">
        <f t="shared" si="31"/>
        <v>1770.4095195321966</v>
      </c>
      <c r="AE171" s="72">
        <f>VLOOKUP($E171,'NEA Backsheet'!$D$7:$M$184,AE$10,0)</f>
        <v>3049.0219421550082</v>
      </c>
      <c r="AF171" s="73">
        <f>VLOOKUP($E171,'Population All (2014)'!$D$11:$I$188,AF$10,0)</f>
        <v>166894.93100000001</v>
      </c>
      <c r="AG171" s="74">
        <f t="shared" si="32"/>
        <v>1826.9110534908984</v>
      </c>
      <c r="AH171" s="72">
        <f>VLOOKUP($E171,'NEA Backsheet'!$D$7:$M$184,AH$10,0)</f>
        <v>2929.2700185414405</v>
      </c>
      <c r="AI171" s="73">
        <f>VLOOKUP($E171,'Population All (2014)'!$D$11:$I$188,AI$10,0)</f>
        <v>166894.93100000001</v>
      </c>
      <c r="AJ171" s="74">
        <f t="shared" si="33"/>
        <v>1755.1581710659868</v>
      </c>
      <c r="AK171" s="72">
        <f>VLOOKUP($E171,'NEA Backsheet'!$D$7:$M$184,AK$10,0)</f>
        <v>3128.3393139159471</v>
      </c>
      <c r="AL171" s="73">
        <f>VLOOKUP($E171,'Population All (2014)'!$D$11:$I$188,AL$10,0)</f>
        <v>166894.93100000001</v>
      </c>
      <c r="AM171" s="74">
        <f t="shared" si="34"/>
        <v>1874.4363865167043</v>
      </c>
      <c r="AN171" s="72">
        <f>VLOOKUP($E171,'NEA Backsheet'!$D$7:$M$184,AN$10,0)</f>
        <v>3201.7089492015584</v>
      </c>
      <c r="AO171" s="73">
        <f>VLOOKUP($E171,'Population All (2014)'!$D$11:$I$188,AO$10,0)</f>
        <v>168756.60699999999</v>
      </c>
      <c r="AP171" s="74">
        <f t="shared" si="35"/>
        <v>1897.2347252760057</v>
      </c>
      <c r="AT171" s="26"/>
    </row>
    <row r="172" spans="1:46" ht="16.5" customHeight="1">
      <c r="A172" s="26"/>
      <c r="B172" s="42" t="s">
        <v>22</v>
      </c>
      <c r="C172" s="43" t="s">
        <v>40</v>
      </c>
      <c r="D172" s="45" t="s">
        <v>56</v>
      </c>
      <c r="E172" s="56" t="s">
        <v>325</v>
      </c>
      <c r="F172" s="57" t="s">
        <v>326</v>
      </c>
      <c r="G172" s="72">
        <f>VLOOKUP($E172,'NEA Backsheet'!$D$7:$M$184,G$10,0)</f>
        <v>4328.9291602563426</v>
      </c>
      <c r="H172" s="73">
        <f>VLOOKUP($E172,'Population All (2014)'!$D$11:$I$188,H$10,0)</f>
        <v>133394.77499999999</v>
      </c>
      <c r="I172" s="74">
        <f t="shared" si="24"/>
        <v>3245.2014408033169</v>
      </c>
      <c r="J172" s="72">
        <f>VLOOKUP($E172,'NEA Backsheet'!$D$7:$M$184,J$10,0)</f>
        <v>4377.316197273999</v>
      </c>
      <c r="K172" s="73">
        <f>VLOOKUP($E172,'Population All (2014)'!$D$11:$I$188,K$10,0)</f>
        <v>133394.77499999999</v>
      </c>
      <c r="L172" s="74">
        <f t="shared" si="25"/>
        <v>3281.4750032555617</v>
      </c>
      <c r="M172" s="72">
        <f>VLOOKUP($E172,'NEA Backsheet'!$D$7:$M$184,M$10,0)</f>
        <v>4467.2476600138843</v>
      </c>
      <c r="N172" s="73">
        <f>VLOOKUP($E172,'Population All (2014)'!$D$11:$I$188,N$10,0)</f>
        <v>133394.77499999999</v>
      </c>
      <c r="O172" s="74">
        <f t="shared" si="26"/>
        <v>3348.8925334698342</v>
      </c>
      <c r="P172" s="72">
        <f>VLOOKUP($E172,'NEA Backsheet'!$D$7:$M$184,P$10,0)</f>
        <v>4543.9826581125908</v>
      </c>
      <c r="Q172" s="73">
        <f>VLOOKUP($E172,'Population All (2014)'!$D$11:$I$188,Q$10,0)</f>
        <v>133929.47500000001</v>
      </c>
      <c r="R172" s="74">
        <f t="shared" si="27"/>
        <v>3392.817494515371</v>
      </c>
      <c r="S172" s="72">
        <f>VLOOKUP($E172,'NEA Backsheet'!$D$190:$M$367,S$10,0)</f>
        <v>4657.3841170498899</v>
      </c>
      <c r="T172" s="73">
        <f>VLOOKUP($E172,'Population All (2014)'!$D$11:$I$188,T$10,0)</f>
        <v>133929.47500000001</v>
      </c>
      <c r="U172" s="74">
        <f t="shared" si="28"/>
        <v>3477.4900125979661</v>
      </c>
      <c r="V172" s="72">
        <f>VLOOKUP($E172,'NEA Backsheet'!$D$190:$M$367,V$10,0)</f>
        <v>4703.7711540675464</v>
      </c>
      <c r="W172" s="73">
        <f>VLOOKUP($E172,'Population All (2014)'!$D$11:$I$188,W$10,0)</f>
        <v>133929.47500000001</v>
      </c>
      <c r="X172" s="74">
        <f t="shared" si="29"/>
        <v>3512.1254332308449</v>
      </c>
      <c r="Y172" s="72">
        <f>VLOOKUP($E172,'NEA Backsheet'!$D$190:$M$367,Y$10,0)</f>
        <v>4195.3113899674509</v>
      </c>
      <c r="Z172" s="73">
        <f>VLOOKUP($E172,'Population All (2014)'!$D$11:$I$188,Z$10,0)</f>
        <v>133929.47500000001</v>
      </c>
      <c r="AA172" s="74">
        <f t="shared" si="30"/>
        <v>3132.4780373905373</v>
      </c>
      <c r="AB172" s="72">
        <f>VLOOKUP($E172,'NEA Backsheet'!$D$190:$M$367,AB$10,0)</f>
        <v>4131.3290667615565</v>
      </c>
      <c r="AC172" s="73">
        <f>VLOOKUP($E172,'Population All (2014)'!$D$11:$I$188,AC$10,0)</f>
        <v>134480.989</v>
      </c>
      <c r="AD172" s="74">
        <f t="shared" si="31"/>
        <v>3072.0543457347394</v>
      </c>
      <c r="AE172" s="72">
        <f>VLOOKUP($E172,'NEA Backsheet'!$D$7:$M$184,AE$10,0)</f>
        <v>4605.5661597714261</v>
      </c>
      <c r="AF172" s="73">
        <f>VLOOKUP($E172,'Population All (2014)'!$D$11:$I$188,AF$10,0)</f>
        <v>133929.47500000001</v>
      </c>
      <c r="AG172" s="74">
        <f t="shared" si="32"/>
        <v>3438.7995321951539</v>
      </c>
      <c r="AH172" s="72">
        <f>VLOOKUP($E172,'NEA Backsheet'!$D$7:$M$184,AH$10,0)</f>
        <v>4664.2171137322212</v>
      </c>
      <c r="AI172" s="73">
        <f>VLOOKUP($E172,'Population All (2014)'!$D$11:$I$188,AI$10,0)</f>
        <v>133929.47500000001</v>
      </c>
      <c r="AJ172" s="74">
        <f t="shared" si="33"/>
        <v>3482.5919490330421</v>
      </c>
      <c r="AK172" s="72">
        <f>VLOOKUP($E172,'NEA Backsheet'!$D$7:$M$184,AK$10,0)</f>
        <v>4848.4788607590517</v>
      </c>
      <c r="AL172" s="73">
        <f>VLOOKUP($E172,'Population All (2014)'!$D$11:$I$188,AL$10,0)</f>
        <v>133929.47500000001</v>
      </c>
      <c r="AM172" s="74">
        <f t="shared" si="34"/>
        <v>3620.1731252654067</v>
      </c>
      <c r="AN172" s="72">
        <f>VLOOKUP($E172,'NEA Backsheet'!$D$7:$M$184,AN$10,0)</f>
        <v>4963.8257368819486</v>
      </c>
      <c r="AO172" s="73">
        <f>VLOOKUP($E172,'Population All (2014)'!$D$11:$I$188,AO$10,0)</f>
        <v>134480.989</v>
      </c>
      <c r="AP172" s="74">
        <f t="shared" si="35"/>
        <v>3691.0984770359987</v>
      </c>
      <c r="AT172" s="26"/>
    </row>
    <row r="173" spans="1:46" ht="16.5" customHeight="1">
      <c r="A173" s="26"/>
      <c r="B173" s="42" t="s">
        <v>20</v>
      </c>
      <c r="C173" s="43" t="s">
        <v>36</v>
      </c>
      <c r="D173" s="45" t="s">
        <v>64</v>
      </c>
      <c r="E173" s="56" t="s">
        <v>327</v>
      </c>
      <c r="F173" s="57" t="s">
        <v>328</v>
      </c>
      <c r="G173" s="72">
        <f>VLOOKUP($E173,'NEA Backsheet'!$D$7:$M$184,G$10,0)</f>
        <v>5293.6633082292537</v>
      </c>
      <c r="H173" s="73">
        <f>VLOOKUP($E173,'Population All (2014)'!$D$11:$I$188,H$10,0)</f>
        <v>294906.20400000003</v>
      </c>
      <c r="I173" s="74">
        <f t="shared" si="24"/>
        <v>1795.0328736486172</v>
      </c>
      <c r="J173" s="72">
        <f>VLOOKUP($E173,'NEA Backsheet'!$D$7:$M$184,J$10,0)</f>
        <v>5327.5867844646054</v>
      </c>
      <c r="K173" s="73">
        <f>VLOOKUP($E173,'Population All (2014)'!$D$11:$I$188,K$10,0)</f>
        <v>294906.20400000003</v>
      </c>
      <c r="L173" s="74">
        <f t="shared" si="25"/>
        <v>1806.5360145711297</v>
      </c>
      <c r="M173" s="72">
        <f>VLOOKUP($E173,'NEA Backsheet'!$D$7:$M$184,M$10,0)</f>
        <v>5560.5476626907084</v>
      </c>
      <c r="N173" s="73">
        <f>VLOOKUP($E173,'Population All (2014)'!$D$11:$I$188,N$10,0)</f>
        <v>294906.20400000003</v>
      </c>
      <c r="O173" s="74">
        <f t="shared" si="26"/>
        <v>1885.5309204314697</v>
      </c>
      <c r="P173" s="72">
        <f>VLOOKUP($E173,'NEA Backsheet'!$D$7:$M$184,P$10,0)</f>
        <v>5367.4853556254129</v>
      </c>
      <c r="Q173" s="73">
        <f>VLOOKUP($E173,'Population All (2014)'!$D$11:$I$188,Q$10,0)</f>
        <v>303890.74</v>
      </c>
      <c r="R173" s="74">
        <f t="shared" si="27"/>
        <v>1766.2549887585956</v>
      </c>
      <c r="S173" s="72">
        <f>VLOOKUP($E173,'NEA Backsheet'!$D$190:$M$367,S$10,0)</f>
        <v>5410.6186837130481</v>
      </c>
      <c r="T173" s="73">
        <f>VLOOKUP($E173,'Population All (2014)'!$D$11:$I$188,T$10,0)</f>
        <v>303890.74</v>
      </c>
      <c r="U173" s="74">
        <f t="shared" si="28"/>
        <v>1780.4486848506961</v>
      </c>
      <c r="V173" s="72">
        <f>VLOOKUP($E173,'NEA Backsheet'!$D$190:$M$367,V$10,0)</f>
        <v>5469.1941407816494</v>
      </c>
      <c r="W173" s="73">
        <f>VLOOKUP($E173,'Population All (2014)'!$D$11:$I$188,W$10,0)</f>
        <v>303890.74</v>
      </c>
      <c r="X173" s="74">
        <f t="shared" si="29"/>
        <v>1799.723854955781</v>
      </c>
      <c r="Y173" s="72">
        <f>VLOOKUP($E173,'NEA Backsheet'!$D$190:$M$367,Y$10,0)</f>
        <v>5471.6927831554649</v>
      </c>
      <c r="Z173" s="73">
        <f>VLOOKUP($E173,'Population All (2014)'!$D$11:$I$188,Z$10,0)</f>
        <v>303890.74</v>
      </c>
      <c r="AA173" s="74">
        <f t="shared" si="30"/>
        <v>1800.5460723006781</v>
      </c>
      <c r="AB173" s="72">
        <f>VLOOKUP($E173,'NEA Backsheet'!$D$190:$M$367,AB$10,0)</f>
        <v>5357.7079517415468</v>
      </c>
      <c r="AC173" s="73">
        <f>VLOOKUP($E173,'Population All (2014)'!$D$11:$I$188,AC$10,0)</f>
        <v>312019.08600000001</v>
      </c>
      <c r="AD173" s="74">
        <f t="shared" si="31"/>
        <v>1717.109046252878</v>
      </c>
      <c r="AE173" s="72">
        <f>VLOOKUP($E173,'NEA Backsheet'!$D$7:$M$184,AE$10,0)</f>
        <v>5243.8437299046018</v>
      </c>
      <c r="AF173" s="73">
        <f>VLOOKUP($E173,'Population All (2014)'!$D$11:$I$188,AF$10,0)</f>
        <v>303890.74</v>
      </c>
      <c r="AG173" s="74">
        <f t="shared" si="32"/>
        <v>1725.5687784052263</v>
      </c>
      <c r="AH173" s="72">
        <f>VLOOKUP($E173,'NEA Backsheet'!$D$7:$M$184,AH$10,0)</f>
        <v>5392.8475460080799</v>
      </c>
      <c r="AI173" s="73">
        <f>VLOOKUP($E173,'Population All (2014)'!$D$11:$I$188,AI$10,0)</f>
        <v>303890.74</v>
      </c>
      <c r="AJ173" s="74">
        <f t="shared" si="33"/>
        <v>1774.6008140978827</v>
      </c>
      <c r="AK173" s="72">
        <f>VLOOKUP($E173,'NEA Backsheet'!$D$7:$M$184,AK$10,0)</f>
        <v>5581.2274295157031</v>
      </c>
      <c r="AL173" s="73">
        <f>VLOOKUP($E173,'Population All (2014)'!$D$11:$I$188,AL$10,0)</f>
        <v>303890.74</v>
      </c>
      <c r="AM173" s="74">
        <f t="shared" si="34"/>
        <v>1836.590160501667</v>
      </c>
      <c r="AN173" s="72">
        <f>VLOOKUP($E173,'NEA Backsheet'!$D$7:$M$184,AN$10,0)</f>
        <v>5572.0534912981811</v>
      </c>
      <c r="AO173" s="73">
        <f>VLOOKUP($E173,'Population All (2014)'!$D$11:$I$188,AO$10,0)</f>
        <v>312019.08600000001</v>
      </c>
      <c r="AP173" s="74">
        <f t="shared" si="35"/>
        <v>1785.805337337018</v>
      </c>
      <c r="AT173" s="26"/>
    </row>
    <row r="174" spans="1:46" ht="16.5" customHeight="1">
      <c r="A174" s="26"/>
      <c r="B174" s="42" t="s">
        <v>16</v>
      </c>
      <c r="C174" s="43" t="s">
        <v>26</v>
      </c>
      <c r="D174" s="45" t="s">
        <v>466</v>
      </c>
      <c r="E174" s="56" t="s">
        <v>329</v>
      </c>
      <c r="F174" s="57" t="s">
        <v>330</v>
      </c>
      <c r="G174" s="72">
        <f>VLOOKUP($E174,'NEA Backsheet'!$D$7:$M$184,G$10,0)</f>
        <v>6433.8496895682638</v>
      </c>
      <c r="H174" s="73">
        <f>VLOOKUP($E174,'Population All (2014)'!$D$11:$I$188,H$10,0)</f>
        <v>234250.43799999999</v>
      </c>
      <c r="I174" s="74">
        <f t="shared" si="24"/>
        <v>2746.5689048437398</v>
      </c>
      <c r="J174" s="72">
        <f>VLOOKUP($E174,'NEA Backsheet'!$D$7:$M$184,J$10,0)</f>
        <v>6505.3984479885194</v>
      </c>
      <c r="K174" s="73">
        <f>VLOOKUP($E174,'Population All (2014)'!$D$11:$I$188,K$10,0)</f>
        <v>234250.43799999999</v>
      </c>
      <c r="L174" s="74">
        <f t="shared" si="25"/>
        <v>2777.1126079979922</v>
      </c>
      <c r="M174" s="72">
        <f>VLOOKUP($E174,'NEA Backsheet'!$D$7:$M$184,M$10,0)</f>
        <v>6727.1999932494327</v>
      </c>
      <c r="N174" s="73">
        <f>VLOOKUP($E174,'Population All (2014)'!$D$11:$I$188,N$10,0)</f>
        <v>234250.43799999999</v>
      </c>
      <c r="O174" s="74">
        <f t="shared" si="26"/>
        <v>2871.7982560397318</v>
      </c>
      <c r="P174" s="72">
        <f>VLOOKUP($E174,'NEA Backsheet'!$D$7:$M$184,P$10,0)</f>
        <v>6514.5279059943414</v>
      </c>
      <c r="Q174" s="73">
        <f>VLOOKUP($E174,'Population All (2014)'!$D$11:$I$188,Q$10,0)</f>
        <v>236135.179</v>
      </c>
      <c r="R174" s="74">
        <f t="shared" si="27"/>
        <v>2758.8129534881123</v>
      </c>
      <c r="S174" s="72">
        <f>VLOOKUP($E174,'NEA Backsheet'!$D$190:$M$367,S$10,0)</f>
        <v>6613.484633377906</v>
      </c>
      <c r="T174" s="73">
        <f>VLOOKUP($E174,'Population All (2014)'!$D$11:$I$188,T$10,0)</f>
        <v>236135.179</v>
      </c>
      <c r="U174" s="74">
        <f t="shared" si="28"/>
        <v>2800.7197662733288</v>
      </c>
      <c r="V174" s="72">
        <f>VLOOKUP($E174,'NEA Backsheet'!$D$190:$M$367,V$10,0)</f>
        <v>6599.6631460818817</v>
      </c>
      <c r="W174" s="73">
        <f>VLOOKUP($E174,'Population All (2014)'!$D$11:$I$188,W$10,0)</f>
        <v>236135.179</v>
      </c>
      <c r="X174" s="74">
        <f t="shared" si="29"/>
        <v>2794.8665565336546</v>
      </c>
      <c r="Y174" s="72">
        <f>VLOOKUP($E174,'NEA Backsheet'!$D$190:$M$367,Y$10,0)</f>
        <v>6611.2736023933212</v>
      </c>
      <c r="Z174" s="73">
        <f>VLOOKUP($E174,'Population All (2014)'!$D$11:$I$188,Z$10,0)</f>
        <v>236135.179</v>
      </c>
      <c r="AA174" s="74">
        <f t="shared" si="30"/>
        <v>2799.7834250665892</v>
      </c>
      <c r="AB174" s="72">
        <f>VLOOKUP($E174,'NEA Backsheet'!$D$190:$M$367,AB$10,0)</f>
        <v>6590.5444068058723</v>
      </c>
      <c r="AC174" s="73">
        <f>VLOOKUP($E174,'Population All (2014)'!$D$11:$I$188,AC$10,0)</f>
        <v>238045.976</v>
      </c>
      <c r="AD174" s="74">
        <f t="shared" si="31"/>
        <v>2768.6014767188808</v>
      </c>
      <c r="AE174" s="72">
        <f>VLOOKUP($E174,'NEA Backsheet'!$D$7:$M$184,AE$10,0)</f>
        <v>6540.9581889802685</v>
      </c>
      <c r="AF174" s="73">
        <f>VLOOKUP($E174,'Population All (2014)'!$D$11:$I$188,AF$10,0)</f>
        <v>236135.179</v>
      </c>
      <c r="AG174" s="74">
        <f t="shared" si="32"/>
        <v>2770.0058147542127</v>
      </c>
      <c r="AH174" s="72">
        <f>VLOOKUP($E174,'NEA Backsheet'!$D$7:$M$184,AH$10,0)</f>
        <v>6576.865794193337</v>
      </c>
      <c r="AI174" s="73">
        <f>VLOOKUP($E174,'Population All (2014)'!$D$11:$I$188,AI$10,0)</f>
        <v>236135.179</v>
      </c>
      <c r="AJ174" s="74">
        <f t="shared" si="33"/>
        <v>2785.2121916122192</v>
      </c>
      <c r="AK174" s="72">
        <f>VLOOKUP($E174,'NEA Backsheet'!$D$7:$M$184,AK$10,0)</f>
        <v>6840.2638341185602</v>
      </c>
      <c r="AL174" s="73">
        <f>VLOOKUP($E174,'Population All (2014)'!$D$11:$I$188,AL$10,0)</f>
        <v>236135.179</v>
      </c>
      <c r="AM174" s="74">
        <f t="shared" si="34"/>
        <v>2896.7576381825597</v>
      </c>
      <c r="AN174" s="72">
        <f>VLOOKUP($E174,'NEA Backsheet'!$D$7:$M$184,AN$10,0)</f>
        <v>6627.9209871464927</v>
      </c>
      <c r="AO174" s="73">
        <f>VLOOKUP($E174,'Population All (2014)'!$D$11:$I$188,AO$10,0)</f>
        <v>238045.976</v>
      </c>
      <c r="AP174" s="74">
        <f t="shared" si="35"/>
        <v>2784.3028890967234</v>
      </c>
      <c r="AT174" s="26"/>
    </row>
    <row r="175" spans="1:46" ht="16.5" customHeight="1">
      <c r="A175" s="26"/>
      <c r="B175" s="42" t="s">
        <v>16</v>
      </c>
      <c r="C175" s="43" t="s">
        <v>28</v>
      </c>
      <c r="D175" s="45" t="s">
        <v>42</v>
      </c>
      <c r="E175" s="56" t="s">
        <v>331</v>
      </c>
      <c r="F175" s="57" t="s">
        <v>332</v>
      </c>
      <c r="G175" s="72">
        <f>VLOOKUP($E175,'NEA Backsheet'!$D$7:$M$184,G$10,0)</f>
        <v>9631.8232885725902</v>
      </c>
      <c r="H175" s="73">
        <f>VLOOKUP($E175,'Population All (2014)'!$D$11:$I$188,H$10,0)</f>
        <v>332799.41899999999</v>
      </c>
      <c r="I175" s="74">
        <f t="shared" si="24"/>
        <v>2894.1827234898478</v>
      </c>
      <c r="J175" s="72">
        <f>VLOOKUP($E175,'NEA Backsheet'!$D$7:$M$184,J$10,0)</f>
        <v>10001.983275766526</v>
      </c>
      <c r="K175" s="73">
        <f>VLOOKUP($E175,'Population All (2014)'!$D$11:$I$188,K$10,0)</f>
        <v>332799.41899999999</v>
      </c>
      <c r="L175" s="74">
        <f t="shared" si="25"/>
        <v>3005.4088753582009</v>
      </c>
      <c r="M175" s="72">
        <f>VLOOKUP($E175,'NEA Backsheet'!$D$7:$M$184,M$10,0)</f>
        <v>10098.816661959445</v>
      </c>
      <c r="N175" s="73">
        <f>VLOOKUP($E175,'Population All (2014)'!$D$11:$I$188,N$10,0)</f>
        <v>332799.41899999999</v>
      </c>
      <c r="O175" s="74">
        <f t="shared" si="26"/>
        <v>3034.5054965253548</v>
      </c>
      <c r="P175" s="72">
        <f>VLOOKUP($E175,'NEA Backsheet'!$D$7:$M$184,P$10,0)</f>
        <v>10025.579357520975</v>
      </c>
      <c r="Q175" s="73">
        <f>VLOOKUP($E175,'Population All (2014)'!$D$11:$I$188,Q$10,0)</f>
        <v>334329.446</v>
      </c>
      <c r="R175" s="74">
        <f t="shared" si="27"/>
        <v>2998.7126403221378</v>
      </c>
      <c r="S175" s="72">
        <f>VLOOKUP($E175,'NEA Backsheet'!$D$190:$M$367,S$10,0)</f>
        <v>9807.0295840892777</v>
      </c>
      <c r="T175" s="73">
        <f>VLOOKUP($E175,'Population All (2014)'!$D$11:$I$188,T$10,0)</f>
        <v>334329.446</v>
      </c>
      <c r="U175" s="74">
        <f t="shared" si="28"/>
        <v>2933.3430547093594</v>
      </c>
      <c r="V175" s="72">
        <f>VLOOKUP($E175,'NEA Backsheet'!$D$190:$M$367,V$10,0)</f>
        <v>9803.1237507419773</v>
      </c>
      <c r="W175" s="73">
        <f>VLOOKUP($E175,'Population All (2014)'!$D$11:$I$188,W$10,0)</f>
        <v>334329.446</v>
      </c>
      <c r="X175" s="74">
        <f t="shared" si="29"/>
        <v>2932.1747958574902</v>
      </c>
      <c r="Y175" s="72">
        <f>VLOOKUP($E175,'NEA Backsheet'!$D$190:$M$367,Y$10,0)</f>
        <v>9808.4207529105115</v>
      </c>
      <c r="Z175" s="73">
        <f>VLOOKUP($E175,'Population All (2014)'!$D$11:$I$188,Z$10,0)</f>
        <v>334329.446</v>
      </c>
      <c r="AA175" s="74">
        <f t="shared" si="30"/>
        <v>2933.7591618868391</v>
      </c>
      <c r="AB175" s="72">
        <f>VLOOKUP($E175,'NEA Backsheet'!$D$190:$M$367,AB$10,0)</f>
        <v>9807.2351344432464</v>
      </c>
      <c r="AC175" s="73">
        <f>VLOOKUP($E175,'Population All (2014)'!$D$11:$I$188,AC$10,0)</f>
        <v>335922.98599999998</v>
      </c>
      <c r="AD175" s="74">
        <f t="shared" si="31"/>
        <v>2919.4891517317146</v>
      </c>
      <c r="AE175" s="72">
        <f>VLOOKUP($E175,'NEA Backsheet'!$D$7:$M$184,AE$10,0)</f>
        <v>10220.637709891525</v>
      </c>
      <c r="AF175" s="73">
        <f>VLOOKUP($E175,'Population All (2014)'!$D$11:$I$188,AF$10,0)</f>
        <v>334329.446</v>
      </c>
      <c r="AG175" s="74">
        <f t="shared" si="32"/>
        <v>3057.0557969612782</v>
      </c>
      <c r="AH175" s="72">
        <f>VLOOKUP($E175,'NEA Backsheet'!$D$7:$M$184,AH$10,0)</f>
        <v>10285.594927707518</v>
      </c>
      <c r="AI175" s="73">
        <f>VLOOKUP($E175,'Population All (2014)'!$D$11:$I$188,AI$10,0)</f>
        <v>334329.446</v>
      </c>
      <c r="AJ175" s="74">
        <f t="shared" si="33"/>
        <v>3076.4849015744539</v>
      </c>
      <c r="AK175" s="72">
        <f>VLOOKUP($E175,'NEA Backsheet'!$D$7:$M$184,AK$10,0)</f>
        <v>10572.506997115475</v>
      </c>
      <c r="AL175" s="73">
        <f>VLOOKUP($E175,'Population All (2014)'!$D$11:$I$188,AL$10,0)</f>
        <v>334329.446</v>
      </c>
      <c r="AM175" s="74">
        <f t="shared" si="34"/>
        <v>3162.3020716863439</v>
      </c>
      <c r="AN175" s="72">
        <f>VLOOKUP($E175,'NEA Backsheet'!$D$7:$M$184,AN$10,0)</f>
        <v>11015.114875777743</v>
      </c>
      <c r="AO175" s="73">
        <f>VLOOKUP($E175,'Population All (2014)'!$D$11:$I$188,AO$10,0)</f>
        <v>335922.98599999998</v>
      </c>
      <c r="AP175" s="74">
        <f t="shared" si="35"/>
        <v>3279.0595865261043</v>
      </c>
      <c r="AT175" s="26"/>
    </row>
    <row r="176" spans="1:46" ht="16.5" customHeight="1">
      <c r="A176" s="26"/>
      <c r="B176" s="42" t="s">
        <v>18</v>
      </c>
      <c r="C176" s="43" t="s">
        <v>32</v>
      </c>
      <c r="D176" s="45" t="s">
        <v>50</v>
      </c>
      <c r="E176" s="56" t="s">
        <v>333</v>
      </c>
      <c r="F176" s="57" t="s">
        <v>334</v>
      </c>
      <c r="G176" s="72">
        <f>VLOOKUP($E176,'NEA Backsheet'!$D$7:$M$184,G$10,0)</f>
        <v>7755.1959501304291</v>
      </c>
      <c r="H176" s="73">
        <f>VLOOKUP($E176,'Population All (2014)'!$D$11:$I$188,H$10,0)</f>
        <v>275616.109</v>
      </c>
      <c r="I176" s="74">
        <f t="shared" si="24"/>
        <v>2813.7673005645793</v>
      </c>
      <c r="J176" s="72">
        <f>VLOOKUP($E176,'NEA Backsheet'!$D$7:$M$184,J$10,0)</f>
        <v>7685.8488899301083</v>
      </c>
      <c r="K176" s="73">
        <f>VLOOKUP($E176,'Population All (2014)'!$D$11:$I$188,K$10,0)</f>
        <v>275616.109</v>
      </c>
      <c r="L176" s="74">
        <f t="shared" si="25"/>
        <v>2788.6065578010566</v>
      </c>
      <c r="M176" s="72">
        <f>VLOOKUP($E176,'NEA Backsheet'!$D$7:$M$184,M$10,0)</f>
        <v>8473.550269156598</v>
      </c>
      <c r="N176" s="73">
        <f>VLOOKUP($E176,'Population All (2014)'!$D$11:$I$188,N$10,0)</f>
        <v>275616.109</v>
      </c>
      <c r="O176" s="74">
        <f t="shared" si="26"/>
        <v>3074.4031253835742</v>
      </c>
      <c r="P176" s="72">
        <f>VLOOKUP($E176,'NEA Backsheet'!$D$7:$M$184,P$10,0)</f>
        <v>8524.8340309060331</v>
      </c>
      <c r="Q176" s="73">
        <f>VLOOKUP($E176,'Population All (2014)'!$D$11:$I$188,Q$10,0)</f>
        <v>277189.93300000002</v>
      </c>
      <c r="R176" s="74">
        <f t="shared" si="27"/>
        <v>3075.4486422513883</v>
      </c>
      <c r="S176" s="72">
        <f>VLOOKUP($E176,'NEA Backsheet'!$D$190:$M$367,S$10,0)</f>
        <v>7870.615315248323</v>
      </c>
      <c r="T176" s="73">
        <f>VLOOKUP($E176,'Population All (2014)'!$D$11:$I$188,T$10,0)</f>
        <v>277189.93300000002</v>
      </c>
      <c r="U176" s="74">
        <f t="shared" si="28"/>
        <v>2839.4304331565759</v>
      </c>
      <c r="V176" s="72">
        <f>VLOOKUP($E176,'NEA Backsheet'!$D$190:$M$367,V$10,0)</f>
        <v>8175.370184608516</v>
      </c>
      <c r="W176" s="73">
        <f>VLOOKUP($E176,'Population All (2014)'!$D$11:$I$188,W$10,0)</f>
        <v>277189.93300000002</v>
      </c>
      <c r="X176" s="74">
        <f t="shared" si="29"/>
        <v>2949.3748550415485</v>
      </c>
      <c r="Y176" s="72">
        <f>VLOOKUP($E176,'NEA Backsheet'!$D$190:$M$367,Y$10,0)</f>
        <v>8472.0165552756025</v>
      </c>
      <c r="Z176" s="73">
        <f>VLOOKUP($E176,'Population All (2014)'!$D$11:$I$188,Z$10,0)</f>
        <v>277189.93300000002</v>
      </c>
      <c r="AA176" s="74">
        <f t="shared" si="30"/>
        <v>3056.3940268622964</v>
      </c>
      <c r="AB176" s="72">
        <f>VLOOKUP($E176,'NEA Backsheet'!$D$190:$M$367,AB$10,0)</f>
        <v>8256.0070134033394</v>
      </c>
      <c r="AC176" s="73">
        <f>VLOOKUP($E176,'Population All (2014)'!$D$11:$I$188,AC$10,0)</f>
        <v>278784.72899999999</v>
      </c>
      <c r="AD176" s="74">
        <f t="shared" si="31"/>
        <v>2961.4272786811575</v>
      </c>
      <c r="AE176" s="72">
        <f>VLOOKUP($E176,'NEA Backsheet'!$D$7:$M$184,AE$10,0)</f>
        <v>8339.7053767521102</v>
      </c>
      <c r="AF176" s="73">
        <f>VLOOKUP($E176,'Population All (2014)'!$D$11:$I$188,AF$10,0)</f>
        <v>277189.93300000002</v>
      </c>
      <c r="AG176" s="74">
        <f t="shared" si="32"/>
        <v>3008.6609879703346</v>
      </c>
      <c r="AH176" s="72">
        <f>VLOOKUP($E176,'NEA Backsheet'!$D$7:$M$184,AH$10,0)</f>
        <v>8041.7681186261088</v>
      </c>
      <c r="AI176" s="73">
        <f>VLOOKUP($E176,'Population All (2014)'!$D$11:$I$188,AI$10,0)</f>
        <v>277189.93300000002</v>
      </c>
      <c r="AJ176" s="74">
        <f t="shared" si="33"/>
        <v>2901.1761111202072</v>
      </c>
      <c r="AK176" s="72">
        <f>VLOOKUP($E176,'NEA Backsheet'!$D$7:$M$184,AK$10,0)</f>
        <v>8201.7555190230087</v>
      </c>
      <c r="AL176" s="73">
        <f>VLOOKUP($E176,'Population All (2014)'!$D$11:$I$188,AL$10,0)</f>
        <v>277189.93300000002</v>
      </c>
      <c r="AM176" s="74">
        <f t="shared" si="34"/>
        <v>2958.8937196442153</v>
      </c>
      <c r="AN176" s="72">
        <f>VLOOKUP($E176,'NEA Backsheet'!$D$7:$M$184,AN$10,0)</f>
        <v>8128.7165841590713</v>
      </c>
      <c r="AO176" s="73">
        <f>VLOOKUP($E176,'Population All (2014)'!$D$11:$I$188,AO$10,0)</f>
        <v>278784.72899999999</v>
      </c>
      <c r="AP176" s="74">
        <f t="shared" si="35"/>
        <v>2915.768239285112</v>
      </c>
      <c r="AT176" s="26"/>
    </row>
    <row r="177" spans="1:46" ht="16.5" customHeight="1">
      <c r="A177" s="26"/>
      <c r="B177" s="42" t="s">
        <v>20</v>
      </c>
      <c r="C177" s="43" t="s">
        <v>36</v>
      </c>
      <c r="D177" s="45" t="s">
        <v>64</v>
      </c>
      <c r="E177" s="56" t="s">
        <v>335</v>
      </c>
      <c r="F177" s="57" t="s">
        <v>336</v>
      </c>
      <c r="G177" s="72">
        <f>VLOOKUP($E177,'NEA Backsheet'!$D$7:$M$184,G$10,0)</f>
        <v>5651.3810807962573</v>
      </c>
      <c r="H177" s="73">
        <f>VLOOKUP($E177,'Population All (2014)'!$D$11:$I$188,H$10,0)</f>
        <v>272112.48100000003</v>
      </c>
      <c r="I177" s="74">
        <f t="shared" si="24"/>
        <v>2076.8547844728432</v>
      </c>
      <c r="J177" s="72">
        <f>VLOOKUP($E177,'NEA Backsheet'!$D$7:$M$184,J$10,0)</f>
        <v>5614.9103768319956</v>
      </c>
      <c r="K177" s="73">
        <f>VLOOKUP($E177,'Population All (2014)'!$D$11:$I$188,K$10,0)</f>
        <v>272112.48100000003</v>
      </c>
      <c r="L177" s="74">
        <f t="shared" si="25"/>
        <v>2063.4519799303125</v>
      </c>
      <c r="M177" s="72">
        <f>VLOOKUP($E177,'NEA Backsheet'!$D$7:$M$184,M$10,0)</f>
        <v>5447.463851301035</v>
      </c>
      <c r="N177" s="73">
        <f>VLOOKUP($E177,'Population All (2014)'!$D$11:$I$188,N$10,0)</f>
        <v>272112.48100000003</v>
      </c>
      <c r="O177" s="74">
        <f t="shared" si="26"/>
        <v>2001.9162043879328</v>
      </c>
      <c r="P177" s="72">
        <f>VLOOKUP($E177,'NEA Backsheet'!$D$7:$M$184,P$10,0)</f>
        <v>5566.4034001582859</v>
      </c>
      <c r="Q177" s="73">
        <f>VLOOKUP($E177,'Population All (2014)'!$D$11:$I$188,Q$10,0)</f>
        <v>275577.91499999998</v>
      </c>
      <c r="R177" s="74">
        <f t="shared" si="27"/>
        <v>2019.9018488685085</v>
      </c>
      <c r="S177" s="72">
        <f>VLOOKUP($E177,'NEA Backsheet'!$D$190:$M$367,S$10,0)</f>
        <v>5566.3760020490427</v>
      </c>
      <c r="T177" s="73">
        <f>VLOOKUP($E177,'Population All (2014)'!$D$11:$I$188,T$10,0)</f>
        <v>275577.91499999998</v>
      </c>
      <c r="U177" s="74">
        <f t="shared" si="28"/>
        <v>2019.8919068130126</v>
      </c>
      <c r="V177" s="72">
        <f>VLOOKUP($E177,'NEA Backsheet'!$D$190:$M$367,V$10,0)</f>
        <v>5627.6872926556425</v>
      </c>
      <c r="W177" s="73">
        <f>VLOOKUP($E177,'Population All (2014)'!$D$11:$I$188,W$10,0)</f>
        <v>275577.91499999998</v>
      </c>
      <c r="X177" s="74">
        <f t="shared" si="29"/>
        <v>2042.1401666587262</v>
      </c>
      <c r="Y177" s="72">
        <f>VLOOKUP($E177,'NEA Backsheet'!$D$190:$M$367,Y$10,0)</f>
        <v>5627.6687098529374</v>
      </c>
      <c r="Z177" s="73">
        <f>VLOOKUP($E177,'Population All (2014)'!$D$11:$I$188,Z$10,0)</f>
        <v>275577.91499999998</v>
      </c>
      <c r="AA177" s="74">
        <f t="shared" si="30"/>
        <v>2042.1334234468454</v>
      </c>
      <c r="AB177" s="72">
        <f>VLOOKUP($E177,'NEA Backsheet'!$D$190:$M$367,AB$10,0)</f>
        <v>5505.3715772157502</v>
      </c>
      <c r="AC177" s="73">
        <f>VLOOKUP($E177,'Population All (2014)'!$D$11:$I$188,AC$10,0)</f>
        <v>278818.08799999999</v>
      </c>
      <c r="AD177" s="74">
        <f t="shared" si="31"/>
        <v>1974.5388890321028</v>
      </c>
      <c r="AE177" s="72">
        <f>VLOOKUP($E177,'NEA Backsheet'!$D$7:$M$184,AE$10,0)</f>
        <v>5346.972699610501</v>
      </c>
      <c r="AF177" s="73">
        <f>VLOOKUP($E177,'Population All (2014)'!$D$11:$I$188,AF$10,0)</f>
        <v>275577.91499999998</v>
      </c>
      <c r="AG177" s="74">
        <f t="shared" si="32"/>
        <v>1940.2762008742616</v>
      </c>
      <c r="AH177" s="72">
        <f>VLOOKUP($E177,'NEA Backsheet'!$D$7:$M$184,AH$10,0)</f>
        <v>5430.7708783703611</v>
      </c>
      <c r="AI177" s="73">
        <f>VLOOKUP($E177,'Population All (2014)'!$D$11:$I$188,AI$10,0)</f>
        <v>275577.91499999998</v>
      </c>
      <c r="AJ177" s="74">
        <f t="shared" si="33"/>
        <v>1970.6843628490192</v>
      </c>
      <c r="AK177" s="72">
        <f>VLOOKUP($E177,'NEA Backsheet'!$D$7:$M$184,AK$10,0)</f>
        <v>5234.3671387176219</v>
      </c>
      <c r="AL177" s="73">
        <f>VLOOKUP($E177,'Population All (2014)'!$D$11:$I$188,AL$10,0)</f>
        <v>275577.91499999998</v>
      </c>
      <c r="AM177" s="74">
        <f t="shared" si="34"/>
        <v>1899.4145952216895</v>
      </c>
      <c r="AN177" s="72">
        <f>VLOOKUP($E177,'NEA Backsheet'!$D$7:$M$184,AN$10,0)</f>
        <v>5273.5327110663138</v>
      </c>
      <c r="AO177" s="73">
        <f>VLOOKUP($E177,'Population All (2014)'!$D$11:$I$188,AO$10,0)</f>
        <v>278818.08799999999</v>
      </c>
      <c r="AP177" s="74">
        <f t="shared" si="35"/>
        <v>1891.3883058642573</v>
      </c>
      <c r="AT177" s="26"/>
    </row>
    <row r="178" spans="1:46" ht="16.5" customHeight="1">
      <c r="B178" s="42" t="s">
        <v>20</v>
      </c>
      <c r="C178" s="43" t="s">
        <v>36</v>
      </c>
      <c r="D178" s="45" t="s">
        <v>64</v>
      </c>
      <c r="E178" s="56" t="s">
        <v>337</v>
      </c>
      <c r="F178" s="57" t="s">
        <v>338</v>
      </c>
      <c r="G178" s="72">
        <f>VLOOKUP($E178,'NEA Backsheet'!$D$7:$M$184,G$10,0)</f>
        <v>5804.779332690614</v>
      </c>
      <c r="H178" s="73">
        <f>VLOOKUP($E178,'Population All (2014)'!$D$11:$I$188,H$10,0)</f>
        <v>316788.53700000001</v>
      </c>
      <c r="I178" s="74">
        <f t="shared" si="24"/>
        <v>1832.3830109706948</v>
      </c>
      <c r="J178" s="72">
        <f>VLOOKUP($E178,'NEA Backsheet'!$D$7:$M$184,J$10,0)</f>
        <v>6076.2873393744667</v>
      </c>
      <c r="K178" s="73">
        <f>VLOOKUP($E178,'Population All (2014)'!$D$11:$I$188,K$10,0)</f>
        <v>316788.53700000001</v>
      </c>
      <c r="L178" s="74">
        <f t="shared" si="25"/>
        <v>1918.089397083982</v>
      </c>
      <c r="M178" s="72">
        <f>VLOOKUP($E178,'NEA Backsheet'!$D$7:$M$184,M$10,0)</f>
        <v>6196.0966026726264</v>
      </c>
      <c r="N178" s="73">
        <f>VLOOKUP($E178,'Population All (2014)'!$D$11:$I$188,N$10,0)</f>
        <v>316788.53700000001</v>
      </c>
      <c r="O178" s="74">
        <f t="shared" si="26"/>
        <v>1955.9093461366713</v>
      </c>
      <c r="P178" s="72">
        <f>VLOOKUP($E178,'NEA Backsheet'!$D$7:$M$184,P$10,0)</f>
        <v>6150.9546589509509</v>
      </c>
      <c r="Q178" s="73">
        <f>VLOOKUP($E178,'Population All (2014)'!$D$11:$I$188,Q$10,0)</f>
        <v>320598.32699999999</v>
      </c>
      <c r="R178" s="74">
        <f t="shared" si="27"/>
        <v>1918.5860127557532</v>
      </c>
      <c r="S178" s="72">
        <f>VLOOKUP($E178,'NEA Backsheet'!$D$190:$M$367,S$10,0)</f>
        <v>6045.0870534697242</v>
      </c>
      <c r="T178" s="73">
        <f>VLOOKUP($E178,'Population All (2014)'!$D$11:$I$188,T$10,0)</f>
        <v>320598.32699999999</v>
      </c>
      <c r="U178" s="74">
        <f t="shared" si="28"/>
        <v>1885.564129431569</v>
      </c>
      <c r="V178" s="72">
        <f>VLOOKUP($E178,'NEA Backsheet'!$D$190:$M$367,V$10,0)</f>
        <v>6112.518870524782</v>
      </c>
      <c r="W178" s="73">
        <f>VLOOKUP($E178,'Population All (2014)'!$D$11:$I$188,W$10,0)</f>
        <v>320598.32699999999</v>
      </c>
      <c r="X178" s="74">
        <f t="shared" si="29"/>
        <v>1906.5972451330922</v>
      </c>
      <c r="Y178" s="72">
        <f>VLOOKUP($E178,'NEA Backsheet'!$D$190:$M$367,Y$10,0)</f>
        <v>6123.8640833642312</v>
      </c>
      <c r="Z178" s="73">
        <f>VLOOKUP($E178,'Population All (2014)'!$D$11:$I$188,Z$10,0)</f>
        <v>320598.32699999999</v>
      </c>
      <c r="AA178" s="74">
        <f t="shared" si="30"/>
        <v>1910.1360074671354</v>
      </c>
      <c r="AB178" s="72">
        <f>VLOOKUP($E178,'NEA Backsheet'!$D$190:$M$367,AB$10,0)</f>
        <v>5987.51655667256</v>
      </c>
      <c r="AC178" s="73">
        <f>VLOOKUP($E178,'Population All (2014)'!$D$11:$I$188,AC$10,0)</f>
        <v>324074.75</v>
      </c>
      <c r="AD178" s="74">
        <f t="shared" si="31"/>
        <v>1847.5726839787917</v>
      </c>
      <c r="AE178" s="72">
        <f>VLOOKUP($E178,'NEA Backsheet'!$D$7:$M$184,AE$10,0)</f>
        <v>6418.2429352266345</v>
      </c>
      <c r="AF178" s="73">
        <f>VLOOKUP($E178,'Population All (2014)'!$D$11:$I$188,AF$10,0)</f>
        <v>320598.32699999999</v>
      </c>
      <c r="AG178" s="74">
        <f t="shared" si="32"/>
        <v>2001.9577130315574</v>
      </c>
      <c r="AH178" s="72">
        <f>VLOOKUP($E178,'NEA Backsheet'!$D$7:$M$184,AH$10,0)</f>
        <v>6292.7963519559926</v>
      </c>
      <c r="AI178" s="73">
        <f>VLOOKUP($E178,'Population All (2014)'!$D$11:$I$188,AI$10,0)</f>
        <v>320598.32699999999</v>
      </c>
      <c r="AJ178" s="74">
        <f t="shared" si="33"/>
        <v>1962.8288178671603</v>
      </c>
      <c r="AK178" s="72">
        <f>VLOOKUP($E178,'NEA Backsheet'!$D$7:$M$184,AK$10,0)</f>
        <v>6607.8825578727492</v>
      </c>
      <c r="AL178" s="73">
        <f>VLOOKUP($E178,'Population All (2014)'!$D$11:$I$188,AL$10,0)</f>
        <v>320598.32699999999</v>
      </c>
      <c r="AM178" s="74">
        <f t="shared" si="34"/>
        <v>2061.1094947706165</v>
      </c>
      <c r="AN178" s="72">
        <f>VLOOKUP($E178,'NEA Backsheet'!$D$7:$M$184,AN$10,0)</f>
        <v>6599.9183751948831</v>
      </c>
      <c r="AO178" s="73">
        <f>VLOOKUP($E178,'Population All (2014)'!$D$11:$I$188,AO$10,0)</f>
        <v>324074.75</v>
      </c>
      <c r="AP178" s="74">
        <f t="shared" si="35"/>
        <v>2036.5419938439766</v>
      </c>
      <c r="AT178" s="26"/>
    </row>
    <row r="179" spans="1:46" ht="16.5" customHeight="1">
      <c r="B179" s="42" t="s">
        <v>16</v>
      </c>
      <c r="C179" s="43" t="s">
        <v>26</v>
      </c>
      <c r="D179" s="45" t="s">
        <v>46</v>
      </c>
      <c r="E179" s="56" t="s">
        <v>339</v>
      </c>
      <c r="F179" s="57" t="s">
        <v>340</v>
      </c>
      <c r="G179" s="72">
        <f>VLOOKUP($E179,'NEA Backsheet'!$D$7:$M$184,G$10,0)</f>
        <v>6210.0342849291228</v>
      </c>
      <c r="H179" s="73">
        <f>VLOOKUP($E179,'Population All (2014)'!$D$11:$I$188,H$10,0)</f>
        <v>207751.535</v>
      </c>
      <c r="I179" s="74">
        <f t="shared" si="24"/>
        <v>2989.1640920627242</v>
      </c>
      <c r="J179" s="72">
        <f>VLOOKUP($E179,'NEA Backsheet'!$D$7:$M$184,J$10,0)</f>
        <v>6391.5669756287607</v>
      </c>
      <c r="K179" s="73">
        <f>VLOOKUP($E179,'Population All (2014)'!$D$11:$I$188,K$10,0)</f>
        <v>207751.535</v>
      </c>
      <c r="L179" s="74">
        <f t="shared" si="25"/>
        <v>3076.5438029753959</v>
      </c>
      <c r="M179" s="72">
        <f>VLOOKUP($E179,'NEA Backsheet'!$D$7:$M$184,M$10,0)</f>
        <v>6288.7907278430002</v>
      </c>
      <c r="N179" s="73">
        <f>VLOOKUP($E179,'Population All (2014)'!$D$11:$I$188,N$10,0)</f>
        <v>207751.535</v>
      </c>
      <c r="O179" s="74">
        <f t="shared" si="26"/>
        <v>3027.073050431613</v>
      </c>
      <c r="P179" s="72">
        <f>VLOOKUP($E179,'NEA Backsheet'!$D$7:$M$184,P$10,0)</f>
        <v>5954.3241493822343</v>
      </c>
      <c r="Q179" s="73">
        <f>VLOOKUP($E179,'Population All (2014)'!$D$11:$I$188,Q$10,0)</f>
        <v>209117.54399999999</v>
      </c>
      <c r="R179" s="74">
        <f t="shared" si="27"/>
        <v>2847.3575365738966</v>
      </c>
      <c r="S179" s="72">
        <f>VLOOKUP($E179,'NEA Backsheet'!$D$190:$M$367,S$10,0)</f>
        <v>6487.4820115914263</v>
      </c>
      <c r="T179" s="73">
        <f>VLOOKUP($E179,'Population All (2014)'!$D$11:$I$188,T$10,0)</f>
        <v>209117.54399999999</v>
      </c>
      <c r="U179" s="74">
        <f t="shared" si="28"/>
        <v>3102.313601957484</v>
      </c>
      <c r="V179" s="72">
        <f>VLOOKUP($E179,'NEA Backsheet'!$D$190:$M$367,V$10,0)</f>
        <v>6558.126883230856</v>
      </c>
      <c r="W179" s="73">
        <f>VLOOKUP($E179,'Population All (2014)'!$D$11:$I$188,W$10,0)</f>
        <v>209117.54399999999</v>
      </c>
      <c r="X179" s="74">
        <f t="shared" si="29"/>
        <v>3136.0959763523501</v>
      </c>
      <c r="Y179" s="72">
        <f>VLOOKUP($E179,'NEA Backsheet'!$D$190:$M$367,Y$10,0)</f>
        <v>6561.7937811354095</v>
      </c>
      <c r="Z179" s="73">
        <f>VLOOKUP($E179,'Population All (2014)'!$D$11:$I$188,Z$10,0)</f>
        <v>209117.54399999999</v>
      </c>
      <c r="AA179" s="74">
        <f t="shared" si="30"/>
        <v>3137.8494867630093</v>
      </c>
      <c r="AB179" s="72">
        <f>VLOOKUP($E179,'NEA Backsheet'!$D$190:$M$367,AB$10,0)</f>
        <v>6415.9135133193095</v>
      </c>
      <c r="AC179" s="73">
        <f>VLOOKUP($E179,'Population All (2014)'!$D$11:$I$188,AC$10,0)</f>
        <v>210479.02499999999</v>
      </c>
      <c r="AD179" s="74">
        <f t="shared" si="31"/>
        <v>3048.2436496079881</v>
      </c>
      <c r="AE179" s="72">
        <f>VLOOKUP($E179,'NEA Backsheet'!$D$7:$M$184,AE$10,0)</f>
        <v>6765.7072314170446</v>
      </c>
      <c r="AF179" s="73">
        <f>VLOOKUP($E179,'Population All (2014)'!$D$11:$I$188,AF$10,0)</f>
        <v>209117.54399999999</v>
      </c>
      <c r="AG179" s="74">
        <f t="shared" si="32"/>
        <v>3235.3608893843193</v>
      </c>
      <c r="AH179" s="72">
        <f>VLOOKUP($E179,'NEA Backsheet'!$D$7:$M$184,AH$10,0)</f>
        <v>6770.1387276882015</v>
      </c>
      <c r="AI179" s="73">
        <f>VLOOKUP($E179,'Population All (2014)'!$D$11:$I$188,AI$10,0)</f>
        <v>209117.54399999999</v>
      </c>
      <c r="AJ179" s="74">
        <f t="shared" si="33"/>
        <v>3237.4800306990032</v>
      </c>
      <c r="AK179" s="72">
        <f>VLOOKUP($E179,'NEA Backsheet'!$D$7:$M$184,AK$10,0)</f>
        <v>7012.3964734794454</v>
      </c>
      <c r="AL179" s="73">
        <f>VLOOKUP($E179,'Population All (2014)'!$D$11:$I$188,AL$10,0)</f>
        <v>209117.54399999999</v>
      </c>
      <c r="AM179" s="74">
        <f t="shared" si="34"/>
        <v>3353.3276736835842</v>
      </c>
      <c r="AN179" s="72">
        <f>VLOOKUP($E179,'NEA Backsheet'!$D$7:$M$184,AN$10,0)</f>
        <v>6652.1529583154943</v>
      </c>
      <c r="AO179" s="73">
        <f>VLOOKUP($E179,'Population All (2014)'!$D$11:$I$188,AO$10,0)</f>
        <v>210479.02499999999</v>
      </c>
      <c r="AP179" s="74">
        <f t="shared" si="35"/>
        <v>3160.4825983565324</v>
      </c>
      <c r="AT179" s="26"/>
    </row>
    <row r="180" spans="1:46" ht="16.5" customHeight="1">
      <c r="B180" s="42" t="s">
        <v>18</v>
      </c>
      <c r="C180" s="43" t="s">
        <v>32</v>
      </c>
      <c r="D180" s="45" t="s">
        <v>50</v>
      </c>
      <c r="E180" s="56" t="s">
        <v>341</v>
      </c>
      <c r="F180" s="57" t="s">
        <v>342</v>
      </c>
      <c r="G180" s="72">
        <f>VLOOKUP($E180,'NEA Backsheet'!$D$7:$M$184,G$10,0)</f>
        <v>12673.147495916139</v>
      </c>
      <c r="H180" s="73">
        <f>VLOOKUP($E180,'Population All (2014)'!$D$11:$I$188,H$10,0)</f>
        <v>553722.08499999996</v>
      </c>
      <c r="I180" s="74">
        <f t="shared" si="24"/>
        <v>2288.7198902164323</v>
      </c>
      <c r="J180" s="72">
        <f>VLOOKUP($E180,'NEA Backsheet'!$D$7:$M$184,J$10,0)</f>
        <v>13284.922201073139</v>
      </c>
      <c r="K180" s="73">
        <f>VLOOKUP($E180,'Population All (2014)'!$D$11:$I$188,K$10,0)</f>
        <v>553722.08499999996</v>
      </c>
      <c r="L180" s="74">
        <f t="shared" si="25"/>
        <v>2399.2039618707172</v>
      </c>
      <c r="M180" s="72">
        <f>VLOOKUP($E180,'NEA Backsheet'!$D$7:$M$184,M$10,0)</f>
        <v>13687.876185464054</v>
      </c>
      <c r="N180" s="73">
        <f>VLOOKUP($E180,'Population All (2014)'!$D$11:$I$188,N$10,0)</f>
        <v>553722.08499999996</v>
      </c>
      <c r="O180" s="74">
        <f t="shared" si="26"/>
        <v>2471.9758442475804</v>
      </c>
      <c r="P180" s="72">
        <f>VLOOKUP($E180,'NEA Backsheet'!$D$7:$M$184,P$10,0)</f>
        <v>13552.443765843094</v>
      </c>
      <c r="Q180" s="73">
        <f>VLOOKUP($E180,'Population All (2014)'!$D$11:$I$188,Q$10,0)</f>
        <v>556274.19400000002</v>
      </c>
      <c r="R180" s="74">
        <f t="shared" si="27"/>
        <v>2436.2884189164984</v>
      </c>
      <c r="S180" s="72">
        <f>VLOOKUP($E180,'NEA Backsheet'!$D$190:$M$367,S$10,0)</f>
        <v>13182.314976590684</v>
      </c>
      <c r="T180" s="73">
        <f>VLOOKUP($E180,'Population All (2014)'!$D$11:$I$188,T$10,0)</f>
        <v>556274.19400000002</v>
      </c>
      <c r="U180" s="74">
        <f t="shared" si="28"/>
        <v>2369.7513058804025</v>
      </c>
      <c r="V180" s="72">
        <f>VLOOKUP($E180,'NEA Backsheet'!$D$190:$M$367,V$10,0)</f>
        <v>13385.329029837489</v>
      </c>
      <c r="W180" s="73">
        <f>VLOOKUP($E180,'Population All (2014)'!$D$11:$I$188,W$10,0)</f>
        <v>556274.19400000002</v>
      </c>
      <c r="X180" s="74">
        <f t="shared" si="29"/>
        <v>2406.2466269714264</v>
      </c>
      <c r="Y180" s="72">
        <f>VLOOKUP($E180,'NEA Backsheet'!$D$190:$M$367,Y$10,0)</f>
        <v>13373.321193446689</v>
      </c>
      <c r="Z180" s="73">
        <f>VLOOKUP($E180,'Population All (2014)'!$D$11:$I$188,Z$10,0)</f>
        <v>556274.19400000002</v>
      </c>
      <c r="AA180" s="74">
        <f t="shared" si="30"/>
        <v>2404.0880087000201</v>
      </c>
      <c r="AB180" s="72">
        <f>VLOOKUP($E180,'NEA Backsheet'!$D$190:$M$367,AB$10,0)</f>
        <v>13091.375619582543</v>
      </c>
      <c r="AC180" s="73">
        <f>VLOOKUP($E180,'Population All (2014)'!$D$11:$I$188,AC$10,0)</f>
        <v>558939.93499999994</v>
      </c>
      <c r="AD180" s="74">
        <f t="shared" si="31"/>
        <v>2342.179329087041</v>
      </c>
      <c r="AE180" s="72">
        <f>VLOOKUP($E180,'NEA Backsheet'!$D$7:$M$184,AE$10,0)</f>
        <v>13558.710808291213</v>
      </c>
      <c r="AF180" s="73">
        <f>VLOOKUP($E180,'Population All (2014)'!$D$11:$I$188,AF$10,0)</f>
        <v>556274.19400000002</v>
      </c>
      <c r="AG180" s="74">
        <f t="shared" si="32"/>
        <v>2437.4150292312879</v>
      </c>
      <c r="AH180" s="72">
        <f>VLOOKUP($E180,'NEA Backsheet'!$D$7:$M$184,AH$10,0)</f>
        <v>13882.463424314128</v>
      </c>
      <c r="AI180" s="73">
        <f>VLOOKUP($E180,'Population All (2014)'!$D$11:$I$188,AI$10,0)</f>
        <v>556274.19400000002</v>
      </c>
      <c r="AJ180" s="74">
        <f t="shared" si="33"/>
        <v>2495.6152153112694</v>
      </c>
      <c r="AK180" s="72">
        <f>VLOOKUP($E180,'NEA Backsheet'!$D$7:$M$184,AK$10,0)</f>
        <v>13786.167371418622</v>
      </c>
      <c r="AL180" s="73">
        <f>VLOOKUP($E180,'Population All (2014)'!$D$11:$I$188,AL$10,0)</f>
        <v>556274.19400000002</v>
      </c>
      <c r="AM180" s="74">
        <f t="shared" si="34"/>
        <v>2478.3043182870751</v>
      </c>
      <c r="AN180" s="72">
        <f>VLOOKUP($E180,'NEA Backsheet'!$D$7:$M$184,AN$10,0)</f>
        <v>13532.333281979183</v>
      </c>
      <c r="AO180" s="73">
        <f>VLOOKUP($E180,'Population All (2014)'!$D$11:$I$188,AO$10,0)</f>
        <v>558939.93499999994</v>
      </c>
      <c r="AP180" s="74">
        <f t="shared" si="35"/>
        <v>2421.0711088266012</v>
      </c>
      <c r="AT180" s="26"/>
    </row>
    <row r="181" spans="1:46" ht="16.5" customHeight="1">
      <c r="B181" s="42" t="s">
        <v>22</v>
      </c>
      <c r="C181" s="43" t="s">
        <v>38</v>
      </c>
      <c r="D181" s="45" t="s">
        <v>60</v>
      </c>
      <c r="E181" s="56" t="s">
        <v>343</v>
      </c>
      <c r="F181" s="57" t="s">
        <v>344</v>
      </c>
      <c r="G181" s="72">
        <f>VLOOKUP($E181,'NEA Backsheet'!$D$7:$M$184,G$10,0)</f>
        <v>2699.9664705725381</v>
      </c>
      <c r="H181" s="73">
        <f>VLOOKUP($E181,'Population All (2014)'!$D$11:$I$188,H$10,0)</f>
        <v>156188.00700000001</v>
      </c>
      <c r="I181" s="74">
        <f t="shared" si="24"/>
        <v>1728.6643977552887</v>
      </c>
      <c r="J181" s="72">
        <f>VLOOKUP($E181,'NEA Backsheet'!$D$7:$M$184,J$10,0)</f>
        <v>2774.897678858983</v>
      </c>
      <c r="K181" s="73">
        <f>VLOOKUP($E181,'Population All (2014)'!$D$11:$I$188,K$10,0)</f>
        <v>156188.00700000001</v>
      </c>
      <c r="L181" s="74">
        <f t="shared" si="25"/>
        <v>1776.6394053923634</v>
      </c>
      <c r="M181" s="72">
        <f>VLOOKUP($E181,'NEA Backsheet'!$D$7:$M$184,M$10,0)</f>
        <v>3097.2410037511477</v>
      </c>
      <c r="N181" s="73">
        <f>VLOOKUP($E181,'Population All (2014)'!$D$11:$I$188,N$10,0)</f>
        <v>156188.00700000001</v>
      </c>
      <c r="O181" s="74">
        <f t="shared" si="26"/>
        <v>1983.0210163006609</v>
      </c>
      <c r="P181" s="72">
        <f>VLOOKUP($E181,'NEA Backsheet'!$D$7:$M$184,P$10,0)</f>
        <v>3066.6623009522227</v>
      </c>
      <c r="Q181" s="73">
        <f>VLOOKUP($E181,'Population All (2014)'!$D$11:$I$188,Q$10,0)</f>
        <v>156731.07500000001</v>
      </c>
      <c r="R181" s="74">
        <f t="shared" si="27"/>
        <v>1956.6396140345637</v>
      </c>
      <c r="S181" s="72">
        <f>VLOOKUP($E181,'NEA Backsheet'!$D$190:$M$367,S$10,0)</f>
        <v>2878.7982676168181</v>
      </c>
      <c r="T181" s="73">
        <f>VLOOKUP($E181,'Population All (2014)'!$D$11:$I$188,T$10,0)</f>
        <v>156731.07500000001</v>
      </c>
      <c r="U181" s="74">
        <f t="shared" si="28"/>
        <v>1836.7756793710614</v>
      </c>
      <c r="V181" s="72">
        <f>VLOOKUP($E181,'NEA Backsheet'!$D$190:$M$367,V$10,0)</f>
        <v>2910.0270130245044</v>
      </c>
      <c r="W181" s="73">
        <f>VLOOKUP($E181,'Population All (2014)'!$D$11:$I$188,W$10,0)</f>
        <v>156731.07500000001</v>
      </c>
      <c r="X181" s="74">
        <f t="shared" si="29"/>
        <v>1856.7007295933524</v>
      </c>
      <c r="Y181" s="72">
        <f>VLOOKUP($E181,'NEA Backsheet'!$D$190:$M$367,Y$10,0)</f>
        <v>3244.2123622565632</v>
      </c>
      <c r="Z181" s="73">
        <f>VLOOKUP($E181,'Population All (2014)'!$D$11:$I$188,Z$10,0)</f>
        <v>156731.07500000001</v>
      </c>
      <c r="AA181" s="74">
        <f t="shared" si="30"/>
        <v>2069.9228677252186</v>
      </c>
      <c r="AB181" s="72">
        <f>VLOOKUP($E181,'NEA Backsheet'!$D$190:$M$367,AB$10,0)</f>
        <v>3103.477531072444</v>
      </c>
      <c r="AC181" s="73">
        <f>VLOOKUP($E181,'Population All (2014)'!$D$11:$I$188,AC$10,0)</f>
        <v>157282.022</v>
      </c>
      <c r="AD181" s="74">
        <f t="shared" si="31"/>
        <v>1973.1927982668255</v>
      </c>
      <c r="AE181" s="72">
        <f>VLOOKUP($E181,'NEA Backsheet'!$D$7:$M$184,AE$10,0)</f>
        <v>3063.8701225209034</v>
      </c>
      <c r="AF181" s="73">
        <f>VLOOKUP($E181,'Population All (2014)'!$D$11:$I$188,AF$10,0)</f>
        <v>156731.07500000001</v>
      </c>
      <c r="AG181" s="74">
        <f t="shared" si="32"/>
        <v>1954.85810489139</v>
      </c>
      <c r="AH181" s="72">
        <f>VLOOKUP($E181,'NEA Backsheet'!$D$7:$M$184,AH$10,0)</f>
        <v>3023.5818114616227</v>
      </c>
      <c r="AI181" s="73">
        <f>VLOOKUP($E181,'Population All (2014)'!$D$11:$I$188,AI$10,0)</f>
        <v>156731.07500000001</v>
      </c>
      <c r="AJ181" s="74">
        <f t="shared" si="33"/>
        <v>1929.152729579391</v>
      </c>
      <c r="AK181" s="72">
        <f>VLOOKUP($E181,'NEA Backsheet'!$D$7:$M$184,AK$10,0)</f>
        <v>3159.7387831191063</v>
      </c>
      <c r="AL181" s="73">
        <f>VLOOKUP($E181,'Population All (2014)'!$D$11:$I$188,AL$10,0)</f>
        <v>156731.07500000001</v>
      </c>
      <c r="AM181" s="74">
        <f t="shared" si="34"/>
        <v>2016.0257199276573</v>
      </c>
      <c r="AN181" s="72">
        <f>VLOOKUP($E181,'NEA Backsheet'!$D$7:$M$184,AN$10,0)</f>
        <v>3036.8273880691031</v>
      </c>
      <c r="AO181" s="73">
        <f>VLOOKUP($E181,'Population All (2014)'!$D$11:$I$188,AO$10,0)</f>
        <v>157282.022</v>
      </c>
      <c r="AP181" s="74">
        <f t="shared" si="35"/>
        <v>1930.8165990319626</v>
      </c>
      <c r="AT181" s="26"/>
    </row>
    <row r="182" spans="1:46" ht="16.5" customHeight="1">
      <c r="B182" s="42" t="s">
        <v>22</v>
      </c>
      <c r="C182" s="43" t="s">
        <v>38</v>
      </c>
      <c r="D182" s="45" t="s">
        <v>58</v>
      </c>
      <c r="E182" s="56" t="s">
        <v>345</v>
      </c>
      <c r="F182" s="57" t="s">
        <v>346</v>
      </c>
      <c r="G182" s="72">
        <f>VLOOKUP($E182,'NEA Backsheet'!$D$7:$M$184,G$10,0)</f>
        <v>20301.728948994154</v>
      </c>
      <c r="H182" s="73">
        <f>VLOOKUP($E182,'Population All (2014)'!$D$11:$I$188,H$10,0)</f>
        <v>835422.38899999997</v>
      </c>
      <c r="I182" s="74">
        <f t="shared" si="24"/>
        <v>2430.1154980171541</v>
      </c>
      <c r="J182" s="72">
        <f>VLOOKUP($E182,'NEA Backsheet'!$D$7:$M$184,J$10,0)</f>
        <v>20178.103415110392</v>
      </c>
      <c r="K182" s="73">
        <f>VLOOKUP($E182,'Population All (2014)'!$D$11:$I$188,K$10,0)</f>
        <v>835422.38899999997</v>
      </c>
      <c r="L182" s="74">
        <f t="shared" si="25"/>
        <v>2415.3175304846172</v>
      </c>
      <c r="M182" s="72">
        <f>VLOOKUP($E182,'NEA Backsheet'!$D$7:$M$184,M$10,0)</f>
        <v>21504.509084508212</v>
      </c>
      <c r="N182" s="73">
        <f>VLOOKUP($E182,'Population All (2014)'!$D$11:$I$188,N$10,0)</f>
        <v>835422.38899999997</v>
      </c>
      <c r="O182" s="74">
        <f t="shared" si="26"/>
        <v>2574.088193907407</v>
      </c>
      <c r="P182" s="72">
        <f>VLOOKUP($E182,'NEA Backsheet'!$D$7:$M$184,P$10,0)</f>
        <v>21936.125021347154</v>
      </c>
      <c r="Q182" s="73">
        <f>VLOOKUP($E182,'Population All (2014)'!$D$11:$I$188,Q$10,0)</f>
        <v>842690.52899999986</v>
      </c>
      <c r="R182" s="74">
        <f t="shared" si="27"/>
        <v>2603.1056795402951</v>
      </c>
      <c r="S182" s="72">
        <f>VLOOKUP($E182,'NEA Backsheet'!$D$190:$M$367,S$10,0)</f>
        <v>21097.380452667214</v>
      </c>
      <c r="T182" s="73">
        <f>VLOOKUP($E182,'Population All (2014)'!$D$11:$I$188,T$10,0)</f>
        <v>842690.52899999986</v>
      </c>
      <c r="U182" s="74">
        <f t="shared" si="28"/>
        <v>2503.5739368879531</v>
      </c>
      <c r="V182" s="72">
        <f>VLOOKUP($E182,'NEA Backsheet'!$D$190:$M$367,V$10,0)</f>
        <v>21218.623551629211</v>
      </c>
      <c r="W182" s="73">
        <f>VLOOKUP($E182,'Population All (2014)'!$D$11:$I$188,W$10,0)</f>
        <v>842690.52899999986</v>
      </c>
      <c r="X182" s="74">
        <f t="shared" si="29"/>
        <v>2517.9615554489296</v>
      </c>
      <c r="Y182" s="72">
        <f>VLOOKUP($E182,'NEA Backsheet'!$D$190:$M$367,Y$10,0)</f>
        <v>21498.436971245603</v>
      </c>
      <c r="Z182" s="73">
        <f>VLOOKUP($E182,'Population All (2014)'!$D$11:$I$188,Z$10,0)</f>
        <v>842690.52899999986</v>
      </c>
      <c r="AA182" s="74">
        <f t="shared" si="30"/>
        <v>2551.1663216100542</v>
      </c>
      <c r="AB182" s="72">
        <f>VLOOKUP($E182,'NEA Backsheet'!$D$190:$M$367,AB$10,0)</f>
        <v>21684.528472771537</v>
      </c>
      <c r="AC182" s="73">
        <f>VLOOKUP($E182,'Population All (2014)'!$D$11:$I$188,AC$10,0)</f>
        <v>849908.96100000001</v>
      </c>
      <c r="AD182" s="74">
        <f t="shared" si="31"/>
        <v>2551.3942631287937</v>
      </c>
      <c r="AE182" s="72">
        <f>VLOOKUP($E182,'NEA Backsheet'!$D$7:$M$184,AE$10,0)</f>
        <v>21687.663430959208</v>
      </c>
      <c r="AF182" s="73">
        <f>VLOOKUP($E182,'Population All (2014)'!$D$11:$I$188,AF$10,0)</f>
        <v>842690.52899999986</v>
      </c>
      <c r="AG182" s="74">
        <f t="shared" si="32"/>
        <v>2573.6213573796094</v>
      </c>
      <c r="AH182" s="72">
        <f>VLOOKUP($E182,'NEA Backsheet'!$D$7:$M$184,AH$10,0)</f>
        <v>21646.994973443372</v>
      </c>
      <c r="AI182" s="73">
        <f>VLOOKUP($E182,'Population All (2014)'!$D$11:$I$188,AI$10,0)</f>
        <v>842690.52899999986</v>
      </c>
      <c r="AJ182" s="74">
        <f t="shared" si="33"/>
        <v>2568.7953321525197</v>
      </c>
      <c r="AK182" s="72">
        <f>VLOOKUP($E182,'NEA Backsheet'!$D$7:$M$184,AK$10,0)</f>
        <v>22625.96625155834</v>
      </c>
      <c r="AL182" s="73">
        <f>VLOOKUP($E182,'Population All (2014)'!$D$11:$I$188,AL$10,0)</f>
        <v>842690.52899999986</v>
      </c>
      <c r="AM182" s="74">
        <f t="shared" si="34"/>
        <v>2684.9674314493623</v>
      </c>
      <c r="AN182" s="72">
        <f>VLOOKUP($E182,'NEA Backsheet'!$D$7:$M$184,AN$10,0)</f>
        <v>21678.976524455342</v>
      </c>
      <c r="AO182" s="73">
        <f>VLOOKUP($E182,'Population All (2014)'!$D$11:$I$188,AO$10,0)</f>
        <v>849908.96100000001</v>
      </c>
      <c r="AP182" s="74">
        <f t="shared" si="35"/>
        <v>2550.7410227735368</v>
      </c>
      <c r="AT182" s="26"/>
    </row>
    <row r="183" spans="1:46" ht="16.5" customHeight="1">
      <c r="B183" s="42" t="s">
        <v>20</v>
      </c>
      <c r="C183" s="43" t="s">
        <v>36</v>
      </c>
      <c r="D183" s="45" t="s">
        <v>64</v>
      </c>
      <c r="E183" s="56" t="s">
        <v>347</v>
      </c>
      <c r="F183" s="57" t="s">
        <v>348</v>
      </c>
      <c r="G183" s="72">
        <f>VLOOKUP($E183,'NEA Backsheet'!$D$7:$M$184,G$10,0)</f>
        <v>3909.2531792262153</v>
      </c>
      <c r="H183" s="73">
        <f>VLOOKUP($E183,'Population All (2014)'!$D$11:$I$188,H$10,0)</f>
        <v>240885.859</v>
      </c>
      <c r="I183" s="74">
        <f t="shared" si="24"/>
        <v>1622.8653667985614</v>
      </c>
      <c r="J183" s="72">
        <f>VLOOKUP($E183,'NEA Backsheet'!$D$7:$M$184,J$10,0)</f>
        <v>3916.7590122923243</v>
      </c>
      <c r="K183" s="73">
        <f>VLOOKUP($E183,'Population All (2014)'!$D$11:$I$188,K$10,0)</f>
        <v>240885.859</v>
      </c>
      <c r="L183" s="74">
        <f t="shared" si="25"/>
        <v>1625.9812961010402</v>
      </c>
      <c r="M183" s="72">
        <f>VLOOKUP($E183,'NEA Backsheet'!$D$7:$M$184,M$10,0)</f>
        <v>3729.0262110216854</v>
      </c>
      <c r="N183" s="73">
        <f>VLOOKUP($E183,'Population All (2014)'!$D$11:$I$188,N$10,0)</f>
        <v>240885.859</v>
      </c>
      <c r="O183" s="74">
        <f t="shared" si="26"/>
        <v>1548.0469573856078</v>
      </c>
      <c r="P183" s="72">
        <f>VLOOKUP($E183,'NEA Backsheet'!$D$7:$M$184,P$10,0)</f>
        <v>3722.8941990217268</v>
      </c>
      <c r="Q183" s="73">
        <f>VLOOKUP($E183,'Population All (2014)'!$D$11:$I$188,Q$10,0)</f>
        <v>246149.41699999999</v>
      </c>
      <c r="R183" s="74">
        <f t="shared" si="27"/>
        <v>1512.4529825807904</v>
      </c>
      <c r="S183" s="72">
        <f>VLOOKUP($E183,'NEA Backsheet'!$D$190:$M$367,S$10,0)</f>
        <v>3944.6873103739772</v>
      </c>
      <c r="T183" s="73">
        <f>VLOOKUP($E183,'Population All (2014)'!$D$11:$I$188,T$10,0)</f>
        <v>246149.41699999999</v>
      </c>
      <c r="U183" s="74">
        <f t="shared" si="28"/>
        <v>1602.5580553676377</v>
      </c>
      <c r="V183" s="72">
        <f>VLOOKUP($E183,'NEA Backsheet'!$D$190:$M$367,V$10,0)</f>
        <v>4032.1742746755335</v>
      </c>
      <c r="W183" s="73">
        <f>VLOOKUP($E183,'Population All (2014)'!$D$11:$I$188,W$10,0)</f>
        <v>246149.41699999999</v>
      </c>
      <c r="X183" s="74">
        <f t="shared" si="29"/>
        <v>1638.100274141837</v>
      </c>
      <c r="Y183" s="72">
        <f>VLOOKUP($E183,'NEA Backsheet'!$D$190:$M$367,Y$10,0)</f>
        <v>4066.5988974325555</v>
      </c>
      <c r="Z183" s="73">
        <f>VLOOKUP($E183,'Population All (2014)'!$D$11:$I$188,Z$10,0)</f>
        <v>246149.41699999999</v>
      </c>
      <c r="AA183" s="74">
        <f t="shared" si="30"/>
        <v>1652.0855287796826</v>
      </c>
      <c r="AB183" s="72">
        <f>VLOOKUP($E183,'NEA Backsheet'!$D$190:$M$367,AB$10,0)</f>
        <v>3988.5822005049913</v>
      </c>
      <c r="AC183" s="73">
        <f>VLOOKUP($E183,'Population All (2014)'!$D$11:$I$188,AC$10,0)</f>
        <v>250414.34099999999</v>
      </c>
      <c r="AD183" s="74">
        <f t="shared" si="31"/>
        <v>1592.7930423541484</v>
      </c>
      <c r="AE183" s="72">
        <f>VLOOKUP($E183,'NEA Backsheet'!$D$7:$M$184,AE$10,0)</f>
        <v>3763.6977847885864</v>
      </c>
      <c r="AF183" s="73">
        <f>VLOOKUP($E183,'Population All (2014)'!$D$11:$I$188,AF$10,0)</f>
        <v>246149.41699999999</v>
      </c>
      <c r="AG183" s="74">
        <f t="shared" si="32"/>
        <v>1529.0297375713819</v>
      </c>
      <c r="AH183" s="72">
        <f>VLOOKUP($E183,'NEA Backsheet'!$D$7:$M$184,AH$10,0)</f>
        <v>3736.9521360581166</v>
      </c>
      <c r="AI183" s="73">
        <f>VLOOKUP($E183,'Population All (2014)'!$D$11:$I$188,AI$10,0)</f>
        <v>246149.41699999999</v>
      </c>
      <c r="AJ183" s="74">
        <f t="shared" si="33"/>
        <v>1518.1641222648586</v>
      </c>
      <c r="AK183" s="72">
        <f>VLOOKUP($E183,'NEA Backsheet'!$D$7:$M$184,AK$10,0)</f>
        <v>3905.6961659849921</v>
      </c>
      <c r="AL183" s="73">
        <f>VLOOKUP($E183,'Population All (2014)'!$D$11:$I$188,AL$10,0)</f>
        <v>246149.41699999999</v>
      </c>
      <c r="AM183" s="74">
        <f t="shared" si="34"/>
        <v>1586.7176179356916</v>
      </c>
      <c r="AN183" s="72">
        <f>VLOOKUP($E183,'NEA Backsheet'!$D$7:$M$184,AN$10,0)</f>
        <v>3867.6162191314279</v>
      </c>
      <c r="AO183" s="73">
        <f>VLOOKUP($E183,'Population All (2014)'!$D$11:$I$188,AO$10,0)</f>
        <v>250414.34099999999</v>
      </c>
      <c r="AP183" s="74">
        <f t="shared" si="35"/>
        <v>1544.4867109793156</v>
      </c>
      <c r="AT183" s="26"/>
    </row>
    <row r="184" spans="1:46" ht="16.5" customHeight="1">
      <c r="B184" s="42" t="s">
        <v>16</v>
      </c>
      <c r="C184" s="43" t="s">
        <v>26</v>
      </c>
      <c r="D184" s="45" t="s">
        <v>466</v>
      </c>
      <c r="E184" s="56" t="s">
        <v>349</v>
      </c>
      <c r="F184" s="57" t="s">
        <v>350</v>
      </c>
      <c r="G184" s="72">
        <f>VLOOKUP($E184,'NEA Backsheet'!$D$7:$M$184,G$10,0)</f>
        <v>7951.9880381722796</v>
      </c>
      <c r="H184" s="73">
        <f>VLOOKUP($E184,'Population All (2014)'!$D$11:$I$188,H$10,0)</f>
        <v>321988.75799999997</v>
      </c>
      <c r="I184" s="74">
        <f t="shared" si="24"/>
        <v>2469.6477254563902</v>
      </c>
      <c r="J184" s="72">
        <f>VLOOKUP($E184,'NEA Backsheet'!$D$7:$M$184,J$10,0)</f>
        <v>8177.9092706807214</v>
      </c>
      <c r="K184" s="73">
        <f>VLOOKUP($E184,'Population All (2014)'!$D$11:$I$188,K$10,0)</f>
        <v>321988.75799999997</v>
      </c>
      <c r="L184" s="74">
        <f t="shared" si="25"/>
        <v>2539.8120485562799</v>
      </c>
      <c r="M184" s="72">
        <f>VLOOKUP($E184,'NEA Backsheet'!$D$7:$M$184,M$10,0)</f>
        <v>8360.7491445761916</v>
      </c>
      <c r="N184" s="73">
        <f>VLOOKUP($E184,'Population All (2014)'!$D$11:$I$188,N$10,0)</f>
        <v>321988.75799999997</v>
      </c>
      <c r="O184" s="74">
        <f t="shared" si="26"/>
        <v>2596.5966006105691</v>
      </c>
      <c r="P184" s="72">
        <f>VLOOKUP($E184,'NEA Backsheet'!$D$7:$M$184,P$10,0)</f>
        <v>8306.8119583670596</v>
      </c>
      <c r="Q184" s="73">
        <f>VLOOKUP($E184,'Population All (2014)'!$D$11:$I$188,Q$10,0)</f>
        <v>323171.99599999998</v>
      </c>
      <c r="R184" s="74">
        <f t="shared" si="27"/>
        <v>2570.3996822692088</v>
      </c>
      <c r="S184" s="72">
        <f>VLOOKUP($E184,'NEA Backsheet'!$D$190:$M$367,S$10,0)</f>
        <v>7873.7931010941393</v>
      </c>
      <c r="T184" s="73">
        <f>VLOOKUP($E184,'Population All (2014)'!$D$11:$I$188,T$10,0)</f>
        <v>323171.99599999998</v>
      </c>
      <c r="U184" s="74">
        <f t="shared" si="28"/>
        <v>2436.4094657181063</v>
      </c>
      <c r="V184" s="72">
        <f>VLOOKUP($E184,'NEA Backsheet'!$D$190:$M$367,V$10,0)</f>
        <v>7349.8311069327265</v>
      </c>
      <c r="W184" s="73">
        <f>VLOOKUP($E184,'Population All (2014)'!$D$11:$I$188,W$10,0)</f>
        <v>323171.99599999998</v>
      </c>
      <c r="X184" s="74">
        <f t="shared" si="29"/>
        <v>2274.2784640698651</v>
      </c>
      <c r="Y184" s="72">
        <f>VLOOKUP($E184,'NEA Backsheet'!$D$190:$M$367,Y$10,0)</f>
        <v>7015.3816768240149</v>
      </c>
      <c r="Z184" s="73">
        <f>VLOOKUP($E184,'Population All (2014)'!$D$11:$I$188,Z$10,0)</f>
        <v>323171.99599999998</v>
      </c>
      <c r="AA184" s="74">
        <f t="shared" si="30"/>
        <v>2170.7888566013053</v>
      </c>
      <c r="AB184" s="72">
        <f>VLOOKUP($E184,'NEA Backsheet'!$D$190:$M$367,AB$10,0)</f>
        <v>6532.9163081424604</v>
      </c>
      <c r="AC184" s="73">
        <f>VLOOKUP($E184,'Population All (2014)'!$D$11:$I$188,AC$10,0)</f>
        <v>324413.60499999998</v>
      </c>
      <c r="AD184" s="74">
        <f t="shared" si="31"/>
        <v>2013.7615092136662</v>
      </c>
      <c r="AE184" s="72">
        <f>VLOOKUP($E184,'NEA Backsheet'!$D$7:$M$184,AE$10,0)</f>
        <v>7863.0734835721796</v>
      </c>
      <c r="AF184" s="73">
        <f>VLOOKUP($E184,'Population All (2014)'!$D$11:$I$188,AF$10,0)</f>
        <v>323171.99599999998</v>
      </c>
      <c r="AG184" s="74">
        <f t="shared" si="32"/>
        <v>2433.0924649709377</v>
      </c>
      <c r="AH184" s="72">
        <f>VLOOKUP($E184,'NEA Backsheet'!$D$7:$M$184,AH$10,0)</f>
        <v>8212.2818968398278</v>
      </c>
      <c r="AI184" s="73">
        <f>VLOOKUP($E184,'Population All (2014)'!$D$11:$I$188,AI$10,0)</f>
        <v>323171.99599999998</v>
      </c>
      <c r="AJ184" s="74">
        <f t="shared" si="33"/>
        <v>2541.1489852109057</v>
      </c>
      <c r="AK184" s="72">
        <f>VLOOKUP($E184,'NEA Backsheet'!$D$7:$M$184,AK$10,0)</f>
        <v>8012.7620332678398</v>
      </c>
      <c r="AL184" s="73">
        <f>VLOOKUP($E184,'Population All (2014)'!$D$11:$I$188,AL$10,0)</f>
        <v>323171.99599999998</v>
      </c>
      <c r="AM184" s="74">
        <f t="shared" si="34"/>
        <v>2479.4110048037205</v>
      </c>
      <c r="AN184" s="72">
        <f>VLOOKUP($E184,'NEA Backsheet'!$D$7:$M$184,AN$10,0)</f>
        <v>7781.2161664002215</v>
      </c>
      <c r="AO184" s="73">
        <f>VLOOKUP($E184,'Population All (2014)'!$D$11:$I$188,AO$10,0)</f>
        <v>324413.60499999998</v>
      </c>
      <c r="AP184" s="74">
        <f t="shared" si="35"/>
        <v>2398.5480406717907</v>
      </c>
      <c r="AT184" s="26"/>
    </row>
    <row r="185" spans="1:46" ht="16.5" customHeight="1">
      <c r="B185" s="42" t="s">
        <v>22</v>
      </c>
      <c r="C185" s="43" t="s">
        <v>40</v>
      </c>
      <c r="D185" s="45" t="s">
        <v>60</v>
      </c>
      <c r="E185" s="56" t="s">
        <v>351</v>
      </c>
      <c r="F185" s="57" t="s">
        <v>352</v>
      </c>
      <c r="G185" s="72">
        <f>VLOOKUP($E185,'NEA Backsheet'!$D$7:$M$184,G$10,0)</f>
        <v>10331.965242824999</v>
      </c>
      <c r="H185" s="73">
        <f>VLOOKUP($E185,'Population All (2014)'!$D$11:$I$188,H$10,0)</f>
        <v>485276.18900000001</v>
      </c>
      <c r="I185" s="74">
        <f t="shared" si="24"/>
        <v>2129.0896765645757</v>
      </c>
      <c r="J185" s="72">
        <f>VLOOKUP($E185,'NEA Backsheet'!$D$7:$M$184,J$10,0)</f>
        <v>10106.947242335107</v>
      </c>
      <c r="K185" s="73">
        <f>VLOOKUP($E185,'Population All (2014)'!$D$11:$I$188,K$10,0)</f>
        <v>485276.18900000001</v>
      </c>
      <c r="L185" s="74">
        <f t="shared" si="25"/>
        <v>2082.7206179562017</v>
      </c>
      <c r="M185" s="72">
        <f>VLOOKUP($E185,'NEA Backsheet'!$D$7:$M$184,M$10,0)</f>
        <v>10518.879204066481</v>
      </c>
      <c r="N185" s="73">
        <f>VLOOKUP($E185,'Population All (2014)'!$D$11:$I$188,N$10,0)</f>
        <v>485276.18900000001</v>
      </c>
      <c r="O185" s="74">
        <f t="shared" si="26"/>
        <v>2167.6067036675645</v>
      </c>
      <c r="P185" s="72">
        <f>VLOOKUP($E185,'NEA Backsheet'!$D$7:$M$184,P$10,0)</f>
        <v>10491.944410083954</v>
      </c>
      <c r="Q185" s="73">
        <f>VLOOKUP($E185,'Population All (2014)'!$D$11:$I$188,Q$10,0)</f>
        <v>489784.87099999998</v>
      </c>
      <c r="R185" s="74">
        <f t="shared" si="27"/>
        <v>2142.1536334232655</v>
      </c>
      <c r="S185" s="72">
        <f>VLOOKUP($E185,'NEA Backsheet'!$D$190:$M$367,S$10,0)</f>
        <v>10616.15742192073</v>
      </c>
      <c r="T185" s="73">
        <f>VLOOKUP($E185,'Population All (2014)'!$D$11:$I$188,T$10,0)</f>
        <v>489784.87099999998</v>
      </c>
      <c r="U185" s="74">
        <f t="shared" si="28"/>
        <v>2167.5143620188978</v>
      </c>
      <c r="V185" s="72">
        <f>VLOOKUP($E185,'NEA Backsheet'!$D$190:$M$367,V$10,0)</f>
        <v>10371.990064850655</v>
      </c>
      <c r="W185" s="73">
        <f>VLOOKUP($E185,'Population All (2014)'!$D$11:$I$188,W$10,0)</f>
        <v>489784.87099999998</v>
      </c>
      <c r="X185" s="74">
        <f t="shared" si="29"/>
        <v>2117.6624022040601</v>
      </c>
      <c r="Y185" s="72">
        <f>VLOOKUP($E185,'NEA Backsheet'!$D$190:$M$367,Y$10,0)</f>
        <v>10759.923732083222</v>
      </c>
      <c r="Z185" s="73">
        <f>VLOOKUP($E185,'Population All (2014)'!$D$11:$I$188,Z$10,0)</f>
        <v>489784.87099999998</v>
      </c>
      <c r="AA185" s="74">
        <f t="shared" si="30"/>
        <v>2196.8673124007587</v>
      </c>
      <c r="AB185" s="72">
        <f>VLOOKUP($E185,'NEA Backsheet'!$D$190:$M$367,AB$10,0)</f>
        <v>10626.151734641948</v>
      </c>
      <c r="AC185" s="73">
        <f>VLOOKUP($E185,'Population All (2014)'!$D$11:$I$188,AC$10,0)</f>
        <v>492697.38500000001</v>
      </c>
      <c r="AD185" s="74">
        <f t="shared" si="31"/>
        <v>2156.7298829162546</v>
      </c>
      <c r="AE185" s="72">
        <f>VLOOKUP($E185,'NEA Backsheet'!$D$7:$M$184,AE$10,0)</f>
        <v>10799.24228963817</v>
      </c>
      <c r="AF185" s="73">
        <f>VLOOKUP($E185,'Population All (2014)'!$D$11:$I$188,AF$10,0)</f>
        <v>489784.87099999998</v>
      </c>
      <c r="AG185" s="74">
        <f t="shared" si="32"/>
        <v>2204.8950323004506</v>
      </c>
      <c r="AH185" s="72">
        <f>VLOOKUP($E185,'NEA Backsheet'!$D$7:$M$184,AH$10,0)</f>
        <v>10733.23134318655</v>
      </c>
      <c r="AI185" s="73">
        <f>VLOOKUP($E185,'Population All (2014)'!$D$11:$I$188,AI$10,0)</f>
        <v>489784.87099999998</v>
      </c>
      <c r="AJ185" s="74">
        <f t="shared" si="33"/>
        <v>2191.4174934134603</v>
      </c>
      <c r="AK185" s="72">
        <f>VLOOKUP($E185,'NEA Backsheet'!$D$7:$M$184,AK$10,0)</f>
        <v>11009.378311192797</v>
      </c>
      <c r="AL185" s="73">
        <f>VLOOKUP($E185,'Population All (2014)'!$D$11:$I$188,AL$10,0)</f>
        <v>489784.87099999998</v>
      </c>
      <c r="AM185" s="74">
        <f t="shared" si="34"/>
        <v>2247.7987710634693</v>
      </c>
      <c r="AN185" s="72">
        <f>VLOOKUP($E185,'NEA Backsheet'!$D$7:$M$184,AN$10,0)</f>
        <v>10744.512719403296</v>
      </c>
      <c r="AO185" s="73">
        <f>VLOOKUP($E185,'Population All (2014)'!$D$11:$I$188,AO$10,0)</f>
        <v>492697.38500000001</v>
      </c>
      <c r="AP185" s="74">
        <f t="shared" si="35"/>
        <v>2180.7529421742915</v>
      </c>
      <c r="AT185" s="26"/>
    </row>
    <row r="186" spans="1:46" ht="16.5" customHeight="1">
      <c r="B186" s="42" t="s">
        <v>22</v>
      </c>
      <c r="C186" s="43" t="s">
        <v>38</v>
      </c>
      <c r="D186" s="45" t="s">
        <v>60</v>
      </c>
      <c r="E186" s="56" t="s">
        <v>353</v>
      </c>
      <c r="F186" s="57" t="s">
        <v>354</v>
      </c>
      <c r="G186" s="72">
        <f>VLOOKUP($E186,'NEA Backsheet'!$D$7:$M$184,G$10,0)</f>
        <v>3389.4988745681044</v>
      </c>
      <c r="H186" s="73">
        <f>VLOOKUP($E186,'Population All (2014)'!$D$11:$I$188,H$10,0)</f>
        <v>148375.11499999999</v>
      </c>
      <c r="I186" s="74">
        <f t="shared" si="24"/>
        <v>2284.4119612430322</v>
      </c>
      <c r="J186" s="72">
        <f>VLOOKUP($E186,'NEA Backsheet'!$D$7:$M$184,J$10,0)</f>
        <v>3448.9318047046008</v>
      </c>
      <c r="K186" s="73">
        <f>VLOOKUP($E186,'Population All (2014)'!$D$11:$I$188,K$10,0)</f>
        <v>148375.11499999999</v>
      </c>
      <c r="L186" s="74">
        <f t="shared" si="25"/>
        <v>2324.4678224543254</v>
      </c>
      <c r="M186" s="72">
        <f>VLOOKUP($E186,'NEA Backsheet'!$D$7:$M$184,M$10,0)</f>
        <v>3738.6509602716264</v>
      </c>
      <c r="N186" s="73">
        <f>VLOOKUP($E186,'Population All (2014)'!$D$11:$I$188,N$10,0)</f>
        <v>148375.11499999999</v>
      </c>
      <c r="O186" s="74">
        <f t="shared" si="26"/>
        <v>2519.7291070484607</v>
      </c>
      <c r="P186" s="72">
        <f>VLOOKUP($E186,'NEA Backsheet'!$D$7:$M$184,P$10,0)</f>
        <v>3740.763884078056</v>
      </c>
      <c r="Q186" s="73">
        <f>VLOOKUP($E186,'Population All (2014)'!$D$11:$I$188,Q$10,0)</f>
        <v>149409.30600000001</v>
      </c>
      <c r="R186" s="74">
        <f t="shared" si="27"/>
        <v>2503.7020679809971</v>
      </c>
      <c r="S186" s="72">
        <f>VLOOKUP($E186,'NEA Backsheet'!$D$190:$M$367,S$10,0)</f>
        <v>3510.9791201850558</v>
      </c>
      <c r="T186" s="73">
        <f>VLOOKUP($E186,'Population All (2014)'!$D$11:$I$188,T$10,0)</f>
        <v>149409.30600000001</v>
      </c>
      <c r="U186" s="74">
        <f t="shared" si="28"/>
        <v>2349.9065849252092</v>
      </c>
      <c r="V186" s="72">
        <f>VLOOKUP($E186,'NEA Backsheet'!$D$190:$M$367,V$10,0)</f>
        <v>3658.7932958831138</v>
      </c>
      <c r="W186" s="73">
        <f>VLOOKUP($E186,'Population All (2014)'!$D$11:$I$188,W$10,0)</f>
        <v>149409.30600000001</v>
      </c>
      <c r="X186" s="74">
        <f t="shared" si="29"/>
        <v>2448.8389604614813</v>
      </c>
      <c r="Y186" s="72">
        <f>VLOOKUP($E186,'NEA Backsheet'!$D$190:$M$367,Y$10,0)</f>
        <v>3812.2807414457679</v>
      </c>
      <c r="Z186" s="73">
        <f>VLOOKUP($E186,'Population All (2014)'!$D$11:$I$188,Z$10,0)</f>
        <v>149409.30600000001</v>
      </c>
      <c r="AA186" s="74">
        <f t="shared" si="30"/>
        <v>2551.5684688648294</v>
      </c>
      <c r="AB186" s="72">
        <f>VLOOKUP($E186,'NEA Backsheet'!$D$190:$M$367,AB$10,0)</f>
        <v>3648.8909599569333</v>
      </c>
      <c r="AC186" s="73">
        <f>VLOOKUP($E186,'Population All (2014)'!$D$11:$I$188,AC$10,0)</f>
        <v>150364.75</v>
      </c>
      <c r="AD186" s="74">
        <f t="shared" si="31"/>
        <v>2426.6930646690353</v>
      </c>
      <c r="AE186" s="72">
        <f>VLOOKUP($E186,'NEA Backsheet'!$D$7:$M$184,AE$10,0)</f>
        <v>3758.8583001825546</v>
      </c>
      <c r="AF186" s="73">
        <f>VLOOKUP($E186,'Population All (2014)'!$D$11:$I$188,AF$10,0)</f>
        <v>149409.30600000001</v>
      </c>
      <c r="AG186" s="74">
        <f t="shared" si="32"/>
        <v>2515.8127032479183</v>
      </c>
      <c r="AH186" s="72">
        <f>VLOOKUP($E186,'NEA Backsheet'!$D$7:$M$184,AH$10,0)</f>
        <v>3815.6622329323563</v>
      </c>
      <c r="AI186" s="73">
        <f>VLOOKUP($E186,'Population All (2014)'!$D$11:$I$188,AI$10,0)</f>
        <v>149409.30600000001</v>
      </c>
      <c r="AJ186" s="74">
        <f t="shared" si="33"/>
        <v>2553.8317090719611</v>
      </c>
      <c r="AK186" s="72">
        <f>VLOOKUP($E186,'NEA Backsheet'!$D$7:$M$184,AK$10,0)</f>
        <v>4137.0661011016764</v>
      </c>
      <c r="AL186" s="73">
        <f>VLOOKUP($E186,'Population All (2014)'!$D$11:$I$188,AL$10,0)</f>
        <v>149409.30600000001</v>
      </c>
      <c r="AM186" s="74">
        <f t="shared" si="34"/>
        <v>2768.9480741592333</v>
      </c>
      <c r="AN186" s="72">
        <f>VLOOKUP($E186,'NEA Backsheet'!$D$7:$M$184,AN$10,0)</f>
        <v>3881.5912295264288</v>
      </c>
      <c r="AO186" s="73">
        <f>VLOOKUP($E186,'Population All (2014)'!$D$11:$I$188,AO$10,0)</f>
        <v>150364.75</v>
      </c>
      <c r="AP186" s="74">
        <f t="shared" si="35"/>
        <v>2581.4502598025329</v>
      </c>
      <c r="AT186" s="26"/>
    </row>
    <row r="187" spans="1:46" ht="16.5" customHeight="1">
      <c r="B187" s="42" t="s">
        <v>16</v>
      </c>
      <c r="C187" s="43" t="s">
        <v>26</v>
      </c>
      <c r="D187" s="45" t="s">
        <v>46</v>
      </c>
      <c r="E187" s="56" t="s">
        <v>355</v>
      </c>
      <c r="F187" s="57" t="s">
        <v>356</v>
      </c>
      <c r="G187" s="72">
        <f>VLOOKUP($E187,'NEA Backsheet'!$D$7:$M$184,G$10,0)</f>
        <v>11174.355889811011</v>
      </c>
      <c r="H187" s="73">
        <f>VLOOKUP($E187,'Population All (2014)'!$D$11:$I$188,H$10,0)</f>
        <v>321082.99599999998</v>
      </c>
      <c r="I187" s="74">
        <f t="shared" si="24"/>
        <v>3480.2079303542478</v>
      </c>
      <c r="J187" s="72">
        <f>VLOOKUP($E187,'NEA Backsheet'!$D$7:$M$184,J$10,0)</f>
        <v>11247.925263719113</v>
      </c>
      <c r="K187" s="73">
        <f>VLOOKUP($E187,'Population All (2014)'!$D$11:$I$188,K$10,0)</f>
        <v>321082.99599999998</v>
      </c>
      <c r="L187" s="74">
        <f t="shared" si="25"/>
        <v>3503.1208141956899</v>
      </c>
      <c r="M187" s="72">
        <f>VLOOKUP($E187,'NEA Backsheet'!$D$7:$M$184,M$10,0)</f>
        <v>11665.912704657963</v>
      </c>
      <c r="N187" s="73">
        <f>VLOOKUP($E187,'Population All (2014)'!$D$11:$I$188,N$10,0)</f>
        <v>321082.99599999998</v>
      </c>
      <c r="O187" s="74">
        <f t="shared" si="26"/>
        <v>3633.3013114957866</v>
      </c>
      <c r="P187" s="72">
        <f>VLOOKUP($E187,'NEA Backsheet'!$D$7:$M$184,P$10,0)</f>
        <v>11621.136291804507</v>
      </c>
      <c r="Q187" s="73">
        <f>VLOOKUP($E187,'Population All (2014)'!$D$11:$I$188,Q$10,0)</f>
        <v>321503.51</v>
      </c>
      <c r="R187" s="74">
        <f t="shared" si="27"/>
        <v>3614.6219031339683</v>
      </c>
      <c r="S187" s="72">
        <f>VLOOKUP($E187,'NEA Backsheet'!$D$190:$M$367,S$10,0)</f>
        <v>11286.269665985692</v>
      </c>
      <c r="T187" s="73">
        <f>VLOOKUP($E187,'Population All (2014)'!$D$11:$I$188,T$10,0)</f>
        <v>321503.51</v>
      </c>
      <c r="U187" s="74">
        <f t="shared" si="28"/>
        <v>3510.4654583664392</v>
      </c>
      <c r="V187" s="72">
        <f>VLOOKUP($E187,'NEA Backsheet'!$D$190:$M$367,V$10,0)</f>
        <v>11507.909972737765</v>
      </c>
      <c r="W187" s="73">
        <f>VLOOKUP($E187,'Population All (2014)'!$D$11:$I$188,W$10,0)</f>
        <v>321503.51</v>
      </c>
      <c r="X187" s="74">
        <f t="shared" si="29"/>
        <v>3579.4041479477983</v>
      </c>
      <c r="Y187" s="72">
        <f>VLOOKUP($E187,'NEA Backsheet'!$D$190:$M$367,Y$10,0)</f>
        <v>11714.599892515807</v>
      </c>
      <c r="Z187" s="73">
        <f>VLOOKUP($E187,'Population All (2014)'!$D$11:$I$188,Z$10,0)</f>
        <v>321503.51</v>
      </c>
      <c r="AA187" s="74">
        <f t="shared" si="30"/>
        <v>3643.6926901718139</v>
      </c>
      <c r="AB187" s="72">
        <f>VLOOKUP($E187,'NEA Backsheet'!$D$190:$M$367,AB$10,0)</f>
        <v>11131.291169977771</v>
      </c>
      <c r="AC187" s="73">
        <f>VLOOKUP($E187,'Population All (2014)'!$D$11:$I$188,AC$10,0)</f>
        <v>322020.83500000002</v>
      </c>
      <c r="AD187" s="74">
        <f t="shared" si="31"/>
        <v>3456.6990579903845</v>
      </c>
      <c r="AE187" s="72">
        <f>VLOOKUP($E187,'NEA Backsheet'!$D$7:$M$184,AE$10,0)</f>
        <v>10974.04724368088</v>
      </c>
      <c r="AF187" s="73">
        <f>VLOOKUP($E187,'Population All (2014)'!$D$11:$I$188,AF$10,0)</f>
        <v>321503.51</v>
      </c>
      <c r="AG187" s="74">
        <f t="shared" si="32"/>
        <v>3413.3522348421266</v>
      </c>
      <c r="AH187" s="72">
        <f>VLOOKUP($E187,'NEA Backsheet'!$D$7:$M$184,AH$10,0)</f>
        <v>11331.294800393178</v>
      </c>
      <c r="AI187" s="73">
        <f>VLOOKUP($E187,'Population All (2014)'!$D$11:$I$188,AI$10,0)</f>
        <v>321503.51</v>
      </c>
      <c r="AJ187" s="74">
        <f t="shared" si="33"/>
        <v>3524.4700129069129</v>
      </c>
      <c r="AK187" s="72">
        <f>VLOOKUP($E187,'NEA Backsheet'!$D$7:$M$184,AK$10,0)</f>
        <v>11806.929420742816</v>
      </c>
      <c r="AL187" s="73">
        <f>VLOOKUP($E187,'Population All (2014)'!$D$11:$I$188,AL$10,0)</f>
        <v>321503.51</v>
      </c>
      <c r="AM187" s="74">
        <f t="shared" si="34"/>
        <v>3672.4107368976515</v>
      </c>
      <c r="AN187" s="72">
        <f>VLOOKUP($E187,'NEA Backsheet'!$D$7:$M$184,AN$10,0)</f>
        <v>11685.575603515739</v>
      </c>
      <c r="AO187" s="73">
        <f>VLOOKUP($E187,'Population All (2014)'!$D$11:$I$188,AO$10,0)</f>
        <v>322020.83500000002</v>
      </c>
      <c r="AP187" s="74">
        <f t="shared" si="35"/>
        <v>3628.8259433634903</v>
      </c>
      <c r="AT187" s="26"/>
    </row>
    <row r="188" spans="1:46" ht="16.5" customHeight="1">
      <c r="B188" s="42" t="s">
        <v>22</v>
      </c>
      <c r="C188" s="43" t="s">
        <v>38</v>
      </c>
      <c r="D188" s="45" t="s">
        <v>60</v>
      </c>
      <c r="E188" s="56" t="s">
        <v>357</v>
      </c>
      <c r="F188" s="57" t="s">
        <v>358</v>
      </c>
      <c r="G188" s="72">
        <f>VLOOKUP($E188,'NEA Backsheet'!$D$7:$M$184,G$10,0)</f>
        <v>2874.9472512642551</v>
      </c>
      <c r="H188" s="73">
        <f>VLOOKUP($E188,'Population All (2014)'!$D$11:$I$188,H$10,0)</f>
        <v>160501.40900000001</v>
      </c>
      <c r="I188" s="74">
        <f t="shared" si="24"/>
        <v>1791.2286684438109</v>
      </c>
      <c r="J188" s="72">
        <f>VLOOKUP($E188,'NEA Backsheet'!$D$7:$M$184,J$10,0)</f>
        <v>2961.0744512582996</v>
      </c>
      <c r="K188" s="73">
        <f>VLOOKUP($E188,'Population All (2014)'!$D$11:$I$188,K$10,0)</f>
        <v>160501.40900000001</v>
      </c>
      <c r="L188" s="74">
        <f t="shared" si="25"/>
        <v>1844.8900042106791</v>
      </c>
      <c r="M188" s="72">
        <f>VLOOKUP($E188,'NEA Backsheet'!$D$7:$M$184,M$10,0)</f>
        <v>3164.2527523385361</v>
      </c>
      <c r="N188" s="73">
        <f>VLOOKUP($E188,'Population All (2014)'!$D$11:$I$188,N$10,0)</f>
        <v>160501.40900000001</v>
      </c>
      <c r="O188" s="74">
        <f t="shared" si="26"/>
        <v>1971.4797346972423</v>
      </c>
      <c r="P188" s="72">
        <f>VLOOKUP($E188,'NEA Backsheet'!$D$7:$M$184,P$10,0)</f>
        <v>3242.0769726261196</v>
      </c>
      <c r="Q188" s="73">
        <f>VLOOKUP($E188,'Population All (2014)'!$D$11:$I$188,Q$10,0)</f>
        <v>161954.61600000001</v>
      </c>
      <c r="R188" s="74">
        <f t="shared" si="27"/>
        <v>2001.842894447738</v>
      </c>
      <c r="S188" s="72">
        <f>VLOOKUP($E188,'NEA Backsheet'!$D$190:$M$367,S$10,0)</f>
        <v>3102.111845590302</v>
      </c>
      <c r="T188" s="73">
        <f>VLOOKUP($E188,'Population All (2014)'!$D$11:$I$188,T$10,0)</f>
        <v>161954.61600000001</v>
      </c>
      <c r="U188" s="74">
        <f t="shared" si="28"/>
        <v>1915.4204567965519</v>
      </c>
      <c r="V188" s="72">
        <f>VLOOKUP($E188,'NEA Backsheet'!$D$190:$M$367,V$10,0)</f>
        <v>3130.9088683024556</v>
      </c>
      <c r="W188" s="73">
        <f>VLOOKUP($E188,'Population All (2014)'!$D$11:$I$188,W$10,0)</f>
        <v>161954.61600000001</v>
      </c>
      <c r="X188" s="74">
        <f t="shared" si="29"/>
        <v>1933.2013780344832</v>
      </c>
      <c r="Y188" s="72">
        <f>VLOOKUP($E188,'NEA Backsheet'!$D$190:$M$367,Y$10,0)</f>
        <v>3392.5522827687187</v>
      </c>
      <c r="Z188" s="73">
        <f>VLOOKUP($E188,'Population All (2014)'!$D$11:$I$188,Z$10,0)</f>
        <v>161954.61600000001</v>
      </c>
      <c r="AA188" s="74">
        <f t="shared" si="30"/>
        <v>2094.7549174941196</v>
      </c>
      <c r="AB188" s="72">
        <f>VLOOKUP($E188,'NEA Backsheet'!$D$190:$M$367,AB$10,0)</f>
        <v>3229.6255844340321</v>
      </c>
      <c r="AC188" s="73">
        <f>VLOOKUP($E188,'Population All (2014)'!$D$11:$I$188,AC$10,0)</f>
        <v>163353.42499999999</v>
      </c>
      <c r="AD188" s="74">
        <f t="shared" si="31"/>
        <v>1977.0785855478896</v>
      </c>
      <c r="AE188" s="72">
        <f>VLOOKUP($E188,'NEA Backsheet'!$D$7:$M$184,AE$10,0)</f>
        <v>3025.3348065776754</v>
      </c>
      <c r="AF188" s="73">
        <f>VLOOKUP($E188,'Population All (2014)'!$D$11:$I$188,AF$10,0)</f>
        <v>161954.61600000001</v>
      </c>
      <c r="AG188" s="74">
        <f t="shared" si="32"/>
        <v>1868.0139419908076</v>
      </c>
      <c r="AH188" s="72">
        <f>VLOOKUP($E188,'NEA Backsheet'!$D$7:$M$184,AH$10,0)</f>
        <v>3118.8774324580395</v>
      </c>
      <c r="AI188" s="73">
        <f>VLOOKUP($E188,'Population All (2014)'!$D$11:$I$188,AI$10,0)</f>
        <v>161954.61600000001</v>
      </c>
      <c r="AJ188" s="74">
        <f t="shared" si="33"/>
        <v>1925.7724845941034</v>
      </c>
      <c r="AK188" s="72">
        <f>VLOOKUP($E188,'NEA Backsheet'!$D$7:$M$184,AK$10,0)</f>
        <v>3105.8841724419517</v>
      </c>
      <c r="AL188" s="73">
        <f>VLOOKUP($E188,'Population All (2014)'!$D$11:$I$188,AL$10,0)</f>
        <v>161954.61600000001</v>
      </c>
      <c r="AM188" s="74">
        <f t="shared" si="34"/>
        <v>1917.7497061534518</v>
      </c>
      <c r="AN188" s="72">
        <f>VLOOKUP($E188,'NEA Backsheet'!$D$7:$M$184,AN$10,0)</f>
        <v>3106.8166317648588</v>
      </c>
      <c r="AO188" s="73">
        <f>VLOOKUP($E188,'Population All (2014)'!$D$11:$I$188,AO$10,0)</f>
        <v>163353.42499999999</v>
      </c>
      <c r="AP188" s="74">
        <f t="shared" si="35"/>
        <v>1901.8986787481554</v>
      </c>
      <c r="AT188" s="26"/>
    </row>
    <row r="189" spans="1:46" ht="16.5" customHeight="1">
      <c r="B189" s="42" t="s">
        <v>18</v>
      </c>
      <c r="C189" s="43" t="s">
        <v>32</v>
      </c>
      <c r="D189" s="45" t="s">
        <v>50</v>
      </c>
      <c r="E189" s="56" t="s">
        <v>359</v>
      </c>
      <c r="F189" s="57" t="s">
        <v>360</v>
      </c>
      <c r="G189" s="72">
        <f>VLOOKUP($E189,'NEA Backsheet'!$D$7:$M$184,G$10,0)</f>
        <v>7519.5484367890867</v>
      </c>
      <c r="H189" s="73">
        <f>VLOOKUP($E189,'Population All (2014)'!$D$11:$I$188,H$10,0)</f>
        <v>254475.55600000001</v>
      </c>
      <c r="I189" s="74">
        <f t="shared" si="24"/>
        <v>2954.9197396346731</v>
      </c>
      <c r="J189" s="72">
        <f>VLOOKUP($E189,'NEA Backsheet'!$D$7:$M$184,J$10,0)</f>
        <v>7592.24399054889</v>
      </c>
      <c r="K189" s="73">
        <f>VLOOKUP($E189,'Population All (2014)'!$D$11:$I$188,K$10,0)</f>
        <v>254475.55600000001</v>
      </c>
      <c r="L189" s="74">
        <f t="shared" si="25"/>
        <v>2983.4865516705618</v>
      </c>
      <c r="M189" s="72">
        <f>VLOOKUP($E189,'NEA Backsheet'!$D$7:$M$184,M$10,0)</f>
        <v>8440.1968164350892</v>
      </c>
      <c r="N189" s="73">
        <f>VLOOKUP($E189,'Population All (2014)'!$D$11:$I$188,N$10,0)</f>
        <v>254475.55600000001</v>
      </c>
      <c r="O189" s="74">
        <f t="shared" si="26"/>
        <v>3316.7023776676956</v>
      </c>
      <c r="P189" s="72">
        <f>VLOOKUP($E189,'NEA Backsheet'!$D$7:$M$184,P$10,0)</f>
        <v>8340.0148400792896</v>
      </c>
      <c r="Q189" s="73">
        <f>VLOOKUP($E189,'Population All (2014)'!$D$11:$I$188,Q$10,0)</f>
        <v>255914.861</v>
      </c>
      <c r="R189" s="74">
        <f t="shared" si="27"/>
        <v>3258.9021237337561</v>
      </c>
      <c r="S189" s="72">
        <f>VLOOKUP($E189,'NEA Backsheet'!$D$190:$M$367,S$10,0)</f>
        <v>8020.6907256000923</v>
      </c>
      <c r="T189" s="73">
        <f>VLOOKUP($E189,'Population All (2014)'!$D$11:$I$188,T$10,0)</f>
        <v>255914.861</v>
      </c>
      <c r="U189" s="74">
        <f t="shared" si="28"/>
        <v>3134.1246437423943</v>
      </c>
      <c r="V189" s="72">
        <f>VLOOKUP($E189,'NEA Backsheet'!$D$190:$M$367,V$10,0)</f>
        <v>8041.4636619992843</v>
      </c>
      <c r="W189" s="73">
        <f>VLOOKUP($E189,'Population All (2014)'!$D$11:$I$188,W$10,0)</f>
        <v>255914.861</v>
      </c>
      <c r="X189" s="74">
        <f t="shared" si="29"/>
        <v>3142.2417715707743</v>
      </c>
      <c r="Y189" s="72">
        <f>VLOOKUP($E189,'NEA Backsheet'!$D$190:$M$367,Y$10,0)</f>
        <v>8054.5347245298908</v>
      </c>
      <c r="Z189" s="73">
        <f>VLOOKUP($E189,'Population All (2014)'!$D$11:$I$188,Z$10,0)</f>
        <v>255914.861</v>
      </c>
      <c r="AA189" s="74">
        <f t="shared" si="30"/>
        <v>3147.3493540220361</v>
      </c>
      <c r="AB189" s="72">
        <f>VLOOKUP($E189,'NEA Backsheet'!$D$190:$M$367,AB$10,0)</f>
        <v>7801.4591241289008</v>
      </c>
      <c r="AC189" s="73">
        <f>VLOOKUP($E189,'Population All (2014)'!$D$11:$I$188,AC$10,0)</f>
        <v>257344.31099999999</v>
      </c>
      <c r="AD189" s="74">
        <f t="shared" si="31"/>
        <v>3031.5257772023961</v>
      </c>
      <c r="AE189" s="72">
        <f>VLOOKUP($E189,'NEA Backsheet'!$D$7:$M$184,AE$10,0)</f>
        <v>7861.3448671711722</v>
      </c>
      <c r="AF189" s="73">
        <f>VLOOKUP($E189,'Population All (2014)'!$D$11:$I$188,AF$10,0)</f>
        <v>255914.861</v>
      </c>
      <c r="AG189" s="74">
        <f t="shared" si="32"/>
        <v>3071.8594599987578</v>
      </c>
      <c r="AH189" s="72">
        <f>VLOOKUP($E189,'NEA Backsheet'!$D$7:$M$184,AH$10,0)</f>
        <v>7325.7037263301654</v>
      </c>
      <c r="AI189" s="73">
        <f>VLOOKUP($E189,'Population All (2014)'!$D$11:$I$188,AI$10,0)</f>
        <v>255914.861</v>
      </c>
      <c r="AJ189" s="74">
        <f t="shared" si="33"/>
        <v>2862.5550301004851</v>
      </c>
      <c r="AK189" s="72">
        <f>VLOOKUP($E189,'NEA Backsheet'!$D$7:$M$184,AK$10,0)</f>
        <v>7557.2276734906336</v>
      </c>
      <c r="AL189" s="73">
        <f>VLOOKUP($E189,'Population All (2014)'!$D$11:$I$188,AL$10,0)</f>
        <v>255914.861</v>
      </c>
      <c r="AM189" s="74">
        <f t="shared" si="34"/>
        <v>2953.0241596601272</v>
      </c>
      <c r="AN189" s="72">
        <f>VLOOKUP($E189,'NEA Backsheet'!$D$7:$M$184,AN$10,0)</f>
        <v>7323.5281371364235</v>
      </c>
      <c r="AO189" s="73">
        <f>VLOOKUP($E189,'Population All (2014)'!$D$11:$I$188,AO$10,0)</f>
        <v>257344.31099999999</v>
      </c>
      <c r="AP189" s="74">
        <f t="shared" si="35"/>
        <v>2845.8092229349591</v>
      </c>
      <c r="AT189" s="26"/>
    </row>
    <row r="190" spans="1:46" ht="16.5" customHeight="1">
      <c r="B190" s="42" t="s">
        <v>18</v>
      </c>
      <c r="C190" s="43" t="s">
        <v>32</v>
      </c>
      <c r="D190" s="45" t="s">
        <v>50</v>
      </c>
      <c r="E190" s="56" t="s">
        <v>361</v>
      </c>
      <c r="F190" s="57" t="s">
        <v>362</v>
      </c>
      <c r="G190" s="72">
        <f>VLOOKUP($E190,'NEA Backsheet'!$D$7:$M$184,G$10,0)</f>
        <v>12481.429999645523</v>
      </c>
      <c r="H190" s="73">
        <f>VLOOKUP($E190,'Population All (2014)'!$D$11:$I$188,H$10,0)</f>
        <v>577773.44900000002</v>
      </c>
      <c r="I190" s="74">
        <f t="shared" si="24"/>
        <v>2160.2636848834363</v>
      </c>
      <c r="J190" s="72">
        <f>VLOOKUP($E190,'NEA Backsheet'!$D$7:$M$184,J$10,0)</f>
        <v>12833.037084120153</v>
      </c>
      <c r="K190" s="73">
        <f>VLOOKUP($E190,'Population All (2014)'!$D$11:$I$188,K$10,0)</f>
        <v>577773.44900000002</v>
      </c>
      <c r="L190" s="74">
        <f t="shared" si="25"/>
        <v>2221.1192131329926</v>
      </c>
      <c r="M190" s="72">
        <f>VLOOKUP($E190,'NEA Backsheet'!$D$7:$M$184,M$10,0)</f>
        <v>13812.150135382581</v>
      </c>
      <c r="N190" s="73">
        <f>VLOOKUP($E190,'Population All (2014)'!$D$11:$I$188,N$10,0)</f>
        <v>577773.44900000002</v>
      </c>
      <c r="O190" s="74">
        <f t="shared" si="26"/>
        <v>2390.5823570273787</v>
      </c>
      <c r="P190" s="72">
        <f>VLOOKUP($E190,'NEA Backsheet'!$D$7:$M$184,P$10,0)</f>
        <v>13159.807522582802</v>
      </c>
      <c r="Q190" s="73">
        <f>VLOOKUP($E190,'Population All (2014)'!$D$11:$I$188,Q$10,0)</f>
        <v>580351.28599999996</v>
      </c>
      <c r="R190" s="74">
        <f t="shared" si="27"/>
        <v>2267.5589492159415</v>
      </c>
      <c r="S190" s="72">
        <f>VLOOKUP($E190,'NEA Backsheet'!$D$190:$M$367,S$10,0)</f>
        <v>13444.180597609622</v>
      </c>
      <c r="T190" s="73">
        <f>VLOOKUP($E190,'Population All (2014)'!$D$11:$I$188,T$10,0)</f>
        <v>580351.28599999996</v>
      </c>
      <c r="U190" s="74">
        <f t="shared" si="28"/>
        <v>2316.5591120288518</v>
      </c>
      <c r="V190" s="72">
        <f>VLOOKUP($E190,'NEA Backsheet'!$D$190:$M$367,V$10,0)</f>
        <v>13214.969548731618</v>
      </c>
      <c r="W190" s="73">
        <f>VLOOKUP($E190,'Population All (2014)'!$D$11:$I$188,W$10,0)</f>
        <v>580351.28599999996</v>
      </c>
      <c r="X190" s="74">
        <f t="shared" si="29"/>
        <v>2277.0638865667333</v>
      </c>
      <c r="Y190" s="72">
        <f>VLOOKUP($E190,'NEA Backsheet'!$D$190:$M$367,Y$10,0)</f>
        <v>13583.500249184919</v>
      </c>
      <c r="Z190" s="73">
        <f>VLOOKUP($E190,'Population All (2014)'!$D$11:$I$188,Z$10,0)</f>
        <v>580351.28599999996</v>
      </c>
      <c r="AA190" s="74">
        <f t="shared" si="30"/>
        <v>2340.5652019499307</v>
      </c>
      <c r="AB190" s="72">
        <f>VLOOKUP($E190,'NEA Backsheet'!$D$190:$M$367,AB$10,0)</f>
        <v>12651.523485786107</v>
      </c>
      <c r="AC190" s="73">
        <f>VLOOKUP($E190,'Population All (2014)'!$D$11:$I$188,AC$10,0)</f>
        <v>582936.83100000001</v>
      </c>
      <c r="AD190" s="74">
        <f t="shared" si="31"/>
        <v>2170.3077954575333</v>
      </c>
      <c r="AE190" s="72">
        <f>VLOOKUP($E190,'NEA Backsheet'!$D$7:$M$184,AE$10,0)</f>
        <v>13303.511800447304</v>
      </c>
      <c r="AF190" s="73">
        <f>VLOOKUP($E190,'Population All (2014)'!$D$11:$I$188,AF$10,0)</f>
        <v>580351.28599999996</v>
      </c>
      <c r="AG190" s="74">
        <f t="shared" si="32"/>
        <v>2292.3205515990371</v>
      </c>
      <c r="AH190" s="72">
        <f>VLOOKUP($E190,'NEA Backsheet'!$D$7:$M$184,AH$10,0)</f>
        <v>12647.335350312769</v>
      </c>
      <c r="AI190" s="73">
        <f>VLOOKUP($E190,'Population All (2014)'!$D$11:$I$188,AI$10,0)</f>
        <v>580351.28599999996</v>
      </c>
      <c r="AJ190" s="74">
        <f t="shared" si="33"/>
        <v>2179.2551606946504</v>
      </c>
      <c r="AK190" s="72">
        <f>VLOOKUP($E190,'NEA Backsheet'!$D$7:$M$184,AK$10,0)</f>
        <v>13579.430223180167</v>
      </c>
      <c r="AL190" s="73">
        <f>VLOOKUP($E190,'Population All (2014)'!$D$11:$I$188,AL$10,0)</f>
        <v>580351.28599999996</v>
      </c>
      <c r="AM190" s="74">
        <f t="shared" si="34"/>
        <v>2339.8638980839905</v>
      </c>
      <c r="AN190" s="72">
        <f>VLOOKUP($E190,'NEA Backsheet'!$D$7:$M$184,AN$10,0)</f>
        <v>13500.403996573266</v>
      </c>
      <c r="AO190" s="73">
        <f>VLOOKUP($E190,'Population All (2014)'!$D$11:$I$188,AO$10,0)</f>
        <v>582936.83100000001</v>
      </c>
      <c r="AP190" s="74">
        <f t="shared" si="35"/>
        <v>2315.9291502329634</v>
      </c>
      <c r="AT190" s="26"/>
    </row>
    <row r="191" spans="1:46" ht="16.5" customHeight="1" thickBot="1">
      <c r="B191" s="46" t="s">
        <v>16</v>
      </c>
      <c r="C191" s="47" t="s">
        <v>28</v>
      </c>
      <c r="D191" s="48" t="s">
        <v>42</v>
      </c>
      <c r="E191" s="58" t="s">
        <v>363</v>
      </c>
      <c r="F191" s="59" t="s">
        <v>364</v>
      </c>
      <c r="G191" s="77">
        <f>VLOOKUP($E191,'NEA Backsheet'!$D$7:$M$184,G$10,0)</f>
        <v>4956.020853675971</v>
      </c>
      <c r="H191" s="78">
        <f>VLOOKUP($E191,'Population All (2014)'!$D$11:$I$188,H$10,0)</f>
        <v>206808.89</v>
      </c>
      <c r="I191" s="79">
        <f t="shared" si="24"/>
        <v>2396.4254407419189</v>
      </c>
      <c r="J191" s="77">
        <f>VLOOKUP($E191,'NEA Backsheet'!$D$7:$M$184,J$10,0)</f>
        <v>5040.3674504215451</v>
      </c>
      <c r="K191" s="78">
        <f>VLOOKUP($E191,'Population All (2014)'!$D$11:$I$188,K$10,0)</f>
        <v>206808.89</v>
      </c>
      <c r="L191" s="79">
        <f t="shared" si="25"/>
        <v>2437.2102429550032</v>
      </c>
      <c r="M191" s="77">
        <f>VLOOKUP($E191,'NEA Backsheet'!$D$7:$M$184,M$10,0)</f>
        <v>5351.2130055681282</v>
      </c>
      <c r="N191" s="78">
        <f>VLOOKUP($E191,'Population All (2014)'!$D$11:$I$188,N$10,0)</f>
        <v>206808.89</v>
      </c>
      <c r="O191" s="79">
        <f t="shared" si="26"/>
        <v>2587.5159455515322</v>
      </c>
      <c r="P191" s="77">
        <f>VLOOKUP($E191,'NEA Backsheet'!$D$7:$M$184,P$10,0)</f>
        <v>5430.3766464163909</v>
      </c>
      <c r="Q191" s="78">
        <f>VLOOKUP($E191,'Population All (2014)'!$D$11:$I$188,Q$10,0)</f>
        <v>208747.57800000001</v>
      </c>
      <c r="R191" s="79">
        <f t="shared" si="27"/>
        <v>2601.4082167776774</v>
      </c>
      <c r="S191" s="77">
        <f>VLOOKUP($E191,'NEA Backsheet'!$D$190:$M$367,S$10,0)</f>
        <v>5224.6939793991742</v>
      </c>
      <c r="T191" s="78">
        <f>VLOOKUP($E191,'Population All (2014)'!$D$11:$I$188,T$10,0)</f>
        <v>208747.57800000001</v>
      </c>
      <c r="U191" s="79">
        <f t="shared" si="28"/>
        <v>2502.8764546428288</v>
      </c>
      <c r="V191" s="77">
        <f>VLOOKUP($E191,'NEA Backsheet'!$D$190:$M$367,V$10,0)</f>
        <v>4964.7086080575591</v>
      </c>
      <c r="W191" s="78">
        <f>VLOOKUP($E191,'Population All (2014)'!$D$11:$I$188,W$10,0)</f>
        <v>208747.57800000001</v>
      </c>
      <c r="X191" s="79">
        <f t="shared" si="29"/>
        <v>2378.3311191555758</v>
      </c>
      <c r="Y191" s="77">
        <f>VLOOKUP($E191,'NEA Backsheet'!$D$190:$M$367,Y$10,0)</f>
        <v>5316.4091865409619</v>
      </c>
      <c r="Z191" s="78">
        <f>VLOOKUP($E191,'Population All (2014)'!$D$11:$I$188,Z$10,0)</f>
        <v>208747.57800000001</v>
      </c>
      <c r="AA191" s="79">
        <f t="shared" si="30"/>
        <v>2546.8123929758658</v>
      </c>
      <c r="AB191" s="77">
        <f>VLOOKUP($E191,'NEA Backsheet'!$D$190:$M$367,AB$10,0)</f>
        <v>5275.5094299736156</v>
      </c>
      <c r="AC191" s="78">
        <f>VLOOKUP($E191,'Population All (2014)'!$D$11:$I$188,AC$10,0)</f>
        <v>210483.302</v>
      </c>
      <c r="AD191" s="79">
        <f t="shared" si="31"/>
        <v>2506.3790713306162</v>
      </c>
      <c r="AE191" s="77">
        <f>VLOOKUP($E191,'NEA Backsheet'!$D$7:$M$184,AE$10,0)</f>
        <v>5504.0225873063009</v>
      </c>
      <c r="AF191" s="78">
        <f>VLOOKUP($E191,'Population All (2014)'!$D$11:$I$188,AF$10,0)</f>
        <v>208747.57800000001</v>
      </c>
      <c r="AG191" s="79">
        <f t="shared" si="32"/>
        <v>2636.6881187509161</v>
      </c>
      <c r="AH191" s="77">
        <f>VLOOKUP($E191,'NEA Backsheet'!$D$7:$M$184,AH$10,0)</f>
        <v>5610.4840974437202</v>
      </c>
      <c r="AI191" s="78">
        <f>VLOOKUP($E191,'Population All (2014)'!$D$11:$I$188,AI$10,0)</f>
        <v>208747.57800000001</v>
      </c>
      <c r="AJ191" s="79">
        <f t="shared" si="33"/>
        <v>2687.6882362887682</v>
      </c>
      <c r="AK191" s="77">
        <f>VLOOKUP($E191,'NEA Backsheet'!$D$7:$M$184,AK$10,0)</f>
        <v>5720.7084089641012</v>
      </c>
      <c r="AL191" s="78">
        <f>VLOOKUP($E191,'Population All (2014)'!$D$11:$I$188,AL$10,0)</f>
        <v>208747.57800000001</v>
      </c>
      <c r="AM191" s="79">
        <f t="shared" si="34"/>
        <v>2740.4909143252917</v>
      </c>
      <c r="AN191" s="77">
        <f>VLOOKUP($E191,'NEA Backsheet'!$D$7:$M$184,AN$10,0)</f>
        <v>5701.8794522301678</v>
      </c>
      <c r="AO191" s="78">
        <f>VLOOKUP($E191,'Population All (2014)'!$D$11:$I$188,AO$10,0)</f>
        <v>210483.302</v>
      </c>
      <c r="AP191" s="79">
        <f t="shared" si="35"/>
        <v>2708.9462195106421</v>
      </c>
      <c r="AT191" s="26"/>
    </row>
    <row r="192" spans="1:46">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T192" s="26"/>
    </row>
    <row r="193" spans="1:46" ht="15" customHeight="1">
      <c r="A193" s="106"/>
      <c r="B193" s="106"/>
      <c r="C193" s="106"/>
      <c r="D193" s="106"/>
      <c r="E193" s="107" t="s">
        <v>365</v>
      </c>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25"/>
      <c r="AT193" s="26"/>
    </row>
    <row r="194" spans="1:46">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T194" s="26"/>
    </row>
    <row r="195" spans="1:46" ht="45" customHeight="1">
      <c r="E195" s="382" t="s">
        <v>380</v>
      </c>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c r="AG195" s="382"/>
      <c r="AH195" s="382"/>
      <c r="AI195" s="382"/>
      <c r="AJ195" s="382"/>
      <c r="AK195" s="382"/>
      <c r="AL195" s="382"/>
      <c r="AM195" s="382"/>
      <c r="AN195" s="382"/>
      <c r="AO195" s="382"/>
      <c r="AP195" s="382"/>
      <c r="AT195" s="26"/>
    </row>
    <row r="196" spans="1:46" s="83" customFormat="1">
      <c r="A196" s="25"/>
      <c r="B196" s="25"/>
      <c r="C196" s="25"/>
      <c r="D196" s="25"/>
      <c r="E196" s="383" t="s">
        <v>381</v>
      </c>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c r="AG196" s="383"/>
      <c r="AH196" s="383"/>
      <c r="AI196" s="383"/>
      <c r="AJ196" s="383"/>
      <c r="AK196" s="383"/>
      <c r="AL196" s="383"/>
      <c r="AM196" s="383"/>
      <c r="AN196" s="383"/>
      <c r="AO196" s="383"/>
      <c r="AP196" s="383"/>
    </row>
    <row r="197" spans="1:46" s="8" customFormat="1">
      <c r="A197" s="115"/>
      <c r="B197" s="115"/>
      <c r="C197" s="115"/>
      <c r="D197" s="115"/>
      <c r="E197" s="116" t="s">
        <v>382</v>
      </c>
      <c r="F197" s="37"/>
      <c r="G197" s="37"/>
      <c r="H197" s="37"/>
      <c r="I197" s="37"/>
      <c r="J197" s="37"/>
      <c r="K197" s="37"/>
      <c r="L197" s="37"/>
      <c r="M197" s="37"/>
      <c r="N197" s="37"/>
      <c r="O197" s="37"/>
      <c r="P197" s="37"/>
      <c r="Q197" s="37"/>
      <c r="R197" s="37"/>
      <c r="S197" s="37"/>
      <c r="T197" s="37"/>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6">
      <c r="A198" s="115"/>
      <c r="B198" s="115"/>
      <c r="C198" s="115"/>
      <c r="D198" s="115"/>
      <c r="E198" s="7" t="s">
        <v>383</v>
      </c>
      <c r="F198" s="34"/>
      <c r="G198" s="34"/>
      <c r="H198" s="34"/>
      <c r="I198" s="34"/>
      <c r="J198" s="34"/>
      <c r="K198" s="34"/>
      <c r="L198" s="34"/>
      <c r="M198" s="34"/>
      <c r="N198" s="34"/>
      <c r="O198" s="34"/>
      <c r="P198" s="34"/>
      <c r="Q198" s="27"/>
      <c r="R198" s="27"/>
      <c r="S198" s="27"/>
      <c r="T198" s="3"/>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T198" s="26"/>
    </row>
    <row r="199" spans="1:46">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T199" s="26"/>
    </row>
  </sheetData>
  <sheetProtection password="DCA1" sheet="1" objects="1" scenarios="1"/>
  <mergeCells count="16">
    <mergeCell ref="E1:AP3"/>
    <mergeCell ref="E4:AP4"/>
    <mergeCell ref="G11:I11"/>
    <mergeCell ref="J11:L11"/>
    <mergeCell ref="M11:O11"/>
    <mergeCell ref="P11:R11"/>
    <mergeCell ref="S11:U11"/>
    <mergeCell ref="V11:X11"/>
    <mergeCell ref="Y11:AA11"/>
    <mergeCell ref="AB11:AD11"/>
    <mergeCell ref="E195:AP195"/>
    <mergeCell ref="E196:AP196"/>
    <mergeCell ref="AE11:AG11"/>
    <mergeCell ref="AH11:AJ11"/>
    <mergeCell ref="AK11:AM11"/>
    <mergeCell ref="AN11:AP11"/>
  </mergeCells>
  <hyperlinks>
    <hyperlink ref="F9" location="Cover!B2" display="&lt;&lt; Cover Sheet"/>
  </hyperlinks>
  <pageMargins left="0.7" right="0.7" top="0.75" bottom="0.75" header="0.3" footer="0.3"/>
  <pageSetup paperSize="9" scale="49" orientation="portrait" r:id="rId1"/>
  <rowBreaks count="2" manualBreakCount="2">
    <brk id="72" max="43" man="1"/>
    <brk id="133" max="43" man="1"/>
  </rowBreaks>
  <colBreaks count="5" manualBreakCount="5">
    <brk id="6" max="198" man="1"/>
    <brk id="12" max="198" man="1"/>
    <brk id="21" max="198" man="1"/>
    <brk id="30" max="198" man="1"/>
    <brk id="36" max="19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I188"/>
  <sheetViews>
    <sheetView zoomScale="70" zoomScaleNormal="70" workbookViewId="0"/>
  </sheetViews>
  <sheetFormatPr defaultRowHeight="15"/>
  <cols>
    <col min="1" max="1" width="11.85546875" customWidth="1"/>
    <col min="2" max="2" width="13.85546875" customWidth="1"/>
    <col min="3" max="3" width="10.7109375" customWidth="1"/>
    <col min="4" max="4" width="21" customWidth="1"/>
    <col min="5" max="5" width="49.7109375" customWidth="1"/>
    <col min="6" max="9" width="14.28515625" bestFit="1" customWidth="1"/>
  </cols>
  <sheetData>
    <row r="1" spans="1:9">
      <c r="A1" t="s">
        <v>385</v>
      </c>
    </row>
    <row r="3" spans="1:9">
      <c r="A3" s="14" t="s">
        <v>386</v>
      </c>
    </row>
    <row r="5" spans="1:9">
      <c r="F5">
        <v>3</v>
      </c>
      <c r="G5">
        <v>4</v>
      </c>
      <c r="H5">
        <v>5</v>
      </c>
      <c r="I5">
        <v>6</v>
      </c>
    </row>
    <row r="8" spans="1:9">
      <c r="D8">
        <v>1</v>
      </c>
      <c r="E8">
        <v>2</v>
      </c>
      <c r="F8">
        <v>3</v>
      </c>
      <c r="G8">
        <v>4</v>
      </c>
      <c r="H8">
        <v>5</v>
      </c>
      <c r="I8">
        <v>6</v>
      </c>
    </row>
    <row r="10" spans="1:9">
      <c r="A10" t="s">
        <v>387</v>
      </c>
      <c r="B10" t="s">
        <v>388</v>
      </c>
      <c r="C10" t="s">
        <v>389</v>
      </c>
      <c r="D10" t="s">
        <v>391</v>
      </c>
      <c r="E10" t="s">
        <v>392</v>
      </c>
      <c r="F10">
        <v>2014</v>
      </c>
      <c r="G10">
        <v>2015</v>
      </c>
      <c r="H10">
        <v>2016</v>
      </c>
      <c r="I10">
        <v>2017</v>
      </c>
    </row>
    <row r="11" spans="1:9">
      <c r="D11" t="s">
        <v>1</v>
      </c>
      <c r="E11" t="s">
        <v>390</v>
      </c>
      <c r="F11" s="11">
        <v>54316618</v>
      </c>
      <c r="G11" s="11">
        <v>54779871.998999998</v>
      </c>
      <c r="H11" s="11">
        <v>55218701</v>
      </c>
      <c r="I11" s="11">
        <v>55640415.002999999</v>
      </c>
    </row>
    <row r="12" spans="1:9">
      <c r="D12" t="s">
        <v>15</v>
      </c>
      <c r="E12" t="s">
        <v>16</v>
      </c>
      <c r="F12" s="11">
        <v>15111728</v>
      </c>
      <c r="G12" s="11">
        <v>15176847.208999997</v>
      </c>
      <c r="H12" s="11">
        <v>15241526.049000001</v>
      </c>
      <c r="I12" s="11">
        <v>15304548.880999997</v>
      </c>
    </row>
    <row r="13" spans="1:9">
      <c r="D13" t="s">
        <v>17</v>
      </c>
      <c r="E13" t="s">
        <v>18</v>
      </c>
      <c r="F13" s="11">
        <v>16628325</v>
      </c>
      <c r="G13" s="11">
        <v>16755268.264000002</v>
      </c>
      <c r="H13" s="11">
        <v>16880973.777999997</v>
      </c>
      <c r="I13" s="11">
        <v>17004670.306000002</v>
      </c>
    </row>
    <row r="14" spans="1:9">
      <c r="D14" t="s">
        <v>19</v>
      </c>
      <c r="E14" t="s">
        <v>20</v>
      </c>
      <c r="F14" s="11">
        <v>8538689</v>
      </c>
      <c r="G14" s="11">
        <v>8697366.8169999998</v>
      </c>
      <c r="H14" s="11">
        <v>8832369.5420000013</v>
      </c>
      <c r="I14" s="11">
        <v>8958014.0389999989</v>
      </c>
    </row>
    <row r="15" spans="1:9">
      <c r="D15" t="s">
        <v>21</v>
      </c>
      <c r="E15" t="s">
        <v>22</v>
      </c>
      <c r="F15" s="11">
        <v>14037876</v>
      </c>
      <c r="G15" s="11">
        <v>14150389.708999995</v>
      </c>
      <c r="H15" s="11">
        <v>14263831.630999997</v>
      </c>
      <c r="I15" s="11">
        <v>14373181.777000001</v>
      </c>
    </row>
    <row r="16" spans="1:9">
      <c r="D16" t="s">
        <v>23</v>
      </c>
      <c r="E16" t="s">
        <v>24</v>
      </c>
      <c r="F16" s="11">
        <v>2618710</v>
      </c>
      <c r="G16" s="11">
        <v>2627362.8810000001</v>
      </c>
      <c r="H16" s="11">
        <v>2636127.7250000006</v>
      </c>
      <c r="I16" s="11">
        <v>2644536.406</v>
      </c>
    </row>
    <row r="17" spans="4:9">
      <c r="D17" t="s">
        <v>25</v>
      </c>
      <c r="E17" t="s">
        <v>26</v>
      </c>
      <c r="F17" s="11">
        <v>7132991</v>
      </c>
      <c r="G17" s="11">
        <v>7161637.5360000003</v>
      </c>
      <c r="H17" s="11">
        <v>7190524.9559999993</v>
      </c>
      <c r="I17" s="11">
        <v>7219032.2029999988</v>
      </c>
    </row>
    <row r="18" spans="4:9">
      <c r="D18" t="s">
        <v>27</v>
      </c>
      <c r="E18" t="s">
        <v>28</v>
      </c>
      <c r="F18" s="11">
        <v>5360027</v>
      </c>
      <c r="G18" s="11">
        <v>5387846.7919999994</v>
      </c>
      <c r="H18" s="11">
        <v>5414873.3680000007</v>
      </c>
      <c r="I18" s="11">
        <v>5440980.2720000008</v>
      </c>
    </row>
    <row r="19" spans="4:9">
      <c r="D19" t="s">
        <v>29</v>
      </c>
      <c r="E19" t="s">
        <v>30</v>
      </c>
      <c r="F19" s="11">
        <v>4637413</v>
      </c>
      <c r="G19" s="11">
        <v>4670688.1149999993</v>
      </c>
      <c r="H19" s="11">
        <v>4703686.7320000008</v>
      </c>
      <c r="I19" s="11">
        <v>4735690.42</v>
      </c>
    </row>
    <row r="20" spans="4:9">
      <c r="D20" t="s">
        <v>31</v>
      </c>
      <c r="E20" t="s">
        <v>32</v>
      </c>
      <c r="F20" s="11">
        <v>5713284</v>
      </c>
      <c r="G20" s="11">
        <v>5749600.7070000004</v>
      </c>
      <c r="H20" s="11">
        <v>5784911.9010000005</v>
      </c>
      <c r="I20" s="11">
        <v>5819339.9109999994</v>
      </c>
    </row>
    <row r="21" spans="4:9">
      <c r="D21" t="s">
        <v>33</v>
      </c>
      <c r="E21" t="s">
        <v>34</v>
      </c>
      <c r="F21" s="11">
        <v>6018383</v>
      </c>
      <c r="G21" s="11">
        <v>6072131.676</v>
      </c>
      <c r="H21" s="11">
        <v>6126014.6440000003</v>
      </c>
      <c r="I21" s="11">
        <v>6179809.0650000013</v>
      </c>
    </row>
    <row r="22" spans="4:9">
      <c r="D22" t="s">
        <v>35</v>
      </c>
      <c r="E22" t="s">
        <v>36</v>
      </c>
      <c r="F22" s="11">
        <v>8538689</v>
      </c>
      <c r="G22" s="11">
        <v>8697366.8169999998</v>
      </c>
      <c r="H22" s="11">
        <v>8832369.5420000013</v>
      </c>
      <c r="I22" s="11">
        <v>8958014.0389999989</v>
      </c>
    </row>
    <row r="23" spans="4:9">
      <c r="D23" t="s">
        <v>37</v>
      </c>
      <c r="E23" t="s">
        <v>38</v>
      </c>
      <c r="F23" s="11">
        <v>8873818</v>
      </c>
      <c r="G23" s="11">
        <v>8949717.5130000021</v>
      </c>
      <c r="H23" s="11">
        <v>9024480.6920000017</v>
      </c>
      <c r="I23" s="11">
        <v>9097635.1720000003</v>
      </c>
    </row>
    <row r="24" spans="4:9">
      <c r="D24" t="s">
        <v>39</v>
      </c>
      <c r="E24" t="s">
        <v>40</v>
      </c>
      <c r="F24" s="11">
        <v>5423303</v>
      </c>
      <c r="G24" s="11">
        <v>5463519.9620000003</v>
      </c>
      <c r="H24" s="11">
        <v>5505711.4399999995</v>
      </c>
      <c r="I24" s="11">
        <v>5545377.5149999997</v>
      </c>
    </row>
    <row r="25" spans="4:9">
      <c r="D25" t="s">
        <v>41</v>
      </c>
      <c r="E25" t="s">
        <v>42</v>
      </c>
      <c r="F25" s="11">
        <v>5360027</v>
      </c>
      <c r="G25" s="11">
        <v>5387846.7919999994</v>
      </c>
      <c r="H25" s="11">
        <v>5414873.3680000007</v>
      </c>
      <c r="I25" s="11">
        <v>5440980.2720000008</v>
      </c>
    </row>
    <row r="26" spans="4:9">
      <c r="D26" t="s">
        <v>43</v>
      </c>
      <c r="E26" t="s">
        <v>44</v>
      </c>
      <c r="F26" s="11">
        <v>3116584</v>
      </c>
      <c r="G26" s="11">
        <v>3124405.8249999997</v>
      </c>
      <c r="H26" s="11">
        <v>3132652.7380000008</v>
      </c>
      <c r="I26" s="11">
        <v>3140674.6669999999</v>
      </c>
    </row>
    <row r="27" spans="4:9">
      <c r="D27" t="s">
        <v>45</v>
      </c>
      <c r="E27" t="s">
        <v>46</v>
      </c>
      <c r="F27" s="11">
        <v>2430284</v>
      </c>
      <c r="G27" s="11">
        <v>2437476.8419999997</v>
      </c>
      <c r="H27" s="11">
        <v>2445241.9909999995</v>
      </c>
      <c r="I27" s="11">
        <v>2453026.0320000001</v>
      </c>
    </row>
    <row r="28" spans="4:9">
      <c r="D28" t="s">
        <v>47</v>
      </c>
      <c r="E28" t="s">
        <v>48</v>
      </c>
      <c r="F28" s="11">
        <v>3738678</v>
      </c>
      <c r="G28" s="11">
        <v>3756323.301</v>
      </c>
      <c r="H28" s="11">
        <v>3774487.165</v>
      </c>
      <c r="I28" s="11">
        <v>3792395.3450000002</v>
      </c>
    </row>
    <row r="29" spans="4:9">
      <c r="D29" t="s">
        <v>49</v>
      </c>
      <c r="E29" t="s">
        <v>50</v>
      </c>
      <c r="F29" s="11">
        <v>4122531</v>
      </c>
      <c r="G29" s="11">
        <v>4153525.2629999998</v>
      </c>
      <c r="H29" s="11">
        <v>4183037.3470000005</v>
      </c>
      <c r="I29" s="11">
        <v>4211622.7649999997</v>
      </c>
    </row>
    <row r="30" spans="4:9">
      <c r="D30" t="s">
        <v>51</v>
      </c>
      <c r="E30" t="s">
        <v>52</v>
      </c>
      <c r="F30" s="11">
        <v>4547461</v>
      </c>
      <c r="G30" s="11">
        <v>4593669.8789999997</v>
      </c>
      <c r="H30" s="11">
        <v>4639287.455000001</v>
      </c>
      <c r="I30" s="11">
        <v>4683946.5539999995</v>
      </c>
    </row>
    <row r="31" spans="4:9">
      <c r="D31" t="s">
        <v>53</v>
      </c>
      <c r="E31" t="s">
        <v>54</v>
      </c>
      <c r="F31" s="11">
        <v>4219655</v>
      </c>
      <c r="G31" s="11">
        <v>4251749.8210000005</v>
      </c>
      <c r="H31" s="11">
        <v>4284161.8110000007</v>
      </c>
      <c r="I31" s="11">
        <v>4316705.642</v>
      </c>
    </row>
    <row r="32" spans="4:9">
      <c r="D32" t="s">
        <v>55</v>
      </c>
      <c r="E32" t="s">
        <v>56</v>
      </c>
      <c r="F32" s="11">
        <v>3171240</v>
      </c>
      <c r="G32" s="11">
        <v>3195540.0149999997</v>
      </c>
      <c r="H32" s="11">
        <v>3219784.9699999997</v>
      </c>
      <c r="I32" s="11">
        <v>3243558.6080000005</v>
      </c>
    </row>
    <row r="33" spans="1:9">
      <c r="D33" t="s">
        <v>57</v>
      </c>
      <c r="E33" t="s">
        <v>58</v>
      </c>
      <c r="F33" s="11">
        <v>4594865</v>
      </c>
      <c r="G33" s="11">
        <v>4635950.2569999993</v>
      </c>
      <c r="H33" s="11">
        <v>4677069.1630000006</v>
      </c>
      <c r="I33" s="11">
        <v>4717717.4060000004</v>
      </c>
    </row>
    <row r="34" spans="1:9">
      <c r="D34" t="s">
        <v>59</v>
      </c>
      <c r="E34" t="s">
        <v>60</v>
      </c>
      <c r="F34" s="11">
        <v>3572387</v>
      </c>
      <c r="G34" s="11">
        <v>3600702.0810000002</v>
      </c>
      <c r="H34" s="11">
        <v>3630168.054</v>
      </c>
      <c r="I34" s="11">
        <v>3657015.9739999995</v>
      </c>
    </row>
    <row r="35" spans="1:9">
      <c r="D35" t="s">
        <v>469</v>
      </c>
      <c r="E35" t="s">
        <v>466</v>
      </c>
      <c r="F35" s="11">
        <v>2732854</v>
      </c>
      <c r="G35" s="11">
        <v>2752117.9020000002</v>
      </c>
      <c r="H35" s="11">
        <v>2770325.3769999999</v>
      </c>
      <c r="I35" s="11">
        <v>2788018.5019999999</v>
      </c>
    </row>
    <row r="36" spans="1:9">
      <c r="D36" t="s">
        <v>470</v>
      </c>
      <c r="E36" t="s">
        <v>467</v>
      </c>
      <c r="F36" s="11">
        <v>1471979</v>
      </c>
      <c r="G36" s="11">
        <v>1474999.8479999998</v>
      </c>
      <c r="H36" s="11">
        <v>1478432.5750000002</v>
      </c>
      <c r="I36" s="11">
        <v>1481849.4080000001</v>
      </c>
    </row>
    <row r="37" spans="1:9">
      <c r="D37" t="s">
        <v>61</v>
      </c>
      <c r="E37" t="s">
        <v>62</v>
      </c>
      <c r="F37" s="11">
        <v>2699384</v>
      </c>
      <c r="G37" s="11">
        <v>2718197.3560000001</v>
      </c>
      <c r="H37" s="11">
        <v>2736809.4439999997</v>
      </c>
      <c r="I37" s="11">
        <v>2754889.7889999999</v>
      </c>
    </row>
    <row r="38" spans="1:9">
      <c r="D38" t="s">
        <v>63</v>
      </c>
      <c r="E38" t="s">
        <v>64</v>
      </c>
      <c r="F38" s="11">
        <v>8538689</v>
      </c>
      <c r="G38" s="11">
        <v>8697366.8169999998</v>
      </c>
      <c r="H38" s="11">
        <v>8832369.5420000013</v>
      </c>
      <c r="I38" s="11">
        <v>8958014.0389999989</v>
      </c>
    </row>
    <row r="39" spans="1:9">
      <c r="A39" t="s">
        <v>19</v>
      </c>
      <c r="B39" t="s">
        <v>35</v>
      </c>
      <c r="C39" t="s">
        <v>63</v>
      </c>
      <c r="D39" t="s">
        <v>65</v>
      </c>
      <c r="E39" t="s">
        <v>66</v>
      </c>
      <c r="F39" s="11">
        <v>198294</v>
      </c>
      <c r="G39" s="11">
        <v>202753.30100000001</v>
      </c>
      <c r="H39" s="11">
        <v>206934.19699999999</v>
      </c>
      <c r="I39" s="11">
        <v>211002.04</v>
      </c>
    </row>
    <row r="40" spans="1:9">
      <c r="A40" t="s">
        <v>19</v>
      </c>
      <c r="B40" t="s">
        <v>35</v>
      </c>
      <c r="C40" t="s">
        <v>63</v>
      </c>
      <c r="D40" t="s">
        <v>67</v>
      </c>
      <c r="E40" t="s">
        <v>68</v>
      </c>
      <c r="F40" s="11">
        <v>374915</v>
      </c>
      <c r="G40" s="11">
        <v>382031.45799999998</v>
      </c>
      <c r="H40" s="11">
        <v>388416.28899999999</v>
      </c>
      <c r="I40" s="11">
        <v>394497.49800000002</v>
      </c>
    </row>
    <row r="41" spans="1:9">
      <c r="A41" t="s">
        <v>15</v>
      </c>
      <c r="B41" t="s">
        <v>27</v>
      </c>
      <c r="C41" t="s">
        <v>41</v>
      </c>
      <c r="D41" t="s">
        <v>69</v>
      </c>
      <c r="E41" t="s">
        <v>70</v>
      </c>
      <c r="F41" s="11">
        <v>237843</v>
      </c>
      <c r="G41" s="11">
        <v>239341.758</v>
      </c>
      <c r="H41" s="11">
        <v>240970.247</v>
      </c>
      <c r="I41" s="11">
        <v>242609.91500000001</v>
      </c>
    </row>
    <row r="42" spans="1:9">
      <c r="A42" t="s">
        <v>21</v>
      </c>
      <c r="B42" t="s">
        <v>39</v>
      </c>
      <c r="C42" t="s">
        <v>59</v>
      </c>
      <c r="D42" t="s">
        <v>71</v>
      </c>
      <c r="E42" t="s">
        <v>72</v>
      </c>
      <c r="F42" s="11">
        <v>182021</v>
      </c>
      <c r="G42" s="11">
        <v>183509.98</v>
      </c>
      <c r="H42" s="11">
        <v>184740.26500000001</v>
      </c>
      <c r="I42" s="11">
        <v>185804.48800000001</v>
      </c>
    </row>
    <row r="43" spans="1:9">
      <c r="A43" t="s">
        <v>17</v>
      </c>
      <c r="B43" t="s">
        <v>33</v>
      </c>
      <c r="C43" t="s">
        <v>51</v>
      </c>
      <c r="D43" t="s">
        <v>73</v>
      </c>
      <c r="E43" t="s">
        <v>74</v>
      </c>
      <c r="F43" s="11">
        <v>163924</v>
      </c>
      <c r="G43" s="11">
        <v>166167.19500000001</v>
      </c>
      <c r="H43" s="11">
        <v>168302.94699999999</v>
      </c>
      <c r="I43" s="11">
        <v>170393.90299999999</v>
      </c>
    </row>
    <row r="44" spans="1:9">
      <c r="A44" t="s">
        <v>19</v>
      </c>
      <c r="B44" t="s">
        <v>35</v>
      </c>
      <c r="C44" t="s">
        <v>63</v>
      </c>
      <c r="D44" t="s">
        <v>75</v>
      </c>
      <c r="E44" t="s">
        <v>76</v>
      </c>
      <c r="F44" s="11">
        <v>239865</v>
      </c>
      <c r="G44" s="11">
        <v>242474.07</v>
      </c>
      <c r="H44" s="11">
        <v>245180.88399999999</v>
      </c>
      <c r="I44" s="11">
        <v>247906.35399999999</v>
      </c>
    </row>
    <row r="45" spans="1:9">
      <c r="A45" t="s">
        <v>17</v>
      </c>
      <c r="B45" t="s">
        <v>31</v>
      </c>
      <c r="C45" t="s">
        <v>49</v>
      </c>
      <c r="D45" t="s">
        <v>77</v>
      </c>
      <c r="E45" t="s">
        <v>78</v>
      </c>
      <c r="F45" s="11">
        <v>1101360</v>
      </c>
      <c r="G45" s="11">
        <v>1112604.48</v>
      </c>
      <c r="H45" s="11">
        <v>1122524.2660000001</v>
      </c>
      <c r="I45" s="11">
        <v>1131838.321</v>
      </c>
    </row>
    <row r="46" spans="1:9">
      <c r="A46" t="s">
        <v>15</v>
      </c>
      <c r="B46" t="s">
        <v>25</v>
      </c>
      <c r="C46" t="s">
        <v>470</v>
      </c>
      <c r="D46" t="s">
        <v>79</v>
      </c>
      <c r="E46" t="s">
        <v>80</v>
      </c>
      <c r="F46" s="11">
        <v>146743</v>
      </c>
      <c r="G46" s="11">
        <v>146559.122</v>
      </c>
      <c r="H46" s="11">
        <v>146426.489</v>
      </c>
      <c r="I46" s="11">
        <v>146324.304</v>
      </c>
    </row>
    <row r="47" spans="1:9">
      <c r="A47" t="s">
        <v>15</v>
      </c>
      <c r="B47" t="s">
        <v>25</v>
      </c>
      <c r="C47" t="s">
        <v>470</v>
      </c>
      <c r="D47" t="s">
        <v>81</v>
      </c>
      <c r="E47" t="s">
        <v>82</v>
      </c>
      <c r="F47" s="11">
        <v>140501</v>
      </c>
      <c r="G47" s="11">
        <v>140121.61300000001</v>
      </c>
      <c r="H47" s="11">
        <v>139828.54</v>
      </c>
      <c r="I47" s="11">
        <v>139611.845</v>
      </c>
    </row>
    <row r="48" spans="1:9">
      <c r="A48" t="s">
        <v>15</v>
      </c>
      <c r="B48" t="s">
        <v>25</v>
      </c>
      <c r="C48" t="s">
        <v>469</v>
      </c>
      <c r="D48" t="s">
        <v>83</v>
      </c>
      <c r="E48" t="s">
        <v>84</v>
      </c>
      <c r="F48" s="11">
        <v>280439</v>
      </c>
      <c r="G48" s="11">
        <v>281674.07</v>
      </c>
      <c r="H48" s="11">
        <v>282915.995</v>
      </c>
      <c r="I48" s="11">
        <v>284167.42099999997</v>
      </c>
    </row>
    <row r="49" spans="1:9">
      <c r="A49" t="s">
        <v>21</v>
      </c>
      <c r="B49" t="s">
        <v>39</v>
      </c>
      <c r="C49" t="s">
        <v>61</v>
      </c>
      <c r="D49" t="s">
        <v>85</v>
      </c>
      <c r="E49" t="s">
        <v>86</v>
      </c>
      <c r="F49" s="11">
        <v>341499</v>
      </c>
      <c r="G49" s="11">
        <v>345737.42500000005</v>
      </c>
      <c r="H49" s="11">
        <v>349521.04800000001</v>
      </c>
      <c r="I49" s="11">
        <v>353012.158</v>
      </c>
    </row>
    <row r="50" spans="1:9">
      <c r="A50" t="s">
        <v>21</v>
      </c>
      <c r="B50" t="s">
        <v>37</v>
      </c>
      <c r="C50" t="s">
        <v>59</v>
      </c>
      <c r="D50" t="s">
        <v>87</v>
      </c>
      <c r="E50" t="s">
        <v>88</v>
      </c>
      <c r="F50" s="11">
        <v>118025</v>
      </c>
      <c r="G50" s="11">
        <v>119346.264</v>
      </c>
      <c r="H50" s="11">
        <v>120599.855</v>
      </c>
      <c r="I50" s="11">
        <v>121790.102</v>
      </c>
    </row>
    <row r="51" spans="1:9">
      <c r="A51" t="s">
        <v>15</v>
      </c>
      <c r="B51" t="s">
        <v>27</v>
      </c>
      <c r="C51" t="s">
        <v>41</v>
      </c>
      <c r="D51" t="s">
        <v>89</v>
      </c>
      <c r="E51" t="s">
        <v>90</v>
      </c>
      <c r="F51" s="11">
        <v>528155</v>
      </c>
      <c r="G51" s="11">
        <v>531133.35100000002</v>
      </c>
      <c r="H51" s="11">
        <v>533860.01800000004</v>
      </c>
      <c r="I51" s="11">
        <v>536463.63699999999</v>
      </c>
    </row>
    <row r="52" spans="1:9">
      <c r="A52" t="s">
        <v>19</v>
      </c>
      <c r="B52" t="s">
        <v>35</v>
      </c>
      <c r="C52" t="s">
        <v>63</v>
      </c>
      <c r="D52" t="s">
        <v>91</v>
      </c>
      <c r="E52" t="s">
        <v>92</v>
      </c>
      <c r="F52" s="11">
        <v>320762</v>
      </c>
      <c r="G52" s="11">
        <v>326342.53600000002</v>
      </c>
      <c r="H52" s="11">
        <v>330770.435</v>
      </c>
      <c r="I52" s="11">
        <v>334776.03399999999</v>
      </c>
    </row>
    <row r="53" spans="1:9">
      <c r="A53" t="s">
        <v>21</v>
      </c>
      <c r="B53" t="s">
        <v>37</v>
      </c>
      <c r="C53" t="s">
        <v>57</v>
      </c>
      <c r="D53" t="s">
        <v>93</v>
      </c>
      <c r="E53" t="s">
        <v>94</v>
      </c>
      <c r="F53" s="11">
        <v>281076</v>
      </c>
      <c r="G53" s="11">
        <v>284328.42300000001</v>
      </c>
      <c r="H53" s="11">
        <v>286845.68099999998</v>
      </c>
      <c r="I53" s="11">
        <v>289092.74599999998</v>
      </c>
    </row>
    <row r="54" spans="1:9">
      <c r="A54" t="s">
        <v>21</v>
      </c>
      <c r="B54" t="s">
        <v>39</v>
      </c>
      <c r="C54" t="s">
        <v>55</v>
      </c>
      <c r="D54" t="s">
        <v>95</v>
      </c>
      <c r="E54" t="s">
        <v>96</v>
      </c>
      <c r="F54" s="11">
        <v>442474</v>
      </c>
      <c r="G54" s="11">
        <v>448558.93</v>
      </c>
      <c r="H54" s="11">
        <v>453905.239</v>
      </c>
      <c r="I54" s="11">
        <v>458902.321</v>
      </c>
    </row>
    <row r="55" spans="1:9">
      <c r="A55" t="s">
        <v>19</v>
      </c>
      <c r="B55" t="s">
        <v>35</v>
      </c>
      <c r="C55" t="s">
        <v>63</v>
      </c>
      <c r="D55" t="s">
        <v>97</v>
      </c>
      <c r="E55" t="s">
        <v>98</v>
      </c>
      <c r="F55" s="11">
        <v>321278</v>
      </c>
      <c r="G55" s="11">
        <v>324953.83799999999</v>
      </c>
      <c r="H55" s="11">
        <v>328715.30800000002</v>
      </c>
      <c r="I55" s="11">
        <v>332583.09600000002</v>
      </c>
    </row>
    <row r="56" spans="1:9">
      <c r="A56" t="s">
        <v>21</v>
      </c>
      <c r="B56" t="s">
        <v>37</v>
      </c>
      <c r="C56" t="s">
        <v>59</v>
      </c>
      <c r="D56" t="s">
        <v>99</v>
      </c>
      <c r="E56" t="s">
        <v>100</v>
      </c>
      <c r="F56" s="11">
        <v>521922</v>
      </c>
      <c r="G56" s="11">
        <v>526476.29100000008</v>
      </c>
      <c r="H56" s="11">
        <v>531134.80799999996</v>
      </c>
      <c r="I56" s="11">
        <v>535804.25400000007</v>
      </c>
    </row>
    <row r="57" spans="1:9">
      <c r="A57" t="s">
        <v>15</v>
      </c>
      <c r="B57" t="s">
        <v>25</v>
      </c>
      <c r="C57" t="s">
        <v>469</v>
      </c>
      <c r="D57" t="s">
        <v>101</v>
      </c>
      <c r="E57" t="s">
        <v>102</v>
      </c>
      <c r="F57" s="11">
        <v>187474</v>
      </c>
      <c r="G57" s="11">
        <v>188359.50899999999</v>
      </c>
      <c r="H57" s="11">
        <v>189328.003</v>
      </c>
      <c r="I57" s="11">
        <v>190304.01699999999</v>
      </c>
    </row>
    <row r="58" spans="1:9">
      <c r="A58" t="s">
        <v>15</v>
      </c>
      <c r="B58" t="s">
        <v>27</v>
      </c>
      <c r="C58" t="s">
        <v>41</v>
      </c>
      <c r="D58" t="s">
        <v>103</v>
      </c>
      <c r="E58" t="s">
        <v>104</v>
      </c>
      <c r="F58" s="11">
        <v>207376</v>
      </c>
      <c r="G58" s="11">
        <v>208372.486</v>
      </c>
      <c r="H58" s="11">
        <v>209435.77</v>
      </c>
      <c r="I58" s="11">
        <v>210538.01</v>
      </c>
    </row>
    <row r="59" spans="1:9">
      <c r="A59" t="s">
        <v>17</v>
      </c>
      <c r="B59" t="s">
        <v>33</v>
      </c>
      <c r="C59" t="s">
        <v>53</v>
      </c>
      <c r="D59" t="s">
        <v>105</v>
      </c>
      <c r="E59" t="s">
        <v>106</v>
      </c>
      <c r="F59" s="11">
        <v>639818</v>
      </c>
      <c r="G59" s="11">
        <v>646673.04700000002</v>
      </c>
      <c r="H59" s="11">
        <v>653007.80900000001</v>
      </c>
      <c r="I59" s="11">
        <v>659146.96</v>
      </c>
    </row>
    <row r="60" spans="1:9">
      <c r="A60" t="s">
        <v>19</v>
      </c>
      <c r="B60" t="s">
        <v>35</v>
      </c>
      <c r="C60" t="s">
        <v>63</v>
      </c>
      <c r="D60" t="s">
        <v>107</v>
      </c>
      <c r="E60" t="s">
        <v>108</v>
      </c>
      <c r="F60" s="11">
        <v>234846</v>
      </c>
      <c r="G60" s="11">
        <v>242732.408</v>
      </c>
      <c r="H60" s="11">
        <v>248472.09400000001</v>
      </c>
      <c r="I60" s="11">
        <v>253276.28599999999</v>
      </c>
    </row>
    <row r="61" spans="1:9">
      <c r="A61" t="s">
        <v>17</v>
      </c>
      <c r="B61" t="s">
        <v>33</v>
      </c>
      <c r="C61" t="s">
        <v>51</v>
      </c>
      <c r="D61" t="s">
        <v>109</v>
      </c>
      <c r="E61" t="s">
        <v>110</v>
      </c>
      <c r="F61" s="11">
        <v>269076</v>
      </c>
      <c r="G61" s="11">
        <v>273191.04499999998</v>
      </c>
      <c r="H61" s="11">
        <v>277271.451</v>
      </c>
      <c r="I61" s="11">
        <v>281304.755</v>
      </c>
    </row>
    <row r="62" spans="1:9">
      <c r="A62" t="s">
        <v>15</v>
      </c>
      <c r="B62" t="s">
        <v>25</v>
      </c>
      <c r="C62" t="s">
        <v>45</v>
      </c>
      <c r="D62" t="s">
        <v>111</v>
      </c>
      <c r="E62" t="s">
        <v>112</v>
      </c>
      <c r="F62" s="11">
        <v>374179</v>
      </c>
      <c r="G62" s="11">
        <v>375403.924</v>
      </c>
      <c r="H62" s="11">
        <v>376808.82699999999</v>
      </c>
      <c r="I62" s="11">
        <v>378233.41399999999</v>
      </c>
    </row>
    <row r="63" spans="1:9">
      <c r="A63" t="s">
        <v>15</v>
      </c>
      <c r="B63" t="s">
        <v>25</v>
      </c>
      <c r="C63" t="s">
        <v>45</v>
      </c>
      <c r="D63" t="s">
        <v>113</v>
      </c>
      <c r="E63" t="s">
        <v>114</v>
      </c>
      <c r="F63" s="11">
        <v>332210</v>
      </c>
      <c r="G63" s="11">
        <v>332996.24699999997</v>
      </c>
      <c r="H63" s="11">
        <v>333845.58899999998</v>
      </c>
      <c r="I63" s="11">
        <v>334666.30300000001</v>
      </c>
    </row>
    <row r="64" spans="1:9">
      <c r="A64" t="s">
        <v>19</v>
      </c>
      <c r="B64" t="s">
        <v>35</v>
      </c>
      <c r="C64" t="s">
        <v>63</v>
      </c>
      <c r="D64" t="s">
        <v>115</v>
      </c>
      <c r="E64" t="s">
        <v>116</v>
      </c>
      <c r="F64" s="11">
        <v>8072</v>
      </c>
      <c r="G64" s="11">
        <v>8436.8979999999992</v>
      </c>
      <c r="H64" s="11">
        <v>8671.8259999999991</v>
      </c>
      <c r="I64" s="11">
        <v>8854.8520000000008</v>
      </c>
    </row>
    <row r="65" spans="1:9">
      <c r="A65" t="s">
        <v>21</v>
      </c>
      <c r="B65" t="s">
        <v>39</v>
      </c>
      <c r="C65" t="s">
        <v>55</v>
      </c>
      <c r="D65" t="s">
        <v>117</v>
      </c>
      <c r="E65" t="s">
        <v>118</v>
      </c>
      <c r="F65" s="11">
        <v>547615</v>
      </c>
      <c r="G65" s="11">
        <v>551804.51500000001</v>
      </c>
      <c r="H65" s="11">
        <v>556155.08199999994</v>
      </c>
      <c r="I65" s="11">
        <v>560437.18400000001</v>
      </c>
    </row>
    <row r="66" spans="1:9">
      <c r="A66" t="s">
        <v>15</v>
      </c>
      <c r="B66" t="s">
        <v>23</v>
      </c>
      <c r="C66" t="s">
        <v>43</v>
      </c>
      <c r="D66" t="s">
        <v>119</v>
      </c>
      <c r="E66" t="s">
        <v>120</v>
      </c>
      <c r="F66" s="11">
        <v>517773</v>
      </c>
      <c r="G66" s="11">
        <v>519942.08299999998</v>
      </c>
      <c r="H66" s="11">
        <v>522218.13199999998</v>
      </c>
      <c r="I66" s="11">
        <v>524424.82200000004</v>
      </c>
    </row>
    <row r="67" spans="1:9">
      <c r="A67" t="s">
        <v>17</v>
      </c>
      <c r="B67" t="s">
        <v>31</v>
      </c>
      <c r="C67" t="s">
        <v>49</v>
      </c>
      <c r="D67" t="s">
        <v>121</v>
      </c>
      <c r="E67" t="s">
        <v>122</v>
      </c>
      <c r="F67" s="11">
        <v>337428</v>
      </c>
      <c r="G67" s="11">
        <v>344661.14</v>
      </c>
      <c r="H67" s="11">
        <v>350559.837</v>
      </c>
      <c r="I67" s="11">
        <v>355887.929</v>
      </c>
    </row>
    <row r="68" spans="1:9">
      <c r="A68" t="s">
        <v>19</v>
      </c>
      <c r="B68" t="s">
        <v>35</v>
      </c>
      <c r="C68" t="s">
        <v>63</v>
      </c>
      <c r="D68" t="s">
        <v>123</v>
      </c>
      <c r="E68" t="s">
        <v>124</v>
      </c>
      <c r="F68" s="11">
        <v>376040</v>
      </c>
      <c r="G68" s="11">
        <v>380939.962</v>
      </c>
      <c r="H68" s="11">
        <v>385669.99699999997</v>
      </c>
      <c r="I68" s="11">
        <v>390375.51500000001</v>
      </c>
    </row>
    <row r="69" spans="1:9">
      <c r="A69" t="s">
        <v>15</v>
      </c>
      <c r="B69" t="s">
        <v>25</v>
      </c>
      <c r="C69" t="s">
        <v>43</v>
      </c>
      <c r="D69" t="s">
        <v>125</v>
      </c>
      <c r="E69" t="s">
        <v>126</v>
      </c>
      <c r="F69" s="11">
        <v>497874</v>
      </c>
      <c r="G69" s="11">
        <v>497042.94400000002</v>
      </c>
      <c r="H69" s="11">
        <v>496525.01299999998</v>
      </c>
      <c r="I69" s="11">
        <v>496138.261</v>
      </c>
    </row>
    <row r="70" spans="1:9">
      <c r="A70" t="s">
        <v>15</v>
      </c>
      <c r="B70" t="s">
        <v>23</v>
      </c>
      <c r="C70" t="s">
        <v>43</v>
      </c>
      <c r="D70" t="s">
        <v>127</v>
      </c>
      <c r="E70" t="s">
        <v>128</v>
      </c>
      <c r="F70" s="11">
        <v>105367</v>
      </c>
      <c r="G70" s="11">
        <v>105406.322</v>
      </c>
      <c r="H70" s="11">
        <v>105502.503</v>
      </c>
      <c r="I70" s="11">
        <v>105604.334</v>
      </c>
    </row>
    <row r="71" spans="1:9">
      <c r="A71" t="s">
        <v>17</v>
      </c>
      <c r="B71" t="s">
        <v>29</v>
      </c>
      <c r="C71" t="s">
        <v>47</v>
      </c>
      <c r="D71" t="s">
        <v>129</v>
      </c>
      <c r="E71" t="s">
        <v>130</v>
      </c>
      <c r="F71" s="11">
        <v>252463</v>
      </c>
      <c r="G71" s="11">
        <v>254556.16399999999</v>
      </c>
      <c r="H71" s="11">
        <v>256492.601</v>
      </c>
      <c r="I71" s="11">
        <v>258340.58100000001</v>
      </c>
    </row>
    <row r="72" spans="1:9">
      <c r="A72" t="s">
        <v>17</v>
      </c>
      <c r="B72" t="s">
        <v>29</v>
      </c>
      <c r="C72" t="s">
        <v>47</v>
      </c>
      <c r="D72" t="s">
        <v>131</v>
      </c>
      <c r="E72" t="s">
        <v>132</v>
      </c>
      <c r="F72" s="11">
        <v>779804</v>
      </c>
      <c r="G72" s="11">
        <v>782382.09500000009</v>
      </c>
      <c r="H72" s="11">
        <v>785512.93599999999</v>
      </c>
      <c r="I72" s="11">
        <v>788754.65</v>
      </c>
    </row>
    <row r="73" spans="1:9">
      <c r="A73" t="s">
        <v>21</v>
      </c>
      <c r="B73" t="s">
        <v>39</v>
      </c>
      <c r="C73" t="s">
        <v>55</v>
      </c>
      <c r="D73" t="s">
        <v>133</v>
      </c>
      <c r="E73" t="s">
        <v>134</v>
      </c>
      <c r="F73" s="11">
        <v>765302</v>
      </c>
      <c r="G73" s="11">
        <v>769796.87300000002</v>
      </c>
      <c r="H73" s="11">
        <v>774557.39099999995</v>
      </c>
      <c r="I73" s="11">
        <v>779279.67400000012</v>
      </c>
    </row>
    <row r="74" spans="1:9">
      <c r="A74" t="s">
        <v>15</v>
      </c>
      <c r="B74" t="s">
        <v>27</v>
      </c>
      <c r="C74" t="s">
        <v>41</v>
      </c>
      <c r="D74" t="s">
        <v>135</v>
      </c>
      <c r="E74" t="s">
        <v>136</v>
      </c>
      <c r="F74" s="11">
        <v>304185</v>
      </c>
      <c r="G74" s="11">
        <v>304481.95899999997</v>
      </c>
      <c r="H74" s="11">
        <v>304918.5</v>
      </c>
      <c r="I74" s="11">
        <v>305358.93699999998</v>
      </c>
    </row>
    <row r="75" spans="1:9">
      <c r="A75" t="s">
        <v>21</v>
      </c>
      <c r="B75" t="s">
        <v>39</v>
      </c>
      <c r="C75" t="s">
        <v>61</v>
      </c>
      <c r="D75" t="s">
        <v>137</v>
      </c>
      <c r="E75" t="s">
        <v>138</v>
      </c>
      <c r="F75" s="11">
        <v>418269</v>
      </c>
      <c r="G75" s="11">
        <v>419647.19900000002</v>
      </c>
      <c r="H75" s="11">
        <v>421412.255</v>
      </c>
      <c r="I75" s="11">
        <v>423283.23</v>
      </c>
    </row>
    <row r="76" spans="1:9">
      <c r="A76" t="s">
        <v>17</v>
      </c>
      <c r="B76" t="s">
        <v>31</v>
      </c>
      <c r="C76" t="s">
        <v>49</v>
      </c>
      <c r="D76" t="s">
        <v>139</v>
      </c>
      <c r="E76" t="s">
        <v>140</v>
      </c>
      <c r="F76" s="11">
        <v>315799</v>
      </c>
      <c r="G76" s="11">
        <v>316264.21500000003</v>
      </c>
      <c r="H76" s="11">
        <v>316986.842</v>
      </c>
      <c r="I76" s="11">
        <v>317819.37800000003</v>
      </c>
    </row>
    <row r="77" spans="1:9">
      <c r="A77" t="s">
        <v>19</v>
      </c>
      <c r="B77" t="s">
        <v>35</v>
      </c>
      <c r="C77" t="s">
        <v>63</v>
      </c>
      <c r="D77" t="s">
        <v>141</v>
      </c>
      <c r="E77" t="s">
        <v>142</v>
      </c>
      <c r="F77" s="11">
        <v>342118</v>
      </c>
      <c r="G77" s="11">
        <v>346075.51500000001</v>
      </c>
      <c r="H77" s="11">
        <v>349199.94199999998</v>
      </c>
      <c r="I77" s="11">
        <v>352076.14600000001</v>
      </c>
    </row>
    <row r="78" spans="1:9">
      <c r="A78" t="s">
        <v>15</v>
      </c>
      <c r="B78" t="s">
        <v>27</v>
      </c>
      <c r="C78" t="s">
        <v>41</v>
      </c>
      <c r="D78" t="s">
        <v>143</v>
      </c>
      <c r="E78" t="s">
        <v>144</v>
      </c>
      <c r="F78" s="11">
        <v>337115</v>
      </c>
      <c r="G78" s="11">
        <v>338071.71299999999</v>
      </c>
      <c r="H78" s="11">
        <v>339214.859</v>
      </c>
      <c r="I78" s="11">
        <v>340390.81</v>
      </c>
    </row>
    <row r="79" spans="1:9">
      <c r="A79" t="s">
        <v>21</v>
      </c>
      <c r="B79" t="s">
        <v>37</v>
      </c>
      <c r="C79" t="s">
        <v>57</v>
      </c>
      <c r="D79" t="s">
        <v>145</v>
      </c>
      <c r="E79" t="s">
        <v>146</v>
      </c>
      <c r="F79" s="11">
        <v>539766</v>
      </c>
      <c r="G79" s="11">
        <v>543642.81500000006</v>
      </c>
      <c r="H79" s="11">
        <v>547868.62199999997</v>
      </c>
      <c r="I79" s="11">
        <v>552135.80300000007</v>
      </c>
    </row>
    <row r="80" spans="1:9">
      <c r="A80" t="s">
        <v>19</v>
      </c>
      <c r="B80" t="s">
        <v>35</v>
      </c>
      <c r="C80" t="s">
        <v>63</v>
      </c>
      <c r="D80" t="s">
        <v>147</v>
      </c>
      <c r="E80" t="s">
        <v>148</v>
      </c>
      <c r="F80" s="11">
        <v>324574</v>
      </c>
      <c r="G80" s="11">
        <v>329573.98599999998</v>
      </c>
      <c r="H80" s="11">
        <v>334278.96299999999</v>
      </c>
      <c r="I80" s="11">
        <v>338897.473</v>
      </c>
    </row>
    <row r="81" spans="1:9">
      <c r="A81" t="s">
        <v>17</v>
      </c>
      <c r="B81" t="s">
        <v>33</v>
      </c>
      <c r="C81" t="s">
        <v>53</v>
      </c>
      <c r="D81" t="s">
        <v>149</v>
      </c>
      <c r="E81" t="s">
        <v>150</v>
      </c>
      <c r="F81" s="11">
        <v>1431953</v>
      </c>
      <c r="G81" s="11">
        <v>1442686.9719999998</v>
      </c>
      <c r="H81" s="11">
        <v>1453951.6360000002</v>
      </c>
      <c r="I81" s="11">
        <v>1465393.32</v>
      </c>
    </row>
    <row r="82" spans="1:9">
      <c r="A82" t="s">
        <v>15</v>
      </c>
      <c r="B82" t="s">
        <v>23</v>
      </c>
      <c r="C82" t="s">
        <v>43</v>
      </c>
      <c r="D82" t="s">
        <v>151</v>
      </c>
      <c r="E82" t="s">
        <v>152</v>
      </c>
      <c r="F82" s="11">
        <v>200505</v>
      </c>
      <c r="G82" s="11">
        <v>200795.731</v>
      </c>
      <c r="H82" s="11">
        <v>201221.38500000001</v>
      </c>
      <c r="I82" s="11">
        <v>201655.16800000001</v>
      </c>
    </row>
    <row r="83" spans="1:9">
      <c r="A83" t="s">
        <v>21</v>
      </c>
      <c r="B83" t="s">
        <v>39</v>
      </c>
      <c r="C83" t="s">
        <v>59</v>
      </c>
      <c r="D83" t="s">
        <v>153</v>
      </c>
      <c r="E83" t="s">
        <v>154</v>
      </c>
      <c r="F83" s="11">
        <v>611332</v>
      </c>
      <c r="G83" s="11">
        <v>616007.96600000001</v>
      </c>
      <c r="H83" s="11">
        <v>620706.76900000009</v>
      </c>
      <c r="I83" s="11">
        <v>625340.14099999995</v>
      </c>
    </row>
    <row r="84" spans="1:9">
      <c r="A84" t="s">
        <v>19</v>
      </c>
      <c r="B84" t="s">
        <v>35</v>
      </c>
      <c r="C84" t="s">
        <v>63</v>
      </c>
      <c r="D84" t="s">
        <v>155</v>
      </c>
      <c r="E84" t="s">
        <v>156</v>
      </c>
      <c r="F84" s="11">
        <v>268678</v>
      </c>
      <c r="G84" s="11">
        <v>273748.614</v>
      </c>
      <c r="H84" s="11">
        <v>278258.77100000001</v>
      </c>
      <c r="I84" s="11">
        <v>282566.09999999998</v>
      </c>
    </row>
    <row r="85" spans="1:9">
      <c r="A85" t="s">
        <v>19</v>
      </c>
      <c r="B85" t="s">
        <v>35</v>
      </c>
      <c r="C85" t="s">
        <v>63</v>
      </c>
      <c r="D85" t="s">
        <v>157</v>
      </c>
      <c r="E85" t="s">
        <v>158</v>
      </c>
      <c r="F85" s="11">
        <v>263150</v>
      </c>
      <c r="G85" s="11">
        <v>268621.23800000001</v>
      </c>
      <c r="H85" s="11">
        <v>273505.83600000001</v>
      </c>
      <c r="I85" s="11">
        <v>278150.25199999998</v>
      </c>
    </row>
    <row r="86" spans="1:9">
      <c r="A86" t="s">
        <v>15</v>
      </c>
      <c r="B86" t="s">
        <v>25</v>
      </c>
      <c r="C86" t="s">
        <v>45</v>
      </c>
      <c r="D86" t="s">
        <v>159</v>
      </c>
      <c r="E86" t="s">
        <v>160</v>
      </c>
      <c r="F86" s="11">
        <v>126354</v>
      </c>
      <c r="G86" s="11">
        <v>126559.82799999999</v>
      </c>
      <c r="H86" s="11">
        <v>126822.442</v>
      </c>
      <c r="I86" s="11">
        <v>127097.992</v>
      </c>
    </row>
    <row r="87" spans="1:9">
      <c r="A87" t="s">
        <v>19</v>
      </c>
      <c r="B87" t="s">
        <v>35</v>
      </c>
      <c r="C87" t="s">
        <v>63</v>
      </c>
      <c r="D87" t="s">
        <v>161</v>
      </c>
      <c r="E87" t="s">
        <v>162</v>
      </c>
      <c r="F87" s="11">
        <v>178365</v>
      </c>
      <c r="G87" s="11">
        <v>180479.682</v>
      </c>
      <c r="H87" s="11">
        <v>182005.07199999999</v>
      </c>
      <c r="I87" s="11">
        <v>183361.43799999999</v>
      </c>
    </row>
    <row r="88" spans="1:9">
      <c r="A88" t="s">
        <v>21</v>
      </c>
      <c r="B88" t="s">
        <v>37</v>
      </c>
      <c r="C88" t="s">
        <v>61</v>
      </c>
      <c r="D88" t="s">
        <v>163</v>
      </c>
      <c r="E88" t="s">
        <v>164</v>
      </c>
      <c r="F88" s="11">
        <v>1346136</v>
      </c>
      <c r="G88" s="11">
        <v>1353992.9880000001</v>
      </c>
      <c r="H88" s="11">
        <v>1362361.3239999998</v>
      </c>
      <c r="I88" s="11">
        <v>1370793.6680000001</v>
      </c>
    </row>
    <row r="89" spans="1:9">
      <c r="A89" t="s">
        <v>19</v>
      </c>
      <c r="B89" t="s">
        <v>35</v>
      </c>
      <c r="C89" t="s">
        <v>63</v>
      </c>
      <c r="D89" t="s">
        <v>165</v>
      </c>
      <c r="E89" t="s">
        <v>166</v>
      </c>
      <c r="F89" s="11">
        <v>267541</v>
      </c>
      <c r="G89" s="11">
        <v>272248.16600000003</v>
      </c>
      <c r="H89" s="11">
        <v>276044.46299999999</v>
      </c>
      <c r="I89" s="11">
        <v>279518.81599999999</v>
      </c>
    </row>
    <row r="90" spans="1:9">
      <c r="A90" t="s">
        <v>19</v>
      </c>
      <c r="B90" t="s">
        <v>35</v>
      </c>
      <c r="C90" t="s">
        <v>63</v>
      </c>
      <c r="D90" t="s">
        <v>167</v>
      </c>
      <c r="E90" t="s">
        <v>168</v>
      </c>
      <c r="F90" s="11">
        <v>246011</v>
      </c>
      <c r="G90" s="11">
        <v>249146.99299999999</v>
      </c>
      <c r="H90" s="11">
        <v>251959.723</v>
      </c>
      <c r="I90" s="11">
        <v>254664.644</v>
      </c>
    </row>
    <row r="91" spans="1:9">
      <c r="A91" t="s">
        <v>15</v>
      </c>
      <c r="B91" t="s">
        <v>23</v>
      </c>
      <c r="C91" t="s">
        <v>43</v>
      </c>
      <c r="D91" t="s">
        <v>169</v>
      </c>
      <c r="E91" t="s">
        <v>170</v>
      </c>
      <c r="F91" s="11">
        <v>92590</v>
      </c>
      <c r="G91" s="11">
        <v>92717.260999999999</v>
      </c>
      <c r="H91" s="11">
        <v>92899.232000000004</v>
      </c>
      <c r="I91" s="11">
        <v>93102.441999999995</v>
      </c>
    </row>
    <row r="92" spans="1:9">
      <c r="A92" t="s">
        <v>19</v>
      </c>
      <c r="B92" t="s">
        <v>35</v>
      </c>
      <c r="C92" t="s">
        <v>63</v>
      </c>
      <c r="D92" t="s">
        <v>171</v>
      </c>
      <c r="E92" t="s">
        <v>172</v>
      </c>
      <c r="F92" s="11">
        <v>245974</v>
      </c>
      <c r="G92" s="11">
        <v>248643.679</v>
      </c>
      <c r="H92" s="11">
        <v>251513.11</v>
      </c>
      <c r="I92" s="11">
        <v>254479.72700000001</v>
      </c>
    </row>
    <row r="93" spans="1:9">
      <c r="A93" t="s">
        <v>17</v>
      </c>
      <c r="B93" t="s">
        <v>31</v>
      </c>
      <c r="C93" t="s">
        <v>49</v>
      </c>
      <c r="D93" t="s">
        <v>173</v>
      </c>
      <c r="E93" t="s">
        <v>174</v>
      </c>
      <c r="F93" s="11">
        <v>187160</v>
      </c>
      <c r="G93" s="11">
        <v>188198.467</v>
      </c>
      <c r="H93" s="11">
        <v>189246.53700000001</v>
      </c>
      <c r="I93" s="11">
        <v>190251.59599999999</v>
      </c>
    </row>
    <row r="94" spans="1:9">
      <c r="A94" t="s">
        <v>17</v>
      </c>
      <c r="B94" t="s">
        <v>33</v>
      </c>
      <c r="C94" t="s">
        <v>51</v>
      </c>
      <c r="D94" t="s">
        <v>175</v>
      </c>
      <c r="E94" t="s">
        <v>176</v>
      </c>
      <c r="F94" s="11">
        <v>1154766</v>
      </c>
      <c r="G94" s="11">
        <v>1166404.449</v>
      </c>
      <c r="H94" s="11">
        <v>1178525.78</v>
      </c>
      <c r="I94" s="11">
        <v>1190768.335</v>
      </c>
    </row>
    <row r="95" spans="1:9">
      <c r="A95" t="s">
        <v>19</v>
      </c>
      <c r="B95" t="s">
        <v>35</v>
      </c>
      <c r="C95" t="s">
        <v>63</v>
      </c>
      <c r="D95" t="s">
        <v>177</v>
      </c>
      <c r="E95" t="s">
        <v>178</v>
      </c>
      <c r="F95" s="11">
        <v>292690</v>
      </c>
      <c r="G95" s="11">
        <v>298789.40100000001</v>
      </c>
      <c r="H95" s="11">
        <v>304217.51299999998</v>
      </c>
      <c r="I95" s="11">
        <v>309314.413</v>
      </c>
    </row>
    <row r="96" spans="1:9">
      <c r="A96" t="s">
        <v>19</v>
      </c>
      <c r="B96" t="s">
        <v>35</v>
      </c>
      <c r="C96" t="s">
        <v>63</v>
      </c>
      <c r="D96" t="s">
        <v>179</v>
      </c>
      <c r="E96" t="s">
        <v>180</v>
      </c>
      <c r="F96" s="11">
        <v>265568</v>
      </c>
      <c r="G96" s="11">
        <v>270728.43</v>
      </c>
      <c r="H96" s="11">
        <v>275083.34600000002</v>
      </c>
      <c r="I96" s="11">
        <v>279131.152</v>
      </c>
    </row>
    <row r="97" spans="1:9">
      <c r="A97" t="s">
        <v>21</v>
      </c>
      <c r="B97" t="s">
        <v>37</v>
      </c>
      <c r="C97" t="s">
        <v>61</v>
      </c>
      <c r="D97" t="s">
        <v>181</v>
      </c>
      <c r="E97" t="s">
        <v>182</v>
      </c>
      <c r="F97" s="11">
        <v>139105</v>
      </c>
      <c r="G97" s="11">
        <v>139451.77299999999</v>
      </c>
      <c r="H97" s="11">
        <v>139922.45199999999</v>
      </c>
      <c r="I97" s="11">
        <v>140451.36799999999</v>
      </c>
    </row>
    <row r="98" spans="1:9">
      <c r="A98" t="s">
        <v>19</v>
      </c>
      <c r="B98" t="s">
        <v>35</v>
      </c>
      <c r="C98" t="s">
        <v>63</v>
      </c>
      <c r="D98" t="s">
        <v>183</v>
      </c>
      <c r="E98" t="s">
        <v>184</v>
      </c>
      <c r="F98" s="11">
        <v>221030</v>
      </c>
      <c r="G98" s="11">
        <v>227320.78099999999</v>
      </c>
      <c r="H98" s="11">
        <v>232195.55300000001</v>
      </c>
      <c r="I98" s="11">
        <v>236431.88099999999</v>
      </c>
    </row>
    <row r="99" spans="1:9">
      <c r="A99" t="s">
        <v>19</v>
      </c>
      <c r="B99" t="s">
        <v>35</v>
      </c>
      <c r="C99" t="s">
        <v>63</v>
      </c>
      <c r="D99" t="s">
        <v>185</v>
      </c>
      <c r="E99" t="s">
        <v>186</v>
      </c>
      <c r="F99" s="11">
        <v>156190</v>
      </c>
      <c r="G99" s="11">
        <v>157382.89600000001</v>
      </c>
      <c r="H99" s="11">
        <v>158011.4</v>
      </c>
      <c r="I99" s="11">
        <v>158481.818</v>
      </c>
    </row>
    <row r="100" spans="1:9">
      <c r="A100" t="s">
        <v>21</v>
      </c>
      <c r="B100" t="s">
        <v>37</v>
      </c>
      <c r="C100" t="s">
        <v>57</v>
      </c>
      <c r="D100" t="s">
        <v>187</v>
      </c>
      <c r="E100" t="s">
        <v>188</v>
      </c>
      <c r="F100" s="11">
        <v>1510354</v>
      </c>
      <c r="G100" s="11">
        <v>1523906.99</v>
      </c>
      <c r="H100" s="11">
        <v>1537926.328</v>
      </c>
      <c r="I100" s="11">
        <v>1551908.02</v>
      </c>
    </row>
    <row r="101" spans="1:9">
      <c r="A101" t="s">
        <v>15</v>
      </c>
      <c r="B101" t="s">
        <v>27</v>
      </c>
      <c r="C101" t="s">
        <v>41</v>
      </c>
      <c r="D101" t="s">
        <v>189</v>
      </c>
      <c r="E101" t="s">
        <v>190</v>
      </c>
      <c r="F101" s="11">
        <v>257710</v>
      </c>
      <c r="G101" s="11">
        <v>258376.204</v>
      </c>
      <c r="H101" s="11">
        <v>258973.85200000001</v>
      </c>
      <c r="I101" s="11">
        <v>259533.67499999999</v>
      </c>
    </row>
    <row r="102" spans="1:9">
      <c r="A102" t="s">
        <v>19</v>
      </c>
      <c r="B102" t="s">
        <v>35</v>
      </c>
      <c r="C102" t="s">
        <v>63</v>
      </c>
      <c r="D102" t="s">
        <v>191</v>
      </c>
      <c r="E102" t="s">
        <v>192</v>
      </c>
      <c r="F102" s="11">
        <v>169958</v>
      </c>
      <c r="G102" s="11">
        <v>173687.44</v>
      </c>
      <c r="H102" s="11">
        <v>176952.397</v>
      </c>
      <c r="I102" s="11">
        <v>179971.701</v>
      </c>
    </row>
    <row r="103" spans="1:9">
      <c r="A103" t="s">
        <v>15</v>
      </c>
      <c r="B103" t="s">
        <v>27</v>
      </c>
      <c r="C103" t="s">
        <v>41</v>
      </c>
      <c r="D103" t="s">
        <v>193</v>
      </c>
      <c r="E103" t="s">
        <v>194</v>
      </c>
      <c r="F103" s="11">
        <v>431020</v>
      </c>
      <c r="G103" s="11">
        <v>434096.52600000001</v>
      </c>
      <c r="H103" s="11">
        <v>437122.04700000002</v>
      </c>
      <c r="I103" s="11">
        <v>440017.495</v>
      </c>
    </row>
    <row r="104" spans="1:9">
      <c r="A104" t="s">
        <v>15</v>
      </c>
      <c r="B104" t="s">
        <v>25</v>
      </c>
      <c r="C104" t="s">
        <v>45</v>
      </c>
      <c r="D104" t="s">
        <v>195</v>
      </c>
      <c r="E104" t="s">
        <v>196</v>
      </c>
      <c r="F104" s="11">
        <v>146407</v>
      </c>
      <c r="G104" s="11">
        <v>146420.726</v>
      </c>
      <c r="H104" s="11">
        <v>146545.91899999999</v>
      </c>
      <c r="I104" s="11">
        <v>146710.731</v>
      </c>
    </row>
    <row r="105" spans="1:9">
      <c r="A105" t="s">
        <v>19</v>
      </c>
      <c r="B105" t="s">
        <v>35</v>
      </c>
      <c r="C105" t="s">
        <v>63</v>
      </c>
      <c r="D105" t="s">
        <v>197</v>
      </c>
      <c r="E105" t="s">
        <v>198</v>
      </c>
      <c r="F105" s="11">
        <v>318216</v>
      </c>
      <c r="G105" s="11">
        <v>323684.77100000001</v>
      </c>
      <c r="H105" s="11">
        <v>328076.196</v>
      </c>
      <c r="I105" s="11">
        <v>332030.81400000001</v>
      </c>
    </row>
    <row r="106" spans="1:9">
      <c r="A106" t="s">
        <v>15</v>
      </c>
      <c r="B106" t="s">
        <v>25</v>
      </c>
      <c r="C106" t="s">
        <v>470</v>
      </c>
      <c r="D106" t="s">
        <v>199</v>
      </c>
      <c r="E106" t="s">
        <v>200</v>
      </c>
      <c r="F106" s="11">
        <v>1184735</v>
      </c>
      <c r="G106" s="11">
        <v>1188319.1129999999</v>
      </c>
      <c r="H106" s="11">
        <v>1192177.5460000001</v>
      </c>
      <c r="I106" s="11">
        <v>1195913.2590000001</v>
      </c>
    </row>
    <row r="107" spans="1:9">
      <c r="A107" t="s">
        <v>15</v>
      </c>
      <c r="B107" t="s">
        <v>27</v>
      </c>
      <c r="C107" t="s">
        <v>41</v>
      </c>
      <c r="D107" t="s">
        <v>201</v>
      </c>
      <c r="E107" t="s">
        <v>202</v>
      </c>
      <c r="F107" s="11">
        <v>766399</v>
      </c>
      <c r="G107" s="11">
        <v>773053.26399999997</v>
      </c>
      <c r="H107" s="11">
        <v>778979.571</v>
      </c>
      <c r="I107" s="11">
        <v>784458.80200000003</v>
      </c>
    </row>
    <row r="108" spans="1:9">
      <c r="A108" t="s">
        <v>17</v>
      </c>
      <c r="B108" t="s">
        <v>29</v>
      </c>
      <c r="C108" t="s">
        <v>51</v>
      </c>
      <c r="D108" t="s">
        <v>203</v>
      </c>
      <c r="E108" t="s">
        <v>204</v>
      </c>
      <c r="F108" s="11">
        <v>337653</v>
      </c>
      <c r="G108" s="11">
        <v>342325.87099999998</v>
      </c>
      <c r="H108" s="11">
        <v>346103.78200000001</v>
      </c>
      <c r="I108" s="11">
        <v>349508.57299999997</v>
      </c>
    </row>
    <row r="109" spans="1:9">
      <c r="A109" t="s">
        <v>17</v>
      </c>
      <c r="B109" t="s">
        <v>29</v>
      </c>
      <c r="C109" t="s">
        <v>51</v>
      </c>
      <c r="D109" t="s">
        <v>205</v>
      </c>
      <c r="E109" t="s">
        <v>206</v>
      </c>
      <c r="F109" s="11">
        <v>667905</v>
      </c>
      <c r="G109" s="11">
        <v>672679.98800000001</v>
      </c>
      <c r="H109" s="11">
        <v>677827.80200000003</v>
      </c>
      <c r="I109" s="11">
        <v>682894.14299999992</v>
      </c>
    </row>
    <row r="110" spans="1:9">
      <c r="A110" t="s">
        <v>19</v>
      </c>
      <c r="B110" t="s">
        <v>35</v>
      </c>
      <c r="C110" t="s">
        <v>63</v>
      </c>
      <c r="D110" t="s">
        <v>207</v>
      </c>
      <c r="E110" t="s">
        <v>208</v>
      </c>
      <c r="F110" s="11">
        <v>291933</v>
      </c>
      <c r="G110" s="11">
        <v>296981.86499999999</v>
      </c>
      <c r="H110" s="11">
        <v>301540.68</v>
      </c>
      <c r="I110" s="11">
        <v>305945.04599999997</v>
      </c>
    </row>
    <row r="111" spans="1:9">
      <c r="A111" t="s">
        <v>17</v>
      </c>
      <c r="B111" t="s">
        <v>29</v>
      </c>
      <c r="C111" t="s">
        <v>51</v>
      </c>
      <c r="D111" t="s">
        <v>209</v>
      </c>
      <c r="E111" t="s">
        <v>210</v>
      </c>
      <c r="F111" s="11">
        <v>731516</v>
      </c>
      <c r="G111" s="11">
        <v>736371.69299999997</v>
      </c>
      <c r="H111" s="11">
        <v>741408.07699999993</v>
      </c>
      <c r="I111" s="11">
        <v>746283.11800000002</v>
      </c>
    </row>
    <row r="112" spans="1:9">
      <c r="A112" t="s">
        <v>15</v>
      </c>
      <c r="B112" t="s">
        <v>25</v>
      </c>
      <c r="C112" t="s">
        <v>45</v>
      </c>
      <c r="D112" t="s">
        <v>211</v>
      </c>
      <c r="E112" t="s">
        <v>212</v>
      </c>
      <c r="F112" s="11">
        <v>473073</v>
      </c>
      <c r="G112" s="11">
        <v>476146.28</v>
      </c>
      <c r="H112" s="11">
        <v>478793.38900000002</v>
      </c>
      <c r="I112" s="11">
        <v>481214.989</v>
      </c>
    </row>
    <row r="113" spans="1:9">
      <c r="A113" t="s">
        <v>17</v>
      </c>
      <c r="B113" t="s">
        <v>33</v>
      </c>
      <c r="C113" t="s">
        <v>51</v>
      </c>
      <c r="D113" t="s">
        <v>213</v>
      </c>
      <c r="E113" t="s">
        <v>214</v>
      </c>
      <c r="F113" s="11">
        <v>210962</v>
      </c>
      <c r="G113" s="11">
        <v>214619.166</v>
      </c>
      <c r="H113" s="11">
        <v>217752.655</v>
      </c>
      <c r="I113" s="11">
        <v>220636.43</v>
      </c>
    </row>
    <row r="114" spans="1:9">
      <c r="A114" t="s">
        <v>15</v>
      </c>
      <c r="B114" t="s">
        <v>25</v>
      </c>
      <c r="C114" t="s">
        <v>469</v>
      </c>
      <c r="D114" t="s">
        <v>215</v>
      </c>
      <c r="E114" t="s">
        <v>216</v>
      </c>
      <c r="F114" s="11">
        <v>520215</v>
      </c>
      <c r="G114" s="11">
        <v>528374.277</v>
      </c>
      <c r="H114" s="11">
        <v>534938.42200000002</v>
      </c>
      <c r="I114" s="11">
        <v>540776.28099999996</v>
      </c>
    </row>
    <row r="115" spans="1:9">
      <c r="A115" t="s">
        <v>21</v>
      </c>
      <c r="B115" t="s">
        <v>37</v>
      </c>
      <c r="C115" t="s">
        <v>57</v>
      </c>
      <c r="D115" t="s">
        <v>217</v>
      </c>
      <c r="E115" t="s">
        <v>218</v>
      </c>
      <c r="F115" s="11">
        <v>274015</v>
      </c>
      <c r="G115" s="11">
        <v>276811.67800000001</v>
      </c>
      <c r="H115" s="11">
        <v>279602.27899999998</v>
      </c>
      <c r="I115" s="11">
        <v>282386.59899999999</v>
      </c>
    </row>
    <row r="116" spans="1:9">
      <c r="A116" t="s">
        <v>19</v>
      </c>
      <c r="B116" t="s">
        <v>35</v>
      </c>
      <c r="C116" t="s">
        <v>63</v>
      </c>
      <c r="D116" t="s">
        <v>219</v>
      </c>
      <c r="E116" t="s">
        <v>220</v>
      </c>
      <c r="F116" s="11">
        <v>203515</v>
      </c>
      <c r="G116" s="11">
        <v>206331.51699999999</v>
      </c>
      <c r="H116" s="11">
        <v>208815.601</v>
      </c>
      <c r="I116" s="11">
        <v>211186.943</v>
      </c>
    </row>
    <row r="117" spans="1:9">
      <c r="A117" t="s">
        <v>15</v>
      </c>
      <c r="B117" t="s">
        <v>23</v>
      </c>
      <c r="C117" t="s">
        <v>43</v>
      </c>
      <c r="D117" t="s">
        <v>221</v>
      </c>
      <c r="E117" t="s">
        <v>222</v>
      </c>
      <c r="F117" s="11">
        <v>139119</v>
      </c>
      <c r="G117" s="11">
        <v>139778.55100000001</v>
      </c>
      <c r="H117" s="11">
        <v>140351.40700000001</v>
      </c>
      <c r="I117" s="11">
        <v>140859.758</v>
      </c>
    </row>
    <row r="118" spans="1:9">
      <c r="A118" t="s">
        <v>17</v>
      </c>
      <c r="B118" t="s">
        <v>37</v>
      </c>
      <c r="C118" t="s">
        <v>51</v>
      </c>
      <c r="D118" t="s">
        <v>223</v>
      </c>
      <c r="E118" t="s">
        <v>224</v>
      </c>
      <c r="F118" s="11">
        <v>259245</v>
      </c>
      <c r="G118" s="11">
        <v>262847.766</v>
      </c>
      <c r="H118" s="11">
        <v>266360.50099999999</v>
      </c>
      <c r="I118" s="11">
        <v>269830.90999999997</v>
      </c>
    </row>
    <row r="119" spans="1:9">
      <c r="A119" t="s">
        <v>15</v>
      </c>
      <c r="B119" t="s">
        <v>23</v>
      </c>
      <c r="C119" t="s">
        <v>43</v>
      </c>
      <c r="D119" t="s">
        <v>225</v>
      </c>
      <c r="E119" t="s">
        <v>226</v>
      </c>
      <c r="F119" s="11">
        <v>289835</v>
      </c>
      <c r="G119" s="11">
        <v>293027.70400000003</v>
      </c>
      <c r="H119" s="11">
        <v>295390.35700000002</v>
      </c>
      <c r="I119" s="11">
        <v>297348.33199999999</v>
      </c>
    </row>
    <row r="120" spans="1:9">
      <c r="A120" t="s">
        <v>19</v>
      </c>
      <c r="B120" t="s">
        <v>35</v>
      </c>
      <c r="C120" t="s">
        <v>63</v>
      </c>
      <c r="D120" t="s">
        <v>227</v>
      </c>
      <c r="E120" t="s">
        <v>228</v>
      </c>
      <c r="F120" s="11">
        <v>324322</v>
      </c>
      <c r="G120" s="11">
        <v>333581.50300000003</v>
      </c>
      <c r="H120" s="11">
        <v>340736.39199999999</v>
      </c>
      <c r="I120" s="11">
        <v>347067.81599999999</v>
      </c>
    </row>
    <row r="121" spans="1:9">
      <c r="A121" t="s">
        <v>17</v>
      </c>
      <c r="B121" t="s">
        <v>33</v>
      </c>
      <c r="C121" t="s">
        <v>53</v>
      </c>
      <c r="D121" t="s">
        <v>229</v>
      </c>
      <c r="E121" t="s">
        <v>230</v>
      </c>
      <c r="F121" s="11">
        <v>877710</v>
      </c>
      <c r="G121" s="11">
        <v>883745.54800000007</v>
      </c>
      <c r="H121" s="11">
        <v>889813.38600000006</v>
      </c>
      <c r="I121" s="11">
        <v>895884.23800000013</v>
      </c>
    </row>
    <row r="122" spans="1:9">
      <c r="A122" t="s">
        <v>15</v>
      </c>
      <c r="B122" t="s">
        <v>27</v>
      </c>
      <c r="C122" t="s">
        <v>41</v>
      </c>
      <c r="D122" t="s">
        <v>231</v>
      </c>
      <c r="E122" t="s">
        <v>232</v>
      </c>
      <c r="F122" s="11">
        <v>159804</v>
      </c>
      <c r="G122" s="11">
        <v>159885.25</v>
      </c>
      <c r="H122" s="11">
        <v>160026.48499999999</v>
      </c>
      <c r="I122" s="11">
        <v>160189.427</v>
      </c>
    </row>
    <row r="123" spans="1:9">
      <c r="A123" t="s">
        <v>15</v>
      </c>
      <c r="B123" t="s">
        <v>27</v>
      </c>
      <c r="C123" t="s">
        <v>41</v>
      </c>
      <c r="D123" t="s">
        <v>233</v>
      </c>
      <c r="E123" t="s">
        <v>234</v>
      </c>
      <c r="F123" s="11">
        <v>169247</v>
      </c>
      <c r="G123" s="11">
        <v>169767.23199999999</v>
      </c>
      <c r="H123" s="11">
        <v>170332.62700000001</v>
      </c>
      <c r="I123" s="11">
        <v>170905.23</v>
      </c>
    </row>
    <row r="124" spans="1:9">
      <c r="A124" t="s">
        <v>21</v>
      </c>
      <c r="B124" t="s">
        <v>39</v>
      </c>
      <c r="C124" t="s">
        <v>55</v>
      </c>
      <c r="D124" t="s">
        <v>235</v>
      </c>
      <c r="E124" t="s">
        <v>236</v>
      </c>
      <c r="F124" s="11">
        <v>208154</v>
      </c>
      <c r="G124" s="11">
        <v>209904.11900000001</v>
      </c>
      <c r="H124" s="11">
        <v>211768.68799999999</v>
      </c>
      <c r="I124" s="11">
        <v>213692.36199999999</v>
      </c>
    </row>
    <row r="125" spans="1:9">
      <c r="A125" t="s">
        <v>15</v>
      </c>
      <c r="B125" t="s">
        <v>23</v>
      </c>
      <c r="C125" t="s">
        <v>43</v>
      </c>
      <c r="D125" t="s">
        <v>237</v>
      </c>
      <c r="E125" t="s">
        <v>238</v>
      </c>
      <c r="F125" s="11">
        <v>202744</v>
      </c>
      <c r="G125" s="11">
        <v>203497.815</v>
      </c>
      <c r="H125" s="11">
        <v>204399.37100000001</v>
      </c>
      <c r="I125" s="11">
        <v>205329.32399999999</v>
      </c>
    </row>
    <row r="126" spans="1:9">
      <c r="A126" t="s">
        <v>15</v>
      </c>
      <c r="B126" t="s">
        <v>27</v>
      </c>
      <c r="C126" t="s">
        <v>41</v>
      </c>
      <c r="D126" t="s">
        <v>239</v>
      </c>
      <c r="E126" t="s">
        <v>240</v>
      </c>
      <c r="F126" s="11">
        <v>601536</v>
      </c>
      <c r="G126" s="11">
        <v>602075.36200000008</v>
      </c>
      <c r="H126" s="11">
        <v>603030.60000000009</v>
      </c>
      <c r="I126" s="11">
        <v>604115.80200000003</v>
      </c>
    </row>
    <row r="127" spans="1:9">
      <c r="A127" t="s">
        <v>17</v>
      </c>
      <c r="B127" t="s">
        <v>29</v>
      </c>
      <c r="C127" t="s">
        <v>51</v>
      </c>
      <c r="D127" t="s">
        <v>241</v>
      </c>
      <c r="E127" t="s">
        <v>242</v>
      </c>
      <c r="F127" s="11">
        <v>714392</v>
      </c>
      <c r="G127" s="11">
        <v>721127.30499999993</v>
      </c>
      <c r="H127" s="11">
        <v>727768.54300000006</v>
      </c>
      <c r="I127" s="11">
        <v>734326.15899999999</v>
      </c>
    </row>
    <row r="128" spans="1:9">
      <c r="A128" t="s">
        <v>15</v>
      </c>
      <c r="B128" t="s">
        <v>23</v>
      </c>
      <c r="C128" t="s">
        <v>43</v>
      </c>
      <c r="D128" t="s">
        <v>243</v>
      </c>
      <c r="E128" t="s">
        <v>244</v>
      </c>
      <c r="F128" s="11">
        <v>315987</v>
      </c>
      <c r="G128" s="11">
        <v>316012.77</v>
      </c>
      <c r="H128" s="11">
        <v>316287.21899999998</v>
      </c>
      <c r="I128" s="11">
        <v>316618.39399999997</v>
      </c>
    </row>
    <row r="129" spans="1:9">
      <c r="A129" t="s">
        <v>17</v>
      </c>
      <c r="B129" t="s">
        <v>29</v>
      </c>
      <c r="C129" t="s">
        <v>47</v>
      </c>
      <c r="D129" t="s">
        <v>245</v>
      </c>
      <c r="E129" t="s">
        <v>246</v>
      </c>
      <c r="F129" s="11">
        <v>314268</v>
      </c>
      <c r="G129" s="11">
        <v>317515.86800000002</v>
      </c>
      <c r="H129" s="11">
        <v>320055.58799999999</v>
      </c>
      <c r="I129" s="11">
        <v>322215.09499999997</v>
      </c>
    </row>
    <row r="130" spans="1:9">
      <c r="A130" t="s">
        <v>17</v>
      </c>
      <c r="B130" t="s">
        <v>29</v>
      </c>
      <c r="C130" t="s">
        <v>47</v>
      </c>
      <c r="D130" t="s">
        <v>247</v>
      </c>
      <c r="E130" t="s">
        <v>248</v>
      </c>
      <c r="F130" s="11">
        <v>801390</v>
      </c>
      <c r="G130" s="11">
        <v>805793.73</v>
      </c>
      <c r="H130" s="11">
        <v>810551.48600000003</v>
      </c>
      <c r="I130" s="11">
        <v>815367.87299999991</v>
      </c>
    </row>
    <row r="131" spans="1:9">
      <c r="A131" t="s">
        <v>15</v>
      </c>
      <c r="B131" t="s">
        <v>25</v>
      </c>
      <c r="C131" t="s">
        <v>469</v>
      </c>
      <c r="D131" t="s">
        <v>249</v>
      </c>
      <c r="E131" t="s">
        <v>250</v>
      </c>
      <c r="F131" s="11">
        <v>228765</v>
      </c>
      <c r="G131" s="11">
        <v>229708.30100000001</v>
      </c>
      <c r="H131" s="11">
        <v>230686.18400000001</v>
      </c>
      <c r="I131" s="11">
        <v>231715.429</v>
      </c>
    </row>
    <row r="132" spans="1:9">
      <c r="A132" t="s">
        <v>21</v>
      </c>
      <c r="B132" t="s">
        <v>37</v>
      </c>
      <c r="C132" t="s">
        <v>59</v>
      </c>
      <c r="D132" t="s">
        <v>251</v>
      </c>
      <c r="E132" t="s">
        <v>252</v>
      </c>
      <c r="F132" s="11">
        <v>672516</v>
      </c>
      <c r="G132" s="11">
        <v>678309.62099999993</v>
      </c>
      <c r="H132" s="11">
        <v>683618.80700000003</v>
      </c>
      <c r="I132" s="11">
        <v>688617.23700000008</v>
      </c>
    </row>
    <row r="133" spans="1:9">
      <c r="A133" t="s">
        <v>17</v>
      </c>
      <c r="B133" t="s">
        <v>33</v>
      </c>
      <c r="C133" t="s">
        <v>53</v>
      </c>
      <c r="D133" t="s">
        <v>253</v>
      </c>
      <c r="E133" t="s">
        <v>254</v>
      </c>
      <c r="F133" s="11">
        <v>190461</v>
      </c>
      <c r="G133" s="11">
        <v>192880.21400000001</v>
      </c>
      <c r="H133" s="11">
        <v>195071.38399999999</v>
      </c>
      <c r="I133" s="11">
        <v>197181.85500000001</v>
      </c>
    </row>
    <row r="134" spans="1:9">
      <c r="A134" t="s">
        <v>21</v>
      </c>
      <c r="B134" t="s">
        <v>39</v>
      </c>
      <c r="C134" t="s">
        <v>55</v>
      </c>
      <c r="D134" t="s">
        <v>255</v>
      </c>
      <c r="E134" t="s">
        <v>256</v>
      </c>
      <c r="F134" s="11">
        <v>261546</v>
      </c>
      <c r="G134" s="11">
        <v>263079.652</v>
      </c>
      <c r="H134" s="11">
        <v>264457.47899999999</v>
      </c>
      <c r="I134" s="11">
        <v>265702.97700000001</v>
      </c>
    </row>
    <row r="135" spans="1:9">
      <c r="A135" t="s">
        <v>21</v>
      </c>
      <c r="B135" t="s">
        <v>37</v>
      </c>
      <c r="C135" t="s">
        <v>61</v>
      </c>
      <c r="D135" t="s">
        <v>257</v>
      </c>
      <c r="E135" t="s">
        <v>258</v>
      </c>
      <c r="F135" s="11">
        <v>209085</v>
      </c>
      <c r="G135" s="11">
        <v>211049.29199999999</v>
      </c>
      <c r="H135" s="11">
        <v>212785.72399999999</v>
      </c>
      <c r="I135" s="11">
        <v>214401.78700000001</v>
      </c>
    </row>
    <row r="136" spans="1:9">
      <c r="A136" t="s">
        <v>21</v>
      </c>
      <c r="B136" t="s">
        <v>37</v>
      </c>
      <c r="C136" t="s">
        <v>59</v>
      </c>
      <c r="D136" t="s">
        <v>259</v>
      </c>
      <c r="E136" t="s">
        <v>260</v>
      </c>
      <c r="F136" s="11">
        <v>160825</v>
      </c>
      <c r="G136" s="11">
        <v>162606.31700000001</v>
      </c>
      <c r="H136" s="11">
        <v>163905.861</v>
      </c>
      <c r="I136" s="11">
        <v>164995.861</v>
      </c>
    </row>
    <row r="137" spans="1:9">
      <c r="A137" t="s">
        <v>19</v>
      </c>
      <c r="B137" t="s">
        <v>35</v>
      </c>
      <c r="C137" t="s">
        <v>63</v>
      </c>
      <c r="D137" t="s">
        <v>261</v>
      </c>
      <c r="E137" t="s">
        <v>262</v>
      </c>
      <c r="F137" s="11">
        <v>293055</v>
      </c>
      <c r="G137" s="11">
        <v>298505.30200000003</v>
      </c>
      <c r="H137" s="11">
        <v>303569.59700000001</v>
      </c>
      <c r="I137" s="11">
        <v>308553.946</v>
      </c>
    </row>
    <row r="138" spans="1:9">
      <c r="A138" t="s">
        <v>15</v>
      </c>
      <c r="B138" t="s">
        <v>23</v>
      </c>
      <c r="C138" t="s">
        <v>43</v>
      </c>
      <c r="D138" t="s">
        <v>263</v>
      </c>
      <c r="E138" t="s">
        <v>264</v>
      </c>
      <c r="F138" s="11">
        <v>135042</v>
      </c>
      <c r="G138" s="11">
        <v>134863.26500000001</v>
      </c>
      <c r="H138" s="11">
        <v>134796.20000000001</v>
      </c>
      <c r="I138" s="11">
        <v>134762.777</v>
      </c>
    </row>
    <row r="139" spans="1:9">
      <c r="A139" t="s">
        <v>19</v>
      </c>
      <c r="B139" t="s">
        <v>35</v>
      </c>
      <c r="C139" t="s">
        <v>63</v>
      </c>
      <c r="D139" t="s">
        <v>265</v>
      </c>
      <c r="E139" t="s">
        <v>266</v>
      </c>
      <c r="F139" s="11">
        <v>193585</v>
      </c>
      <c r="G139" s="11">
        <v>196729.30100000001</v>
      </c>
      <c r="H139" s="11">
        <v>199715.24600000001</v>
      </c>
      <c r="I139" s="11">
        <v>202578.715</v>
      </c>
    </row>
    <row r="140" spans="1:9">
      <c r="A140" t="s">
        <v>15</v>
      </c>
      <c r="B140" t="s">
        <v>25</v>
      </c>
      <c r="C140" t="s">
        <v>469</v>
      </c>
      <c r="D140" t="s">
        <v>267</v>
      </c>
      <c r="E140" t="s">
        <v>268</v>
      </c>
      <c r="F140" s="11">
        <v>212962</v>
      </c>
      <c r="G140" s="11">
        <v>213334.845</v>
      </c>
      <c r="H140" s="11">
        <v>213785.035</v>
      </c>
      <c r="I140" s="11">
        <v>214276.28700000001</v>
      </c>
    </row>
    <row r="141" spans="1:9">
      <c r="A141" t="s">
        <v>15</v>
      </c>
      <c r="B141" t="s">
        <v>27</v>
      </c>
      <c r="C141" t="s">
        <v>41</v>
      </c>
      <c r="D141" t="s">
        <v>269</v>
      </c>
      <c r="E141" t="s">
        <v>270</v>
      </c>
      <c r="F141" s="11">
        <v>260070</v>
      </c>
      <c r="G141" s="11">
        <v>260653.133</v>
      </c>
      <c r="H141" s="11">
        <v>261411.94699999999</v>
      </c>
      <c r="I141" s="11">
        <v>262214.91800000001</v>
      </c>
    </row>
    <row r="142" spans="1:9">
      <c r="A142" t="s">
        <v>17</v>
      </c>
      <c r="B142" t="s">
        <v>29</v>
      </c>
      <c r="C142" t="s">
        <v>51</v>
      </c>
      <c r="D142" t="s">
        <v>271</v>
      </c>
      <c r="E142" t="s">
        <v>272</v>
      </c>
      <c r="F142" s="11">
        <v>38022</v>
      </c>
      <c r="G142" s="11">
        <v>37935.400999999998</v>
      </c>
      <c r="H142" s="11">
        <v>37965.917000000001</v>
      </c>
      <c r="I142" s="11">
        <v>38000.228000000003</v>
      </c>
    </row>
    <row r="143" spans="1:9">
      <c r="A143" t="s">
        <v>15</v>
      </c>
      <c r="B143" t="s">
        <v>25</v>
      </c>
      <c r="C143" t="s">
        <v>469</v>
      </c>
      <c r="D143" t="s">
        <v>273</v>
      </c>
      <c r="E143" t="s">
        <v>274</v>
      </c>
      <c r="F143" s="11">
        <v>242040</v>
      </c>
      <c r="G143" s="11">
        <v>245094.109</v>
      </c>
      <c r="H143" s="11">
        <v>247928.83499999999</v>
      </c>
      <c r="I143" s="11">
        <v>250616.04</v>
      </c>
    </row>
    <row r="144" spans="1:9">
      <c r="A144" t="s">
        <v>17</v>
      </c>
      <c r="B144" t="s">
        <v>31</v>
      </c>
      <c r="C144" t="s">
        <v>49</v>
      </c>
      <c r="D144" t="s">
        <v>275</v>
      </c>
      <c r="E144" t="s">
        <v>276</v>
      </c>
      <c r="F144" s="11">
        <v>316719</v>
      </c>
      <c r="G144" s="11">
        <v>319446.94500000001</v>
      </c>
      <c r="H144" s="11">
        <v>322184.69500000001</v>
      </c>
      <c r="I144" s="11">
        <v>324916.44300000003</v>
      </c>
    </row>
    <row r="145" spans="1:9">
      <c r="A145" t="s">
        <v>15</v>
      </c>
      <c r="B145" t="s">
        <v>25</v>
      </c>
      <c r="C145" t="s">
        <v>45</v>
      </c>
      <c r="D145" t="s">
        <v>277</v>
      </c>
      <c r="E145" t="s">
        <v>278</v>
      </c>
      <c r="F145" s="11">
        <v>273531</v>
      </c>
      <c r="G145" s="11">
        <v>273463.00199999998</v>
      </c>
      <c r="H145" s="11">
        <v>273578.71399999998</v>
      </c>
      <c r="I145" s="11">
        <v>273777.924</v>
      </c>
    </row>
    <row r="146" spans="1:9">
      <c r="A146" t="s">
        <v>15</v>
      </c>
      <c r="B146" t="s">
        <v>27</v>
      </c>
      <c r="C146" t="s">
        <v>41</v>
      </c>
      <c r="D146" t="s">
        <v>279</v>
      </c>
      <c r="E146" t="s">
        <v>280</v>
      </c>
      <c r="F146" s="11">
        <v>563749</v>
      </c>
      <c r="G146" s="11">
        <v>568930.245</v>
      </c>
      <c r="H146" s="11">
        <v>573519.821</v>
      </c>
      <c r="I146" s="11">
        <v>577777.326</v>
      </c>
    </row>
    <row r="147" spans="1:9">
      <c r="A147" t="s">
        <v>17</v>
      </c>
      <c r="B147" t="s">
        <v>31</v>
      </c>
      <c r="C147" t="s">
        <v>47</v>
      </c>
      <c r="D147" t="s">
        <v>281</v>
      </c>
      <c r="E147" t="s">
        <v>282</v>
      </c>
      <c r="F147" s="11">
        <v>310121</v>
      </c>
      <c r="G147" s="11">
        <v>311190.69799999997</v>
      </c>
      <c r="H147" s="11">
        <v>312407.804</v>
      </c>
      <c r="I147" s="11">
        <v>313663.31599999999</v>
      </c>
    </row>
    <row r="148" spans="1:9">
      <c r="A148" t="s">
        <v>21</v>
      </c>
      <c r="B148" t="s">
        <v>37</v>
      </c>
      <c r="C148" t="s">
        <v>59</v>
      </c>
      <c r="D148" t="s">
        <v>283</v>
      </c>
      <c r="E148" t="s">
        <v>284</v>
      </c>
      <c r="F148" s="11">
        <v>144575</v>
      </c>
      <c r="G148" s="11">
        <v>146303.734</v>
      </c>
      <c r="H148" s="11">
        <v>147820.55900000001</v>
      </c>
      <c r="I148" s="11">
        <v>149284.804</v>
      </c>
    </row>
    <row r="149" spans="1:9">
      <c r="A149" t="s">
        <v>17</v>
      </c>
      <c r="B149" t="s">
        <v>31</v>
      </c>
      <c r="C149" t="s">
        <v>49</v>
      </c>
      <c r="D149" t="s">
        <v>285</v>
      </c>
      <c r="E149" t="s">
        <v>286</v>
      </c>
      <c r="F149" s="11">
        <v>209890</v>
      </c>
      <c r="G149" s="11">
        <v>210762.81700000001</v>
      </c>
      <c r="H149" s="11">
        <v>211804.89600000001</v>
      </c>
      <c r="I149" s="11">
        <v>212903.29199999999</v>
      </c>
    </row>
    <row r="150" spans="1:9">
      <c r="A150" t="s">
        <v>21</v>
      </c>
      <c r="B150" t="s">
        <v>39</v>
      </c>
      <c r="C150" t="s">
        <v>55</v>
      </c>
      <c r="D150" t="s">
        <v>287</v>
      </c>
      <c r="E150" t="s">
        <v>288</v>
      </c>
      <c r="F150" s="11">
        <v>541609</v>
      </c>
      <c r="G150" s="11">
        <v>544722.52</v>
      </c>
      <c r="H150" s="11">
        <v>548121.30599999998</v>
      </c>
      <c r="I150" s="11">
        <v>551598.23900000006</v>
      </c>
    </row>
    <row r="151" spans="1:9">
      <c r="A151" t="s">
        <v>21</v>
      </c>
      <c r="B151" t="s">
        <v>39</v>
      </c>
      <c r="C151" t="s">
        <v>55</v>
      </c>
      <c r="D151" t="s">
        <v>289</v>
      </c>
      <c r="E151" t="s">
        <v>290</v>
      </c>
      <c r="F151" s="11">
        <v>271556</v>
      </c>
      <c r="G151" s="11">
        <v>274278.63099999999</v>
      </c>
      <c r="H151" s="11">
        <v>276890.31</v>
      </c>
      <c r="I151" s="11">
        <v>279464.86200000002</v>
      </c>
    </row>
    <row r="152" spans="1:9">
      <c r="A152" t="s">
        <v>15</v>
      </c>
      <c r="B152" t="s">
        <v>23</v>
      </c>
      <c r="C152" t="s">
        <v>43</v>
      </c>
      <c r="D152" t="s">
        <v>291</v>
      </c>
      <c r="E152" t="s">
        <v>292</v>
      </c>
      <c r="F152" s="11">
        <v>148740</v>
      </c>
      <c r="G152" s="11">
        <v>148910.084</v>
      </c>
      <c r="H152" s="11">
        <v>149163.49100000001</v>
      </c>
      <c r="I152" s="11">
        <v>149452.08100000001</v>
      </c>
    </row>
    <row r="153" spans="1:9">
      <c r="A153" t="s">
        <v>21</v>
      </c>
      <c r="B153" t="s">
        <v>37</v>
      </c>
      <c r="C153" t="s">
        <v>61</v>
      </c>
      <c r="D153" t="s">
        <v>293</v>
      </c>
      <c r="E153" t="s">
        <v>294</v>
      </c>
      <c r="F153" s="11">
        <v>245290</v>
      </c>
      <c r="G153" s="11">
        <v>248318.679</v>
      </c>
      <c r="H153" s="11">
        <v>250806.641</v>
      </c>
      <c r="I153" s="11">
        <v>252947.57800000001</v>
      </c>
    </row>
    <row r="154" spans="1:9">
      <c r="A154" t="s">
        <v>17</v>
      </c>
      <c r="B154" t="s">
        <v>33</v>
      </c>
      <c r="C154" t="s">
        <v>53</v>
      </c>
      <c r="D154" t="s">
        <v>295</v>
      </c>
      <c r="E154" t="s">
        <v>296</v>
      </c>
      <c r="F154" s="11">
        <v>177931</v>
      </c>
      <c r="G154" s="11">
        <v>179210.049</v>
      </c>
      <c r="H154" s="11">
        <v>180588.72099999999</v>
      </c>
      <c r="I154" s="11">
        <v>182046.04199999999</v>
      </c>
    </row>
    <row r="155" spans="1:9">
      <c r="A155" t="s">
        <v>19</v>
      </c>
      <c r="B155" t="s">
        <v>35</v>
      </c>
      <c r="C155" t="s">
        <v>63</v>
      </c>
      <c r="D155" t="s">
        <v>297</v>
      </c>
      <c r="E155" t="s">
        <v>298</v>
      </c>
      <c r="F155" s="11">
        <v>302538</v>
      </c>
      <c r="G155" s="11">
        <v>309177.64399999997</v>
      </c>
      <c r="H155" s="11">
        <v>314574.891</v>
      </c>
      <c r="I155" s="11">
        <v>319426.038</v>
      </c>
    </row>
    <row r="156" spans="1:9">
      <c r="A156" t="s">
        <v>15</v>
      </c>
      <c r="B156" t="s">
        <v>25</v>
      </c>
      <c r="C156" t="s">
        <v>45</v>
      </c>
      <c r="D156" t="s">
        <v>299</v>
      </c>
      <c r="E156" t="s">
        <v>300</v>
      </c>
      <c r="F156" s="11">
        <v>177188</v>
      </c>
      <c r="G156" s="11">
        <v>177652.304</v>
      </c>
      <c r="H156" s="11">
        <v>178226.057</v>
      </c>
      <c r="I156" s="11">
        <v>178824.81899999999</v>
      </c>
    </row>
    <row r="157" spans="1:9">
      <c r="A157" t="s">
        <v>17</v>
      </c>
      <c r="B157" t="s">
        <v>31</v>
      </c>
      <c r="C157" t="s">
        <v>47</v>
      </c>
      <c r="D157" t="s">
        <v>301</v>
      </c>
      <c r="E157" t="s">
        <v>302</v>
      </c>
      <c r="F157" s="11">
        <v>860165</v>
      </c>
      <c r="G157" s="11">
        <v>862807.10700000008</v>
      </c>
      <c r="H157" s="11">
        <v>865760.72599999991</v>
      </c>
      <c r="I157" s="11">
        <v>868761.35700000008</v>
      </c>
    </row>
    <row r="158" spans="1:9">
      <c r="A158" t="s">
        <v>15</v>
      </c>
      <c r="B158" t="s">
        <v>25</v>
      </c>
      <c r="C158" t="s">
        <v>469</v>
      </c>
      <c r="D158" t="s">
        <v>303</v>
      </c>
      <c r="E158" t="s">
        <v>304</v>
      </c>
      <c r="F158" s="11">
        <v>286755</v>
      </c>
      <c r="G158" s="11">
        <v>287930.96100000001</v>
      </c>
      <c r="H158" s="11">
        <v>289288.65700000001</v>
      </c>
      <c r="I158" s="11">
        <v>290737.85700000002</v>
      </c>
    </row>
    <row r="159" spans="1:9">
      <c r="A159" t="s">
        <v>15</v>
      </c>
      <c r="B159" t="s">
        <v>23</v>
      </c>
      <c r="C159" t="s">
        <v>43</v>
      </c>
      <c r="D159" t="s">
        <v>305</v>
      </c>
      <c r="E159" t="s">
        <v>306</v>
      </c>
      <c r="F159" s="11">
        <v>194119</v>
      </c>
      <c r="G159" s="11">
        <v>195005.05</v>
      </c>
      <c r="H159" s="11">
        <v>195952.27100000001</v>
      </c>
      <c r="I159" s="11">
        <v>196913.277</v>
      </c>
    </row>
    <row r="160" spans="1:9">
      <c r="A160" t="s">
        <v>17</v>
      </c>
      <c r="B160" t="s">
        <v>31</v>
      </c>
      <c r="C160" t="s">
        <v>47</v>
      </c>
      <c r="D160" t="s">
        <v>307</v>
      </c>
      <c r="E160" t="s">
        <v>308</v>
      </c>
      <c r="F160" s="11">
        <v>251027</v>
      </c>
      <c r="G160" s="11">
        <v>251830.598</v>
      </c>
      <c r="H160" s="11">
        <v>252663.46400000001</v>
      </c>
      <c r="I160" s="11">
        <v>253466.99100000001</v>
      </c>
    </row>
    <row r="161" spans="1:9">
      <c r="A161" t="s">
        <v>17</v>
      </c>
      <c r="B161" t="s">
        <v>33</v>
      </c>
      <c r="C161" t="s">
        <v>53</v>
      </c>
      <c r="D161" t="s">
        <v>309</v>
      </c>
      <c r="E161" t="s">
        <v>310</v>
      </c>
      <c r="F161" s="11">
        <v>738512</v>
      </c>
      <c r="G161" s="11">
        <v>741492.19900000002</v>
      </c>
      <c r="H161" s="11">
        <v>744833.94400000002</v>
      </c>
      <c r="I161" s="11">
        <v>748296.62</v>
      </c>
    </row>
    <row r="162" spans="1:9">
      <c r="A162" t="s">
        <v>15</v>
      </c>
      <c r="B162" t="s">
        <v>23</v>
      </c>
      <c r="C162" t="s">
        <v>43</v>
      </c>
      <c r="D162" t="s">
        <v>311</v>
      </c>
      <c r="E162" t="s">
        <v>312</v>
      </c>
      <c r="F162" s="11">
        <v>276889</v>
      </c>
      <c r="G162" s="11">
        <v>277406.245</v>
      </c>
      <c r="H162" s="11">
        <v>277946.15700000001</v>
      </c>
      <c r="I162" s="11">
        <v>278465.69699999999</v>
      </c>
    </row>
    <row r="163" spans="1:9">
      <c r="A163" t="s">
        <v>21</v>
      </c>
      <c r="B163" t="s">
        <v>37</v>
      </c>
      <c r="C163" t="s">
        <v>57</v>
      </c>
      <c r="D163" t="s">
        <v>313</v>
      </c>
      <c r="E163" t="s">
        <v>314</v>
      </c>
      <c r="F163" s="11">
        <v>1161256</v>
      </c>
      <c r="G163" s="11">
        <v>1171837.9620000001</v>
      </c>
      <c r="H163" s="11">
        <v>1182135.7240000002</v>
      </c>
      <c r="I163" s="11">
        <v>1192285.277</v>
      </c>
    </row>
    <row r="164" spans="1:9">
      <c r="A164" t="s">
        <v>19</v>
      </c>
      <c r="B164" t="s">
        <v>35</v>
      </c>
      <c r="C164" t="s">
        <v>63</v>
      </c>
      <c r="D164" t="s">
        <v>315</v>
      </c>
      <c r="E164" t="s">
        <v>316</v>
      </c>
      <c r="F164" s="11">
        <v>198134</v>
      </c>
      <c r="G164" s="11">
        <v>200570.541</v>
      </c>
      <c r="H164" s="11">
        <v>203067.421</v>
      </c>
      <c r="I164" s="11">
        <v>205581.22</v>
      </c>
    </row>
    <row r="165" spans="1:9">
      <c r="A165" t="s">
        <v>21</v>
      </c>
      <c r="B165" t="s">
        <v>39</v>
      </c>
      <c r="C165" t="s">
        <v>59</v>
      </c>
      <c r="D165" t="s">
        <v>317</v>
      </c>
      <c r="E165" t="s">
        <v>318</v>
      </c>
      <c r="F165" s="11">
        <v>215799</v>
      </c>
      <c r="G165" s="11">
        <v>217801.18799999999</v>
      </c>
      <c r="H165" s="11">
        <v>219761.26199999999</v>
      </c>
      <c r="I165" s="11">
        <v>221681.505</v>
      </c>
    </row>
    <row r="166" spans="1:9">
      <c r="A166" t="s">
        <v>15</v>
      </c>
      <c r="B166" t="s">
        <v>25</v>
      </c>
      <c r="C166" t="s">
        <v>469</v>
      </c>
      <c r="D166" t="s">
        <v>319</v>
      </c>
      <c r="E166" t="s">
        <v>320</v>
      </c>
      <c r="F166" s="11">
        <v>220771</v>
      </c>
      <c r="G166" s="11">
        <v>221402.63399999999</v>
      </c>
      <c r="H166" s="11">
        <v>222147.071</v>
      </c>
      <c r="I166" s="11">
        <v>222965.58900000001</v>
      </c>
    </row>
    <row r="167" spans="1:9">
      <c r="A167" t="s">
        <v>17</v>
      </c>
      <c r="B167" t="s">
        <v>31</v>
      </c>
      <c r="C167" t="s">
        <v>47</v>
      </c>
      <c r="D167" t="s">
        <v>321</v>
      </c>
      <c r="E167" t="s">
        <v>322</v>
      </c>
      <c r="F167" s="11">
        <v>169440</v>
      </c>
      <c r="G167" s="11">
        <v>170247.041</v>
      </c>
      <c r="H167" s="11">
        <v>171042.56</v>
      </c>
      <c r="I167" s="11">
        <v>171825.48199999999</v>
      </c>
    </row>
    <row r="168" spans="1:9">
      <c r="A168" t="s">
        <v>17</v>
      </c>
      <c r="B168" t="s">
        <v>33</v>
      </c>
      <c r="C168" t="s">
        <v>53</v>
      </c>
      <c r="D168" t="s">
        <v>323</v>
      </c>
      <c r="E168" t="s">
        <v>324</v>
      </c>
      <c r="F168" s="11">
        <v>163270</v>
      </c>
      <c r="G168" s="11">
        <v>165061.79199999999</v>
      </c>
      <c r="H168" s="11">
        <v>166894.93100000001</v>
      </c>
      <c r="I168" s="11">
        <v>168756.60699999999</v>
      </c>
    </row>
    <row r="169" spans="1:9">
      <c r="A169" t="s">
        <v>21</v>
      </c>
      <c r="B169" t="s">
        <v>39</v>
      </c>
      <c r="C169" t="s">
        <v>55</v>
      </c>
      <c r="D169" t="s">
        <v>325</v>
      </c>
      <c r="E169" t="s">
        <v>326</v>
      </c>
      <c r="F169" s="11">
        <v>132984</v>
      </c>
      <c r="G169" s="11">
        <v>133394.77499999999</v>
      </c>
      <c r="H169" s="11">
        <v>133929.47500000001</v>
      </c>
      <c r="I169" s="11">
        <v>134480.989</v>
      </c>
    </row>
    <row r="170" spans="1:9">
      <c r="A170" t="s">
        <v>19</v>
      </c>
      <c r="B170" t="s">
        <v>35</v>
      </c>
      <c r="C170" t="s">
        <v>63</v>
      </c>
      <c r="D170" t="s">
        <v>327</v>
      </c>
      <c r="E170" t="s">
        <v>328</v>
      </c>
      <c r="F170" s="11">
        <v>284015</v>
      </c>
      <c r="G170" s="11">
        <v>294906.20400000003</v>
      </c>
      <c r="H170" s="11">
        <v>303890.74</v>
      </c>
      <c r="I170" s="11">
        <v>312019.08600000001</v>
      </c>
    </row>
    <row r="171" spans="1:9">
      <c r="A171" t="s">
        <v>15</v>
      </c>
      <c r="B171" t="s">
        <v>25</v>
      </c>
      <c r="C171" t="s">
        <v>469</v>
      </c>
      <c r="D171" t="s">
        <v>329</v>
      </c>
      <c r="E171" t="s">
        <v>330</v>
      </c>
      <c r="F171" s="11">
        <v>232458</v>
      </c>
      <c r="G171" s="11">
        <v>234250.43799999999</v>
      </c>
      <c r="H171" s="11">
        <v>236135.179</v>
      </c>
      <c r="I171" s="11">
        <v>238045.976</v>
      </c>
    </row>
    <row r="172" spans="1:9">
      <c r="A172" t="s">
        <v>15</v>
      </c>
      <c r="B172" t="s">
        <v>27</v>
      </c>
      <c r="C172" t="s">
        <v>41</v>
      </c>
      <c r="D172" t="s">
        <v>331</v>
      </c>
      <c r="E172" t="s">
        <v>332</v>
      </c>
      <c r="F172" s="11">
        <v>331379</v>
      </c>
      <c r="G172" s="11">
        <v>332799.41899999999</v>
      </c>
      <c r="H172" s="11">
        <v>334329.446</v>
      </c>
      <c r="I172" s="11">
        <v>335922.98599999998</v>
      </c>
    </row>
    <row r="173" spans="1:9">
      <c r="A173" t="s">
        <v>17</v>
      </c>
      <c r="B173" t="s">
        <v>31</v>
      </c>
      <c r="C173" t="s">
        <v>49</v>
      </c>
      <c r="D173" t="s">
        <v>333</v>
      </c>
      <c r="E173" t="s">
        <v>334</v>
      </c>
      <c r="F173" s="11">
        <v>274173</v>
      </c>
      <c r="G173" s="11">
        <v>275616.109</v>
      </c>
      <c r="H173" s="11">
        <v>277189.93300000002</v>
      </c>
      <c r="I173" s="11">
        <v>278784.72899999999</v>
      </c>
    </row>
    <row r="174" spans="1:9">
      <c r="A174" t="s">
        <v>19</v>
      </c>
      <c r="B174" t="s">
        <v>35</v>
      </c>
      <c r="C174" t="s">
        <v>63</v>
      </c>
      <c r="D174" t="s">
        <v>335</v>
      </c>
      <c r="E174" t="s">
        <v>336</v>
      </c>
      <c r="F174" s="11">
        <v>268020</v>
      </c>
      <c r="G174" s="11">
        <v>272112.48100000003</v>
      </c>
      <c r="H174" s="11">
        <v>275577.91499999998</v>
      </c>
      <c r="I174" s="11">
        <v>278818.08799999999</v>
      </c>
    </row>
    <row r="175" spans="1:9">
      <c r="A175" t="s">
        <v>19</v>
      </c>
      <c r="B175" t="s">
        <v>35</v>
      </c>
      <c r="C175" t="s">
        <v>63</v>
      </c>
      <c r="D175" t="s">
        <v>337</v>
      </c>
      <c r="E175" t="s">
        <v>338</v>
      </c>
      <c r="F175" s="11">
        <v>312145</v>
      </c>
      <c r="G175" s="11">
        <v>316788.53700000001</v>
      </c>
      <c r="H175" s="11">
        <v>320598.32699999999</v>
      </c>
      <c r="I175" s="11">
        <v>324074.75</v>
      </c>
    </row>
    <row r="176" spans="1:9">
      <c r="A176" t="s">
        <v>15</v>
      </c>
      <c r="B176" t="s">
        <v>25</v>
      </c>
      <c r="C176" t="s">
        <v>45</v>
      </c>
      <c r="D176" t="s">
        <v>339</v>
      </c>
      <c r="E176" t="s">
        <v>340</v>
      </c>
      <c r="F176" s="11">
        <v>206428</v>
      </c>
      <c r="G176" s="11">
        <v>207751.535</v>
      </c>
      <c r="H176" s="11">
        <v>209117.54399999999</v>
      </c>
      <c r="I176" s="11">
        <v>210479.02499999999</v>
      </c>
    </row>
    <row r="177" spans="1:9">
      <c r="A177" t="s">
        <v>17</v>
      </c>
      <c r="B177" t="s">
        <v>31</v>
      </c>
      <c r="C177" t="s">
        <v>49</v>
      </c>
      <c r="D177" t="s">
        <v>341</v>
      </c>
      <c r="E177" t="s">
        <v>342</v>
      </c>
      <c r="F177" s="11">
        <v>551594</v>
      </c>
      <c r="G177" s="11">
        <v>553722.08499999996</v>
      </c>
      <c r="H177" s="11">
        <v>556274.19400000002</v>
      </c>
      <c r="I177" s="11">
        <v>558939.93499999994</v>
      </c>
    </row>
    <row r="178" spans="1:9">
      <c r="A178" t="s">
        <v>21</v>
      </c>
      <c r="B178" t="s">
        <v>37</v>
      </c>
      <c r="C178" t="s">
        <v>59</v>
      </c>
      <c r="D178" t="s">
        <v>343</v>
      </c>
      <c r="E178" t="s">
        <v>344</v>
      </c>
      <c r="F178" s="11">
        <v>155732</v>
      </c>
      <c r="G178" s="11">
        <v>156188.00700000001</v>
      </c>
      <c r="H178" s="11">
        <v>156731.07500000001</v>
      </c>
      <c r="I178" s="11">
        <v>157282.022</v>
      </c>
    </row>
    <row r="179" spans="1:9">
      <c r="A179" t="s">
        <v>21</v>
      </c>
      <c r="B179" t="s">
        <v>37</v>
      </c>
      <c r="C179" t="s">
        <v>57</v>
      </c>
      <c r="D179" t="s">
        <v>345</v>
      </c>
      <c r="E179" t="s">
        <v>346</v>
      </c>
      <c r="F179" s="11">
        <v>828398</v>
      </c>
      <c r="G179" s="11">
        <v>835422.38899999997</v>
      </c>
      <c r="H179" s="11">
        <v>842690.52899999986</v>
      </c>
      <c r="I179" s="11">
        <v>849908.96100000001</v>
      </c>
    </row>
    <row r="180" spans="1:9">
      <c r="A180" t="s">
        <v>19</v>
      </c>
      <c r="B180" t="s">
        <v>35</v>
      </c>
      <c r="C180" t="s">
        <v>63</v>
      </c>
      <c r="D180" t="s">
        <v>347</v>
      </c>
      <c r="E180" t="s">
        <v>348</v>
      </c>
      <c r="F180" s="11">
        <v>233292</v>
      </c>
      <c r="G180" s="11">
        <v>240885.859</v>
      </c>
      <c r="H180" s="11">
        <v>246149.41699999999</v>
      </c>
      <c r="I180" s="11">
        <v>250414.34099999999</v>
      </c>
    </row>
    <row r="181" spans="1:9">
      <c r="A181" t="s">
        <v>15</v>
      </c>
      <c r="B181" t="s">
        <v>25</v>
      </c>
      <c r="C181" t="s">
        <v>469</v>
      </c>
      <c r="D181" t="s">
        <v>349</v>
      </c>
      <c r="E181" t="s">
        <v>350</v>
      </c>
      <c r="F181" s="11">
        <v>320975</v>
      </c>
      <c r="G181" s="11">
        <v>321988.75799999997</v>
      </c>
      <c r="H181" s="11">
        <v>323171.99599999998</v>
      </c>
      <c r="I181" s="11">
        <v>324413.60499999998</v>
      </c>
    </row>
    <row r="182" spans="1:9">
      <c r="A182" t="s">
        <v>21</v>
      </c>
      <c r="B182" t="s">
        <v>39</v>
      </c>
      <c r="C182" t="s">
        <v>59</v>
      </c>
      <c r="D182" t="s">
        <v>351</v>
      </c>
      <c r="E182" t="s">
        <v>352</v>
      </c>
      <c r="F182" s="11">
        <v>483143</v>
      </c>
      <c r="G182" s="11">
        <v>485276.18900000001</v>
      </c>
      <c r="H182" s="11">
        <v>489784.87099999998</v>
      </c>
      <c r="I182" s="11">
        <v>492697.38500000001</v>
      </c>
    </row>
    <row r="183" spans="1:9">
      <c r="A183" t="s">
        <v>21</v>
      </c>
      <c r="B183" t="s">
        <v>37</v>
      </c>
      <c r="C183" t="s">
        <v>59</v>
      </c>
      <c r="D183" t="s">
        <v>353</v>
      </c>
      <c r="E183" t="s">
        <v>354</v>
      </c>
      <c r="F183" s="11">
        <v>147400</v>
      </c>
      <c r="G183" s="11">
        <v>148375.11499999999</v>
      </c>
      <c r="H183" s="11">
        <v>149409.30600000001</v>
      </c>
      <c r="I183" s="11">
        <v>150364.75</v>
      </c>
    </row>
    <row r="184" spans="1:9">
      <c r="A184" t="s">
        <v>15</v>
      </c>
      <c r="B184" t="s">
        <v>25</v>
      </c>
      <c r="C184" t="s">
        <v>45</v>
      </c>
      <c r="D184" t="s">
        <v>355</v>
      </c>
      <c r="E184" t="s">
        <v>356</v>
      </c>
      <c r="F184" s="11">
        <v>320914</v>
      </c>
      <c r="G184" s="11">
        <v>321082.99599999998</v>
      </c>
      <c r="H184" s="11">
        <v>321503.51</v>
      </c>
      <c r="I184" s="11">
        <v>322020.83500000002</v>
      </c>
    </row>
    <row r="185" spans="1:9">
      <c r="A185" t="s">
        <v>21</v>
      </c>
      <c r="B185" t="s">
        <v>37</v>
      </c>
      <c r="C185" t="s">
        <v>59</v>
      </c>
      <c r="D185" t="s">
        <v>357</v>
      </c>
      <c r="E185" t="s">
        <v>358</v>
      </c>
      <c r="F185" s="11">
        <v>159097</v>
      </c>
      <c r="G185" s="11">
        <v>160501.40900000001</v>
      </c>
      <c r="H185" s="11">
        <v>161954.61600000001</v>
      </c>
      <c r="I185" s="11">
        <v>163353.42499999999</v>
      </c>
    </row>
    <row r="186" spans="1:9">
      <c r="A186" t="s">
        <v>17</v>
      </c>
      <c r="B186" t="s">
        <v>31</v>
      </c>
      <c r="C186" t="s">
        <v>49</v>
      </c>
      <c r="D186" t="s">
        <v>359</v>
      </c>
      <c r="E186" t="s">
        <v>360</v>
      </c>
      <c r="F186" s="11">
        <v>252987</v>
      </c>
      <c r="G186" s="11">
        <v>254475.55600000001</v>
      </c>
      <c r="H186" s="11">
        <v>255914.861</v>
      </c>
      <c r="I186" s="11">
        <v>257344.31099999999</v>
      </c>
    </row>
    <row r="187" spans="1:9">
      <c r="A187" t="s">
        <v>17</v>
      </c>
      <c r="B187" t="s">
        <v>31</v>
      </c>
      <c r="C187" t="s">
        <v>49</v>
      </c>
      <c r="D187" t="s">
        <v>361</v>
      </c>
      <c r="E187" t="s">
        <v>362</v>
      </c>
      <c r="F187" s="11">
        <v>575421</v>
      </c>
      <c r="G187" s="11">
        <v>577773.44900000002</v>
      </c>
      <c r="H187" s="11">
        <v>580351.28599999996</v>
      </c>
      <c r="I187" s="11">
        <v>582936.83100000001</v>
      </c>
    </row>
    <row r="188" spans="1:9">
      <c r="A188" t="s">
        <v>15</v>
      </c>
      <c r="B188" t="s">
        <v>27</v>
      </c>
      <c r="C188" t="s">
        <v>41</v>
      </c>
      <c r="D188" t="s">
        <v>363</v>
      </c>
      <c r="E188" t="s">
        <v>364</v>
      </c>
      <c r="F188" s="11">
        <v>204439</v>
      </c>
      <c r="G188" s="11">
        <v>206808.89</v>
      </c>
      <c r="H188" s="11">
        <v>208747.57800000001</v>
      </c>
      <c r="I188" s="11">
        <v>210483.302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M367"/>
  <sheetViews>
    <sheetView zoomScale="85" zoomScaleNormal="85" workbookViewId="0">
      <selection activeCell="E8" sqref="E8"/>
    </sheetView>
  </sheetViews>
  <sheetFormatPr defaultRowHeight="15"/>
  <cols>
    <col min="2" max="2" width="10.28515625" bestFit="1" customWidth="1"/>
    <col min="4" max="4" width="22.140625" bestFit="1" customWidth="1"/>
    <col min="5" max="5" width="29" bestFit="1" customWidth="1"/>
    <col min="6" max="13" width="10.7109375" customWidth="1"/>
  </cols>
  <sheetData>
    <row r="1" spans="1:13">
      <c r="A1" t="s">
        <v>508</v>
      </c>
    </row>
    <row r="2" spans="1:13">
      <c r="F2">
        <v>3</v>
      </c>
      <c r="G2">
        <v>4</v>
      </c>
      <c r="H2">
        <v>5</v>
      </c>
      <c r="I2">
        <v>6</v>
      </c>
      <c r="J2">
        <v>7</v>
      </c>
      <c r="K2">
        <v>8</v>
      </c>
      <c r="L2">
        <v>9</v>
      </c>
      <c r="M2">
        <v>10</v>
      </c>
    </row>
    <row r="4" spans="1:13">
      <c r="A4" s="136" t="s">
        <v>442</v>
      </c>
      <c r="D4">
        <v>1</v>
      </c>
      <c r="E4">
        <v>2</v>
      </c>
      <c r="F4">
        <v>3</v>
      </c>
      <c r="G4">
        <v>4</v>
      </c>
      <c r="H4">
        <v>5</v>
      </c>
      <c r="I4">
        <v>6</v>
      </c>
      <c r="J4">
        <v>7</v>
      </c>
      <c r="K4">
        <v>8</v>
      </c>
      <c r="L4">
        <v>9</v>
      </c>
      <c r="M4">
        <v>10</v>
      </c>
    </row>
    <row r="5" spans="1:13" ht="15.75" thickBot="1"/>
    <row r="6" spans="1:13" ht="30" customHeight="1" thickBot="1">
      <c r="A6" t="s">
        <v>387</v>
      </c>
      <c r="B6" t="s">
        <v>388</v>
      </c>
      <c r="C6" t="s">
        <v>389</v>
      </c>
      <c r="D6" s="201" t="s">
        <v>391</v>
      </c>
      <c r="E6" s="201" t="s">
        <v>9</v>
      </c>
      <c r="F6" s="201" t="s">
        <v>509</v>
      </c>
      <c r="G6" s="201" t="s">
        <v>510</v>
      </c>
      <c r="H6" s="201" t="s">
        <v>511</v>
      </c>
      <c r="I6" s="201" t="s">
        <v>512</v>
      </c>
      <c r="J6" s="201" t="s">
        <v>513</v>
      </c>
      <c r="K6" s="201" t="s">
        <v>514</v>
      </c>
      <c r="L6" s="201" t="s">
        <v>515</v>
      </c>
      <c r="M6" s="201" t="s">
        <v>516</v>
      </c>
    </row>
    <row r="7" spans="1:13">
      <c r="D7" s="197" t="s">
        <v>1</v>
      </c>
      <c r="E7" s="196" t="s">
        <v>390</v>
      </c>
      <c r="F7" s="202">
        <v>1370437.9999999998</v>
      </c>
      <c r="G7" s="202">
        <v>1368409</v>
      </c>
      <c r="H7" s="202">
        <v>1426205.0000000002</v>
      </c>
      <c r="I7" s="202">
        <v>1423814.9999999998</v>
      </c>
      <c r="J7" s="202">
        <v>1417849.0000000002</v>
      </c>
      <c r="K7" s="202">
        <v>1411229.9999999998</v>
      </c>
      <c r="L7" s="202">
        <v>1451969</v>
      </c>
      <c r="M7" s="203">
        <v>1428141.0000000002</v>
      </c>
    </row>
    <row r="8" spans="1:13">
      <c r="D8" s="198" t="s">
        <v>15</v>
      </c>
      <c r="E8" s="195" t="s">
        <v>16</v>
      </c>
      <c r="F8" s="204">
        <v>436356.85208787385</v>
      </c>
      <c r="G8" s="204">
        <v>432611.28178119304</v>
      </c>
      <c r="H8" s="204">
        <v>446127.39304437354</v>
      </c>
      <c r="I8" s="204">
        <v>447831.04787224834</v>
      </c>
      <c r="J8" s="204">
        <v>445672.09151395463</v>
      </c>
      <c r="K8" s="204">
        <v>445670.15189846006</v>
      </c>
      <c r="L8" s="204">
        <v>453680.7347969148</v>
      </c>
      <c r="M8" s="205">
        <v>446433.11310206784</v>
      </c>
    </row>
    <row r="9" spans="1:13">
      <c r="D9" s="198" t="s">
        <v>17</v>
      </c>
      <c r="E9" s="195" t="s">
        <v>18</v>
      </c>
      <c r="F9" s="204">
        <v>420511.95743591961</v>
      </c>
      <c r="G9" s="204">
        <v>423509.48812140344</v>
      </c>
      <c r="H9" s="204">
        <v>445437.65478719247</v>
      </c>
      <c r="I9" s="204">
        <v>441765.12166502298</v>
      </c>
      <c r="J9" s="204">
        <v>439725.09864150162</v>
      </c>
      <c r="K9" s="204">
        <v>434416.96459993179</v>
      </c>
      <c r="L9" s="204">
        <v>450697.88202363625</v>
      </c>
      <c r="M9" s="205">
        <v>446571.15729933034</v>
      </c>
    </row>
    <row r="10" spans="1:13">
      <c r="D10" s="198" t="s">
        <v>19</v>
      </c>
      <c r="E10" s="195" t="s">
        <v>20</v>
      </c>
      <c r="F10" s="204">
        <v>186261.69965123967</v>
      </c>
      <c r="G10" s="204">
        <v>183150.17528414825</v>
      </c>
      <c r="H10" s="204">
        <v>187716.68013265595</v>
      </c>
      <c r="I10" s="204">
        <v>186719.1877110471</v>
      </c>
      <c r="J10" s="204">
        <v>186054.3988820852</v>
      </c>
      <c r="K10" s="204">
        <v>186097.26496127294</v>
      </c>
      <c r="L10" s="204">
        <v>188913.77037761448</v>
      </c>
      <c r="M10" s="205">
        <v>184802.98418323373</v>
      </c>
    </row>
    <row r="11" spans="1:13">
      <c r="D11" s="198" t="s">
        <v>21</v>
      </c>
      <c r="E11" s="195" t="s">
        <v>22</v>
      </c>
      <c r="F11" s="204">
        <v>327307.49082496669</v>
      </c>
      <c r="G11" s="204">
        <v>329138.05481325526</v>
      </c>
      <c r="H11" s="204">
        <v>346923.27203577827</v>
      </c>
      <c r="I11" s="204">
        <v>347499.64275168139</v>
      </c>
      <c r="J11" s="204">
        <v>346397.41096245876</v>
      </c>
      <c r="K11" s="204">
        <v>345045.61854033504</v>
      </c>
      <c r="L11" s="204">
        <v>358676.61280183453</v>
      </c>
      <c r="M11" s="205">
        <v>350333.74541536829</v>
      </c>
    </row>
    <row r="12" spans="1:13">
      <c r="D12" s="198" t="s">
        <v>23</v>
      </c>
      <c r="E12" s="195" t="s">
        <v>24</v>
      </c>
      <c r="F12" s="204">
        <v>78829.837627470974</v>
      </c>
      <c r="G12" s="204">
        <v>77975.301803271417</v>
      </c>
      <c r="H12" s="204">
        <v>76858.771060108033</v>
      </c>
      <c r="I12" s="204">
        <v>80048.930455854323</v>
      </c>
      <c r="J12" s="204">
        <v>80283.127390369817</v>
      </c>
      <c r="K12" s="204">
        <v>80096.048486119165</v>
      </c>
      <c r="L12" s="204">
        <v>82073.920890603738</v>
      </c>
      <c r="M12" s="205">
        <v>80946.576721876292</v>
      </c>
    </row>
    <row r="13" spans="1:13">
      <c r="D13" s="198" t="s">
        <v>25</v>
      </c>
      <c r="E13" s="195" t="s">
        <v>26</v>
      </c>
      <c r="F13" s="204">
        <v>217629.45125798485</v>
      </c>
      <c r="G13" s="204">
        <v>214457.21816096632</v>
      </c>
      <c r="H13" s="204">
        <v>223241.13615387745</v>
      </c>
      <c r="I13" s="204">
        <v>219436.55808878766</v>
      </c>
      <c r="J13" s="204">
        <v>218225.1021031194</v>
      </c>
      <c r="K13" s="204">
        <v>218654.31885646726</v>
      </c>
      <c r="L13" s="204">
        <v>223321.2111810497</v>
      </c>
      <c r="M13" s="205">
        <v>217276.29352582473</v>
      </c>
    </row>
    <row r="14" spans="1:13">
      <c r="D14" s="198" t="s">
        <v>27</v>
      </c>
      <c r="E14" s="195" t="s">
        <v>28</v>
      </c>
      <c r="F14" s="204">
        <v>139897.56320241813</v>
      </c>
      <c r="G14" s="204">
        <v>140178.76181695529</v>
      </c>
      <c r="H14" s="204">
        <v>146027.48583038797</v>
      </c>
      <c r="I14" s="204">
        <v>148345.5593276064</v>
      </c>
      <c r="J14" s="204">
        <v>147163.86202046534</v>
      </c>
      <c r="K14" s="204">
        <v>146919.78455587375</v>
      </c>
      <c r="L14" s="204">
        <v>148285.6027252613</v>
      </c>
      <c r="M14" s="205">
        <v>148210.24285436681</v>
      </c>
    </row>
    <row r="15" spans="1:13">
      <c r="D15" s="198" t="s">
        <v>29</v>
      </c>
      <c r="E15" s="195" t="s">
        <v>30</v>
      </c>
      <c r="F15" s="204">
        <v>116829.40202424894</v>
      </c>
      <c r="G15" s="204">
        <v>116789.54349642959</v>
      </c>
      <c r="H15" s="204">
        <v>120975.08175878695</v>
      </c>
      <c r="I15" s="204">
        <v>121309.09220885787</v>
      </c>
      <c r="J15" s="204">
        <v>122057.29075532158</v>
      </c>
      <c r="K15" s="204">
        <v>121028.25770945924</v>
      </c>
      <c r="L15" s="204">
        <v>127461.69075358658</v>
      </c>
      <c r="M15" s="205">
        <v>126562.86951716243</v>
      </c>
    </row>
    <row r="16" spans="1:13">
      <c r="D16" s="198" t="s">
        <v>31</v>
      </c>
      <c r="E16" s="195" t="s">
        <v>32</v>
      </c>
      <c r="F16" s="204">
        <v>152370.91232853424</v>
      </c>
      <c r="G16" s="204">
        <v>155341.69553470309</v>
      </c>
      <c r="H16" s="204">
        <v>167401.61617093949</v>
      </c>
      <c r="I16" s="204">
        <v>165146.29163346757</v>
      </c>
      <c r="J16" s="204">
        <v>162796.85013246618</v>
      </c>
      <c r="K16" s="204">
        <v>159420.24291531253</v>
      </c>
      <c r="L16" s="204">
        <v>164031.90156621684</v>
      </c>
      <c r="M16" s="205">
        <v>161116.85643792138</v>
      </c>
    </row>
    <row r="17" spans="4:13">
      <c r="D17" s="198" t="s">
        <v>33</v>
      </c>
      <c r="E17" s="195" t="s">
        <v>34</v>
      </c>
      <c r="F17" s="204">
        <v>145167.5978762673</v>
      </c>
      <c r="G17" s="204">
        <v>145140.34788392895</v>
      </c>
      <c r="H17" s="204">
        <v>150653.56135653681</v>
      </c>
      <c r="I17" s="204">
        <v>149246.13060502298</v>
      </c>
      <c r="J17" s="204">
        <v>148625.98715020309</v>
      </c>
      <c r="K17" s="204">
        <v>147949.614193769</v>
      </c>
      <c r="L17" s="204">
        <v>152561.84609422166</v>
      </c>
      <c r="M17" s="205">
        <v>152359.68887955049</v>
      </c>
    </row>
    <row r="18" spans="4:13">
      <c r="D18" s="198" t="s">
        <v>35</v>
      </c>
      <c r="E18" s="195" t="s">
        <v>36</v>
      </c>
      <c r="F18" s="204">
        <v>186261.69965123967</v>
      </c>
      <c r="G18" s="204">
        <v>183150.17528414825</v>
      </c>
      <c r="H18" s="204">
        <v>187716.68013265595</v>
      </c>
      <c r="I18" s="204">
        <v>186719.1877110471</v>
      </c>
      <c r="J18" s="204">
        <v>186054.3988820852</v>
      </c>
      <c r="K18" s="204">
        <v>186097.26496127294</v>
      </c>
      <c r="L18" s="204">
        <v>188913.77037761448</v>
      </c>
      <c r="M18" s="205">
        <v>184802.98418323373</v>
      </c>
    </row>
    <row r="19" spans="4:13">
      <c r="D19" s="198" t="s">
        <v>37</v>
      </c>
      <c r="E19" s="195" t="s">
        <v>38</v>
      </c>
      <c r="F19" s="204">
        <v>200073.1197161547</v>
      </c>
      <c r="G19" s="204">
        <v>200931.90633479616</v>
      </c>
      <c r="H19" s="204">
        <v>210290.06369898454</v>
      </c>
      <c r="I19" s="204">
        <v>209798.6976232212</v>
      </c>
      <c r="J19" s="204">
        <v>210660.00568659516</v>
      </c>
      <c r="K19" s="204">
        <v>210221.72841316671</v>
      </c>
      <c r="L19" s="204">
        <v>219334.27445876104</v>
      </c>
      <c r="M19" s="205">
        <v>213510.99918963382</v>
      </c>
    </row>
    <row r="20" spans="4:13">
      <c r="D20" s="198" t="s">
        <v>39</v>
      </c>
      <c r="E20" s="195" t="s">
        <v>40</v>
      </c>
      <c r="F20" s="204">
        <v>133378.41631568121</v>
      </c>
      <c r="G20" s="204">
        <v>134444.04968480085</v>
      </c>
      <c r="H20" s="204">
        <v>143040.60383772277</v>
      </c>
      <c r="I20" s="204">
        <v>143764.55234613488</v>
      </c>
      <c r="J20" s="204">
        <v>141982.37587937422</v>
      </c>
      <c r="K20" s="204">
        <v>140842.73990855936</v>
      </c>
      <c r="L20" s="204">
        <v>145984.78195268463</v>
      </c>
      <c r="M20" s="205">
        <v>143354.48869043036</v>
      </c>
    </row>
    <row r="21" spans="4:13">
      <c r="D21" s="198" t="s">
        <v>41</v>
      </c>
      <c r="E21" s="195" t="s">
        <v>42</v>
      </c>
      <c r="F21" s="204">
        <v>139897.56320241813</v>
      </c>
      <c r="G21" s="204">
        <v>140178.76181695529</v>
      </c>
      <c r="H21" s="204">
        <v>146027.48583038797</v>
      </c>
      <c r="I21" s="204">
        <v>148345.5593276064</v>
      </c>
      <c r="J21" s="204">
        <v>147163.86202046534</v>
      </c>
      <c r="K21" s="204">
        <v>146919.78455587375</v>
      </c>
      <c r="L21" s="204">
        <v>148285.6027252613</v>
      </c>
      <c r="M21" s="205">
        <v>148210.24285436681</v>
      </c>
    </row>
    <row r="22" spans="4:13">
      <c r="D22" s="198" t="s">
        <v>43</v>
      </c>
      <c r="E22" s="195" t="s">
        <v>44</v>
      </c>
      <c r="F22" s="204">
        <v>92998.586008054204</v>
      </c>
      <c r="G22" s="204">
        <v>91967.606931059301</v>
      </c>
      <c r="H22" s="204">
        <v>91348.282408173909</v>
      </c>
      <c r="I22" s="204">
        <v>93788.960419332361</v>
      </c>
      <c r="J22" s="204">
        <v>94033.302502084858</v>
      </c>
      <c r="K22" s="204">
        <v>93933.083264793298</v>
      </c>
      <c r="L22" s="204">
        <v>96533.407177014495</v>
      </c>
      <c r="M22" s="205">
        <v>94753.227564574438</v>
      </c>
    </row>
    <row r="23" spans="4:13">
      <c r="D23" s="198" t="s">
        <v>45</v>
      </c>
      <c r="E23" s="195" t="s">
        <v>46</v>
      </c>
      <c r="F23" s="204">
        <v>76923.608464887046</v>
      </c>
      <c r="G23" s="204">
        <v>76908.481584065448</v>
      </c>
      <c r="H23" s="204">
        <v>79461.901702324409</v>
      </c>
      <c r="I23" s="204">
        <v>78949.162853510075</v>
      </c>
      <c r="J23" s="204">
        <v>79964.373233562874</v>
      </c>
      <c r="K23" s="204">
        <v>79773.787173858975</v>
      </c>
      <c r="L23" s="204">
        <v>80033.126341995478</v>
      </c>
      <c r="M23" s="205">
        <v>79045.099110210125</v>
      </c>
    </row>
    <row r="24" spans="4:13">
      <c r="D24" s="198" t="s">
        <v>47</v>
      </c>
      <c r="E24" s="195" t="s">
        <v>48</v>
      </c>
      <c r="F24" s="204">
        <v>96967.970624847803</v>
      </c>
      <c r="G24" s="204">
        <v>96916.793907756248</v>
      </c>
      <c r="H24" s="204">
        <v>103265.80812018314</v>
      </c>
      <c r="I24" s="204">
        <v>102795.83102147927</v>
      </c>
      <c r="J24" s="204">
        <v>102099.28761569574</v>
      </c>
      <c r="K24" s="204">
        <v>100691.73735973726</v>
      </c>
      <c r="L24" s="204">
        <v>106431.97369745806</v>
      </c>
      <c r="M24" s="205">
        <v>105433.05951918301</v>
      </c>
    </row>
    <row r="25" spans="4:13">
      <c r="D25" s="198" t="s">
        <v>49</v>
      </c>
      <c r="E25" s="195" t="s">
        <v>50</v>
      </c>
      <c r="F25" s="204">
        <v>110275.70881309229</v>
      </c>
      <c r="G25" s="204">
        <v>112602.54352902889</v>
      </c>
      <c r="H25" s="204">
        <v>120296.19615207883</v>
      </c>
      <c r="I25" s="204">
        <v>118842.52440377789</v>
      </c>
      <c r="J25" s="204">
        <v>117094.67387461546</v>
      </c>
      <c r="K25" s="204">
        <v>114799.84650518518</v>
      </c>
      <c r="L25" s="204">
        <v>118294.41207018684</v>
      </c>
      <c r="M25" s="205">
        <v>116452.03877693637</v>
      </c>
    </row>
    <row r="26" spans="4:13">
      <c r="D26" s="198" t="s">
        <v>51</v>
      </c>
      <c r="E26" s="195" t="s">
        <v>52</v>
      </c>
      <c r="F26" s="204">
        <v>111264.09904975801</v>
      </c>
      <c r="G26" s="204">
        <v>111648.08340520048</v>
      </c>
      <c r="H26" s="204">
        <v>115068.83616980561</v>
      </c>
      <c r="I26" s="204">
        <v>113550.5007151621</v>
      </c>
      <c r="J26" s="204">
        <v>115414.27681369995</v>
      </c>
      <c r="K26" s="204">
        <v>114825.62537612647</v>
      </c>
      <c r="L26" s="204">
        <v>119486.19089211267</v>
      </c>
      <c r="M26" s="205">
        <v>117237.93559817941</v>
      </c>
    </row>
    <row r="27" spans="4:13">
      <c r="D27" s="198" t="s">
        <v>53</v>
      </c>
      <c r="E27" s="195" t="s">
        <v>54</v>
      </c>
      <c r="F27" s="204">
        <v>102004.17894822151</v>
      </c>
      <c r="G27" s="204">
        <v>102342.06727941784</v>
      </c>
      <c r="H27" s="204">
        <v>106806.81434512488</v>
      </c>
      <c r="I27" s="204">
        <v>106576.26552460379</v>
      </c>
      <c r="J27" s="204">
        <v>105116.86033749038</v>
      </c>
      <c r="K27" s="204">
        <v>104099.75535888299</v>
      </c>
      <c r="L27" s="204">
        <v>106485.30536387865</v>
      </c>
      <c r="M27" s="205">
        <v>107448.12340503142</v>
      </c>
    </row>
    <row r="28" spans="4:13">
      <c r="D28" s="198" t="s">
        <v>55</v>
      </c>
      <c r="E28" s="195" t="s">
        <v>56</v>
      </c>
      <c r="F28" s="204">
        <v>79625.561924719092</v>
      </c>
      <c r="G28" s="204">
        <v>80058.620454503922</v>
      </c>
      <c r="H28" s="204">
        <v>84515.183331960565</v>
      </c>
      <c r="I28" s="204">
        <v>85519.612154763352</v>
      </c>
      <c r="J28" s="204">
        <v>83859.02629944637</v>
      </c>
      <c r="K28" s="204">
        <v>83751.257463407237</v>
      </c>
      <c r="L28" s="204">
        <v>86428.395760426749</v>
      </c>
      <c r="M28" s="205">
        <v>85177.39561401993</v>
      </c>
    </row>
    <row r="29" spans="4:13">
      <c r="D29" s="198" t="s">
        <v>57</v>
      </c>
      <c r="E29" s="195" t="s">
        <v>58</v>
      </c>
      <c r="F29" s="204">
        <v>107538.70118940788</v>
      </c>
      <c r="G29" s="204">
        <v>107636.5801670932</v>
      </c>
      <c r="H29" s="204">
        <v>111982.64417221466</v>
      </c>
      <c r="I29" s="204">
        <v>112162.03969866021</v>
      </c>
      <c r="J29" s="204">
        <v>112590.99374841747</v>
      </c>
      <c r="K29" s="204">
        <v>111001.51202434616</v>
      </c>
      <c r="L29" s="204">
        <v>115872.20048314222</v>
      </c>
      <c r="M29" s="205">
        <v>112431.6504576617</v>
      </c>
    </row>
    <row r="30" spans="4:13">
      <c r="D30" s="198" t="s">
        <v>59</v>
      </c>
      <c r="E30" s="195" t="s">
        <v>60</v>
      </c>
      <c r="F30" s="204">
        <v>76773.907778013992</v>
      </c>
      <c r="G30" s="204">
        <v>77419.103487174856</v>
      </c>
      <c r="H30" s="204">
        <v>82660.496540654596</v>
      </c>
      <c r="I30" s="204">
        <v>81518.983583026857</v>
      </c>
      <c r="J30" s="204">
        <v>81812.644181897864</v>
      </c>
      <c r="K30" s="204">
        <v>81812.41477083457</v>
      </c>
      <c r="L30" s="204">
        <v>84740.750223489653</v>
      </c>
      <c r="M30" s="205">
        <v>81744.079698989546</v>
      </c>
    </row>
    <row r="31" spans="4:13">
      <c r="D31" s="198" t="s">
        <v>469</v>
      </c>
      <c r="E31" s="195" t="s">
        <v>466</v>
      </c>
      <c r="F31" s="204">
        <v>83155.751273055823</v>
      </c>
      <c r="G31" s="204">
        <v>81396.138201254158</v>
      </c>
      <c r="H31" s="204">
        <v>84399.375785492186</v>
      </c>
      <c r="I31" s="204">
        <v>82126.272749317111</v>
      </c>
      <c r="J31" s="204">
        <v>80942.506006197422</v>
      </c>
      <c r="K31" s="204">
        <v>81982.318760422902</v>
      </c>
      <c r="L31" s="204">
        <v>84870.415014705621</v>
      </c>
      <c r="M31" s="205">
        <v>81819.408953860591</v>
      </c>
    </row>
    <row r="32" spans="4:13">
      <c r="D32" s="198" t="s">
        <v>470</v>
      </c>
      <c r="E32" s="195" t="s">
        <v>467</v>
      </c>
      <c r="F32" s="204">
        <v>43381.343139458724</v>
      </c>
      <c r="G32" s="204">
        <v>42160.293247858863</v>
      </c>
      <c r="H32" s="204">
        <v>44890.347317994987</v>
      </c>
      <c r="I32" s="204">
        <v>44621.092522482431</v>
      </c>
      <c r="J32" s="204">
        <v>43568.047751644088</v>
      </c>
      <c r="K32" s="204">
        <v>43061.178143511199</v>
      </c>
      <c r="L32" s="204">
        <v>43958.183537937846</v>
      </c>
      <c r="M32" s="205">
        <v>42605.134619055862</v>
      </c>
    </row>
    <row r="33" spans="1:13">
      <c r="D33" s="198" t="s">
        <v>61</v>
      </c>
      <c r="E33" s="195" t="s">
        <v>62</v>
      </c>
      <c r="F33" s="204">
        <v>63369.319932825812</v>
      </c>
      <c r="G33" s="204">
        <v>64023.75070448326</v>
      </c>
      <c r="H33" s="204">
        <v>67764.947990948334</v>
      </c>
      <c r="I33" s="204">
        <v>68299.007315231051</v>
      </c>
      <c r="J33" s="204">
        <v>68134.746732697036</v>
      </c>
      <c r="K33" s="204">
        <v>68480.434281747031</v>
      </c>
      <c r="L33" s="204">
        <v>71635.266334775893</v>
      </c>
      <c r="M33" s="205">
        <v>70980.619644697057</v>
      </c>
    </row>
    <row r="34" spans="1:13">
      <c r="D34" s="198" t="s">
        <v>63</v>
      </c>
      <c r="E34" s="195" t="s">
        <v>64</v>
      </c>
      <c r="F34" s="204">
        <v>186261.69965123967</v>
      </c>
      <c r="G34" s="204">
        <v>183150.17528414825</v>
      </c>
      <c r="H34" s="204">
        <v>187716.68013265595</v>
      </c>
      <c r="I34" s="204">
        <v>186719.1877110471</v>
      </c>
      <c r="J34" s="204">
        <v>186054.3988820852</v>
      </c>
      <c r="K34" s="204">
        <v>186097.26496127294</v>
      </c>
      <c r="L34" s="204">
        <v>188913.77037761448</v>
      </c>
      <c r="M34" s="205">
        <v>184802.98418323373</v>
      </c>
    </row>
    <row r="35" spans="1:13">
      <c r="A35" t="s">
        <v>19</v>
      </c>
      <c r="B35" t="s">
        <v>35</v>
      </c>
      <c r="C35" t="s">
        <v>63</v>
      </c>
      <c r="D35" s="198" t="s">
        <v>65</v>
      </c>
      <c r="E35" s="195" t="s">
        <v>66</v>
      </c>
      <c r="F35" s="204">
        <v>4948.4701274405852</v>
      </c>
      <c r="G35" s="204">
        <v>4790.4342277480091</v>
      </c>
      <c r="H35" s="204">
        <v>4879.9062495367598</v>
      </c>
      <c r="I35" s="204">
        <v>4695.6944018724589</v>
      </c>
      <c r="J35" s="204">
        <v>4657.4356927404651</v>
      </c>
      <c r="K35" s="204">
        <v>4708.3504374985396</v>
      </c>
      <c r="L35" s="204">
        <v>4900.5201383308868</v>
      </c>
      <c r="M35" s="205">
        <v>4905.738435681008</v>
      </c>
    </row>
    <row r="36" spans="1:13">
      <c r="A36" t="s">
        <v>19</v>
      </c>
      <c r="B36" t="s">
        <v>35</v>
      </c>
      <c r="C36" t="s">
        <v>63</v>
      </c>
      <c r="D36" s="198" t="s">
        <v>67</v>
      </c>
      <c r="E36" s="195" t="s">
        <v>68</v>
      </c>
      <c r="F36" s="204">
        <v>7577.3989835185212</v>
      </c>
      <c r="G36" s="204">
        <v>7275.7065955965782</v>
      </c>
      <c r="H36" s="204">
        <v>7275.2593635976273</v>
      </c>
      <c r="I36" s="204">
        <v>6936.9104957532763</v>
      </c>
      <c r="J36" s="204">
        <v>7218.0175450790375</v>
      </c>
      <c r="K36" s="204">
        <v>6850.2108204098095</v>
      </c>
      <c r="L36" s="204">
        <v>7024.2441730002201</v>
      </c>
      <c r="M36" s="205">
        <v>6940.8484455053585</v>
      </c>
    </row>
    <row r="37" spans="1:13">
      <c r="A37" t="s">
        <v>15</v>
      </c>
      <c r="B37" t="s">
        <v>27</v>
      </c>
      <c r="C37" t="s">
        <v>41</v>
      </c>
      <c r="D37" s="198" t="s">
        <v>69</v>
      </c>
      <c r="E37" s="195" t="s">
        <v>70</v>
      </c>
      <c r="F37" s="204">
        <v>8240.5805804117699</v>
      </c>
      <c r="G37" s="204">
        <v>7740.549655041531</v>
      </c>
      <c r="H37" s="204">
        <v>8019.832470763271</v>
      </c>
      <c r="I37" s="204">
        <v>8415.2744473529438</v>
      </c>
      <c r="J37" s="204">
        <v>7831.9897780133697</v>
      </c>
      <c r="K37" s="204">
        <v>7712.4153260356388</v>
      </c>
      <c r="L37" s="204">
        <v>8019.9870031763148</v>
      </c>
      <c r="M37" s="205">
        <v>8326.6480417404728</v>
      </c>
    </row>
    <row r="38" spans="1:13">
      <c r="A38" t="s">
        <v>21</v>
      </c>
      <c r="B38" t="s">
        <v>39</v>
      </c>
      <c r="C38" t="s">
        <v>59</v>
      </c>
      <c r="D38" s="198" t="s">
        <v>71</v>
      </c>
      <c r="E38" s="195" t="s">
        <v>72</v>
      </c>
      <c r="F38" s="204">
        <v>3934.2970694811711</v>
      </c>
      <c r="G38" s="204">
        <v>3856.258331933464</v>
      </c>
      <c r="H38" s="204">
        <v>4085.1128353878662</v>
      </c>
      <c r="I38" s="204">
        <v>4041.6011939280338</v>
      </c>
      <c r="J38" s="204">
        <v>3860.6064815600553</v>
      </c>
      <c r="K38" s="204">
        <v>3898.9514583801729</v>
      </c>
      <c r="L38" s="204">
        <v>4284.7349389293513</v>
      </c>
      <c r="M38" s="205">
        <v>4026.1701991287919</v>
      </c>
    </row>
    <row r="39" spans="1:13">
      <c r="A39" t="s">
        <v>17</v>
      </c>
      <c r="B39" t="s">
        <v>33</v>
      </c>
      <c r="C39" t="s">
        <v>51</v>
      </c>
      <c r="D39" s="198" t="s">
        <v>73</v>
      </c>
      <c r="E39" s="195" t="s">
        <v>74</v>
      </c>
      <c r="F39" s="204">
        <v>3904.8405305766273</v>
      </c>
      <c r="G39" s="204">
        <v>3880.0497741272761</v>
      </c>
      <c r="H39" s="204">
        <v>4098.8587860412717</v>
      </c>
      <c r="I39" s="204">
        <v>4167.7439799035274</v>
      </c>
      <c r="J39" s="204">
        <v>4160.9842256945185</v>
      </c>
      <c r="K39" s="204">
        <v>4235.3525551053099</v>
      </c>
      <c r="L39" s="204">
        <v>4450.3489406498002</v>
      </c>
      <c r="M39" s="205">
        <v>4666.2519443432011</v>
      </c>
    </row>
    <row r="40" spans="1:13">
      <c r="A40" t="s">
        <v>19</v>
      </c>
      <c r="B40" t="s">
        <v>35</v>
      </c>
      <c r="C40" t="s">
        <v>63</v>
      </c>
      <c r="D40" s="198" t="s">
        <v>75</v>
      </c>
      <c r="E40" s="195" t="s">
        <v>76</v>
      </c>
      <c r="F40" s="204">
        <v>5810.0678662514902</v>
      </c>
      <c r="G40" s="204">
        <v>5769.532855954998</v>
      </c>
      <c r="H40" s="204">
        <v>5901.9009955622705</v>
      </c>
      <c r="I40" s="204">
        <v>5846.7219316903211</v>
      </c>
      <c r="J40" s="204">
        <v>5664.5615997117247</v>
      </c>
      <c r="K40" s="204">
        <v>5963.9200810151169</v>
      </c>
      <c r="L40" s="204">
        <v>6292.1910191335282</v>
      </c>
      <c r="M40" s="205">
        <v>5895.310048489051</v>
      </c>
    </row>
    <row r="41" spans="1:13">
      <c r="A41" t="s">
        <v>17</v>
      </c>
      <c r="B41" t="s">
        <v>31</v>
      </c>
      <c r="C41" t="s">
        <v>49</v>
      </c>
      <c r="D41" s="198" t="s">
        <v>77</v>
      </c>
      <c r="E41" s="195" t="s">
        <v>78</v>
      </c>
      <c r="F41" s="204">
        <v>32061.877529182217</v>
      </c>
      <c r="G41" s="204">
        <v>32450.02154594881</v>
      </c>
      <c r="H41" s="204">
        <v>34610.31297938944</v>
      </c>
      <c r="I41" s="204">
        <v>34028.163584960203</v>
      </c>
      <c r="J41" s="204">
        <v>33982.337024897744</v>
      </c>
      <c r="K41" s="204">
        <v>33119.66977283782</v>
      </c>
      <c r="L41" s="204">
        <v>34379.915730697867</v>
      </c>
      <c r="M41" s="205">
        <v>33872.747429899384</v>
      </c>
    </row>
    <row r="42" spans="1:13">
      <c r="A42" t="s">
        <v>15</v>
      </c>
      <c r="B42" t="s">
        <v>25</v>
      </c>
      <c r="C42" t="s">
        <v>470</v>
      </c>
      <c r="D42" s="198" t="s">
        <v>79</v>
      </c>
      <c r="E42" s="195" t="s">
        <v>80</v>
      </c>
      <c r="F42" s="204">
        <v>4483.2502109256229</v>
      </c>
      <c r="G42" s="204">
        <v>4493.3691989979679</v>
      </c>
      <c r="H42" s="204">
        <v>4533.2418295817215</v>
      </c>
      <c r="I42" s="204">
        <v>4470.4170732242637</v>
      </c>
      <c r="J42" s="204">
        <v>4294.0096979177451</v>
      </c>
      <c r="K42" s="204">
        <v>4286.5627824907606</v>
      </c>
      <c r="L42" s="204">
        <v>4410.4709986938342</v>
      </c>
      <c r="M42" s="205">
        <v>4249.3740485090484</v>
      </c>
    </row>
    <row r="43" spans="1:13">
      <c r="A43" t="s">
        <v>15</v>
      </c>
      <c r="B43" t="s">
        <v>25</v>
      </c>
      <c r="C43" t="s">
        <v>470</v>
      </c>
      <c r="D43" s="198" t="s">
        <v>81</v>
      </c>
      <c r="E43" s="195" t="s">
        <v>82</v>
      </c>
      <c r="F43" s="204">
        <v>4997.7546086296743</v>
      </c>
      <c r="G43" s="204">
        <v>4908.9475631016858</v>
      </c>
      <c r="H43" s="204">
        <v>5103.2674789823695</v>
      </c>
      <c r="I43" s="204">
        <v>4844.6342390685613</v>
      </c>
      <c r="J43" s="204">
        <v>5072.206492316981</v>
      </c>
      <c r="K43" s="204">
        <v>5231.5872941194275</v>
      </c>
      <c r="L43" s="204">
        <v>5028.9550573664355</v>
      </c>
      <c r="M43" s="205">
        <v>4998.0594907397381</v>
      </c>
    </row>
    <row r="44" spans="1:13">
      <c r="A44" t="s">
        <v>15</v>
      </c>
      <c r="B44" t="s">
        <v>25</v>
      </c>
      <c r="C44" t="s">
        <v>469</v>
      </c>
      <c r="D44" s="198" t="s">
        <v>83</v>
      </c>
      <c r="E44" s="195" t="s">
        <v>84</v>
      </c>
      <c r="F44" s="204">
        <v>8016.5109798094645</v>
      </c>
      <c r="G44" s="204">
        <v>7895.4444825226874</v>
      </c>
      <c r="H44" s="204">
        <v>8549.9620488497258</v>
      </c>
      <c r="I44" s="204">
        <v>8102.1326283176559</v>
      </c>
      <c r="J44" s="204">
        <v>8088.979040483192</v>
      </c>
      <c r="K44" s="204">
        <v>7997.8471788025417</v>
      </c>
      <c r="L44" s="204">
        <v>8362.1031898477868</v>
      </c>
      <c r="M44" s="205">
        <v>7881.4548471219696</v>
      </c>
    </row>
    <row r="45" spans="1:13">
      <c r="A45" t="s">
        <v>21</v>
      </c>
      <c r="B45" t="s">
        <v>39</v>
      </c>
      <c r="C45" t="s">
        <v>61</v>
      </c>
      <c r="D45" s="198" t="s">
        <v>85</v>
      </c>
      <c r="E45" s="195" t="s">
        <v>86</v>
      </c>
      <c r="F45" s="204">
        <v>9415.2101740124326</v>
      </c>
      <c r="G45" s="204">
        <v>9597.466571229148</v>
      </c>
      <c r="H45" s="204">
        <v>10595.080534941702</v>
      </c>
      <c r="I45" s="204">
        <v>10721.609412207443</v>
      </c>
      <c r="J45" s="204">
        <v>10531.587704833622</v>
      </c>
      <c r="K45" s="204">
        <v>10368.059408584038</v>
      </c>
      <c r="L45" s="204">
        <v>11058.258446665388</v>
      </c>
      <c r="M45" s="205">
        <v>11026.28364013614</v>
      </c>
    </row>
    <row r="46" spans="1:13">
      <c r="A46" t="s">
        <v>21</v>
      </c>
      <c r="B46" t="s">
        <v>37</v>
      </c>
      <c r="C46" t="s">
        <v>59</v>
      </c>
      <c r="D46" s="198" t="s">
        <v>87</v>
      </c>
      <c r="E46" s="195" t="s">
        <v>88</v>
      </c>
      <c r="F46" s="204">
        <v>2277.5478520527222</v>
      </c>
      <c r="G46" s="204">
        <v>2243.7394837131783</v>
      </c>
      <c r="H46" s="204">
        <v>2289.9456937190444</v>
      </c>
      <c r="I46" s="204">
        <v>2437.5363477590813</v>
      </c>
      <c r="J46" s="204">
        <v>2403.5434231273393</v>
      </c>
      <c r="K46" s="204">
        <v>2514.6218491103255</v>
      </c>
      <c r="L46" s="204">
        <v>2334.0364417264304</v>
      </c>
      <c r="M46" s="205">
        <v>2288.2945813956935</v>
      </c>
    </row>
    <row r="47" spans="1:13">
      <c r="A47" t="s">
        <v>15</v>
      </c>
      <c r="B47" t="s">
        <v>27</v>
      </c>
      <c r="C47" t="s">
        <v>41</v>
      </c>
      <c r="D47" s="198" t="s">
        <v>89</v>
      </c>
      <c r="E47" s="195" t="s">
        <v>90</v>
      </c>
      <c r="F47" s="204">
        <v>16414.601892583029</v>
      </c>
      <c r="G47" s="204">
        <v>16387.446891321964</v>
      </c>
      <c r="H47" s="204">
        <v>17177.232253686117</v>
      </c>
      <c r="I47" s="204">
        <v>16955.352639352419</v>
      </c>
      <c r="J47" s="204">
        <v>16767.622535281422</v>
      </c>
      <c r="K47" s="204">
        <v>16804.871747546247</v>
      </c>
      <c r="L47" s="204">
        <v>17510.159508400637</v>
      </c>
      <c r="M47" s="205">
        <v>17135.072136763556</v>
      </c>
    </row>
    <row r="48" spans="1:13">
      <c r="A48" t="s">
        <v>19</v>
      </c>
      <c r="B48" t="s">
        <v>35</v>
      </c>
      <c r="C48" t="s">
        <v>63</v>
      </c>
      <c r="D48" s="198" t="s">
        <v>91</v>
      </c>
      <c r="E48" s="195" t="s">
        <v>92</v>
      </c>
      <c r="F48" s="204">
        <v>6760.6109738412624</v>
      </c>
      <c r="G48" s="204">
        <v>6544.378459658461</v>
      </c>
      <c r="H48" s="204">
        <v>6617.1588520873174</v>
      </c>
      <c r="I48" s="204">
        <v>6942.777655692289</v>
      </c>
      <c r="J48" s="204">
        <v>6988.8555864181699</v>
      </c>
      <c r="K48" s="204">
        <v>6911.4565200412644</v>
      </c>
      <c r="L48" s="204">
        <v>6606.3019851415293</v>
      </c>
      <c r="M48" s="205">
        <v>6068.4548527628385</v>
      </c>
    </row>
    <row r="49" spans="1:13">
      <c r="A49" t="s">
        <v>21</v>
      </c>
      <c r="B49" t="s">
        <v>37</v>
      </c>
      <c r="C49" t="s">
        <v>57</v>
      </c>
      <c r="D49" s="198" t="s">
        <v>93</v>
      </c>
      <c r="E49" s="195" t="s">
        <v>94</v>
      </c>
      <c r="F49" s="204">
        <v>5142.5253817491066</v>
      </c>
      <c r="G49" s="204">
        <v>5429.8587603408141</v>
      </c>
      <c r="H49" s="204">
        <v>5682.5623438962557</v>
      </c>
      <c r="I49" s="204">
        <v>5776.8226299980261</v>
      </c>
      <c r="J49" s="204">
        <v>5900.1750938595596</v>
      </c>
      <c r="K49" s="204">
        <v>5877.0431743230338</v>
      </c>
      <c r="L49" s="204">
        <v>6084.5675856563657</v>
      </c>
      <c r="M49" s="205">
        <v>5721.854219438409</v>
      </c>
    </row>
    <row r="50" spans="1:13">
      <c r="A50" t="s">
        <v>21</v>
      </c>
      <c r="B50" t="s">
        <v>39</v>
      </c>
      <c r="C50" t="s">
        <v>55</v>
      </c>
      <c r="D50" s="198" t="s">
        <v>95</v>
      </c>
      <c r="E50" s="195" t="s">
        <v>96</v>
      </c>
      <c r="F50" s="204">
        <v>10296.471967948255</v>
      </c>
      <c r="G50" s="204">
        <v>10252.942937654436</v>
      </c>
      <c r="H50" s="204">
        <v>10804.203039103824</v>
      </c>
      <c r="I50" s="204">
        <v>10709.452713320845</v>
      </c>
      <c r="J50" s="204">
        <v>10680.518878901781</v>
      </c>
      <c r="K50" s="204">
        <v>10774.523649936233</v>
      </c>
      <c r="L50" s="204">
        <v>10964.505635985175</v>
      </c>
      <c r="M50" s="205">
        <v>10678.759153452853</v>
      </c>
    </row>
    <row r="51" spans="1:13">
      <c r="A51" t="s">
        <v>19</v>
      </c>
      <c r="B51" t="s">
        <v>35</v>
      </c>
      <c r="C51" t="s">
        <v>63</v>
      </c>
      <c r="D51" s="198" t="s">
        <v>97</v>
      </c>
      <c r="E51" s="195" t="s">
        <v>98</v>
      </c>
      <c r="F51" s="204">
        <v>6581.4573631517269</v>
      </c>
      <c r="G51" s="204">
        <v>7042.714901926327</v>
      </c>
      <c r="H51" s="204">
        <v>6553.0350276685467</v>
      </c>
      <c r="I51" s="204">
        <v>6299.1774305215131</v>
      </c>
      <c r="J51" s="204">
        <v>6572.0816895959088</v>
      </c>
      <c r="K51" s="204">
        <v>6687.246652810778</v>
      </c>
      <c r="L51" s="204">
        <v>6551.8408723104303</v>
      </c>
      <c r="M51" s="205">
        <v>6747.095854739162</v>
      </c>
    </row>
    <row r="52" spans="1:13">
      <c r="A52" t="s">
        <v>21</v>
      </c>
      <c r="B52" t="s">
        <v>37</v>
      </c>
      <c r="C52" t="s">
        <v>59</v>
      </c>
      <c r="D52" s="198" t="s">
        <v>99</v>
      </c>
      <c r="E52" s="195" t="s">
        <v>100</v>
      </c>
      <c r="F52" s="204">
        <v>11262.256571973207</v>
      </c>
      <c r="G52" s="204">
        <v>11335.964116093519</v>
      </c>
      <c r="H52" s="204">
        <v>12405.181971057893</v>
      </c>
      <c r="I52" s="204">
        <v>11693.174033372001</v>
      </c>
      <c r="J52" s="204">
        <v>11496.895913460163</v>
      </c>
      <c r="K52" s="204">
        <v>11774.902966522055</v>
      </c>
      <c r="L52" s="204">
        <v>12174.63873954289</v>
      </c>
      <c r="M52" s="205">
        <v>12024.578300165293</v>
      </c>
    </row>
    <row r="53" spans="1:13">
      <c r="A53" t="s">
        <v>15</v>
      </c>
      <c r="B53" t="s">
        <v>25</v>
      </c>
      <c r="C53" t="s">
        <v>469</v>
      </c>
      <c r="D53" s="198" t="s">
        <v>101</v>
      </c>
      <c r="E53" s="195" t="s">
        <v>102</v>
      </c>
      <c r="F53" s="204">
        <v>5001.5356842474157</v>
      </c>
      <c r="G53" s="204">
        <v>4834.0977063050123</v>
      </c>
      <c r="H53" s="204">
        <v>4886.6702147523192</v>
      </c>
      <c r="I53" s="204">
        <v>4785.6691955250426</v>
      </c>
      <c r="J53" s="204">
        <v>4904.3736499502766</v>
      </c>
      <c r="K53" s="204">
        <v>4947.1731516252839</v>
      </c>
      <c r="L53" s="204">
        <v>5355.8538020147262</v>
      </c>
      <c r="M53" s="205">
        <v>5000.5791000327399</v>
      </c>
    </row>
    <row r="54" spans="1:13">
      <c r="A54" t="s">
        <v>15</v>
      </c>
      <c r="B54" t="s">
        <v>27</v>
      </c>
      <c r="C54" t="s">
        <v>41</v>
      </c>
      <c r="D54" s="198" t="s">
        <v>103</v>
      </c>
      <c r="E54" s="195" t="s">
        <v>104</v>
      </c>
      <c r="F54" s="204">
        <v>6129.8713230026797</v>
      </c>
      <c r="G54" s="204">
        <v>5838.2253417857928</v>
      </c>
      <c r="H54" s="204">
        <v>6257.3574873451307</v>
      </c>
      <c r="I54" s="204">
        <v>6129.2191012125058</v>
      </c>
      <c r="J54" s="204">
        <v>6104.3730790271884</v>
      </c>
      <c r="K54" s="204">
        <v>6080.7647946691504</v>
      </c>
      <c r="L54" s="204">
        <v>6316.1150734582106</v>
      </c>
      <c r="M54" s="205">
        <v>6291.004421669375</v>
      </c>
    </row>
    <row r="55" spans="1:13">
      <c r="A55" t="s">
        <v>17</v>
      </c>
      <c r="B55" t="s">
        <v>33</v>
      </c>
      <c r="C55" t="s">
        <v>53</v>
      </c>
      <c r="D55" s="198" t="s">
        <v>105</v>
      </c>
      <c r="E55" s="195" t="s">
        <v>106</v>
      </c>
      <c r="F55" s="204">
        <v>14532.521359772609</v>
      </c>
      <c r="G55" s="204">
        <v>14890.028228219378</v>
      </c>
      <c r="H55" s="204">
        <v>15821.28082885708</v>
      </c>
      <c r="I55" s="204">
        <v>15491.400659283681</v>
      </c>
      <c r="J55" s="204">
        <v>15225.404686061665</v>
      </c>
      <c r="K55" s="204">
        <v>15243.405628239791</v>
      </c>
      <c r="L55" s="204">
        <v>15060.600670580479</v>
      </c>
      <c r="M55" s="205">
        <v>15687.024604619222</v>
      </c>
    </row>
    <row r="56" spans="1:13">
      <c r="A56" t="s">
        <v>19</v>
      </c>
      <c r="B56" t="s">
        <v>35</v>
      </c>
      <c r="C56" t="s">
        <v>63</v>
      </c>
      <c r="D56" s="198" t="s">
        <v>107</v>
      </c>
      <c r="E56" s="195" t="s">
        <v>108</v>
      </c>
      <c r="F56" s="204">
        <v>4053.020636712919</v>
      </c>
      <c r="G56" s="204">
        <v>3940.7202798202429</v>
      </c>
      <c r="H56" s="204">
        <v>4144.0216166816481</v>
      </c>
      <c r="I56" s="204">
        <v>4088.0892660227264</v>
      </c>
      <c r="J56" s="204">
        <v>4196.8764842044948</v>
      </c>
      <c r="K56" s="204">
        <v>3978.394635208299</v>
      </c>
      <c r="L56" s="204">
        <v>4403.400106839068</v>
      </c>
      <c r="M56" s="205">
        <v>4277.7150767101684</v>
      </c>
    </row>
    <row r="57" spans="1:13">
      <c r="A57" t="s">
        <v>17</v>
      </c>
      <c r="B57" t="s">
        <v>33</v>
      </c>
      <c r="C57" t="s">
        <v>51</v>
      </c>
      <c r="D57" s="198" t="s">
        <v>109</v>
      </c>
      <c r="E57" s="195" t="s">
        <v>110</v>
      </c>
      <c r="F57" s="204">
        <v>6084.6472930272193</v>
      </c>
      <c r="G57" s="204">
        <v>6037.7583889440939</v>
      </c>
      <c r="H57" s="204">
        <v>6382.5619036897888</v>
      </c>
      <c r="I57" s="204">
        <v>6474.3639017935529</v>
      </c>
      <c r="J57" s="204">
        <v>6473.1720342315966</v>
      </c>
      <c r="K57" s="204">
        <v>6585.4871140539035</v>
      </c>
      <c r="L57" s="204">
        <v>6925.0242844017048</v>
      </c>
      <c r="M57" s="205">
        <v>7245.812094887302</v>
      </c>
    </row>
    <row r="58" spans="1:13">
      <c r="A58" t="s">
        <v>15</v>
      </c>
      <c r="B58" t="s">
        <v>25</v>
      </c>
      <c r="C58" t="s">
        <v>45</v>
      </c>
      <c r="D58" s="198" t="s">
        <v>111</v>
      </c>
      <c r="E58" s="195" t="s">
        <v>112</v>
      </c>
      <c r="F58" s="204">
        <v>10341.713515356822</v>
      </c>
      <c r="G58" s="204">
        <v>10664.393670642425</v>
      </c>
      <c r="H58" s="204">
        <v>11617.59065250299</v>
      </c>
      <c r="I58" s="204">
        <v>11100.771861988578</v>
      </c>
      <c r="J58" s="204">
        <v>10689.735258092227</v>
      </c>
      <c r="K58" s="204">
        <v>10587.94326847449</v>
      </c>
      <c r="L58" s="204">
        <v>10875.29731239769</v>
      </c>
      <c r="M58" s="205">
        <v>10279.760839668583</v>
      </c>
    </row>
    <row r="59" spans="1:13">
      <c r="A59" t="s">
        <v>15</v>
      </c>
      <c r="B59" t="s">
        <v>25</v>
      </c>
      <c r="C59" t="s">
        <v>45</v>
      </c>
      <c r="D59" s="198" t="s">
        <v>113</v>
      </c>
      <c r="E59" s="195" t="s">
        <v>114</v>
      </c>
      <c r="F59" s="204">
        <v>10030.289522700148</v>
      </c>
      <c r="G59" s="204">
        <v>9737.6398926509464</v>
      </c>
      <c r="H59" s="204">
        <v>10564.653150644643</v>
      </c>
      <c r="I59" s="204">
        <v>10143.968939092098</v>
      </c>
      <c r="J59" s="204">
        <v>10362.638642416767</v>
      </c>
      <c r="K59" s="204">
        <v>10437.10923954869</v>
      </c>
      <c r="L59" s="204">
        <v>10454.498892420843</v>
      </c>
      <c r="M59" s="205">
        <v>10184.220265817583</v>
      </c>
    </row>
    <row r="60" spans="1:13">
      <c r="A60" t="s">
        <v>19</v>
      </c>
      <c r="B60" t="s">
        <v>35</v>
      </c>
      <c r="C60" t="s">
        <v>63</v>
      </c>
      <c r="D60" s="198" t="s">
        <v>115</v>
      </c>
      <c r="E60" s="195" t="s">
        <v>116</v>
      </c>
      <c r="F60" s="204">
        <v>132.31426205168466</v>
      </c>
      <c r="G60" s="204">
        <v>130.0500421182598</v>
      </c>
      <c r="H60" s="204">
        <v>140.8973887523172</v>
      </c>
      <c r="I60" s="204">
        <v>139.4358289026984</v>
      </c>
      <c r="J60" s="204">
        <v>142.90863740193549</v>
      </c>
      <c r="K60" s="204">
        <v>142.41045382051172</v>
      </c>
      <c r="L60" s="204">
        <v>147.31004084025358</v>
      </c>
      <c r="M60" s="205">
        <v>142.74085093989652</v>
      </c>
    </row>
    <row r="61" spans="1:13">
      <c r="A61" t="s">
        <v>21</v>
      </c>
      <c r="B61" t="s">
        <v>39</v>
      </c>
      <c r="C61" t="s">
        <v>55</v>
      </c>
      <c r="D61" s="198" t="s">
        <v>117</v>
      </c>
      <c r="E61" s="195" t="s">
        <v>118</v>
      </c>
      <c r="F61" s="204">
        <v>13319.418061813631</v>
      </c>
      <c r="G61" s="204">
        <v>13364.526923312318</v>
      </c>
      <c r="H61" s="204">
        <v>14143.750659406747</v>
      </c>
      <c r="I61" s="204">
        <v>14599.473913433647</v>
      </c>
      <c r="J61" s="204">
        <v>14441.811667370474</v>
      </c>
      <c r="K61" s="204">
        <v>14245.815698493765</v>
      </c>
      <c r="L61" s="204">
        <v>14819.381081624211</v>
      </c>
      <c r="M61" s="205">
        <v>14195.678217783508</v>
      </c>
    </row>
    <row r="62" spans="1:13">
      <c r="A62" t="s">
        <v>15</v>
      </c>
      <c r="B62" t="s">
        <v>23</v>
      </c>
      <c r="C62" t="s">
        <v>43</v>
      </c>
      <c r="D62" s="198" t="s">
        <v>119</v>
      </c>
      <c r="E62" s="195" t="s">
        <v>120</v>
      </c>
      <c r="F62" s="204">
        <v>15141.395833035076</v>
      </c>
      <c r="G62" s="204">
        <v>15164.705808777058</v>
      </c>
      <c r="H62" s="204">
        <v>15326.529162531184</v>
      </c>
      <c r="I62" s="204">
        <v>15578.639365355722</v>
      </c>
      <c r="J62" s="204">
        <v>15855.609622997707</v>
      </c>
      <c r="K62" s="204">
        <v>15490.885650654884</v>
      </c>
      <c r="L62" s="204">
        <v>15935.405419537137</v>
      </c>
      <c r="M62" s="205">
        <v>15876.153826526714</v>
      </c>
    </row>
    <row r="63" spans="1:13">
      <c r="A63" t="s">
        <v>17</v>
      </c>
      <c r="B63" t="s">
        <v>31</v>
      </c>
      <c r="C63" t="s">
        <v>49</v>
      </c>
      <c r="D63" s="198" t="s">
        <v>121</v>
      </c>
      <c r="E63" s="195" t="s">
        <v>122</v>
      </c>
      <c r="F63" s="204">
        <v>7915.3776090486699</v>
      </c>
      <c r="G63" s="204">
        <v>9117.9068664193601</v>
      </c>
      <c r="H63" s="204">
        <v>9397.1335582844058</v>
      </c>
      <c r="I63" s="204">
        <v>9116.0004266127653</v>
      </c>
      <c r="J63" s="204">
        <v>8986.5605657734886</v>
      </c>
      <c r="K63" s="204">
        <v>9285.0816477410717</v>
      </c>
      <c r="L63" s="204">
        <v>9258.8612706052063</v>
      </c>
      <c r="M63" s="205">
        <v>8999.692501128382</v>
      </c>
    </row>
    <row r="64" spans="1:13">
      <c r="A64" t="s">
        <v>19</v>
      </c>
      <c r="B64" t="s">
        <v>35</v>
      </c>
      <c r="C64" t="s">
        <v>63</v>
      </c>
      <c r="D64" s="198" t="s">
        <v>123</v>
      </c>
      <c r="E64" s="195" t="s">
        <v>124</v>
      </c>
      <c r="F64" s="204">
        <v>9449.5656027643727</v>
      </c>
      <c r="G64" s="204">
        <v>9453.0374990611508</v>
      </c>
      <c r="H64" s="204">
        <v>9722.9007327885629</v>
      </c>
      <c r="I64" s="204">
        <v>9807.2252531402519</v>
      </c>
      <c r="J64" s="204">
        <v>9387.6758818024464</v>
      </c>
      <c r="K64" s="204">
        <v>9089.9784762773361</v>
      </c>
      <c r="L64" s="204">
        <v>9626.6122976052411</v>
      </c>
      <c r="M64" s="205">
        <v>9353.9281204706294</v>
      </c>
    </row>
    <row r="65" spans="1:13">
      <c r="A65" t="s">
        <v>15</v>
      </c>
      <c r="B65" t="s">
        <v>25</v>
      </c>
      <c r="C65" t="s">
        <v>43</v>
      </c>
      <c r="D65" s="198" t="s">
        <v>125</v>
      </c>
      <c r="E65" s="195" t="s">
        <v>126</v>
      </c>
      <c r="F65" s="204">
        <v>14168.748380583236</v>
      </c>
      <c r="G65" s="204">
        <v>13992.305127787899</v>
      </c>
      <c r="H65" s="204">
        <v>14489.511348065891</v>
      </c>
      <c r="I65" s="204">
        <v>13740.029963478037</v>
      </c>
      <c r="J65" s="204">
        <v>13750.175111715027</v>
      </c>
      <c r="K65" s="204">
        <v>13837.034778674135</v>
      </c>
      <c r="L65" s="204">
        <v>14459.486286410749</v>
      </c>
      <c r="M65" s="205">
        <v>13806.650842698151</v>
      </c>
    </row>
    <row r="66" spans="1:13">
      <c r="A66" t="s">
        <v>15</v>
      </c>
      <c r="B66" t="s">
        <v>23</v>
      </c>
      <c r="C66" t="s">
        <v>43</v>
      </c>
      <c r="D66" s="198" t="s">
        <v>127</v>
      </c>
      <c r="E66" s="195" t="s">
        <v>128</v>
      </c>
      <c r="F66" s="204">
        <v>3099.0786077107709</v>
      </c>
      <c r="G66" s="204">
        <v>3088.7876633549249</v>
      </c>
      <c r="H66" s="204">
        <v>3445.9922696692543</v>
      </c>
      <c r="I66" s="204">
        <v>3217.1727428355043</v>
      </c>
      <c r="J66" s="204">
        <v>3189.0497250856497</v>
      </c>
      <c r="K66" s="204">
        <v>3207.597996655008</v>
      </c>
      <c r="L66" s="204">
        <v>3293.146641895763</v>
      </c>
      <c r="M66" s="205">
        <v>3234.0702605469273</v>
      </c>
    </row>
    <row r="67" spans="1:13">
      <c r="A67" t="s">
        <v>17</v>
      </c>
      <c r="B67" t="s">
        <v>29</v>
      </c>
      <c r="C67" t="s">
        <v>47</v>
      </c>
      <c r="D67" s="198" t="s">
        <v>129</v>
      </c>
      <c r="E67" s="195" t="s">
        <v>130</v>
      </c>
      <c r="F67" s="204">
        <v>6534.8358560401466</v>
      </c>
      <c r="G67" s="204">
        <v>6444.7140008388569</v>
      </c>
      <c r="H67" s="204">
        <v>6637.9753125482885</v>
      </c>
      <c r="I67" s="204">
        <v>6572.887306014024</v>
      </c>
      <c r="J67" s="204">
        <v>6548.8548112936805</v>
      </c>
      <c r="K67" s="204">
        <v>6440.2079080787926</v>
      </c>
      <c r="L67" s="204">
        <v>6651.9942678018224</v>
      </c>
      <c r="M67" s="205">
        <v>6782.1702808703512</v>
      </c>
    </row>
    <row r="68" spans="1:13">
      <c r="A68" t="s">
        <v>17</v>
      </c>
      <c r="B68" t="s">
        <v>29</v>
      </c>
      <c r="C68" t="s">
        <v>47</v>
      </c>
      <c r="D68" s="198" t="s">
        <v>131</v>
      </c>
      <c r="E68" s="195" t="s">
        <v>132</v>
      </c>
      <c r="F68" s="204">
        <v>21579.929015610505</v>
      </c>
      <c r="G68" s="204">
        <v>21145.20819523227</v>
      </c>
      <c r="H68" s="204">
        <v>21840.743521239325</v>
      </c>
      <c r="I68" s="204">
        <v>22055.770375031294</v>
      </c>
      <c r="J68" s="204">
        <v>21932.131601939716</v>
      </c>
      <c r="K68" s="204">
        <v>21455.729930584726</v>
      </c>
      <c r="L68" s="204">
        <v>22350.365061295284</v>
      </c>
      <c r="M68" s="205">
        <v>22623.356938273588</v>
      </c>
    </row>
    <row r="69" spans="1:13">
      <c r="A69" t="s">
        <v>21</v>
      </c>
      <c r="B69" t="s">
        <v>39</v>
      </c>
      <c r="C69" t="s">
        <v>55</v>
      </c>
      <c r="D69" s="198" t="s">
        <v>133</v>
      </c>
      <c r="E69" s="195" t="s">
        <v>134</v>
      </c>
      <c r="F69" s="204">
        <v>19534.554469469429</v>
      </c>
      <c r="G69" s="204">
        <v>19439.095734492043</v>
      </c>
      <c r="H69" s="204">
        <v>20593.135307374694</v>
      </c>
      <c r="I69" s="204">
        <v>20676.44516794616</v>
      </c>
      <c r="J69" s="204">
        <v>20327.354244368868</v>
      </c>
      <c r="K69" s="204">
        <v>19895.344329263684</v>
      </c>
      <c r="L69" s="204">
        <v>20903.018907247169</v>
      </c>
      <c r="M69" s="205">
        <v>21128.481555203012</v>
      </c>
    </row>
    <row r="70" spans="1:13">
      <c r="A70" t="s">
        <v>15</v>
      </c>
      <c r="B70" t="s">
        <v>27</v>
      </c>
      <c r="C70" t="s">
        <v>41</v>
      </c>
      <c r="D70" s="198" t="s">
        <v>135</v>
      </c>
      <c r="E70" s="195" t="s">
        <v>136</v>
      </c>
      <c r="F70" s="204">
        <v>8869.6917370022366</v>
      </c>
      <c r="G70" s="204">
        <v>9027.6319987948973</v>
      </c>
      <c r="H70" s="204">
        <v>9146.2736855851126</v>
      </c>
      <c r="I70" s="204">
        <v>9701.0841598054321</v>
      </c>
      <c r="J70" s="204">
        <v>9446.693069975523</v>
      </c>
      <c r="K70" s="204">
        <v>9402.1314811040029</v>
      </c>
      <c r="L70" s="204">
        <v>9514.9958997440062</v>
      </c>
      <c r="M70" s="205">
        <v>9412.7044305700056</v>
      </c>
    </row>
    <row r="71" spans="1:13">
      <c r="A71" t="s">
        <v>21</v>
      </c>
      <c r="B71" t="s">
        <v>39</v>
      </c>
      <c r="C71" t="s">
        <v>61</v>
      </c>
      <c r="D71" s="198" t="s">
        <v>137</v>
      </c>
      <c r="E71" s="195" t="s">
        <v>138</v>
      </c>
      <c r="F71" s="204">
        <v>11257.723335608291</v>
      </c>
      <c r="G71" s="204">
        <v>11461.348070706124</v>
      </c>
      <c r="H71" s="204">
        <v>12627.744718200081</v>
      </c>
      <c r="I71" s="204">
        <v>12783.852367597508</v>
      </c>
      <c r="J71" s="204">
        <v>12563.428930111688</v>
      </c>
      <c r="K71" s="204">
        <v>12383.805070763523</v>
      </c>
      <c r="L71" s="204">
        <v>13195.556295563631</v>
      </c>
      <c r="M71" s="205">
        <v>13157.377600245893</v>
      </c>
    </row>
    <row r="72" spans="1:13">
      <c r="A72" t="s">
        <v>17</v>
      </c>
      <c r="B72" t="s">
        <v>31</v>
      </c>
      <c r="C72" t="s">
        <v>49</v>
      </c>
      <c r="D72" s="198" t="s">
        <v>139</v>
      </c>
      <c r="E72" s="195" t="s">
        <v>140</v>
      </c>
      <c r="F72" s="204">
        <v>10338.39206083335</v>
      </c>
      <c r="G72" s="204">
        <v>9923.7003765306563</v>
      </c>
      <c r="H72" s="204">
        <v>10775.444779226917</v>
      </c>
      <c r="I72" s="204">
        <v>11029.544958475059</v>
      </c>
      <c r="J72" s="204">
        <v>10870.076495797291</v>
      </c>
      <c r="K72" s="204">
        <v>10753.472050916916</v>
      </c>
      <c r="L72" s="204">
        <v>10792.693915051757</v>
      </c>
      <c r="M72" s="205">
        <v>10699.511155594206</v>
      </c>
    </row>
    <row r="73" spans="1:13">
      <c r="A73" t="s">
        <v>19</v>
      </c>
      <c r="B73" t="s">
        <v>35</v>
      </c>
      <c r="C73" t="s">
        <v>63</v>
      </c>
      <c r="D73" s="198" t="s">
        <v>141</v>
      </c>
      <c r="E73" s="195" t="s">
        <v>142</v>
      </c>
      <c r="F73" s="204">
        <v>8639.9344757612398</v>
      </c>
      <c r="G73" s="204">
        <v>8234.6548668011237</v>
      </c>
      <c r="H73" s="204">
        <v>8720.7766487089775</v>
      </c>
      <c r="I73" s="204">
        <v>8899.2433276187203</v>
      </c>
      <c r="J73" s="204">
        <v>8826.2844355380548</v>
      </c>
      <c r="K73" s="204">
        <v>8834.5288463533998</v>
      </c>
      <c r="L73" s="204">
        <v>8295.5954284730888</v>
      </c>
      <c r="M73" s="205">
        <v>7811.2312885123811</v>
      </c>
    </row>
    <row r="74" spans="1:13">
      <c r="A74" t="s">
        <v>15</v>
      </c>
      <c r="B74" t="s">
        <v>27</v>
      </c>
      <c r="C74" t="s">
        <v>41</v>
      </c>
      <c r="D74" s="198" t="s">
        <v>143</v>
      </c>
      <c r="E74" s="195" t="s">
        <v>144</v>
      </c>
      <c r="F74" s="204">
        <v>7334.3594608315307</v>
      </c>
      <c r="G74" s="204">
        <v>7583.8806715638266</v>
      </c>
      <c r="H74" s="204">
        <v>7955.4309921061613</v>
      </c>
      <c r="I74" s="204">
        <v>8240.4207777513875</v>
      </c>
      <c r="J74" s="204">
        <v>8011.3300460593537</v>
      </c>
      <c r="K74" s="204">
        <v>8025.0770426754189</v>
      </c>
      <c r="L74" s="204">
        <v>8165.4165910661977</v>
      </c>
      <c r="M74" s="205">
        <v>7929.1888077579915</v>
      </c>
    </row>
    <row r="75" spans="1:13">
      <c r="A75" t="s">
        <v>21</v>
      </c>
      <c r="B75" t="s">
        <v>37</v>
      </c>
      <c r="C75" t="s">
        <v>57</v>
      </c>
      <c r="D75" s="198" t="s">
        <v>145</v>
      </c>
      <c r="E75" s="195" t="s">
        <v>146</v>
      </c>
      <c r="F75" s="204">
        <v>13132.487387524943</v>
      </c>
      <c r="G75" s="204">
        <v>13158.256372845488</v>
      </c>
      <c r="H75" s="204">
        <v>13023.842311254159</v>
      </c>
      <c r="I75" s="204">
        <v>13161.490595845638</v>
      </c>
      <c r="J75" s="204">
        <v>13381.479351435359</v>
      </c>
      <c r="K75" s="204">
        <v>12676.767195727392</v>
      </c>
      <c r="L75" s="204">
        <v>13420.184369771618</v>
      </c>
      <c r="M75" s="205">
        <v>13047.869589702434</v>
      </c>
    </row>
    <row r="76" spans="1:13">
      <c r="A76" t="s">
        <v>19</v>
      </c>
      <c r="B76" t="s">
        <v>35</v>
      </c>
      <c r="C76" t="s">
        <v>63</v>
      </c>
      <c r="D76" s="198" t="s">
        <v>147</v>
      </c>
      <c r="E76" s="195" t="s">
        <v>148</v>
      </c>
      <c r="F76" s="204">
        <v>7503.7133505493066</v>
      </c>
      <c r="G76" s="204">
        <v>7419.0654101931405</v>
      </c>
      <c r="H76" s="204">
        <v>7854.8786092995233</v>
      </c>
      <c r="I76" s="204">
        <v>7482.0054125524866</v>
      </c>
      <c r="J76" s="204">
        <v>7064.4724199593293</v>
      </c>
      <c r="K76" s="204">
        <v>7425.0691157090705</v>
      </c>
      <c r="L76" s="204">
        <v>7577.7147928767945</v>
      </c>
      <c r="M76" s="205">
        <v>7419.3890239544517</v>
      </c>
    </row>
    <row r="77" spans="1:13">
      <c r="A77" t="s">
        <v>17</v>
      </c>
      <c r="B77" t="s">
        <v>33</v>
      </c>
      <c r="C77" t="s">
        <v>53</v>
      </c>
      <c r="D77" s="198" t="s">
        <v>149</v>
      </c>
      <c r="E77" s="195" t="s">
        <v>150</v>
      </c>
      <c r="F77" s="204">
        <v>35113.280269903298</v>
      </c>
      <c r="G77" s="204">
        <v>34919.211772448689</v>
      </c>
      <c r="H77" s="204">
        <v>35784.789141863897</v>
      </c>
      <c r="I77" s="204">
        <v>35858.149780239459</v>
      </c>
      <c r="J77" s="204">
        <v>34541.003541364371</v>
      </c>
      <c r="K77" s="204">
        <v>34548.894660742502</v>
      </c>
      <c r="L77" s="204">
        <v>36196.259158691268</v>
      </c>
      <c r="M77" s="205">
        <v>36090.581734545856</v>
      </c>
    </row>
    <row r="78" spans="1:13">
      <c r="A78" t="s">
        <v>15</v>
      </c>
      <c r="B78" t="s">
        <v>23</v>
      </c>
      <c r="C78" t="s">
        <v>43</v>
      </c>
      <c r="D78" s="198" t="s">
        <v>151</v>
      </c>
      <c r="E78" s="195" t="s">
        <v>152</v>
      </c>
      <c r="F78" s="204">
        <v>5887.8361552997758</v>
      </c>
      <c r="G78" s="204">
        <v>5693.307475682931</v>
      </c>
      <c r="H78" s="204">
        <v>5597.89486459209</v>
      </c>
      <c r="I78" s="204">
        <v>5534.7457158079851</v>
      </c>
      <c r="J78" s="204">
        <v>5447.4487085287274</v>
      </c>
      <c r="K78" s="204">
        <v>5492.2831478029802</v>
      </c>
      <c r="L78" s="204">
        <v>5668.1735088434752</v>
      </c>
      <c r="M78" s="205">
        <v>5480.7039707510548</v>
      </c>
    </row>
    <row r="79" spans="1:13">
      <c r="A79" t="s">
        <v>21</v>
      </c>
      <c r="B79" t="s">
        <v>39</v>
      </c>
      <c r="C79" t="s">
        <v>59</v>
      </c>
      <c r="D79" s="198" t="s">
        <v>153</v>
      </c>
      <c r="E79" s="195" t="s">
        <v>154</v>
      </c>
      <c r="F79" s="204">
        <v>13475.384899921011</v>
      </c>
      <c r="G79" s="204">
        <v>13936.123653767352</v>
      </c>
      <c r="H79" s="204">
        <v>14903.614995925094</v>
      </c>
      <c r="I79" s="204">
        <v>14642.31832340238</v>
      </c>
      <c r="J79" s="204">
        <v>14517.648745289594</v>
      </c>
      <c r="K79" s="204">
        <v>13873.416081579286</v>
      </c>
      <c r="L79" s="204">
        <v>13946.286587608425</v>
      </c>
      <c r="M79" s="205">
        <v>13294.269130440594</v>
      </c>
    </row>
    <row r="80" spans="1:13">
      <c r="A80" t="s">
        <v>19</v>
      </c>
      <c r="B80" t="s">
        <v>35</v>
      </c>
      <c r="C80" t="s">
        <v>63</v>
      </c>
      <c r="D80" s="198" t="s">
        <v>155</v>
      </c>
      <c r="E80" s="195" t="s">
        <v>156</v>
      </c>
      <c r="F80" s="204">
        <v>6549.1502097156554</v>
      </c>
      <c r="G80" s="204">
        <v>6457.6860667715828</v>
      </c>
      <c r="H80" s="204">
        <v>6489.5379019565271</v>
      </c>
      <c r="I80" s="204">
        <v>6672.4007492802848</v>
      </c>
      <c r="J80" s="204">
        <v>6239.4527123999005</v>
      </c>
      <c r="K80" s="204">
        <v>6834.0602241057895</v>
      </c>
      <c r="L80" s="204">
        <v>6963.4262649408611</v>
      </c>
      <c r="M80" s="205">
        <v>6664.0825623126966</v>
      </c>
    </row>
    <row r="81" spans="1:13">
      <c r="A81" t="s">
        <v>19</v>
      </c>
      <c r="B81" t="s">
        <v>35</v>
      </c>
      <c r="C81" t="s">
        <v>63</v>
      </c>
      <c r="D81" s="198" t="s">
        <v>157</v>
      </c>
      <c r="E81" s="195" t="s">
        <v>158</v>
      </c>
      <c r="F81" s="204">
        <v>5065.0112156243122</v>
      </c>
      <c r="G81" s="204">
        <v>4958.212440397554</v>
      </c>
      <c r="H81" s="204">
        <v>5419.1415616065133</v>
      </c>
      <c r="I81" s="204">
        <v>5390.2582309015752</v>
      </c>
      <c r="J81" s="204">
        <v>5570.8337777734787</v>
      </c>
      <c r="K81" s="204">
        <v>5536.8130373232707</v>
      </c>
      <c r="L81" s="204">
        <v>5702.4723416673742</v>
      </c>
      <c r="M81" s="205">
        <v>5491.1010005724356</v>
      </c>
    </row>
    <row r="82" spans="1:13">
      <c r="A82" t="s">
        <v>15</v>
      </c>
      <c r="B82" t="s">
        <v>25</v>
      </c>
      <c r="C82" t="s">
        <v>45</v>
      </c>
      <c r="D82" s="198" t="s">
        <v>159</v>
      </c>
      <c r="E82" s="195" t="s">
        <v>160</v>
      </c>
      <c r="F82" s="204">
        <v>4475.4964698406829</v>
      </c>
      <c r="G82" s="204">
        <v>4389.9075034947919</v>
      </c>
      <c r="H82" s="204">
        <v>4489.8814979895296</v>
      </c>
      <c r="I82" s="204">
        <v>4511.8035132046662</v>
      </c>
      <c r="J82" s="204">
        <v>4692.7882228706003</v>
      </c>
      <c r="K82" s="204">
        <v>4754.573327262352</v>
      </c>
      <c r="L82" s="204">
        <v>4772.0043651754286</v>
      </c>
      <c r="M82" s="205">
        <v>4631.6201486517784</v>
      </c>
    </row>
    <row r="83" spans="1:13">
      <c r="A83" t="s">
        <v>19</v>
      </c>
      <c r="B83" t="s">
        <v>35</v>
      </c>
      <c r="C83" t="s">
        <v>63</v>
      </c>
      <c r="D83" s="198" t="s">
        <v>161</v>
      </c>
      <c r="E83" s="195" t="s">
        <v>162</v>
      </c>
      <c r="F83" s="204">
        <v>4326.545850472754</v>
      </c>
      <c r="G83" s="204">
        <v>4168.216246656576</v>
      </c>
      <c r="H83" s="204">
        <v>3967.4262938601109</v>
      </c>
      <c r="I83" s="204">
        <v>3893.2433854273868</v>
      </c>
      <c r="J83" s="204">
        <v>3885.1510336167948</v>
      </c>
      <c r="K83" s="204">
        <v>3917.5090485596547</v>
      </c>
      <c r="L83" s="204">
        <v>4128.4247936506326</v>
      </c>
      <c r="M83" s="205">
        <v>3933.055012278458</v>
      </c>
    </row>
    <row r="84" spans="1:13">
      <c r="A84" t="s">
        <v>21</v>
      </c>
      <c r="B84" t="s">
        <v>37</v>
      </c>
      <c r="C84" t="s">
        <v>61</v>
      </c>
      <c r="D84" s="198" t="s">
        <v>163</v>
      </c>
      <c r="E84" s="195" t="s">
        <v>164</v>
      </c>
      <c r="F84" s="204">
        <v>28815.093359386079</v>
      </c>
      <c r="G84" s="204">
        <v>28981.938805081329</v>
      </c>
      <c r="H84" s="204">
        <v>29757.162304591777</v>
      </c>
      <c r="I84" s="204">
        <v>30236.364219077099</v>
      </c>
      <c r="J84" s="204">
        <v>30682.974586369673</v>
      </c>
      <c r="K84" s="204">
        <v>31390.640696640661</v>
      </c>
      <c r="L84" s="204">
        <v>32375.639781062666</v>
      </c>
      <c r="M84" s="205">
        <v>32111.693178334404</v>
      </c>
    </row>
    <row r="85" spans="1:13">
      <c r="A85" t="s">
        <v>19</v>
      </c>
      <c r="B85" t="s">
        <v>35</v>
      </c>
      <c r="C85" t="s">
        <v>63</v>
      </c>
      <c r="D85" s="198" t="s">
        <v>165</v>
      </c>
      <c r="E85" s="195" t="s">
        <v>166</v>
      </c>
      <c r="F85" s="204">
        <v>5857.0846647365488</v>
      </c>
      <c r="G85" s="204">
        <v>5674.3646362562367</v>
      </c>
      <c r="H85" s="204">
        <v>5818.3854982152898</v>
      </c>
      <c r="I85" s="204">
        <v>5739.0124100048261</v>
      </c>
      <c r="J85" s="204">
        <v>5694.3103967427014</v>
      </c>
      <c r="K85" s="204">
        <v>5661.3968799082131</v>
      </c>
      <c r="L85" s="204">
        <v>5821.3396448159865</v>
      </c>
      <c r="M85" s="205">
        <v>5550.7552365782194</v>
      </c>
    </row>
    <row r="86" spans="1:13">
      <c r="A86" t="s">
        <v>19</v>
      </c>
      <c r="B86" t="s">
        <v>35</v>
      </c>
      <c r="C86" t="s">
        <v>63</v>
      </c>
      <c r="D86" s="198" t="s">
        <v>167</v>
      </c>
      <c r="E86" s="195" t="s">
        <v>168</v>
      </c>
      <c r="F86" s="204">
        <v>4890.5666434951063</v>
      </c>
      <c r="G86" s="204">
        <v>4762.1840096125698</v>
      </c>
      <c r="H86" s="204">
        <v>5207.240777189726</v>
      </c>
      <c r="I86" s="204">
        <v>5506.3076086795818</v>
      </c>
      <c r="J86" s="204">
        <v>5633.6184532788511</v>
      </c>
      <c r="K86" s="204">
        <v>5738.1584974938805</v>
      </c>
      <c r="L86" s="204">
        <v>5505.2258132685729</v>
      </c>
      <c r="M86" s="205">
        <v>5130.5713960491148</v>
      </c>
    </row>
    <row r="87" spans="1:13">
      <c r="A87" t="s">
        <v>15</v>
      </c>
      <c r="B87" t="s">
        <v>23</v>
      </c>
      <c r="C87" t="s">
        <v>43</v>
      </c>
      <c r="D87" s="198" t="s">
        <v>169</v>
      </c>
      <c r="E87" s="195" t="s">
        <v>170</v>
      </c>
      <c r="F87" s="204">
        <v>2768.9482543010777</v>
      </c>
      <c r="G87" s="204">
        <v>2826.8877199954968</v>
      </c>
      <c r="H87" s="204">
        <v>2978.4946335254544</v>
      </c>
      <c r="I87" s="204">
        <v>3221.5769473404525</v>
      </c>
      <c r="J87" s="204">
        <v>3139.0384693420356</v>
      </c>
      <c r="K87" s="204">
        <v>3161.3112243706632</v>
      </c>
      <c r="L87" s="204">
        <v>3272.3281107016232</v>
      </c>
      <c r="M87" s="205">
        <v>3264.4924446697792</v>
      </c>
    </row>
    <row r="88" spans="1:13">
      <c r="A88" t="s">
        <v>19</v>
      </c>
      <c r="B88" t="s">
        <v>35</v>
      </c>
      <c r="C88" t="s">
        <v>63</v>
      </c>
      <c r="D88" s="198" t="s">
        <v>171</v>
      </c>
      <c r="E88" s="195" t="s">
        <v>172</v>
      </c>
      <c r="F88" s="204">
        <v>6376.9142948835606</v>
      </c>
      <c r="G88" s="204">
        <v>6150.7425230896806</v>
      </c>
      <c r="H88" s="204">
        <v>6146.4491943839621</v>
      </c>
      <c r="I88" s="204">
        <v>6019.7795960407911</v>
      </c>
      <c r="J88" s="204">
        <v>6100.5892650007327</v>
      </c>
      <c r="K88" s="204">
        <v>5948.535863033695</v>
      </c>
      <c r="L88" s="204">
        <v>6400.7924327668761</v>
      </c>
      <c r="M88" s="205">
        <v>6278.598861346376</v>
      </c>
    </row>
    <row r="89" spans="1:13">
      <c r="A89" t="s">
        <v>17</v>
      </c>
      <c r="B89" t="s">
        <v>31</v>
      </c>
      <c r="C89" t="s">
        <v>49</v>
      </c>
      <c r="D89" s="198" t="s">
        <v>173</v>
      </c>
      <c r="E89" s="195" t="s">
        <v>174</v>
      </c>
      <c r="F89" s="204">
        <v>4195.5972796580654</v>
      </c>
      <c r="G89" s="204">
        <v>4298.729848527506</v>
      </c>
      <c r="H89" s="204">
        <v>4703.3989412118044</v>
      </c>
      <c r="I89" s="204">
        <v>4636.7720368437276</v>
      </c>
      <c r="J89" s="204">
        <v>4196.5883631503939</v>
      </c>
      <c r="K89" s="204">
        <v>4200.1703027725307</v>
      </c>
      <c r="L89" s="204">
        <v>4518.4955587044105</v>
      </c>
      <c r="M89" s="205">
        <v>4553.8202976971315</v>
      </c>
    </row>
    <row r="90" spans="1:13">
      <c r="A90" t="s">
        <v>17</v>
      </c>
      <c r="B90" t="s">
        <v>33</v>
      </c>
      <c r="C90" t="s">
        <v>51</v>
      </c>
      <c r="D90" s="198" t="s">
        <v>175</v>
      </c>
      <c r="E90" s="195" t="s">
        <v>176</v>
      </c>
      <c r="F90" s="204">
        <v>27156.070796377538</v>
      </c>
      <c r="G90" s="204">
        <v>27080.969164658905</v>
      </c>
      <c r="H90" s="204">
        <v>27027.275250531657</v>
      </c>
      <c r="I90" s="204">
        <v>25808.931964401807</v>
      </c>
      <c r="J90" s="204">
        <v>26432.042660099563</v>
      </c>
      <c r="K90" s="204">
        <v>26647.687846273133</v>
      </c>
      <c r="L90" s="204">
        <v>27943.466333413344</v>
      </c>
      <c r="M90" s="205">
        <v>26294.943605839973</v>
      </c>
    </row>
    <row r="91" spans="1:13">
      <c r="A91" t="s">
        <v>19</v>
      </c>
      <c r="B91" t="s">
        <v>35</v>
      </c>
      <c r="C91" t="s">
        <v>63</v>
      </c>
      <c r="D91" s="198" t="s">
        <v>177</v>
      </c>
      <c r="E91" s="195" t="s">
        <v>178</v>
      </c>
      <c r="F91" s="204">
        <v>6931.5954982760777</v>
      </c>
      <c r="G91" s="204">
        <v>6690.7963243814247</v>
      </c>
      <c r="H91" s="204">
        <v>6913.9550063539209</v>
      </c>
      <c r="I91" s="204">
        <v>6679.383551496192</v>
      </c>
      <c r="J91" s="204">
        <v>6443.6210948452008</v>
      </c>
      <c r="K91" s="204">
        <v>6367.8534629100768</v>
      </c>
      <c r="L91" s="204">
        <v>6286.4936819479581</v>
      </c>
      <c r="M91" s="205">
        <v>6507.1379471956589</v>
      </c>
    </row>
    <row r="92" spans="1:13">
      <c r="A92" t="s">
        <v>19</v>
      </c>
      <c r="B92" t="s">
        <v>35</v>
      </c>
      <c r="C92" t="s">
        <v>63</v>
      </c>
      <c r="D92" s="198" t="s">
        <v>179</v>
      </c>
      <c r="E92" s="195" t="s">
        <v>180</v>
      </c>
      <c r="F92" s="204">
        <v>6690.9250381072316</v>
      </c>
      <c r="G92" s="204">
        <v>6612.4601817708663</v>
      </c>
      <c r="H92" s="204">
        <v>7439.9865941843691</v>
      </c>
      <c r="I92" s="204">
        <v>7539.7506632352361</v>
      </c>
      <c r="J92" s="204">
        <v>7380.8642911971365</v>
      </c>
      <c r="K92" s="204">
        <v>7167.8370395743095</v>
      </c>
      <c r="L92" s="204">
        <v>7214.3252421288234</v>
      </c>
      <c r="M92" s="205">
        <v>6766.5119090725802</v>
      </c>
    </row>
    <row r="93" spans="1:13">
      <c r="A93" t="s">
        <v>21</v>
      </c>
      <c r="B93" t="s">
        <v>37</v>
      </c>
      <c r="C93" t="s">
        <v>61</v>
      </c>
      <c r="D93" s="198" t="s">
        <v>181</v>
      </c>
      <c r="E93" s="195" t="s">
        <v>182</v>
      </c>
      <c r="F93" s="204">
        <v>2982.9999999999995</v>
      </c>
      <c r="G93" s="204">
        <v>2947.9999999999995</v>
      </c>
      <c r="H93" s="204">
        <v>3186.9999999999995</v>
      </c>
      <c r="I93" s="204">
        <v>3195.9999999999995</v>
      </c>
      <c r="J93" s="204">
        <v>3143.9999999999995</v>
      </c>
      <c r="K93" s="204">
        <v>3079.9999999999995</v>
      </c>
      <c r="L93" s="204">
        <v>3258.9999999999995</v>
      </c>
      <c r="M93" s="205">
        <v>3132.9999999999995</v>
      </c>
    </row>
    <row r="94" spans="1:13">
      <c r="A94" t="s">
        <v>19</v>
      </c>
      <c r="B94" t="s">
        <v>35</v>
      </c>
      <c r="C94" t="s">
        <v>63</v>
      </c>
      <c r="D94" s="198" t="s">
        <v>183</v>
      </c>
      <c r="E94" s="195" t="s">
        <v>184</v>
      </c>
      <c r="F94" s="204">
        <v>4681.0402712451514</v>
      </c>
      <c r="G94" s="204">
        <v>4536.7918067827986</v>
      </c>
      <c r="H94" s="204">
        <v>4516.2079032052152</v>
      </c>
      <c r="I94" s="204">
        <v>4658.6772906686256</v>
      </c>
      <c r="J94" s="204">
        <v>4876.6161501064526</v>
      </c>
      <c r="K94" s="204">
        <v>4826.0853757630175</v>
      </c>
      <c r="L94" s="204">
        <v>4676.7971473385869</v>
      </c>
      <c r="M94" s="205">
        <v>4759.5782076423939</v>
      </c>
    </row>
    <row r="95" spans="1:13">
      <c r="A95" t="s">
        <v>19</v>
      </c>
      <c r="B95" t="s">
        <v>35</v>
      </c>
      <c r="C95" t="s">
        <v>63</v>
      </c>
      <c r="D95" s="198" t="s">
        <v>185</v>
      </c>
      <c r="E95" s="195" t="s">
        <v>186</v>
      </c>
      <c r="F95" s="204">
        <v>2979.7756976024471</v>
      </c>
      <c r="G95" s="204">
        <v>2961.6333982288593</v>
      </c>
      <c r="H95" s="204">
        <v>2745.5060485013132</v>
      </c>
      <c r="I95" s="204">
        <v>2610.2981722391651</v>
      </c>
      <c r="J95" s="204">
        <v>2665.7561309458088</v>
      </c>
      <c r="K95" s="204">
        <v>2691.595570783792</v>
      </c>
      <c r="L95" s="204">
        <v>2790.8791713371184</v>
      </c>
      <c r="M95" s="205">
        <v>2786.0277442484239</v>
      </c>
    </row>
    <row r="96" spans="1:13">
      <c r="A96" t="s">
        <v>21</v>
      </c>
      <c r="B96" t="s">
        <v>37</v>
      </c>
      <c r="C96" t="s">
        <v>57</v>
      </c>
      <c r="D96" s="198" t="s">
        <v>187</v>
      </c>
      <c r="E96" s="195" t="s">
        <v>188</v>
      </c>
      <c r="F96" s="204">
        <v>36803.65449475139</v>
      </c>
      <c r="G96" s="204">
        <v>37358.466567444098</v>
      </c>
      <c r="H96" s="204">
        <v>38930.394932919618</v>
      </c>
      <c r="I96" s="204">
        <v>39192.397288626562</v>
      </c>
      <c r="J96" s="204">
        <v>38895.785994547827</v>
      </c>
      <c r="K96" s="204">
        <v>37687.632773545993</v>
      </c>
      <c r="L96" s="204">
        <v>39067.935686681114</v>
      </c>
      <c r="M96" s="205">
        <v>38523.790885588664</v>
      </c>
    </row>
    <row r="97" spans="1:13">
      <c r="A97" t="s">
        <v>15</v>
      </c>
      <c r="B97" t="s">
        <v>27</v>
      </c>
      <c r="C97" t="s">
        <v>41</v>
      </c>
      <c r="D97" s="198" t="s">
        <v>189</v>
      </c>
      <c r="E97" s="195" t="s">
        <v>190</v>
      </c>
      <c r="F97" s="204">
        <v>6055.5027016349095</v>
      </c>
      <c r="G97" s="204">
        <v>6240.5297858526801</v>
      </c>
      <c r="H97" s="204">
        <v>6910.8068086013081</v>
      </c>
      <c r="I97" s="204">
        <v>7246.4768588854358</v>
      </c>
      <c r="J97" s="204">
        <v>6961.0834064942392</v>
      </c>
      <c r="K97" s="204">
        <v>6772.9544125517996</v>
      </c>
      <c r="L97" s="204">
        <v>6791.8564501521969</v>
      </c>
      <c r="M97" s="205">
        <v>6781.4877992325328</v>
      </c>
    </row>
    <row r="98" spans="1:13">
      <c r="A98" t="s">
        <v>19</v>
      </c>
      <c r="B98" t="s">
        <v>35</v>
      </c>
      <c r="C98" t="s">
        <v>63</v>
      </c>
      <c r="D98" s="198" t="s">
        <v>191</v>
      </c>
      <c r="E98" s="195" t="s">
        <v>192</v>
      </c>
      <c r="F98" s="204">
        <v>3278.2394707000694</v>
      </c>
      <c r="G98" s="204">
        <v>3155.9113245184053</v>
      </c>
      <c r="H98" s="204">
        <v>3425.2751749392378</v>
      </c>
      <c r="I98" s="204">
        <v>3346.1921556631723</v>
      </c>
      <c r="J98" s="204">
        <v>3247.9378024310872</v>
      </c>
      <c r="K98" s="204">
        <v>3374.8048338256053</v>
      </c>
      <c r="L98" s="204">
        <v>3544.6276038555643</v>
      </c>
      <c r="M98" s="205">
        <v>3618.6022468951173</v>
      </c>
    </row>
    <row r="99" spans="1:13">
      <c r="A99" t="s">
        <v>15</v>
      </c>
      <c r="B99" t="s">
        <v>27</v>
      </c>
      <c r="C99" t="s">
        <v>41</v>
      </c>
      <c r="D99" s="198" t="s">
        <v>193</v>
      </c>
      <c r="E99" s="195" t="s">
        <v>194</v>
      </c>
      <c r="F99" s="204">
        <v>11398.988690773067</v>
      </c>
      <c r="G99" s="204">
        <v>11498.984082658086</v>
      </c>
      <c r="H99" s="204">
        <v>12222.715608190641</v>
      </c>
      <c r="I99" s="204">
        <v>12245.038461975411</v>
      </c>
      <c r="J99" s="204">
        <v>11994.956902667644</v>
      </c>
      <c r="K99" s="204">
        <v>11777.362791262452</v>
      </c>
      <c r="L99" s="204">
        <v>12503.578154214021</v>
      </c>
      <c r="M99" s="205">
        <v>12085.983086362416</v>
      </c>
    </row>
    <row r="100" spans="1:13">
      <c r="A100" t="s">
        <v>15</v>
      </c>
      <c r="B100" t="s">
        <v>25</v>
      </c>
      <c r="C100" t="s">
        <v>45</v>
      </c>
      <c r="D100" s="198" t="s">
        <v>195</v>
      </c>
      <c r="E100" s="195" t="s">
        <v>196</v>
      </c>
      <c r="F100" s="204">
        <v>5626.2198315259147</v>
      </c>
      <c r="G100" s="204">
        <v>5532.0371874018747</v>
      </c>
      <c r="H100" s="204">
        <v>5513.9172523183097</v>
      </c>
      <c r="I100" s="204">
        <v>5693.5079994334046</v>
      </c>
      <c r="J100" s="204">
        <v>5861.4033715194346</v>
      </c>
      <c r="K100" s="204">
        <v>5829.4159969267666</v>
      </c>
      <c r="L100" s="204">
        <v>5861.1195298181374</v>
      </c>
      <c r="M100" s="205">
        <v>5901.4468425701452</v>
      </c>
    </row>
    <row r="101" spans="1:13">
      <c r="A101" t="s">
        <v>19</v>
      </c>
      <c r="B101" t="s">
        <v>35</v>
      </c>
      <c r="C101" t="s">
        <v>63</v>
      </c>
      <c r="D101" s="198" t="s">
        <v>197</v>
      </c>
      <c r="E101" s="195" t="s">
        <v>198</v>
      </c>
      <c r="F101" s="204">
        <v>6934.2920052403433</v>
      </c>
      <c r="G101" s="204">
        <v>6458.6887657799598</v>
      </c>
      <c r="H101" s="204">
        <v>6873.3405404880987</v>
      </c>
      <c r="I101" s="204">
        <v>6816.1237111303017</v>
      </c>
      <c r="J101" s="204">
        <v>6617.2517599850007</v>
      </c>
      <c r="K101" s="204">
        <v>6559.8910159702818</v>
      </c>
      <c r="L101" s="204">
        <v>6488.5651791994169</v>
      </c>
      <c r="M101" s="205">
        <v>6220.8332090238064</v>
      </c>
    </row>
    <row r="102" spans="1:13">
      <c r="A102" t="s">
        <v>15</v>
      </c>
      <c r="B102" t="s">
        <v>25</v>
      </c>
      <c r="C102" t="s">
        <v>470</v>
      </c>
      <c r="D102" s="198" t="s">
        <v>199</v>
      </c>
      <c r="E102" s="195" t="s">
        <v>200</v>
      </c>
      <c r="F102" s="204">
        <v>33900.338319903429</v>
      </c>
      <c r="G102" s="204">
        <v>32757.976485759205</v>
      </c>
      <c r="H102" s="204">
        <v>35253.838009430896</v>
      </c>
      <c r="I102" s="204">
        <v>35306.041210189607</v>
      </c>
      <c r="J102" s="204">
        <v>34201.831561409359</v>
      </c>
      <c r="K102" s="204">
        <v>33543.02806690101</v>
      </c>
      <c r="L102" s="204">
        <v>34518.757481877576</v>
      </c>
      <c r="M102" s="205">
        <v>33357.701079807077</v>
      </c>
    </row>
    <row r="103" spans="1:13">
      <c r="A103" t="s">
        <v>15</v>
      </c>
      <c r="B103" t="s">
        <v>27</v>
      </c>
      <c r="C103" t="s">
        <v>41</v>
      </c>
      <c r="D103" s="198" t="s">
        <v>201</v>
      </c>
      <c r="E103" s="195" t="s">
        <v>202</v>
      </c>
      <c r="F103" s="204">
        <v>16161.067046562344</v>
      </c>
      <c r="G103" s="204">
        <v>16221.508846251132</v>
      </c>
      <c r="H103" s="204">
        <v>18349.854845663143</v>
      </c>
      <c r="I103" s="204">
        <v>19506.53262545446</v>
      </c>
      <c r="J103" s="204">
        <v>19914.914082374868</v>
      </c>
      <c r="K103" s="204">
        <v>19906.9234630313</v>
      </c>
      <c r="L103" s="204">
        <v>18447.340570449778</v>
      </c>
      <c r="M103" s="205">
        <v>18010.821306919766</v>
      </c>
    </row>
    <row r="104" spans="1:13">
      <c r="A104" t="s">
        <v>17</v>
      </c>
      <c r="B104" t="s">
        <v>29</v>
      </c>
      <c r="C104" t="s">
        <v>51</v>
      </c>
      <c r="D104" s="198" t="s">
        <v>203</v>
      </c>
      <c r="E104" s="195" t="s">
        <v>204</v>
      </c>
      <c r="F104" s="204">
        <v>9402.7758304051004</v>
      </c>
      <c r="G104" s="204">
        <v>9202.071358916337</v>
      </c>
      <c r="H104" s="204">
        <v>9613.5340512503408</v>
      </c>
      <c r="I104" s="204">
        <v>9545.3937102305226</v>
      </c>
      <c r="J104" s="204">
        <v>9310.7758098127324</v>
      </c>
      <c r="K104" s="204">
        <v>9169.9201715711461</v>
      </c>
      <c r="L104" s="204">
        <v>9502.0562495487557</v>
      </c>
      <c r="M104" s="205">
        <v>9534.0110515991601</v>
      </c>
    </row>
    <row r="105" spans="1:13">
      <c r="A105" t="s">
        <v>17</v>
      </c>
      <c r="B105" t="s">
        <v>29</v>
      </c>
      <c r="C105" t="s">
        <v>51</v>
      </c>
      <c r="D105" s="198" t="s">
        <v>205</v>
      </c>
      <c r="E105" s="195" t="s">
        <v>206</v>
      </c>
      <c r="F105" s="204">
        <v>15267.8288554063</v>
      </c>
      <c r="G105" s="204">
        <v>15382.459541642458</v>
      </c>
      <c r="H105" s="204">
        <v>15947.369134448874</v>
      </c>
      <c r="I105" s="204">
        <v>15782.938413013551</v>
      </c>
      <c r="J105" s="204">
        <v>15927.226355278259</v>
      </c>
      <c r="K105" s="204">
        <v>15506.596491686949</v>
      </c>
      <c r="L105" s="204">
        <v>16353.373074451958</v>
      </c>
      <c r="M105" s="205">
        <v>16374.344809542812</v>
      </c>
    </row>
    <row r="106" spans="1:13">
      <c r="A106" t="s">
        <v>19</v>
      </c>
      <c r="B106" t="s">
        <v>35</v>
      </c>
      <c r="C106" t="s">
        <v>63</v>
      </c>
      <c r="D106" s="198" t="s">
        <v>207</v>
      </c>
      <c r="E106" s="195" t="s">
        <v>208</v>
      </c>
      <c r="F106" s="204">
        <v>6627.1091556797237</v>
      </c>
      <c r="G106" s="204">
        <v>6491.9794497319426</v>
      </c>
      <c r="H106" s="204">
        <v>6493.702554301577</v>
      </c>
      <c r="I106" s="204">
        <v>6334.5364043079699</v>
      </c>
      <c r="J106" s="204">
        <v>6330.0510804536043</v>
      </c>
      <c r="K106" s="204">
        <v>6210.701261958844</v>
      </c>
      <c r="L106" s="204">
        <v>6303.0812303147923</v>
      </c>
      <c r="M106" s="205">
        <v>6421.7097119688842</v>
      </c>
    </row>
    <row r="107" spans="1:13">
      <c r="A107" t="s">
        <v>17</v>
      </c>
      <c r="B107" t="s">
        <v>29</v>
      </c>
      <c r="C107" t="s">
        <v>51</v>
      </c>
      <c r="D107" s="198" t="s">
        <v>209</v>
      </c>
      <c r="E107" s="195" t="s">
        <v>210</v>
      </c>
      <c r="F107" s="204">
        <v>18053.61081600219</v>
      </c>
      <c r="G107" s="204">
        <v>18264.609448936044</v>
      </c>
      <c r="H107" s="204">
        <v>18575.187379878618</v>
      </c>
      <c r="I107" s="204">
        <v>18379.756204569519</v>
      </c>
      <c r="J107" s="204">
        <v>18573.627960791768</v>
      </c>
      <c r="K107" s="204">
        <v>18569.560244745287</v>
      </c>
      <c r="L107" s="204">
        <v>18384.435619559634</v>
      </c>
      <c r="M107" s="205">
        <v>18681.080278827467</v>
      </c>
    </row>
    <row r="108" spans="1:13">
      <c r="A108" t="s">
        <v>15</v>
      </c>
      <c r="B108" t="s">
        <v>25</v>
      </c>
      <c r="C108" t="s">
        <v>45</v>
      </c>
      <c r="D108" s="198" t="s">
        <v>211</v>
      </c>
      <c r="E108" s="195" t="s">
        <v>212</v>
      </c>
      <c r="F108" s="204">
        <v>14008.101708666904</v>
      </c>
      <c r="G108" s="204">
        <v>13985.804771067993</v>
      </c>
      <c r="H108" s="204">
        <v>14363.52621365354</v>
      </c>
      <c r="I108" s="204">
        <v>14746.650175326289</v>
      </c>
      <c r="J108" s="204">
        <v>14854.712860635396</v>
      </c>
      <c r="K108" s="204">
        <v>14411.173856317937</v>
      </c>
      <c r="L108" s="204">
        <v>13906.945287023211</v>
      </c>
      <c r="M108" s="205">
        <v>14311.769592376078</v>
      </c>
    </row>
    <row r="109" spans="1:13">
      <c r="A109" t="s">
        <v>17</v>
      </c>
      <c r="B109" t="s">
        <v>33</v>
      </c>
      <c r="C109" t="s">
        <v>51</v>
      </c>
      <c r="D109" s="198" t="s">
        <v>213</v>
      </c>
      <c r="E109" s="195" t="s">
        <v>214</v>
      </c>
      <c r="F109" s="204">
        <v>6017.8603080644107</v>
      </c>
      <c r="G109" s="204">
        <v>5799.5032767808098</v>
      </c>
      <c r="H109" s="204">
        <v>6338.0510711492261</v>
      </c>
      <c r="I109" s="204">
        <v>6218.8252343202939</v>
      </c>
      <c r="J109" s="204">
        <v>6442.9278926870538</v>
      </c>
      <c r="K109" s="204">
        <v>6381.3313194536731</v>
      </c>
      <c r="L109" s="204">
        <v>6757.7011718781714</v>
      </c>
      <c r="M109" s="205">
        <v>6704.5578294485913</v>
      </c>
    </row>
    <row r="110" spans="1:13">
      <c r="A110" t="s">
        <v>15</v>
      </c>
      <c r="B110" t="s">
        <v>25</v>
      </c>
      <c r="C110" t="s">
        <v>469</v>
      </c>
      <c r="D110" s="198" t="s">
        <v>215</v>
      </c>
      <c r="E110" s="195" t="s">
        <v>216</v>
      </c>
      <c r="F110" s="204">
        <v>16136.462749589205</v>
      </c>
      <c r="G110" s="204">
        <v>15419.605370733254</v>
      </c>
      <c r="H110" s="204">
        <v>15781.996168547937</v>
      </c>
      <c r="I110" s="204">
        <v>15195.846649522276</v>
      </c>
      <c r="J110" s="204">
        <v>15401.202812236859</v>
      </c>
      <c r="K110" s="204">
        <v>16071.035007824068</v>
      </c>
      <c r="L110" s="204">
        <v>16258.310743331824</v>
      </c>
      <c r="M110" s="205">
        <v>15883.345261394439</v>
      </c>
    </row>
    <row r="111" spans="1:13">
      <c r="A111" t="s">
        <v>21</v>
      </c>
      <c r="B111" t="s">
        <v>37</v>
      </c>
      <c r="C111" t="s">
        <v>57</v>
      </c>
      <c r="D111" s="198" t="s">
        <v>217</v>
      </c>
      <c r="E111" s="195" t="s">
        <v>218</v>
      </c>
      <c r="F111" s="204">
        <v>7137.4156826919807</v>
      </c>
      <c r="G111" s="204">
        <v>6776.3390436169102</v>
      </c>
      <c r="H111" s="204">
        <v>7400.9331407525497</v>
      </c>
      <c r="I111" s="204">
        <v>6768.6461642641207</v>
      </c>
      <c r="J111" s="204">
        <v>6962.1147551862441</v>
      </c>
      <c r="K111" s="204">
        <v>6915.4590163911789</v>
      </c>
      <c r="L111" s="204">
        <v>6828.1937735644215</v>
      </c>
      <c r="M111" s="205">
        <v>6685.8819831273022</v>
      </c>
    </row>
    <row r="112" spans="1:13">
      <c r="A112" t="s">
        <v>19</v>
      </c>
      <c r="B112" t="s">
        <v>35</v>
      </c>
      <c r="C112" t="s">
        <v>63</v>
      </c>
      <c r="D112" s="198" t="s">
        <v>219</v>
      </c>
      <c r="E112" s="195" t="s">
        <v>220</v>
      </c>
      <c r="F112" s="204">
        <v>4457.8963624685766</v>
      </c>
      <c r="G112" s="204">
        <v>4447.7787371069026</v>
      </c>
      <c r="H112" s="204">
        <v>4871.27391045473</v>
      </c>
      <c r="I112" s="204">
        <v>4701.3608682136583</v>
      </c>
      <c r="J112" s="204">
        <v>4847.0149635953285</v>
      </c>
      <c r="K112" s="204">
        <v>4938.9430182892856</v>
      </c>
      <c r="L112" s="204">
        <v>5021.2936854389973</v>
      </c>
      <c r="M112" s="205">
        <v>5062.9490099589812</v>
      </c>
    </row>
    <row r="113" spans="1:13">
      <c r="A113" t="s">
        <v>15</v>
      </c>
      <c r="B113" t="s">
        <v>23</v>
      </c>
      <c r="C113" t="s">
        <v>43</v>
      </c>
      <c r="D113" s="198" t="s">
        <v>221</v>
      </c>
      <c r="E113" s="195" t="s">
        <v>222</v>
      </c>
      <c r="F113" s="204">
        <v>4343.3022687666162</v>
      </c>
      <c r="G113" s="204">
        <v>4410.4864619256205</v>
      </c>
      <c r="H113" s="204">
        <v>4476.6825562271597</v>
      </c>
      <c r="I113" s="204">
        <v>4618.3901779195958</v>
      </c>
      <c r="J113" s="204">
        <v>4739.8700020654842</v>
      </c>
      <c r="K113" s="204">
        <v>4588.9610320958254</v>
      </c>
      <c r="L113" s="204">
        <v>4750.292710654594</v>
      </c>
      <c r="M113" s="205">
        <v>4536.8572033024739</v>
      </c>
    </row>
    <row r="114" spans="1:13">
      <c r="A114" t="s">
        <v>17</v>
      </c>
      <c r="B114" t="s">
        <v>37</v>
      </c>
      <c r="C114" t="s">
        <v>51</v>
      </c>
      <c r="D114" s="198" t="s">
        <v>223</v>
      </c>
      <c r="E114" s="195" t="s">
        <v>224</v>
      </c>
      <c r="F114" s="204">
        <v>6144.0452068690729</v>
      </c>
      <c r="G114" s="204">
        <v>6237.9012063418295</v>
      </c>
      <c r="H114" s="204">
        <v>6407.3955009292094</v>
      </c>
      <c r="I114" s="204">
        <v>6063.6072176746366</v>
      </c>
      <c r="J114" s="204">
        <v>6244.9706035106292</v>
      </c>
      <c r="K114" s="204">
        <v>6018.8497813910926</v>
      </c>
      <c r="L114" s="204">
        <v>6642.4436096111194</v>
      </c>
      <c r="M114" s="205">
        <v>6531.7424646959162</v>
      </c>
    </row>
    <row r="115" spans="1:13">
      <c r="A115" t="s">
        <v>15</v>
      </c>
      <c r="B115" t="s">
        <v>23</v>
      </c>
      <c r="C115" t="s">
        <v>43</v>
      </c>
      <c r="D115" s="198" t="s">
        <v>225</v>
      </c>
      <c r="E115" s="195" t="s">
        <v>226</v>
      </c>
      <c r="F115" s="204">
        <v>8952.835891319497</v>
      </c>
      <c r="G115" s="204">
        <v>8637.9803146286067</v>
      </c>
      <c r="H115" s="204">
        <v>8487.5677170444924</v>
      </c>
      <c r="I115" s="204">
        <v>8387.256587730737</v>
      </c>
      <c r="J115" s="204">
        <v>8269.3926602796982</v>
      </c>
      <c r="K115" s="204">
        <v>8343.6514317086112</v>
      </c>
      <c r="L115" s="204">
        <v>8601.9059442405669</v>
      </c>
      <c r="M115" s="205">
        <v>8339.1690897256667</v>
      </c>
    </row>
    <row r="116" spans="1:13">
      <c r="A116" t="s">
        <v>19</v>
      </c>
      <c r="B116" t="s">
        <v>35</v>
      </c>
      <c r="C116" t="s">
        <v>63</v>
      </c>
      <c r="D116" s="198" t="s">
        <v>227</v>
      </c>
      <c r="E116" s="195" t="s">
        <v>228</v>
      </c>
      <c r="F116" s="204">
        <v>7187.9779690483292</v>
      </c>
      <c r="G116" s="204">
        <v>6962.2938687886226</v>
      </c>
      <c r="H116" s="204">
        <v>6916.3831534451692</v>
      </c>
      <c r="I116" s="204">
        <v>7298.3603869942353</v>
      </c>
      <c r="J116" s="204">
        <v>7292.471502759292</v>
      </c>
      <c r="K116" s="204">
        <v>7227.729668899472</v>
      </c>
      <c r="L116" s="204">
        <v>7177.5609132970867</v>
      </c>
      <c r="M116" s="205">
        <v>6881.4302375969037</v>
      </c>
    </row>
    <row r="117" spans="1:13">
      <c r="A117" t="s">
        <v>17</v>
      </c>
      <c r="B117" t="s">
        <v>33</v>
      </c>
      <c r="C117" t="s">
        <v>53</v>
      </c>
      <c r="D117" s="198" t="s">
        <v>229</v>
      </c>
      <c r="E117" s="195" t="s">
        <v>230</v>
      </c>
      <c r="F117" s="204">
        <v>22490.23961844583</v>
      </c>
      <c r="G117" s="204">
        <v>22884.111351852236</v>
      </c>
      <c r="H117" s="204">
        <v>23651.687218799616</v>
      </c>
      <c r="I117" s="204">
        <v>23047.403318502038</v>
      </c>
      <c r="J117" s="204">
        <v>23892.092965592994</v>
      </c>
      <c r="K117" s="204">
        <v>23564.945806883159</v>
      </c>
      <c r="L117" s="204">
        <v>23437.353970426469</v>
      </c>
      <c r="M117" s="205">
        <v>23695.034731678948</v>
      </c>
    </row>
    <row r="118" spans="1:13">
      <c r="A118" t="s">
        <v>15</v>
      </c>
      <c r="B118" t="s">
        <v>27</v>
      </c>
      <c r="C118" t="s">
        <v>41</v>
      </c>
      <c r="D118" s="198" t="s">
        <v>231</v>
      </c>
      <c r="E118" s="195" t="s">
        <v>232</v>
      </c>
      <c r="F118" s="204">
        <v>3671.9255695713146</v>
      </c>
      <c r="G118" s="204">
        <v>3760.0044123236225</v>
      </c>
      <c r="H118" s="204">
        <v>3656.5278005785044</v>
      </c>
      <c r="I118" s="204">
        <v>3528.6273286806213</v>
      </c>
      <c r="J118" s="204">
        <v>3582.0791933573892</v>
      </c>
      <c r="K118" s="204">
        <v>3532.4446197270654</v>
      </c>
      <c r="L118" s="204">
        <v>3324.0551714253425</v>
      </c>
      <c r="M118" s="205">
        <v>3341.7615753201608</v>
      </c>
    </row>
    <row r="119" spans="1:13">
      <c r="A119" t="s">
        <v>15</v>
      </c>
      <c r="B119" t="s">
        <v>27</v>
      </c>
      <c r="C119" t="s">
        <v>41</v>
      </c>
      <c r="D119" s="198" t="s">
        <v>233</v>
      </c>
      <c r="E119" s="195" t="s">
        <v>234</v>
      </c>
      <c r="F119" s="204">
        <v>4189.223583632298</v>
      </c>
      <c r="G119" s="204">
        <v>4224.8805997558529</v>
      </c>
      <c r="H119" s="204">
        <v>4734.5708527766201</v>
      </c>
      <c r="I119" s="204">
        <v>4749.2824023861876</v>
      </c>
      <c r="J119" s="204">
        <v>4615.5828066617196</v>
      </c>
      <c r="K119" s="204">
        <v>4498.6490835580598</v>
      </c>
      <c r="L119" s="204">
        <v>4579.2976763642309</v>
      </c>
      <c r="M119" s="205">
        <v>4449.7173424344501</v>
      </c>
    </row>
    <row r="120" spans="1:13">
      <c r="A120" t="s">
        <v>21</v>
      </c>
      <c r="B120" t="s">
        <v>39</v>
      </c>
      <c r="C120" t="s">
        <v>55</v>
      </c>
      <c r="D120" s="198" t="s">
        <v>235</v>
      </c>
      <c r="E120" s="195" t="s">
        <v>236</v>
      </c>
      <c r="F120" s="204">
        <v>4823.8352157535865</v>
      </c>
      <c r="G120" s="204">
        <v>4965.9791473227415</v>
      </c>
      <c r="H120" s="204">
        <v>4990.2967536726537</v>
      </c>
      <c r="I120" s="204">
        <v>5053.6657603307676</v>
      </c>
      <c r="J120" s="204">
        <v>4945.3558968065427</v>
      </c>
      <c r="K120" s="204">
        <v>4994.8108452759298</v>
      </c>
      <c r="L120" s="204">
        <v>5086.3908934166311</v>
      </c>
      <c r="M120" s="205">
        <v>4826.3981548418342</v>
      </c>
    </row>
    <row r="121" spans="1:13">
      <c r="A121" t="s">
        <v>15</v>
      </c>
      <c r="B121" t="s">
        <v>23</v>
      </c>
      <c r="C121" t="s">
        <v>43</v>
      </c>
      <c r="D121" s="198" t="s">
        <v>237</v>
      </c>
      <c r="E121" s="195" t="s">
        <v>238</v>
      </c>
      <c r="F121" s="204">
        <v>6866.4578189785589</v>
      </c>
      <c r="G121" s="204">
        <v>6368.4394673506895</v>
      </c>
      <c r="H121" s="204">
        <v>6255.3308462045479</v>
      </c>
      <c r="I121" s="204">
        <v>6129.2796052039885</v>
      </c>
      <c r="J121" s="204">
        <v>6297.7688230209787</v>
      </c>
      <c r="K121" s="204">
        <v>6381.1658333887199</v>
      </c>
      <c r="L121" s="204">
        <v>6461.3735888478659</v>
      </c>
      <c r="M121" s="205">
        <v>6629.8830868578798</v>
      </c>
    </row>
    <row r="122" spans="1:13">
      <c r="A122" t="s">
        <v>15</v>
      </c>
      <c r="B122" t="s">
        <v>27</v>
      </c>
      <c r="C122" t="s">
        <v>41</v>
      </c>
      <c r="D122" s="198" t="s">
        <v>239</v>
      </c>
      <c r="E122" s="195" t="s">
        <v>240</v>
      </c>
      <c r="F122" s="204">
        <v>15134.247160312261</v>
      </c>
      <c r="G122" s="204">
        <v>14920.460400266482</v>
      </c>
      <c r="H122" s="204">
        <v>16013.931620326521</v>
      </c>
      <c r="I122" s="204">
        <v>16202.409766106526</v>
      </c>
      <c r="J122" s="204">
        <v>16034.233371614733</v>
      </c>
      <c r="K122" s="204">
        <v>16438.297025128322</v>
      </c>
      <c r="L122" s="204">
        <v>16876.094456227933</v>
      </c>
      <c r="M122" s="205">
        <v>16723.254885968152</v>
      </c>
    </row>
    <row r="123" spans="1:13">
      <c r="A123" t="s">
        <v>17</v>
      </c>
      <c r="B123" t="s">
        <v>29</v>
      </c>
      <c r="C123" t="s">
        <v>51</v>
      </c>
      <c r="D123" s="198" t="s">
        <v>241</v>
      </c>
      <c r="E123" s="195" t="s">
        <v>242</v>
      </c>
      <c r="F123" s="204">
        <v>18395.94356998592</v>
      </c>
      <c r="G123" s="204">
        <v>18926.633822578784</v>
      </c>
      <c r="H123" s="204">
        <v>19799.778958437531</v>
      </c>
      <c r="I123" s="204">
        <v>20243.751488721053</v>
      </c>
      <c r="J123" s="204">
        <v>20965.62307778679</v>
      </c>
      <c r="K123" s="204">
        <v>20867.018821581292</v>
      </c>
      <c r="L123" s="204">
        <v>21647.797924906528</v>
      </c>
      <c r="M123" s="205">
        <v>20316.666313822589</v>
      </c>
    </row>
    <row r="124" spans="1:13">
      <c r="A124" t="s">
        <v>15</v>
      </c>
      <c r="B124" t="s">
        <v>23</v>
      </c>
      <c r="C124" t="s">
        <v>43</v>
      </c>
      <c r="D124" s="198" t="s">
        <v>243</v>
      </c>
      <c r="E124" s="195" t="s">
        <v>244</v>
      </c>
      <c r="F124" s="204">
        <v>9578.5853767757144</v>
      </c>
      <c r="G124" s="204">
        <v>9478.0707277778547</v>
      </c>
      <c r="H124" s="204">
        <v>9243.5782242597725</v>
      </c>
      <c r="I124" s="204">
        <v>9153.4080854283802</v>
      </c>
      <c r="J124" s="204">
        <v>9208.532215705638</v>
      </c>
      <c r="K124" s="204">
        <v>9502.2398545124597</v>
      </c>
      <c r="L124" s="204">
        <v>9432.2736077403752</v>
      </c>
      <c r="M124" s="205">
        <v>9325.8819210281563</v>
      </c>
    </row>
    <row r="125" spans="1:13">
      <c r="A125" t="s">
        <v>17</v>
      </c>
      <c r="B125" t="s">
        <v>29</v>
      </c>
      <c r="C125" t="s">
        <v>47</v>
      </c>
      <c r="D125" s="198" t="s">
        <v>245</v>
      </c>
      <c r="E125" s="195" t="s">
        <v>246</v>
      </c>
      <c r="F125" s="204">
        <v>7297.3719062763066</v>
      </c>
      <c r="G125" s="204">
        <v>7218.2525622953444</v>
      </c>
      <c r="H125" s="204">
        <v>7350.1443348848588</v>
      </c>
      <c r="I125" s="204">
        <v>7204.6674459608912</v>
      </c>
      <c r="J125" s="204">
        <v>7207.1751599271875</v>
      </c>
      <c r="K125" s="204">
        <v>7321.6052758676287</v>
      </c>
      <c r="L125" s="204">
        <v>8535.0237401913855</v>
      </c>
      <c r="M125" s="205">
        <v>8641.5256318683532</v>
      </c>
    </row>
    <row r="126" spans="1:13">
      <c r="A126" t="s">
        <v>17</v>
      </c>
      <c r="B126" t="s">
        <v>29</v>
      </c>
      <c r="C126" t="s">
        <v>47</v>
      </c>
      <c r="D126" s="198" t="s">
        <v>247</v>
      </c>
      <c r="E126" s="195" t="s">
        <v>248</v>
      </c>
      <c r="F126" s="204">
        <v>19460.630331478842</v>
      </c>
      <c r="G126" s="204">
        <v>19369.467143715567</v>
      </c>
      <c r="H126" s="204">
        <v>20331.524932650023</v>
      </c>
      <c r="I126" s="204">
        <v>20658.738664783385</v>
      </c>
      <c r="J126" s="204">
        <v>20708.94978468441</v>
      </c>
      <c r="K126" s="204">
        <v>20853.797835078745</v>
      </c>
      <c r="L126" s="204">
        <v>23157.101132139549</v>
      </c>
      <c r="M126" s="205">
        <v>22721.189007185709</v>
      </c>
    </row>
    <row r="127" spans="1:13">
      <c r="A127" t="s">
        <v>15</v>
      </c>
      <c r="B127" t="s">
        <v>25</v>
      </c>
      <c r="C127" t="s">
        <v>469</v>
      </c>
      <c r="D127" s="198" t="s">
        <v>249</v>
      </c>
      <c r="E127" s="195" t="s">
        <v>250</v>
      </c>
      <c r="F127" s="204">
        <v>7456.6602372080015</v>
      </c>
      <c r="G127" s="204">
        <v>6858.451641259172</v>
      </c>
      <c r="H127" s="204">
        <v>7167.2750237131659</v>
      </c>
      <c r="I127" s="204">
        <v>6932.7741835964789</v>
      </c>
      <c r="J127" s="204">
        <v>6837.3235543945902</v>
      </c>
      <c r="K127" s="204">
        <v>6672.5384260417122</v>
      </c>
      <c r="L127" s="204">
        <v>7233.1048114116093</v>
      </c>
      <c r="M127" s="205">
        <v>7086.7253712275378</v>
      </c>
    </row>
    <row r="128" spans="1:13">
      <c r="A128" t="s">
        <v>21</v>
      </c>
      <c r="B128" t="s">
        <v>37</v>
      </c>
      <c r="C128" t="s">
        <v>59</v>
      </c>
      <c r="D128" s="198" t="s">
        <v>251</v>
      </c>
      <c r="E128" s="195" t="s">
        <v>252</v>
      </c>
      <c r="F128" s="204">
        <v>14093.645532575356</v>
      </c>
      <c r="G128" s="204">
        <v>14007.163293588808</v>
      </c>
      <c r="H128" s="204">
        <v>14446.48434317449</v>
      </c>
      <c r="I128" s="204">
        <v>14349.067477952396</v>
      </c>
      <c r="J128" s="204">
        <v>14925.96444645689</v>
      </c>
      <c r="K128" s="204">
        <v>14980.920531771591</v>
      </c>
      <c r="L128" s="204">
        <v>15722.9657817431</v>
      </c>
      <c r="M128" s="205">
        <v>15066.810496531189</v>
      </c>
    </row>
    <row r="129" spans="1:13">
      <c r="A129" t="s">
        <v>17</v>
      </c>
      <c r="B129" t="s">
        <v>33</v>
      </c>
      <c r="C129" t="s">
        <v>53</v>
      </c>
      <c r="D129" s="198" t="s">
        <v>253</v>
      </c>
      <c r="E129" s="195" t="s">
        <v>254</v>
      </c>
      <c r="F129" s="204">
        <v>4565.2977309220396</v>
      </c>
      <c r="G129" s="204">
        <v>4672.782618980229</v>
      </c>
      <c r="H129" s="204">
        <v>4962.6725747735118</v>
      </c>
      <c r="I129" s="204">
        <v>4856.3543123735444</v>
      </c>
      <c r="J129" s="204">
        <v>4775.0983276350498</v>
      </c>
      <c r="K129" s="204">
        <v>4780.0115501227374</v>
      </c>
      <c r="L129" s="204">
        <v>4711.2020827171518</v>
      </c>
      <c r="M129" s="205">
        <v>4913.2327280307363</v>
      </c>
    </row>
    <row r="130" spans="1:13">
      <c r="A130" t="s">
        <v>21</v>
      </c>
      <c r="B130" t="s">
        <v>39</v>
      </c>
      <c r="C130" t="s">
        <v>55</v>
      </c>
      <c r="D130" s="198" t="s">
        <v>255</v>
      </c>
      <c r="E130" s="195" t="s">
        <v>256</v>
      </c>
      <c r="F130" s="204">
        <v>6214.4915508132945</v>
      </c>
      <c r="G130" s="204">
        <v>6152.326108980028</v>
      </c>
      <c r="H130" s="204">
        <v>6590.4165339748406</v>
      </c>
      <c r="I130" s="204">
        <v>6589.8300675424516</v>
      </c>
      <c r="J130" s="204">
        <v>6419.1683357171632</v>
      </c>
      <c r="K130" s="204">
        <v>6212.7321515161266</v>
      </c>
      <c r="L130" s="204">
        <v>6550.8300497885621</v>
      </c>
      <c r="M130" s="205">
        <v>6596.2811982987341</v>
      </c>
    </row>
    <row r="131" spans="1:13">
      <c r="A131" t="s">
        <v>21</v>
      </c>
      <c r="B131" t="s">
        <v>37</v>
      </c>
      <c r="C131" t="s">
        <v>61</v>
      </c>
      <c r="D131" s="198" t="s">
        <v>257</v>
      </c>
      <c r="E131" s="195" t="s">
        <v>258</v>
      </c>
      <c r="F131" s="204">
        <v>4553.5354739270897</v>
      </c>
      <c r="G131" s="204">
        <v>4711.6548406875472</v>
      </c>
      <c r="H131" s="204">
        <v>4738.2738658799672</v>
      </c>
      <c r="I131" s="204">
        <v>4709.5038163864783</v>
      </c>
      <c r="J131" s="204">
        <v>4547.643825606925</v>
      </c>
      <c r="K131" s="204">
        <v>4681.758979630652</v>
      </c>
      <c r="L131" s="204">
        <v>4804.6903964576204</v>
      </c>
      <c r="M131" s="205">
        <v>4648.5398768401856</v>
      </c>
    </row>
    <row r="132" spans="1:13">
      <c r="A132" t="s">
        <v>21</v>
      </c>
      <c r="B132" t="s">
        <v>37</v>
      </c>
      <c r="C132" t="s">
        <v>59</v>
      </c>
      <c r="D132" s="198" t="s">
        <v>259</v>
      </c>
      <c r="E132" s="195" t="s">
        <v>260</v>
      </c>
      <c r="F132" s="204">
        <v>3223.7601130268085</v>
      </c>
      <c r="G132" s="204">
        <v>3220.0073980197494</v>
      </c>
      <c r="H132" s="204">
        <v>3651.7436142468173</v>
      </c>
      <c r="I132" s="204">
        <v>3650.5924598673387</v>
      </c>
      <c r="J132" s="204">
        <v>3549.3551417303629</v>
      </c>
      <c r="K132" s="204">
        <v>3477.6715548223492</v>
      </c>
      <c r="L132" s="204">
        <v>3633.1318035217046</v>
      </c>
      <c r="M132" s="205">
        <v>3529.4158396436042</v>
      </c>
    </row>
    <row r="133" spans="1:13">
      <c r="A133" t="s">
        <v>19</v>
      </c>
      <c r="B133" t="s">
        <v>35</v>
      </c>
      <c r="C133" t="s">
        <v>63</v>
      </c>
      <c r="D133" s="198" t="s">
        <v>261</v>
      </c>
      <c r="E133" s="195" t="s">
        <v>262</v>
      </c>
      <c r="F133" s="204">
        <v>6622.832037679741</v>
      </c>
      <c r="G133" s="204">
        <v>6378.9467847380274</v>
      </c>
      <c r="H133" s="204">
        <v>6162.9219022905281</v>
      </c>
      <c r="I133" s="204">
        <v>5929.7797946472592</v>
      </c>
      <c r="J133" s="204">
        <v>6091.258098917222</v>
      </c>
      <c r="K133" s="204">
        <v>6077.4401100268906</v>
      </c>
      <c r="L133" s="204">
        <v>6207.4282594873384</v>
      </c>
      <c r="M133" s="205">
        <v>6077.5783746423003</v>
      </c>
    </row>
    <row r="134" spans="1:13">
      <c r="A134" t="s">
        <v>15</v>
      </c>
      <c r="B134" t="s">
        <v>23</v>
      </c>
      <c r="C134" t="s">
        <v>43</v>
      </c>
      <c r="D134" s="198" t="s">
        <v>263</v>
      </c>
      <c r="E134" s="195" t="s">
        <v>264</v>
      </c>
      <c r="F134" s="204">
        <v>3997.871099597498</v>
      </c>
      <c r="G134" s="204">
        <v>4058.6655581548148</v>
      </c>
      <c r="H134" s="204">
        <v>4120.449734436439</v>
      </c>
      <c r="I134" s="204">
        <v>4250.0163055506546</v>
      </c>
      <c r="J134" s="204">
        <v>4360.5704423565385</v>
      </c>
      <c r="K134" s="204">
        <v>4223.1790020955987</v>
      </c>
      <c r="L134" s="204">
        <v>4371.1230018174292</v>
      </c>
      <c r="M134" s="205">
        <v>4174.7686185303346</v>
      </c>
    </row>
    <row r="135" spans="1:13">
      <c r="A135" t="s">
        <v>19</v>
      </c>
      <c r="B135" t="s">
        <v>35</v>
      </c>
      <c r="C135" t="s">
        <v>63</v>
      </c>
      <c r="D135" s="198" t="s">
        <v>265</v>
      </c>
      <c r="E135" s="195" t="s">
        <v>266</v>
      </c>
      <c r="F135" s="204">
        <v>3817.4144927126604</v>
      </c>
      <c r="G135" s="204">
        <v>3749.4307531512422</v>
      </c>
      <c r="H135" s="204">
        <v>4255.4054048205508</v>
      </c>
      <c r="I135" s="204">
        <v>4301.8263260431149</v>
      </c>
      <c r="J135" s="204">
        <v>4283.0519472302958</v>
      </c>
      <c r="K135" s="204">
        <v>4124.0571148322706</v>
      </c>
      <c r="L135" s="204">
        <v>4338.4592284842483</v>
      </c>
      <c r="M135" s="205">
        <v>4237.463451698266</v>
      </c>
    </row>
    <row r="136" spans="1:13">
      <c r="A136" t="s">
        <v>15</v>
      </c>
      <c r="B136" t="s">
        <v>25</v>
      </c>
      <c r="C136" t="s">
        <v>469</v>
      </c>
      <c r="D136" s="198" t="s">
        <v>267</v>
      </c>
      <c r="E136" s="195" t="s">
        <v>268</v>
      </c>
      <c r="F136" s="204">
        <v>6983.4072767360767</v>
      </c>
      <c r="G136" s="204">
        <v>6569.8233726442877</v>
      </c>
      <c r="H136" s="204">
        <v>6643.6381883700578</v>
      </c>
      <c r="I136" s="204">
        <v>6593.4071384000335</v>
      </c>
      <c r="J136" s="204">
        <v>6521.1931292815943</v>
      </c>
      <c r="K136" s="204">
        <v>6621.3410236497466</v>
      </c>
      <c r="L136" s="204">
        <v>6990.375421108145</v>
      </c>
      <c r="M136" s="205">
        <v>6871.6007470990289</v>
      </c>
    </row>
    <row r="137" spans="1:13">
      <c r="A137" t="s">
        <v>15</v>
      </c>
      <c r="B137" t="s">
        <v>27</v>
      </c>
      <c r="C137" t="s">
        <v>41</v>
      </c>
      <c r="D137" s="198" t="s">
        <v>269</v>
      </c>
      <c r="E137" s="195" t="s">
        <v>270</v>
      </c>
      <c r="F137" s="204">
        <v>7423.7264786709175</v>
      </c>
      <c r="G137" s="204">
        <v>7453.3668874453315</v>
      </c>
      <c r="H137" s="204">
        <v>7053.3790129083118</v>
      </c>
      <c r="I137" s="204">
        <v>7033.3802595651068</v>
      </c>
      <c r="J137" s="204">
        <v>7000.6434909551026</v>
      </c>
      <c r="K137" s="204">
        <v>6808.100496444762</v>
      </c>
      <c r="L137" s="204">
        <v>6856.2362877995292</v>
      </c>
      <c r="M137" s="205">
        <v>7322.3375614443921</v>
      </c>
    </row>
    <row r="138" spans="1:13">
      <c r="A138" t="s">
        <v>17</v>
      </c>
      <c r="B138" t="s">
        <v>29</v>
      </c>
      <c r="C138" t="s">
        <v>51</v>
      </c>
      <c r="D138" s="198" t="s">
        <v>271</v>
      </c>
      <c r="E138" s="195" t="s">
        <v>272</v>
      </c>
      <c r="F138" s="204">
        <v>836.47584304362954</v>
      </c>
      <c r="G138" s="204">
        <v>836.12742227394858</v>
      </c>
      <c r="H138" s="204">
        <v>878.82413344910276</v>
      </c>
      <c r="I138" s="204">
        <v>865.18860053362062</v>
      </c>
      <c r="J138" s="204">
        <v>882.92619380702524</v>
      </c>
      <c r="K138" s="204">
        <v>843.82103026468224</v>
      </c>
      <c r="L138" s="204">
        <v>879.54368369166241</v>
      </c>
      <c r="M138" s="205">
        <v>888.52520517240669</v>
      </c>
    </row>
    <row r="139" spans="1:13">
      <c r="A139" t="s">
        <v>15</v>
      </c>
      <c r="B139" t="s">
        <v>25</v>
      </c>
      <c r="C139" t="s">
        <v>469</v>
      </c>
      <c r="D139" s="198" t="s">
        <v>273</v>
      </c>
      <c r="E139" s="195" t="s">
        <v>274</v>
      </c>
      <c r="F139" s="204">
        <v>8116.0118542057317</v>
      </c>
      <c r="G139" s="204">
        <v>8000.5255728308193</v>
      </c>
      <c r="H139" s="204">
        <v>8486.65002998813</v>
      </c>
      <c r="I139" s="204">
        <v>8579.1497748887468</v>
      </c>
      <c r="J139" s="204">
        <v>8339.6251457613762</v>
      </c>
      <c r="K139" s="204">
        <v>8182.6399529773189</v>
      </c>
      <c r="L139" s="204">
        <v>8227.8748679506025</v>
      </c>
      <c r="M139" s="205">
        <v>7730.0312461582389</v>
      </c>
    </row>
    <row r="140" spans="1:13">
      <c r="A140" t="s">
        <v>17</v>
      </c>
      <c r="B140" t="s">
        <v>31</v>
      </c>
      <c r="C140" t="s">
        <v>49</v>
      </c>
      <c r="D140" s="198" t="s">
        <v>275</v>
      </c>
      <c r="E140" s="195" t="s">
        <v>276</v>
      </c>
      <c r="F140" s="204">
        <v>9209.9756411478411</v>
      </c>
      <c r="G140" s="204">
        <v>9159.3490431357059</v>
      </c>
      <c r="H140" s="204">
        <v>9727.4263970131869</v>
      </c>
      <c r="I140" s="204">
        <v>9795.2811301149377</v>
      </c>
      <c r="J140" s="204">
        <v>9312.4294621584377</v>
      </c>
      <c r="K140" s="204">
        <v>8843.3255818933285</v>
      </c>
      <c r="L140" s="204">
        <v>9145.6175765576081</v>
      </c>
      <c r="M140" s="205">
        <v>8860.4310625693706</v>
      </c>
    </row>
    <row r="141" spans="1:13">
      <c r="A141" t="s">
        <v>15</v>
      </c>
      <c r="B141" t="s">
        <v>25</v>
      </c>
      <c r="C141" t="s">
        <v>45</v>
      </c>
      <c r="D141" s="198" t="s">
        <v>277</v>
      </c>
      <c r="E141" s="195" t="s">
        <v>278</v>
      </c>
      <c r="F141" s="204">
        <v>9026.2940723839565</v>
      </c>
      <c r="G141" s="204">
        <v>8886.7479929094061</v>
      </c>
      <c r="H141" s="204">
        <v>8775.5455234289839</v>
      </c>
      <c r="I141" s="204">
        <v>9171.2032225923613</v>
      </c>
      <c r="J141" s="204">
        <v>9270.3320783861654</v>
      </c>
      <c r="K141" s="204">
        <v>9053.5464548162963</v>
      </c>
      <c r="L141" s="204">
        <v>8911.8275455241564</v>
      </c>
      <c r="M141" s="205">
        <v>8845.3244250175758</v>
      </c>
    </row>
    <row r="142" spans="1:13">
      <c r="A142" t="s">
        <v>15</v>
      </c>
      <c r="B142" t="s">
        <v>27</v>
      </c>
      <c r="C142" t="s">
        <v>41</v>
      </c>
      <c r="D142" s="198" t="s">
        <v>279</v>
      </c>
      <c r="E142" s="195" t="s">
        <v>280</v>
      </c>
      <c r="F142" s="204">
        <v>14285.932835181202</v>
      </c>
      <c r="G142" s="204">
        <v>14238.941517706029</v>
      </c>
      <c r="H142" s="204">
        <v>13079.542724329553</v>
      </c>
      <c r="I142" s="204">
        <v>12936.504495140611</v>
      </c>
      <c r="J142" s="204">
        <v>13173.699960784985</v>
      </c>
      <c r="K142" s="204">
        <v>13263.713246988289</v>
      </c>
      <c r="L142" s="204">
        <v>13087.254476703338</v>
      </c>
      <c r="M142" s="205">
        <v>13683.267130175596</v>
      </c>
    </row>
    <row r="143" spans="1:13">
      <c r="A143" t="s">
        <v>17</v>
      </c>
      <c r="B143" t="s">
        <v>31</v>
      </c>
      <c r="C143" t="s">
        <v>47</v>
      </c>
      <c r="D143" s="198" t="s">
        <v>281</v>
      </c>
      <c r="E143" s="195" t="s">
        <v>282</v>
      </c>
      <c r="F143" s="204">
        <v>7904.1194121514618</v>
      </c>
      <c r="G143" s="204">
        <v>7666.691933446542</v>
      </c>
      <c r="H143" s="204">
        <v>8265.1799255134647</v>
      </c>
      <c r="I143" s="204">
        <v>8198.5831758769418</v>
      </c>
      <c r="J143" s="204">
        <v>8208.4346528690057</v>
      </c>
      <c r="K143" s="204">
        <v>8222.5235782784639</v>
      </c>
      <c r="L143" s="204">
        <v>8556.1109339678187</v>
      </c>
      <c r="M143" s="205">
        <v>8386.0499897632744</v>
      </c>
    </row>
    <row r="144" spans="1:13">
      <c r="A144" t="s">
        <v>21</v>
      </c>
      <c r="B144" t="s">
        <v>37</v>
      </c>
      <c r="C144" t="s">
        <v>59</v>
      </c>
      <c r="D144" s="198" t="s">
        <v>283</v>
      </c>
      <c r="E144" s="195" t="s">
        <v>284</v>
      </c>
      <c r="F144" s="204">
        <v>3872.3642306396205</v>
      </c>
      <c r="G144" s="204">
        <v>4100.7106725760414</v>
      </c>
      <c r="H144" s="204">
        <v>4564.4009494746024</v>
      </c>
      <c r="I144" s="204">
        <v>4599.6316948530339</v>
      </c>
      <c r="J144" s="204">
        <v>4560.4890828594316</v>
      </c>
      <c r="K144" s="204">
        <v>4766.5584259516627</v>
      </c>
      <c r="L144" s="204">
        <v>5170.7169502639381</v>
      </c>
      <c r="M144" s="205">
        <v>4816.3133958649705</v>
      </c>
    </row>
    <row r="145" spans="1:13">
      <c r="A145" t="s">
        <v>17</v>
      </c>
      <c r="B145" t="s">
        <v>31</v>
      </c>
      <c r="C145" t="s">
        <v>49</v>
      </c>
      <c r="D145" s="198" t="s">
        <v>285</v>
      </c>
      <c r="E145" s="195" t="s">
        <v>286</v>
      </c>
      <c r="F145" s="204">
        <v>6125.1668107409587</v>
      </c>
      <c r="G145" s="204">
        <v>6256.7836827945393</v>
      </c>
      <c r="H145" s="204">
        <v>6668.7060905147619</v>
      </c>
      <c r="I145" s="204">
        <v>6659.6621073599772</v>
      </c>
      <c r="J145" s="204">
        <v>6683.4091101762988</v>
      </c>
      <c r="K145" s="204">
        <v>6700.8565294403534</v>
      </c>
      <c r="L145" s="204">
        <v>7074.2472314575634</v>
      </c>
      <c r="M145" s="205">
        <v>6980.8543301999462</v>
      </c>
    </row>
    <row r="146" spans="1:13">
      <c r="A146" t="s">
        <v>21</v>
      </c>
      <c r="B146" t="s">
        <v>39</v>
      </c>
      <c r="C146" t="s">
        <v>55</v>
      </c>
      <c r="D146" s="198" t="s">
        <v>287</v>
      </c>
      <c r="E146" s="195" t="s">
        <v>288</v>
      </c>
      <c r="F146" s="204">
        <v>15351.319305290994</v>
      </c>
      <c r="G146" s="204">
        <v>15583.831258688982</v>
      </c>
      <c r="H146" s="204">
        <v>16710.95688590912</v>
      </c>
      <c r="I146" s="204">
        <v>17256.231330845079</v>
      </c>
      <c r="J146" s="204">
        <v>16248.047189158418</v>
      </c>
      <c r="K146" s="204">
        <v>16556.922764516759</v>
      </c>
      <c r="L146" s="204">
        <v>16846.96685161917</v>
      </c>
      <c r="M146" s="205">
        <v>16415.464815830706</v>
      </c>
    </row>
    <row r="147" spans="1:13">
      <c r="A147" t="s">
        <v>21</v>
      </c>
      <c r="B147" t="s">
        <v>39</v>
      </c>
      <c r="C147" t="s">
        <v>55</v>
      </c>
      <c r="D147" s="198" t="s">
        <v>289</v>
      </c>
      <c r="E147" s="195" t="s">
        <v>290</v>
      </c>
      <c r="F147" s="204">
        <v>5756.5421933735579</v>
      </c>
      <c r="G147" s="204">
        <v>5922.6021467793644</v>
      </c>
      <c r="H147" s="204">
        <v>6215.1764925047946</v>
      </c>
      <c r="I147" s="204">
        <v>6090.5305432317946</v>
      </c>
      <c r="J147" s="204">
        <v>6191.2039273517003</v>
      </c>
      <c r="K147" s="204">
        <v>6406.8909106725177</v>
      </c>
      <c r="L147" s="204">
        <v>6408.823479986776</v>
      </c>
      <c r="M147" s="205">
        <v>6372.5067817273302</v>
      </c>
    </row>
    <row r="148" spans="1:13">
      <c r="A148" t="s">
        <v>15</v>
      </c>
      <c r="B148" t="s">
        <v>23</v>
      </c>
      <c r="C148" t="s">
        <v>43</v>
      </c>
      <c r="D148" s="198" t="s">
        <v>291</v>
      </c>
      <c r="E148" s="195" t="s">
        <v>292</v>
      </c>
      <c r="F148" s="204">
        <v>4605.6851044095674</v>
      </c>
      <c r="G148" s="204">
        <v>4622.2939695597124</v>
      </c>
      <c r="H148" s="204">
        <v>4729.430483583672</v>
      </c>
      <c r="I148" s="204">
        <v>5125.8786984071621</v>
      </c>
      <c r="J148" s="204">
        <v>5208.9109345545949</v>
      </c>
      <c r="K148" s="204">
        <v>5095.7694742736194</v>
      </c>
      <c r="L148" s="204">
        <v>5084.0909549173493</v>
      </c>
      <c r="M148" s="205">
        <v>5039.9434253215022</v>
      </c>
    </row>
    <row r="149" spans="1:13">
      <c r="A149" t="s">
        <v>21</v>
      </c>
      <c r="B149" t="s">
        <v>37</v>
      </c>
      <c r="C149" t="s">
        <v>61</v>
      </c>
      <c r="D149" s="198" t="s">
        <v>293</v>
      </c>
      <c r="E149" s="195" t="s">
        <v>294</v>
      </c>
      <c r="F149" s="204">
        <v>6344.7575898919176</v>
      </c>
      <c r="G149" s="204">
        <v>6323.3424167791127</v>
      </c>
      <c r="H149" s="204">
        <v>6859.686567334812</v>
      </c>
      <c r="I149" s="204">
        <v>6651.6774999625259</v>
      </c>
      <c r="J149" s="204">
        <v>6665.1116857751349</v>
      </c>
      <c r="K149" s="204">
        <v>6576.1701261281687</v>
      </c>
      <c r="L149" s="204">
        <v>6942.1214150265941</v>
      </c>
      <c r="M149" s="205">
        <v>6903.725349140429</v>
      </c>
    </row>
    <row r="150" spans="1:13">
      <c r="A150" t="s">
        <v>17</v>
      </c>
      <c r="B150" t="s">
        <v>33</v>
      </c>
      <c r="C150" t="s">
        <v>53</v>
      </c>
      <c r="D150" s="198" t="s">
        <v>295</v>
      </c>
      <c r="E150" s="195" t="s">
        <v>296</v>
      </c>
      <c r="F150" s="204">
        <v>4902.5618168154406</v>
      </c>
      <c r="G150" s="204">
        <v>4694.3144804150343</v>
      </c>
      <c r="H150" s="204">
        <v>5029.9980994912748</v>
      </c>
      <c r="I150" s="204">
        <v>5045.297929908138</v>
      </c>
      <c r="J150" s="204">
        <v>5164.969408972046</v>
      </c>
      <c r="K150" s="204">
        <v>4942.4967304927104</v>
      </c>
      <c r="L150" s="204">
        <v>5206.5954449567807</v>
      </c>
      <c r="M150" s="205">
        <v>5150.6730696872537</v>
      </c>
    </row>
    <row r="151" spans="1:13">
      <c r="A151" t="s">
        <v>19</v>
      </c>
      <c r="B151" t="s">
        <v>35</v>
      </c>
      <c r="C151" t="s">
        <v>63</v>
      </c>
      <c r="D151" s="198" t="s">
        <v>297</v>
      </c>
      <c r="E151" s="195" t="s">
        <v>298</v>
      </c>
      <c r="F151" s="204">
        <v>6188.205292498491</v>
      </c>
      <c r="G151" s="204">
        <v>6217.3671373717598</v>
      </c>
      <c r="H151" s="204">
        <v>6310.4903478562273</v>
      </c>
      <c r="I151" s="204">
        <v>6184.9671073176969</v>
      </c>
      <c r="J151" s="204">
        <v>6448.3748810580537</v>
      </c>
      <c r="K151" s="204">
        <v>6306.9553254134216</v>
      </c>
      <c r="L151" s="204">
        <v>6394.2066138031223</v>
      </c>
      <c r="M151" s="205">
        <v>6378.1223708802017</v>
      </c>
    </row>
    <row r="152" spans="1:13">
      <c r="A152" t="s">
        <v>15</v>
      </c>
      <c r="B152" t="s">
        <v>25</v>
      </c>
      <c r="C152" t="s">
        <v>45</v>
      </c>
      <c r="D152" s="198" t="s">
        <v>299</v>
      </c>
      <c r="E152" s="195" t="s">
        <v>300</v>
      </c>
      <c r="F152" s="204">
        <v>6031.1031696724867</v>
      </c>
      <c r="G152" s="204">
        <v>6072.4583265501442</v>
      </c>
      <c r="H152" s="204">
        <v>6182.0839792854349</v>
      </c>
      <c r="I152" s="204">
        <v>6005.7967006859399</v>
      </c>
      <c r="J152" s="204">
        <v>6493.0083245443629</v>
      </c>
      <c r="K152" s="204">
        <v>6598.5915024310461</v>
      </c>
      <c r="L152" s="204">
        <v>6432.1075154137507</v>
      </c>
      <c r="M152" s="205">
        <v>6553.2284342771527</v>
      </c>
    </row>
    <row r="153" spans="1:13">
      <c r="A153" t="s">
        <v>17</v>
      </c>
      <c r="B153" t="s">
        <v>31</v>
      </c>
      <c r="C153" t="s">
        <v>47</v>
      </c>
      <c r="D153" s="198" t="s">
        <v>301</v>
      </c>
      <c r="E153" s="195" t="s">
        <v>302</v>
      </c>
      <c r="F153" s="204">
        <v>21819.69774963117</v>
      </c>
      <c r="G153" s="204">
        <v>22461.317404070778</v>
      </c>
      <c r="H153" s="204">
        <v>24562.668832676889</v>
      </c>
      <c r="I153" s="204">
        <v>24125.868947599112</v>
      </c>
      <c r="J153" s="204">
        <v>23738.043681333998</v>
      </c>
      <c r="K153" s="204">
        <v>23292.459932721169</v>
      </c>
      <c r="L153" s="204">
        <v>24091.529380101671</v>
      </c>
      <c r="M153" s="205">
        <v>23300.130795061446</v>
      </c>
    </row>
    <row r="154" spans="1:13">
      <c r="A154" t="s">
        <v>15</v>
      </c>
      <c r="B154" t="s">
        <v>25</v>
      </c>
      <c r="C154" t="s">
        <v>469</v>
      </c>
      <c r="D154" s="198" t="s">
        <v>303</v>
      </c>
      <c r="E154" s="195" t="s">
        <v>304</v>
      </c>
      <c r="F154" s="204">
        <v>10362.249045968782</v>
      </c>
      <c r="G154" s="204">
        <v>10192.127825250071</v>
      </c>
      <c r="H154" s="204">
        <v>10488.037048560114</v>
      </c>
      <c r="I154" s="204">
        <v>9938.2745119428637</v>
      </c>
      <c r="J154" s="204">
        <v>9673.7876142882233</v>
      </c>
      <c r="K154" s="204">
        <v>10070.268117517546</v>
      </c>
      <c r="L154" s="204">
        <v>10536.894467852497</v>
      </c>
      <c r="M154" s="205">
        <v>10093.706212746363</v>
      </c>
    </row>
    <row r="155" spans="1:13">
      <c r="A155" t="s">
        <v>15</v>
      </c>
      <c r="B155" t="s">
        <v>23</v>
      </c>
      <c r="C155" t="s">
        <v>43</v>
      </c>
      <c r="D155" s="198" t="s">
        <v>305</v>
      </c>
      <c r="E155" s="195" t="s">
        <v>306</v>
      </c>
      <c r="F155" s="204">
        <v>5723.8041788556702</v>
      </c>
      <c r="G155" s="204">
        <v>5842.903030364464</v>
      </c>
      <c r="H155" s="204">
        <v>6155.675961882037</v>
      </c>
      <c r="I155" s="204">
        <v>6653.8313569894626</v>
      </c>
      <c r="J155" s="204">
        <v>6485.4387111881233</v>
      </c>
      <c r="K155" s="204">
        <v>6530.2123381016227</v>
      </c>
      <c r="L155" s="204">
        <v>6759.1501686074571</v>
      </c>
      <c r="M155" s="205">
        <v>6741.3861523479109</v>
      </c>
    </row>
    <row r="156" spans="1:13">
      <c r="A156" t="s">
        <v>17</v>
      </c>
      <c r="B156" t="s">
        <v>31</v>
      </c>
      <c r="C156" t="s">
        <v>47</v>
      </c>
      <c r="D156" s="198" t="s">
        <v>307</v>
      </c>
      <c r="E156" s="195" t="s">
        <v>308</v>
      </c>
      <c r="F156" s="204">
        <v>7921.0890731954205</v>
      </c>
      <c r="G156" s="204">
        <v>8090.9836987952549</v>
      </c>
      <c r="H156" s="204">
        <v>9301.3891736628884</v>
      </c>
      <c r="I156" s="204">
        <v>9194.5745831720669</v>
      </c>
      <c r="J156" s="204">
        <v>9215.0879506764322</v>
      </c>
      <c r="K156" s="204">
        <v>8758.6192433980796</v>
      </c>
      <c r="L156" s="204">
        <v>8661.8224675276579</v>
      </c>
      <c r="M156" s="205">
        <v>8467.6583135304118</v>
      </c>
    </row>
    <row r="157" spans="1:13">
      <c r="A157" t="s">
        <v>17</v>
      </c>
      <c r="B157" t="s">
        <v>33</v>
      </c>
      <c r="C157" t="s">
        <v>53</v>
      </c>
      <c r="D157" s="198" t="s">
        <v>309</v>
      </c>
      <c r="E157" s="195" t="s">
        <v>310</v>
      </c>
      <c r="F157" s="204">
        <v>17390.310285543565</v>
      </c>
      <c r="G157" s="204">
        <v>17240.895987178734</v>
      </c>
      <c r="H157" s="204">
        <v>18487.016081582227</v>
      </c>
      <c r="I157" s="204">
        <v>19281.542558174504</v>
      </c>
      <c r="J157" s="204">
        <v>18469.269465709229</v>
      </c>
      <c r="K157" s="204">
        <v>18090.730963860631</v>
      </c>
      <c r="L157" s="204">
        <v>18744.954722590552</v>
      </c>
      <c r="M157" s="205">
        <v>18709.86758726785</v>
      </c>
    </row>
    <row r="158" spans="1:13">
      <c r="A158" t="s">
        <v>15</v>
      </c>
      <c r="B158" t="s">
        <v>23</v>
      </c>
      <c r="C158" t="s">
        <v>43</v>
      </c>
      <c r="D158" s="198" t="s">
        <v>311</v>
      </c>
      <c r="E158" s="195" t="s">
        <v>312</v>
      </c>
      <c r="F158" s="204">
        <v>7864.0370384211483</v>
      </c>
      <c r="G158" s="204">
        <v>7782.7736056992353</v>
      </c>
      <c r="H158" s="204">
        <v>6041.1446061519209</v>
      </c>
      <c r="I158" s="204">
        <v>8178.7348672846711</v>
      </c>
      <c r="J158" s="204">
        <v>8081.4970752446588</v>
      </c>
      <c r="K158" s="204">
        <v>8078.7915004591705</v>
      </c>
      <c r="L158" s="204">
        <v>8444.6572328000857</v>
      </c>
      <c r="M158" s="205">
        <v>8303.266722267892</v>
      </c>
    </row>
    <row r="159" spans="1:13">
      <c r="A159" t="s">
        <v>21</v>
      </c>
      <c r="B159" t="s">
        <v>37</v>
      </c>
      <c r="C159" t="s">
        <v>57</v>
      </c>
      <c r="D159" s="198" t="s">
        <v>313</v>
      </c>
      <c r="E159" s="195" t="s">
        <v>314</v>
      </c>
      <c r="F159" s="204">
        <v>25020.889293696309</v>
      </c>
      <c r="G159" s="204">
        <v>24735.556007735489</v>
      </c>
      <c r="H159" s="204">
        <v>25440.402358883861</v>
      </c>
      <c r="I159" s="204">
        <v>25326.557998578715</v>
      </c>
      <c r="J159" s="204">
        <v>25763.775122429284</v>
      </c>
      <c r="K159" s="204">
        <v>26197.614890915178</v>
      </c>
      <c r="L159" s="204">
        <v>27845.352815910352</v>
      </c>
      <c r="M159" s="205">
        <v>26773.277255349549</v>
      </c>
    </row>
    <row r="160" spans="1:13">
      <c r="A160" t="s">
        <v>19</v>
      </c>
      <c r="B160" t="s">
        <v>35</v>
      </c>
      <c r="C160" t="s">
        <v>63</v>
      </c>
      <c r="D160" s="198" t="s">
        <v>315</v>
      </c>
      <c r="E160" s="195" t="s">
        <v>316</v>
      </c>
      <c r="F160" s="204">
        <v>4683.4929380674785</v>
      </c>
      <c r="G160" s="204">
        <v>4778.8521771715641</v>
      </c>
      <c r="H160" s="204">
        <v>5000.1805522332888</v>
      </c>
      <c r="I160" s="204">
        <v>5151.9106812329055</v>
      </c>
      <c r="J160" s="204">
        <v>4914.2464177663333</v>
      </c>
      <c r="K160" s="204">
        <v>5141.9646610645341</v>
      </c>
      <c r="L160" s="204">
        <v>5193.4669832290492</v>
      </c>
      <c r="M160" s="205">
        <v>5161.3028988171736</v>
      </c>
    </row>
    <row r="161" spans="1:13">
      <c r="A161" t="s">
        <v>21</v>
      </c>
      <c r="B161" t="s">
        <v>39</v>
      </c>
      <c r="C161" t="s">
        <v>59</v>
      </c>
      <c r="D161" s="198" t="s">
        <v>317</v>
      </c>
      <c r="E161" s="195" t="s">
        <v>318</v>
      </c>
      <c r="F161" s="204">
        <v>5338.2736691141945</v>
      </c>
      <c r="G161" s="204">
        <v>5427.2853603257554</v>
      </c>
      <c r="H161" s="204">
        <v>5794.9882172409989</v>
      </c>
      <c r="I161" s="204">
        <v>5563.6144841522346</v>
      </c>
      <c r="J161" s="204">
        <v>5850.8354284947163</v>
      </c>
      <c r="K161" s="204">
        <v>5834.019082658554</v>
      </c>
      <c r="L161" s="204">
        <v>6062.1716122982998</v>
      </c>
      <c r="M161" s="205">
        <v>5928.4797870557277</v>
      </c>
    </row>
    <row r="162" spans="1:13">
      <c r="A162" t="s">
        <v>15</v>
      </c>
      <c r="B162" t="s">
        <v>25</v>
      </c>
      <c r="C162" t="s">
        <v>469</v>
      </c>
      <c r="D162" s="198" t="s">
        <v>319</v>
      </c>
      <c r="E162" s="195" t="s">
        <v>320</v>
      </c>
      <c r="F162" s="204">
        <v>6697.0757175506005</v>
      </c>
      <c r="G162" s="204">
        <v>6942.7545110396077</v>
      </c>
      <c r="H162" s="204">
        <v>7307.1979248850948</v>
      </c>
      <c r="I162" s="204">
        <v>7177.678802762608</v>
      </c>
      <c r="J162" s="204">
        <v>6771.989387248861</v>
      </c>
      <c r="K162" s="204">
        <v>6630.3282109515376</v>
      </c>
      <c r="L162" s="204">
        <v>7052.8718438020242</v>
      </c>
      <c r="M162" s="205">
        <v>6862.8290145335623</v>
      </c>
    </row>
    <row r="163" spans="1:13">
      <c r="A163" t="s">
        <v>17</v>
      </c>
      <c r="B163" t="s">
        <v>31</v>
      </c>
      <c r="C163" t="s">
        <v>47</v>
      </c>
      <c r="D163" s="198" t="s">
        <v>321</v>
      </c>
      <c r="E163" s="195" t="s">
        <v>322</v>
      </c>
      <c r="F163" s="204">
        <v>4450.297280463943</v>
      </c>
      <c r="G163" s="204">
        <v>4520.1589693616443</v>
      </c>
      <c r="H163" s="204">
        <v>4976.1820870074071</v>
      </c>
      <c r="I163" s="204">
        <v>4784.7405230415516</v>
      </c>
      <c r="J163" s="204">
        <v>4540.6099729712969</v>
      </c>
      <c r="K163" s="204">
        <v>4346.7936557296598</v>
      </c>
      <c r="L163" s="204">
        <v>4428.0267144328645</v>
      </c>
      <c r="M163" s="205">
        <v>4510.9785626298763</v>
      </c>
    </row>
    <row r="164" spans="1:13">
      <c r="A164" t="s">
        <v>17</v>
      </c>
      <c r="B164" t="s">
        <v>33</v>
      </c>
      <c r="C164" t="s">
        <v>53</v>
      </c>
      <c r="D164" s="198" t="s">
        <v>323</v>
      </c>
      <c r="E164" s="195" t="s">
        <v>324</v>
      </c>
      <c r="F164" s="204">
        <v>3009.9678668187198</v>
      </c>
      <c r="G164" s="204">
        <v>3040.7228403235417</v>
      </c>
      <c r="H164" s="204">
        <v>3069.3703997572534</v>
      </c>
      <c r="I164" s="204">
        <v>2996.116966122428</v>
      </c>
      <c r="J164" s="204">
        <v>3049.0219421550082</v>
      </c>
      <c r="K164" s="204">
        <v>2929.2700185414405</v>
      </c>
      <c r="L164" s="204">
        <v>3128.3393139159471</v>
      </c>
      <c r="M164" s="205">
        <v>3201.7089492015584</v>
      </c>
    </row>
    <row r="165" spans="1:13">
      <c r="A165" t="s">
        <v>21</v>
      </c>
      <c r="B165" t="s">
        <v>39</v>
      </c>
      <c r="C165" t="s">
        <v>55</v>
      </c>
      <c r="D165" s="198" t="s">
        <v>325</v>
      </c>
      <c r="E165" s="195" t="s">
        <v>326</v>
      </c>
      <c r="F165" s="204">
        <v>4328.9291602563426</v>
      </c>
      <c r="G165" s="204">
        <v>4377.316197273999</v>
      </c>
      <c r="H165" s="204">
        <v>4467.2476600138843</v>
      </c>
      <c r="I165" s="204">
        <v>4543.9826581125908</v>
      </c>
      <c r="J165" s="204">
        <v>4605.5661597714261</v>
      </c>
      <c r="K165" s="204">
        <v>4664.2171137322212</v>
      </c>
      <c r="L165" s="204">
        <v>4848.4788607590517</v>
      </c>
      <c r="M165" s="205">
        <v>4963.8257368819486</v>
      </c>
    </row>
    <row r="166" spans="1:13">
      <c r="A166" t="s">
        <v>19</v>
      </c>
      <c r="B166" t="s">
        <v>35</v>
      </c>
      <c r="C166" t="s">
        <v>63</v>
      </c>
      <c r="D166" s="198" t="s">
        <v>327</v>
      </c>
      <c r="E166" s="195" t="s">
        <v>328</v>
      </c>
      <c r="F166" s="204">
        <v>5293.6633082292537</v>
      </c>
      <c r="G166" s="204">
        <v>5327.5867844646054</v>
      </c>
      <c r="H166" s="204">
        <v>5560.5476626907084</v>
      </c>
      <c r="I166" s="204">
        <v>5367.4853556254129</v>
      </c>
      <c r="J166" s="204">
        <v>5243.8437299046018</v>
      </c>
      <c r="K166" s="204">
        <v>5392.8475460080799</v>
      </c>
      <c r="L166" s="204">
        <v>5581.2274295157031</v>
      </c>
      <c r="M166" s="205">
        <v>5572.0534912981811</v>
      </c>
    </row>
    <row r="167" spans="1:13">
      <c r="A167" t="s">
        <v>15</v>
      </c>
      <c r="B167" t="s">
        <v>25</v>
      </c>
      <c r="C167" t="s">
        <v>469</v>
      </c>
      <c r="D167" s="198" t="s">
        <v>329</v>
      </c>
      <c r="E167" s="195" t="s">
        <v>330</v>
      </c>
      <c r="F167" s="204">
        <v>6433.8496895682638</v>
      </c>
      <c r="G167" s="204">
        <v>6505.3984479885194</v>
      </c>
      <c r="H167" s="204">
        <v>6727.1999932494327</v>
      </c>
      <c r="I167" s="204">
        <v>6514.5279059943414</v>
      </c>
      <c r="J167" s="204">
        <v>6540.9581889802685</v>
      </c>
      <c r="K167" s="204">
        <v>6576.865794193337</v>
      </c>
      <c r="L167" s="204">
        <v>6840.2638341185602</v>
      </c>
      <c r="M167" s="205">
        <v>6627.9209871464927</v>
      </c>
    </row>
    <row r="168" spans="1:13">
      <c r="A168" t="s">
        <v>15</v>
      </c>
      <c r="B168" t="s">
        <v>27</v>
      </c>
      <c r="C168" t="s">
        <v>41</v>
      </c>
      <c r="D168" s="198" t="s">
        <v>331</v>
      </c>
      <c r="E168" s="195" t="s">
        <v>332</v>
      </c>
      <c r="F168" s="204">
        <v>9631.8232885725902</v>
      </c>
      <c r="G168" s="204">
        <v>10001.983275766526</v>
      </c>
      <c r="H168" s="204">
        <v>10098.816661959445</v>
      </c>
      <c r="I168" s="204">
        <v>10025.579357520975</v>
      </c>
      <c r="J168" s="204">
        <v>10220.637709891525</v>
      </c>
      <c r="K168" s="204">
        <v>10285.594927707518</v>
      </c>
      <c r="L168" s="204">
        <v>10572.506997115475</v>
      </c>
      <c r="M168" s="205">
        <v>11015.114875777743</v>
      </c>
    </row>
    <row r="169" spans="1:13">
      <c r="A169" t="s">
        <v>17</v>
      </c>
      <c r="B169" t="s">
        <v>31</v>
      </c>
      <c r="C169" t="s">
        <v>49</v>
      </c>
      <c r="D169" s="198" t="s">
        <v>333</v>
      </c>
      <c r="E169" s="195" t="s">
        <v>334</v>
      </c>
      <c r="F169" s="204">
        <v>7755.1959501304291</v>
      </c>
      <c r="G169" s="204">
        <v>7685.8488899301083</v>
      </c>
      <c r="H169" s="204">
        <v>8473.550269156598</v>
      </c>
      <c r="I169" s="204">
        <v>8524.8340309060331</v>
      </c>
      <c r="J169" s="204">
        <v>8339.7053767521102</v>
      </c>
      <c r="K169" s="204">
        <v>8041.7681186261088</v>
      </c>
      <c r="L169" s="204">
        <v>8201.7555190230087</v>
      </c>
      <c r="M169" s="205">
        <v>8128.7165841590713</v>
      </c>
    </row>
    <row r="170" spans="1:13">
      <c r="A170" t="s">
        <v>19</v>
      </c>
      <c r="B170" t="s">
        <v>35</v>
      </c>
      <c r="C170" t="s">
        <v>63</v>
      </c>
      <c r="D170" s="198" t="s">
        <v>335</v>
      </c>
      <c r="E170" s="195" t="s">
        <v>336</v>
      </c>
      <c r="F170" s="204">
        <v>5651.3810807962573</v>
      </c>
      <c r="G170" s="204">
        <v>5614.9103768319956</v>
      </c>
      <c r="H170" s="204">
        <v>5447.463851301035</v>
      </c>
      <c r="I170" s="204">
        <v>5566.4034001582859</v>
      </c>
      <c r="J170" s="204">
        <v>5346.972699610501</v>
      </c>
      <c r="K170" s="204">
        <v>5430.7708783703611</v>
      </c>
      <c r="L170" s="204">
        <v>5234.3671387176219</v>
      </c>
      <c r="M170" s="205">
        <v>5273.5327110663138</v>
      </c>
    </row>
    <row r="171" spans="1:13">
      <c r="A171" t="s">
        <v>19</v>
      </c>
      <c r="B171" t="s">
        <v>35</v>
      </c>
      <c r="C171" t="s">
        <v>63</v>
      </c>
      <c r="D171" s="198" t="s">
        <v>337</v>
      </c>
      <c r="E171" s="195" t="s">
        <v>338</v>
      </c>
      <c r="F171" s="204">
        <v>5804.779332690614</v>
      </c>
      <c r="G171" s="204">
        <v>6076.2873393744667</v>
      </c>
      <c r="H171" s="204">
        <v>6196.0966026726264</v>
      </c>
      <c r="I171" s="204">
        <v>6150.9546589509509</v>
      </c>
      <c r="J171" s="204">
        <v>6418.2429352266345</v>
      </c>
      <c r="K171" s="204">
        <v>6292.7963519559926</v>
      </c>
      <c r="L171" s="204">
        <v>6607.8825578727492</v>
      </c>
      <c r="M171" s="205">
        <v>6599.9183751948831</v>
      </c>
    </row>
    <row r="172" spans="1:13">
      <c r="A172" t="s">
        <v>15</v>
      </c>
      <c r="B172" t="s">
        <v>25</v>
      </c>
      <c r="C172" t="s">
        <v>45</v>
      </c>
      <c r="D172" s="198" t="s">
        <v>339</v>
      </c>
      <c r="E172" s="195" t="s">
        <v>340</v>
      </c>
      <c r="F172" s="204">
        <v>6210.0342849291228</v>
      </c>
      <c r="G172" s="204">
        <v>6391.5669756287607</v>
      </c>
      <c r="H172" s="204">
        <v>6288.7907278430002</v>
      </c>
      <c r="I172" s="204">
        <v>5954.3241493822343</v>
      </c>
      <c r="J172" s="204">
        <v>6765.7072314170446</v>
      </c>
      <c r="K172" s="204">
        <v>6770.1387276882015</v>
      </c>
      <c r="L172" s="204">
        <v>7012.3964734794454</v>
      </c>
      <c r="M172" s="205">
        <v>6652.1529583154943</v>
      </c>
    </row>
    <row r="173" spans="1:13">
      <c r="A173" t="s">
        <v>17</v>
      </c>
      <c r="B173" t="s">
        <v>31</v>
      </c>
      <c r="C173" t="s">
        <v>49</v>
      </c>
      <c r="D173" s="198" t="s">
        <v>341</v>
      </c>
      <c r="E173" s="195" t="s">
        <v>342</v>
      </c>
      <c r="F173" s="204">
        <v>12673.147495916139</v>
      </c>
      <c r="G173" s="204">
        <v>13284.922201073139</v>
      </c>
      <c r="H173" s="204">
        <v>13687.876185464054</v>
      </c>
      <c r="I173" s="204">
        <v>13552.443765843094</v>
      </c>
      <c r="J173" s="204">
        <v>13558.710808291213</v>
      </c>
      <c r="K173" s="204">
        <v>13882.463424314128</v>
      </c>
      <c r="L173" s="204">
        <v>13786.167371418622</v>
      </c>
      <c r="M173" s="205">
        <v>13532.333281979183</v>
      </c>
    </row>
    <row r="174" spans="1:13">
      <c r="A174" t="s">
        <v>21</v>
      </c>
      <c r="B174" t="s">
        <v>37</v>
      </c>
      <c r="C174" t="s">
        <v>59</v>
      </c>
      <c r="D174" s="198" t="s">
        <v>343</v>
      </c>
      <c r="E174" s="195" t="s">
        <v>344</v>
      </c>
      <c r="F174" s="204">
        <v>2699.9664705725381</v>
      </c>
      <c r="G174" s="204">
        <v>2774.897678858983</v>
      </c>
      <c r="H174" s="204">
        <v>3097.2410037511477</v>
      </c>
      <c r="I174" s="204">
        <v>3066.6623009522227</v>
      </c>
      <c r="J174" s="204">
        <v>3063.8701225209034</v>
      </c>
      <c r="K174" s="204">
        <v>3023.5818114616227</v>
      </c>
      <c r="L174" s="204">
        <v>3159.7387831191063</v>
      </c>
      <c r="M174" s="205">
        <v>3036.8273880691031</v>
      </c>
    </row>
    <row r="175" spans="1:13">
      <c r="A175" t="s">
        <v>21</v>
      </c>
      <c r="B175" t="s">
        <v>37</v>
      </c>
      <c r="C175" t="s">
        <v>57</v>
      </c>
      <c r="D175" s="198" t="s">
        <v>345</v>
      </c>
      <c r="E175" s="195" t="s">
        <v>346</v>
      </c>
      <c r="F175" s="204">
        <v>20301.728948994154</v>
      </c>
      <c r="G175" s="204">
        <v>20178.103415110392</v>
      </c>
      <c r="H175" s="204">
        <v>21504.509084508212</v>
      </c>
      <c r="I175" s="204">
        <v>21936.125021347154</v>
      </c>
      <c r="J175" s="204">
        <v>21687.663430959208</v>
      </c>
      <c r="K175" s="204">
        <v>21646.994973443372</v>
      </c>
      <c r="L175" s="204">
        <v>22625.96625155834</v>
      </c>
      <c r="M175" s="205">
        <v>21678.976524455342</v>
      </c>
    </row>
    <row r="176" spans="1:13">
      <c r="A176" t="s">
        <v>19</v>
      </c>
      <c r="B176" t="s">
        <v>35</v>
      </c>
      <c r="C176" t="s">
        <v>63</v>
      </c>
      <c r="D176" s="198" t="s">
        <v>347</v>
      </c>
      <c r="E176" s="195" t="s">
        <v>348</v>
      </c>
      <c r="F176" s="204">
        <v>3909.2531792262153</v>
      </c>
      <c r="G176" s="204">
        <v>3916.7590122923243</v>
      </c>
      <c r="H176" s="204">
        <v>3729.0262110216854</v>
      </c>
      <c r="I176" s="204">
        <v>3722.8941990217268</v>
      </c>
      <c r="J176" s="204">
        <v>3763.6977847885864</v>
      </c>
      <c r="K176" s="204">
        <v>3736.9521360581166</v>
      </c>
      <c r="L176" s="204">
        <v>3905.6961659849921</v>
      </c>
      <c r="M176" s="205">
        <v>3867.6162191314279</v>
      </c>
    </row>
    <row r="177" spans="1:13">
      <c r="A177" t="s">
        <v>15</v>
      </c>
      <c r="B177" t="s">
        <v>25</v>
      </c>
      <c r="C177" t="s">
        <v>469</v>
      </c>
      <c r="D177" s="198" t="s">
        <v>349</v>
      </c>
      <c r="E177" s="195" t="s">
        <v>350</v>
      </c>
      <c r="F177" s="204">
        <v>7951.9880381722796</v>
      </c>
      <c r="G177" s="204">
        <v>8177.9092706807214</v>
      </c>
      <c r="H177" s="204">
        <v>8360.7491445761916</v>
      </c>
      <c r="I177" s="204">
        <v>8306.8119583670596</v>
      </c>
      <c r="J177" s="204">
        <v>7863.0734835721796</v>
      </c>
      <c r="K177" s="204">
        <v>8212.2818968398278</v>
      </c>
      <c r="L177" s="204">
        <v>8012.7620332678398</v>
      </c>
      <c r="M177" s="205">
        <v>7781.2161664002215</v>
      </c>
    </row>
    <row r="178" spans="1:13">
      <c r="A178" t="s">
        <v>21</v>
      </c>
      <c r="B178" t="s">
        <v>39</v>
      </c>
      <c r="C178" t="s">
        <v>59</v>
      </c>
      <c r="D178" s="198" t="s">
        <v>351</v>
      </c>
      <c r="E178" s="195" t="s">
        <v>352</v>
      </c>
      <c r="F178" s="204">
        <v>10331.965242824999</v>
      </c>
      <c r="G178" s="204">
        <v>10106.947242335107</v>
      </c>
      <c r="H178" s="204">
        <v>10518.879204066481</v>
      </c>
      <c r="I178" s="204">
        <v>10491.944410083954</v>
      </c>
      <c r="J178" s="204">
        <v>10799.24228963817</v>
      </c>
      <c r="K178" s="204">
        <v>10733.23134318655</v>
      </c>
      <c r="L178" s="204">
        <v>11009.378311192797</v>
      </c>
      <c r="M178" s="205">
        <v>10744.512719403296</v>
      </c>
    </row>
    <row r="179" spans="1:13">
      <c r="A179" t="s">
        <v>21</v>
      </c>
      <c r="B179" t="s">
        <v>37</v>
      </c>
      <c r="C179" t="s">
        <v>59</v>
      </c>
      <c r="D179" s="198" t="s">
        <v>353</v>
      </c>
      <c r="E179" s="195" t="s">
        <v>354</v>
      </c>
      <c r="F179" s="204">
        <v>3389.4988745681044</v>
      </c>
      <c r="G179" s="204">
        <v>3448.9318047046008</v>
      </c>
      <c r="H179" s="204">
        <v>3738.6509602716264</v>
      </c>
      <c r="I179" s="204">
        <v>3740.763884078056</v>
      </c>
      <c r="J179" s="204">
        <v>3758.8583001825546</v>
      </c>
      <c r="K179" s="204">
        <v>3815.6622329323563</v>
      </c>
      <c r="L179" s="204">
        <v>4137.0661011016764</v>
      </c>
      <c r="M179" s="205">
        <v>3881.5912295264288</v>
      </c>
    </row>
    <row r="180" spans="1:13">
      <c r="A180" t="s">
        <v>15</v>
      </c>
      <c r="B180" t="s">
        <v>25</v>
      </c>
      <c r="C180" t="s">
        <v>45</v>
      </c>
      <c r="D180" s="198" t="s">
        <v>355</v>
      </c>
      <c r="E180" s="195" t="s">
        <v>356</v>
      </c>
      <c r="F180" s="204">
        <v>11174.355889811011</v>
      </c>
      <c r="G180" s="204">
        <v>11247.925263719113</v>
      </c>
      <c r="H180" s="204">
        <v>11665.912704657963</v>
      </c>
      <c r="I180" s="204">
        <v>11621.136291804507</v>
      </c>
      <c r="J180" s="204">
        <v>10974.04724368088</v>
      </c>
      <c r="K180" s="204">
        <v>11331.294800393178</v>
      </c>
      <c r="L180" s="204">
        <v>11806.929420742816</v>
      </c>
      <c r="M180" s="205">
        <v>11685.575603515739</v>
      </c>
    </row>
    <row r="181" spans="1:13">
      <c r="A181" t="s">
        <v>21</v>
      </c>
      <c r="B181" t="s">
        <v>37</v>
      </c>
      <c r="C181" t="s">
        <v>59</v>
      </c>
      <c r="D181" s="198" t="s">
        <v>357</v>
      </c>
      <c r="E181" s="195" t="s">
        <v>358</v>
      </c>
      <c r="F181" s="204">
        <v>2874.9472512642551</v>
      </c>
      <c r="G181" s="204">
        <v>2961.0744512582996</v>
      </c>
      <c r="H181" s="204">
        <v>3164.2527523385361</v>
      </c>
      <c r="I181" s="204">
        <v>3242.0769726261196</v>
      </c>
      <c r="J181" s="204">
        <v>3025.3348065776754</v>
      </c>
      <c r="K181" s="204">
        <v>3118.8774324580395</v>
      </c>
      <c r="L181" s="204">
        <v>3105.8841724419517</v>
      </c>
      <c r="M181" s="205">
        <v>3106.8166317648588</v>
      </c>
    </row>
    <row r="182" spans="1:13">
      <c r="A182" t="s">
        <v>17</v>
      </c>
      <c r="B182" t="s">
        <v>31</v>
      </c>
      <c r="C182" t="s">
        <v>49</v>
      </c>
      <c r="D182" s="198" t="s">
        <v>359</v>
      </c>
      <c r="E182" s="195" t="s">
        <v>360</v>
      </c>
      <c r="F182" s="204">
        <v>7519.5484367890867</v>
      </c>
      <c r="G182" s="204">
        <v>7592.24399054889</v>
      </c>
      <c r="H182" s="204">
        <v>8440.1968164350892</v>
      </c>
      <c r="I182" s="204">
        <v>8340.0148400792896</v>
      </c>
      <c r="J182" s="204">
        <v>7861.3448671711722</v>
      </c>
      <c r="K182" s="204">
        <v>7325.7037263301654</v>
      </c>
      <c r="L182" s="204">
        <v>7557.2276734906336</v>
      </c>
      <c r="M182" s="205">
        <v>7323.5281371364235</v>
      </c>
    </row>
    <row r="183" spans="1:13">
      <c r="A183" t="s">
        <v>17</v>
      </c>
      <c r="B183" t="s">
        <v>31</v>
      </c>
      <c r="C183" t="s">
        <v>49</v>
      </c>
      <c r="D183" s="198" t="s">
        <v>361</v>
      </c>
      <c r="E183" s="195" t="s">
        <v>362</v>
      </c>
      <c r="F183" s="204">
        <v>12481.429999645523</v>
      </c>
      <c r="G183" s="204">
        <v>12833.037084120153</v>
      </c>
      <c r="H183" s="204">
        <v>13812.150135382581</v>
      </c>
      <c r="I183" s="204">
        <v>13159.807522582802</v>
      </c>
      <c r="J183" s="204">
        <v>13303.511800447304</v>
      </c>
      <c r="K183" s="204">
        <v>12647.335350312769</v>
      </c>
      <c r="L183" s="204">
        <v>13579.430223180167</v>
      </c>
      <c r="M183" s="205">
        <v>13500.403996573266</v>
      </c>
    </row>
    <row r="184" spans="1:13" ht="15.75" thickBot="1">
      <c r="A184" t="s">
        <v>15</v>
      </c>
      <c r="B184" t="s">
        <v>27</v>
      </c>
      <c r="C184" t="s">
        <v>41</v>
      </c>
      <c r="D184" s="199" t="s">
        <v>363</v>
      </c>
      <c r="E184" s="200" t="s">
        <v>364</v>
      </c>
      <c r="F184" s="206">
        <v>4956.020853675971</v>
      </c>
      <c r="G184" s="206">
        <v>5040.3674504215451</v>
      </c>
      <c r="H184" s="206">
        <v>5351.2130055681282</v>
      </c>
      <c r="I184" s="206">
        <v>5430.3766464163909</v>
      </c>
      <c r="J184" s="206">
        <v>5504.0225873063009</v>
      </c>
      <c r="K184" s="206">
        <v>5610.4840974437202</v>
      </c>
      <c r="L184" s="206">
        <v>5720.7084089641012</v>
      </c>
      <c r="M184" s="207">
        <v>5701.8794522301678</v>
      </c>
    </row>
    <row r="187" spans="1:13">
      <c r="A187" s="136" t="s">
        <v>448</v>
      </c>
      <c r="F187">
        <v>3</v>
      </c>
      <c r="G187">
        <v>4</v>
      </c>
      <c r="H187">
        <v>5</v>
      </c>
      <c r="I187">
        <v>6</v>
      </c>
      <c r="J187">
        <v>7</v>
      </c>
      <c r="K187">
        <v>8</v>
      </c>
      <c r="L187">
        <v>9</v>
      </c>
      <c r="M187">
        <v>10</v>
      </c>
    </row>
    <row r="188" spans="1:13" ht="15.75" thickBot="1">
      <c r="D188">
        <v>1</v>
      </c>
      <c r="E188">
        <v>2</v>
      </c>
      <c r="F188">
        <v>3</v>
      </c>
      <c r="G188">
        <v>4</v>
      </c>
      <c r="H188">
        <v>5</v>
      </c>
      <c r="I188">
        <v>6</v>
      </c>
      <c r="J188">
        <v>7</v>
      </c>
      <c r="K188">
        <v>8</v>
      </c>
      <c r="L188">
        <v>9</v>
      </c>
      <c r="M188">
        <v>10</v>
      </c>
    </row>
    <row r="189" spans="1:13" ht="30.75" thickBot="1">
      <c r="A189" t="s">
        <v>387</v>
      </c>
      <c r="B189" t="s">
        <v>388</v>
      </c>
      <c r="C189" t="s">
        <v>389</v>
      </c>
      <c r="D189" s="201" t="s">
        <v>391</v>
      </c>
      <c r="E189" s="201" t="s">
        <v>9</v>
      </c>
      <c r="F189" s="201" t="s">
        <v>509</v>
      </c>
      <c r="G189" s="201" t="s">
        <v>510</v>
      </c>
      <c r="H189" s="201" t="s">
        <v>511</v>
      </c>
      <c r="I189" s="201" t="s">
        <v>512</v>
      </c>
      <c r="J189" s="201" t="s">
        <v>513</v>
      </c>
      <c r="K189" s="201" t="s">
        <v>514</v>
      </c>
      <c r="L189" s="201" t="s">
        <v>515</v>
      </c>
      <c r="M189" s="201" t="s">
        <v>516</v>
      </c>
    </row>
    <row r="190" spans="1:13">
      <c r="D190" s="197" t="s">
        <v>1</v>
      </c>
      <c r="E190" s="196" t="s">
        <v>390</v>
      </c>
      <c r="F190" s="202">
        <v>1344247.2070956961</v>
      </c>
      <c r="G190" s="202">
        <v>1328955.0759458435</v>
      </c>
      <c r="H190" s="202">
        <v>1371120.857213048</v>
      </c>
      <c r="I190" s="202">
        <v>1334175</v>
      </c>
      <c r="J190" s="202">
        <v>1396604.4801498584</v>
      </c>
      <c r="K190" s="202">
        <v>1393318.3563002807</v>
      </c>
      <c r="L190" s="202">
        <v>1419626.2863294214</v>
      </c>
      <c r="M190" s="203">
        <v>1388368.4499149744</v>
      </c>
    </row>
    <row r="191" spans="1:13">
      <c r="D191" s="198" t="s">
        <v>15</v>
      </c>
      <c r="E191" s="195" t="s">
        <v>16</v>
      </c>
      <c r="F191" s="204">
        <v>423677.59905364638</v>
      </c>
      <c r="G191" s="204">
        <v>417025.30025838112</v>
      </c>
      <c r="H191" s="204">
        <v>434961.37877852697</v>
      </c>
      <c r="I191" s="204">
        <v>424911</v>
      </c>
      <c r="J191" s="204">
        <v>438802.38848666887</v>
      </c>
      <c r="K191" s="204">
        <v>432554.28006743075</v>
      </c>
      <c r="L191" s="204">
        <v>447723.6358501839</v>
      </c>
      <c r="M191" s="205">
        <v>433047.97002444096</v>
      </c>
    </row>
    <row r="192" spans="1:13">
      <c r="D192" s="198" t="s">
        <v>17</v>
      </c>
      <c r="E192" s="195" t="s">
        <v>18</v>
      </c>
      <c r="F192" s="204">
        <v>418193.93736942066</v>
      </c>
      <c r="G192" s="204">
        <v>414581.03623443842</v>
      </c>
      <c r="H192" s="204">
        <v>423822.60531459912</v>
      </c>
      <c r="I192" s="204">
        <v>411833</v>
      </c>
      <c r="J192" s="204">
        <v>432060.54277615354</v>
      </c>
      <c r="K192" s="204">
        <v>432747.33975378278</v>
      </c>
      <c r="L192" s="204">
        <v>441499.91059819935</v>
      </c>
      <c r="M192" s="205">
        <v>431844.23803228268</v>
      </c>
    </row>
    <row r="193" spans="4:13">
      <c r="D193" s="198" t="s">
        <v>19</v>
      </c>
      <c r="E193" s="195" t="s">
        <v>20</v>
      </c>
      <c r="F193" s="204">
        <v>182236.76855030528</v>
      </c>
      <c r="G193" s="204">
        <v>181271.12020984158</v>
      </c>
      <c r="H193" s="204">
        <v>186915.55302660685</v>
      </c>
      <c r="I193" s="204">
        <v>178579</v>
      </c>
      <c r="J193" s="204">
        <v>186541.48006660078</v>
      </c>
      <c r="K193" s="204">
        <v>186587.32505714765</v>
      </c>
      <c r="L193" s="204">
        <v>189422.15597827866</v>
      </c>
      <c r="M193" s="205">
        <v>186167.63906093774</v>
      </c>
    </row>
    <row r="194" spans="4:13">
      <c r="D194" s="198" t="s">
        <v>21</v>
      </c>
      <c r="E194" s="195" t="s">
        <v>22</v>
      </c>
      <c r="F194" s="204">
        <v>320138.90212232375</v>
      </c>
      <c r="G194" s="204">
        <v>316077.61924318259</v>
      </c>
      <c r="H194" s="204">
        <v>325421.32009331509</v>
      </c>
      <c r="I194" s="204">
        <v>318852</v>
      </c>
      <c r="J194" s="204">
        <v>339200.06882043538</v>
      </c>
      <c r="K194" s="204">
        <v>341429.41142191953</v>
      </c>
      <c r="L194" s="204">
        <v>340980.58390275942</v>
      </c>
      <c r="M194" s="205">
        <v>337308.60279731289</v>
      </c>
    </row>
    <row r="195" spans="4:13">
      <c r="D195" s="198" t="s">
        <v>23</v>
      </c>
      <c r="E195" s="195" t="s">
        <v>24</v>
      </c>
      <c r="F195" s="204">
        <v>73413.694479671161</v>
      </c>
      <c r="G195" s="204">
        <v>73804.712483507697</v>
      </c>
      <c r="H195" s="204">
        <v>75981.157383653248</v>
      </c>
      <c r="I195" s="204">
        <v>75110</v>
      </c>
      <c r="J195" s="204">
        <v>79764.338727138107</v>
      </c>
      <c r="K195" s="204">
        <v>77996.40626254119</v>
      </c>
      <c r="L195" s="204">
        <v>80789.265947744992</v>
      </c>
      <c r="M195" s="205">
        <v>78068.700639128641</v>
      </c>
    </row>
    <row r="196" spans="4:13">
      <c r="D196" s="198" t="s">
        <v>25</v>
      </c>
      <c r="E196" s="195" t="s">
        <v>26</v>
      </c>
      <c r="F196" s="204">
        <v>211480.90457397525</v>
      </c>
      <c r="G196" s="204">
        <v>208473.58777487333</v>
      </c>
      <c r="H196" s="204">
        <v>218549.22139487366</v>
      </c>
      <c r="I196" s="204">
        <v>211417</v>
      </c>
      <c r="J196" s="204">
        <v>217568.95257686212</v>
      </c>
      <c r="K196" s="204">
        <v>214306.49278092419</v>
      </c>
      <c r="L196" s="204">
        <v>223770.68844552687</v>
      </c>
      <c r="M196" s="205">
        <v>214626.78807820394</v>
      </c>
    </row>
    <row r="197" spans="4:13">
      <c r="D197" s="198" t="s">
        <v>27</v>
      </c>
      <c r="E197" s="195" t="s">
        <v>28</v>
      </c>
      <c r="F197" s="204">
        <v>138783</v>
      </c>
      <c r="G197" s="204">
        <v>134747</v>
      </c>
      <c r="H197" s="204">
        <v>140431</v>
      </c>
      <c r="I197" s="204">
        <v>138384</v>
      </c>
      <c r="J197" s="204">
        <v>141469.0971826686</v>
      </c>
      <c r="K197" s="204">
        <v>140251.38102396519</v>
      </c>
      <c r="L197" s="204">
        <v>143163.68145691211</v>
      </c>
      <c r="M197" s="205">
        <v>140352.48130710845</v>
      </c>
    </row>
    <row r="198" spans="4:13">
      <c r="D198" s="198" t="s">
        <v>29</v>
      </c>
      <c r="E198" s="195" t="s">
        <v>30</v>
      </c>
      <c r="F198" s="204">
        <v>114612.13677713336</v>
      </c>
      <c r="G198" s="204">
        <v>115740.27338871665</v>
      </c>
      <c r="H198" s="204">
        <v>118874.19260179777</v>
      </c>
      <c r="I198" s="204">
        <v>115911</v>
      </c>
      <c r="J198" s="204">
        <v>118872.36014599197</v>
      </c>
      <c r="K198" s="204">
        <v>119009.84081529008</v>
      </c>
      <c r="L198" s="204">
        <v>120955.13348637357</v>
      </c>
      <c r="M198" s="205">
        <v>119250.61282783496</v>
      </c>
    </row>
    <row r="199" spans="4:13">
      <c r="D199" s="198" t="s">
        <v>31</v>
      </c>
      <c r="E199" s="195" t="s">
        <v>32</v>
      </c>
      <c r="F199" s="204">
        <v>147722.63394</v>
      </c>
      <c r="G199" s="204">
        <v>146417.34176000001</v>
      </c>
      <c r="H199" s="204">
        <v>146958.44261999999</v>
      </c>
      <c r="I199" s="204">
        <v>142790</v>
      </c>
      <c r="J199" s="204">
        <v>158739.36480690958</v>
      </c>
      <c r="K199" s="204">
        <v>158930.81280106321</v>
      </c>
      <c r="L199" s="204">
        <v>160629.76432298016</v>
      </c>
      <c r="M199" s="205">
        <v>156913.92483892036</v>
      </c>
    </row>
    <row r="200" spans="4:13">
      <c r="D200" s="198" t="s">
        <v>33</v>
      </c>
      <c r="E200" s="195" t="s">
        <v>34</v>
      </c>
      <c r="F200" s="204">
        <v>149417.1666522873</v>
      </c>
      <c r="G200" s="204">
        <v>146533.42108572178</v>
      </c>
      <c r="H200" s="204">
        <v>151856.97009280135</v>
      </c>
      <c r="I200" s="204">
        <v>146959</v>
      </c>
      <c r="J200" s="204">
        <v>148099.26725440167</v>
      </c>
      <c r="K200" s="204">
        <v>148848.73945175431</v>
      </c>
      <c r="L200" s="204">
        <v>153637.3889238</v>
      </c>
      <c r="M200" s="205">
        <v>149580.669436942</v>
      </c>
    </row>
    <row r="201" spans="4:13">
      <c r="D201" s="198" t="s">
        <v>35</v>
      </c>
      <c r="E201" s="195" t="s">
        <v>36</v>
      </c>
      <c r="F201" s="204">
        <v>182236.76855030528</v>
      </c>
      <c r="G201" s="204">
        <v>181271.12020984158</v>
      </c>
      <c r="H201" s="204">
        <v>186915.55302660685</v>
      </c>
      <c r="I201" s="204">
        <v>178579</v>
      </c>
      <c r="J201" s="204">
        <v>186541.48006660078</v>
      </c>
      <c r="K201" s="204">
        <v>186587.32505714765</v>
      </c>
      <c r="L201" s="204">
        <v>189422.15597827866</v>
      </c>
      <c r="M201" s="205">
        <v>186167.63906093774</v>
      </c>
    </row>
    <row r="202" spans="4:13">
      <c r="D202" s="198" t="s">
        <v>37</v>
      </c>
      <c r="E202" s="195" t="s">
        <v>38</v>
      </c>
      <c r="F202" s="204">
        <v>202408.39323564683</v>
      </c>
      <c r="G202" s="204">
        <v>200153.1293784625</v>
      </c>
      <c r="H202" s="204">
        <v>208772.92642073907</v>
      </c>
      <c r="I202" s="204">
        <v>198770</v>
      </c>
      <c r="J202" s="204">
        <v>206772.64273837407</v>
      </c>
      <c r="K202" s="204">
        <v>207434.19474566606</v>
      </c>
      <c r="L202" s="204">
        <v>206124.75971103416</v>
      </c>
      <c r="M202" s="205">
        <v>205037.4718546815</v>
      </c>
    </row>
    <row r="203" spans="4:13">
      <c r="D203" s="198" t="s">
        <v>39</v>
      </c>
      <c r="E203" s="195" t="s">
        <v>40</v>
      </c>
      <c r="F203" s="204">
        <v>124172.50888667689</v>
      </c>
      <c r="G203" s="204">
        <v>121814.48986472009</v>
      </c>
      <c r="H203" s="204">
        <v>122781.39367257598</v>
      </c>
      <c r="I203" s="204">
        <v>126255</v>
      </c>
      <c r="J203" s="204">
        <v>138776.97665091153</v>
      </c>
      <c r="K203" s="204">
        <v>139953.16336192875</v>
      </c>
      <c r="L203" s="204">
        <v>141133.44805677093</v>
      </c>
      <c r="M203" s="205">
        <v>138370.1618712169</v>
      </c>
    </row>
    <row r="204" spans="4:13">
      <c r="D204" s="198" t="s">
        <v>41</v>
      </c>
      <c r="E204" s="195" t="s">
        <v>42</v>
      </c>
      <c r="F204" s="204">
        <v>138783</v>
      </c>
      <c r="G204" s="204">
        <v>134747</v>
      </c>
      <c r="H204" s="204">
        <v>140431</v>
      </c>
      <c r="I204" s="204">
        <v>138384</v>
      </c>
      <c r="J204" s="204">
        <v>141469.0971826686</v>
      </c>
      <c r="K204" s="204">
        <v>140251.38102396519</v>
      </c>
      <c r="L204" s="204">
        <v>143163.68145691211</v>
      </c>
      <c r="M204" s="205">
        <v>140352.48130710845</v>
      </c>
    </row>
    <row r="205" spans="4:13">
      <c r="D205" s="198" t="s">
        <v>43</v>
      </c>
      <c r="E205" s="195" t="s">
        <v>44</v>
      </c>
      <c r="F205" s="204">
        <v>87450.694479671161</v>
      </c>
      <c r="G205" s="204">
        <v>87283.712483507697</v>
      </c>
      <c r="H205" s="204">
        <v>89858.157383653248</v>
      </c>
      <c r="I205" s="204">
        <v>88648</v>
      </c>
      <c r="J205" s="204">
        <v>94204.732329829436</v>
      </c>
      <c r="K205" s="204">
        <v>92537.775483821868</v>
      </c>
      <c r="L205" s="204">
        <v>95279.763849529365</v>
      </c>
      <c r="M205" s="205">
        <v>92194.687615750969</v>
      </c>
    </row>
    <row r="206" spans="4:13">
      <c r="D206" s="198" t="s">
        <v>45</v>
      </c>
      <c r="E206" s="195" t="s">
        <v>46</v>
      </c>
      <c r="F206" s="204">
        <v>76260</v>
      </c>
      <c r="G206" s="204">
        <v>76669</v>
      </c>
      <c r="H206" s="204">
        <v>78568</v>
      </c>
      <c r="I206" s="204">
        <v>76849</v>
      </c>
      <c r="J206" s="204">
        <v>77900.168234625686</v>
      </c>
      <c r="K206" s="204">
        <v>77942.177095945721</v>
      </c>
      <c r="L206" s="204">
        <v>80013.030434365282</v>
      </c>
      <c r="M206" s="205">
        <v>76801.895309696047</v>
      </c>
    </row>
    <row r="207" spans="4:13">
      <c r="D207" s="198" t="s">
        <v>47</v>
      </c>
      <c r="E207" s="195" t="s">
        <v>48</v>
      </c>
      <c r="F207" s="204">
        <v>99231.445259603133</v>
      </c>
      <c r="G207" s="204">
        <v>100112.00547875327</v>
      </c>
      <c r="H207" s="204">
        <v>98472.005478753272</v>
      </c>
      <c r="I207" s="204">
        <v>97092</v>
      </c>
      <c r="J207" s="204">
        <v>99482.025451905414</v>
      </c>
      <c r="K207" s="204">
        <v>99392.975682183474</v>
      </c>
      <c r="L207" s="204">
        <v>101583.65328806541</v>
      </c>
      <c r="M207" s="205">
        <v>99218.243092714605</v>
      </c>
    </row>
    <row r="208" spans="4:13">
      <c r="D208" s="198" t="s">
        <v>49</v>
      </c>
      <c r="E208" s="195" t="s">
        <v>50</v>
      </c>
      <c r="F208" s="204">
        <v>106206.63394</v>
      </c>
      <c r="G208" s="204">
        <v>105143.34176000001</v>
      </c>
      <c r="H208" s="204">
        <v>107637.44262</v>
      </c>
      <c r="I208" s="204">
        <v>102617</v>
      </c>
      <c r="J208" s="204">
        <v>114552.45372499478</v>
      </c>
      <c r="K208" s="204">
        <v>114749.79900756943</v>
      </c>
      <c r="L208" s="204">
        <v>115017.54733252728</v>
      </c>
      <c r="M208" s="205">
        <v>112593.71874771541</v>
      </c>
    </row>
    <row r="209" spans="1:13">
      <c r="D209" s="198" t="s">
        <v>51</v>
      </c>
      <c r="E209" s="195" t="s">
        <v>52</v>
      </c>
      <c r="F209" s="204">
        <v>106202.76651753022</v>
      </c>
      <c r="G209" s="204">
        <v>104907.46790996338</v>
      </c>
      <c r="H209" s="204">
        <v>109688.9371230445</v>
      </c>
      <c r="I209" s="204">
        <v>107765</v>
      </c>
      <c r="J209" s="204">
        <v>113012.60516378275</v>
      </c>
      <c r="K209" s="204">
        <v>113188.73478809686</v>
      </c>
      <c r="L209" s="204">
        <v>115153.33017725164</v>
      </c>
      <c r="M209" s="205">
        <v>113464.65757016496</v>
      </c>
    </row>
    <row r="210" spans="1:13">
      <c r="D210" s="198" t="s">
        <v>53</v>
      </c>
      <c r="E210" s="195" t="s">
        <v>54</v>
      </c>
      <c r="F210" s="204">
        <v>106553.09165228732</v>
      </c>
      <c r="G210" s="204">
        <v>104418.22108572177</v>
      </c>
      <c r="H210" s="204">
        <v>108024.22009280133</v>
      </c>
      <c r="I210" s="204">
        <v>104359</v>
      </c>
      <c r="J210" s="204">
        <v>105013.45843547054</v>
      </c>
      <c r="K210" s="204">
        <v>105415.8302759331</v>
      </c>
      <c r="L210" s="204">
        <v>109745.37980035512</v>
      </c>
      <c r="M210" s="205">
        <v>106567.61862168777</v>
      </c>
    </row>
    <row r="211" spans="1:13">
      <c r="D211" s="198" t="s">
        <v>55</v>
      </c>
      <c r="E211" s="195" t="s">
        <v>56</v>
      </c>
      <c r="F211" s="204">
        <v>69865</v>
      </c>
      <c r="G211" s="204">
        <v>69182</v>
      </c>
      <c r="H211" s="204">
        <v>70974</v>
      </c>
      <c r="I211" s="204">
        <v>76135</v>
      </c>
      <c r="J211" s="204">
        <v>82784.636932158144</v>
      </c>
      <c r="K211" s="204">
        <v>83500.937821781801</v>
      </c>
      <c r="L211" s="204">
        <v>83246.815657540094</v>
      </c>
      <c r="M211" s="205">
        <v>82614.236730125616</v>
      </c>
    </row>
    <row r="212" spans="1:13">
      <c r="D212" s="198" t="s">
        <v>57</v>
      </c>
      <c r="E212" s="195" t="s">
        <v>58</v>
      </c>
      <c r="F212" s="204">
        <v>106110.63922300164</v>
      </c>
      <c r="G212" s="204">
        <v>104897.37536581731</v>
      </c>
      <c r="H212" s="204">
        <v>109217.9264207391</v>
      </c>
      <c r="I212" s="204">
        <v>104011</v>
      </c>
      <c r="J212" s="204">
        <v>111018.66695162002</v>
      </c>
      <c r="K212" s="204">
        <v>111955.91684396712</v>
      </c>
      <c r="L212" s="204">
        <v>109397.00864867878</v>
      </c>
      <c r="M212" s="205">
        <v>109651.79988364874</v>
      </c>
    </row>
    <row r="213" spans="1:13">
      <c r="D213" s="198" t="s">
        <v>59</v>
      </c>
      <c r="E213" s="195" t="s">
        <v>60</v>
      </c>
      <c r="F213" s="204">
        <v>78101.262899322086</v>
      </c>
      <c r="G213" s="204">
        <v>77022.243877365283</v>
      </c>
      <c r="H213" s="204">
        <v>79842.393672575985</v>
      </c>
      <c r="I213" s="204">
        <v>76388</v>
      </c>
      <c r="J213" s="204">
        <v>79265.31759962767</v>
      </c>
      <c r="K213" s="204">
        <v>79833.201401395258</v>
      </c>
      <c r="L213" s="204">
        <v>83499.363129200952</v>
      </c>
      <c r="M213" s="205">
        <v>79197.989657372265</v>
      </c>
    </row>
    <row r="214" spans="1:13">
      <c r="D214" s="198" t="s">
        <v>469</v>
      </c>
      <c r="E214" s="195" t="s">
        <v>466</v>
      </c>
      <c r="F214" s="204">
        <v>78393.904573975218</v>
      </c>
      <c r="G214" s="204">
        <v>76905.587774873318</v>
      </c>
      <c r="H214" s="204">
        <v>80891.22139487369</v>
      </c>
      <c r="I214" s="204">
        <v>79695</v>
      </c>
      <c r="J214" s="204">
        <v>81481.640084528161</v>
      </c>
      <c r="K214" s="204">
        <v>79353.834917434142</v>
      </c>
      <c r="L214" s="204">
        <v>82830.501448402443</v>
      </c>
      <c r="M214" s="205">
        <v>79636.422701259042</v>
      </c>
    </row>
    <row r="215" spans="1:13">
      <c r="D215" s="198" t="s">
        <v>470</v>
      </c>
      <c r="E215" s="195" t="s">
        <v>467</v>
      </c>
      <c r="F215" s="204">
        <v>42790</v>
      </c>
      <c r="G215" s="204">
        <v>41420</v>
      </c>
      <c r="H215" s="204">
        <v>45213</v>
      </c>
      <c r="I215" s="204">
        <v>41335</v>
      </c>
      <c r="J215" s="204">
        <v>43746.750655016978</v>
      </c>
      <c r="K215" s="204">
        <v>42469.111546263623</v>
      </c>
      <c r="L215" s="204">
        <v>46436.658660974841</v>
      </c>
      <c r="M215" s="205">
        <v>44062.483090626556</v>
      </c>
    </row>
    <row r="216" spans="1:13">
      <c r="D216" s="198" t="s">
        <v>61</v>
      </c>
      <c r="E216" s="195" t="s">
        <v>62</v>
      </c>
      <c r="F216" s="204">
        <v>66062</v>
      </c>
      <c r="G216" s="204">
        <v>64976</v>
      </c>
      <c r="H216" s="204">
        <v>65387</v>
      </c>
      <c r="I216" s="204">
        <v>62318</v>
      </c>
      <c r="J216" s="204">
        <v>66131.447337029545</v>
      </c>
      <c r="K216" s="204">
        <v>66139.355354775398</v>
      </c>
      <c r="L216" s="204">
        <v>64837.396467339582</v>
      </c>
      <c r="M216" s="205">
        <v>65844.576526166275</v>
      </c>
    </row>
    <row r="217" spans="1:13">
      <c r="D217" s="198" t="s">
        <v>63</v>
      </c>
      <c r="E217" s="195" t="s">
        <v>64</v>
      </c>
      <c r="F217" s="204">
        <v>182236.76855030528</v>
      </c>
      <c r="G217" s="204">
        <v>181271.12020984158</v>
      </c>
      <c r="H217" s="204">
        <v>186915.55302660685</v>
      </c>
      <c r="I217" s="204">
        <v>178579</v>
      </c>
      <c r="J217" s="204">
        <v>186541.48006660078</v>
      </c>
      <c r="K217" s="204">
        <v>186587.32505714765</v>
      </c>
      <c r="L217" s="204">
        <v>189422.15597827866</v>
      </c>
      <c r="M217" s="205">
        <v>186167.63906093774</v>
      </c>
    </row>
    <row r="218" spans="1:13">
      <c r="A218" t="s">
        <v>19</v>
      </c>
      <c r="B218" t="s">
        <v>35</v>
      </c>
      <c r="C218" t="s">
        <v>63</v>
      </c>
      <c r="D218" s="198" t="s">
        <v>65</v>
      </c>
      <c r="E218" s="195" t="s">
        <v>66</v>
      </c>
      <c r="F218" s="204">
        <v>4652.8562498358451</v>
      </c>
      <c r="G218" s="204">
        <v>4744.7384138843772</v>
      </c>
      <c r="H218" s="204">
        <v>4640.4877762877531</v>
      </c>
      <c r="I218" s="204">
        <v>4580</v>
      </c>
      <c r="J218" s="204">
        <v>4933.66872225519</v>
      </c>
      <c r="K218" s="204">
        <v>4987.6383222557351</v>
      </c>
      <c r="L218" s="204">
        <v>4986.8854769859763</v>
      </c>
      <c r="M218" s="205">
        <v>4878.7673799106515</v>
      </c>
    </row>
    <row r="219" spans="1:13">
      <c r="A219" t="s">
        <v>19</v>
      </c>
      <c r="B219" t="s">
        <v>35</v>
      </c>
      <c r="C219" t="s">
        <v>63</v>
      </c>
      <c r="D219" s="198" t="s">
        <v>67</v>
      </c>
      <c r="E219" s="195" t="s">
        <v>68</v>
      </c>
      <c r="F219" s="204">
        <v>7442</v>
      </c>
      <c r="G219" s="204">
        <v>7262</v>
      </c>
      <c r="H219" s="204">
        <v>7488</v>
      </c>
      <c r="I219" s="204">
        <v>7597</v>
      </c>
      <c r="J219" s="204">
        <v>7508.0603701374712</v>
      </c>
      <c r="K219" s="204">
        <v>7212.5508432429879</v>
      </c>
      <c r="L219" s="204">
        <v>7727.2882514020766</v>
      </c>
      <c r="M219" s="205">
        <v>7556.1818931584767</v>
      </c>
    </row>
    <row r="220" spans="1:13">
      <c r="A220" t="s">
        <v>15</v>
      </c>
      <c r="B220" t="s">
        <v>27</v>
      </c>
      <c r="C220" t="s">
        <v>41</v>
      </c>
      <c r="D220" s="198" t="s">
        <v>69</v>
      </c>
      <c r="E220" s="195" t="s">
        <v>70</v>
      </c>
      <c r="F220" s="204">
        <v>7704</v>
      </c>
      <c r="G220" s="204">
        <v>7128</v>
      </c>
      <c r="H220" s="204">
        <v>7470</v>
      </c>
      <c r="I220" s="204">
        <v>7388</v>
      </c>
      <c r="J220" s="204">
        <v>8182.0825923560078</v>
      </c>
      <c r="K220" s="204">
        <v>7687.3067901097247</v>
      </c>
      <c r="L220" s="204">
        <v>8022.6351053693888</v>
      </c>
      <c r="M220" s="205">
        <v>7894.6620239159447</v>
      </c>
    </row>
    <row r="221" spans="1:13">
      <c r="A221" t="s">
        <v>21</v>
      </c>
      <c r="B221" t="s">
        <v>39</v>
      </c>
      <c r="C221" t="s">
        <v>59</v>
      </c>
      <c r="D221" s="198" t="s">
        <v>71</v>
      </c>
      <c r="E221" s="195" t="s">
        <v>72</v>
      </c>
      <c r="F221" s="204">
        <v>3548.5088866768901</v>
      </c>
      <c r="G221" s="204">
        <v>3500.4898647200926</v>
      </c>
      <c r="H221" s="204">
        <v>3965.3936725759845</v>
      </c>
      <c r="I221" s="204">
        <v>3740</v>
      </c>
      <c r="J221" s="204">
        <v>3997.9339518351876</v>
      </c>
      <c r="K221" s="204">
        <v>3915.7486143416982</v>
      </c>
      <c r="L221" s="204">
        <v>4127.7166078168884</v>
      </c>
      <c r="M221" s="205">
        <v>3914.8690234685005</v>
      </c>
    </row>
    <row r="222" spans="1:13">
      <c r="A222" t="s">
        <v>17</v>
      </c>
      <c r="B222" t="s">
        <v>33</v>
      </c>
      <c r="C222" t="s">
        <v>51</v>
      </c>
      <c r="D222" s="198" t="s">
        <v>73</v>
      </c>
      <c r="E222" s="195" t="s">
        <v>74</v>
      </c>
      <c r="F222" s="204">
        <v>3582</v>
      </c>
      <c r="G222" s="204">
        <v>3522</v>
      </c>
      <c r="H222" s="204">
        <v>3918</v>
      </c>
      <c r="I222" s="204">
        <v>3799</v>
      </c>
      <c r="J222" s="204">
        <v>4076.1893477802405</v>
      </c>
      <c r="K222" s="204">
        <v>4117.4875483599481</v>
      </c>
      <c r="L222" s="204">
        <v>4126.7035766425633</v>
      </c>
      <c r="M222" s="205">
        <v>4034.6259403078589</v>
      </c>
    </row>
    <row r="223" spans="1:13">
      <c r="A223" t="s">
        <v>19</v>
      </c>
      <c r="B223" t="s">
        <v>35</v>
      </c>
      <c r="C223" t="s">
        <v>63</v>
      </c>
      <c r="D223" s="198" t="s">
        <v>75</v>
      </c>
      <c r="E223" s="195" t="s">
        <v>76</v>
      </c>
      <c r="F223" s="204">
        <v>5026</v>
      </c>
      <c r="G223" s="204">
        <v>5470</v>
      </c>
      <c r="H223" s="204">
        <v>5637</v>
      </c>
      <c r="I223" s="204">
        <v>4889</v>
      </c>
      <c r="J223" s="204">
        <v>5971.658368276213</v>
      </c>
      <c r="K223" s="204">
        <v>5975.0494019176949</v>
      </c>
      <c r="L223" s="204">
        <v>5972.5941852596325</v>
      </c>
      <c r="M223" s="205">
        <v>5976.4049447646812</v>
      </c>
    </row>
    <row r="224" spans="1:13">
      <c r="A224" t="s">
        <v>17</v>
      </c>
      <c r="B224" t="s">
        <v>31</v>
      </c>
      <c r="C224" t="s">
        <v>49</v>
      </c>
      <c r="D224" s="198" t="s">
        <v>77</v>
      </c>
      <c r="E224" s="195" t="s">
        <v>78</v>
      </c>
      <c r="F224" s="204">
        <v>29978.69</v>
      </c>
      <c r="G224" s="204">
        <v>30002.814999999999</v>
      </c>
      <c r="H224" s="204">
        <v>29460.485000000001</v>
      </c>
      <c r="I224" s="204">
        <v>28994</v>
      </c>
      <c r="J224" s="204">
        <v>33407.03655017072</v>
      </c>
      <c r="K224" s="204">
        <v>32516.989796928436</v>
      </c>
      <c r="L224" s="204">
        <v>31669.969521689913</v>
      </c>
      <c r="M224" s="205">
        <v>30944.485547046672</v>
      </c>
    </row>
    <row r="225" spans="1:13">
      <c r="A225" t="s">
        <v>15</v>
      </c>
      <c r="B225" t="s">
        <v>25</v>
      </c>
      <c r="C225" t="s">
        <v>470</v>
      </c>
      <c r="D225" s="198" t="s">
        <v>79</v>
      </c>
      <c r="E225" s="195" t="s">
        <v>80</v>
      </c>
      <c r="F225" s="204">
        <v>4582</v>
      </c>
      <c r="G225" s="204">
        <v>4484</v>
      </c>
      <c r="H225" s="204">
        <v>4857</v>
      </c>
      <c r="I225" s="204">
        <v>4644</v>
      </c>
      <c r="J225" s="204">
        <v>4545.529950457757</v>
      </c>
      <c r="K225" s="204">
        <v>4373.5453444249015</v>
      </c>
      <c r="L225" s="204">
        <v>4708.9354376025121</v>
      </c>
      <c r="M225" s="205">
        <v>4421.7421470877134</v>
      </c>
    </row>
    <row r="226" spans="1:13">
      <c r="A226" t="s">
        <v>15</v>
      </c>
      <c r="B226" t="s">
        <v>25</v>
      </c>
      <c r="C226" t="s">
        <v>470</v>
      </c>
      <c r="D226" s="198" t="s">
        <v>81</v>
      </c>
      <c r="E226" s="195" t="s">
        <v>82</v>
      </c>
      <c r="F226" s="204">
        <v>4870</v>
      </c>
      <c r="G226" s="204">
        <v>4672</v>
      </c>
      <c r="H226" s="204">
        <v>4855</v>
      </c>
      <c r="I226" s="204">
        <v>4698</v>
      </c>
      <c r="J226" s="204">
        <v>5158.7516926373082</v>
      </c>
      <c r="K226" s="204">
        <v>4931.894393837295</v>
      </c>
      <c r="L226" s="204">
        <v>5119.9912031982485</v>
      </c>
      <c r="M226" s="205">
        <v>4924.5523682878284</v>
      </c>
    </row>
    <row r="227" spans="1:13">
      <c r="A227" t="s">
        <v>15</v>
      </c>
      <c r="B227" t="s">
        <v>25</v>
      </c>
      <c r="C227" t="s">
        <v>469</v>
      </c>
      <c r="D227" s="198" t="s">
        <v>83</v>
      </c>
      <c r="E227" s="195" t="s">
        <v>84</v>
      </c>
      <c r="F227" s="204">
        <v>8315</v>
      </c>
      <c r="G227" s="204">
        <v>8018</v>
      </c>
      <c r="H227" s="204">
        <v>8689</v>
      </c>
      <c r="I227" s="204">
        <v>7740</v>
      </c>
      <c r="J227" s="204">
        <v>8000.6100687860417</v>
      </c>
      <c r="K227" s="204">
        <v>7723.8078130634403</v>
      </c>
      <c r="L227" s="204">
        <v>8347.9890602226369</v>
      </c>
      <c r="M227" s="205">
        <v>7837.135320924368</v>
      </c>
    </row>
    <row r="228" spans="1:13">
      <c r="A228" t="s">
        <v>21</v>
      </c>
      <c r="B228" t="s">
        <v>39</v>
      </c>
      <c r="C228" t="s">
        <v>61</v>
      </c>
      <c r="D228" s="198" t="s">
        <v>85</v>
      </c>
      <c r="E228" s="195" t="s">
        <v>86</v>
      </c>
      <c r="F228" s="204">
        <v>9196</v>
      </c>
      <c r="G228" s="204">
        <v>8737</v>
      </c>
      <c r="H228" s="204">
        <v>8167</v>
      </c>
      <c r="I228" s="204">
        <v>7723</v>
      </c>
      <c r="J228" s="204">
        <v>10033.237505927764</v>
      </c>
      <c r="K228" s="204">
        <v>10143.77897992888</v>
      </c>
      <c r="L228" s="204">
        <v>10143.77897992888</v>
      </c>
      <c r="M228" s="205">
        <v>9923.1528148770667</v>
      </c>
    </row>
    <row r="229" spans="1:13">
      <c r="A229" t="s">
        <v>21</v>
      </c>
      <c r="B229" t="s">
        <v>37</v>
      </c>
      <c r="C229" t="s">
        <v>59</v>
      </c>
      <c r="D229" s="198" t="s">
        <v>87</v>
      </c>
      <c r="E229" s="195" t="s">
        <v>88</v>
      </c>
      <c r="F229" s="204">
        <v>2097</v>
      </c>
      <c r="G229" s="204">
        <v>2149</v>
      </c>
      <c r="H229" s="204">
        <v>2221</v>
      </c>
      <c r="I229" s="204">
        <v>1996</v>
      </c>
      <c r="J229" s="204">
        <v>2340.9163434420552</v>
      </c>
      <c r="K229" s="204">
        <v>2348.848254186315</v>
      </c>
      <c r="L229" s="204">
        <v>2392.1758351594303</v>
      </c>
      <c r="M229" s="205">
        <v>2339.6754799486325</v>
      </c>
    </row>
    <row r="230" spans="1:13">
      <c r="A230" t="s">
        <v>15</v>
      </c>
      <c r="B230" t="s">
        <v>27</v>
      </c>
      <c r="C230" t="s">
        <v>41</v>
      </c>
      <c r="D230" s="198" t="s">
        <v>89</v>
      </c>
      <c r="E230" s="195" t="s">
        <v>90</v>
      </c>
      <c r="F230" s="204">
        <v>15264</v>
      </c>
      <c r="G230" s="204">
        <v>14884</v>
      </c>
      <c r="H230" s="204">
        <v>14962</v>
      </c>
      <c r="I230" s="204">
        <v>14400</v>
      </c>
      <c r="J230" s="204">
        <v>16784.27874611806</v>
      </c>
      <c r="K230" s="204">
        <v>16689.490135421103</v>
      </c>
      <c r="L230" s="204">
        <v>17028.732651332764</v>
      </c>
      <c r="M230" s="205">
        <v>16477.359050701474</v>
      </c>
    </row>
    <row r="231" spans="1:13">
      <c r="A231" t="s">
        <v>19</v>
      </c>
      <c r="B231" t="s">
        <v>35</v>
      </c>
      <c r="C231" t="s">
        <v>63</v>
      </c>
      <c r="D231" s="198" t="s">
        <v>91</v>
      </c>
      <c r="E231" s="195" t="s">
        <v>92</v>
      </c>
      <c r="F231" s="204">
        <v>7150</v>
      </c>
      <c r="G231" s="204">
        <v>7013.76</v>
      </c>
      <c r="H231" s="204">
        <v>7141.68</v>
      </c>
      <c r="I231" s="204">
        <v>7046</v>
      </c>
      <c r="J231" s="204">
        <v>6879.6879299959091</v>
      </c>
      <c r="K231" s="204">
        <v>6666.6488710548219</v>
      </c>
      <c r="L231" s="204">
        <v>6762.7881809395758</v>
      </c>
      <c r="M231" s="205">
        <v>6640.9635887263657</v>
      </c>
    </row>
    <row r="232" spans="1:13">
      <c r="A232" t="s">
        <v>21</v>
      </c>
      <c r="B232" t="s">
        <v>37</v>
      </c>
      <c r="C232" t="s">
        <v>57</v>
      </c>
      <c r="D232" s="198" t="s">
        <v>93</v>
      </c>
      <c r="E232" s="195" t="s">
        <v>94</v>
      </c>
      <c r="F232" s="204">
        <v>6526.4999999999991</v>
      </c>
      <c r="G232" s="204">
        <v>6267</v>
      </c>
      <c r="H232" s="204">
        <v>6369.5</v>
      </c>
      <c r="I232" s="204">
        <v>5879</v>
      </c>
      <c r="J232" s="204">
        <v>5440.6297294818824</v>
      </c>
      <c r="K232" s="204">
        <v>5392.2627595878957</v>
      </c>
      <c r="L232" s="204">
        <v>5137.5875106599897</v>
      </c>
      <c r="M232" s="205">
        <v>5399.0009369897953</v>
      </c>
    </row>
    <row r="233" spans="1:13">
      <c r="A233" t="s">
        <v>21</v>
      </c>
      <c r="B233" t="s">
        <v>39</v>
      </c>
      <c r="C233" t="s">
        <v>55</v>
      </c>
      <c r="D233" s="198" t="s">
        <v>95</v>
      </c>
      <c r="E233" s="195" t="s">
        <v>96</v>
      </c>
      <c r="F233" s="204">
        <v>3301</v>
      </c>
      <c r="G233" s="204">
        <v>3292</v>
      </c>
      <c r="H233" s="204">
        <v>3443</v>
      </c>
      <c r="I233" s="204">
        <v>9661</v>
      </c>
      <c r="J233" s="204">
        <v>10751.644128947248</v>
      </c>
      <c r="K233" s="204">
        <v>10869.630328301713</v>
      </c>
      <c r="L233" s="204">
        <v>10869.630328301713</v>
      </c>
      <c r="M233" s="205">
        <v>10632.518776991898</v>
      </c>
    </row>
    <row r="234" spans="1:13">
      <c r="A234" t="s">
        <v>19</v>
      </c>
      <c r="B234" t="s">
        <v>35</v>
      </c>
      <c r="C234" t="s">
        <v>63</v>
      </c>
      <c r="D234" s="198" t="s">
        <v>97</v>
      </c>
      <c r="E234" s="195" t="s">
        <v>98</v>
      </c>
      <c r="F234" s="204">
        <v>7144.8303999999998</v>
      </c>
      <c r="G234" s="204">
        <v>6906.4825000000001</v>
      </c>
      <c r="H234" s="204">
        <v>7474.5451000000003</v>
      </c>
      <c r="I234" s="204">
        <v>8129</v>
      </c>
      <c r="J234" s="204">
        <v>6603.7006607830026</v>
      </c>
      <c r="K234" s="204">
        <v>6525.4922272004242</v>
      </c>
      <c r="L234" s="204">
        <v>6333.2406387049768</v>
      </c>
      <c r="M234" s="205">
        <v>6295.3749406552661</v>
      </c>
    </row>
    <row r="235" spans="1:13">
      <c r="A235" t="s">
        <v>21</v>
      </c>
      <c r="B235" t="s">
        <v>37</v>
      </c>
      <c r="C235" t="s">
        <v>59</v>
      </c>
      <c r="D235" s="198" t="s">
        <v>99</v>
      </c>
      <c r="E235" s="195" t="s">
        <v>100</v>
      </c>
      <c r="F235" s="204">
        <v>12984</v>
      </c>
      <c r="G235" s="204">
        <v>13082</v>
      </c>
      <c r="H235" s="204">
        <v>14295</v>
      </c>
      <c r="I235" s="204">
        <v>12545</v>
      </c>
      <c r="J235" s="204">
        <v>11774.215066406776</v>
      </c>
      <c r="K235" s="204">
        <v>11899.579263041376</v>
      </c>
      <c r="L235" s="204">
        <v>11924.480919184807</v>
      </c>
      <c r="M235" s="205">
        <v>11648.625632471358</v>
      </c>
    </row>
    <row r="236" spans="1:13">
      <c r="A236" t="s">
        <v>15</v>
      </c>
      <c r="B236" t="s">
        <v>25</v>
      </c>
      <c r="C236" t="s">
        <v>469</v>
      </c>
      <c r="D236" s="198" t="s">
        <v>101</v>
      </c>
      <c r="E236" s="195" t="s">
        <v>102</v>
      </c>
      <c r="F236" s="204">
        <v>4625.7874999999995</v>
      </c>
      <c r="G236" s="204">
        <v>4486.1374999999998</v>
      </c>
      <c r="H236" s="204">
        <v>4569.7375000000002</v>
      </c>
      <c r="I236" s="204">
        <v>4319</v>
      </c>
      <c r="J236" s="204">
        <v>4806.5436290588723</v>
      </c>
      <c r="K236" s="204">
        <v>4655.9267409209178</v>
      </c>
      <c r="L236" s="204">
        <v>4673.9425563115519</v>
      </c>
      <c r="M236" s="205">
        <v>4518.155541969003</v>
      </c>
    </row>
    <row r="237" spans="1:13">
      <c r="A237" t="s">
        <v>15</v>
      </c>
      <c r="B237" t="s">
        <v>27</v>
      </c>
      <c r="C237" t="s">
        <v>41</v>
      </c>
      <c r="D237" s="198" t="s">
        <v>103</v>
      </c>
      <c r="E237" s="195" t="s">
        <v>104</v>
      </c>
      <c r="F237" s="204">
        <v>5898</v>
      </c>
      <c r="G237" s="204">
        <v>5644</v>
      </c>
      <c r="H237" s="204">
        <v>6312</v>
      </c>
      <c r="I237" s="204">
        <v>5822</v>
      </c>
      <c r="J237" s="204">
        <v>6092.5546215922723</v>
      </c>
      <c r="K237" s="204">
        <v>6092.7472360150969</v>
      </c>
      <c r="L237" s="204">
        <v>6094.2327113827851</v>
      </c>
      <c r="M237" s="205">
        <v>6092.5296742114542</v>
      </c>
    </row>
    <row r="238" spans="1:13">
      <c r="A238" t="s">
        <v>17</v>
      </c>
      <c r="B238" t="s">
        <v>33</v>
      </c>
      <c r="C238" t="s">
        <v>53</v>
      </c>
      <c r="D238" s="198" t="s">
        <v>105</v>
      </c>
      <c r="E238" s="195" t="s">
        <v>106</v>
      </c>
      <c r="F238" s="204">
        <v>14158</v>
      </c>
      <c r="G238" s="204">
        <v>13857</v>
      </c>
      <c r="H238" s="204">
        <v>14504</v>
      </c>
      <c r="I238" s="204">
        <v>13629</v>
      </c>
      <c r="J238" s="204">
        <v>16001.122180991151</v>
      </c>
      <c r="K238" s="204">
        <v>15629.656731239087</v>
      </c>
      <c r="L238" s="204">
        <v>17040.731765927914</v>
      </c>
      <c r="M238" s="205">
        <v>16196.91463981272</v>
      </c>
    </row>
    <row r="239" spans="1:13">
      <c r="A239" t="s">
        <v>19</v>
      </c>
      <c r="B239" t="s">
        <v>35</v>
      </c>
      <c r="C239" t="s">
        <v>63</v>
      </c>
      <c r="D239" s="198" t="s">
        <v>107</v>
      </c>
      <c r="E239" s="195" t="s">
        <v>108</v>
      </c>
      <c r="F239" s="204">
        <v>4015</v>
      </c>
      <c r="G239" s="204">
        <v>4194</v>
      </c>
      <c r="H239" s="204">
        <v>4405</v>
      </c>
      <c r="I239" s="204">
        <v>4441</v>
      </c>
      <c r="J239" s="204">
        <v>4050.0593326202979</v>
      </c>
      <c r="K239" s="204">
        <v>3957.708394782403</v>
      </c>
      <c r="L239" s="204">
        <v>4145.4122096227475</v>
      </c>
      <c r="M239" s="205">
        <v>4261.9760647390567</v>
      </c>
    </row>
    <row r="240" spans="1:13">
      <c r="A240" t="s">
        <v>17</v>
      </c>
      <c r="B240" t="s">
        <v>33</v>
      </c>
      <c r="C240" t="s">
        <v>51</v>
      </c>
      <c r="D240" s="198" t="s">
        <v>109</v>
      </c>
      <c r="E240" s="195" t="s">
        <v>110</v>
      </c>
      <c r="F240" s="204">
        <v>5600</v>
      </c>
      <c r="G240" s="204">
        <v>5635</v>
      </c>
      <c r="H240" s="204">
        <v>5966</v>
      </c>
      <c r="I240" s="204">
        <v>6041</v>
      </c>
      <c r="J240" s="204">
        <v>6332.4751920903918</v>
      </c>
      <c r="K240" s="204">
        <v>6400.7468352457236</v>
      </c>
      <c r="L240" s="204">
        <v>6402.2297647585228</v>
      </c>
      <c r="M240" s="205">
        <v>6265.2428090361273</v>
      </c>
    </row>
    <row r="241" spans="1:13">
      <c r="A241" t="s">
        <v>15</v>
      </c>
      <c r="B241" t="s">
        <v>25</v>
      </c>
      <c r="C241" t="s">
        <v>45</v>
      </c>
      <c r="D241" s="198" t="s">
        <v>111</v>
      </c>
      <c r="E241" s="195" t="s">
        <v>112</v>
      </c>
      <c r="F241" s="204">
        <v>9868</v>
      </c>
      <c r="G241" s="204">
        <v>9787</v>
      </c>
      <c r="H241" s="204">
        <v>10600</v>
      </c>
      <c r="I241" s="204">
        <v>9853</v>
      </c>
      <c r="J241" s="204">
        <v>10346.448653265041</v>
      </c>
      <c r="K241" s="204">
        <v>10340.040296120185</v>
      </c>
      <c r="L241" s="204">
        <v>10985.013789492334</v>
      </c>
      <c r="M241" s="205">
        <v>10148.770156100984</v>
      </c>
    </row>
    <row r="242" spans="1:13">
      <c r="A242" t="s">
        <v>15</v>
      </c>
      <c r="B242" t="s">
        <v>25</v>
      </c>
      <c r="C242" t="s">
        <v>45</v>
      </c>
      <c r="D242" s="198" t="s">
        <v>113</v>
      </c>
      <c r="E242" s="195" t="s">
        <v>114</v>
      </c>
      <c r="F242" s="204">
        <v>9021</v>
      </c>
      <c r="G242" s="204">
        <v>9023</v>
      </c>
      <c r="H242" s="204">
        <v>9246</v>
      </c>
      <c r="I242" s="204">
        <v>9163</v>
      </c>
      <c r="J242" s="204">
        <v>10435.823498442185</v>
      </c>
      <c r="K242" s="204">
        <v>10173.995359056571</v>
      </c>
      <c r="L242" s="204">
        <v>10236.867289415048</v>
      </c>
      <c r="M242" s="205">
        <v>9794.7747624590138</v>
      </c>
    </row>
    <row r="243" spans="1:13">
      <c r="A243" t="s">
        <v>19</v>
      </c>
      <c r="B243" t="s">
        <v>35</v>
      </c>
      <c r="C243" t="s">
        <v>63</v>
      </c>
      <c r="D243" s="198" t="s">
        <v>115</v>
      </c>
      <c r="E243" s="195" t="s">
        <v>116</v>
      </c>
      <c r="F243" s="204">
        <v>144.26486239154536</v>
      </c>
      <c r="G243" s="204">
        <v>134</v>
      </c>
      <c r="H243" s="204">
        <v>140.19470414855405</v>
      </c>
      <c r="I243" s="204">
        <v>144</v>
      </c>
      <c r="J243" s="204">
        <v>136.62611596201288</v>
      </c>
      <c r="K243" s="204">
        <v>136.74171297094412</v>
      </c>
      <c r="L243" s="204">
        <v>137.10565552747218</v>
      </c>
      <c r="M243" s="205">
        <v>138.40650522372567</v>
      </c>
    </row>
    <row r="244" spans="1:13">
      <c r="A244" t="s">
        <v>21</v>
      </c>
      <c r="B244" t="s">
        <v>39</v>
      </c>
      <c r="C244" t="s">
        <v>55</v>
      </c>
      <c r="D244" s="198" t="s">
        <v>117</v>
      </c>
      <c r="E244" s="195" t="s">
        <v>118</v>
      </c>
      <c r="F244" s="204">
        <v>12648</v>
      </c>
      <c r="G244" s="204">
        <v>12068</v>
      </c>
      <c r="H244" s="204">
        <v>13299</v>
      </c>
      <c r="I244" s="204">
        <v>13482</v>
      </c>
      <c r="J244" s="204">
        <v>13756.8587157191</v>
      </c>
      <c r="K244" s="204">
        <v>13617.245853384858</v>
      </c>
      <c r="L244" s="204">
        <v>14139.564989606628</v>
      </c>
      <c r="M244" s="205">
        <v>14456.60909241258</v>
      </c>
    </row>
    <row r="245" spans="1:13">
      <c r="A245" t="s">
        <v>15</v>
      </c>
      <c r="B245" t="s">
        <v>23</v>
      </c>
      <c r="C245" t="s">
        <v>43</v>
      </c>
      <c r="D245" s="198" t="s">
        <v>119</v>
      </c>
      <c r="E245" s="195" t="s">
        <v>120</v>
      </c>
      <c r="F245" s="204">
        <v>15012.504999999999</v>
      </c>
      <c r="G245" s="204">
        <v>15611.769999999999</v>
      </c>
      <c r="H245" s="204">
        <v>15692.83</v>
      </c>
      <c r="I245" s="204">
        <v>15103</v>
      </c>
      <c r="J245" s="204">
        <v>15437.452854329984</v>
      </c>
      <c r="K245" s="204">
        <v>15464.34056673729</v>
      </c>
      <c r="L245" s="204">
        <v>15598.559181868624</v>
      </c>
      <c r="M245" s="205">
        <v>15301.080138199677</v>
      </c>
    </row>
    <row r="246" spans="1:13">
      <c r="A246" t="s">
        <v>17</v>
      </c>
      <c r="B246" t="s">
        <v>31</v>
      </c>
      <c r="C246" t="s">
        <v>49</v>
      </c>
      <c r="D246" s="198" t="s">
        <v>121</v>
      </c>
      <c r="E246" s="195" t="s">
        <v>122</v>
      </c>
      <c r="F246" s="204">
        <v>8454.56</v>
      </c>
      <c r="G246" s="204">
        <v>7813.4889999999996</v>
      </c>
      <c r="H246" s="204">
        <v>8150.4750000000004</v>
      </c>
      <c r="I246" s="204">
        <v>7391</v>
      </c>
      <c r="J246" s="204">
        <v>8573.1583520728745</v>
      </c>
      <c r="K246" s="204">
        <v>8833.1345271619048</v>
      </c>
      <c r="L246" s="204">
        <v>8780.5702750149467</v>
      </c>
      <c r="M246" s="205">
        <v>8624.8532597937156</v>
      </c>
    </row>
    <row r="247" spans="1:13">
      <c r="A247" t="s">
        <v>19</v>
      </c>
      <c r="B247" t="s">
        <v>35</v>
      </c>
      <c r="C247" t="s">
        <v>63</v>
      </c>
      <c r="D247" s="198" t="s">
        <v>123</v>
      </c>
      <c r="E247" s="195" t="s">
        <v>124</v>
      </c>
      <c r="F247" s="204">
        <v>9168.2645775000001</v>
      </c>
      <c r="G247" s="204">
        <v>8947.56855</v>
      </c>
      <c r="H247" s="204">
        <v>9862.8645675000007</v>
      </c>
      <c r="I247" s="204">
        <v>9128</v>
      </c>
      <c r="J247" s="204">
        <v>9496.5769590357759</v>
      </c>
      <c r="K247" s="204">
        <v>9231.8704532295978</v>
      </c>
      <c r="L247" s="204">
        <v>10027.688536475245</v>
      </c>
      <c r="M247" s="205">
        <v>9410.710917129325</v>
      </c>
    </row>
    <row r="248" spans="1:13">
      <c r="A248" t="s">
        <v>15</v>
      </c>
      <c r="B248" t="s">
        <v>25</v>
      </c>
      <c r="C248" t="s">
        <v>43</v>
      </c>
      <c r="D248" s="198" t="s">
        <v>125</v>
      </c>
      <c r="E248" s="195" t="s">
        <v>126</v>
      </c>
      <c r="F248" s="204">
        <v>14037</v>
      </c>
      <c r="G248" s="204">
        <v>13479</v>
      </c>
      <c r="H248" s="204">
        <v>13877</v>
      </c>
      <c r="I248" s="204">
        <v>13538</v>
      </c>
      <c r="J248" s="204">
        <v>14440.393602691325</v>
      </c>
      <c r="K248" s="204">
        <v>14541.369221280689</v>
      </c>
      <c r="L248" s="204">
        <v>14490.497901784369</v>
      </c>
      <c r="M248" s="205">
        <v>14125.986976622335</v>
      </c>
    </row>
    <row r="249" spans="1:13">
      <c r="A249" t="s">
        <v>15</v>
      </c>
      <c r="B249" t="s">
        <v>23</v>
      </c>
      <c r="C249" t="s">
        <v>43</v>
      </c>
      <c r="D249" s="198" t="s">
        <v>127</v>
      </c>
      <c r="E249" s="195" t="s">
        <v>128</v>
      </c>
      <c r="F249" s="204">
        <v>3254</v>
      </c>
      <c r="G249" s="204">
        <v>3133</v>
      </c>
      <c r="H249" s="204">
        <v>3274</v>
      </c>
      <c r="I249" s="204">
        <v>3051</v>
      </c>
      <c r="J249" s="204">
        <v>3245.2851567029356</v>
      </c>
      <c r="K249" s="204">
        <v>3181.3419663383552</v>
      </c>
      <c r="L249" s="204">
        <v>3231.5423902202415</v>
      </c>
      <c r="M249" s="205">
        <v>3169.8879963962258</v>
      </c>
    </row>
    <row r="250" spans="1:13">
      <c r="A250" t="s">
        <v>17</v>
      </c>
      <c r="B250" t="s">
        <v>29</v>
      </c>
      <c r="C250" t="s">
        <v>47</v>
      </c>
      <c r="D250" s="198" t="s">
        <v>129</v>
      </c>
      <c r="E250" s="195" t="s">
        <v>130</v>
      </c>
      <c r="F250" s="204">
        <v>6536</v>
      </c>
      <c r="G250" s="204">
        <v>6808</v>
      </c>
      <c r="H250" s="204">
        <v>6808</v>
      </c>
      <c r="I250" s="204">
        <v>6776</v>
      </c>
      <c r="J250" s="204">
        <v>6614.4434948012849</v>
      </c>
      <c r="K250" s="204">
        <v>6550.8575191870423</v>
      </c>
      <c r="L250" s="204">
        <v>6822.7251157109313</v>
      </c>
      <c r="M250" s="205">
        <v>6669.5179618687398</v>
      </c>
    </row>
    <row r="251" spans="1:13">
      <c r="A251" t="s">
        <v>17</v>
      </c>
      <c r="B251" t="s">
        <v>29</v>
      </c>
      <c r="C251" t="s">
        <v>47</v>
      </c>
      <c r="D251" s="198" t="s">
        <v>131</v>
      </c>
      <c r="E251" s="195" t="s">
        <v>132</v>
      </c>
      <c r="F251" s="204">
        <v>22069.445259603137</v>
      </c>
      <c r="G251" s="204">
        <v>22989.005478753268</v>
      </c>
      <c r="H251" s="204">
        <v>22989.005478753268</v>
      </c>
      <c r="I251" s="204">
        <v>22215</v>
      </c>
      <c r="J251" s="204">
        <v>21719.9963596794</v>
      </c>
      <c r="K251" s="204">
        <v>21397.617538850383</v>
      </c>
      <c r="L251" s="204">
        <v>22163.974491686844</v>
      </c>
      <c r="M251" s="205">
        <v>21427.412124965496</v>
      </c>
    </row>
    <row r="252" spans="1:13">
      <c r="A252" t="s">
        <v>21</v>
      </c>
      <c r="B252" t="s">
        <v>39</v>
      </c>
      <c r="C252" t="s">
        <v>55</v>
      </c>
      <c r="D252" s="198" t="s">
        <v>133</v>
      </c>
      <c r="E252" s="195" t="s">
        <v>134</v>
      </c>
      <c r="F252" s="204">
        <v>18666</v>
      </c>
      <c r="G252" s="204">
        <v>19128</v>
      </c>
      <c r="H252" s="204">
        <v>19377</v>
      </c>
      <c r="I252" s="204">
        <v>19266</v>
      </c>
      <c r="J252" s="204">
        <v>20182.733577526014</v>
      </c>
      <c r="K252" s="204">
        <v>20428.046303163959</v>
      </c>
      <c r="L252" s="204">
        <v>20419.063232004286</v>
      </c>
      <c r="M252" s="205">
        <v>19949.186518288356</v>
      </c>
    </row>
    <row r="253" spans="1:13">
      <c r="A253" t="s">
        <v>15</v>
      </c>
      <c r="B253" t="s">
        <v>27</v>
      </c>
      <c r="C253" t="s">
        <v>41</v>
      </c>
      <c r="D253" s="198" t="s">
        <v>135</v>
      </c>
      <c r="E253" s="195" t="s">
        <v>136</v>
      </c>
      <c r="F253" s="204">
        <v>9022</v>
      </c>
      <c r="G253" s="204">
        <v>8839</v>
      </c>
      <c r="H253" s="204">
        <v>9481</v>
      </c>
      <c r="I253" s="204">
        <v>9154</v>
      </c>
      <c r="J253" s="204">
        <v>9268.8259615760362</v>
      </c>
      <c r="K253" s="204">
        <v>9364.652398169892</v>
      </c>
      <c r="L253" s="204">
        <v>9375.6068523599788</v>
      </c>
      <c r="M253" s="205">
        <v>9168.6880896226448</v>
      </c>
    </row>
    <row r="254" spans="1:13">
      <c r="A254" t="s">
        <v>21</v>
      </c>
      <c r="B254" t="s">
        <v>39</v>
      </c>
      <c r="C254" t="s">
        <v>61</v>
      </c>
      <c r="D254" s="198" t="s">
        <v>137</v>
      </c>
      <c r="E254" s="195" t="s">
        <v>138</v>
      </c>
      <c r="F254" s="204">
        <v>11044</v>
      </c>
      <c r="G254" s="204">
        <v>10602</v>
      </c>
      <c r="H254" s="204">
        <v>9911</v>
      </c>
      <c r="I254" s="204">
        <v>9370</v>
      </c>
      <c r="J254" s="204">
        <v>11980.076587933221</v>
      </c>
      <c r="K254" s="204">
        <v>12106.364079145877</v>
      </c>
      <c r="L254" s="204">
        <v>12099.207376389095</v>
      </c>
      <c r="M254" s="205">
        <v>11855.101485910456</v>
      </c>
    </row>
    <row r="255" spans="1:13">
      <c r="A255" t="s">
        <v>17</v>
      </c>
      <c r="B255" t="s">
        <v>31</v>
      </c>
      <c r="C255" t="s">
        <v>49</v>
      </c>
      <c r="D255" s="198" t="s">
        <v>139</v>
      </c>
      <c r="E255" s="195" t="s">
        <v>140</v>
      </c>
      <c r="F255" s="204">
        <v>9422</v>
      </c>
      <c r="G255" s="204">
        <v>9708</v>
      </c>
      <c r="H255" s="204">
        <v>10097</v>
      </c>
      <c r="I255" s="204">
        <v>8239</v>
      </c>
      <c r="J255" s="204">
        <v>10036.483304825051</v>
      </c>
      <c r="K255" s="204">
        <v>10283.54642591288</v>
      </c>
      <c r="L255" s="204">
        <v>10405.637380655302</v>
      </c>
      <c r="M255" s="205">
        <v>10435.216164232685</v>
      </c>
    </row>
    <row r="256" spans="1:13">
      <c r="A256" t="s">
        <v>19</v>
      </c>
      <c r="B256" t="s">
        <v>35</v>
      </c>
      <c r="C256" t="s">
        <v>63</v>
      </c>
      <c r="D256" s="198" t="s">
        <v>141</v>
      </c>
      <c r="E256" s="195" t="s">
        <v>142</v>
      </c>
      <c r="F256" s="204">
        <v>7734</v>
      </c>
      <c r="G256" s="204">
        <v>7818</v>
      </c>
      <c r="H256" s="204">
        <v>7777</v>
      </c>
      <c r="I256" s="204">
        <v>7581</v>
      </c>
      <c r="J256" s="204">
        <v>8834.5766764051768</v>
      </c>
      <c r="K256" s="204">
        <v>8979.5028042448357</v>
      </c>
      <c r="L256" s="204">
        <v>9168.7720164578532</v>
      </c>
      <c r="M256" s="205">
        <v>8966.4685761031233</v>
      </c>
    </row>
    <row r="257" spans="1:13">
      <c r="A257" t="s">
        <v>15</v>
      </c>
      <c r="B257" t="s">
        <v>27</v>
      </c>
      <c r="C257" t="s">
        <v>41</v>
      </c>
      <c r="D257" s="198" t="s">
        <v>143</v>
      </c>
      <c r="E257" s="195" t="s">
        <v>144</v>
      </c>
      <c r="F257" s="204">
        <v>7526</v>
      </c>
      <c r="G257" s="204">
        <v>7442</v>
      </c>
      <c r="H257" s="204">
        <v>7896</v>
      </c>
      <c r="I257" s="204">
        <v>8345</v>
      </c>
      <c r="J257" s="204">
        <v>7805.4451791777446</v>
      </c>
      <c r="K257" s="204">
        <v>8008.0151667804794</v>
      </c>
      <c r="L257" s="204">
        <v>7815.4467577378446</v>
      </c>
      <c r="M257" s="205">
        <v>7810.7127116022939</v>
      </c>
    </row>
    <row r="258" spans="1:13">
      <c r="A258" t="s">
        <v>21</v>
      </c>
      <c r="B258" t="s">
        <v>37</v>
      </c>
      <c r="C258" t="s">
        <v>57</v>
      </c>
      <c r="D258" s="198" t="s">
        <v>145</v>
      </c>
      <c r="E258" s="195" t="s">
        <v>146</v>
      </c>
      <c r="F258" s="204">
        <v>12354</v>
      </c>
      <c r="G258" s="204">
        <v>12327</v>
      </c>
      <c r="H258" s="204">
        <v>12711</v>
      </c>
      <c r="I258" s="204">
        <v>12602</v>
      </c>
      <c r="J258" s="204">
        <v>13389.900469460483</v>
      </c>
      <c r="K258" s="204">
        <v>13393.540944089511</v>
      </c>
      <c r="L258" s="204">
        <v>11760.17886409231</v>
      </c>
      <c r="M258" s="205">
        <v>11757.889077105201</v>
      </c>
    </row>
    <row r="259" spans="1:13">
      <c r="A259" t="s">
        <v>19</v>
      </c>
      <c r="B259" t="s">
        <v>35</v>
      </c>
      <c r="C259" t="s">
        <v>63</v>
      </c>
      <c r="D259" s="198" t="s">
        <v>147</v>
      </c>
      <c r="E259" s="195" t="s">
        <v>148</v>
      </c>
      <c r="F259" s="204">
        <v>6874</v>
      </c>
      <c r="G259" s="204">
        <v>7133</v>
      </c>
      <c r="H259" s="204">
        <v>7498</v>
      </c>
      <c r="I259" s="204">
        <v>6726</v>
      </c>
      <c r="J259" s="204">
        <v>6801.9394340726622</v>
      </c>
      <c r="K259" s="204">
        <v>6651.4589591088534</v>
      </c>
      <c r="L259" s="204">
        <v>6872.1613184110756</v>
      </c>
      <c r="M259" s="205">
        <v>6631.7485030723128</v>
      </c>
    </row>
    <row r="260" spans="1:13">
      <c r="A260" t="s">
        <v>17</v>
      </c>
      <c r="B260" t="s">
        <v>33</v>
      </c>
      <c r="C260" t="s">
        <v>53</v>
      </c>
      <c r="D260" s="198" t="s">
        <v>149</v>
      </c>
      <c r="E260" s="195" t="s">
        <v>150</v>
      </c>
      <c r="F260" s="204">
        <v>38678.591652287309</v>
      </c>
      <c r="G260" s="204">
        <v>38574.906085721777</v>
      </c>
      <c r="H260" s="204">
        <v>39590.395092801344</v>
      </c>
      <c r="I260" s="204">
        <v>35730</v>
      </c>
      <c r="J260" s="204">
        <v>36244.833697237053</v>
      </c>
      <c r="K260" s="204">
        <v>36634.694093322512</v>
      </c>
      <c r="L260" s="204">
        <v>37746.0874729895</v>
      </c>
      <c r="M260" s="205">
        <v>37059.612800638461</v>
      </c>
    </row>
    <row r="261" spans="1:13">
      <c r="A261" t="s">
        <v>15</v>
      </c>
      <c r="B261" t="s">
        <v>23</v>
      </c>
      <c r="C261" t="s">
        <v>43</v>
      </c>
      <c r="D261" s="198" t="s">
        <v>151</v>
      </c>
      <c r="E261" s="195" t="s">
        <v>152</v>
      </c>
      <c r="F261" s="204">
        <v>6204.4594796711581</v>
      </c>
      <c r="G261" s="204">
        <v>6374.0944835077071</v>
      </c>
      <c r="H261" s="204">
        <v>6727.12738365325</v>
      </c>
      <c r="I261" s="204">
        <v>6716</v>
      </c>
      <c r="J261" s="204">
        <v>5906.5662824846586</v>
      </c>
      <c r="K261" s="204">
        <v>5622.8632699290893</v>
      </c>
      <c r="L261" s="204">
        <v>5792.3643515859785</v>
      </c>
      <c r="M261" s="205">
        <v>5656.9260457389673</v>
      </c>
    </row>
    <row r="262" spans="1:13">
      <c r="A262" t="s">
        <v>21</v>
      </c>
      <c r="B262" t="s">
        <v>39</v>
      </c>
      <c r="C262" t="s">
        <v>59</v>
      </c>
      <c r="D262" s="198" t="s">
        <v>153</v>
      </c>
      <c r="E262" s="195" t="s">
        <v>154</v>
      </c>
      <c r="F262" s="204">
        <v>14165</v>
      </c>
      <c r="G262" s="204">
        <v>13609</v>
      </c>
      <c r="H262" s="204">
        <v>14228</v>
      </c>
      <c r="I262" s="204">
        <v>14461</v>
      </c>
      <c r="J262" s="204">
        <v>13721.41362066468</v>
      </c>
      <c r="K262" s="204">
        <v>14211.791837060937</v>
      </c>
      <c r="L262" s="204">
        <v>15050.895636599482</v>
      </c>
      <c r="M262" s="205">
        <v>13855.676624593983</v>
      </c>
    </row>
    <row r="263" spans="1:13">
      <c r="A263" t="s">
        <v>19</v>
      </c>
      <c r="B263" t="s">
        <v>35</v>
      </c>
      <c r="C263" t="s">
        <v>63</v>
      </c>
      <c r="D263" s="198" t="s">
        <v>155</v>
      </c>
      <c r="E263" s="195" t="s">
        <v>156</v>
      </c>
      <c r="F263" s="204">
        <v>8467.6</v>
      </c>
      <c r="G263" s="204">
        <v>8233.5</v>
      </c>
      <c r="H263" s="204">
        <v>9067.5</v>
      </c>
      <c r="I263" s="204">
        <v>5170</v>
      </c>
      <c r="J263" s="204">
        <v>6412.4524001882337</v>
      </c>
      <c r="K263" s="204">
        <v>6422.2283717797072</v>
      </c>
      <c r="L263" s="204">
        <v>6421.9328044731155</v>
      </c>
      <c r="M263" s="205">
        <v>6416.6125206256775</v>
      </c>
    </row>
    <row r="264" spans="1:13">
      <c r="A264" t="s">
        <v>19</v>
      </c>
      <c r="B264" t="s">
        <v>35</v>
      </c>
      <c r="C264" t="s">
        <v>63</v>
      </c>
      <c r="D264" s="198" t="s">
        <v>157</v>
      </c>
      <c r="E264" s="195" t="s">
        <v>158</v>
      </c>
      <c r="F264" s="204">
        <v>5255</v>
      </c>
      <c r="G264" s="204">
        <v>5017</v>
      </c>
      <c r="H264" s="204">
        <v>5013</v>
      </c>
      <c r="I264" s="204">
        <v>5578</v>
      </c>
      <c r="J264" s="204">
        <v>5241.2993700391571</v>
      </c>
      <c r="K264" s="204">
        <v>5243.4159495664253</v>
      </c>
      <c r="L264" s="204">
        <v>5244.5720204535137</v>
      </c>
      <c r="M264" s="205">
        <v>5318.5371600308008</v>
      </c>
    </row>
    <row r="265" spans="1:13">
      <c r="A265" t="s">
        <v>15</v>
      </c>
      <c r="B265" t="s">
        <v>25</v>
      </c>
      <c r="C265" t="s">
        <v>45</v>
      </c>
      <c r="D265" s="198" t="s">
        <v>159</v>
      </c>
      <c r="E265" s="195" t="s">
        <v>160</v>
      </c>
      <c r="F265" s="204">
        <v>4292</v>
      </c>
      <c r="G265" s="204">
        <v>4293</v>
      </c>
      <c r="H265" s="204">
        <v>4466</v>
      </c>
      <c r="I265" s="204">
        <v>4389</v>
      </c>
      <c r="J265" s="204">
        <v>4412.2236538383895</v>
      </c>
      <c r="K265" s="204">
        <v>4389.6243168661358</v>
      </c>
      <c r="L265" s="204">
        <v>4486.1967500699247</v>
      </c>
      <c r="M265" s="205">
        <v>4431.883831452742</v>
      </c>
    </row>
    <row r="266" spans="1:13">
      <c r="A266" t="s">
        <v>19</v>
      </c>
      <c r="B266" t="s">
        <v>35</v>
      </c>
      <c r="C266" t="s">
        <v>63</v>
      </c>
      <c r="D266" s="198" t="s">
        <v>161</v>
      </c>
      <c r="E266" s="195" t="s">
        <v>162</v>
      </c>
      <c r="F266" s="204">
        <v>4098</v>
      </c>
      <c r="G266" s="204">
        <v>4138</v>
      </c>
      <c r="H266" s="204">
        <v>4103</v>
      </c>
      <c r="I266" s="204">
        <v>3488</v>
      </c>
      <c r="J266" s="204">
        <v>4267.9564357380386</v>
      </c>
      <c r="K266" s="204">
        <v>4299.8259809306019</v>
      </c>
      <c r="L266" s="204">
        <v>4276.9380910876607</v>
      </c>
      <c r="M266" s="205">
        <v>4263.9173841279471</v>
      </c>
    </row>
    <row r="267" spans="1:13">
      <c r="A267" t="s">
        <v>21</v>
      </c>
      <c r="B267" t="s">
        <v>37</v>
      </c>
      <c r="C267" t="s">
        <v>61</v>
      </c>
      <c r="D267" s="198" t="s">
        <v>163</v>
      </c>
      <c r="E267" s="195" t="s">
        <v>164</v>
      </c>
      <c r="F267" s="204">
        <v>31107</v>
      </c>
      <c r="G267" s="204">
        <v>30990</v>
      </c>
      <c r="H267" s="204">
        <v>31914</v>
      </c>
      <c r="I267" s="204">
        <v>30314</v>
      </c>
      <c r="J267" s="204">
        <v>29911.896851743903</v>
      </c>
      <c r="K267" s="204">
        <v>29677.493615334217</v>
      </c>
      <c r="L267" s="204">
        <v>28752.494393141485</v>
      </c>
      <c r="M267" s="205">
        <v>29826.289820228827</v>
      </c>
    </row>
    <row r="268" spans="1:13">
      <c r="A268" t="s">
        <v>19</v>
      </c>
      <c r="B268" t="s">
        <v>35</v>
      </c>
      <c r="C268" t="s">
        <v>63</v>
      </c>
      <c r="D268" s="198" t="s">
        <v>165</v>
      </c>
      <c r="E268" s="195" t="s">
        <v>166</v>
      </c>
      <c r="F268" s="204">
        <v>6222</v>
      </c>
      <c r="G268" s="204">
        <v>5888</v>
      </c>
      <c r="H268" s="204">
        <v>5913</v>
      </c>
      <c r="I268" s="204">
        <v>5707</v>
      </c>
      <c r="J268" s="204">
        <v>5880.3066677604775</v>
      </c>
      <c r="K268" s="204">
        <v>5935.0896090653087</v>
      </c>
      <c r="L268" s="204">
        <v>5859.4493675407693</v>
      </c>
      <c r="M268" s="205">
        <v>5735.1486232128264</v>
      </c>
    </row>
    <row r="269" spans="1:13">
      <c r="A269" t="s">
        <v>19</v>
      </c>
      <c r="B269" t="s">
        <v>35</v>
      </c>
      <c r="C269" t="s">
        <v>63</v>
      </c>
      <c r="D269" s="198" t="s">
        <v>167</v>
      </c>
      <c r="E269" s="195" t="s">
        <v>168</v>
      </c>
      <c r="F269" s="204">
        <v>5486.2379999999994</v>
      </c>
      <c r="G269" s="204">
        <v>5295.7223999999997</v>
      </c>
      <c r="H269" s="204">
        <v>5363.982</v>
      </c>
      <c r="I269" s="204">
        <v>5053</v>
      </c>
      <c r="J269" s="204">
        <v>5023.0352932700725</v>
      </c>
      <c r="K269" s="204">
        <v>4841.8032154319644</v>
      </c>
      <c r="L269" s="204">
        <v>4929.9223135305128</v>
      </c>
      <c r="M269" s="205">
        <v>4839.4458482772525</v>
      </c>
    </row>
    <row r="270" spans="1:13">
      <c r="A270" t="s">
        <v>15</v>
      </c>
      <c r="B270" t="s">
        <v>23</v>
      </c>
      <c r="C270" t="s">
        <v>43</v>
      </c>
      <c r="D270" s="198" t="s">
        <v>169</v>
      </c>
      <c r="E270" s="195" t="s">
        <v>170</v>
      </c>
      <c r="F270" s="204">
        <v>2241</v>
      </c>
      <c r="G270" s="204">
        <v>2227</v>
      </c>
      <c r="H270" s="204">
        <v>2362</v>
      </c>
      <c r="I270" s="204">
        <v>2318</v>
      </c>
      <c r="J270" s="204">
        <v>2905.2139413625346</v>
      </c>
      <c r="K270" s="204">
        <v>2872.5032391134932</v>
      </c>
      <c r="L270" s="204">
        <v>3035.44502644465</v>
      </c>
      <c r="M270" s="205">
        <v>2819.223913530861</v>
      </c>
    </row>
    <row r="271" spans="1:13">
      <c r="A271" t="s">
        <v>19</v>
      </c>
      <c r="B271" t="s">
        <v>35</v>
      </c>
      <c r="C271" t="s">
        <v>63</v>
      </c>
      <c r="D271" s="198" t="s">
        <v>171</v>
      </c>
      <c r="E271" s="195" t="s">
        <v>172</v>
      </c>
      <c r="F271" s="204">
        <v>5583.7954359788</v>
      </c>
      <c r="G271" s="204">
        <v>5804.0003358971662</v>
      </c>
      <c r="H271" s="204">
        <v>5815.6342378796708</v>
      </c>
      <c r="I271" s="204">
        <v>5678</v>
      </c>
      <c r="J271" s="204">
        <v>6216.1045768226477</v>
      </c>
      <c r="K271" s="204">
        <v>6283.9225030507678</v>
      </c>
      <c r="L271" s="204">
        <v>6286.6280902362259</v>
      </c>
      <c r="M271" s="205">
        <v>6147.330590312974</v>
      </c>
    </row>
    <row r="272" spans="1:13">
      <c r="A272" t="s">
        <v>17</v>
      </c>
      <c r="B272" t="s">
        <v>31</v>
      </c>
      <c r="C272" t="s">
        <v>49</v>
      </c>
      <c r="D272" s="198" t="s">
        <v>173</v>
      </c>
      <c r="E272" s="195" t="s">
        <v>174</v>
      </c>
      <c r="F272" s="204">
        <v>4182</v>
      </c>
      <c r="G272" s="204">
        <v>4178</v>
      </c>
      <c r="H272" s="204">
        <v>4462</v>
      </c>
      <c r="I272" s="204">
        <v>4527</v>
      </c>
      <c r="J272" s="204">
        <v>4306.2316966141079</v>
      </c>
      <c r="K272" s="204">
        <v>4234.6992416139383</v>
      </c>
      <c r="L272" s="204">
        <v>4527.0963458104798</v>
      </c>
      <c r="M272" s="205">
        <v>4613.6431622503551</v>
      </c>
    </row>
    <row r="273" spans="1:13">
      <c r="A273" t="s">
        <v>17</v>
      </c>
      <c r="B273" t="s">
        <v>33</v>
      </c>
      <c r="C273" t="s">
        <v>51</v>
      </c>
      <c r="D273" s="198" t="s">
        <v>175</v>
      </c>
      <c r="E273" s="195" t="s">
        <v>176</v>
      </c>
      <c r="F273" s="204">
        <v>27765.075000000001</v>
      </c>
      <c r="G273" s="204">
        <v>27253.200000000001</v>
      </c>
      <c r="H273" s="204">
        <v>27894.75</v>
      </c>
      <c r="I273" s="204">
        <v>26803</v>
      </c>
      <c r="J273" s="204">
        <v>26619.420039515324</v>
      </c>
      <c r="K273" s="204">
        <v>26854.313144659591</v>
      </c>
      <c r="L273" s="204">
        <v>27302.71413448788</v>
      </c>
      <c r="M273" s="205">
        <v>26660.038834994866</v>
      </c>
    </row>
    <row r="274" spans="1:13">
      <c r="A274" t="s">
        <v>19</v>
      </c>
      <c r="B274" t="s">
        <v>35</v>
      </c>
      <c r="C274" t="s">
        <v>63</v>
      </c>
      <c r="D274" s="198" t="s">
        <v>177</v>
      </c>
      <c r="E274" s="195" t="s">
        <v>178</v>
      </c>
      <c r="F274" s="204">
        <v>2719</v>
      </c>
      <c r="G274" s="204">
        <v>2660</v>
      </c>
      <c r="H274" s="204">
        <v>2717</v>
      </c>
      <c r="I274" s="204">
        <v>2524</v>
      </c>
      <c r="J274" s="204">
        <v>6758.8427403114447</v>
      </c>
      <c r="K274" s="204">
        <v>6573.785972731559</v>
      </c>
      <c r="L274" s="204">
        <v>6682.246128047339</v>
      </c>
      <c r="M274" s="205">
        <v>6572.9482238080209</v>
      </c>
    </row>
    <row r="275" spans="1:13">
      <c r="A275" t="s">
        <v>19</v>
      </c>
      <c r="B275" t="s">
        <v>35</v>
      </c>
      <c r="C275" t="s">
        <v>63</v>
      </c>
      <c r="D275" s="198" t="s">
        <v>179</v>
      </c>
      <c r="E275" s="195" t="s">
        <v>180</v>
      </c>
      <c r="F275" s="204">
        <v>5725</v>
      </c>
      <c r="G275" s="204">
        <v>5475</v>
      </c>
      <c r="H275" s="204">
        <v>5250</v>
      </c>
      <c r="I275" s="204">
        <v>5250</v>
      </c>
      <c r="J275" s="204">
        <v>7170.5051877316309</v>
      </c>
      <c r="K275" s="204">
        <v>7224.0400318807951</v>
      </c>
      <c r="L275" s="204">
        <v>7348.3888782202694</v>
      </c>
      <c r="M275" s="205">
        <v>7304.1478289626166</v>
      </c>
    </row>
    <row r="276" spans="1:13">
      <c r="A276" t="s">
        <v>21</v>
      </c>
      <c r="B276" t="s">
        <v>37</v>
      </c>
      <c r="C276" t="s">
        <v>61</v>
      </c>
      <c r="D276" s="198" t="s">
        <v>181</v>
      </c>
      <c r="E276" s="195" t="s">
        <v>182</v>
      </c>
      <c r="F276" s="204">
        <v>2844</v>
      </c>
      <c r="G276" s="204">
        <v>2887</v>
      </c>
      <c r="H276" s="204">
        <v>3062</v>
      </c>
      <c r="I276" s="204">
        <v>3026</v>
      </c>
      <c r="J276" s="204">
        <v>2934.9999999999995</v>
      </c>
      <c r="K276" s="204">
        <v>2882.9999999999995</v>
      </c>
      <c r="L276" s="204">
        <v>3059.9999999999995</v>
      </c>
      <c r="M276" s="205">
        <v>3003.9999999999995</v>
      </c>
    </row>
    <row r="277" spans="1:13">
      <c r="A277" t="s">
        <v>19</v>
      </c>
      <c r="B277" t="s">
        <v>35</v>
      </c>
      <c r="C277" t="s">
        <v>63</v>
      </c>
      <c r="D277" s="198" t="s">
        <v>183</v>
      </c>
      <c r="E277" s="195" t="s">
        <v>184</v>
      </c>
      <c r="F277" s="204">
        <v>4588</v>
      </c>
      <c r="G277" s="204">
        <v>4640</v>
      </c>
      <c r="H277" s="204">
        <v>4640</v>
      </c>
      <c r="I277" s="204">
        <v>4535</v>
      </c>
      <c r="J277" s="204">
        <v>4653.9955296316002</v>
      </c>
      <c r="K277" s="204">
        <v>4697.2669389870562</v>
      </c>
      <c r="L277" s="204">
        <v>4705.5047196254109</v>
      </c>
      <c r="M277" s="205">
        <v>4615.5496017932292</v>
      </c>
    </row>
    <row r="278" spans="1:13">
      <c r="A278" t="s">
        <v>19</v>
      </c>
      <c r="B278" t="s">
        <v>35</v>
      </c>
      <c r="C278" t="s">
        <v>63</v>
      </c>
      <c r="D278" s="198" t="s">
        <v>185</v>
      </c>
      <c r="E278" s="195" t="s">
        <v>186</v>
      </c>
      <c r="F278" s="204">
        <v>2742</v>
      </c>
      <c r="G278" s="204">
        <v>2755</v>
      </c>
      <c r="H278" s="204">
        <v>2725</v>
      </c>
      <c r="I278" s="204">
        <v>2463</v>
      </c>
      <c r="J278" s="204">
        <v>2937.5932483898264</v>
      </c>
      <c r="K278" s="204">
        <v>3045.9930031358931</v>
      </c>
      <c r="L278" s="204">
        <v>2954.6203604098109</v>
      </c>
      <c r="M278" s="205">
        <v>2914.3804591901285</v>
      </c>
    </row>
    <row r="279" spans="1:13">
      <c r="A279" t="s">
        <v>21</v>
      </c>
      <c r="B279" t="s">
        <v>37</v>
      </c>
      <c r="C279" t="s">
        <v>57</v>
      </c>
      <c r="D279" s="198" t="s">
        <v>187</v>
      </c>
      <c r="E279" s="195" t="s">
        <v>188</v>
      </c>
      <c r="F279" s="204">
        <v>36688</v>
      </c>
      <c r="G279" s="204">
        <v>36135</v>
      </c>
      <c r="H279" s="204">
        <v>37582</v>
      </c>
      <c r="I279" s="204">
        <v>35695</v>
      </c>
      <c r="J279" s="204">
        <v>38279.428266191382</v>
      </c>
      <c r="K279" s="204">
        <v>39024.10394588441</v>
      </c>
      <c r="L279" s="204">
        <v>38443.655401330769</v>
      </c>
      <c r="M279" s="205">
        <v>38607.290210665</v>
      </c>
    </row>
    <row r="280" spans="1:13">
      <c r="A280" t="s">
        <v>15</v>
      </c>
      <c r="B280" t="s">
        <v>27</v>
      </c>
      <c r="C280" t="s">
        <v>41</v>
      </c>
      <c r="D280" s="198" t="s">
        <v>189</v>
      </c>
      <c r="E280" s="195" t="s">
        <v>190</v>
      </c>
      <c r="F280" s="204">
        <v>7094</v>
      </c>
      <c r="G280" s="204">
        <v>6831</v>
      </c>
      <c r="H280" s="204">
        <v>6993</v>
      </c>
      <c r="I280" s="204">
        <v>7162</v>
      </c>
      <c r="J280" s="204">
        <v>6359.8679474775672</v>
      </c>
      <c r="K280" s="204">
        <v>6561.9499370607355</v>
      </c>
      <c r="L280" s="204">
        <v>6359.8679474775672</v>
      </c>
      <c r="M280" s="205">
        <v>6359.8679474775672</v>
      </c>
    </row>
    <row r="281" spans="1:13">
      <c r="A281" t="s">
        <v>19</v>
      </c>
      <c r="B281" t="s">
        <v>35</v>
      </c>
      <c r="C281" t="s">
        <v>63</v>
      </c>
      <c r="D281" s="198" t="s">
        <v>191</v>
      </c>
      <c r="E281" s="195" t="s">
        <v>192</v>
      </c>
      <c r="F281" s="204">
        <v>2801</v>
      </c>
      <c r="G281" s="204">
        <v>2740</v>
      </c>
      <c r="H281" s="204">
        <v>3024</v>
      </c>
      <c r="I281" s="204">
        <v>3443</v>
      </c>
      <c r="J281" s="204">
        <v>3326.3488393896369</v>
      </c>
      <c r="K281" s="204">
        <v>3360.7318084598464</v>
      </c>
      <c r="L281" s="204">
        <v>3366.1067622299238</v>
      </c>
      <c r="M281" s="205">
        <v>3455.2048110446831</v>
      </c>
    </row>
    <row r="282" spans="1:13">
      <c r="A282" t="s">
        <v>15</v>
      </c>
      <c r="B282" t="s">
        <v>27</v>
      </c>
      <c r="C282" t="s">
        <v>41</v>
      </c>
      <c r="D282" s="198" t="s">
        <v>193</v>
      </c>
      <c r="E282" s="195" t="s">
        <v>194</v>
      </c>
      <c r="F282" s="204">
        <v>11263</v>
      </c>
      <c r="G282" s="204">
        <v>11264</v>
      </c>
      <c r="H282" s="204">
        <v>11628</v>
      </c>
      <c r="I282" s="204">
        <v>11137</v>
      </c>
      <c r="J282" s="204">
        <v>11772.909478778132</v>
      </c>
      <c r="K282" s="204">
        <v>11768.490567591485</v>
      </c>
      <c r="L282" s="204">
        <v>12015.231961325379</v>
      </c>
      <c r="M282" s="205">
        <v>11864.290818044419</v>
      </c>
    </row>
    <row r="283" spans="1:13">
      <c r="A283" t="s">
        <v>15</v>
      </c>
      <c r="B283" t="s">
        <v>25</v>
      </c>
      <c r="C283" t="s">
        <v>45</v>
      </c>
      <c r="D283" s="198" t="s">
        <v>195</v>
      </c>
      <c r="E283" s="195" t="s">
        <v>196</v>
      </c>
      <c r="F283" s="204">
        <v>5603</v>
      </c>
      <c r="G283" s="204">
        <v>5798</v>
      </c>
      <c r="H283" s="204">
        <v>5773</v>
      </c>
      <c r="I283" s="204">
        <v>5828</v>
      </c>
      <c r="J283" s="204">
        <v>5621.6726691597687</v>
      </c>
      <c r="K283" s="204">
        <v>5566.1814803470334</v>
      </c>
      <c r="L283" s="204">
        <v>5558.8780169086067</v>
      </c>
      <c r="M283" s="205">
        <v>5571.2961593808732</v>
      </c>
    </row>
    <row r="284" spans="1:13">
      <c r="A284" t="s">
        <v>19</v>
      </c>
      <c r="B284" t="s">
        <v>35</v>
      </c>
      <c r="C284" t="s">
        <v>63</v>
      </c>
      <c r="D284" s="198" t="s">
        <v>197</v>
      </c>
      <c r="E284" s="195" t="s">
        <v>198</v>
      </c>
      <c r="F284" s="204">
        <v>6415</v>
      </c>
      <c r="G284" s="204">
        <v>6810</v>
      </c>
      <c r="H284" s="204">
        <v>6556</v>
      </c>
      <c r="I284" s="204">
        <v>6591</v>
      </c>
      <c r="J284" s="204">
        <v>6900.066851254418</v>
      </c>
      <c r="K284" s="204">
        <v>6902.999456882696</v>
      </c>
      <c r="L284" s="204">
        <v>6911.7269899864659</v>
      </c>
      <c r="M284" s="205">
        <v>6897.3856429976895</v>
      </c>
    </row>
    <row r="285" spans="1:13">
      <c r="A285" t="s">
        <v>15</v>
      </c>
      <c r="B285" t="s">
        <v>25</v>
      </c>
      <c r="C285" t="s">
        <v>470</v>
      </c>
      <c r="D285" s="198" t="s">
        <v>199</v>
      </c>
      <c r="E285" s="195" t="s">
        <v>200</v>
      </c>
      <c r="F285" s="204">
        <v>33338</v>
      </c>
      <c r="G285" s="204">
        <v>32264</v>
      </c>
      <c r="H285" s="204">
        <v>35501</v>
      </c>
      <c r="I285" s="204">
        <v>31993</v>
      </c>
      <c r="J285" s="204">
        <v>34042.469011921916</v>
      </c>
      <c r="K285" s="204">
        <v>33163.671808001425</v>
      </c>
      <c r="L285" s="204">
        <v>36607.73202017408</v>
      </c>
      <c r="M285" s="205">
        <v>34716.188575251013</v>
      </c>
    </row>
    <row r="286" spans="1:13">
      <c r="A286" t="s">
        <v>15</v>
      </c>
      <c r="B286" t="s">
        <v>27</v>
      </c>
      <c r="C286" t="s">
        <v>41</v>
      </c>
      <c r="D286" s="198" t="s">
        <v>201</v>
      </c>
      <c r="E286" s="195" t="s">
        <v>202</v>
      </c>
      <c r="F286" s="204">
        <v>16883</v>
      </c>
      <c r="G286" s="204">
        <v>16583</v>
      </c>
      <c r="H286" s="204">
        <v>17259</v>
      </c>
      <c r="I286" s="204">
        <v>16765</v>
      </c>
      <c r="J286" s="204">
        <v>16045.385351247234</v>
      </c>
      <c r="K286" s="204">
        <v>16119.222677874353</v>
      </c>
      <c r="L286" s="204">
        <v>16681.290299917382</v>
      </c>
      <c r="M286" s="205">
        <v>16442.404682921668</v>
      </c>
    </row>
    <row r="287" spans="1:13">
      <c r="A287" t="s">
        <v>17</v>
      </c>
      <c r="B287" t="s">
        <v>29</v>
      </c>
      <c r="C287" t="s">
        <v>51</v>
      </c>
      <c r="D287" s="198" t="s">
        <v>203</v>
      </c>
      <c r="E287" s="195" t="s">
        <v>204</v>
      </c>
      <c r="F287" s="204">
        <v>7962</v>
      </c>
      <c r="G287" s="204">
        <v>8151</v>
      </c>
      <c r="H287" s="204">
        <v>8370</v>
      </c>
      <c r="I287" s="204">
        <v>8215</v>
      </c>
      <c r="J287" s="204">
        <v>9158.0694394614238</v>
      </c>
      <c r="K287" s="204">
        <v>9448.1923864167875</v>
      </c>
      <c r="L287" s="204">
        <v>9304.1076765374437</v>
      </c>
      <c r="M287" s="205">
        <v>9303.1838360129623</v>
      </c>
    </row>
    <row r="288" spans="1:13">
      <c r="A288" t="s">
        <v>17</v>
      </c>
      <c r="B288" t="s">
        <v>29</v>
      </c>
      <c r="C288" t="s">
        <v>51</v>
      </c>
      <c r="D288" s="198" t="s">
        <v>205</v>
      </c>
      <c r="E288" s="195" t="s">
        <v>206</v>
      </c>
      <c r="F288" s="204">
        <v>13909</v>
      </c>
      <c r="G288" s="204">
        <v>14209</v>
      </c>
      <c r="H288" s="204">
        <v>14409</v>
      </c>
      <c r="I288" s="204">
        <v>13810</v>
      </c>
      <c r="J288" s="204">
        <v>15458.547626162352</v>
      </c>
      <c r="K288" s="204">
        <v>15931.066023961655</v>
      </c>
      <c r="L288" s="204">
        <v>15704.393955572315</v>
      </c>
      <c r="M288" s="205">
        <v>15685.498484461466</v>
      </c>
    </row>
    <row r="289" spans="1:13">
      <c r="A289" t="s">
        <v>19</v>
      </c>
      <c r="B289" t="s">
        <v>35</v>
      </c>
      <c r="C289" t="s">
        <v>63</v>
      </c>
      <c r="D289" s="198" t="s">
        <v>207</v>
      </c>
      <c r="E289" s="195" t="s">
        <v>208</v>
      </c>
      <c r="F289" s="204">
        <v>5836</v>
      </c>
      <c r="G289" s="204">
        <v>5966</v>
      </c>
      <c r="H289" s="204">
        <v>6145</v>
      </c>
      <c r="I289" s="204">
        <v>6234</v>
      </c>
      <c r="J289" s="204">
        <v>6525.8237971622366</v>
      </c>
      <c r="K289" s="204">
        <v>6745.1666002385564</v>
      </c>
      <c r="L289" s="204">
        <v>6739.7456722193501</v>
      </c>
      <c r="M289" s="205">
        <v>6641.7943822535453</v>
      </c>
    </row>
    <row r="290" spans="1:13">
      <c r="A290" t="s">
        <v>17</v>
      </c>
      <c r="B290" t="s">
        <v>29</v>
      </c>
      <c r="C290" t="s">
        <v>51</v>
      </c>
      <c r="D290" s="198" t="s">
        <v>209</v>
      </c>
      <c r="E290" s="195" t="s">
        <v>210</v>
      </c>
      <c r="F290" s="204">
        <v>17345</v>
      </c>
      <c r="G290" s="204">
        <v>17008</v>
      </c>
      <c r="H290" s="204">
        <v>17862</v>
      </c>
      <c r="I290" s="204">
        <v>17036</v>
      </c>
      <c r="J290" s="204">
        <v>18446.511767781762</v>
      </c>
      <c r="K290" s="204">
        <v>18185.27187585942</v>
      </c>
      <c r="L290" s="204">
        <v>18456.007289649431</v>
      </c>
      <c r="M290" s="205">
        <v>18079.574207505069</v>
      </c>
    </row>
    <row r="291" spans="1:13">
      <c r="A291" t="s">
        <v>15</v>
      </c>
      <c r="B291" t="s">
        <v>25</v>
      </c>
      <c r="C291" t="s">
        <v>45</v>
      </c>
      <c r="D291" s="198" t="s">
        <v>211</v>
      </c>
      <c r="E291" s="195" t="s">
        <v>212</v>
      </c>
      <c r="F291" s="204">
        <v>15038</v>
      </c>
      <c r="G291" s="204">
        <v>14948</v>
      </c>
      <c r="H291" s="204">
        <v>15625</v>
      </c>
      <c r="I291" s="204">
        <v>15387</v>
      </c>
      <c r="J291" s="204">
        <v>14013.449271234249</v>
      </c>
      <c r="K291" s="204">
        <v>14336.668013496144</v>
      </c>
      <c r="L291" s="204">
        <v>14568.035038056762</v>
      </c>
      <c r="M291" s="205">
        <v>14132.964863694015</v>
      </c>
    </row>
    <row r="292" spans="1:13">
      <c r="A292" t="s">
        <v>17</v>
      </c>
      <c r="B292" t="s">
        <v>33</v>
      </c>
      <c r="C292" t="s">
        <v>51</v>
      </c>
      <c r="D292" s="198" t="s">
        <v>213</v>
      </c>
      <c r="E292" s="195" t="s">
        <v>214</v>
      </c>
      <c r="F292" s="204">
        <v>5917</v>
      </c>
      <c r="G292" s="204">
        <v>5705</v>
      </c>
      <c r="H292" s="204">
        <v>6054</v>
      </c>
      <c r="I292" s="204">
        <v>5957</v>
      </c>
      <c r="J292" s="204">
        <v>6057.7242395451631</v>
      </c>
      <c r="K292" s="204">
        <v>6060.3616475559484</v>
      </c>
      <c r="L292" s="204">
        <v>6060.3616475559484</v>
      </c>
      <c r="M292" s="205">
        <v>6053.1432309153588</v>
      </c>
    </row>
    <row r="293" spans="1:13">
      <c r="A293" t="s">
        <v>15</v>
      </c>
      <c r="B293" t="s">
        <v>25</v>
      </c>
      <c r="C293" t="s">
        <v>469</v>
      </c>
      <c r="D293" s="198" t="s">
        <v>215</v>
      </c>
      <c r="E293" s="195" t="s">
        <v>216</v>
      </c>
      <c r="F293" s="204">
        <v>15489</v>
      </c>
      <c r="G293" s="204">
        <v>15112</v>
      </c>
      <c r="H293" s="204">
        <v>15989</v>
      </c>
      <c r="I293" s="204">
        <v>15810</v>
      </c>
      <c r="J293" s="204">
        <v>16234.86171114137</v>
      </c>
      <c r="K293" s="204">
        <v>15543.596452252332</v>
      </c>
      <c r="L293" s="204">
        <v>15817.460568201621</v>
      </c>
      <c r="M293" s="205">
        <v>15472.89385379578</v>
      </c>
    </row>
    <row r="294" spans="1:13">
      <c r="A294" t="s">
        <v>21</v>
      </c>
      <c r="B294" t="s">
        <v>37</v>
      </c>
      <c r="C294" t="s">
        <v>57</v>
      </c>
      <c r="D294" s="198" t="s">
        <v>217</v>
      </c>
      <c r="E294" s="195" t="s">
        <v>218</v>
      </c>
      <c r="F294" s="204">
        <v>5842</v>
      </c>
      <c r="G294" s="204">
        <v>5761</v>
      </c>
      <c r="H294" s="204">
        <v>6232</v>
      </c>
      <c r="I294" s="204">
        <v>6212</v>
      </c>
      <c r="J294" s="204">
        <v>7127.5338296897862</v>
      </c>
      <c r="K294" s="204">
        <v>7243.6451424350216</v>
      </c>
      <c r="L294" s="204">
        <v>7127.7346412659781</v>
      </c>
      <c r="M294" s="205">
        <v>7345.9590091023438</v>
      </c>
    </row>
    <row r="295" spans="1:13">
      <c r="A295" t="s">
        <v>19</v>
      </c>
      <c r="B295" t="s">
        <v>35</v>
      </c>
      <c r="C295" t="s">
        <v>63</v>
      </c>
      <c r="D295" s="198" t="s">
        <v>219</v>
      </c>
      <c r="E295" s="195" t="s">
        <v>220</v>
      </c>
      <c r="F295" s="204">
        <v>4556</v>
      </c>
      <c r="G295" s="204">
        <v>4403</v>
      </c>
      <c r="H295" s="204">
        <v>4494</v>
      </c>
      <c r="I295" s="204">
        <v>4138</v>
      </c>
      <c r="J295" s="204">
        <v>4595.9005815849696</v>
      </c>
      <c r="K295" s="204">
        <v>4741.4350176869957</v>
      </c>
      <c r="L295" s="204">
        <v>4938.9561138261442</v>
      </c>
      <c r="M295" s="205">
        <v>4543.1327083946217</v>
      </c>
    </row>
    <row r="296" spans="1:13">
      <c r="A296" t="s">
        <v>15</v>
      </c>
      <c r="B296" t="s">
        <v>23</v>
      </c>
      <c r="C296" t="s">
        <v>43</v>
      </c>
      <c r="D296" s="198" t="s">
        <v>221</v>
      </c>
      <c r="E296" s="195" t="s">
        <v>222</v>
      </c>
      <c r="F296" s="204">
        <v>4054</v>
      </c>
      <c r="G296" s="204">
        <v>3783</v>
      </c>
      <c r="H296" s="204">
        <v>3933</v>
      </c>
      <c r="I296" s="204">
        <v>4036</v>
      </c>
      <c r="J296" s="204">
        <v>4664.8182037593679</v>
      </c>
      <c r="K296" s="204">
        <v>4348.0757930272039</v>
      </c>
      <c r="L296" s="204">
        <v>4512.1063795754199</v>
      </c>
      <c r="M296" s="205">
        <v>4184.3784654682049</v>
      </c>
    </row>
    <row r="297" spans="1:13">
      <c r="A297" t="s">
        <v>17</v>
      </c>
      <c r="B297" t="s">
        <v>37</v>
      </c>
      <c r="C297" t="s">
        <v>51</v>
      </c>
      <c r="D297" s="198" t="s">
        <v>223</v>
      </c>
      <c r="E297" s="195" t="s">
        <v>224</v>
      </c>
      <c r="F297" s="204">
        <v>6442</v>
      </c>
      <c r="G297" s="204">
        <v>5890</v>
      </c>
      <c r="H297" s="204">
        <v>6133</v>
      </c>
      <c r="I297" s="204">
        <v>6173</v>
      </c>
      <c r="J297" s="204">
        <v>6349.5505688502608</v>
      </c>
      <c r="K297" s="204">
        <v>5957.9466856752415</v>
      </c>
      <c r="L297" s="204">
        <v>6277.6238650456789</v>
      </c>
      <c r="M297" s="205">
        <v>6099.0309285854282</v>
      </c>
    </row>
    <row r="298" spans="1:13">
      <c r="A298" t="s">
        <v>15</v>
      </c>
      <c r="B298" t="s">
        <v>23</v>
      </c>
      <c r="C298" t="s">
        <v>43</v>
      </c>
      <c r="D298" s="198" t="s">
        <v>225</v>
      </c>
      <c r="E298" s="195" t="s">
        <v>226</v>
      </c>
      <c r="F298" s="204">
        <v>7674.33</v>
      </c>
      <c r="G298" s="204">
        <v>7722.4480000000003</v>
      </c>
      <c r="H298" s="204">
        <v>8248.7999999999993</v>
      </c>
      <c r="I298" s="204">
        <v>7901</v>
      </c>
      <c r="J298" s="204">
        <v>8945.2520067199785</v>
      </c>
      <c r="K298" s="204">
        <v>8545.3613984701478</v>
      </c>
      <c r="L298" s="204">
        <v>8801.6099659528845</v>
      </c>
      <c r="M298" s="205">
        <v>8591.5951058336777</v>
      </c>
    </row>
    <row r="299" spans="1:13">
      <c r="A299" t="s">
        <v>19</v>
      </c>
      <c r="B299" t="s">
        <v>35</v>
      </c>
      <c r="C299" t="s">
        <v>63</v>
      </c>
      <c r="D299" s="198" t="s">
        <v>227</v>
      </c>
      <c r="E299" s="195" t="s">
        <v>228</v>
      </c>
      <c r="F299" s="204">
        <v>8002</v>
      </c>
      <c r="G299" s="204">
        <v>7737</v>
      </c>
      <c r="H299" s="204">
        <v>7943</v>
      </c>
      <c r="I299" s="204">
        <v>8148</v>
      </c>
      <c r="J299" s="204">
        <v>7227.2528632808362</v>
      </c>
      <c r="K299" s="204">
        <v>7307.4599602750668</v>
      </c>
      <c r="L299" s="204">
        <v>7309.489418333711</v>
      </c>
      <c r="M299" s="205">
        <v>7152.1581676806745</v>
      </c>
    </row>
    <row r="300" spans="1:13">
      <c r="A300" t="s">
        <v>17</v>
      </c>
      <c r="B300" t="s">
        <v>33</v>
      </c>
      <c r="C300" t="s">
        <v>53</v>
      </c>
      <c r="D300" s="198" t="s">
        <v>229</v>
      </c>
      <c r="E300" s="195" t="s">
        <v>230</v>
      </c>
      <c r="F300" s="204">
        <v>22702</v>
      </c>
      <c r="G300" s="204">
        <v>21812</v>
      </c>
      <c r="H300" s="204">
        <v>22642</v>
      </c>
      <c r="I300" s="204">
        <v>23331</v>
      </c>
      <c r="J300" s="204">
        <v>23106.197626747813</v>
      </c>
      <c r="K300" s="204">
        <v>23982.860591521156</v>
      </c>
      <c r="L300" s="204">
        <v>24249.366313952018</v>
      </c>
      <c r="M300" s="205">
        <v>22958.487427287768</v>
      </c>
    </row>
    <row r="301" spans="1:13">
      <c r="A301" t="s">
        <v>15</v>
      </c>
      <c r="B301" t="s">
        <v>27</v>
      </c>
      <c r="C301" t="s">
        <v>41</v>
      </c>
      <c r="D301" s="198" t="s">
        <v>231</v>
      </c>
      <c r="E301" s="195" t="s">
        <v>232</v>
      </c>
      <c r="F301" s="204">
        <v>3629</v>
      </c>
      <c r="G301" s="204">
        <v>3637</v>
      </c>
      <c r="H301" s="204">
        <v>3599</v>
      </c>
      <c r="I301" s="204">
        <v>3630</v>
      </c>
      <c r="J301" s="204">
        <v>3835.9188631076886</v>
      </c>
      <c r="K301" s="204">
        <v>3836.5663166478198</v>
      </c>
      <c r="L301" s="204">
        <v>3836.5663166478198</v>
      </c>
      <c r="M301" s="205">
        <v>3835.2729094916863</v>
      </c>
    </row>
    <row r="302" spans="1:13">
      <c r="A302" t="s">
        <v>15</v>
      </c>
      <c r="B302" t="s">
        <v>27</v>
      </c>
      <c r="C302" t="s">
        <v>41</v>
      </c>
      <c r="D302" s="198" t="s">
        <v>233</v>
      </c>
      <c r="E302" s="195" t="s">
        <v>234</v>
      </c>
      <c r="F302" s="204">
        <v>4491</v>
      </c>
      <c r="G302" s="204">
        <v>4357</v>
      </c>
      <c r="H302" s="204">
        <v>4102</v>
      </c>
      <c r="I302" s="204">
        <v>4102</v>
      </c>
      <c r="J302" s="204">
        <v>4078.8419180587189</v>
      </c>
      <c r="K302" s="204">
        <v>4123.3751171804843</v>
      </c>
      <c r="L302" s="204">
        <v>3968.5655974526408</v>
      </c>
      <c r="M302" s="205">
        <v>3872.8250642942276</v>
      </c>
    </row>
    <row r="303" spans="1:13">
      <c r="A303" t="s">
        <v>21</v>
      </c>
      <c r="B303" t="s">
        <v>39</v>
      </c>
      <c r="C303" t="s">
        <v>55</v>
      </c>
      <c r="D303" s="198" t="s">
        <v>235</v>
      </c>
      <c r="E303" s="195" t="s">
        <v>236</v>
      </c>
      <c r="F303" s="204">
        <v>4931</v>
      </c>
      <c r="G303" s="204">
        <v>4655</v>
      </c>
      <c r="H303" s="204">
        <v>4673</v>
      </c>
      <c r="I303" s="204">
        <v>4486</v>
      </c>
      <c r="J303" s="204">
        <v>5096.6232831616262</v>
      </c>
      <c r="K303" s="204">
        <v>5149.9690681059919</v>
      </c>
      <c r="L303" s="204">
        <v>5153.7442439344404</v>
      </c>
      <c r="M303" s="205">
        <v>5038.3532625851594</v>
      </c>
    </row>
    <row r="304" spans="1:13">
      <c r="A304" t="s">
        <v>15</v>
      </c>
      <c r="B304" t="s">
        <v>23</v>
      </c>
      <c r="C304" t="s">
        <v>43</v>
      </c>
      <c r="D304" s="198" t="s">
        <v>237</v>
      </c>
      <c r="E304" s="195" t="s">
        <v>238</v>
      </c>
      <c r="F304" s="204">
        <v>6678</v>
      </c>
      <c r="G304" s="204">
        <v>7082</v>
      </c>
      <c r="H304" s="204">
        <v>7343</v>
      </c>
      <c r="I304" s="204">
        <v>7077</v>
      </c>
      <c r="J304" s="204">
        <v>6333.5955750598805</v>
      </c>
      <c r="K304" s="204">
        <v>6583.9692505685216</v>
      </c>
      <c r="L304" s="204">
        <v>6748.1626120147603</v>
      </c>
      <c r="M304" s="205">
        <v>6506.3152605208306</v>
      </c>
    </row>
    <row r="305" spans="1:13">
      <c r="A305" t="s">
        <v>15</v>
      </c>
      <c r="B305" t="s">
        <v>27</v>
      </c>
      <c r="C305" t="s">
        <v>41</v>
      </c>
      <c r="D305" s="198" t="s">
        <v>239</v>
      </c>
      <c r="E305" s="195" t="s">
        <v>240</v>
      </c>
      <c r="F305" s="204">
        <v>14627</v>
      </c>
      <c r="G305" s="204">
        <v>13224</v>
      </c>
      <c r="H305" s="204">
        <v>13880</v>
      </c>
      <c r="I305" s="204">
        <v>12613</v>
      </c>
      <c r="J305" s="204">
        <v>15240.28177832119</v>
      </c>
      <c r="K305" s="204">
        <v>14850.810313852639</v>
      </c>
      <c r="L305" s="204">
        <v>15340.594272327098</v>
      </c>
      <c r="M305" s="205">
        <v>14717.338540638473</v>
      </c>
    </row>
    <row r="306" spans="1:13">
      <c r="A306" t="s">
        <v>17</v>
      </c>
      <c r="B306" t="s">
        <v>29</v>
      </c>
      <c r="C306" t="s">
        <v>51</v>
      </c>
      <c r="D306" s="198" t="s">
        <v>241</v>
      </c>
      <c r="E306" s="195" t="s">
        <v>242</v>
      </c>
      <c r="F306" s="204">
        <v>17040</v>
      </c>
      <c r="G306" s="204">
        <v>16866</v>
      </c>
      <c r="H306" s="204">
        <v>18413</v>
      </c>
      <c r="I306" s="204">
        <v>19279</v>
      </c>
      <c r="J306" s="204">
        <v>19668.620730078328</v>
      </c>
      <c r="K306" s="204">
        <v>19366.166965817312</v>
      </c>
      <c r="L306" s="204">
        <v>20657.90472911096</v>
      </c>
      <c r="M306" s="205">
        <v>20426.679004300979</v>
      </c>
    </row>
    <row r="307" spans="1:13">
      <c r="A307" t="s">
        <v>15</v>
      </c>
      <c r="B307" t="s">
        <v>23</v>
      </c>
      <c r="C307" t="s">
        <v>43</v>
      </c>
      <c r="D307" s="198" t="s">
        <v>243</v>
      </c>
      <c r="E307" s="195" t="s">
        <v>244</v>
      </c>
      <c r="F307" s="204">
        <v>7836.4</v>
      </c>
      <c r="G307" s="204">
        <v>7836.4</v>
      </c>
      <c r="H307" s="204">
        <v>7836.4</v>
      </c>
      <c r="I307" s="204">
        <v>8220</v>
      </c>
      <c r="J307" s="204">
        <v>9068.6103939807545</v>
      </c>
      <c r="K307" s="204">
        <v>9041.1856078748115</v>
      </c>
      <c r="L307" s="204">
        <v>9653.7874260053704</v>
      </c>
      <c r="M307" s="205">
        <v>9372.6756887392949</v>
      </c>
    </row>
    <row r="308" spans="1:13">
      <c r="A308" t="s">
        <v>17</v>
      </c>
      <c r="B308" t="s">
        <v>29</v>
      </c>
      <c r="C308" t="s">
        <v>47</v>
      </c>
      <c r="D308" s="198" t="s">
        <v>245</v>
      </c>
      <c r="E308" s="195" t="s">
        <v>246</v>
      </c>
      <c r="F308" s="204">
        <v>7593</v>
      </c>
      <c r="G308" s="204">
        <v>7453</v>
      </c>
      <c r="H308" s="204">
        <v>7416</v>
      </c>
      <c r="I308" s="204">
        <v>7003</v>
      </c>
      <c r="J308" s="204">
        <v>7218.1233351234532</v>
      </c>
      <c r="K308" s="204">
        <v>7225.166804716052</v>
      </c>
      <c r="L308" s="204">
        <v>7119.1693027117035</v>
      </c>
      <c r="M308" s="205">
        <v>7094.6012226772582</v>
      </c>
    </row>
    <row r="309" spans="1:13">
      <c r="A309" t="s">
        <v>17</v>
      </c>
      <c r="B309" t="s">
        <v>29</v>
      </c>
      <c r="C309" t="s">
        <v>47</v>
      </c>
      <c r="D309" s="198" t="s">
        <v>247</v>
      </c>
      <c r="E309" s="195" t="s">
        <v>248</v>
      </c>
      <c r="F309" s="204">
        <v>21517</v>
      </c>
      <c r="G309" s="204">
        <v>21588</v>
      </c>
      <c r="H309" s="204">
        <v>21938</v>
      </c>
      <c r="I309" s="204">
        <v>20925</v>
      </c>
      <c r="J309" s="204">
        <v>19742.551180386461</v>
      </c>
      <c r="K309" s="204">
        <v>20038.320025936213</v>
      </c>
      <c r="L309" s="204">
        <v>19865.56738750307</v>
      </c>
      <c r="M309" s="205">
        <v>19706.505691998151</v>
      </c>
    </row>
    <row r="310" spans="1:13">
      <c r="A310" t="s">
        <v>15</v>
      </c>
      <c r="B310" t="s">
        <v>25</v>
      </c>
      <c r="C310" t="s">
        <v>469</v>
      </c>
      <c r="D310" s="198" t="s">
        <v>249</v>
      </c>
      <c r="E310" s="195" t="s">
        <v>250</v>
      </c>
      <c r="F310" s="204">
        <v>7438</v>
      </c>
      <c r="G310" s="204">
        <v>7253</v>
      </c>
      <c r="H310" s="204">
        <v>7904</v>
      </c>
      <c r="I310" s="204">
        <v>8312</v>
      </c>
      <c r="J310" s="204">
        <v>6594.1480821495406</v>
      </c>
      <c r="K310" s="204">
        <v>6423.6792763762733</v>
      </c>
      <c r="L310" s="204">
        <v>6985.541330959888</v>
      </c>
      <c r="M310" s="205">
        <v>7331.0052701167142</v>
      </c>
    </row>
    <row r="311" spans="1:13">
      <c r="A311" t="s">
        <v>21</v>
      </c>
      <c r="B311" t="s">
        <v>37</v>
      </c>
      <c r="C311" t="s">
        <v>59</v>
      </c>
      <c r="D311" s="198" t="s">
        <v>251</v>
      </c>
      <c r="E311" s="195" t="s">
        <v>252</v>
      </c>
      <c r="F311" s="204">
        <v>13299.754012645199</v>
      </c>
      <c r="G311" s="204">
        <v>13299.754012645199</v>
      </c>
      <c r="H311" s="204">
        <v>13299</v>
      </c>
      <c r="I311" s="204">
        <v>12825</v>
      </c>
      <c r="J311" s="204">
        <v>14031.612369911134</v>
      </c>
      <c r="K311" s="204">
        <v>13849.160382162972</v>
      </c>
      <c r="L311" s="204">
        <v>14664.683266022892</v>
      </c>
      <c r="M311" s="205">
        <v>13323.585335031357</v>
      </c>
    </row>
    <row r="312" spans="1:13">
      <c r="A312" t="s">
        <v>17</v>
      </c>
      <c r="B312" t="s">
        <v>33</v>
      </c>
      <c r="C312" t="s">
        <v>53</v>
      </c>
      <c r="D312" s="198" t="s">
        <v>253</v>
      </c>
      <c r="E312" s="195" t="s">
        <v>254</v>
      </c>
      <c r="F312" s="204">
        <v>4412</v>
      </c>
      <c r="G312" s="204">
        <v>4329</v>
      </c>
      <c r="H312" s="204">
        <v>4535</v>
      </c>
      <c r="I312" s="204">
        <v>4239</v>
      </c>
      <c r="J312" s="204">
        <v>5033.5094475062115</v>
      </c>
      <c r="K312" s="204">
        <v>4909.8370894609961</v>
      </c>
      <c r="L312" s="204">
        <v>5354.3229889964314</v>
      </c>
      <c r="M312" s="205">
        <v>5090.1743752694465</v>
      </c>
    </row>
    <row r="313" spans="1:13">
      <c r="A313" t="s">
        <v>21</v>
      </c>
      <c r="B313" t="s">
        <v>39</v>
      </c>
      <c r="C313" t="s">
        <v>55</v>
      </c>
      <c r="D313" s="198" t="s">
        <v>255</v>
      </c>
      <c r="E313" s="195" t="s">
        <v>256</v>
      </c>
      <c r="F313" s="204">
        <v>6444</v>
      </c>
      <c r="G313" s="204">
        <v>6510</v>
      </c>
      <c r="H313" s="204">
        <v>6785</v>
      </c>
      <c r="I313" s="204">
        <v>5639</v>
      </c>
      <c r="J313" s="204">
        <v>6281.055490889481</v>
      </c>
      <c r="K313" s="204">
        <v>6361.9878585592051</v>
      </c>
      <c r="L313" s="204">
        <v>6587.7774350290892</v>
      </c>
      <c r="M313" s="205">
        <v>6419.7548021495522</v>
      </c>
    </row>
    <row r="314" spans="1:13">
      <c r="A314" t="s">
        <v>21</v>
      </c>
      <c r="B314" t="s">
        <v>37</v>
      </c>
      <c r="C314" t="s">
        <v>61</v>
      </c>
      <c r="D314" s="198" t="s">
        <v>257</v>
      </c>
      <c r="E314" s="195" t="s">
        <v>258</v>
      </c>
      <c r="F314" s="204">
        <v>4918</v>
      </c>
      <c r="G314" s="204">
        <v>4823</v>
      </c>
      <c r="H314" s="204">
        <v>5120</v>
      </c>
      <c r="I314" s="204">
        <v>5085</v>
      </c>
      <c r="J314" s="204">
        <v>4672.1277126214609</v>
      </c>
      <c r="K314" s="204">
        <v>4741.0108645828395</v>
      </c>
      <c r="L314" s="204">
        <v>4524.6739303525756</v>
      </c>
      <c r="M314" s="205">
        <v>4691.5191748582738</v>
      </c>
    </row>
    <row r="315" spans="1:13">
      <c r="A315" t="s">
        <v>21</v>
      </c>
      <c r="B315" t="s">
        <v>37</v>
      </c>
      <c r="C315" t="s">
        <v>59</v>
      </c>
      <c r="D315" s="198" t="s">
        <v>259</v>
      </c>
      <c r="E315" s="195" t="s">
        <v>260</v>
      </c>
      <c r="F315" s="204">
        <v>2993</v>
      </c>
      <c r="G315" s="204">
        <v>2967</v>
      </c>
      <c r="H315" s="204">
        <v>3247</v>
      </c>
      <c r="I315" s="204">
        <v>3211</v>
      </c>
      <c r="J315" s="204">
        <v>3513.840479424613</v>
      </c>
      <c r="K315" s="204">
        <v>3560.5263612028293</v>
      </c>
      <c r="L315" s="204">
        <v>3914.7943696353614</v>
      </c>
      <c r="M315" s="205">
        <v>3804.1964061680683</v>
      </c>
    </row>
    <row r="316" spans="1:13">
      <c r="A316" t="s">
        <v>19</v>
      </c>
      <c r="B316" t="s">
        <v>35</v>
      </c>
      <c r="C316" t="s">
        <v>63</v>
      </c>
      <c r="D316" s="198" t="s">
        <v>261</v>
      </c>
      <c r="E316" s="195" t="s">
        <v>262</v>
      </c>
      <c r="F316" s="204">
        <v>6648.919024599074</v>
      </c>
      <c r="G316" s="204">
        <v>6398.3480100600427</v>
      </c>
      <c r="H316" s="204">
        <v>6858.6646407908793</v>
      </c>
      <c r="I316" s="204">
        <v>6702</v>
      </c>
      <c r="J316" s="204">
        <v>6482.9222981015246</v>
      </c>
      <c r="K316" s="204">
        <v>6554.0760039184688</v>
      </c>
      <c r="L316" s="204">
        <v>6556.581645988068</v>
      </c>
      <c r="M316" s="205">
        <v>6412.5657709293992</v>
      </c>
    </row>
    <row r="317" spans="1:13">
      <c r="A317" t="s">
        <v>15</v>
      </c>
      <c r="B317" t="s">
        <v>23</v>
      </c>
      <c r="C317" t="s">
        <v>43</v>
      </c>
      <c r="D317" s="198" t="s">
        <v>263</v>
      </c>
      <c r="E317" s="195" t="s">
        <v>264</v>
      </c>
      <c r="F317" s="204">
        <v>3768</v>
      </c>
      <c r="G317" s="204">
        <v>3516</v>
      </c>
      <c r="H317" s="204">
        <v>3658</v>
      </c>
      <c r="I317" s="204">
        <v>3717</v>
      </c>
      <c r="J317" s="204">
        <v>4292.2674542454606</v>
      </c>
      <c r="K317" s="204">
        <v>4002.2961867970639</v>
      </c>
      <c r="L317" s="204">
        <v>4152.0033118963875</v>
      </c>
      <c r="M317" s="205">
        <v>3851.8303720917238</v>
      </c>
    </row>
    <row r="318" spans="1:13">
      <c r="A318" t="s">
        <v>19</v>
      </c>
      <c r="B318" t="s">
        <v>35</v>
      </c>
      <c r="C318" t="s">
        <v>63</v>
      </c>
      <c r="D318" s="198" t="s">
        <v>265</v>
      </c>
      <c r="E318" s="195" t="s">
        <v>266</v>
      </c>
      <c r="F318" s="204">
        <v>3332</v>
      </c>
      <c r="G318" s="204">
        <v>3306</v>
      </c>
      <c r="H318" s="204">
        <v>3539</v>
      </c>
      <c r="I318" s="204">
        <v>3620</v>
      </c>
      <c r="J318" s="204">
        <v>3777.3361958382379</v>
      </c>
      <c r="K318" s="204">
        <v>3726.506685411267</v>
      </c>
      <c r="L318" s="204">
        <v>4120.5174156302992</v>
      </c>
      <c r="M318" s="205">
        <v>4113.6688713417252</v>
      </c>
    </row>
    <row r="319" spans="1:13">
      <c r="A319" t="s">
        <v>15</v>
      </c>
      <c r="B319" t="s">
        <v>25</v>
      </c>
      <c r="C319" t="s">
        <v>469</v>
      </c>
      <c r="D319" s="198" t="s">
        <v>267</v>
      </c>
      <c r="E319" s="195" t="s">
        <v>268</v>
      </c>
      <c r="F319" s="204">
        <v>6083</v>
      </c>
      <c r="G319" s="204">
        <v>5901</v>
      </c>
      <c r="H319" s="204">
        <v>6143</v>
      </c>
      <c r="I319" s="204">
        <v>6578</v>
      </c>
      <c r="J319" s="204">
        <v>6428.6228291481648</v>
      </c>
      <c r="K319" s="204">
        <v>6192.8161926772991</v>
      </c>
      <c r="L319" s="204">
        <v>6644.7839634772154</v>
      </c>
      <c r="M319" s="205">
        <v>6538.0015702829169</v>
      </c>
    </row>
    <row r="320" spans="1:13">
      <c r="A320" t="s">
        <v>15</v>
      </c>
      <c r="B320" t="s">
        <v>27</v>
      </c>
      <c r="C320" t="s">
        <v>41</v>
      </c>
      <c r="D320" s="198" t="s">
        <v>269</v>
      </c>
      <c r="E320" s="195" t="s">
        <v>270</v>
      </c>
      <c r="F320" s="204">
        <v>7514</v>
      </c>
      <c r="G320" s="204">
        <v>7382</v>
      </c>
      <c r="H320" s="204">
        <v>7670</v>
      </c>
      <c r="I320" s="204">
        <v>7579</v>
      </c>
      <c r="J320" s="204">
        <v>7338.8997425268599</v>
      </c>
      <c r="K320" s="204">
        <v>7098.653295000292</v>
      </c>
      <c r="L320" s="204">
        <v>7604.245373004539</v>
      </c>
      <c r="M320" s="205">
        <v>7374.8783523646352</v>
      </c>
    </row>
    <row r="321" spans="1:13">
      <c r="A321" t="s">
        <v>17</v>
      </c>
      <c r="B321" t="s">
        <v>29</v>
      </c>
      <c r="C321" t="s">
        <v>51</v>
      </c>
      <c r="D321" s="198" t="s">
        <v>271</v>
      </c>
      <c r="E321" s="195" t="s">
        <v>272</v>
      </c>
      <c r="F321" s="204">
        <v>640.69151753023402</v>
      </c>
      <c r="G321" s="204">
        <v>668.26790996338605</v>
      </c>
      <c r="H321" s="204">
        <v>669.18712304449105</v>
      </c>
      <c r="I321" s="204">
        <v>652</v>
      </c>
      <c r="J321" s="204">
        <v>845.49621251751444</v>
      </c>
      <c r="K321" s="204">
        <v>867.18167454522882</v>
      </c>
      <c r="L321" s="204">
        <v>861.28353789090011</v>
      </c>
      <c r="M321" s="205">
        <v>857.64029404483131</v>
      </c>
    </row>
    <row r="322" spans="1:13">
      <c r="A322" t="s">
        <v>15</v>
      </c>
      <c r="B322" t="s">
        <v>25</v>
      </c>
      <c r="C322" t="s">
        <v>469</v>
      </c>
      <c r="D322" s="198" t="s">
        <v>273</v>
      </c>
      <c r="E322" s="195" t="s">
        <v>274</v>
      </c>
      <c r="F322" s="204">
        <v>8326.3020739752246</v>
      </c>
      <c r="G322" s="204">
        <v>7962.450274873323</v>
      </c>
      <c r="H322" s="204">
        <v>8409.6838948736895</v>
      </c>
      <c r="I322" s="204">
        <v>7976</v>
      </c>
      <c r="J322" s="204">
        <v>7848.7910251897747</v>
      </c>
      <c r="K322" s="204">
        <v>7732.7651694590559</v>
      </c>
      <c r="L322" s="204">
        <v>8199.0240733726005</v>
      </c>
      <c r="M322" s="205">
        <v>7862.5499233146684</v>
      </c>
    </row>
    <row r="323" spans="1:13">
      <c r="A323" t="s">
        <v>17</v>
      </c>
      <c r="B323" t="s">
        <v>31</v>
      </c>
      <c r="C323" t="s">
        <v>49</v>
      </c>
      <c r="D323" s="198" t="s">
        <v>275</v>
      </c>
      <c r="E323" s="195" t="s">
        <v>276</v>
      </c>
      <c r="F323" s="204">
        <v>7724.8249999999998</v>
      </c>
      <c r="G323" s="204">
        <v>7548.23</v>
      </c>
      <c r="H323" s="204">
        <v>8223.73</v>
      </c>
      <c r="I323" s="204">
        <v>8459</v>
      </c>
      <c r="J323" s="204">
        <v>9403.9539459213429</v>
      </c>
      <c r="K323" s="204">
        <v>9653.3341679228233</v>
      </c>
      <c r="L323" s="204">
        <v>9555.8261476948755</v>
      </c>
      <c r="M323" s="205">
        <v>9740.1756896603183</v>
      </c>
    </row>
    <row r="324" spans="1:13">
      <c r="A324" t="s">
        <v>15</v>
      </c>
      <c r="B324" t="s">
        <v>25</v>
      </c>
      <c r="C324" t="s">
        <v>45</v>
      </c>
      <c r="D324" s="198" t="s">
        <v>277</v>
      </c>
      <c r="E324" s="195" t="s">
        <v>278</v>
      </c>
      <c r="F324" s="204">
        <v>8822</v>
      </c>
      <c r="G324" s="204">
        <v>8806</v>
      </c>
      <c r="H324" s="204">
        <v>8764</v>
      </c>
      <c r="I324" s="204">
        <v>9383</v>
      </c>
      <c r="J324" s="204">
        <v>9325.5830877112239</v>
      </c>
      <c r="K324" s="204">
        <v>8954.6030644944312</v>
      </c>
      <c r="L324" s="204">
        <v>9728.195213745561</v>
      </c>
      <c r="M324" s="205">
        <v>9180.5464152631612</v>
      </c>
    </row>
    <row r="325" spans="1:13">
      <c r="A325" t="s">
        <v>15</v>
      </c>
      <c r="B325" t="s">
        <v>27</v>
      </c>
      <c r="C325" t="s">
        <v>41</v>
      </c>
      <c r="D325" s="198" t="s">
        <v>279</v>
      </c>
      <c r="E325" s="195" t="s">
        <v>280</v>
      </c>
      <c r="F325" s="204">
        <v>13350</v>
      </c>
      <c r="G325" s="204">
        <v>13350</v>
      </c>
      <c r="H325" s="204">
        <v>14100</v>
      </c>
      <c r="I325" s="204">
        <v>15385</v>
      </c>
      <c r="J325" s="204">
        <v>13632.081438842655</v>
      </c>
      <c r="K325" s="204">
        <v>13282.268713461564</v>
      </c>
      <c r="L325" s="204">
        <v>13895.835671125444</v>
      </c>
      <c r="M325" s="205">
        <v>13358.906877405105</v>
      </c>
    </row>
    <row r="326" spans="1:13">
      <c r="A326" t="s">
        <v>17</v>
      </c>
      <c r="B326" t="s">
        <v>31</v>
      </c>
      <c r="C326" t="s">
        <v>47</v>
      </c>
      <c r="D326" s="198" t="s">
        <v>281</v>
      </c>
      <c r="E326" s="195" t="s">
        <v>282</v>
      </c>
      <c r="F326" s="204">
        <v>7143</v>
      </c>
      <c r="G326" s="204">
        <v>6559</v>
      </c>
      <c r="H326" s="204">
        <v>6684</v>
      </c>
      <c r="I326" s="204">
        <v>7380</v>
      </c>
      <c r="J326" s="204">
        <v>8147.5693526627492</v>
      </c>
      <c r="K326" s="204">
        <v>7897.0629469694368</v>
      </c>
      <c r="L326" s="204">
        <v>8349.4042950059029</v>
      </c>
      <c r="M326" s="205">
        <v>7868.1242440156875</v>
      </c>
    </row>
    <row r="327" spans="1:13">
      <c r="A327" t="s">
        <v>21</v>
      </c>
      <c r="B327" t="s">
        <v>37</v>
      </c>
      <c r="C327" t="s">
        <v>59</v>
      </c>
      <c r="D327" s="198" t="s">
        <v>283</v>
      </c>
      <c r="E327" s="195" t="s">
        <v>284</v>
      </c>
      <c r="F327" s="204">
        <v>3991</v>
      </c>
      <c r="G327" s="204">
        <v>4161</v>
      </c>
      <c r="H327" s="204">
        <v>4294</v>
      </c>
      <c r="I327" s="204">
        <v>3665</v>
      </c>
      <c r="J327" s="204">
        <v>4133.8184821584928</v>
      </c>
      <c r="K327" s="204">
        <v>4273.2754825195098</v>
      </c>
      <c r="L327" s="204">
        <v>4510.5373098145747</v>
      </c>
      <c r="M327" s="205">
        <v>4122.2418879856905</v>
      </c>
    </row>
    <row r="328" spans="1:13">
      <c r="A328" t="s">
        <v>17</v>
      </c>
      <c r="B328" t="s">
        <v>31</v>
      </c>
      <c r="C328" t="s">
        <v>49</v>
      </c>
      <c r="D328" s="198" t="s">
        <v>285</v>
      </c>
      <c r="E328" s="195" t="s">
        <v>286</v>
      </c>
      <c r="F328" s="204">
        <v>6066.16</v>
      </c>
      <c r="G328" s="204">
        <v>6529.335</v>
      </c>
      <c r="H328" s="204">
        <v>7092.3150000000005</v>
      </c>
      <c r="I328" s="204">
        <v>5822</v>
      </c>
      <c r="J328" s="204">
        <v>6307.788260341963</v>
      </c>
      <c r="K328" s="204">
        <v>6410.9624228525299</v>
      </c>
      <c r="L328" s="204">
        <v>6595.0749392246444</v>
      </c>
      <c r="M328" s="205">
        <v>6434.9796818307686</v>
      </c>
    </row>
    <row r="329" spans="1:13">
      <c r="A329" t="s">
        <v>21</v>
      </c>
      <c r="B329" t="s">
        <v>39</v>
      </c>
      <c r="C329" t="s">
        <v>55</v>
      </c>
      <c r="D329" s="198" t="s">
        <v>287</v>
      </c>
      <c r="E329" s="195" t="s">
        <v>288</v>
      </c>
      <c r="F329" s="204">
        <v>15000</v>
      </c>
      <c r="G329" s="204">
        <v>14500</v>
      </c>
      <c r="H329" s="204">
        <v>14200</v>
      </c>
      <c r="I329" s="204">
        <v>14200</v>
      </c>
      <c r="J329" s="204">
        <v>16307.562106669899</v>
      </c>
      <c r="K329" s="204">
        <v>16556.396288319516</v>
      </c>
      <c r="L329" s="204">
        <v>16067.603802074713</v>
      </c>
      <c r="M329" s="205">
        <v>16303.44152407201</v>
      </c>
    </row>
    <row r="330" spans="1:13">
      <c r="A330" t="s">
        <v>21</v>
      </c>
      <c r="B330" t="s">
        <v>39</v>
      </c>
      <c r="C330" t="s">
        <v>55</v>
      </c>
      <c r="D330" s="198" t="s">
        <v>289</v>
      </c>
      <c r="E330" s="195" t="s">
        <v>290</v>
      </c>
      <c r="F330" s="204">
        <v>5385</v>
      </c>
      <c r="G330" s="204">
        <v>5529</v>
      </c>
      <c r="H330" s="204">
        <v>5581</v>
      </c>
      <c r="I330" s="204">
        <v>5888</v>
      </c>
      <c r="J330" s="204">
        <v>5750.7755121948894</v>
      </c>
      <c r="K330" s="204">
        <v>5813.8909678789969</v>
      </c>
      <c r="L330" s="204">
        <v>5814.1202366217785</v>
      </c>
      <c r="M330" s="205">
        <v>5683.0436868645047</v>
      </c>
    </row>
    <row r="331" spans="1:13">
      <c r="A331" t="s">
        <v>15</v>
      </c>
      <c r="B331" t="s">
        <v>23</v>
      </c>
      <c r="C331" t="s">
        <v>43</v>
      </c>
      <c r="D331" s="198" t="s">
        <v>291</v>
      </c>
      <c r="E331" s="195" t="s">
        <v>292</v>
      </c>
      <c r="F331" s="204">
        <v>4100</v>
      </c>
      <c r="G331" s="204">
        <v>3929</v>
      </c>
      <c r="H331" s="204">
        <v>3953</v>
      </c>
      <c r="I331" s="204">
        <v>3874</v>
      </c>
      <c r="J331" s="204">
        <v>4860.5772780217503</v>
      </c>
      <c r="K331" s="204">
        <v>4697.42305874668</v>
      </c>
      <c r="L331" s="204">
        <v>4738.019129196985</v>
      </c>
      <c r="M331" s="205">
        <v>4661.1850305297457</v>
      </c>
    </row>
    <row r="332" spans="1:13">
      <c r="A332" t="s">
        <v>21</v>
      </c>
      <c r="B332" t="s">
        <v>37</v>
      </c>
      <c r="C332" t="s">
        <v>61</v>
      </c>
      <c r="D332" s="198" t="s">
        <v>293</v>
      </c>
      <c r="E332" s="195" t="s">
        <v>294</v>
      </c>
      <c r="F332" s="204">
        <v>6953</v>
      </c>
      <c r="G332" s="204">
        <v>6937</v>
      </c>
      <c r="H332" s="204">
        <v>7213</v>
      </c>
      <c r="I332" s="204">
        <v>6800</v>
      </c>
      <c r="J332" s="204">
        <v>6599.1086788031944</v>
      </c>
      <c r="K332" s="204">
        <v>6587.7078157835858</v>
      </c>
      <c r="L332" s="204">
        <v>6257.2417875275496</v>
      </c>
      <c r="M332" s="205">
        <v>6544.5132302916563</v>
      </c>
    </row>
    <row r="333" spans="1:13">
      <c r="A333" t="s">
        <v>17</v>
      </c>
      <c r="B333" t="s">
        <v>33</v>
      </c>
      <c r="C333" t="s">
        <v>53</v>
      </c>
      <c r="D333" s="198" t="s">
        <v>295</v>
      </c>
      <c r="E333" s="195" t="s">
        <v>296</v>
      </c>
      <c r="F333" s="204">
        <v>4863</v>
      </c>
      <c r="G333" s="204">
        <v>4827</v>
      </c>
      <c r="H333" s="204">
        <v>4956</v>
      </c>
      <c r="I333" s="204">
        <v>4885</v>
      </c>
      <c r="J333" s="204">
        <v>5042.3987174457206</v>
      </c>
      <c r="K333" s="204">
        <v>5097.7960975892192</v>
      </c>
      <c r="L333" s="204">
        <v>5097.7960975892192</v>
      </c>
      <c r="M333" s="205">
        <v>4986.9555178804694</v>
      </c>
    </row>
    <row r="334" spans="1:13">
      <c r="A334" t="s">
        <v>19</v>
      </c>
      <c r="B334" t="s">
        <v>35</v>
      </c>
      <c r="C334" t="s">
        <v>63</v>
      </c>
      <c r="D334" s="198" t="s">
        <v>297</v>
      </c>
      <c r="E334" s="195" t="s">
        <v>298</v>
      </c>
      <c r="F334" s="204">
        <v>7582</v>
      </c>
      <c r="G334" s="204">
        <v>7601</v>
      </c>
      <c r="H334" s="204">
        <v>8280</v>
      </c>
      <c r="I334" s="204">
        <v>7619</v>
      </c>
      <c r="J334" s="204">
        <v>6392.6993245951899</v>
      </c>
      <c r="K334" s="204">
        <v>6397.9717911408743</v>
      </c>
      <c r="L334" s="204">
        <v>6400.336299594831</v>
      </c>
      <c r="M334" s="205">
        <v>6394.6308039476116</v>
      </c>
    </row>
    <row r="335" spans="1:13">
      <c r="A335" t="s">
        <v>15</v>
      </c>
      <c r="B335" t="s">
        <v>25</v>
      </c>
      <c r="C335" t="s">
        <v>45</v>
      </c>
      <c r="D335" s="198" t="s">
        <v>299</v>
      </c>
      <c r="E335" s="195" t="s">
        <v>300</v>
      </c>
      <c r="F335" s="204">
        <v>6065</v>
      </c>
      <c r="G335" s="204">
        <v>5955</v>
      </c>
      <c r="H335" s="204">
        <v>5845</v>
      </c>
      <c r="I335" s="204">
        <v>5852</v>
      </c>
      <c r="J335" s="204">
        <v>5971.215723397705</v>
      </c>
      <c r="K335" s="204">
        <v>6115.0277095966021</v>
      </c>
      <c r="L335" s="204">
        <v>6173.4506630258311</v>
      </c>
      <c r="M335" s="205">
        <v>5994.4544380481802</v>
      </c>
    </row>
    <row r="336" spans="1:13">
      <c r="A336" t="s">
        <v>17</v>
      </c>
      <c r="B336" t="s">
        <v>31</v>
      </c>
      <c r="C336" t="s">
        <v>47</v>
      </c>
      <c r="D336" s="198" t="s">
        <v>301</v>
      </c>
      <c r="E336" s="195" t="s">
        <v>302</v>
      </c>
      <c r="F336" s="204">
        <v>22691</v>
      </c>
      <c r="G336" s="204">
        <v>23182</v>
      </c>
      <c r="H336" s="204">
        <v>21857</v>
      </c>
      <c r="I336" s="204">
        <v>21491</v>
      </c>
      <c r="J336" s="204">
        <v>22900.668734106446</v>
      </c>
      <c r="K336" s="204">
        <v>23076.752452827663</v>
      </c>
      <c r="L336" s="204">
        <v>23846.897462212677</v>
      </c>
      <c r="M336" s="205">
        <v>23269.248391990204</v>
      </c>
    </row>
    <row r="337" spans="1:13">
      <c r="A337" t="s">
        <v>15</v>
      </c>
      <c r="B337" t="s">
        <v>25</v>
      </c>
      <c r="C337" t="s">
        <v>469</v>
      </c>
      <c r="D337" s="198" t="s">
        <v>303</v>
      </c>
      <c r="E337" s="195" t="s">
        <v>304</v>
      </c>
      <c r="F337" s="204">
        <v>7807.8149999999996</v>
      </c>
      <c r="G337" s="204">
        <v>7936</v>
      </c>
      <c r="H337" s="204">
        <v>8221.7999999999993</v>
      </c>
      <c r="I337" s="204">
        <v>9303</v>
      </c>
      <c r="J337" s="204">
        <v>10165.379110634562</v>
      </c>
      <c r="K337" s="204">
        <v>10181.609416050467</v>
      </c>
      <c r="L337" s="204">
        <v>10742.601547578475</v>
      </c>
      <c r="M337" s="205">
        <v>10161.551931564074</v>
      </c>
    </row>
    <row r="338" spans="1:13">
      <c r="A338" t="s">
        <v>15</v>
      </c>
      <c r="B338" t="s">
        <v>23</v>
      </c>
      <c r="C338" t="s">
        <v>43</v>
      </c>
      <c r="D338" s="198" t="s">
        <v>305</v>
      </c>
      <c r="E338" s="195" t="s">
        <v>306</v>
      </c>
      <c r="F338" s="204">
        <v>4753</v>
      </c>
      <c r="G338" s="204">
        <v>4726</v>
      </c>
      <c r="H338" s="204">
        <v>5013</v>
      </c>
      <c r="I338" s="204">
        <v>4957</v>
      </c>
      <c r="J338" s="204">
        <v>6006.016440265118</v>
      </c>
      <c r="K338" s="204">
        <v>5936.9748726698454</v>
      </c>
      <c r="L338" s="204">
        <v>6271.7894858690815</v>
      </c>
      <c r="M338" s="205">
        <v>5826.3693261798362</v>
      </c>
    </row>
    <row r="339" spans="1:13">
      <c r="A339" t="s">
        <v>17</v>
      </c>
      <c r="B339" t="s">
        <v>31</v>
      </c>
      <c r="C339" t="s">
        <v>47</v>
      </c>
      <c r="D339" s="198" t="s">
        <v>307</v>
      </c>
      <c r="E339" s="195" t="s">
        <v>308</v>
      </c>
      <c r="F339" s="204">
        <v>7573</v>
      </c>
      <c r="G339" s="204">
        <v>7601</v>
      </c>
      <c r="H339" s="204">
        <v>6560</v>
      </c>
      <c r="I339" s="204">
        <v>7239</v>
      </c>
      <c r="J339" s="204">
        <v>8562.4347053062756</v>
      </c>
      <c r="K339" s="204">
        <v>8655.8920270948383</v>
      </c>
      <c r="L339" s="204">
        <v>8656.3817153778018</v>
      </c>
      <c r="M339" s="205">
        <v>8468.6761078121672</v>
      </c>
    </row>
    <row r="340" spans="1:13">
      <c r="A340" t="s">
        <v>17</v>
      </c>
      <c r="B340" t="s">
        <v>33</v>
      </c>
      <c r="C340" t="s">
        <v>53</v>
      </c>
      <c r="D340" s="198" t="s">
        <v>309</v>
      </c>
      <c r="E340" s="195" t="s">
        <v>310</v>
      </c>
      <c r="F340" s="204">
        <v>17011</v>
      </c>
      <c r="G340" s="204">
        <v>16202</v>
      </c>
      <c r="H340" s="204">
        <v>16967</v>
      </c>
      <c r="I340" s="204">
        <v>17772</v>
      </c>
      <c r="J340" s="204">
        <v>16563.975983770171</v>
      </c>
      <c r="K340" s="204">
        <v>16107.017141395077</v>
      </c>
      <c r="L340" s="204">
        <v>17203.10433322149</v>
      </c>
      <c r="M340" s="205">
        <v>17287.790825631371</v>
      </c>
    </row>
    <row r="341" spans="1:13">
      <c r="A341" t="s">
        <v>15</v>
      </c>
      <c r="B341" t="s">
        <v>23</v>
      </c>
      <c r="C341" t="s">
        <v>43</v>
      </c>
      <c r="D341" s="198" t="s">
        <v>311</v>
      </c>
      <c r="E341" s="195" t="s">
        <v>312</v>
      </c>
      <c r="F341" s="204">
        <v>7838</v>
      </c>
      <c r="G341" s="204">
        <v>7864</v>
      </c>
      <c r="H341" s="204">
        <v>7940</v>
      </c>
      <c r="I341" s="204">
        <v>8140</v>
      </c>
      <c r="J341" s="204">
        <v>8098.6831402056814</v>
      </c>
      <c r="K341" s="204">
        <v>7700.0710522686868</v>
      </c>
      <c r="L341" s="204">
        <v>8253.8766871146017</v>
      </c>
      <c r="M341" s="205">
        <v>8127.2332958995939</v>
      </c>
    </row>
    <row r="342" spans="1:13">
      <c r="A342" t="s">
        <v>21</v>
      </c>
      <c r="B342" t="s">
        <v>37</v>
      </c>
      <c r="C342" t="s">
        <v>57</v>
      </c>
      <c r="D342" s="198" t="s">
        <v>313</v>
      </c>
      <c r="E342" s="195" t="s">
        <v>314</v>
      </c>
      <c r="F342" s="204">
        <v>24861.669223001627</v>
      </c>
      <c r="G342" s="204">
        <v>25115.095365817309</v>
      </c>
      <c r="H342" s="204">
        <v>26224.406420739087</v>
      </c>
      <c r="I342" s="204">
        <v>24676</v>
      </c>
      <c r="J342" s="204">
        <v>25683.794204129263</v>
      </c>
      <c r="K342" s="204">
        <v>25683.740500341064</v>
      </c>
      <c r="L342" s="204">
        <v>25429.41526008413</v>
      </c>
      <c r="M342" s="205">
        <v>24857.132177014872</v>
      </c>
    </row>
    <row r="343" spans="1:13">
      <c r="A343" t="s">
        <v>19</v>
      </c>
      <c r="B343" t="s">
        <v>35</v>
      </c>
      <c r="C343" t="s">
        <v>63</v>
      </c>
      <c r="D343" s="198" t="s">
        <v>315</v>
      </c>
      <c r="E343" s="195" t="s">
        <v>316</v>
      </c>
      <c r="F343" s="204">
        <v>4551</v>
      </c>
      <c r="G343" s="204">
        <v>4859</v>
      </c>
      <c r="H343" s="204">
        <v>4760</v>
      </c>
      <c r="I343" s="204">
        <v>4760</v>
      </c>
      <c r="J343" s="204">
        <v>4567.7142463610717</v>
      </c>
      <c r="K343" s="204">
        <v>4717.3695879278821</v>
      </c>
      <c r="L343" s="204">
        <v>4944.7319432533641</v>
      </c>
      <c r="M343" s="205">
        <v>4832.8980623885282</v>
      </c>
    </row>
    <row r="344" spans="1:13">
      <c r="A344" t="s">
        <v>21</v>
      </c>
      <c r="B344" t="s">
        <v>39</v>
      </c>
      <c r="C344" t="s">
        <v>59</v>
      </c>
      <c r="D344" s="198" t="s">
        <v>317</v>
      </c>
      <c r="E344" s="195" t="s">
        <v>318</v>
      </c>
      <c r="F344" s="204">
        <v>5826</v>
      </c>
      <c r="G344" s="204">
        <v>6169</v>
      </c>
      <c r="H344" s="204">
        <v>5955</v>
      </c>
      <c r="I344" s="204">
        <v>6007</v>
      </c>
      <c r="J344" s="204">
        <v>5643.5206304718104</v>
      </c>
      <c r="K344" s="204">
        <v>5702.5519648188902</v>
      </c>
      <c r="L344" s="204">
        <v>5705.1100664132546</v>
      </c>
      <c r="M344" s="205">
        <v>5580.9734575993225</v>
      </c>
    </row>
    <row r="345" spans="1:13">
      <c r="A345" t="s">
        <v>15</v>
      </c>
      <c r="B345" t="s">
        <v>25</v>
      </c>
      <c r="C345" t="s">
        <v>469</v>
      </c>
      <c r="D345" s="198" t="s">
        <v>319</v>
      </c>
      <c r="E345" s="195" t="s">
        <v>320</v>
      </c>
      <c r="F345" s="204">
        <v>6346</v>
      </c>
      <c r="G345" s="204">
        <v>6397</v>
      </c>
      <c r="H345" s="204">
        <v>6692</v>
      </c>
      <c r="I345" s="204">
        <v>6542</v>
      </c>
      <c r="J345" s="204">
        <v>6915.4058939477791</v>
      </c>
      <c r="K345" s="204">
        <v>6950.1396036197521</v>
      </c>
      <c r="L345" s="204">
        <v>7792.5030690611056</v>
      </c>
      <c r="M345" s="205">
        <v>6791.6685743431681</v>
      </c>
    </row>
    <row r="346" spans="1:13">
      <c r="A346" t="s">
        <v>17</v>
      </c>
      <c r="B346" t="s">
        <v>31</v>
      </c>
      <c r="C346" t="s">
        <v>47</v>
      </c>
      <c r="D346" s="198" t="s">
        <v>321</v>
      </c>
      <c r="E346" s="195" t="s">
        <v>322</v>
      </c>
      <c r="F346" s="204">
        <v>4109</v>
      </c>
      <c r="G346" s="204">
        <v>3932</v>
      </c>
      <c r="H346" s="204">
        <v>4220</v>
      </c>
      <c r="I346" s="204">
        <v>4063</v>
      </c>
      <c r="J346" s="204">
        <v>4576.2382898393362</v>
      </c>
      <c r="K346" s="204">
        <v>4551.3063666018415</v>
      </c>
      <c r="L346" s="204">
        <v>4759.5335178564683</v>
      </c>
      <c r="M346" s="205">
        <v>4714.1573473869139</v>
      </c>
    </row>
    <row r="347" spans="1:13">
      <c r="A347" t="s">
        <v>17</v>
      </c>
      <c r="B347" t="s">
        <v>33</v>
      </c>
      <c r="C347" t="s">
        <v>53</v>
      </c>
      <c r="D347" s="198" t="s">
        <v>323</v>
      </c>
      <c r="E347" s="195" t="s">
        <v>324</v>
      </c>
      <c r="F347" s="204">
        <v>4728.5</v>
      </c>
      <c r="G347" s="204">
        <v>4816.3149999999996</v>
      </c>
      <c r="H347" s="204">
        <v>4829.8249999999998</v>
      </c>
      <c r="I347" s="204">
        <v>4773</v>
      </c>
      <c r="J347" s="204">
        <v>3021.4207817724437</v>
      </c>
      <c r="K347" s="204">
        <v>3053.9685314050612</v>
      </c>
      <c r="L347" s="204">
        <v>3053.9708276785482</v>
      </c>
      <c r="M347" s="205">
        <v>2987.6830351675371</v>
      </c>
    </row>
    <row r="348" spans="1:13">
      <c r="A348" t="s">
        <v>21</v>
      </c>
      <c r="B348" t="s">
        <v>39</v>
      </c>
      <c r="C348" t="s">
        <v>55</v>
      </c>
      <c r="D348" s="198" t="s">
        <v>325</v>
      </c>
      <c r="E348" s="195" t="s">
        <v>326</v>
      </c>
      <c r="F348" s="204">
        <v>3490</v>
      </c>
      <c r="G348" s="204">
        <v>3500</v>
      </c>
      <c r="H348" s="204">
        <v>3616</v>
      </c>
      <c r="I348" s="204">
        <v>3513</v>
      </c>
      <c r="J348" s="204">
        <v>4657.3841170498899</v>
      </c>
      <c r="K348" s="204">
        <v>4703.7711540675464</v>
      </c>
      <c r="L348" s="204">
        <v>4195.3113899674509</v>
      </c>
      <c r="M348" s="205">
        <v>4131.3290667615565</v>
      </c>
    </row>
    <row r="349" spans="1:13">
      <c r="A349" t="s">
        <v>19</v>
      </c>
      <c r="B349" t="s">
        <v>35</v>
      </c>
      <c r="C349" t="s">
        <v>63</v>
      </c>
      <c r="D349" s="198" t="s">
        <v>327</v>
      </c>
      <c r="E349" s="195" t="s">
        <v>328</v>
      </c>
      <c r="F349" s="204">
        <v>5248</v>
      </c>
      <c r="G349" s="204">
        <v>5089</v>
      </c>
      <c r="H349" s="204">
        <v>5326</v>
      </c>
      <c r="I349" s="204">
        <v>5304</v>
      </c>
      <c r="J349" s="204">
        <v>5410.6186837130481</v>
      </c>
      <c r="K349" s="204">
        <v>5469.1941407816494</v>
      </c>
      <c r="L349" s="204">
        <v>5471.6927831554649</v>
      </c>
      <c r="M349" s="205">
        <v>5357.7079517415468</v>
      </c>
    </row>
    <row r="350" spans="1:13">
      <c r="A350" t="s">
        <v>15</v>
      </c>
      <c r="B350" t="s">
        <v>25</v>
      </c>
      <c r="C350" t="s">
        <v>469</v>
      </c>
      <c r="D350" s="198" t="s">
        <v>329</v>
      </c>
      <c r="E350" s="195" t="s">
        <v>330</v>
      </c>
      <c r="F350" s="204">
        <v>5758</v>
      </c>
      <c r="G350" s="204">
        <v>5671</v>
      </c>
      <c r="H350" s="204">
        <v>6222</v>
      </c>
      <c r="I350" s="204">
        <v>5491</v>
      </c>
      <c r="J350" s="204">
        <v>6613.484633377906</v>
      </c>
      <c r="K350" s="204">
        <v>6599.6631460818817</v>
      </c>
      <c r="L350" s="204">
        <v>6611.2736023933212</v>
      </c>
      <c r="M350" s="205">
        <v>6590.5444068058723</v>
      </c>
    </row>
    <row r="351" spans="1:13">
      <c r="A351" t="s">
        <v>15</v>
      </c>
      <c r="B351" t="s">
        <v>27</v>
      </c>
      <c r="C351" t="s">
        <v>41</v>
      </c>
      <c r="D351" s="198" t="s">
        <v>331</v>
      </c>
      <c r="E351" s="195" t="s">
        <v>332</v>
      </c>
      <c r="F351" s="204">
        <v>9803</v>
      </c>
      <c r="G351" s="204">
        <v>9528</v>
      </c>
      <c r="H351" s="204">
        <v>10052</v>
      </c>
      <c r="I351" s="204">
        <v>10352</v>
      </c>
      <c r="J351" s="204">
        <v>9807.0295840892777</v>
      </c>
      <c r="K351" s="204">
        <v>9803.1237507419773</v>
      </c>
      <c r="L351" s="204">
        <v>9808.4207529105115</v>
      </c>
      <c r="M351" s="205">
        <v>9807.2351344432464</v>
      </c>
    </row>
    <row r="352" spans="1:13">
      <c r="A352" t="s">
        <v>17</v>
      </c>
      <c r="B352" t="s">
        <v>31</v>
      </c>
      <c r="C352" t="s">
        <v>49</v>
      </c>
      <c r="D352" s="198" t="s">
        <v>333</v>
      </c>
      <c r="E352" s="195" t="s">
        <v>334</v>
      </c>
      <c r="F352" s="204">
        <v>7059</v>
      </c>
      <c r="G352" s="204">
        <v>7268</v>
      </c>
      <c r="H352" s="204">
        <v>7192</v>
      </c>
      <c r="I352" s="204">
        <v>7503</v>
      </c>
      <c r="J352" s="204">
        <v>7870.615315248323</v>
      </c>
      <c r="K352" s="204">
        <v>8175.370184608516</v>
      </c>
      <c r="L352" s="204">
        <v>8472.0165552756025</v>
      </c>
      <c r="M352" s="205">
        <v>8256.0070134033394</v>
      </c>
    </row>
    <row r="353" spans="1:13">
      <c r="A353" t="s">
        <v>19</v>
      </c>
      <c r="B353" t="s">
        <v>35</v>
      </c>
      <c r="C353" t="s">
        <v>63</v>
      </c>
      <c r="D353" s="198" t="s">
        <v>335</v>
      </c>
      <c r="E353" s="195" t="s">
        <v>336</v>
      </c>
      <c r="F353" s="204">
        <v>7100</v>
      </c>
      <c r="G353" s="204">
        <v>6880</v>
      </c>
      <c r="H353" s="204">
        <v>7400</v>
      </c>
      <c r="I353" s="204">
        <v>6608</v>
      </c>
      <c r="J353" s="204">
        <v>5566.3760020490427</v>
      </c>
      <c r="K353" s="204">
        <v>5627.6872926556425</v>
      </c>
      <c r="L353" s="204">
        <v>5627.6687098529374</v>
      </c>
      <c r="M353" s="205">
        <v>5505.3715772157502</v>
      </c>
    </row>
    <row r="354" spans="1:13">
      <c r="A354" t="s">
        <v>19</v>
      </c>
      <c r="B354" t="s">
        <v>35</v>
      </c>
      <c r="C354" t="s">
        <v>63</v>
      </c>
      <c r="D354" s="198" t="s">
        <v>337</v>
      </c>
      <c r="E354" s="195" t="s">
        <v>338</v>
      </c>
      <c r="F354" s="204">
        <v>6048</v>
      </c>
      <c r="G354" s="204">
        <v>6048</v>
      </c>
      <c r="H354" s="204">
        <v>6048</v>
      </c>
      <c r="I354" s="204">
        <v>6048</v>
      </c>
      <c r="J354" s="204">
        <v>6045.0870534697242</v>
      </c>
      <c r="K354" s="204">
        <v>6112.518870524782</v>
      </c>
      <c r="L354" s="204">
        <v>6123.8640833642312</v>
      </c>
      <c r="M354" s="205">
        <v>5987.51655667256</v>
      </c>
    </row>
    <row r="355" spans="1:13">
      <c r="A355" t="s">
        <v>15</v>
      </c>
      <c r="B355" t="s">
        <v>25</v>
      </c>
      <c r="C355" t="s">
        <v>45</v>
      </c>
      <c r="D355" s="198" t="s">
        <v>339</v>
      </c>
      <c r="E355" s="195" t="s">
        <v>340</v>
      </c>
      <c r="F355" s="204">
        <v>5892</v>
      </c>
      <c r="G355" s="204">
        <v>6179</v>
      </c>
      <c r="H355" s="204">
        <v>6125</v>
      </c>
      <c r="I355" s="204">
        <v>5526</v>
      </c>
      <c r="J355" s="204">
        <v>6487.4820115914263</v>
      </c>
      <c r="K355" s="204">
        <v>6558.126883230856</v>
      </c>
      <c r="L355" s="204">
        <v>6561.7937811354095</v>
      </c>
      <c r="M355" s="205">
        <v>6415.9135133193095</v>
      </c>
    </row>
    <row r="356" spans="1:13">
      <c r="A356" t="s">
        <v>17</v>
      </c>
      <c r="B356" t="s">
        <v>31</v>
      </c>
      <c r="C356" t="s">
        <v>49</v>
      </c>
      <c r="D356" s="198" t="s">
        <v>341</v>
      </c>
      <c r="E356" s="195" t="s">
        <v>342</v>
      </c>
      <c r="F356" s="204">
        <v>13055.398939999999</v>
      </c>
      <c r="G356" s="204">
        <v>12489.472759999999</v>
      </c>
      <c r="H356" s="204">
        <v>13010.437619999999</v>
      </c>
      <c r="I356" s="204">
        <v>12204</v>
      </c>
      <c r="J356" s="204">
        <v>13182.314976590684</v>
      </c>
      <c r="K356" s="204">
        <v>13385.329029837489</v>
      </c>
      <c r="L356" s="204">
        <v>13373.321193446689</v>
      </c>
      <c r="M356" s="205">
        <v>13091.375619582543</v>
      </c>
    </row>
    <row r="357" spans="1:13">
      <c r="A357" t="s">
        <v>21</v>
      </c>
      <c r="B357" t="s">
        <v>37</v>
      </c>
      <c r="C357" t="s">
        <v>59</v>
      </c>
      <c r="D357" s="198" t="s">
        <v>343</v>
      </c>
      <c r="E357" s="195" t="s">
        <v>344</v>
      </c>
      <c r="F357" s="204">
        <v>2696</v>
      </c>
      <c r="G357" s="204">
        <v>2704</v>
      </c>
      <c r="H357" s="204">
        <v>2928</v>
      </c>
      <c r="I357" s="204">
        <v>2726</v>
      </c>
      <c r="J357" s="204">
        <v>2878.7982676168181</v>
      </c>
      <c r="K357" s="204">
        <v>2910.0270130245044</v>
      </c>
      <c r="L357" s="204">
        <v>3244.2123622565632</v>
      </c>
      <c r="M357" s="205">
        <v>3103.477531072444</v>
      </c>
    </row>
    <row r="358" spans="1:13">
      <c r="A358" t="s">
        <v>21</v>
      </c>
      <c r="B358" t="s">
        <v>37</v>
      </c>
      <c r="C358" t="s">
        <v>57</v>
      </c>
      <c r="D358" s="198" t="s">
        <v>345</v>
      </c>
      <c r="E358" s="195" t="s">
        <v>346</v>
      </c>
      <c r="F358" s="204">
        <v>19838.47</v>
      </c>
      <c r="G358" s="204">
        <v>19292.28</v>
      </c>
      <c r="H358" s="204">
        <v>20099.02</v>
      </c>
      <c r="I358" s="204">
        <v>18947</v>
      </c>
      <c r="J358" s="204">
        <v>21097.380452667214</v>
      </c>
      <c r="K358" s="204">
        <v>21218.623551629211</v>
      </c>
      <c r="L358" s="204">
        <v>21498.436971245603</v>
      </c>
      <c r="M358" s="205">
        <v>21684.528472771537</v>
      </c>
    </row>
    <row r="359" spans="1:13">
      <c r="A359" t="s">
        <v>19</v>
      </c>
      <c r="B359" t="s">
        <v>35</v>
      </c>
      <c r="C359" t="s">
        <v>63</v>
      </c>
      <c r="D359" s="198" t="s">
        <v>347</v>
      </c>
      <c r="E359" s="195" t="s">
        <v>348</v>
      </c>
      <c r="F359" s="204">
        <v>3879</v>
      </c>
      <c r="G359" s="204">
        <v>3904</v>
      </c>
      <c r="H359" s="204">
        <v>3869</v>
      </c>
      <c r="I359" s="204">
        <v>3657</v>
      </c>
      <c r="J359" s="204">
        <v>3944.6873103739772</v>
      </c>
      <c r="K359" s="204">
        <v>4032.1742746755335</v>
      </c>
      <c r="L359" s="204">
        <v>4066.5988974325555</v>
      </c>
      <c r="M359" s="205">
        <v>3988.5822005049913</v>
      </c>
    </row>
    <row r="360" spans="1:13">
      <c r="A360" t="s">
        <v>15</v>
      </c>
      <c r="B360" t="s">
        <v>25</v>
      </c>
      <c r="C360" t="s">
        <v>469</v>
      </c>
      <c r="D360" s="198" t="s">
        <v>349</v>
      </c>
      <c r="E360" s="195" t="s">
        <v>350</v>
      </c>
      <c r="F360" s="204">
        <v>8205</v>
      </c>
      <c r="G360" s="204">
        <v>8169</v>
      </c>
      <c r="H360" s="204">
        <v>8051</v>
      </c>
      <c r="I360" s="204">
        <v>7624</v>
      </c>
      <c r="J360" s="204">
        <v>7873.7931010941393</v>
      </c>
      <c r="K360" s="204">
        <v>7349.8311069327265</v>
      </c>
      <c r="L360" s="204">
        <v>7015.3816768240149</v>
      </c>
      <c r="M360" s="205">
        <v>6532.9163081424604</v>
      </c>
    </row>
    <row r="361" spans="1:13">
      <c r="A361" t="s">
        <v>21</v>
      </c>
      <c r="B361" t="s">
        <v>39</v>
      </c>
      <c r="C361" t="s">
        <v>59</v>
      </c>
      <c r="D361" s="198" t="s">
        <v>351</v>
      </c>
      <c r="E361" s="195" t="s">
        <v>352</v>
      </c>
      <c r="F361" s="204">
        <v>10528</v>
      </c>
      <c r="G361" s="204">
        <v>10015</v>
      </c>
      <c r="H361" s="204">
        <v>9581</v>
      </c>
      <c r="I361" s="204">
        <v>8819</v>
      </c>
      <c r="J361" s="204">
        <v>10616.15742192073</v>
      </c>
      <c r="K361" s="204">
        <v>10371.990064850655</v>
      </c>
      <c r="L361" s="204">
        <v>10759.923732083222</v>
      </c>
      <c r="M361" s="205">
        <v>10626.151734641948</v>
      </c>
    </row>
    <row r="362" spans="1:13">
      <c r="A362" t="s">
        <v>21</v>
      </c>
      <c r="B362" t="s">
        <v>37</v>
      </c>
      <c r="C362" t="s">
        <v>59</v>
      </c>
      <c r="D362" s="198" t="s">
        <v>353</v>
      </c>
      <c r="E362" s="195" t="s">
        <v>354</v>
      </c>
      <c r="F362" s="204">
        <v>3231</v>
      </c>
      <c r="G362" s="204">
        <v>2667</v>
      </c>
      <c r="H362" s="204">
        <v>2852</v>
      </c>
      <c r="I362" s="204">
        <v>3476</v>
      </c>
      <c r="J362" s="204">
        <v>3510.9791201850558</v>
      </c>
      <c r="K362" s="204">
        <v>3658.7932958831138</v>
      </c>
      <c r="L362" s="204">
        <v>3812.2807414457679</v>
      </c>
      <c r="M362" s="205">
        <v>3648.8909599569333</v>
      </c>
    </row>
    <row r="363" spans="1:13">
      <c r="A363" t="s">
        <v>15</v>
      </c>
      <c r="B363" t="s">
        <v>25</v>
      </c>
      <c r="C363" t="s">
        <v>45</v>
      </c>
      <c r="D363" s="198" t="s">
        <v>355</v>
      </c>
      <c r="E363" s="195" t="s">
        <v>356</v>
      </c>
      <c r="F363" s="204">
        <v>11659</v>
      </c>
      <c r="G363" s="204">
        <v>11880</v>
      </c>
      <c r="H363" s="204">
        <v>12124</v>
      </c>
      <c r="I363" s="204">
        <v>11468</v>
      </c>
      <c r="J363" s="204">
        <v>11286.269665985692</v>
      </c>
      <c r="K363" s="204">
        <v>11507.909972737765</v>
      </c>
      <c r="L363" s="204">
        <v>11714.599892515807</v>
      </c>
      <c r="M363" s="205">
        <v>11131.291169977771</v>
      </c>
    </row>
    <row r="364" spans="1:13">
      <c r="A364" t="s">
        <v>21</v>
      </c>
      <c r="B364" t="s">
        <v>37</v>
      </c>
      <c r="C364" t="s">
        <v>59</v>
      </c>
      <c r="D364" s="198" t="s">
        <v>357</v>
      </c>
      <c r="E364" s="195" t="s">
        <v>358</v>
      </c>
      <c r="F364" s="204">
        <v>2742</v>
      </c>
      <c r="G364" s="204">
        <v>2699</v>
      </c>
      <c r="H364" s="204">
        <v>2977</v>
      </c>
      <c r="I364" s="204">
        <v>2917</v>
      </c>
      <c r="J364" s="204">
        <v>3102.111845590302</v>
      </c>
      <c r="K364" s="204">
        <v>3130.9088683024556</v>
      </c>
      <c r="L364" s="204">
        <v>3392.5522827687187</v>
      </c>
      <c r="M364" s="205">
        <v>3229.6255844340321</v>
      </c>
    </row>
    <row r="365" spans="1:13">
      <c r="A365" t="s">
        <v>17</v>
      </c>
      <c r="B365" t="s">
        <v>31</v>
      </c>
      <c r="C365" t="s">
        <v>49</v>
      </c>
      <c r="D365" s="198" t="s">
        <v>359</v>
      </c>
      <c r="E365" s="195" t="s">
        <v>360</v>
      </c>
      <c r="F365" s="204">
        <v>7313</v>
      </c>
      <c r="G365" s="204">
        <v>7313</v>
      </c>
      <c r="H365" s="204">
        <v>7314</v>
      </c>
      <c r="I365" s="204">
        <v>7460</v>
      </c>
      <c r="J365" s="204">
        <v>8020.6907256000923</v>
      </c>
      <c r="K365" s="204">
        <v>8041.4636619992843</v>
      </c>
      <c r="L365" s="204">
        <v>8054.5347245298908</v>
      </c>
      <c r="M365" s="205">
        <v>7801.4591241289008</v>
      </c>
    </row>
    <row r="366" spans="1:13">
      <c r="A366" t="s">
        <v>17</v>
      </c>
      <c r="B366" t="s">
        <v>31</v>
      </c>
      <c r="C366" t="s">
        <v>49</v>
      </c>
      <c r="D366" s="198" t="s">
        <v>361</v>
      </c>
      <c r="E366" s="195" t="s">
        <v>362</v>
      </c>
      <c r="F366" s="204">
        <v>12951</v>
      </c>
      <c r="G366" s="204">
        <v>12293</v>
      </c>
      <c r="H366" s="204">
        <v>12635</v>
      </c>
      <c r="I366" s="204">
        <v>12018</v>
      </c>
      <c r="J366" s="204">
        <v>13444.180597609622</v>
      </c>
      <c r="K366" s="204">
        <v>13214.969548731618</v>
      </c>
      <c r="L366" s="204">
        <v>13583.500249184919</v>
      </c>
      <c r="M366" s="205">
        <v>12651.523485786107</v>
      </c>
    </row>
    <row r="367" spans="1:13" ht="15.75" thickBot="1">
      <c r="A367" t="s">
        <v>15</v>
      </c>
      <c r="B367" t="s">
        <v>27</v>
      </c>
      <c r="C367" t="s">
        <v>41</v>
      </c>
      <c r="D367" s="199" t="s">
        <v>363</v>
      </c>
      <c r="E367" s="200" t="s">
        <v>364</v>
      </c>
      <c r="F367" s="206">
        <v>4715</v>
      </c>
      <c r="G367" s="206">
        <v>4654</v>
      </c>
      <c r="H367" s="206">
        <v>5027</v>
      </c>
      <c r="I367" s="206">
        <v>4550</v>
      </c>
      <c r="J367" s="206">
        <v>5224.6939793991742</v>
      </c>
      <c r="K367" s="206">
        <v>4964.7086080575591</v>
      </c>
      <c r="L367" s="206">
        <v>5316.4091865409619</v>
      </c>
      <c r="M367" s="207">
        <v>5275.5094299736156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79998168889431442"/>
  </sheetPr>
  <dimension ref="A1:S199"/>
  <sheetViews>
    <sheetView showGridLines="0" zoomScale="70" zoomScaleNormal="70" workbookViewId="0">
      <selection activeCell="F9" sqref="F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1" style="2" hidden="1" customWidth="1" outlineLevel="1"/>
    <col min="5" max="5" width="25.7109375" style="26" customWidth="1" collapsed="1"/>
    <col min="6" max="6" width="56.7109375" style="26" bestFit="1" customWidth="1"/>
    <col min="7" max="8" width="19.7109375" style="26" hidden="1" customWidth="1" outlineLevel="1"/>
    <col min="9" max="9" width="19.7109375" style="26" customWidth="1" collapsed="1"/>
    <col min="10" max="11" width="19.7109375" style="26" hidden="1" customWidth="1" outlineLevel="1"/>
    <col min="12" max="12" width="19.7109375" style="26" customWidth="1" collapsed="1"/>
    <col min="13" max="14" width="19.7109375" style="26" hidden="1" customWidth="1" outlineLevel="1"/>
    <col min="15" max="15" width="19.7109375" style="26" customWidth="1" collapsed="1"/>
    <col min="16" max="17" width="4.7109375" style="26" customWidth="1"/>
    <col min="18" max="18" width="9.140625" style="26" customWidth="1"/>
    <col min="19" max="19" width="9.140625" style="8" customWidth="1"/>
    <col min="20" max="16384" width="8.85546875" style="26"/>
  </cols>
  <sheetData>
    <row r="1" spans="1:19" ht="9.9499999999999993" customHeight="1">
      <c r="A1" s="106"/>
      <c r="B1" s="106"/>
      <c r="C1" s="106"/>
      <c r="D1" s="106"/>
      <c r="E1" s="370" t="s">
        <v>430</v>
      </c>
      <c r="F1" s="370"/>
      <c r="G1" s="370"/>
      <c r="H1" s="370"/>
      <c r="I1" s="370"/>
      <c r="J1" s="370"/>
      <c r="K1" s="370"/>
      <c r="L1" s="370"/>
      <c r="M1" s="370"/>
      <c r="N1" s="370"/>
      <c r="O1" s="370"/>
      <c r="P1" s="108"/>
    </row>
    <row r="2" spans="1:19" ht="9.9499999999999993" customHeight="1">
      <c r="A2" s="106"/>
      <c r="B2" s="106"/>
      <c r="C2" s="106"/>
      <c r="D2" s="106"/>
      <c r="E2" s="370"/>
      <c r="F2" s="370"/>
      <c r="G2" s="370"/>
      <c r="H2" s="370"/>
      <c r="I2" s="370"/>
      <c r="J2" s="370"/>
      <c r="K2" s="370"/>
      <c r="L2" s="370"/>
      <c r="M2" s="370"/>
      <c r="N2" s="370"/>
      <c r="O2" s="370"/>
      <c r="P2" s="108"/>
    </row>
    <row r="3" spans="1:19" ht="9.9499999999999993" customHeight="1">
      <c r="A3" s="106"/>
      <c r="B3" s="106"/>
      <c r="C3" s="106"/>
      <c r="D3" s="106"/>
      <c r="E3" s="370"/>
      <c r="F3" s="370"/>
      <c r="G3" s="370"/>
      <c r="H3" s="370"/>
      <c r="I3" s="370"/>
      <c r="J3" s="370"/>
      <c r="K3" s="370"/>
      <c r="L3" s="370"/>
      <c r="M3" s="370"/>
      <c r="N3" s="370"/>
      <c r="O3" s="370"/>
      <c r="P3" s="108"/>
    </row>
    <row r="4" spans="1:19" ht="15.75">
      <c r="A4" s="1"/>
      <c r="B4" s="1"/>
      <c r="C4" s="1"/>
      <c r="D4" s="1"/>
      <c r="E4" s="371"/>
      <c r="F4" s="371"/>
      <c r="G4" s="371"/>
      <c r="H4" s="371"/>
      <c r="I4" s="371"/>
      <c r="J4" s="371"/>
      <c r="K4" s="371"/>
      <c r="L4" s="371"/>
      <c r="M4" s="371"/>
      <c r="N4" s="371"/>
      <c r="O4" s="371"/>
      <c r="P4" s="108"/>
    </row>
    <row r="5" spans="1:19" ht="9.9499999999999993" customHeight="1">
      <c r="A5" s="106"/>
      <c r="B5" s="106"/>
      <c r="C5" s="106"/>
      <c r="D5" s="106"/>
      <c r="E5" s="106"/>
      <c r="F5" s="106"/>
      <c r="G5" s="106"/>
      <c r="H5" s="106"/>
      <c r="I5" s="106"/>
      <c r="J5" s="106"/>
      <c r="K5" s="106"/>
      <c r="L5" s="106"/>
      <c r="M5" s="106"/>
      <c r="N5" s="106"/>
      <c r="O5" s="106"/>
      <c r="P5" s="108"/>
    </row>
    <row r="6" spans="1:19" ht="9.9499999999999993" customHeight="1">
      <c r="A6" s="106"/>
      <c r="B6" s="106"/>
      <c r="C6" s="106"/>
      <c r="D6" s="106"/>
      <c r="E6" s="106"/>
      <c r="F6" s="106"/>
      <c r="G6" s="106"/>
      <c r="H6" s="106"/>
      <c r="I6" s="106"/>
      <c r="J6" s="106"/>
      <c r="K6" s="106"/>
      <c r="L6" s="106"/>
      <c r="M6" s="106"/>
      <c r="N6" s="106"/>
      <c r="O6" s="106"/>
      <c r="P6" s="108"/>
    </row>
    <row r="7" spans="1:19" ht="15" customHeight="1"/>
    <row r="8" spans="1:19" ht="15" customHeight="1">
      <c r="A8" s="106"/>
      <c r="B8" s="106"/>
      <c r="C8" s="106"/>
      <c r="D8" s="106"/>
      <c r="E8" s="107" t="s">
        <v>374</v>
      </c>
      <c r="F8" s="108"/>
      <c r="G8" s="107"/>
      <c r="H8" s="106"/>
      <c r="I8" s="108"/>
      <c r="J8" s="108"/>
      <c r="K8" s="108"/>
      <c r="L8" s="108"/>
      <c r="M8" s="108"/>
      <c r="N8" s="108"/>
      <c r="O8" s="108"/>
      <c r="P8" s="108"/>
    </row>
    <row r="9" spans="1:19" s="5" customFormat="1" ht="16.5" customHeight="1" thickBot="1">
      <c r="A9" s="110"/>
      <c r="B9" s="110"/>
      <c r="C9" s="110"/>
      <c r="D9" s="110"/>
      <c r="E9" s="111"/>
      <c r="F9" s="364" t="s">
        <v>2315</v>
      </c>
      <c r="G9" s="110"/>
      <c r="H9" s="110"/>
      <c r="I9" s="110"/>
      <c r="J9" s="110"/>
      <c r="K9" s="110"/>
      <c r="L9" s="110"/>
      <c r="M9" s="110"/>
      <c r="N9" s="110"/>
      <c r="O9" s="110"/>
      <c r="P9" s="26"/>
      <c r="Q9" s="26"/>
      <c r="S9" s="9"/>
    </row>
    <row r="10" spans="1:19" s="185" customFormat="1" ht="15.75" hidden="1" thickBot="1">
      <c r="A10" s="184"/>
      <c r="B10" s="184"/>
      <c r="C10" s="184"/>
      <c r="D10" s="184"/>
      <c r="H10" s="185">
        <v>4</v>
      </c>
      <c r="K10" s="185">
        <v>5</v>
      </c>
      <c r="N10" s="185">
        <v>5</v>
      </c>
      <c r="S10" s="186"/>
    </row>
    <row r="11" spans="1:19" ht="15" customHeight="1" thickBot="1">
      <c r="E11" s="28"/>
      <c r="F11" s="49"/>
      <c r="G11" s="390" t="s">
        <v>396</v>
      </c>
      <c r="H11" s="388"/>
      <c r="I11" s="389"/>
      <c r="J11" s="391" t="s">
        <v>397</v>
      </c>
      <c r="K11" s="385"/>
      <c r="L11" s="386"/>
      <c r="M11" s="391" t="s">
        <v>398</v>
      </c>
      <c r="N11" s="385"/>
      <c r="O11" s="386"/>
    </row>
    <row r="12" spans="1:19" ht="30.75" thickBot="1">
      <c r="E12" s="28"/>
      <c r="F12" s="28"/>
      <c r="G12" s="50" t="s">
        <v>395</v>
      </c>
      <c r="H12" s="64" t="s">
        <v>405</v>
      </c>
      <c r="I12" s="242" t="s">
        <v>2314</v>
      </c>
      <c r="J12" s="50" t="s">
        <v>395</v>
      </c>
      <c r="K12" s="65" t="s">
        <v>405</v>
      </c>
      <c r="L12" s="242" t="s">
        <v>2314</v>
      </c>
      <c r="M12" s="50" t="s">
        <v>395</v>
      </c>
      <c r="N12" s="65" t="s">
        <v>405</v>
      </c>
      <c r="O12" s="242" t="s">
        <v>2314</v>
      </c>
    </row>
    <row r="13" spans="1:19" ht="15" customHeight="1" thickBot="1">
      <c r="B13" s="53" t="s">
        <v>387</v>
      </c>
      <c r="C13" s="54" t="s">
        <v>413</v>
      </c>
      <c r="D13" s="55" t="s">
        <v>389</v>
      </c>
      <c r="E13" s="54" t="s">
        <v>8</v>
      </c>
      <c r="F13" s="52" t="s">
        <v>9</v>
      </c>
      <c r="G13" s="188" t="s">
        <v>378</v>
      </c>
      <c r="H13" s="190" t="s">
        <v>406</v>
      </c>
      <c r="I13" s="160" t="s">
        <v>384</v>
      </c>
      <c r="J13" s="188" t="s">
        <v>475</v>
      </c>
      <c r="K13" s="187" t="s">
        <v>426</v>
      </c>
      <c r="L13" s="160" t="s">
        <v>476</v>
      </c>
      <c r="M13" s="188" t="s">
        <v>475</v>
      </c>
      <c r="N13" s="187" t="s">
        <v>426</v>
      </c>
      <c r="O13" s="160" t="s">
        <v>476</v>
      </c>
    </row>
    <row r="14" spans="1:19" s="60" customFormat="1" ht="16.5" customHeight="1">
      <c r="A14" s="5"/>
      <c r="B14" s="39"/>
      <c r="C14" s="43"/>
      <c r="D14" s="45"/>
      <c r="E14" s="66" t="s">
        <v>1</v>
      </c>
      <c r="F14" s="67" t="s">
        <v>3</v>
      </c>
      <c r="G14" s="68">
        <f>SUM('DTOC Backsheet'!$F9:$I9)</f>
        <v>1802795</v>
      </c>
      <c r="H14" s="69">
        <f>VLOOKUP($E14,'Population 18+ (2014)'!$D$11:$I$188,H$10,0)</f>
        <v>43124007.948000006</v>
      </c>
      <c r="I14" s="70">
        <f>(G14/H14)*100000</f>
        <v>4180.4903713352778</v>
      </c>
      <c r="J14" s="68">
        <f>SUM('DTOC Backsheet'!$J196:$M196)</f>
        <v>1547423.5967326555</v>
      </c>
      <c r="K14" s="80">
        <f>VLOOKUP($E14,'Population 18+ (2014)'!$D$11:$I$188,K$10,0)</f>
        <v>43482703.904000007</v>
      </c>
      <c r="L14" s="70">
        <f>(J14/K14)*100000</f>
        <v>3558.7106085882274</v>
      </c>
      <c r="M14" s="68">
        <f>SUM('DTOC Backsheet'!$J9:$M9)</f>
        <v>2244492</v>
      </c>
      <c r="N14" s="80">
        <f>VLOOKUP($E14,'Population 18+ (2014)'!$D$11:$I$188,N$10,0)</f>
        <v>43482703.904000007</v>
      </c>
      <c r="O14" s="70">
        <f>(M14/N14)*100000</f>
        <v>5161.8041163110083</v>
      </c>
      <c r="P14" s="7"/>
      <c r="Q14" s="71"/>
      <c r="S14" s="9"/>
    </row>
    <row r="15" spans="1:19" ht="16.5" customHeight="1">
      <c r="B15" s="42" t="s">
        <v>16</v>
      </c>
      <c r="C15" s="44"/>
      <c r="D15" s="45"/>
      <c r="E15" s="56" t="s">
        <v>15</v>
      </c>
      <c r="F15" s="57" t="s">
        <v>16</v>
      </c>
      <c r="G15" s="72">
        <f>SUM('DTOC Backsheet'!$F10:$I10)</f>
        <v>419347</v>
      </c>
      <c r="H15" s="73">
        <f>VLOOKUP($E15,'Population 18+ (2014)'!$D$11:$I$188,H$10,0)</f>
        <v>11994591.414000003</v>
      </c>
      <c r="I15" s="74">
        <f t="shared" ref="I15:I79" si="0">(G15/H15)*100000</f>
        <v>3496.1340951601001</v>
      </c>
      <c r="J15" s="72">
        <f>SUM('DTOC Backsheet'!$J197:$M197)</f>
        <v>365738.4594590374</v>
      </c>
      <c r="K15" s="81">
        <f>VLOOKUP($E15,'Population 18+ (2014)'!$D$11:$I$188,K$10,0)</f>
        <v>12050869.590000004</v>
      </c>
      <c r="L15" s="74">
        <f t="shared" ref="L15:L79" si="1">(J15/K15)*100000</f>
        <v>3034.9549194568731</v>
      </c>
      <c r="M15" s="72">
        <f>SUM('DTOC Backsheet'!$J10:$M10)</f>
        <v>575390</v>
      </c>
      <c r="N15" s="81">
        <f>VLOOKUP($E15,'Population 18+ (2014)'!$D$11:$I$188,N$10,0)</f>
        <v>12050869.590000004</v>
      </c>
      <c r="O15" s="74">
        <f t="shared" ref="O15:O79" si="2">(M15/N15)*100000</f>
        <v>4774.6761816878961</v>
      </c>
      <c r="P15" s="7"/>
      <c r="Q15" s="71"/>
    </row>
    <row r="16" spans="1:19" ht="16.5" customHeight="1">
      <c r="B16" s="42" t="s">
        <v>18</v>
      </c>
      <c r="C16" s="44"/>
      <c r="D16" s="45"/>
      <c r="E16" s="56" t="s">
        <v>17</v>
      </c>
      <c r="F16" s="57" t="s">
        <v>18</v>
      </c>
      <c r="G16" s="72">
        <f>SUM('DTOC Backsheet'!$F11:$I11)</f>
        <v>610825</v>
      </c>
      <c r="H16" s="73">
        <f>VLOOKUP($E16,'Population 18+ (2014)'!$D$11:$I$188,H$10,0)</f>
        <v>13163989.879000003</v>
      </c>
      <c r="I16" s="74">
        <f t="shared" si="0"/>
        <v>4640.1205532254717</v>
      </c>
      <c r="J16" s="72">
        <f>SUM('DTOC Backsheet'!$J198:$M198)</f>
        <v>504475.78943631338</v>
      </c>
      <c r="K16" s="81">
        <f>VLOOKUP($E16,'Population 18+ (2014)'!$D$11:$I$188,K$10,0)</f>
        <v>13268048.559</v>
      </c>
      <c r="L16" s="74">
        <f t="shared" si="1"/>
        <v>3802.185281377469</v>
      </c>
      <c r="M16" s="72">
        <f>SUM('DTOC Backsheet'!$J11:$M11)</f>
        <v>745353</v>
      </c>
      <c r="N16" s="81">
        <f>VLOOKUP($E16,'Population 18+ (2014)'!$D$11:$I$188,N$10,0)</f>
        <v>13268048.559</v>
      </c>
      <c r="O16" s="74">
        <f t="shared" si="2"/>
        <v>5617.6535432892369</v>
      </c>
      <c r="P16" s="7"/>
      <c r="Q16" s="71"/>
    </row>
    <row r="17" spans="1:19" ht="16.5" customHeight="1">
      <c r="B17" s="42" t="s">
        <v>20</v>
      </c>
      <c r="C17" s="44"/>
      <c r="D17" s="45"/>
      <c r="E17" s="56" t="s">
        <v>19</v>
      </c>
      <c r="F17" s="57" t="s">
        <v>20</v>
      </c>
      <c r="G17" s="72">
        <f>SUM('DTOC Backsheet'!$F12:$I12)</f>
        <v>174981</v>
      </c>
      <c r="H17" s="73">
        <f>VLOOKUP($E17,'Population 18+ (2014)'!$D$11:$I$188,H$10,0)</f>
        <v>6746241.0499999998</v>
      </c>
      <c r="I17" s="74">
        <f t="shared" si="0"/>
        <v>2593.7555255307698</v>
      </c>
      <c r="J17" s="72">
        <f>SUM('DTOC Backsheet'!$J199:$M199)</f>
        <v>170903.43511343616</v>
      </c>
      <c r="K17" s="81">
        <f>VLOOKUP($E17,'Population 18+ (2014)'!$D$11:$I$188,K$10,0)</f>
        <v>6850308.9450000003</v>
      </c>
      <c r="L17" s="74">
        <f t="shared" si="1"/>
        <v>2494.8281381991915</v>
      </c>
      <c r="M17" s="72">
        <f>SUM('DTOC Backsheet'!$J12:$M12)</f>
        <v>191266</v>
      </c>
      <c r="N17" s="81">
        <f>VLOOKUP($E17,'Population 18+ (2014)'!$D$11:$I$188,N$10,0)</f>
        <v>6850308.9450000003</v>
      </c>
      <c r="O17" s="74">
        <f t="shared" si="2"/>
        <v>2792.0784527477977</v>
      </c>
      <c r="P17" s="7"/>
    </row>
    <row r="18" spans="1:19" s="27" customFormat="1" ht="16.5" customHeight="1">
      <c r="A18" s="6"/>
      <c r="B18" s="42" t="s">
        <v>22</v>
      </c>
      <c r="C18" s="44"/>
      <c r="D18" s="45"/>
      <c r="E18" s="56" t="s">
        <v>21</v>
      </c>
      <c r="F18" s="57" t="s">
        <v>22</v>
      </c>
      <c r="G18" s="72">
        <f>SUM('DTOC Backsheet'!$F13:$I13)</f>
        <v>597642</v>
      </c>
      <c r="H18" s="73">
        <f>VLOOKUP($E18,'Population 18+ (2014)'!$D$11:$I$188,H$10,0)</f>
        <v>11219185.604999999</v>
      </c>
      <c r="I18" s="74">
        <f t="shared" si="0"/>
        <v>5326.9641936724165</v>
      </c>
      <c r="J18" s="72">
        <f>SUM('DTOC Backsheet'!$J200:$M200)</f>
        <v>506305.91272386856</v>
      </c>
      <c r="K18" s="81">
        <f>VLOOKUP($E18,'Population 18+ (2014)'!$D$11:$I$188,K$10,0)</f>
        <v>11313476.810000001</v>
      </c>
      <c r="L18" s="74">
        <f t="shared" si="1"/>
        <v>4475.2459498245844</v>
      </c>
      <c r="M18" s="72">
        <f>SUM('DTOC Backsheet'!$J13:$M13)</f>
        <v>732483</v>
      </c>
      <c r="N18" s="81">
        <f>VLOOKUP($E18,'Population 18+ (2014)'!$D$11:$I$188,N$10,0)</f>
        <v>11313476.810000001</v>
      </c>
      <c r="O18" s="74">
        <f t="shared" si="2"/>
        <v>6474.4287923280772</v>
      </c>
      <c r="P18" s="26"/>
      <c r="Q18" s="26"/>
      <c r="S18" s="7"/>
    </row>
    <row r="19" spans="1:19" ht="16.5" customHeight="1">
      <c r="B19" s="42"/>
      <c r="C19" s="43" t="s">
        <v>24</v>
      </c>
      <c r="D19" s="45"/>
      <c r="E19" s="56" t="s">
        <v>23</v>
      </c>
      <c r="F19" s="57" t="s">
        <v>24</v>
      </c>
      <c r="G19" s="72">
        <f>SUM('DTOC Backsheet'!$F14:$I14)</f>
        <v>43104</v>
      </c>
      <c r="H19" s="73">
        <f>VLOOKUP($E19,'Population 18+ (2014)'!$D$11:$I$188,H$10,0)</f>
        <v>2103193.87</v>
      </c>
      <c r="I19" s="74">
        <f t="shared" si="0"/>
        <v>2049.4544328431311</v>
      </c>
      <c r="J19" s="72">
        <f>SUM('DTOC Backsheet'!$J201:$M201)</f>
        <v>40564</v>
      </c>
      <c r="K19" s="81">
        <f>VLOOKUP($E19,'Population 18+ (2014)'!$D$11:$I$188,K$10,0)</f>
        <v>2111666.8760000002</v>
      </c>
      <c r="L19" s="74">
        <f t="shared" si="1"/>
        <v>1920.9469287522222</v>
      </c>
      <c r="M19" s="72">
        <f>SUM('DTOC Backsheet'!$J14:$M14)</f>
        <v>51777</v>
      </c>
      <c r="N19" s="81">
        <f>VLOOKUP($E19,'Population 18+ (2014)'!$D$11:$I$188,N$10,0)</f>
        <v>2111666.8760000002</v>
      </c>
      <c r="O19" s="74">
        <f t="shared" si="2"/>
        <v>2451.9492439109508</v>
      </c>
    </row>
    <row r="20" spans="1:19" ht="16.5" customHeight="1">
      <c r="B20" s="42"/>
      <c r="C20" s="43" t="s">
        <v>26</v>
      </c>
      <c r="D20" s="45"/>
      <c r="E20" s="56" t="s">
        <v>25</v>
      </c>
      <c r="F20" s="57" t="s">
        <v>26</v>
      </c>
      <c r="G20" s="72">
        <f>SUM('DTOC Backsheet'!$F15:$I15)</f>
        <v>229757</v>
      </c>
      <c r="H20" s="73">
        <f>VLOOKUP($E20,'Population 18+ (2014)'!$D$11:$I$188,H$10,0)</f>
        <v>5646259.7630000012</v>
      </c>
      <c r="I20" s="74">
        <f t="shared" si="0"/>
        <v>4069.1893331865458</v>
      </c>
      <c r="J20" s="72">
        <f>SUM('DTOC Backsheet'!$J202:$M202)</f>
        <v>203795.76445903745</v>
      </c>
      <c r="K20" s="81">
        <f>VLOOKUP($E20,'Population 18+ (2014)'!$D$11:$I$188,K$10,0)</f>
        <v>5670482.1840000004</v>
      </c>
      <c r="L20" s="74">
        <f t="shared" si="1"/>
        <v>3593.9759238477741</v>
      </c>
      <c r="M20" s="72">
        <f>SUM('DTOC Backsheet'!$J15:$M15)</f>
        <v>341780</v>
      </c>
      <c r="N20" s="81">
        <f>VLOOKUP($E20,'Population 18+ (2014)'!$D$11:$I$188,N$10,0)</f>
        <v>5670482.1840000004</v>
      </c>
      <c r="O20" s="74">
        <f t="shared" si="2"/>
        <v>6027.3533874134464</v>
      </c>
    </row>
    <row r="21" spans="1:19" ht="16.5" customHeight="1">
      <c r="B21" s="42"/>
      <c r="C21" s="43" t="s">
        <v>28</v>
      </c>
      <c r="D21" s="45"/>
      <c r="E21" s="56" t="s">
        <v>27</v>
      </c>
      <c r="F21" s="57" t="s">
        <v>28</v>
      </c>
      <c r="G21" s="72">
        <f>SUM('DTOC Backsheet'!$F16:$I16)</f>
        <v>146486</v>
      </c>
      <c r="H21" s="73">
        <f>VLOOKUP($E21,'Population 18+ (2014)'!$D$11:$I$188,H$10,0)</f>
        <v>4245137.7810000004</v>
      </c>
      <c r="I21" s="74">
        <f t="shared" si="0"/>
        <v>3450.6771642519743</v>
      </c>
      <c r="J21" s="72">
        <f>SUM('DTOC Backsheet'!$J203:$M203)</f>
        <v>121378.69500000001</v>
      </c>
      <c r="K21" s="81">
        <f>VLOOKUP($E21,'Population 18+ (2014)'!$D$11:$I$188,K$10,0)</f>
        <v>4268720.53</v>
      </c>
      <c r="L21" s="74">
        <f t="shared" si="1"/>
        <v>2843.444403234334</v>
      </c>
      <c r="M21" s="72">
        <f>SUM('DTOC Backsheet'!$J16:$M16)</f>
        <v>181833</v>
      </c>
      <c r="N21" s="81">
        <f>VLOOKUP($E21,'Population 18+ (2014)'!$D$11:$I$188,N$10,0)</f>
        <v>4268720.53</v>
      </c>
      <c r="O21" s="74">
        <f t="shared" si="2"/>
        <v>4259.6604467802899</v>
      </c>
    </row>
    <row r="22" spans="1:19" ht="16.5" customHeight="1">
      <c r="B22" s="42"/>
      <c r="C22" s="43" t="s">
        <v>30</v>
      </c>
      <c r="D22" s="45"/>
      <c r="E22" s="56" t="s">
        <v>29</v>
      </c>
      <c r="F22" s="57" t="s">
        <v>30</v>
      </c>
      <c r="G22" s="72">
        <f>SUM('DTOC Backsheet'!$F17:$I17)</f>
        <v>166823</v>
      </c>
      <c r="H22" s="73">
        <f>VLOOKUP($E22,'Population 18+ (2014)'!$D$11:$I$188,H$10,0)</f>
        <v>3701473.6109999996</v>
      </c>
      <c r="I22" s="74">
        <f t="shared" si="0"/>
        <v>4506.934738214456</v>
      </c>
      <c r="J22" s="72">
        <f>SUM('DTOC Backsheet'!$J204:$M204)</f>
        <v>173457.32200000001</v>
      </c>
      <c r="K22" s="81">
        <f>VLOOKUP($E22,'Population 18+ (2014)'!$D$11:$I$188,K$10,0)</f>
        <v>3729478.9319999996</v>
      </c>
      <c r="L22" s="74">
        <f t="shared" si="1"/>
        <v>4650.9800742319903</v>
      </c>
      <c r="M22" s="72">
        <f>SUM('DTOC Backsheet'!$J17:$M17)</f>
        <v>201901</v>
      </c>
      <c r="N22" s="81">
        <f>VLOOKUP($E22,'Population 18+ (2014)'!$D$11:$I$188,N$10,0)</f>
        <v>3729478.9319999996</v>
      </c>
      <c r="O22" s="74">
        <f t="shared" si="2"/>
        <v>5413.6517106352703</v>
      </c>
    </row>
    <row r="23" spans="1:19" ht="16.5" customHeight="1">
      <c r="B23" s="42"/>
      <c r="C23" s="43" t="s">
        <v>32</v>
      </c>
      <c r="D23" s="45"/>
      <c r="E23" s="56" t="s">
        <v>31</v>
      </c>
      <c r="F23" s="57" t="s">
        <v>32</v>
      </c>
      <c r="G23" s="72">
        <f>SUM('DTOC Backsheet'!$F18:$I18)</f>
        <v>237724</v>
      </c>
      <c r="H23" s="73">
        <f>VLOOKUP($E23,'Population 18+ (2014)'!$D$11:$I$188,H$10,0)</f>
        <v>4490197.125</v>
      </c>
      <c r="I23" s="74">
        <f t="shared" si="0"/>
        <v>5294.2887223464604</v>
      </c>
      <c r="J23" s="72">
        <f>SUM('DTOC Backsheet'!$J205:$M205)</f>
        <v>196122.46743631337</v>
      </c>
      <c r="K23" s="81">
        <f>VLOOKUP($E23,'Population 18+ (2014)'!$D$11:$I$188,K$10,0)</f>
        <v>4520538.7079999996</v>
      </c>
      <c r="L23" s="74">
        <f t="shared" si="1"/>
        <v>4338.4755690563015</v>
      </c>
      <c r="M23" s="72">
        <f>SUM('DTOC Backsheet'!$J18:$M18)</f>
        <v>281817</v>
      </c>
      <c r="N23" s="81">
        <f>VLOOKUP($E23,'Population 18+ (2014)'!$D$11:$I$188,N$10,0)</f>
        <v>4520538.7079999996</v>
      </c>
      <c r="O23" s="74">
        <f t="shared" si="2"/>
        <v>6234.1463751049914</v>
      </c>
    </row>
    <row r="24" spans="1:19" ht="16.5" customHeight="1">
      <c r="B24" s="42"/>
      <c r="C24" s="43" t="s">
        <v>34</v>
      </c>
      <c r="D24" s="45"/>
      <c r="E24" s="56" t="s">
        <v>33</v>
      </c>
      <c r="F24" s="57" t="s">
        <v>34</v>
      </c>
      <c r="G24" s="72">
        <f>SUM('DTOC Backsheet'!$F19:$I19)</f>
        <v>193688</v>
      </c>
      <c r="H24" s="73">
        <f>VLOOKUP($E24,'Population 18+ (2014)'!$D$11:$I$188,H$10,0)</f>
        <v>4775719.7420000006</v>
      </c>
      <c r="I24" s="74">
        <f t="shared" si="0"/>
        <v>4055.6818754797018</v>
      </c>
      <c r="J24" s="72">
        <f>SUM('DTOC Backsheet'!$J206:$M206)</f>
        <v>127273</v>
      </c>
      <c r="K24" s="81">
        <f>VLOOKUP($E24,'Population 18+ (2014)'!$D$11:$I$188,K$10,0)</f>
        <v>4818942.9369999999</v>
      </c>
      <c r="L24" s="74">
        <f t="shared" si="1"/>
        <v>2641.097885239391</v>
      </c>
      <c r="M24" s="72">
        <f>SUM('DTOC Backsheet'!$J19:$M19)</f>
        <v>248461</v>
      </c>
      <c r="N24" s="81">
        <f>VLOOKUP($E24,'Population 18+ (2014)'!$D$11:$I$188,N$10,0)</f>
        <v>4818942.9369999999</v>
      </c>
      <c r="O24" s="74">
        <f t="shared" si="2"/>
        <v>5155.9232646709388</v>
      </c>
    </row>
    <row r="25" spans="1:19" ht="16.5" customHeight="1">
      <c r="B25" s="42"/>
      <c r="C25" s="43" t="s">
        <v>36</v>
      </c>
      <c r="D25" s="45"/>
      <c r="E25" s="56" t="s">
        <v>35</v>
      </c>
      <c r="F25" s="57" t="s">
        <v>36</v>
      </c>
      <c r="G25" s="72">
        <f>SUM('DTOC Backsheet'!$F20:$I20)</f>
        <v>174981</v>
      </c>
      <c r="H25" s="73">
        <f>VLOOKUP($E25,'Population 18+ (2014)'!$D$11:$I$188,H$10,0)</f>
        <v>6746241.0499999998</v>
      </c>
      <c r="I25" s="74">
        <f t="shared" si="0"/>
        <v>2593.7555255307698</v>
      </c>
      <c r="J25" s="72">
        <f>SUM('DTOC Backsheet'!$J207:$M207)</f>
        <v>170903.43511343616</v>
      </c>
      <c r="K25" s="81">
        <f>VLOOKUP($E25,'Population 18+ (2014)'!$D$11:$I$188,K$10,0)</f>
        <v>6850308.9450000003</v>
      </c>
      <c r="L25" s="74">
        <f t="shared" si="1"/>
        <v>2494.8281381991915</v>
      </c>
      <c r="M25" s="72">
        <f>SUM('DTOC Backsheet'!$J20:$M20)</f>
        <v>191266</v>
      </c>
      <c r="N25" s="81">
        <f>VLOOKUP($E25,'Population 18+ (2014)'!$D$11:$I$188,N$10,0)</f>
        <v>6850308.9450000003</v>
      </c>
      <c r="O25" s="74">
        <f t="shared" si="2"/>
        <v>2792.0784527477977</v>
      </c>
    </row>
    <row r="26" spans="1:19" ht="16.5" customHeight="1">
      <c r="B26" s="42"/>
      <c r="C26" s="43" t="s">
        <v>38</v>
      </c>
      <c r="D26" s="45"/>
      <c r="E26" s="56" t="s">
        <v>37</v>
      </c>
      <c r="F26" s="57" t="s">
        <v>38</v>
      </c>
      <c r="G26" s="72">
        <f>SUM('DTOC Backsheet'!$F21:$I21)</f>
        <v>352332</v>
      </c>
      <c r="H26" s="73">
        <f>VLOOKUP($E26,'Population 18+ (2014)'!$D$11:$I$188,H$10,0)</f>
        <v>7032965.9640000006</v>
      </c>
      <c r="I26" s="74">
        <f t="shared" si="0"/>
        <v>5009.7213864463401</v>
      </c>
      <c r="J26" s="72">
        <f>SUM('DTOC Backsheet'!$J208:$M208)</f>
        <v>282513.9127238685</v>
      </c>
      <c r="K26" s="81">
        <f>VLOOKUP($E26,'Population 18+ (2014)'!$D$11:$I$188,K$10,0)</f>
        <v>7094021.0559999989</v>
      </c>
      <c r="L26" s="74">
        <f t="shared" si="1"/>
        <v>3982.4228106134979</v>
      </c>
      <c r="M26" s="72">
        <f>SUM('DTOC Backsheet'!$J21:$M21)</f>
        <v>435023</v>
      </c>
      <c r="N26" s="81">
        <f>VLOOKUP($E26,'Population 18+ (2014)'!$D$11:$I$188,N$10,0)</f>
        <v>7094021.0559999989</v>
      </c>
      <c r="O26" s="74">
        <f t="shared" si="2"/>
        <v>6132.2485028722203</v>
      </c>
    </row>
    <row r="27" spans="1:19" ht="16.5" customHeight="1">
      <c r="B27" s="42"/>
      <c r="C27" s="43" t="s">
        <v>40</v>
      </c>
      <c r="D27" s="45"/>
      <c r="E27" s="56" t="s">
        <v>39</v>
      </c>
      <c r="F27" s="57" t="s">
        <v>40</v>
      </c>
      <c r="G27" s="72">
        <f>SUM('DTOC Backsheet'!$F22:$I22)</f>
        <v>257900</v>
      </c>
      <c r="H27" s="73">
        <f>VLOOKUP($E27,'Population 18+ (2014)'!$D$11:$I$188,H$10,0)</f>
        <v>4382819.0420000004</v>
      </c>
      <c r="I27" s="74">
        <f t="shared" si="0"/>
        <v>5884.3405928599141</v>
      </c>
      <c r="J27" s="72">
        <f>SUM('DTOC Backsheet'!$J209:$M209)</f>
        <v>231415</v>
      </c>
      <c r="K27" s="81">
        <f>VLOOKUP($E27,'Population 18+ (2014)'!$D$11:$I$188,K$10,0)</f>
        <v>4418543.7359999996</v>
      </c>
      <c r="L27" s="74">
        <f t="shared" si="1"/>
        <v>5237.3590446678336</v>
      </c>
      <c r="M27" s="72">
        <f>SUM('DTOC Backsheet'!$J22:$M22)</f>
        <v>310634</v>
      </c>
      <c r="N27" s="81">
        <f>VLOOKUP($E27,'Population 18+ (2014)'!$D$11:$I$188,N$10,0)</f>
        <v>4418543.7359999996</v>
      </c>
      <c r="O27" s="74">
        <f t="shared" si="2"/>
        <v>7030.2348139980031</v>
      </c>
    </row>
    <row r="28" spans="1:19" ht="16.5" customHeight="1">
      <c r="B28" s="42" t="s">
        <v>16</v>
      </c>
      <c r="C28" s="43"/>
      <c r="D28" s="45" t="s">
        <v>42</v>
      </c>
      <c r="E28" s="56" t="s">
        <v>41</v>
      </c>
      <c r="F28" s="57" t="s">
        <v>42</v>
      </c>
      <c r="G28" s="72">
        <f>SUM('DTOC Backsheet'!$F23:$I23)</f>
        <v>146486</v>
      </c>
      <c r="H28" s="73">
        <f>VLOOKUP($E28,'Population 18+ (2014)'!$D$11:$I$188,H$10,0)</f>
        <v>4245137.7810000004</v>
      </c>
      <c r="I28" s="74">
        <f t="shared" si="0"/>
        <v>3450.6771642519743</v>
      </c>
      <c r="J28" s="72">
        <f>SUM('DTOC Backsheet'!$J210:$M210)</f>
        <v>121378.69500000001</v>
      </c>
      <c r="K28" s="81">
        <f>VLOOKUP($E28,'Population 18+ (2014)'!$D$11:$I$188,K$10,0)</f>
        <v>4268720.53</v>
      </c>
      <c r="L28" s="74">
        <f t="shared" si="1"/>
        <v>2843.444403234334</v>
      </c>
      <c r="M28" s="72">
        <f>SUM('DTOC Backsheet'!$J23:$M23)</f>
        <v>181833</v>
      </c>
      <c r="N28" s="81">
        <f>VLOOKUP($E28,'Population 18+ (2014)'!$D$11:$I$188,N$10,0)</f>
        <v>4268720.53</v>
      </c>
      <c r="O28" s="74">
        <f t="shared" si="2"/>
        <v>4259.6604467802899</v>
      </c>
    </row>
    <row r="29" spans="1:19" ht="16.5" customHeight="1">
      <c r="B29" s="42" t="s">
        <v>16</v>
      </c>
      <c r="C29" s="43"/>
      <c r="D29" s="45" t="s">
        <v>44</v>
      </c>
      <c r="E29" s="56" t="s">
        <v>43</v>
      </c>
      <c r="F29" s="57" t="s">
        <v>44</v>
      </c>
      <c r="G29" s="72">
        <f>SUM('DTOC Backsheet'!$F24:$I24)</f>
        <v>74683</v>
      </c>
      <c r="H29" s="73">
        <f>VLOOKUP($E29,'Population 18+ (2014)'!$D$11:$I$188,H$10,0)</f>
        <v>2507797.2609999999</v>
      </c>
      <c r="I29" s="74">
        <f t="shared" si="0"/>
        <v>2978.0318035047094</v>
      </c>
      <c r="J29" s="72">
        <f>SUM('DTOC Backsheet'!$J211:$M211)</f>
        <v>69521</v>
      </c>
      <c r="K29" s="81">
        <f>VLOOKUP($E29,'Population 18+ (2014)'!$D$11:$I$188,K$10,0)</f>
        <v>2516293.4250000003</v>
      </c>
      <c r="L29" s="74">
        <f t="shared" si="1"/>
        <v>2762.8335912374764</v>
      </c>
      <c r="M29" s="72">
        <f>SUM('DTOC Backsheet'!$J24:$M24)</f>
        <v>112908</v>
      </c>
      <c r="N29" s="81">
        <f>VLOOKUP($E29,'Population 18+ (2014)'!$D$11:$I$188,N$10,0)</f>
        <v>2516293.4250000003</v>
      </c>
      <c r="O29" s="74">
        <f t="shared" si="2"/>
        <v>4487.0760650658221</v>
      </c>
    </row>
    <row r="30" spans="1:19" ht="16.5" customHeight="1">
      <c r="B30" s="42" t="s">
        <v>16</v>
      </c>
      <c r="C30" s="43"/>
      <c r="D30" s="45" t="s">
        <v>46</v>
      </c>
      <c r="E30" s="56" t="s">
        <v>45</v>
      </c>
      <c r="F30" s="57" t="s">
        <v>46</v>
      </c>
      <c r="G30" s="72">
        <f>SUM('DTOC Backsheet'!$F25:$I25)</f>
        <v>62029</v>
      </c>
      <c r="H30" s="73">
        <f>VLOOKUP($E30,'Population 18+ (2014)'!$D$11:$I$188,H$10,0)</f>
        <v>1944762.7449999996</v>
      </c>
      <c r="I30" s="74">
        <f t="shared" si="0"/>
        <v>3189.5407375258014</v>
      </c>
      <c r="J30" s="72">
        <f>SUM('DTOC Backsheet'!$J212:$M212)</f>
        <v>58940.55</v>
      </c>
      <c r="K30" s="81">
        <f>VLOOKUP($E30,'Population 18+ (2014)'!$D$11:$I$188,K$10,0)</f>
        <v>1951808.9320000003</v>
      </c>
      <c r="L30" s="74">
        <f t="shared" si="1"/>
        <v>3019.7909761384367</v>
      </c>
      <c r="M30" s="72">
        <f>SUM('DTOC Backsheet'!$J25:$M25)</f>
        <v>92507</v>
      </c>
      <c r="N30" s="81">
        <f>VLOOKUP($E30,'Population 18+ (2014)'!$D$11:$I$188,N$10,0)</f>
        <v>1951808.9320000003</v>
      </c>
      <c r="O30" s="74">
        <f t="shared" si="2"/>
        <v>4739.5520372585315</v>
      </c>
    </row>
    <row r="31" spans="1:19" ht="16.5" customHeight="1">
      <c r="B31" s="42" t="s">
        <v>16</v>
      </c>
      <c r="C31" s="43"/>
      <c r="D31" s="45" t="s">
        <v>48</v>
      </c>
      <c r="E31" s="56" t="s">
        <v>47</v>
      </c>
      <c r="F31" s="57" t="s">
        <v>48</v>
      </c>
      <c r="G31" s="72">
        <f>SUM('DTOC Backsheet'!$F26:$I26)</f>
        <v>121232</v>
      </c>
      <c r="H31" s="73">
        <f>VLOOKUP($E31,'Population 18+ (2014)'!$D$11:$I$188,H$10,0)</f>
        <v>2992815.0579999993</v>
      </c>
      <c r="I31" s="74">
        <f t="shared" si="0"/>
        <v>4050.7681781384581</v>
      </c>
      <c r="J31" s="72">
        <f>SUM('DTOC Backsheet'!$J213:$M213)</f>
        <v>117599.27</v>
      </c>
      <c r="K31" s="81">
        <f>VLOOKUP($E31,'Population 18+ (2014)'!$D$11:$I$188,K$10,0)</f>
        <v>3010252.503</v>
      </c>
      <c r="L31" s="74">
        <f t="shared" si="1"/>
        <v>3906.6247725996823</v>
      </c>
      <c r="M31" s="72">
        <f>SUM('DTOC Backsheet'!$J26:$M26)</f>
        <v>148317</v>
      </c>
      <c r="N31" s="81">
        <f>VLOOKUP($E31,'Population 18+ (2014)'!$D$11:$I$188,N$10,0)</f>
        <v>3010252.503</v>
      </c>
      <c r="O31" s="74">
        <f t="shared" si="2"/>
        <v>4927.0617615030014</v>
      </c>
    </row>
    <row r="32" spans="1:19" ht="16.5" customHeight="1">
      <c r="B32" s="42" t="s">
        <v>18</v>
      </c>
      <c r="C32" s="43"/>
      <c r="D32" s="45" t="s">
        <v>50</v>
      </c>
      <c r="E32" s="56" t="s">
        <v>49</v>
      </c>
      <c r="F32" s="57" t="s">
        <v>50</v>
      </c>
      <c r="G32" s="72">
        <f>SUM('DTOC Backsheet'!$F27:$I27)</f>
        <v>175582</v>
      </c>
      <c r="H32" s="73">
        <f>VLOOKUP($E32,'Population 18+ (2014)'!$D$11:$I$188,H$10,0)</f>
        <v>3216861.4760000003</v>
      </c>
      <c r="I32" s="74">
        <f t="shared" si="0"/>
        <v>5458.1772112340714</v>
      </c>
      <c r="J32" s="72">
        <f>SUM('DTOC Backsheet'!$J214:$M214)</f>
        <v>145776.46743631337</v>
      </c>
      <c r="K32" s="81">
        <f>VLOOKUP($E32,'Population 18+ (2014)'!$D$11:$I$188,K$10,0)</f>
        <v>3240905.2589999996</v>
      </c>
      <c r="L32" s="74">
        <f t="shared" si="1"/>
        <v>4498.016936209161</v>
      </c>
      <c r="M32" s="72">
        <f>SUM('DTOC Backsheet'!$J27:$M27)</f>
        <v>198543</v>
      </c>
      <c r="N32" s="81">
        <f>VLOOKUP($E32,'Population 18+ (2014)'!$D$11:$I$188,N$10,0)</f>
        <v>3240905.2589999996</v>
      </c>
      <c r="O32" s="74">
        <f t="shared" si="2"/>
        <v>6126.1587159527644</v>
      </c>
      <c r="S32" s="26"/>
    </row>
    <row r="33" spans="1:19" ht="16.5" customHeight="1">
      <c r="A33" s="26"/>
      <c r="B33" s="42" t="s">
        <v>18</v>
      </c>
      <c r="C33" s="43"/>
      <c r="D33" s="45" t="s">
        <v>52</v>
      </c>
      <c r="E33" s="56" t="s">
        <v>51</v>
      </c>
      <c r="F33" s="57" t="s">
        <v>52</v>
      </c>
      <c r="G33" s="72">
        <f>SUM('DTOC Backsheet'!$F28:$I28)</f>
        <v>179983</v>
      </c>
      <c r="H33" s="73">
        <f>VLOOKUP($E33,'Population 18+ (2014)'!$D$11:$I$188,H$10,0)</f>
        <v>3581711.5059999996</v>
      </c>
      <c r="I33" s="74">
        <f t="shared" si="0"/>
        <v>5025.0557505398374</v>
      </c>
      <c r="J33" s="72">
        <f>SUM('DTOC Backsheet'!$J215:$M215)</f>
        <v>150022.052</v>
      </c>
      <c r="K33" s="81">
        <f>VLOOKUP($E33,'Population 18+ (2014)'!$D$11:$I$188,K$10,0)</f>
        <v>3617287.25</v>
      </c>
      <c r="L33" s="74">
        <f t="shared" si="1"/>
        <v>4147.3635249730305</v>
      </c>
      <c r="M33" s="72">
        <f>SUM('DTOC Backsheet'!$J28:$M28)</f>
        <v>219586</v>
      </c>
      <c r="N33" s="81">
        <f>VLOOKUP($E33,'Population 18+ (2014)'!$D$11:$I$188,N$10,0)</f>
        <v>3617287.25</v>
      </c>
      <c r="O33" s="74">
        <f t="shared" si="2"/>
        <v>6070.4606746395384</v>
      </c>
      <c r="S33" s="26"/>
    </row>
    <row r="34" spans="1:19" ht="16.5" customHeight="1">
      <c r="A34" s="26"/>
      <c r="B34" s="42" t="s">
        <v>18</v>
      </c>
      <c r="C34" s="43"/>
      <c r="D34" s="45" t="s">
        <v>54</v>
      </c>
      <c r="E34" s="56" t="s">
        <v>53</v>
      </c>
      <c r="F34" s="57" t="s">
        <v>54</v>
      </c>
      <c r="G34" s="72">
        <f>SUM('DTOC Backsheet'!$F29:$I29)</f>
        <v>134028</v>
      </c>
      <c r="H34" s="73">
        <f>VLOOKUP($E34,'Population 18+ (2014)'!$D$11:$I$188,H$10,0)</f>
        <v>3372601.8390000006</v>
      </c>
      <c r="I34" s="74">
        <f t="shared" si="0"/>
        <v>3974.0238070836194</v>
      </c>
      <c r="J34" s="72">
        <f>SUM('DTOC Backsheet'!$J216:$M216)</f>
        <v>91078</v>
      </c>
      <c r="K34" s="81">
        <f>VLOOKUP($E34,'Population 18+ (2014)'!$D$11:$I$188,K$10,0)</f>
        <v>3399603.5470000007</v>
      </c>
      <c r="L34" s="74">
        <f t="shared" si="1"/>
        <v>2679.0770965153361</v>
      </c>
      <c r="M34" s="72">
        <f>SUM('DTOC Backsheet'!$J29:$M29)</f>
        <v>178907</v>
      </c>
      <c r="N34" s="81">
        <f>VLOOKUP($E34,'Population 18+ (2014)'!$D$11:$I$188,N$10,0)</f>
        <v>3399603.5470000007</v>
      </c>
      <c r="O34" s="74">
        <f t="shared" si="2"/>
        <v>5262.5842256776523</v>
      </c>
      <c r="S34" s="26"/>
    </row>
    <row r="35" spans="1:19" ht="16.5" customHeight="1">
      <c r="A35" s="26"/>
      <c r="B35" s="42" t="s">
        <v>18</v>
      </c>
      <c r="C35" s="43"/>
      <c r="D35" s="45" t="s">
        <v>56</v>
      </c>
      <c r="E35" s="56" t="s">
        <v>55</v>
      </c>
      <c r="F35" s="57" t="s">
        <v>56</v>
      </c>
      <c r="G35" s="72">
        <f>SUM('DTOC Backsheet'!$F30:$I30)</f>
        <v>173954</v>
      </c>
      <c r="H35" s="73">
        <f>VLOOKUP($E35,'Population 18+ (2014)'!$D$11:$I$188,H$10,0)</f>
        <v>2568454.3880000003</v>
      </c>
      <c r="I35" s="74">
        <f t="shared" si="0"/>
        <v>6772.7112777523062</v>
      </c>
      <c r="J35" s="72">
        <f>SUM('DTOC Backsheet'!$J217:$M217)</f>
        <v>153359</v>
      </c>
      <c r="K35" s="81">
        <f>VLOOKUP($E35,'Population 18+ (2014)'!$D$11:$I$188,K$10,0)</f>
        <v>2588734.202</v>
      </c>
      <c r="L35" s="74">
        <f t="shared" si="1"/>
        <v>5924.0921637114443</v>
      </c>
      <c r="M35" s="72">
        <f>SUM('DTOC Backsheet'!$J30:$M30)</f>
        <v>204414</v>
      </c>
      <c r="N35" s="81">
        <f>VLOOKUP($E35,'Population 18+ (2014)'!$D$11:$I$188,N$10,0)</f>
        <v>2588734.202</v>
      </c>
      <c r="O35" s="74">
        <f t="shared" si="2"/>
        <v>7896.2915482815561</v>
      </c>
      <c r="S35" s="26"/>
    </row>
    <row r="36" spans="1:19" ht="16.5" customHeight="1">
      <c r="A36" s="26"/>
      <c r="B36" s="42" t="s">
        <v>22</v>
      </c>
      <c r="C36" s="43"/>
      <c r="D36" s="45" t="s">
        <v>58</v>
      </c>
      <c r="E36" s="56" t="s">
        <v>57</v>
      </c>
      <c r="F36" s="57" t="s">
        <v>58</v>
      </c>
      <c r="G36" s="72">
        <f>SUM('DTOC Backsheet'!$F31:$I31)</f>
        <v>160093</v>
      </c>
      <c r="H36" s="73">
        <f>VLOOKUP($E36,'Population 18+ (2014)'!$D$11:$I$188,H$10,0)</f>
        <v>3659347.33</v>
      </c>
      <c r="I36" s="74">
        <f t="shared" si="0"/>
        <v>4374.905838741468</v>
      </c>
      <c r="J36" s="72">
        <f>SUM('DTOC Backsheet'!$J218:$M218)</f>
        <v>148805.73236136002</v>
      </c>
      <c r="K36" s="81">
        <f>VLOOKUP($E36,'Population 18+ (2014)'!$D$11:$I$188,K$10,0)</f>
        <v>3693935.1029999997</v>
      </c>
      <c r="L36" s="74">
        <f t="shared" si="1"/>
        <v>4028.3797146438401</v>
      </c>
      <c r="M36" s="72">
        <f>SUM('DTOC Backsheet'!$J31:$M31)</f>
        <v>195857</v>
      </c>
      <c r="N36" s="81">
        <f>VLOOKUP($E36,'Population 18+ (2014)'!$D$11:$I$188,N$10,0)</f>
        <v>3693935.1029999997</v>
      </c>
      <c r="O36" s="74">
        <f t="shared" si="2"/>
        <v>5302.1234683017665</v>
      </c>
      <c r="S36" s="26"/>
    </row>
    <row r="37" spans="1:19" ht="16.5" customHeight="1">
      <c r="A37" s="26"/>
      <c r="B37" s="42" t="s">
        <v>22</v>
      </c>
      <c r="C37" s="43"/>
      <c r="D37" s="45" t="s">
        <v>60</v>
      </c>
      <c r="E37" s="56" t="s">
        <v>59</v>
      </c>
      <c r="F37" s="57" t="s">
        <v>60</v>
      </c>
      <c r="G37" s="72">
        <f>SUM('DTOC Backsheet'!$F32:$I32)</f>
        <v>138383</v>
      </c>
      <c r="H37" s="73">
        <f>VLOOKUP($E37,'Population 18+ (2014)'!$D$11:$I$188,H$10,0)</f>
        <v>2814982.5480000004</v>
      </c>
      <c r="I37" s="74">
        <f t="shared" si="0"/>
        <v>4915.9452195651756</v>
      </c>
      <c r="J37" s="72">
        <f>SUM('DTOC Backsheet'!$J219:$M219)</f>
        <v>113248.18036250852</v>
      </c>
      <c r="K37" s="81">
        <f>VLOOKUP($E37,'Population 18+ (2014)'!$D$11:$I$188,K$10,0)</f>
        <v>2838408.159</v>
      </c>
      <c r="L37" s="74">
        <f t="shared" si="1"/>
        <v>3989.8483240834184</v>
      </c>
      <c r="M37" s="72">
        <f>SUM('DTOC Backsheet'!$J32:$M32)</f>
        <v>166152</v>
      </c>
      <c r="N37" s="81">
        <f>VLOOKUP($E37,'Population 18+ (2014)'!$D$11:$I$188,N$10,0)</f>
        <v>2838408.159</v>
      </c>
      <c r="O37" s="74">
        <f t="shared" si="2"/>
        <v>5853.7035793519226</v>
      </c>
      <c r="S37" s="26"/>
    </row>
    <row r="38" spans="1:19" ht="16.5" customHeight="1">
      <c r="A38" s="26"/>
      <c r="B38" s="75" t="s">
        <v>22</v>
      </c>
      <c r="C38" s="43"/>
      <c r="D38" s="76" t="s">
        <v>466</v>
      </c>
      <c r="E38" s="56" t="s">
        <v>469</v>
      </c>
      <c r="F38" s="57" t="s">
        <v>466</v>
      </c>
      <c r="G38" s="72">
        <f>SUM('DTOC Backsheet'!$F33:$I33)</f>
        <v>83227</v>
      </c>
      <c r="H38" s="73">
        <f>VLOOKUP($E38,'Population 18+ (2014)'!$D$11:$I$188,H$10,0)</f>
        <v>2133086.2119999998</v>
      </c>
      <c r="I38" s="74">
        <f t="shared" si="0"/>
        <v>3901.7175926502127</v>
      </c>
      <c r="J38" s="72">
        <f>SUM('DTOC Backsheet'!$J220:$M220)</f>
        <v>65191.214459037437</v>
      </c>
      <c r="K38" s="81">
        <f>VLOOKUP($E38,'Population 18+ (2014)'!$D$11:$I$188,K$10,0)</f>
        <v>2147144.6710000006</v>
      </c>
      <c r="L38" s="74">
        <f t="shared" si="1"/>
        <v>3036.18174124595</v>
      </c>
      <c r="M38" s="72">
        <f>SUM('DTOC Backsheet'!$J33:$M33)</f>
        <v>126214</v>
      </c>
      <c r="N38" s="81">
        <f>VLOOKUP($E38,'Population 18+ (2014)'!$D$11:$I$188,N$10,0)</f>
        <v>2147144.6710000006</v>
      </c>
      <c r="O38" s="74">
        <f t="shared" si="2"/>
        <v>5878.2252404640121</v>
      </c>
      <c r="S38" s="26"/>
    </row>
    <row r="39" spans="1:19" ht="16.5" customHeight="1">
      <c r="A39" s="26"/>
      <c r="B39" s="42" t="s">
        <v>22</v>
      </c>
      <c r="C39" s="23"/>
      <c r="D39" s="45" t="s">
        <v>467</v>
      </c>
      <c r="E39" s="56" t="s">
        <v>470</v>
      </c>
      <c r="F39" s="57" t="s">
        <v>467</v>
      </c>
      <c r="G39" s="72">
        <f>SUM('DTOC Backsheet'!$F34:$I34)</f>
        <v>52922</v>
      </c>
      <c r="H39" s="73">
        <f>VLOOKUP($E39,'Population 18+ (2014)'!$D$11:$I$188,H$10,0)</f>
        <v>1163807.4150000003</v>
      </c>
      <c r="I39" s="74">
        <f t="shared" si="0"/>
        <v>4547.3159319920633</v>
      </c>
      <c r="J39" s="72">
        <f>SUM('DTOC Backsheet'!$J221:$M221)</f>
        <v>50707</v>
      </c>
      <c r="K39" s="81">
        <f>VLOOKUP($E39,'Population 18+ (2014)'!$D$11:$I$188,K$10,0)</f>
        <v>1166902.0319999999</v>
      </c>
      <c r="L39" s="74">
        <f t="shared" si="1"/>
        <v>4345.4376296775526</v>
      </c>
      <c r="M39" s="72">
        <f>SUM('DTOC Backsheet'!$J34:$M34)</f>
        <v>61928</v>
      </c>
      <c r="N39" s="81">
        <f>VLOOKUP($E39,'Population 18+ (2014)'!$D$11:$I$188,N$10,0)</f>
        <v>1166902.0319999999</v>
      </c>
      <c r="O39" s="74">
        <f t="shared" si="2"/>
        <v>5307.043633633848</v>
      </c>
      <c r="S39" s="26"/>
    </row>
    <row r="40" spans="1:19" ht="16.5" customHeight="1">
      <c r="A40" s="26"/>
      <c r="B40" s="42" t="s">
        <v>20</v>
      </c>
      <c r="C40" s="43"/>
      <c r="D40" s="45" t="s">
        <v>62</v>
      </c>
      <c r="E40" s="56" t="s">
        <v>61</v>
      </c>
      <c r="F40" s="57" t="s">
        <v>62</v>
      </c>
      <c r="G40" s="72">
        <f>SUM('DTOC Backsheet'!$F35:$I35)</f>
        <v>125212</v>
      </c>
      <c r="H40" s="73">
        <f>VLOOKUP($E40,'Population 18+ (2014)'!$D$11:$I$188,H$10,0)</f>
        <v>2176401.3390000006</v>
      </c>
      <c r="I40" s="74">
        <f t="shared" si="0"/>
        <v>5753.1668335368522</v>
      </c>
      <c r="J40" s="72">
        <f>SUM('DTOC Backsheet'!$J222:$M222)</f>
        <v>90893</v>
      </c>
      <c r="K40" s="81">
        <f>VLOOKUP($E40,'Population 18+ (2014)'!$D$11:$I$188,K$10,0)</f>
        <v>2192399.3460000004</v>
      </c>
      <c r="L40" s="74">
        <f t="shared" si="1"/>
        <v>4145.8231670171272</v>
      </c>
      <c r="M40" s="72">
        <f>SUM('DTOC Backsheet'!$J35:$M35)</f>
        <v>166060</v>
      </c>
      <c r="N40" s="81">
        <f>VLOOKUP($E40,'Population 18+ (2014)'!$D$11:$I$188,N$10,0)</f>
        <v>2192399.3460000004</v>
      </c>
      <c r="O40" s="74">
        <f t="shared" si="2"/>
        <v>7574.3500062146059</v>
      </c>
      <c r="S40" s="26"/>
    </row>
    <row r="41" spans="1:19" ht="16.5" customHeight="1">
      <c r="A41" s="26"/>
      <c r="B41" s="42" t="s">
        <v>20</v>
      </c>
      <c r="C41" s="43"/>
      <c r="D41" s="45" t="s">
        <v>64</v>
      </c>
      <c r="E41" s="56" t="s">
        <v>63</v>
      </c>
      <c r="F41" s="57" t="s">
        <v>64</v>
      </c>
      <c r="G41" s="72">
        <f>SUM('DTOC Backsheet'!$F36:$I36)</f>
        <v>174981</v>
      </c>
      <c r="H41" s="73">
        <f>VLOOKUP($E41,'Population 18+ (2014)'!$D$11:$I$188,H$10,0)</f>
        <v>6746241.0499999998</v>
      </c>
      <c r="I41" s="74">
        <f t="shared" si="0"/>
        <v>2593.7555255307698</v>
      </c>
      <c r="J41" s="72">
        <f>SUM('DTOC Backsheet'!$J223:$M223)</f>
        <v>170903.43511343616</v>
      </c>
      <c r="K41" s="81">
        <f>VLOOKUP($E41,'Population 18+ (2014)'!$D$11:$I$188,K$10,0)</f>
        <v>6850308.9450000003</v>
      </c>
      <c r="L41" s="74">
        <f t="shared" si="1"/>
        <v>2494.8281381991915</v>
      </c>
      <c r="M41" s="72">
        <f>SUM('DTOC Backsheet'!$J36:$M36)</f>
        <v>191266</v>
      </c>
      <c r="N41" s="81">
        <f>VLOOKUP($E41,'Population 18+ (2014)'!$D$11:$I$188,N$10,0)</f>
        <v>6850308.9450000003</v>
      </c>
      <c r="O41" s="74">
        <f t="shared" si="2"/>
        <v>2792.0784527477977</v>
      </c>
      <c r="S41" s="26"/>
    </row>
    <row r="42" spans="1:19" ht="16.5" customHeight="1">
      <c r="A42" s="26"/>
      <c r="B42" s="42" t="s">
        <v>20</v>
      </c>
      <c r="C42" s="43" t="s">
        <v>36</v>
      </c>
      <c r="D42" s="45" t="s">
        <v>64</v>
      </c>
      <c r="E42" s="56" t="s">
        <v>65</v>
      </c>
      <c r="F42" s="57" t="s">
        <v>66</v>
      </c>
      <c r="G42" s="72">
        <f>SUM('DTOC Backsheet'!$F37:$I37)</f>
        <v>3512</v>
      </c>
      <c r="H42" s="73">
        <f>VLOOKUP($E42,'Population 18+ (2014)'!$D$11:$I$188,H$10,0)</f>
        <v>142332.861</v>
      </c>
      <c r="I42" s="74">
        <f t="shared" si="0"/>
        <v>2467.4554950455185</v>
      </c>
      <c r="J42" s="72">
        <f>SUM('DTOC Backsheet'!$J224:$M224)</f>
        <v>7158</v>
      </c>
      <c r="K42" s="81">
        <f>VLOOKUP($E42,'Population 18+ (2014)'!$D$11:$I$188,K$10,0)</f>
        <v>145248.72400000005</v>
      </c>
      <c r="L42" s="74">
        <f t="shared" si="1"/>
        <v>4928.0983700758698</v>
      </c>
      <c r="M42" s="72">
        <f>SUM('DTOC Backsheet'!$J37:$M37)</f>
        <v>3544</v>
      </c>
      <c r="N42" s="81">
        <f>VLOOKUP($E42,'Population 18+ (2014)'!$D$11:$I$188,N$10,0)</f>
        <v>145248.72400000005</v>
      </c>
      <c r="O42" s="74">
        <f t="shared" si="2"/>
        <v>2439.9525878106847</v>
      </c>
      <c r="S42" s="26"/>
    </row>
    <row r="43" spans="1:19" ht="16.5" customHeight="1">
      <c r="A43" s="26"/>
      <c r="B43" s="42" t="s">
        <v>20</v>
      </c>
      <c r="C43" s="43" t="s">
        <v>36</v>
      </c>
      <c r="D43" s="45" t="s">
        <v>64</v>
      </c>
      <c r="E43" s="56" t="s">
        <v>67</v>
      </c>
      <c r="F43" s="57" t="s">
        <v>68</v>
      </c>
      <c r="G43" s="72">
        <f>SUM('DTOC Backsheet'!$F38:$I38)</f>
        <v>7726</v>
      </c>
      <c r="H43" s="73">
        <f>VLOOKUP($E43,'Population 18+ (2014)'!$D$11:$I$188,H$10,0)</f>
        <v>292420.44399999996</v>
      </c>
      <c r="I43" s="74">
        <f t="shared" si="0"/>
        <v>2642.086132664514</v>
      </c>
      <c r="J43" s="72">
        <f>SUM('DTOC Backsheet'!$J225:$M225)</f>
        <v>7563.64</v>
      </c>
      <c r="K43" s="81">
        <f>VLOOKUP($E43,'Population 18+ (2014)'!$D$11:$I$188,K$10,0)</f>
        <v>297186.81900000002</v>
      </c>
      <c r="L43" s="74">
        <f t="shared" si="1"/>
        <v>2545.0792284297104</v>
      </c>
      <c r="M43" s="72">
        <f>SUM('DTOC Backsheet'!$J38:$M38)</f>
        <v>10210</v>
      </c>
      <c r="N43" s="81">
        <f>VLOOKUP($E43,'Population 18+ (2014)'!$D$11:$I$188,N$10,0)</f>
        <v>297186.81900000002</v>
      </c>
      <c r="O43" s="74">
        <f t="shared" si="2"/>
        <v>3435.5494077279377</v>
      </c>
      <c r="S43" s="26"/>
    </row>
    <row r="44" spans="1:19" ht="16.5" customHeight="1">
      <c r="A44" s="26"/>
      <c r="B44" s="42" t="s">
        <v>16</v>
      </c>
      <c r="C44" s="43" t="s">
        <v>28</v>
      </c>
      <c r="D44" s="45" t="s">
        <v>42</v>
      </c>
      <c r="E44" s="56" t="s">
        <v>69</v>
      </c>
      <c r="F44" s="57" t="s">
        <v>70</v>
      </c>
      <c r="G44" s="72">
        <f>SUM('DTOC Backsheet'!$F39:$I39)</f>
        <v>1568</v>
      </c>
      <c r="H44" s="73">
        <f>VLOOKUP($E44,'Population 18+ (2014)'!$D$11:$I$188,H$10,0)</f>
        <v>189705.06899999999</v>
      </c>
      <c r="I44" s="74">
        <f t="shared" si="0"/>
        <v>826.5461794276041</v>
      </c>
      <c r="J44" s="72">
        <f>SUM('DTOC Backsheet'!$J226:$M226)</f>
        <v>1113</v>
      </c>
      <c r="K44" s="81">
        <f>VLOOKUP($E44,'Population 18+ (2014)'!$D$11:$I$188,K$10,0)</f>
        <v>191169.14699999991</v>
      </c>
      <c r="L44" s="74">
        <f t="shared" si="1"/>
        <v>582.20691856725216</v>
      </c>
      <c r="M44" s="72">
        <f>SUM('DTOC Backsheet'!$J39:$M39)</f>
        <v>2429</v>
      </c>
      <c r="N44" s="81">
        <f>VLOOKUP($E44,'Population 18+ (2014)'!$D$11:$I$188,N$10,0)</f>
        <v>191169.14699999991</v>
      </c>
      <c r="O44" s="74">
        <f t="shared" si="2"/>
        <v>1270.6025203951981</v>
      </c>
      <c r="S44" s="26"/>
    </row>
    <row r="45" spans="1:19" ht="16.5" customHeight="1">
      <c r="A45" s="26"/>
      <c r="B45" s="42" t="s">
        <v>22</v>
      </c>
      <c r="C45" s="43" t="s">
        <v>40</v>
      </c>
      <c r="D45" s="45" t="s">
        <v>60</v>
      </c>
      <c r="E45" s="56" t="s">
        <v>71</v>
      </c>
      <c r="F45" s="57" t="s">
        <v>72</v>
      </c>
      <c r="G45" s="72">
        <f>SUM('DTOC Backsheet'!$F40:$I40)</f>
        <v>4226</v>
      </c>
      <c r="H45" s="73">
        <f>VLOOKUP($E45,'Population 18+ (2014)'!$D$11:$I$188,H$10,0)</f>
        <v>148888.21699999998</v>
      </c>
      <c r="I45" s="74">
        <f t="shared" si="0"/>
        <v>2838.3710176339882</v>
      </c>
      <c r="J45" s="72">
        <f>SUM('DTOC Backsheet'!$J227:$M227)</f>
        <v>3764</v>
      </c>
      <c r="K45" s="81">
        <f>VLOOKUP($E45,'Population 18+ (2014)'!$D$11:$I$188,K$10,0)</f>
        <v>149867.63999999998</v>
      </c>
      <c r="L45" s="74">
        <f t="shared" si="1"/>
        <v>2511.5495246338705</v>
      </c>
      <c r="M45" s="72">
        <f>SUM('DTOC Backsheet'!$J40:$M40)</f>
        <v>4644</v>
      </c>
      <c r="N45" s="81">
        <f>VLOOKUP($E45,'Population 18+ (2014)'!$D$11:$I$188,N$10,0)</f>
        <v>149867.63999999998</v>
      </c>
      <c r="O45" s="74">
        <f t="shared" si="2"/>
        <v>3098.7343231667628</v>
      </c>
      <c r="S45" s="26"/>
    </row>
    <row r="46" spans="1:19" ht="16.5" customHeight="1">
      <c r="A46" s="26"/>
      <c r="B46" s="42" t="s">
        <v>18</v>
      </c>
      <c r="C46" s="43" t="s">
        <v>34</v>
      </c>
      <c r="D46" s="45" t="s">
        <v>52</v>
      </c>
      <c r="E46" s="56" t="s">
        <v>73</v>
      </c>
      <c r="F46" s="57" t="s">
        <v>74</v>
      </c>
      <c r="G46" s="72">
        <f>SUM('DTOC Backsheet'!$F41:$I41)</f>
        <v>3748</v>
      </c>
      <c r="H46" s="73">
        <f>VLOOKUP($E46,'Population 18+ (2014)'!$D$11:$I$188,H$10,0)</f>
        <v>128398.78199999999</v>
      </c>
      <c r="I46" s="74">
        <f t="shared" si="0"/>
        <v>2919.0308051364541</v>
      </c>
      <c r="J46" s="72">
        <f>SUM('DTOC Backsheet'!$J228:$M228)</f>
        <v>3722</v>
      </c>
      <c r="K46" s="81">
        <f>VLOOKUP($E46,'Population 18+ (2014)'!$D$11:$I$188,K$10,0)</f>
        <v>130162.64299999998</v>
      </c>
      <c r="L46" s="74">
        <f t="shared" si="1"/>
        <v>2859.4994033733628</v>
      </c>
      <c r="M46" s="72">
        <f>SUM('DTOC Backsheet'!$J41:$M41)</f>
        <v>4664</v>
      </c>
      <c r="N46" s="81">
        <f>VLOOKUP($E46,'Population 18+ (2014)'!$D$11:$I$188,N$10,0)</f>
        <v>130162.64299999998</v>
      </c>
      <c r="O46" s="74">
        <f t="shared" si="2"/>
        <v>3583.2093544689324</v>
      </c>
      <c r="S46" s="26"/>
    </row>
    <row r="47" spans="1:19" ht="16.5" customHeight="1">
      <c r="A47" s="26"/>
      <c r="B47" s="42" t="s">
        <v>20</v>
      </c>
      <c r="C47" s="43" t="s">
        <v>36</v>
      </c>
      <c r="D47" s="45" t="s">
        <v>64</v>
      </c>
      <c r="E47" s="56" t="s">
        <v>75</v>
      </c>
      <c r="F47" s="57" t="s">
        <v>76</v>
      </c>
      <c r="G47" s="72">
        <f>SUM('DTOC Backsheet'!$F42:$I42)</f>
        <v>6998</v>
      </c>
      <c r="H47" s="73">
        <f>VLOOKUP($E47,'Population 18+ (2014)'!$D$11:$I$188,H$10,0)</f>
        <v>186107.55199999997</v>
      </c>
      <c r="I47" s="74">
        <f t="shared" si="0"/>
        <v>3760.1913113122891</v>
      </c>
      <c r="J47" s="72">
        <f>SUM('DTOC Backsheet'!$J229:$M229)</f>
        <v>6508</v>
      </c>
      <c r="K47" s="81">
        <f>VLOOKUP($E47,'Population 18+ (2014)'!$D$11:$I$188,K$10,0)</f>
        <v>188029.73499999993</v>
      </c>
      <c r="L47" s="74">
        <f t="shared" si="1"/>
        <v>3461.1546944955289</v>
      </c>
      <c r="M47" s="72">
        <f>SUM('DTOC Backsheet'!$J42:$M42)</f>
        <v>6308</v>
      </c>
      <c r="N47" s="81">
        <f>VLOOKUP($E47,'Population 18+ (2014)'!$D$11:$I$188,N$10,0)</f>
        <v>188029.73499999993</v>
      </c>
      <c r="O47" s="74">
        <f t="shared" si="2"/>
        <v>3354.7885391637674</v>
      </c>
      <c r="S47" s="26"/>
    </row>
    <row r="48" spans="1:19" ht="16.5" customHeight="1">
      <c r="A48" s="26"/>
      <c r="B48" s="42" t="s">
        <v>18</v>
      </c>
      <c r="C48" s="43" t="s">
        <v>32</v>
      </c>
      <c r="D48" s="45" t="s">
        <v>50</v>
      </c>
      <c r="E48" s="56" t="s">
        <v>77</v>
      </c>
      <c r="F48" s="57" t="s">
        <v>78</v>
      </c>
      <c r="G48" s="72">
        <f>SUM('DTOC Backsheet'!$F43:$I43)</f>
        <v>54554</v>
      </c>
      <c r="H48" s="73">
        <f>VLOOKUP($E48,'Population 18+ (2014)'!$D$11:$I$188,H$10,0)</f>
        <v>828957.01099999982</v>
      </c>
      <c r="I48" s="74">
        <f t="shared" si="0"/>
        <v>6581.0409075604048</v>
      </c>
      <c r="J48" s="72">
        <f>SUM('DTOC Backsheet'!$J230:$M230)</f>
        <v>45667</v>
      </c>
      <c r="K48" s="81">
        <f>VLOOKUP($E48,'Population 18+ (2014)'!$D$11:$I$188,K$10,0)</f>
        <v>837047.55599999952</v>
      </c>
      <c r="L48" s="74">
        <f t="shared" si="1"/>
        <v>5455.7234738524248</v>
      </c>
      <c r="M48" s="72">
        <f>SUM('DTOC Backsheet'!$J43:$M43)</f>
        <v>58379</v>
      </c>
      <c r="N48" s="81">
        <f>VLOOKUP($E48,'Population 18+ (2014)'!$D$11:$I$188,N$10,0)</f>
        <v>837047.55599999952</v>
      </c>
      <c r="O48" s="74">
        <f t="shared" si="2"/>
        <v>6974.3946543462625</v>
      </c>
      <c r="S48" s="26"/>
    </row>
    <row r="49" spans="1:19" ht="16.5" customHeight="1">
      <c r="A49" s="26"/>
      <c r="B49" s="42" t="s">
        <v>16</v>
      </c>
      <c r="C49" s="43" t="s">
        <v>26</v>
      </c>
      <c r="D49" s="45" t="s">
        <v>467</v>
      </c>
      <c r="E49" s="56" t="s">
        <v>79</v>
      </c>
      <c r="F49" s="57" t="s">
        <v>80</v>
      </c>
      <c r="G49" s="72">
        <f>SUM('DTOC Backsheet'!$F44:$I44)</f>
        <v>4440</v>
      </c>
      <c r="H49" s="73">
        <f>VLOOKUP($E49,'Population 18+ (2014)'!$D$11:$I$188,H$10,0)</f>
        <v>108565.24699999996</v>
      </c>
      <c r="I49" s="74">
        <f t="shared" si="0"/>
        <v>4089.7065338045072</v>
      </c>
      <c r="J49" s="72">
        <f>SUM('DTOC Backsheet'!$J231:$M231)</f>
        <v>4365</v>
      </c>
      <c r="K49" s="81">
        <f>VLOOKUP($E49,'Population 18+ (2014)'!$D$11:$I$188,K$10,0)</f>
        <v>108563.04199999997</v>
      </c>
      <c r="L49" s="74">
        <f t="shared" si="1"/>
        <v>4020.7053151660962</v>
      </c>
      <c r="M49" s="72">
        <f>SUM('DTOC Backsheet'!$J44:$M44)</f>
        <v>4758</v>
      </c>
      <c r="N49" s="81">
        <f>VLOOKUP($E49,'Population 18+ (2014)'!$D$11:$I$188,N$10,0)</f>
        <v>108563.04199999997</v>
      </c>
      <c r="O49" s="74">
        <f t="shared" si="2"/>
        <v>4382.7069620985758</v>
      </c>
      <c r="S49" s="26"/>
    </row>
    <row r="50" spans="1:19" ht="16.5" customHeight="1">
      <c r="A50" s="26"/>
      <c r="B50" s="42" t="s">
        <v>16</v>
      </c>
      <c r="C50" s="43" t="s">
        <v>26</v>
      </c>
      <c r="D50" s="45" t="s">
        <v>467</v>
      </c>
      <c r="E50" s="56" t="s">
        <v>81</v>
      </c>
      <c r="F50" s="57" t="s">
        <v>82</v>
      </c>
      <c r="G50" s="72">
        <f>SUM('DTOC Backsheet'!$F45:$I45)</f>
        <v>4409</v>
      </c>
      <c r="H50" s="73">
        <f>VLOOKUP($E50,'Population 18+ (2014)'!$D$11:$I$188,H$10,0)</f>
        <v>111499.57699999999</v>
      </c>
      <c r="I50" s="74">
        <f t="shared" si="0"/>
        <v>3954.2750911063995</v>
      </c>
      <c r="J50" s="72">
        <f>SUM('DTOC Backsheet'!$J232:$M232)</f>
        <v>4346</v>
      </c>
      <c r="K50" s="81">
        <f>VLOOKUP($E50,'Population 18+ (2014)'!$D$11:$I$188,K$10,0)</f>
        <v>111239.89699999998</v>
      </c>
      <c r="L50" s="74">
        <f t="shared" si="1"/>
        <v>3906.8716505553762</v>
      </c>
      <c r="M50" s="72">
        <f>SUM('DTOC Backsheet'!$J45:$M45)</f>
        <v>5533</v>
      </c>
      <c r="N50" s="81">
        <f>VLOOKUP($E50,'Population 18+ (2014)'!$D$11:$I$188,N$10,0)</f>
        <v>111239.89699999998</v>
      </c>
      <c r="O50" s="74">
        <f t="shared" si="2"/>
        <v>4973.9348464157611</v>
      </c>
      <c r="S50" s="26"/>
    </row>
    <row r="51" spans="1:19" ht="16.5" customHeight="1">
      <c r="A51" s="26"/>
      <c r="B51" s="42" t="s">
        <v>16</v>
      </c>
      <c r="C51" s="43" t="s">
        <v>26</v>
      </c>
      <c r="D51" s="45" t="s">
        <v>466</v>
      </c>
      <c r="E51" s="56" t="s">
        <v>83</v>
      </c>
      <c r="F51" s="57" t="s">
        <v>84</v>
      </c>
      <c r="G51" s="72">
        <f>SUM('DTOC Backsheet'!$F46:$I46)</f>
        <v>8125</v>
      </c>
      <c r="H51" s="73">
        <f>VLOOKUP($E51,'Population 18+ (2014)'!$D$11:$I$188,H$10,0)</f>
        <v>215618.79699999993</v>
      </c>
      <c r="I51" s="74">
        <f t="shared" si="0"/>
        <v>3768.224344559349</v>
      </c>
      <c r="J51" s="72">
        <f>SUM('DTOC Backsheet'!$J233:$M233)</f>
        <v>3692</v>
      </c>
      <c r="K51" s="81">
        <f>VLOOKUP($E51,'Population 18+ (2014)'!$D$11:$I$188,K$10,0)</f>
        <v>216626.82900000003</v>
      </c>
      <c r="L51" s="74">
        <f t="shared" si="1"/>
        <v>1704.3133655434708</v>
      </c>
      <c r="M51" s="72">
        <f>SUM('DTOC Backsheet'!$J46:$M46)</f>
        <v>10994</v>
      </c>
      <c r="N51" s="81">
        <f>VLOOKUP($E51,'Population 18+ (2014)'!$D$11:$I$188,N$10,0)</f>
        <v>216626.82900000003</v>
      </c>
      <c r="O51" s="74">
        <f t="shared" si="2"/>
        <v>5075.0869828778214</v>
      </c>
      <c r="S51" s="26"/>
    </row>
    <row r="52" spans="1:19" ht="16.5" customHeight="1">
      <c r="A52" s="26"/>
      <c r="B52" s="42" t="s">
        <v>22</v>
      </c>
      <c r="C52" s="43" t="s">
        <v>40</v>
      </c>
      <c r="D52" s="45" t="s">
        <v>62</v>
      </c>
      <c r="E52" s="56" t="s">
        <v>85</v>
      </c>
      <c r="F52" s="57" t="s">
        <v>86</v>
      </c>
      <c r="G52" s="72">
        <f>SUM('DTOC Backsheet'!$F47:$I47)</f>
        <v>14258</v>
      </c>
      <c r="H52" s="73">
        <f>VLOOKUP($E52,'Population 18+ (2014)'!$D$11:$I$188,H$10,0)</f>
        <v>281118.04100000008</v>
      </c>
      <c r="I52" s="74">
        <f t="shared" si="0"/>
        <v>5071.8907791478223</v>
      </c>
      <c r="J52" s="72">
        <f>SUM('DTOC Backsheet'!$J234:$M234)</f>
        <v>13746</v>
      </c>
      <c r="K52" s="81">
        <f>VLOOKUP($E52,'Population 18+ (2014)'!$D$11:$I$188,K$10,0)</f>
        <v>284196.36499999993</v>
      </c>
      <c r="L52" s="74">
        <f t="shared" si="1"/>
        <v>4836.7965579010843</v>
      </c>
      <c r="M52" s="72">
        <f>SUM('DTOC Backsheet'!$J47:$M47)</f>
        <v>16940</v>
      </c>
      <c r="N52" s="81">
        <f>VLOOKUP($E52,'Population 18+ (2014)'!$D$11:$I$188,N$10,0)</f>
        <v>284196.36499999993</v>
      </c>
      <c r="O52" s="74">
        <f t="shared" si="2"/>
        <v>5960.6673716604382</v>
      </c>
      <c r="S52" s="26"/>
    </row>
    <row r="53" spans="1:19" ht="16.5" customHeight="1">
      <c r="A53" s="26"/>
      <c r="B53" s="42" t="s">
        <v>22</v>
      </c>
      <c r="C53" s="43" t="s">
        <v>38</v>
      </c>
      <c r="D53" s="45" t="s">
        <v>60</v>
      </c>
      <c r="E53" s="56" t="s">
        <v>87</v>
      </c>
      <c r="F53" s="57" t="s">
        <v>88</v>
      </c>
      <c r="G53" s="72">
        <f>SUM('DTOC Backsheet'!$F48:$I48)</f>
        <v>3840</v>
      </c>
      <c r="H53" s="73">
        <f>VLOOKUP($E53,'Population 18+ (2014)'!$D$11:$I$188,H$10,0)</f>
        <v>91176.369000000006</v>
      </c>
      <c r="I53" s="74">
        <f t="shared" si="0"/>
        <v>4211.6175957829601</v>
      </c>
      <c r="J53" s="72">
        <f>SUM('DTOC Backsheet'!$J235:$M235)</f>
        <v>3530</v>
      </c>
      <c r="K53" s="81">
        <f>VLOOKUP($E53,'Population 18+ (2014)'!$D$11:$I$188,K$10,0)</f>
        <v>92212.545000000056</v>
      </c>
      <c r="L53" s="74">
        <f t="shared" si="1"/>
        <v>3828.1125415202432</v>
      </c>
      <c r="M53" s="72">
        <f>SUM('DTOC Backsheet'!$J48:$M48)</f>
        <v>5249</v>
      </c>
      <c r="N53" s="81">
        <f>VLOOKUP($E53,'Population 18+ (2014)'!$D$11:$I$188,N$10,0)</f>
        <v>92212.545000000056</v>
      </c>
      <c r="O53" s="74">
        <f t="shared" si="2"/>
        <v>5692.2840596146616</v>
      </c>
      <c r="S53" s="26"/>
    </row>
    <row r="54" spans="1:19" ht="16.5" customHeight="1">
      <c r="A54" s="26"/>
      <c r="B54" s="42" t="s">
        <v>16</v>
      </c>
      <c r="C54" s="43" t="s">
        <v>28</v>
      </c>
      <c r="D54" s="45" t="s">
        <v>42</v>
      </c>
      <c r="E54" s="56" t="s">
        <v>89</v>
      </c>
      <c r="F54" s="57" t="s">
        <v>90</v>
      </c>
      <c r="G54" s="72">
        <f>SUM('DTOC Backsheet'!$F49:$I49)</f>
        <v>4907</v>
      </c>
      <c r="H54" s="73">
        <f>VLOOKUP($E54,'Population 18+ (2014)'!$D$11:$I$188,H$10,0)</f>
        <v>391783.7950000001</v>
      </c>
      <c r="I54" s="74">
        <f t="shared" si="0"/>
        <v>1252.4765093972298</v>
      </c>
      <c r="J54" s="72">
        <f>SUM('DTOC Backsheet'!$J236:$M236)</f>
        <v>5372</v>
      </c>
      <c r="K54" s="81">
        <f>VLOOKUP($E54,'Population 18+ (2014)'!$D$11:$I$188,K$10,0)</f>
        <v>394214.85999999987</v>
      </c>
      <c r="L54" s="74">
        <f t="shared" si="1"/>
        <v>1362.7086508103732</v>
      </c>
      <c r="M54" s="72">
        <f>SUM('DTOC Backsheet'!$J49:$M49)</f>
        <v>5568</v>
      </c>
      <c r="N54" s="81">
        <f>VLOOKUP($E54,'Population 18+ (2014)'!$D$11:$I$188,N$10,0)</f>
        <v>394214.85999999987</v>
      </c>
      <c r="O54" s="74">
        <f t="shared" si="2"/>
        <v>1412.4277304006253</v>
      </c>
      <c r="S54" s="26"/>
    </row>
    <row r="55" spans="1:19" ht="16.5" customHeight="1">
      <c r="A55" s="26"/>
      <c r="B55" s="42" t="s">
        <v>20</v>
      </c>
      <c r="C55" s="43" t="s">
        <v>36</v>
      </c>
      <c r="D55" s="45" t="s">
        <v>64</v>
      </c>
      <c r="E55" s="56" t="s">
        <v>91</v>
      </c>
      <c r="F55" s="57" t="s">
        <v>92</v>
      </c>
      <c r="G55" s="72">
        <f>SUM('DTOC Backsheet'!$F50:$I50)</f>
        <v>9825</v>
      </c>
      <c r="H55" s="73">
        <f>VLOOKUP($E55,'Population 18+ (2014)'!$D$11:$I$188,H$10,0)</f>
        <v>251408.55900000001</v>
      </c>
      <c r="I55" s="74">
        <f t="shared" si="0"/>
        <v>3907.9815098896452</v>
      </c>
      <c r="J55" s="72">
        <f>SUM('DTOC Backsheet'!$J237:$M237)</f>
        <v>10440</v>
      </c>
      <c r="K55" s="81">
        <f>VLOOKUP($E55,'Population 18+ (2014)'!$D$11:$I$188,K$10,0)</f>
        <v>254893.39100000003</v>
      </c>
      <c r="L55" s="74">
        <f t="shared" si="1"/>
        <v>4095.830009182152</v>
      </c>
      <c r="M55" s="72">
        <f>SUM('DTOC Backsheet'!$J50:$M50)</f>
        <v>9638</v>
      </c>
      <c r="N55" s="81">
        <f>VLOOKUP($E55,'Population 18+ (2014)'!$D$11:$I$188,N$10,0)</f>
        <v>254893.39100000003</v>
      </c>
      <c r="O55" s="74">
        <f t="shared" si="2"/>
        <v>3781.1886617334844</v>
      </c>
      <c r="S55" s="26"/>
    </row>
    <row r="56" spans="1:19" ht="16.5" customHeight="1">
      <c r="A56" s="26"/>
      <c r="B56" s="42" t="s">
        <v>22</v>
      </c>
      <c r="C56" s="43" t="s">
        <v>38</v>
      </c>
      <c r="D56" s="45" t="s">
        <v>58</v>
      </c>
      <c r="E56" s="56" t="s">
        <v>93</v>
      </c>
      <c r="F56" s="57" t="s">
        <v>94</v>
      </c>
      <c r="G56" s="72">
        <f>SUM('DTOC Backsheet'!$F51:$I51)</f>
        <v>9663</v>
      </c>
      <c r="H56" s="73">
        <f>VLOOKUP($E56,'Population 18+ (2014)'!$D$11:$I$188,H$10,0)</f>
        <v>233156.93499999991</v>
      </c>
      <c r="I56" s="74">
        <f t="shared" si="0"/>
        <v>4144.4188653449246</v>
      </c>
      <c r="J56" s="72">
        <f>SUM('DTOC Backsheet'!$J238:$M238)</f>
        <v>6253.5</v>
      </c>
      <c r="K56" s="81">
        <f>VLOOKUP($E56,'Population 18+ (2014)'!$D$11:$I$188,K$10,0)</f>
        <v>235416.23899999991</v>
      </c>
      <c r="L56" s="74">
        <f t="shared" si="1"/>
        <v>2656.3588079410283</v>
      </c>
      <c r="M56" s="72">
        <f>SUM('DTOC Backsheet'!$J51:$M51)</f>
        <v>14716</v>
      </c>
      <c r="N56" s="81">
        <f>VLOOKUP($E56,'Population 18+ (2014)'!$D$11:$I$188,N$10,0)</f>
        <v>235416.23899999991</v>
      </c>
      <c r="O56" s="74">
        <f t="shared" si="2"/>
        <v>6251.0556036875623</v>
      </c>
      <c r="S56" s="26"/>
    </row>
    <row r="57" spans="1:19" ht="16.5" customHeight="1">
      <c r="A57" s="26"/>
      <c r="B57" s="42" t="s">
        <v>22</v>
      </c>
      <c r="C57" s="43" t="s">
        <v>40</v>
      </c>
      <c r="D57" s="45" t="s">
        <v>56</v>
      </c>
      <c r="E57" s="56" t="s">
        <v>95</v>
      </c>
      <c r="F57" s="57" t="s">
        <v>96</v>
      </c>
      <c r="G57" s="72">
        <f>SUM('DTOC Backsheet'!$F52:$I52)</f>
        <v>25981</v>
      </c>
      <c r="H57" s="73">
        <f>VLOOKUP($E57,'Population 18+ (2014)'!$D$11:$I$188,H$10,0)</f>
        <v>355537.5830000001</v>
      </c>
      <c r="I57" s="74">
        <f t="shared" si="0"/>
        <v>7307.525629435353</v>
      </c>
      <c r="J57" s="72">
        <f>SUM('DTOC Backsheet'!$J239:$M239)</f>
        <v>21562</v>
      </c>
      <c r="K57" s="81">
        <f>VLOOKUP($E57,'Population 18+ (2014)'!$D$11:$I$188,K$10,0)</f>
        <v>359707.38400000002</v>
      </c>
      <c r="L57" s="74">
        <f t="shared" si="1"/>
        <v>5994.3167583126396</v>
      </c>
      <c r="M57" s="72">
        <f>SUM('DTOC Backsheet'!$J52:$M52)</f>
        <v>20044</v>
      </c>
      <c r="N57" s="81">
        <f>VLOOKUP($E57,'Population 18+ (2014)'!$D$11:$I$188,N$10,0)</f>
        <v>359707.38400000002</v>
      </c>
      <c r="O57" s="74">
        <f t="shared" si="2"/>
        <v>5572.3070727955919</v>
      </c>
      <c r="S57" s="26"/>
    </row>
    <row r="58" spans="1:19" ht="16.5" customHeight="1">
      <c r="A58" s="26"/>
      <c r="B58" s="42" t="s">
        <v>20</v>
      </c>
      <c r="C58" s="43" t="s">
        <v>36</v>
      </c>
      <c r="D58" s="45" t="s">
        <v>64</v>
      </c>
      <c r="E58" s="56" t="s">
        <v>97</v>
      </c>
      <c r="F58" s="57" t="s">
        <v>98</v>
      </c>
      <c r="G58" s="72">
        <f>SUM('DTOC Backsheet'!$F53:$I53)</f>
        <v>3957</v>
      </c>
      <c r="H58" s="73">
        <f>VLOOKUP($E58,'Population 18+ (2014)'!$D$11:$I$188,H$10,0)</f>
        <v>252667.712</v>
      </c>
      <c r="I58" s="74">
        <f t="shared" si="0"/>
        <v>1566.0885075810559</v>
      </c>
      <c r="J58" s="72">
        <f>SUM('DTOC Backsheet'!$J240:$M240)</f>
        <v>3774.6115</v>
      </c>
      <c r="K58" s="81">
        <f>VLOOKUP($E58,'Population 18+ (2014)'!$D$11:$I$188,K$10,0)</f>
        <v>255395.77900000004</v>
      </c>
      <c r="L58" s="74">
        <f t="shared" si="1"/>
        <v>1477.9459217295832</v>
      </c>
      <c r="M58" s="72">
        <f>SUM('DTOC Backsheet'!$J53:$M53)</f>
        <v>6435</v>
      </c>
      <c r="N58" s="81">
        <f>VLOOKUP($E58,'Population 18+ (2014)'!$D$11:$I$188,N$10,0)</f>
        <v>255395.77900000004</v>
      </c>
      <c r="O58" s="74">
        <f t="shared" si="2"/>
        <v>2519.6187756885356</v>
      </c>
      <c r="S58" s="26"/>
    </row>
    <row r="59" spans="1:19" ht="16.5" customHeight="1">
      <c r="A59" s="26"/>
      <c r="B59" s="42" t="s">
        <v>22</v>
      </c>
      <c r="C59" s="43" t="s">
        <v>38</v>
      </c>
      <c r="D59" s="45" t="s">
        <v>60</v>
      </c>
      <c r="E59" s="56" t="s">
        <v>99</v>
      </c>
      <c r="F59" s="57" t="s">
        <v>100</v>
      </c>
      <c r="G59" s="72">
        <f>SUM('DTOC Backsheet'!$F54:$I54)</f>
        <v>13332</v>
      </c>
      <c r="H59" s="73">
        <f>VLOOKUP($E59,'Population 18+ (2014)'!$D$11:$I$188,H$10,0)</f>
        <v>406541.61300000001</v>
      </c>
      <c r="I59" s="74">
        <f t="shared" si="0"/>
        <v>3279.3690913013615</v>
      </c>
      <c r="J59" s="72">
        <f>SUM('DTOC Backsheet'!$J241:$M241)</f>
        <v>12041</v>
      </c>
      <c r="K59" s="81">
        <f>VLOOKUP($E59,'Population 18+ (2014)'!$D$11:$I$188,K$10,0)</f>
        <v>410064.29400000011</v>
      </c>
      <c r="L59" s="74">
        <f t="shared" si="1"/>
        <v>2936.3688026931691</v>
      </c>
      <c r="M59" s="72">
        <f>SUM('DTOC Backsheet'!$J54:$M54)</f>
        <v>13942</v>
      </c>
      <c r="N59" s="81">
        <f>VLOOKUP($E59,'Population 18+ (2014)'!$D$11:$I$188,N$10,0)</f>
        <v>410064.29400000011</v>
      </c>
      <c r="O59" s="74">
        <f t="shared" si="2"/>
        <v>3399.9546422347116</v>
      </c>
      <c r="S59" s="26"/>
    </row>
    <row r="60" spans="1:19" ht="16.5" customHeight="1">
      <c r="A60" s="26"/>
      <c r="B60" s="42" t="s">
        <v>16</v>
      </c>
      <c r="C60" s="43" t="s">
        <v>26</v>
      </c>
      <c r="D60" s="45" t="s">
        <v>466</v>
      </c>
      <c r="E60" s="56" t="s">
        <v>101</v>
      </c>
      <c r="F60" s="57" t="s">
        <v>102</v>
      </c>
      <c r="G60" s="72">
        <f>SUM('DTOC Backsheet'!$F55:$I55)</f>
        <v>5680</v>
      </c>
      <c r="H60" s="73">
        <f>VLOOKUP($E60,'Population 18+ (2014)'!$D$11:$I$188,H$10,0)</f>
        <v>145603.79599999994</v>
      </c>
      <c r="I60" s="74">
        <f t="shared" si="0"/>
        <v>3900.9971965291356</v>
      </c>
      <c r="J60" s="72">
        <f>SUM('DTOC Backsheet'!$J242:$M242)</f>
        <v>4259</v>
      </c>
      <c r="K60" s="81">
        <f>VLOOKUP($E60,'Population 18+ (2014)'!$D$11:$I$188,K$10,0)</f>
        <v>146375.50700000001</v>
      </c>
      <c r="L60" s="74">
        <f t="shared" si="1"/>
        <v>2909.6397937668626</v>
      </c>
      <c r="M60" s="72">
        <f>SUM('DTOC Backsheet'!$J55:$M55)</f>
        <v>5980</v>
      </c>
      <c r="N60" s="81">
        <f>VLOOKUP($E60,'Population 18+ (2014)'!$D$11:$I$188,N$10,0)</f>
        <v>146375.50700000001</v>
      </c>
      <c r="O60" s="74">
        <f t="shared" si="2"/>
        <v>4085.3829459323406</v>
      </c>
      <c r="S60" s="26"/>
    </row>
    <row r="61" spans="1:19" ht="16.5" customHeight="1">
      <c r="A61" s="26"/>
      <c r="B61" s="42" t="s">
        <v>16</v>
      </c>
      <c r="C61" s="43" t="s">
        <v>28</v>
      </c>
      <c r="D61" s="45" t="s">
        <v>42</v>
      </c>
      <c r="E61" s="56" t="s">
        <v>103</v>
      </c>
      <c r="F61" s="57" t="s">
        <v>104</v>
      </c>
      <c r="G61" s="72">
        <f>SUM('DTOC Backsheet'!$F56:$I56)</f>
        <v>7035</v>
      </c>
      <c r="H61" s="73">
        <f>VLOOKUP($E61,'Population 18+ (2014)'!$D$11:$I$188,H$10,0)</f>
        <v>162634.21000000005</v>
      </c>
      <c r="I61" s="74">
        <f t="shared" si="0"/>
        <v>4325.6581748698491</v>
      </c>
      <c r="J61" s="72">
        <f>SUM('DTOC Backsheet'!$J243:$M243)</f>
        <v>4824</v>
      </c>
      <c r="K61" s="81">
        <f>VLOOKUP($E61,'Population 18+ (2014)'!$D$11:$I$188,K$10,0)</f>
        <v>163614.50500000003</v>
      </c>
      <c r="L61" s="74">
        <f t="shared" si="1"/>
        <v>2948.3938480882234</v>
      </c>
      <c r="M61" s="72">
        <f>SUM('DTOC Backsheet'!$J56:$M56)</f>
        <v>4467</v>
      </c>
      <c r="N61" s="81">
        <f>VLOOKUP($E61,'Population 18+ (2014)'!$D$11:$I$188,N$10,0)</f>
        <v>163614.50500000003</v>
      </c>
      <c r="O61" s="74">
        <f t="shared" si="2"/>
        <v>2730.1980347035851</v>
      </c>
      <c r="S61" s="26"/>
    </row>
    <row r="62" spans="1:19" ht="16.5" customHeight="1">
      <c r="A62" s="26"/>
      <c r="B62" s="42" t="s">
        <v>18</v>
      </c>
      <c r="C62" s="43" t="s">
        <v>34</v>
      </c>
      <c r="D62" s="45" t="s">
        <v>54</v>
      </c>
      <c r="E62" s="56" t="s">
        <v>105</v>
      </c>
      <c r="F62" s="57" t="s">
        <v>106</v>
      </c>
      <c r="G62" s="72">
        <f>SUM('DTOC Backsheet'!$F57:$I57)</f>
        <v>29366</v>
      </c>
      <c r="H62" s="73">
        <f>VLOOKUP($E62,'Population 18+ (2014)'!$D$11:$I$188,H$10,0)</f>
        <v>513929.17300000001</v>
      </c>
      <c r="I62" s="74">
        <f t="shared" si="0"/>
        <v>5714.0169390617566</v>
      </c>
      <c r="J62" s="72">
        <f>SUM('DTOC Backsheet'!$J244:$M244)</f>
        <v>10886</v>
      </c>
      <c r="K62" s="81">
        <f>VLOOKUP($E62,'Population 18+ (2014)'!$D$11:$I$188,K$10,0)</f>
        <v>519102.67300000001</v>
      </c>
      <c r="L62" s="74">
        <f t="shared" si="1"/>
        <v>2097.080320755736</v>
      </c>
      <c r="M62" s="72">
        <f>SUM('DTOC Backsheet'!$J57:$M57)</f>
        <v>35732</v>
      </c>
      <c r="N62" s="81">
        <f>VLOOKUP($E62,'Population 18+ (2014)'!$D$11:$I$188,N$10,0)</f>
        <v>519102.67300000001</v>
      </c>
      <c r="O62" s="74">
        <f t="shared" si="2"/>
        <v>6883.4166839283453</v>
      </c>
      <c r="S62" s="26"/>
    </row>
    <row r="63" spans="1:19" ht="16.5" customHeight="1">
      <c r="A63" s="26"/>
      <c r="B63" s="42" t="s">
        <v>20</v>
      </c>
      <c r="C63" s="43" t="s">
        <v>36</v>
      </c>
      <c r="D63" s="45" t="s">
        <v>64</v>
      </c>
      <c r="E63" s="56" t="s">
        <v>107</v>
      </c>
      <c r="F63" s="57" t="s">
        <v>108</v>
      </c>
      <c r="G63" s="72">
        <f>SUM('DTOC Backsheet'!$F58:$I58)</f>
        <v>3307</v>
      </c>
      <c r="H63" s="73">
        <f>VLOOKUP($E63,'Population 18+ (2014)'!$D$11:$I$188,H$10,0)</f>
        <v>197218.93899999984</v>
      </c>
      <c r="I63" s="74">
        <f t="shared" si="0"/>
        <v>1676.8166469042826</v>
      </c>
      <c r="J63" s="72">
        <f>SUM('DTOC Backsheet'!$J245:$M245)</f>
        <v>3404</v>
      </c>
      <c r="K63" s="81">
        <f>VLOOKUP($E63,'Population 18+ (2014)'!$D$11:$I$188,K$10,0)</f>
        <v>201830.21499999997</v>
      </c>
      <c r="L63" s="74">
        <f t="shared" si="1"/>
        <v>1686.5661070618196</v>
      </c>
      <c r="M63" s="72">
        <f>SUM('DTOC Backsheet'!$J58:$M58)</f>
        <v>4412</v>
      </c>
      <c r="N63" s="81">
        <f>VLOOKUP($E63,'Population 18+ (2014)'!$D$11:$I$188,N$10,0)</f>
        <v>201830.21499999997</v>
      </c>
      <c r="O63" s="74">
        <f t="shared" si="2"/>
        <v>2185.9957885889389</v>
      </c>
      <c r="S63" s="26"/>
    </row>
    <row r="64" spans="1:19" ht="16.5" customHeight="1">
      <c r="A64" s="26"/>
      <c r="B64" s="42" t="s">
        <v>18</v>
      </c>
      <c r="C64" s="43" t="s">
        <v>34</v>
      </c>
      <c r="D64" s="45" t="s">
        <v>52</v>
      </c>
      <c r="E64" s="56" t="s">
        <v>109</v>
      </c>
      <c r="F64" s="57" t="s">
        <v>110</v>
      </c>
      <c r="G64" s="72">
        <f>SUM('DTOC Backsheet'!$F59:$I59)</f>
        <v>4019</v>
      </c>
      <c r="H64" s="73">
        <f>VLOOKUP($E64,'Population 18+ (2014)'!$D$11:$I$188,H$10,0)</f>
        <v>213870.25899999996</v>
      </c>
      <c r="I64" s="74">
        <f t="shared" si="0"/>
        <v>1879.1766647647819</v>
      </c>
      <c r="J64" s="72">
        <f>SUM('DTOC Backsheet'!$J246:$M246)</f>
        <v>3629</v>
      </c>
      <c r="K64" s="81">
        <f>VLOOKUP($E64,'Population 18+ (2014)'!$D$11:$I$188,K$10,0)</f>
        <v>217109.26700000002</v>
      </c>
      <c r="L64" s="74">
        <f t="shared" si="1"/>
        <v>1671.5085680796847</v>
      </c>
      <c r="M64" s="72">
        <f>SUM('DTOC Backsheet'!$J59:$M59)</f>
        <v>4919</v>
      </c>
      <c r="N64" s="81">
        <f>VLOOKUP($E64,'Population 18+ (2014)'!$D$11:$I$188,N$10,0)</f>
        <v>217109.26700000002</v>
      </c>
      <c r="O64" s="74">
        <f t="shared" si="2"/>
        <v>2265.6794285985034</v>
      </c>
      <c r="S64" s="26"/>
    </row>
    <row r="65" spans="1:19" ht="16.5" customHeight="1">
      <c r="A65" s="26"/>
      <c r="B65" s="42" t="s">
        <v>16</v>
      </c>
      <c r="C65" s="43" t="s">
        <v>26</v>
      </c>
      <c r="D65" s="45" t="s">
        <v>46</v>
      </c>
      <c r="E65" s="56" t="s">
        <v>111</v>
      </c>
      <c r="F65" s="57" t="s">
        <v>112</v>
      </c>
      <c r="G65" s="72">
        <f>SUM('DTOC Backsheet'!$F60:$I60)</f>
        <v>15755</v>
      </c>
      <c r="H65" s="73">
        <f>VLOOKUP($E65,'Population 18+ (2014)'!$D$11:$I$188,H$10,0)</f>
        <v>300465.3110000001</v>
      </c>
      <c r="I65" s="74">
        <f t="shared" si="0"/>
        <v>5243.5337535520011</v>
      </c>
      <c r="J65" s="72">
        <f>SUM('DTOC Backsheet'!$J247:$M247)</f>
        <v>12741</v>
      </c>
      <c r="K65" s="81">
        <f>VLOOKUP($E65,'Population 18+ (2014)'!$D$11:$I$188,K$10,0)</f>
        <v>301877.99099999998</v>
      </c>
      <c r="L65" s="74">
        <f t="shared" si="1"/>
        <v>4220.5793001981392</v>
      </c>
      <c r="M65" s="72">
        <f>SUM('DTOC Backsheet'!$J60:$M60)</f>
        <v>21596</v>
      </c>
      <c r="N65" s="81">
        <f>VLOOKUP($E65,'Population 18+ (2014)'!$D$11:$I$188,N$10,0)</f>
        <v>301877.99099999998</v>
      </c>
      <c r="O65" s="74">
        <f t="shared" si="2"/>
        <v>7153.8835701341341</v>
      </c>
      <c r="S65" s="26"/>
    </row>
    <row r="66" spans="1:19" ht="16.5" customHeight="1">
      <c r="A66" s="26"/>
      <c r="B66" s="42" t="s">
        <v>16</v>
      </c>
      <c r="C66" s="43" t="s">
        <v>26</v>
      </c>
      <c r="D66" s="45" t="s">
        <v>46</v>
      </c>
      <c r="E66" s="56" t="s">
        <v>113</v>
      </c>
      <c r="F66" s="57" t="s">
        <v>114</v>
      </c>
      <c r="G66" s="72">
        <f>SUM('DTOC Backsheet'!$F61:$I61)</f>
        <v>8823</v>
      </c>
      <c r="H66" s="73">
        <f>VLOOKUP($E66,'Population 18+ (2014)'!$D$11:$I$188,H$10,0)</f>
        <v>266965.33</v>
      </c>
      <c r="I66" s="74">
        <f t="shared" si="0"/>
        <v>3304.9235269613473</v>
      </c>
      <c r="J66" s="72">
        <f>SUM('DTOC Backsheet'!$J248:$M248)</f>
        <v>8959</v>
      </c>
      <c r="K66" s="81">
        <f>VLOOKUP($E66,'Population 18+ (2014)'!$D$11:$I$188,K$10,0)</f>
        <v>267865.55300000007</v>
      </c>
      <c r="L66" s="74">
        <f t="shared" si="1"/>
        <v>3344.5883203951935</v>
      </c>
      <c r="M66" s="72">
        <f>SUM('DTOC Backsheet'!$J61:$M61)</f>
        <v>13510</v>
      </c>
      <c r="N66" s="81">
        <f>VLOOKUP($E66,'Population 18+ (2014)'!$D$11:$I$188,N$10,0)</f>
        <v>267865.55300000007</v>
      </c>
      <c r="O66" s="74">
        <f t="shared" si="2"/>
        <v>5043.5749758387174</v>
      </c>
      <c r="S66" s="26"/>
    </row>
    <row r="67" spans="1:19" ht="16.5" customHeight="1">
      <c r="A67" s="26"/>
      <c r="B67" s="42" t="s">
        <v>20</v>
      </c>
      <c r="C67" s="43" t="s">
        <v>36</v>
      </c>
      <c r="D67" s="45" t="s">
        <v>64</v>
      </c>
      <c r="E67" s="56" t="s">
        <v>115</v>
      </c>
      <c r="F67" s="57" t="s">
        <v>116</v>
      </c>
      <c r="G67" s="72">
        <f>SUM('DTOC Backsheet'!$F62:$I62)</f>
        <v>228</v>
      </c>
      <c r="H67" s="73">
        <f>VLOOKUP($E67,'Population 18+ (2014)'!$D$11:$I$188,H$10,0)</f>
        <v>7389.994999999999</v>
      </c>
      <c r="I67" s="74">
        <f t="shared" si="0"/>
        <v>3085.2524257458908</v>
      </c>
      <c r="J67" s="72">
        <f>SUM('DTOC Backsheet'!$J249:$M249)</f>
        <v>200</v>
      </c>
      <c r="K67" s="81">
        <f>VLOOKUP($E67,'Population 18+ (2014)'!$D$11:$I$188,K$10,0)</f>
        <v>7559.2779999999984</v>
      </c>
      <c r="L67" s="74">
        <f t="shared" si="1"/>
        <v>2645.7553221352628</v>
      </c>
      <c r="M67" s="72">
        <f>SUM('DTOC Backsheet'!$J62:$M62)</f>
        <v>795</v>
      </c>
      <c r="N67" s="81">
        <f>VLOOKUP($E67,'Population 18+ (2014)'!$D$11:$I$188,N$10,0)</f>
        <v>7559.2779999999984</v>
      </c>
      <c r="O67" s="74">
        <f t="shared" si="2"/>
        <v>10516.877405487669</v>
      </c>
      <c r="S67" s="26"/>
    </row>
    <row r="68" spans="1:19" ht="16.5" customHeight="1">
      <c r="A68" s="26"/>
      <c r="B68" s="42" t="s">
        <v>22</v>
      </c>
      <c r="C68" s="43" t="s">
        <v>40</v>
      </c>
      <c r="D68" s="45" t="s">
        <v>56</v>
      </c>
      <c r="E68" s="56" t="s">
        <v>117</v>
      </c>
      <c r="F68" s="57" t="s">
        <v>118</v>
      </c>
      <c r="G68" s="72">
        <f>SUM('DTOC Backsheet'!$F63:$I63)</f>
        <v>39786</v>
      </c>
      <c r="H68" s="73">
        <f>VLOOKUP($E68,'Population 18+ (2014)'!$D$11:$I$188,H$10,0)</f>
        <v>446159.15699999989</v>
      </c>
      <c r="I68" s="74">
        <f t="shared" si="0"/>
        <v>8917.4455742482969</v>
      </c>
      <c r="J68" s="72">
        <f>SUM('DTOC Backsheet'!$J250:$M250)</f>
        <v>35393</v>
      </c>
      <c r="K68" s="81">
        <f>VLOOKUP($E68,'Population 18+ (2014)'!$D$11:$I$188,K$10,0)</f>
        <v>449885.63299999997</v>
      </c>
      <c r="L68" s="74">
        <f t="shared" si="1"/>
        <v>7867.1105285106987</v>
      </c>
      <c r="M68" s="72">
        <f>SUM('DTOC Backsheet'!$J63:$M63)</f>
        <v>49916</v>
      </c>
      <c r="N68" s="81">
        <f>VLOOKUP($E68,'Population 18+ (2014)'!$D$11:$I$188,N$10,0)</f>
        <v>449885.63299999997</v>
      </c>
      <c r="O68" s="74">
        <f t="shared" si="2"/>
        <v>11095.264293536577</v>
      </c>
      <c r="S68" s="26"/>
    </row>
    <row r="69" spans="1:19" ht="16.5" customHeight="1">
      <c r="A69" s="26"/>
      <c r="B69" s="42" t="s">
        <v>16</v>
      </c>
      <c r="C69" s="43" t="s">
        <v>24</v>
      </c>
      <c r="D69" s="45" t="s">
        <v>44</v>
      </c>
      <c r="E69" s="56" t="s">
        <v>119</v>
      </c>
      <c r="F69" s="57" t="s">
        <v>120</v>
      </c>
      <c r="G69" s="72">
        <f>SUM('DTOC Backsheet'!$F64:$I64)</f>
        <v>6804</v>
      </c>
      <c r="H69" s="73">
        <f>VLOOKUP($E69,'Population 18+ (2014)'!$D$11:$I$188,H$10,0)</f>
        <v>419669.57300000009</v>
      </c>
      <c r="I69" s="74">
        <f t="shared" si="0"/>
        <v>1621.2755076241849</v>
      </c>
      <c r="J69" s="72">
        <f>SUM('DTOC Backsheet'!$J251:$M251)</f>
        <v>6688</v>
      </c>
      <c r="K69" s="81">
        <f>VLOOKUP($E69,'Population 18+ (2014)'!$D$11:$I$188,K$10,0)</f>
        <v>421871.60000000003</v>
      </c>
      <c r="L69" s="74">
        <f t="shared" si="1"/>
        <v>1585.3164801802252</v>
      </c>
      <c r="M69" s="72">
        <f>SUM('DTOC Backsheet'!$J64:$M64)</f>
        <v>5400</v>
      </c>
      <c r="N69" s="81">
        <f>VLOOKUP($E69,'Population 18+ (2014)'!$D$11:$I$188,N$10,0)</f>
        <v>421871.60000000003</v>
      </c>
      <c r="O69" s="74">
        <f t="shared" si="2"/>
        <v>1280.0103159349906</v>
      </c>
      <c r="S69" s="26"/>
    </row>
    <row r="70" spans="1:19" ht="16.5" customHeight="1">
      <c r="A70" s="26"/>
      <c r="B70" s="42" t="s">
        <v>18</v>
      </c>
      <c r="C70" s="43" t="s">
        <v>32</v>
      </c>
      <c r="D70" s="45" t="s">
        <v>50</v>
      </c>
      <c r="E70" s="56" t="s">
        <v>121</v>
      </c>
      <c r="F70" s="57" t="s">
        <v>122</v>
      </c>
      <c r="G70" s="72">
        <f>SUM('DTOC Backsheet'!$F65:$I65)</f>
        <v>21091</v>
      </c>
      <c r="H70" s="73">
        <f>VLOOKUP($E70,'Population 18+ (2014)'!$D$11:$I$188,H$10,0)</f>
        <v>269346.46299999999</v>
      </c>
      <c r="I70" s="74">
        <f t="shared" si="0"/>
        <v>7830.4351076628036</v>
      </c>
      <c r="J70" s="72">
        <f>SUM('DTOC Backsheet'!$J252:$M252)</f>
        <v>17100</v>
      </c>
      <c r="K70" s="81">
        <f>VLOOKUP($E70,'Population 18+ (2014)'!$D$11:$I$188,K$10,0)</f>
        <v>273812.82900000009</v>
      </c>
      <c r="L70" s="74">
        <f t="shared" si="1"/>
        <v>6245.142005380615</v>
      </c>
      <c r="M70" s="72">
        <f>SUM('DTOC Backsheet'!$J65:$M65)</f>
        <v>23256</v>
      </c>
      <c r="N70" s="81">
        <f>VLOOKUP($E70,'Population 18+ (2014)'!$D$11:$I$188,N$10,0)</f>
        <v>273812.82900000009</v>
      </c>
      <c r="O70" s="74">
        <f t="shared" si="2"/>
        <v>8493.3931273176368</v>
      </c>
      <c r="S70" s="26"/>
    </row>
    <row r="71" spans="1:19" ht="16.5" customHeight="1">
      <c r="A71" s="26"/>
      <c r="B71" s="42" t="s">
        <v>20</v>
      </c>
      <c r="C71" s="43" t="s">
        <v>36</v>
      </c>
      <c r="D71" s="45" t="s">
        <v>64</v>
      </c>
      <c r="E71" s="56" t="s">
        <v>123</v>
      </c>
      <c r="F71" s="57" t="s">
        <v>124</v>
      </c>
      <c r="G71" s="72">
        <f>SUM('DTOC Backsheet'!$F66:$I66)</f>
        <v>5768</v>
      </c>
      <c r="H71" s="73">
        <f>VLOOKUP($E71,'Population 18+ (2014)'!$D$11:$I$188,H$10,0)</f>
        <v>287551.44400000008</v>
      </c>
      <c r="I71" s="74">
        <f t="shared" si="0"/>
        <v>2005.9019421929936</v>
      </c>
      <c r="J71" s="72">
        <f>SUM('DTOC Backsheet'!$J253:$M253)</f>
        <v>5556</v>
      </c>
      <c r="K71" s="81">
        <f>VLOOKUP($E71,'Population 18+ (2014)'!$D$11:$I$188,K$10,0)</f>
        <v>290948.88000000006</v>
      </c>
      <c r="L71" s="74">
        <f t="shared" si="1"/>
        <v>1909.6138125707853</v>
      </c>
      <c r="M71" s="72">
        <f>SUM('DTOC Backsheet'!$J66:$M66)</f>
        <v>9319</v>
      </c>
      <c r="N71" s="81">
        <f>VLOOKUP($E71,'Population 18+ (2014)'!$D$11:$I$188,N$10,0)</f>
        <v>290948.88000000006</v>
      </c>
      <c r="O71" s="74">
        <f t="shared" si="2"/>
        <v>3202.9681640293643</v>
      </c>
      <c r="S71" s="26"/>
    </row>
    <row r="72" spans="1:19" ht="16.5" customHeight="1">
      <c r="A72" s="26"/>
      <c r="B72" s="42" t="s">
        <v>16</v>
      </c>
      <c r="C72" s="43" t="s">
        <v>26</v>
      </c>
      <c r="D72" s="45" t="s">
        <v>44</v>
      </c>
      <c r="E72" s="56" t="s">
        <v>125</v>
      </c>
      <c r="F72" s="57" t="s">
        <v>126</v>
      </c>
      <c r="G72" s="72">
        <f>SUM('DTOC Backsheet'!$F67:$I67)</f>
        <v>31579</v>
      </c>
      <c r="H72" s="73">
        <f>VLOOKUP($E72,'Population 18+ (2014)'!$D$11:$I$188,H$10,0)</f>
        <v>404603.39099999995</v>
      </c>
      <c r="I72" s="74">
        <f t="shared" si="0"/>
        <v>7804.9271712604123</v>
      </c>
      <c r="J72" s="72">
        <f>SUM('DTOC Backsheet'!$J254:$M254)</f>
        <v>28957</v>
      </c>
      <c r="K72" s="81">
        <f>VLOOKUP($E72,'Population 18+ (2014)'!$D$11:$I$188,K$10,0)</f>
        <v>404626.54900000006</v>
      </c>
      <c r="L72" s="74">
        <f t="shared" si="1"/>
        <v>7156.4755381387486</v>
      </c>
      <c r="M72" s="72">
        <f>SUM('DTOC Backsheet'!$J67:$M67)</f>
        <v>61131</v>
      </c>
      <c r="N72" s="81">
        <f>VLOOKUP($E72,'Population 18+ (2014)'!$D$11:$I$188,N$10,0)</f>
        <v>404626.54900000006</v>
      </c>
      <c r="O72" s="74">
        <f t="shared" si="2"/>
        <v>15108.005184306377</v>
      </c>
      <c r="S72" s="26"/>
    </row>
    <row r="73" spans="1:19" ht="16.5" customHeight="1">
      <c r="A73" s="26"/>
      <c r="B73" s="42" t="s">
        <v>16</v>
      </c>
      <c r="C73" s="43" t="s">
        <v>24</v>
      </c>
      <c r="D73" s="45" t="s">
        <v>44</v>
      </c>
      <c r="E73" s="56" t="s">
        <v>127</v>
      </c>
      <c r="F73" s="57" t="s">
        <v>128</v>
      </c>
      <c r="G73" s="72">
        <f>SUM('DTOC Backsheet'!$F68:$I68)</f>
        <v>1817</v>
      </c>
      <c r="H73" s="73">
        <f>VLOOKUP($E73,'Population 18+ (2014)'!$D$11:$I$188,H$10,0)</f>
        <v>82807.782999999967</v>
      </c>
      <c r="I73" s="74">
        <f t="shared" si="0"/>
        <v>2194.2381913545505</v>
      </c>
      <c r="J73" s="72">
        <f>SUM('DTOC Backsheet'!$J255:$M255)</f>
        <v>2250</v>
      </c>
      <c r="K73" s="81">
        <f>VLOOKUP($E73,'Population 18+ (2014)'!$D$11:$I$188,K$10,0)</f>
        <v>83005.735000000015</v>
      </c>
      <c r="L73" s="74">
        <f t="shared" si="1"/>
        <v>2710.6560769566095</v>
      </c>
      <c r="M73" s="72">
        <f>SUM('DTOC Backsheet'!$J68:$M68)</f>
        <v>2037</v>
      </c>
      <c r="N73" s="81">
        <f>VLOOKUP($E73,'Population 18+ (2014)'!$D$11:$I$188,N$10,0)</f>
        <v>83005.735000000015</v>
      </c>
      <c r="O73" s="74">
        <f t="shared" si="2"/>
        <v>2454.047301671384</v>
      </c>
      <c r="S73" s="26"/>
    </row>
    <row r="74" spans="1:19" ht="16.5" customHeight="1">
      <c r="A74" s="26"/>
      <c r="B74" s="42" t="s">
        <v>18</v>
      </c>
      <c r="C74" s="43" t="s">
        <v>30</v>
      </c>
      <c r="D74" s="45" t="s">
        <v>48</v>
      </c>
      <c r="E74" s="56" t="s">
        <v>129</v>
      </c>
      <c r="F74" s="57" t="s">
        <v>130</v>
      </c>
      <c r="G74" s="72">
        <f>SUM('DTOC Backsheet'!$F69:$I69)</f>
        <v>6822</v>
      </c>
      <c r="H74" s="73">
        <f>VLOOKUP($E74,'Population 18+ (2014)'!$D$11:$I$188,H$10,0)</f>
        <v>196024.94899999996</v>
      </c>
      <c r="I74" s="74">
        <f t="shared" si="0"/>
        <v>3480.1692513130056</v>
      </c>
      <c r="J74" s="72">
        <f>SUM('DTOC Backsheet'!$J256:$M256)</f>
        <v>7001</v>
      </c>
      <c r="K74" s="81">
        <f>VLOOKUP($E74,'Population 18+ (2014)'!$D$11:$I$188,K$10,0)</f>
        <v>197624.147</v>
      </c>
      <c r="L74" s="74">
        <f t="shared" si="1"/>
        <v>3542.5832856346242</v>
      </c>
      <c r="M74" s="72">
        <f>SUM('DTOC Backsheet'!$J69:$M69)</f>
        <v>5565</v>
      </c>
      <c r="N74" s="81">
        <f>VLOOKUP($E74,'Population 18+ (2014)'!$D$11:$I$188,N$10,0)</f>
        <v>197624.147</v>
      </c>
      <c r="O74" s="74">
        <f t="shared" si="2"/>
        <v>2815.9514333033403</v>
      </c>
      <c r="S74" s="26"/>
    </row>
    <row r="75" spans="1:19" ht="16.5" customHeight="1">
      <c r="A75" s="26"/>
      <c r="B75" s="42" t="s">
        <v>18</v>
      </c>
      <c r="C75" s="43" t="s">
        <v>30</v>
      </c>
      <c r="D75" s="45" t="s">
        <v>48</v>
      </c>
      <c r="E75" s="56" t="s">
        <v>131</v>
      </c>
      <c r="F75" s="57" t="s">
        <v>132</v>
      </c>
      <c r="G75" s="72">
        <f>SUM('DTOC Backsheet'!$F70:$I70)</f>
        <v>17159</v>
      </c>
      <c r="H75" s="73">
        <f>VLOOKUP($E75,'Population 18+ (2014)'!$D$11:$I$188,H$10,0)</f>
        <v>628899.37499999988</v>
      </c>
      <c r="I75" s="74">
        <f t="shared" si="0"/>
        <v>2728.4174038175825</v>
      </c>
      <c r="J75" s="72">
        <f>SUM('DTOC Backsheet'!$J257:$M257)</f>
        <v>17999</v>
      </c>
      <c r="K75" s="81">
        <f>VLOOKUP($E75,'Population 18+ (2014)'!$D$11:$I$188,K$10,0)</f>
        <v>632403.88800000004</v>
      </c>
      <c r="L75" s="74">
        <f t="shared" si="1"/>
        <v>2846.1241844863544</v>
      </c>
      <c r="M75" s="72">
        <f>SUM('DTOC Backsheet'!$J70:$M70)</f>
        <v>22414</v>
      </c>
      <c r="N75" s="81">
        <f>VLOOKUP($E75,'Population 18+ (2014)'!$D$11:$I$188,N$10,0)</f>
        <v>632403.88800000004</v>
      </c>
      <c r="O75" s="74">
        <f t="shared" si="2"/>
        <v>3544.2539847256598</v>
      </c>
      <c r="S75" s="26"/>
    </row>
    <row r="76" spans="1:19" ht="16.5" customHeight="1">
      <c r="A76" s="26"/>
      <c r="B76" s="42" t="s">
        <v>22</v>
      </c>
      <c r="C76" s="43" t="s">
        <v>40</v>
      </c>
      <c r="D76" s="45" t="s">
        <v>56</v>
      </c>
      <c r="E76" s="56" t="s">
        <v>133</v>
      </c>
      <c r="F76" s="57" t="s">
        <v>134</v>
      </c>
      <c r="G76" s="72">
        <f>SUM('DTOC Backsheet'!$F71:$I71)</f>
        <v>46481</v>
      </c>
      <c r="H76" s="73">
        <f>VLOOKUP($E76,'Population 18+ (2014)'!$D$11:$I$188,H$10,0)</f>
        <v>627286.51700000011</v>
      </c>
      <c r="I76" s="74">
        <f t="shared" si="0"/>
        <v>7409.8515973682233</v>
      </c>
      <c r="J76" s="72">
        <f>SUM('DTOC Backsheet'!$J258:$M258)</f>
        <v>43500</v>
      </c>
      <c r="K76" s="81">
        <f>VLOOKUP($E76,'Population 18+ (2014)'!$D$11:$I$188,K$10,0)</f>
        <v>631250.37300000002</v>
      </c>
      <c r="L76" s="74">
        <f t="shared" si="1"/>
        <v>6891.0850370301478</v>
      </c>
      <c r="M76" s="72">
        <f>SUM('DTOC Backsheet'!$J71:$M71)</f>
        <v>57276</v>
      </c>
      <c r="N76" s="81">
        <f>VLOOKUP($E76,'Population 18+ (2014)'!$D$11:$I$188,N$10,0)</f>
        <v>631250.37300000002</v>
      </c>
      <c r="O76" s="74">
        <f t="shared" si="2"/>
        <v>9073.4203811710067</v>
      </c>
      <c r="S76" s="26"/>
    </row>
    <row r="77" spans="1:19" ht="16.5" customHeight="1">
      <c r="A77" s="26"/>
      <c r="B77" s="42" t="s">
        <v>16</v>
      </c>
      <c r="C77" s="43" t="s">
        <v>28</v>
      </c>
      <c r="D77" s="45" t="s">
        <v>42</v>
      </c>
      <c r="E77" s="56" t="s">
        <v>135</v>
      </c>
      <c r="F77" s="57" t="s">
        <v>136</v>
      </c>
      <c r="G77" s="72">
        <f>SUM('DTOC Backsheet'!$F72:$I72)</f>
        <v>5288</v>
      </c>
      <c r="H77" s="73">
        <f>VLOOKUP($E77,'Population 18+ (2014)'!$D$11:$I$188,H$10,0)</f>
        <v>239478.72999999995</v>
      </c>
      <c r="I77" s="74">
        <f t="shared" si="0"/>
        <v>2208.1292981635579</v>
      </c>
      <c r="J77" s="72">
        <f>SUM('DTOC Backsheet'!$J259:$M259)</f>
        <v>5288</v>
      </c>
      <c r="K77" s="81">
        <f>VLOOKUP($E77,'Population 18+ (2014)'!$D$11:$I$188,K$10,0)</f>
        <v>240015.48600000009</v>
      </c>
      <c r="L77" s="74">
        <f t="shared" si="1"/>
        <v>2203.1911724229321</v>
      </c>
      <c r="M77" s="72">
        <f>SUM('DTOC Backsheet'!$J72:$M72)</f>
        <v>7156</v>
      </c>
      <c r="N77" s="81">
        <f>VLOOKUP($E77,'Population 18+ (2014)'!$D$11:$I$188,N$10,0)</f>
        <v>240015.48600000009</v>
      </c>
      <c r="O77" s="74">
        <f t="shared" si="2"/>
        <v>2981.4742870382943</v>
      </c>
      <c r="S77" s="26"/>
    </row>
    <row r="78" spans="1:19" ht="16.5" customHeight="1">
      <c r="A78" s="26"/>
      <c r="B78" s="42" t="s">
        <v>22</v>
      </c>
      <c r="C78" s="43" t="s">
        <v>40</v>
      </c>
      <c r="D78" s="45" t="s">
        <v>62</v>
      </c>
      <c r="E78" s="56" t="s">
        <v>137</v>
      </c>
      <c r="F78" s="57" t="s">
        <v>138</v>
      </c>
      <c r="G78" s="72">
        <f>SUM('DTOC Backsheet'!$F73:$I73)</f>
        <v>27376</v>
      </c>
      <c r="H78" s="73">
        <f>VLOOKUP($E78,'Population 18+ (2014)'!$D$11:$I$188,H$10,0)</f>
        <v>342395.90900000004</v>
      </c>
      <c r="I78" s="74">
        <f t="shared" si="0"/>
        <v>7995.4226322254326</v>
      </c>
      <c r="J78" s="72">
        <f>SUM('DTOC Backsheet'!$J260:$M260)</f>
        <v>25849</v>
      </c>
      <c r="K78" s="81">
        <f>VLOOKUP($E78,'Population 18+ (2014)'!$D$11:$I$188,K$10,0)</f>
        <v>344031.68500000006</v>
      </c>
      <c r="L78" s="74">
        <f t="shared" si="1"/>
        <v>7513.5521311067596</v>
      </c>
      <c r="M78" s="72">
        <f>SUM('DTOC Backsheet'!$J73:$M73)</f>
        <v>26531</v>
      </c>
      <c r="N78" s="81">
        <f>VLOOKUP($E78,'Population 18+ (2014)'!$D$11:$I$188,N$10,0)</f>
        <v>344031.68500000006</v>
      </c>
      <c r="O78" s="74">
        <f t="shared" si="2"/>
        <v>7711.7896858831473</v>
      </c>
      <c r="S78" s="26"/>
    </row>
    <row r="79" spans="1:19" ht="16.5" customHeight="1">
      <c r="A79" s="26"/>
      <c r="B79" s="42" t="s">
        <v>18</v>
      </c>
      <c r="C79" s="43" t="s">
        <v>32</v>
      </c>
      <c r="D79" s="45" t="s">
        <v>50</v>
      </c>
      <c r="E79" s="56" t="s">
        <v>139</v>
      </c>
      <c r="F79" s="57" t="s">
        <v>140</v>
      </c>
      <c r="G79" s="72">
        <f>SUM('DTOC Backsheet'!$F74:$I74)</f>
        <v>9694</v>
      </c>
      <c r="H79" s="73">
        <f>VLOOKUP($E79,'Population 18+ (2014)'!$D$11:$I$188,H$10,0)</f>
        <v>248431.97199999995</v>
      </c>
      <c r="I79" s="74">
        <f t="shared" si="0"/>
        <v>3902.0742467076666</v>
      </c>
      <c r="J79" s="72">
        <f>SUM('DTOC Backsheet'!$J261:$M261)</f>
        <v>9601</v>
      </c>
      <c r="K79" s="81">
        <f>VLOOKUP($E79,'Population 18+ (2014)'!$D$11:$I$188,K$10,0)</f>
        <v>249057.38800000012</v>
      </c>
      <c r="L79" s="74">
        <f t="shared" si="1"/>
        <v>3854.9348313248975</v>
      </c>
      <c r="M79" s="72">
        <f>SUM('DTOC Backsheet'!$J74:$M74)</f>
        <v>13738</v>
      </c>
      <c r="N79" s="81">
        <f>VLOOKUP($E79,'Population 18+ (2014)'!$D$11:$I$188,N$10,0)</f>
        <v>249057.38800000012</v>
      </c>
      <c r="O79" s="74">
        <f t="shared" si="2"/>
        <v>5515.997782808191</v>
      </c>
      <c r="S79" s="26"/>
    </row>
    <row r="80" spans="1:19" ht="16.5" customHeight="1">
      <c r="A80" s="26"/>
      <c r="B80" s="42" t="s">
        <v>20</v>
      </c>
      <c r="C80" s="43" t="s">
        <v>36</v>
      </c>
      <c r="D80" s="45" t="s">
        <v>64</v>
      </c>
      <c r="E80" s="56" t="s">
        <v>141</v>
      </c>
      <c r="F80" s="57" t="s">
        <v>142</v>
      </c>
      <c r="G80" s="72">
        <f>SUM('DTOC Backsheet'!$F75:$I75)</f>
        <v>10749</v>
      </c>
      <c r="H80" s="73">
        <f>VLOOKUP($E80,'Population 18+ (2014)'!$D$11:$I$188,H$10,0)</f>
        <v>264930.69200000004</v>
      </c>
      <c r="I80" s="74">
        <f t="shared" ref="I80:I143" si="3">(G80/H80)*100000</f>
        <v>4057.2875565508275</v>
      </c>
      <c r="J80" s="72">
        <f>SUM('DTOC Backsheet'!$J262:$M262)</f>
        <v>10518</v>
      </c>
      <c r="K80" s="81">
        <f>VLOOKUP($E80,'Population 18+ (2014)'!$D$11:$I$188,K$10,0)</f>
        <v>267238.83499999985</v>
      </c>
      <c r="L80" s="74">
        <f t="shared" ref="L80:L143" si="4">(J80/K80)*100000</f>
        <v>3935.8052133403467</v>
      </c>
      <c r="M80" s="72">
        <f>SUM('DTOC Backsheet'!$J75:$M75)</f>
        <v>12690</v>
      </c>
      <c r="N80" s="81">
        <f>VLOOKUP($E80,'Population 18+ (2014)'!$D$11:$I$188,N$10,0)</f>
        <v>267238.83499999985</v>
      </c>
      <c r="O80" s="74">
        <f t="shared" ref="O80:O143" si="5">(M80/N80)*100000</f>
        <v>4748.5613383997907</v>
      </c>
      <c r="S80" s="26"/>
    </row>
    <row r="81" spans="1:19" ht="16.5" customHeight="1">
      <c r="A81" s="26"/>
      <c r="B81" s="42" t="s">
        <v>16</v>
      </c>
      <c r="C81" s="43" t="s">
        <v>28</v>
      </c>
      <c r="D81" s="45" t="s">
        <v>42</v>
      </c>
      <c r="E81" s="56" t="s">
        <v>143</v>
      </c>
      <c r="F81" s="57" t="s">
        <v>144</v>
      </c>
      <c r="G81" s="72">
        <f>SUM('DTOC Backsheet'!$F76:$I76)</f>
        <v>5621</v>
      </c>
      <c r="H81" s="73">
        <f>VLOOKUP($E81,'Population 18+ (2014)'!$D$11:$I$188,H$10,0)</f>
        <v>275143.908</v>
      </c>
      <c r="I81" s="74">
        <f t="shared" si="3"/>
        <v>2042.930930529634</v>
      </c>
      <c r="J81" s="72">
        <f>SUM('DTOC Backsheet'!$J263:$M263)</f>
        <v>5504</v>
      </c>
      <c r="K81" s="81">
        <f>VLOOKUP($E81,'Population 18+ (2014)'!$D$11:$I$188,K$10,0)</f>
        <v>276394.00199999992</v>
      </c>
      <c r="L81" s="74">
        <f t="shared" si="4"/>
        <v>1991.3601453623448</v>
      </c>
      <c r="M81" s="72">
        <f>SUM('DTOC Backsheet'!$J76:$M76)</f>
        <v>9018</v>
      </c>
      <c r="N81" s="81">
        <f>VLOOKUP($E81,'Population 18+ (2014)'!$D$11:$I$188,N$10,0)</f>
        <v>276394.00199999992</v>
      </c>
      <c r="O81" s="74">
        <f t="shared" si="5"/>
        <v>3262.7336102611962</v>
      </c>
      <c r="S81" s="26"/>
    </row>
    <row r="82" spans="1:19" ht="16.5" customHeight="1">
      <c r="A82" s="26"/>
      <c r="B82" s="42" t="s">
        <v>22</v>
      </c>
      <c r="C82" s="43" t="s">
        <v>38</v>
      </c>
      <c r="D82" s="45" t="s">
        <v>58</v>
      </c>
      <c r="E82" s="56" t="s">
        <v>145</v>
      </c>
      <c r="F82" s="57" t="s">
        <v>146</v>
      </c>
      <c r="G82" s="72">
        <f>SUM('DTOC Backsheet'!$F77:$I77)</f>
        <v>29727</v>
      </c>
      <c r="H82" s="73">
        <f>VLOOKUP($E82,'Population 18+ (2014)'!$D$11:$I$188,H$10,0)</f>
        <v>438005.11200000002</v>
      </c>
      <c r="I82" s="74">
        <f t="shared" si="3"/>
        <v>6786.9070897967049</v>
      </c>
      <c r="J82" s="72">
        <f>SUM('DTOC Backsheet'!$J264:$M264)</f>
        <v>26913</v>
      </c>
      <c r="K82" s="81">
        <f>VLOOKUP($E82,'Population 18+ (2014)'!$D$11:$I$188,K$10,0)</f>
        <v>441931.64</v>
      </c>
      <c r="L82" s="74">
        <f t="shared" si="4"/>
        <v>6089.8558881188046</v>
      </c>
      <c r="M82" s="72">
        <f>SUM('DTOC Backsheet'!$J77:$M77)</f>
        <v>37628</v>
      </c>
      <c r="N82" s="81">
        <f>VLOOKUP($E82,'Population 18+ (2014)'!$D$11:$I$188,N$10,0)</f>
        <v>441931.64</v>
      </c>
      <c r="O82" s="74">
        <f t="shared" si="5"/>
        <v>8514.4390204783704</v>
      </c>
      <c r="S82" s="26"/>
    </row>
    <row r="83" spans="1:19" ht="16.5" customHeight="1">
      <c r="A83" s="26"/>
      <c r="B83" s="42" t="s">
        <v>20</v>
      </c>
      <c r="C83" s="43" t="s">
        <v>36</v>
      </c>
      <c r="D83" s="45" t="s">
        <v>64</v>
      </c>
      <c r="E83" s="56" t="s">
        <v>147</v>
      </c>
      <c r="F83" s="57" t="s">
        <v>148</v>
      </c>
      <c r="G83" s="72">
        <f>SUM('DTOC Backsheet'!$F78:$I78)</f>
        <v>5819</v>
      </c>
      <c r="H83" s="73">
        <f>VLOOKUP($E83,'Population 18+ (2014)'!$D$11:$I$188,H$10,0)</f>
        <v>246562.56699999998</v>
      </c>
      <c r="I83" s="74">
        <f t="shared" si="3"/>
        <v>2360.0500557734704</v>
      </c>
      <c r="J83" s="72">
        <f>SUM('DTOC Backsheet'!$J265:$M265)</f>
        <v>5519</v>
      </c>
      <c r="K83" s="81">
        <f>VLOOKUP($E83,'Population 18+ (2014)'!$D$11:$I$188,K$10,0)</f>
        <v>250093.45299999998</v>
      </c>
      <c r="L83" s="74">
        <f t="shared" si="4"/>
        <v>2206.7750809934237</v>
      </c>
      <c r="M83" s="72">
        <f>SUM('DTOC Backsheet'!$J78:$M78)</f>
        <v>7773</v>
      </c>
      <c r="N83" s="81">
        <f>VLOOKUP($E83,'Population 18+ (2014)'!$D$11:$I$188,N$10,0)</f>
        <v>250093.45299999998</v>
      </c>
      <c r="O83" s="74">
        <f t="shared" si="5"/>
        <v>3108.0381780325938</v>
      </c>
      <c r="S83" s="26"/>
    </row>
    <row r="84" spans="1:19" ht="16.5" customHeight="1">
      <c r="A84" s="26"/>
      <c r="B84" s="42" t="s">
        <v>18</v>
      </c>
      <c r="C84" s="43" t="s">
        <v>34</v>
      </c>
      <c r="D84" s="45" t="s">
        <v>54</v>
      </c>
      <c r="E84" s="56" t="s">
        <v>149</v>
      </c>
      <c r="F84" s="57" t="s">
        <v>150</v>
      </c>
      <c r="G84" s="72">
        <f>SUM('DTOC Backsheet'!$F79:$I79)</f>
        <v>37855</v>
      </c>
      <c r="H84" s="73">
        <f>VLOOKUP($E84,'Population 18+ (2014)'!$D$11:$I$188,H$10,0)</f>
        <v>1140820.699</v>
      </c>
      <c r="I84" s="74">
        <f t="shared" si="3"/>
        <v>3318.2252069218462</v>
      </c>
      <c r="J84" s="72">
        <f>SUM('DTOC Backsheet'!$J266:$M266)</f>
        <v>37280</v>
      </c>
      <c r="K84" s="81">
        <f>VLOOKUP($E84,'Population 18+ (2014)'!$D$11:$I$188,K$10,0)</f>
        <v>1150274.2130000002</v>
      </c>
      <c r="L84" s="74">
        <f t="shared" si="4"/>
        <v>3240.9663346943162</v>
      </c>
      <c r="M84" s="72">
        <f>SUM('DTOC Backsheet'!$J79:$M79)</f>
        <v>57246</v>
      </c>
      <c r="N84" s="81">
        <f>VLOOKUP($E84,'Population 18+ (2014)'!$D$11:$I$188,N$10,0)</f>
        <v>1150274.2130000002</v>
      </c>
      <c r="O84" s="74">
        <f t="shared" si="5"/>
        <v>4976.7263625512569</v>
      </c>
      <c r="S84" s="26"/>
    </row>
    <row r="85" spans="1:19" ht="16.5" customHeight="1">
      <c r="A85" s="26"/>
      <c r="B85" s="42" t="s">
        <v>16</v>
      </c>
      <c r="C85" s="43" t="s">
        <v>24</v>
      </c>
      <c r="D85" s="45" t="s">
        <v>44</v>
      </c>
      <c r="E85" s="56" t="s">
        <v>151</v>
      </c>
      <c r="F85" s="57" t="s">
        <v>152</v>
      </c>
      <c r="G85" s="72">
        <f>SUM('DTOC Backsheet'!$F80:$I80)</f>
        <v>4146</v>
      </c>
      <c r="H85" s="73">
        <f>VLOOKUP($E85,'Population 18+ (2014)'!$D$11:$I$188,H$10,0)</f>
        <v>160800.00800000009</v>
      </c>
      <c r="I85" s="74">
        <f t="shared" si="3"/>
        <v>2578.3580806787008</v>
      </c>
      <c r="J85" s="72">
        <f>SUM('DTOC Backsheet'!$J267:$M267)</f>
        <v>4146</v>
      </c>
      <c r="K85" s="81">
        <f>VLOOKUP($E85,'Population 18+ (2014)'!$D$11:$I$188,K$10,0)</f>
        <v>161280.73900000003</v>
      </c>
      <c r="L85" s="74">
        <f t="shared" si="4"/>
        <v>2570.6727447472813</v>
      </c>
      <c r="M85" s="72">
        <f>SUM('DTOC Backsheet'!$J80:$M80)</f>
        <v>6381</v>
      </c>
      <c r="N85" s="81">
        <f>VLOOKUP($E85,'Population 18+ (2014)'!$D$11:$I$188,N$10,0)</f>
        <v>161280.73900000003</v>
      </c>
      <c r="O85" s="74">
        <f t="shared" si="5"/>
        <v>3956.455085439557</v>
      </c>
      <c r="S85" s="26"/>
    </row>
    <row r="86" spans="1:19" ht="16.5" customHeight="1">
      <c r="A86" s="26"/>
      <c r="B86" s="42" t="s">
        <v>22</v>
      </c>
      <c r="C86" s="43" t="s">
        <v>40</v>
      </c>
      <c r="D86" s="45" t="s">
        <v>60</v>
      </c>
      <c r="E86" s="56" t="s">
        <v>153</v>
      </c>
      <c r="F86" s="57" t="s">
        <v>154</v>
      </c>
      <c r="G86" s="72">
        <f>SUM('DTOC Backsheet'!$F81:$I81)</f>
        <v>12553</v>
      </c>
      <c r="H86" s="73">
        <f>VLOOKUP($E86,'Population 18+ (2014)'!$D$11:$I$188,H$10,0)</f>
        <v>491640.201</v>
      </c>
      <c r="I86" s="74">
        <f t="shared" si="3"/>
        <v>2553.2899820777675</v>
      </c>
      <c r="J86" s="72">
        <f>SUM('DTOC Backsheet'!$J268:$M268)</f>
        <v>13337</v>
      </c>
      <c r="K86" s="81">
        <f>VLOOKUP($E86,'Population 18+ (2014)'!$D$11:$I$188,K$10,0)</f>
        <v>495560.29500000004</v>
      </c>
      <c r="L86" s="74">
        <f t="shared" si="4"/>
        <v>2691.2971306549084</v>
      </c>
      <c r="M86" s="72">
        <f>SUM('DTOC Backsheet'!$J81:$M81)</f>
        <v>24357</v>
      </c>
      <c r="N86" s="81">
        <f>VLOOKUP($E86,'Population 18+ (2014)'!$D$11:$I$188,N$10,0)</f>
        <v>495560.29500000004</v>
      </c>
      <c r="O86" s="74">
        <f t="shared" si="5"/>
        <v>4915.0426791153632</v>
      </c>
      <c r="S86" s="26"/>
    </row>
    <row r="87" spans="1:19" ht="16.5" customHeight="1">
      <c r="A87" s="26"/>
      <c r="B87" s="42" t="s">
        <v>20</v>
      </c>
      <c r="C87" s="43" t="s">
        <v>36</v>
      </c>
      <c r="D87" s="45" t="s">
        <v>64</v>
      </c>
      <c r="E87" s="56" t="s">
        <v>155</v>
      </c>
      <c r="F87" s="57" t="s">
        <v>156</v>
      </c>
      <c r="G87" s="72">
        <f>SUM('DTOC Backsheet'!$F82:$I82)</f>
        <v>2809</v>
      </c>
      <c r="H87" s="73">
        <f>VLOOKUP($E87,'Population 18+ (2014)'!$D$11:$I$188,H$10,0)</f>
        <v>208184.54700000002</v>
      </c>
      <c r="I87" s="74">
        <f t="shared" si="3"/>
        <v>1349.2836238224731</v>
      </c>
      <c r="J87" s="72">
        <f>SUM('DTOC Backsheet'!$J269:$M269)</f>
        <v>3004</v>
      </c>
      <c r="K87" s="81">
        <f>VLOOKUP($E87,'Population 18+ (2014)'!$D$11:$I$188,K$10,0)</f>
        <v>211741.65400000004</v>
      </c>
      <c r="L87" s="74">
        <f t="shared" si="4"/>
        <v>1418.7099908079492</v>
      </c>
      <c r="M87" s="72">
        <f>SUM('DTOC Backsheet'!$J82:$M82)</f>
        <v>5088</v>
      </c>
      <c r="N87" s="81">
        <f>VLOOKUP($E87,'Population 18+ (2014)'!$D$11:$I$188,N$10,0)</f>
        <v>211741.65400000004</v>
      </c>
      <c r="O87" s="74">
        <f t="shared" si="5"/>
        <v>2402.9282400901616</v>
      </c>
      <c r="S87" s="26"/>
    </row>
    <row r="88" spans="1:19" ht="16.5" customHeight="1">
      <c r="A88" s="26"/>
      <c r="B88" s="42" t="s">
        <v>20</v>
      </c>
      <c r="C88" s="43" t="s">
        <v>36</v>
      </c>
      <c r="D88" s="45" t="s">
        <v>64</v>
      </c>
      <c r="E88" s="56" t="s">
        <v>157</v>
      </c>
      <c r="F88" s="57" t="s">
        <v>158</v>
      </c>
      <c r="G88" s="72">
        <f>SUM('DTOC Backsheet'!$F83:$I83)</f>
        <v>8208</v>
      </c>
      <c r="H88" s="73">
        <f>VLOOKUP($E88,'Population 18+ (2014)'!$D$11:$I$188,H$10,0)</f>
        <v>207688.90100000001</v>
      </c>
      <c r="I88" s="74">
        <f t="shared" si="3"/>
        <v>3952.064824109209</v>
      </c>
      <c r="J88" s="72">
        <f>SUM('DTOC Backsheet'!$J270:$M270)</f>
        <v>7840</v>
      </c>
      <c r="K88" s="81">
        <f>VLOOKUP($E88,'Population 18+ (2014)'!$D$11:$I$188,K$10,0)</f>
        <v>211703.85300000006</v>
      </c>
      <c r="L88" s="74">
        <f t="shared" si="4"/>
        <v>3703.2864016886824</v>
      </c>
      <c r="M88" s="72">
        <f>SUM('DTOC Backsheet'!$J83:$M83)</f>
        <v>6385</v>
      </c>
      <c r="N88" s="81">
        <f>VLOOKUP($E88,'Population 18+ (2014)'!$D$11:$I$188,N$10,0)</f>
        <v>211703.85300000006</v>
      </c>
      <c r="O88" s="74">
        <f t="shared" si="5"/>
        <v>3016.0055707630404</v>
      </c>
      <c r="S88" s="26"/>
    </row>
    <row r="89" spans="1:19" ht="16.5" customHeight="1">
      <c r="A89" s="26"/>
      <c r="B89" s="42" t="s">
        <v>16</v>
      </c>
      <c r="C89" s="43" t="s">
        <v>26</v>
      </c>
      <c r="D89" s="45" t="s">
        <v>46</v>
      </c>
      <c r="E89" s="56" t="s">
        <v>159</v>
      </c>
      <c r="F89" s="57" t="s">
        <v>160</v>
      </c>
      <c r="G89" s="72">
        <f>SUM('DTOC Backsheet'!$F84:$I84)</f>
        <v>2726</v>
      </c>
      <c r="H89" s="73">
        <f>VLOOKUP($E89,'Population 18+ (2014)'!$D$11:$I$188,H$10,0)</f>
        <v>98325.304999999993</v>
      </c>
      <c r="I89" s="74">
        <f t="shared" si="3"/>
        <v>2772.429742272348</v>
      </c>
      <c r="J89" s="72">
        <f>SUM('DTOC Backsheet'!$J271:$M271)</f>
        <v>2829</v>
      </c>
      <c r="K89" s="81">
        <f>VLOOKUP($E89,'Population 18+ (2014)'!$D$11:$I$188,K$10,0)</f>
        <v>98608.686999999991</v>
      </c>
      <c r="L89" s="74">
        <f t="shared" si="4"/>
        <v>2868.9155956411837</v>
      </c>
      <c r="M89" s="72">
        <f>SUM('DTOC Backsheet'!$J84:$M84)</f>
        <v>5454</v>
      </c>
      <c r="N89" s="81">
        <f>VLOOKUP($E89,'Population 18+ (2014)'!$D$11:$I$188,N$10,0)</f>
        <v>98608.686999999991</v>
      </c>
      <c r="O89" s="74">
        <f t="shared" si="5"/>
        <v>5530.9528662520379</v>
      </c>
      <c r="S89" s="26"/>
    </row>
    <row r="90" spans="1:19" ht="16.5" customHeight="1">
      <c r="A90" s="26"/>
      <c r="B90" s="42" t="s">
        <v>20</v>
      </c>
      <c r="C90" s="43" t="s">
        <v>36</v>
      </c>
      <c r="D90" s="45" t="s">
        <v>64</v>
      </c>
      <c r="E90" s="56" t="s">
        <v>161</v>
      </c>
      <c r="F90" s="57" t="s">
        <v>162</v>
      </c>
      <c r="G90" s="72">
        <f>SUM('DTOC Backsheet'!$F85:$I85)</f>
        <v>5005</v>
      </c>
      <c r="H90" s="73">
        <f>VLOOKUP($E90,'Population 18+ (2014)'!$D$11:$I$188,H$10,0)</f>
        <v>146302.20099999994</v>
      </c>
      <c r="I90" s="74">
        <f t="shared" si="3"/>
        <v>3421.0011645689474</v>
      </c>
      <c r="J90" s="72">
        <f>SUM('DTOC Backsheet'!$J272:$M272)</f>
        <v>4833</v>
      </c>
      <c r="K90" s="81">
        <f>VLOOKUP($E90,'Population 18+ (2014)'!$D$11:$I$188,K$10,0)</f>
        <v>147440.79500000001</v>
      </c>
      <c r="L90" s="74">
        <f t="shared" si="4"/>
        <v>3277.9258956111839</v>
      </c>
      <c r="M90" s="72">
        <f>SUM('DTOC Backsheet'!$J85:$M85)</f>
        <v>5698</v>
      </c>
      <c r="N90" s="81">
        <f>VLOOKUP($E90,'Population 18+ (2014)'!$D$11:$I$188,N$10,0)</f>
        <v>147440.79500000001</v>
      </c>
      <c r="O90" s="74">
        <f t="shared" si="5"/>
        <v>3864.6020594232418</v>
      </c>
      <c r="S90" s="26"/>
    </row>
    <row r="91" spans="1:19" ht="16.5" customHeight="1">
      <c r="A91" s="26"/>
      <c r="B91" s="42" t="s">
        <v>22</v>
      </c>
      <c r="C91" s="43" t="s">
        <v>38</v>
      </c>
      <c r="D91" s="45" t="s">
        <v>62</v>
      </c>
      <c r="E91" s="56" t="s">
        <v>163</v>
      </c>
      <c r="F91" s="57" t="s">
        <v>164</v>
      </c>
      <c r="G91" s="72">
        <f>SUM('DTOC Backsheet'!$F86:$I86)</f>
        <v>66564</v>
      </c>
      <c r="H91" s="73">
        <f>VLOOKUP($E91,'Population 18+ (2014)'!$D$11:$I$188,H$10,0)</f>
        <v>1072029.5009999999</v>
      </c>
      <c r="I91" s="74">
        <f t="shared" si="3"/>
        <v>6209.1574847435104</v>
      </c>
      <c r="J91" s="72">
        <f>SUM('DTOC Backsheet'!$J273:$M273)</f>
        <v>32819</v>
      </c>
      <c r="K91" s="81">
        <f>VLOOKUP($E91,'Population 18+ (2014)'!$D$11:$I$188,K$10,0)</f>
        <v>1079471.4180000001</v>
      </c>
      <c r="L91" s="74">
        <f t="shared" si="4"/>
        <v>3040.2842958830429</v>
      </c>
      <c r="M91" s="72">
        <f>SUM('DTOC Backsheet'!$J86:$M86)</f>
        <v>89227</v>
      </c>
      <c r="N91" s="81">
        <f>VLOOKUP($E91,'Population 18+ (2014)'!$D$11:$I$188,N$10,0)</f>
        <v>1079471.4180000001</v>
      </c>
      <c r="O91" s="74">
        <f t="shared" si="5"/>
        <v>8265.8047737212073</v>
      </c>
      <c r="S91" s="26"/>
    </row>
    <row r="92" spans="1:19" ht="16.5" customHeight="1">
      <c r="A92" s="26"/>
      <c r="B92" s="42" t="s">
        <v>20</v>
      </c>
      <c r="C92" s="43" t="s">
        <v>36</v>
      </c>
      <c r="D92" s="45" t="s">
        <v>64</v>
      </c>
      <c r="E92" s="56" t="s">
        <v>165</v>
      </c>
      <c r="F92" s="57" t="s">
        <v>166</v>
      </c>
      <c r="G92" s="72">
        <f>SUM('DTOC Backsheet'!$F87:$I87)</f>
        <v>7061</v>
      </c>
      <c r="H92" s="73">
        <f>VLOOKUP($E92,'Population 18+ (2014)'!$D$11:$I$188,H$10,0)</f>
        <v>212275.04100000003</v>
      </c>
      <c r="I92" s="74">
        <f t="shared" si="3"/>
        <v>3326.3448998697868</v>
      </c>
      <c r="J92" s="72">
        <f>SUM('DTOC Backsheet'!$J274:$M274)</f>
        <v>6837.5836134361807</v>
      </c>
      <c r="K92" s="81">
        <f>VLOOKUP($E92,'Population 18+ (2014)'!$D$11:$I$188,K$10,0)</f>
        <v>215908.47800000003</v>
      </c>
      <c r="L92" s="74">
        <f t="shared" si="4"/>
        <v>3166.8898214530413</v>
      </c>
      <c r="M92" s="72">
        <f>SUM('DTOC Backsheet'!$J87:$M87)</f>
        <v>6918</v>
      </c>
      <c r="N92" s="81">
        <f>VLOOKUP($E92,'Population 18+ (2014)'!$D$11:$I$188,N$10,0)</f>
        <v>215908.47800000003</v>
      </c>
      <c r="O92" s="74">
        <f t="shared" si="5"/>
        <v>3204.1354114867131</v>
      </c>
      <c r="S92" s="26"/>
    </row>
    <row r="93" spans="1:19" ht="16.5" customHeight="1">
      <c r="A93" s="26"/>
      <c r="B93" s="42" t="s">
        <v>20</v>
      </c>
      <c r="C93" s="43" t="s">
        <v>36</v>
      </c>
      <c r="D93" s="45" t="s">
        <v>64</v>
      </c>
      <c r="E93" s="56" t="s">
        <v>167</v>
      </c>
      <c r="F93" s="57" t="s">
        <v>168</v>
      </c>
      <c r="G93" s="72">
        <f>SUM('DTOC Backsheet'!$F88:$I88)</f>
        <v>5708</v>
      </c>
      <c r="H93" s="73">
        <f>VLOOKUP($E93,'Population 18+ (2014)'!$D$11:$I$188,H$10,0)</f>
        <v>191784.01199999999</v>
      </c>
      <c r="I93" s="74">
        <f t="shared" si="3"/>
        <v>2976.2647785259601</v>
      </c>
      <c r="J93" s="72">
        <f>SUM('DTOC Backsheet'!$J275:$M275)</f>
        <v>6476</v>
      </c>
      <c r="K93" s="81">
        <f>VLOOKUP($E93,'Population 18+ (2014)'!$D$11:$I$188,K$10,0)</f>
        <v>193901.76400000008</v>
      </c>
      <c r="L93" s="74">
        <f t="shared" si="4"/>
        <v>3339.8355261997499</v>
      </c>
      <c r="M93" s="72">
        <f>SUM('DTOC Backsheet'!$J88:$M88)</f>
        <v>5223</v>
      </c>
      <c r="N93" s="81">
        <f>VLOOKUP($E93,'Population 18+ (2014)'!$D$11:$I$188,N$10,0)</f>
        <v>193901.76400000008</v>
      </c>
      <c r="O93" s="74">
        <f t="shared" si="5"/>
        <v>2693.6320187370743</v>
      </c>
      <c r="S93" s="26"/>
    </row>
    <row r="94" spans="1:19" ht="16.5" customHeight="1">
      <c r="A94" s="26"/>
      <c r="B94" s="42" t="s">
        <v>16</v>
      </c>
      <c r="C94" s="43" t="s">
        <v>24</v>
      </c>
      <c r="D94" s="45" t="s">
        <v>44</v>
      </c>
      <c r="E94" s="56" t="s">
        <v>169</v>
      </c>
      <c r="F94" s="57" t="s">
        <v>170</v>
      </c>
      <c r="G94" s="72">
        <f>SUM('DTOC Backsheet'!$F89:$I89)</f>
        <v>2315</v>
      </c>
      <c r="H94" s="73">
        <f>VLOOKUP($E94,'Population 18+ (2014)'!$D$11:$I$188,H$10,0)</f>
        <v>72841.755000000005</v>
      </c>
      <c r="I94" s="74">
        <f t="shared" si="3"/>
        <v>3178.1222184995404</v>
      </c>
      <c r="J94" s="72">
        <f>SUM('DTOC Backsheet'!$J276:$M276)</f>
        <v>1000</v>
      </c>
      <c r="K94" s="81">
        <f>VLOOKUP($E94,'Population 18+ (2014)'!$D$11:$I$188,K$10,0)</f>
        <v>73025.797999999966</v>
      </c>
      <c r="L94" s="74">
        <f t="shared" si="4"/>
        <v>1369.3790788838767</v>
      </c>
      <c r="M94" s="72">
        <f>SUM('DTOC Backsheet'!$J89:$M89)</f>
        <v>5458</v>
      </c>
      <c r="N94" s="81">
        <f>VLOOKUP($E94,'Population 18+ (2014)'!$D$11:$I$188,N$10,0)</f>
        <v>73025.797999999966</v>
      </c>
      <c r="O94" s="74">
        <f t="shared" si="5"/>
        <v>7474.0710125481992</v>
      </c>
      <c r="S94" s="26"/>
    </row>
    <row r="95" spans="1:19" ht="16.5" customHeight="1">
      <c r="A95" s="26"/>
      <c r="B95" s="42" t="s">
        <v>20</v>
      </c>
      <c r="C95" s="43" t="s">
        <v>36</v>
      </c>
      <c r="D95" s="45" t="s">
        <v>64</v>
      </c>
      <c r="E95" s="56" t="s">
        <v>171</v>
      </c>
      <c r="F95" s="57" t="s">
        <v>172</v>
      </c>
      <c r="G95" s="72">
        <f>SUM('DTOC Backsheet'!$F90:$I90)</f>
        <v>2927</v>
      </c>
      <c r="H95" s="73">
        <f>VLOOKUP($E95,'Population 18+ (2014)'!$D$11:$I$188,H$10,0)</f>
        <v>194544.20999999993</v>
      </c>
      <c r="I95" s="74">
        <f t="shared" si="3"/>
        <v>1504.5423351329762</v>
      </c>
      <c r="J95" s="72">
        <f>SUM('DTOC Backsheet'!$J277:$M277)</f>
        <v>5500</v>
      </c>
      <c r="K95" s="81">
        <f>VLOOKUP($E95,'Population 18+ (2014)'!$D$11:$I$188,K$10,0)</f>
        <v>196417.65599999999</v>
      </c>
      <c r="L95" s="74">
        <f t="shared" si="4"/>
        <v>2800.1556031195078</v>
      </c>
      <c r="M95" s="72">
        <f>SUM('DTOC Backsheet'!$J90:$M90)</f>
        <v>4698</v>
      </c>
      <c r="N95" s="81">
        <f>VLOOKUP($E95,'Population 18+ (2014)'!$D$11:$I$188,N$10,0)</f>
        <v>196417.65599999999</v>
      </c>
      <c r="O95" s="74">
        <f t="shared" si="5"/>
        <v>2391.8420042646267</v>
      </c>
      <c r="S95" s="26"/>
    </row>
    <row r="96" spans="1:19" ht="16.5" customHeight="1">
      <c r="A96" s="26"/>
      <c r="B96" s="42" t="s">
        <v>18</v>
      </c>
      <c r="C96" s="43" t="s">
        <v>32</v>
      </c>
      <c r="D96" s="45" t="s">
        <v>50</v>
      </c>
      <c r="E96" s="56" t="s">
        <v>173</v>
      </c>
      <c r="F96" s="57" t="s">
        <v>174</v>
      </c>
      <c r="G96" s="72">
        <f>SUM('DTOC Backsheet'!$F91:$I91)</f>
        <v>4225</v>
      </c>
      <c r="H96" s="73">
        <f>VLOOKUP($E96,'Population 18+ (2014)'!$D$11:$I$188,H$10,0)</f>
        <v>152076.59100000004</v>
      </c>
      <c r="I96" s="74">
        <f t="shared" si="3"/>
        <v>2778.2053583776078</v>
      </c>
      <c r="J96" s="72">
        <f>SUM('DTOC Backsheet'!$J278:$M278)</f>
        <v>3789</v>
      </c>
      <c r="K96" s="81">
        <f>VLOOKUP($E96,'Population 18+ (2014)'!$D$11:$I$188,K$10,0)</f>
        <v>153190.59600000008</v>
      </c>
      <c r="L96" s="74">
        <f t="shared" si="4"/>
        <v>2473.3894239826564</v>
      </c>
      <c r="M96" s="72">
        <f>SUM('DTOC Backsheet'!$J91:$M91)</f>
        <v>7725</v>
      </c>
      <c r="N96" s="81">
        <f>VLOOKUP($E96,'Population 18+ (2014)'!$D$11:$I$188,N$10,0)</f>
        <v>153190.59600000008</v>
      </c>
      <c r="O96" s="74">
        <f t="shared" si="5"/>
        <v>5042.7377408989232</v>
      </c>
      <c r="S96" s="26"/>
    </row>
    <row r="97" spans="1:19" ht="16.5" customHeight="1">
      <c r="A97" s="26"/>
      <c r="B97" s="42" t="s">
        <v>18</v>
      </c>
      <c r="C97" s="43" t="s">
        <v>34</v>
      </c>
      <c r="D97" s="45" t="s">
        <v>52</v>
      </c>
      <c r="E97" s="56" t="s">
        <v>175</v>
      </c>
      <c r="F97" s="57" t="s">
        <v>176</v>
      </c>
      <c r="G97" s="72">
        <f>SUM('DTOC Backsheet'!$F92:$I92)</f>
        <v>48744</v>
      </c>
      <c r="H97" s="73">
        <f>VLOOKUP($E97,'Population 18+ (2014)'!$D$11:$I$188,H$10,0)</f>
        <v>901672.92299999995</v>
      </c>
      <c r="I97" s="74">
        <f t="shared" si="3"/>
        <v>5405.9513995187363</v>
      </c>
      <c r="J97" s="72">
        <f>SUM('DTOC Backsheet'!$J279:$M279)</f>
        <v>25844</v>
      </c>
      <c r="K97" s="81">
        <f>VLOOKUP($E97,'Population 18+ (2014)'!$D$11:$I$188,K$10,0)</f>
        <v>910464.06900000002</v>
      </c>
      <c r="L97" s="74">
        <f t="shared" si="4"/>
        <v>2838.5524349561124</v>
      </c>
      <c r="M97" s="72">
        <f>SUM('DTOC Backsheet'!$J92:$M92)</f>
        <v>56982</v>
      </c>
      <c r="N97" s="81">
        <f>VLOOKUP($E97,'Population 18+ (2014)'!$D$11:$I$188,N$10,0)</f>
        <v>910464.06900000002</v>
      </c>
      <c r="O97" s="74">
        <f t="shared" si="5"/>
        <v>6258.5665860032959</v>
      </c>
      <c r="S97" s="26"/>
    </row>
    <row r="98" spans="1:19" ht="16.5" customHeight="1">
      <c r="A98" s="26"/>
      <c r="B98" s="42" t="s">
        <v>20</v>
      </c>
      <c r="C98" s="43" t="s">
        <v>36</v>
      </c>
      <c r="D98" s="45" t="s">
        <v>64</v>
      </c>
      <c r="E98" s="56" t="s">
        <v>177</v>
      </c>
      <c r="F98" s="57" t="s">
        <v>178</v>
      </c>
      <c r="G98" s="72">
        <f>SUM('DTOC Backsheet'!$F93:$I93)</f>
        <v>4196</v>
      </c>
      <c r="H98" s="73">
        <f>VLOOKUP($E98,'Population 18+ (2014)'!$D$11:$I$188,H$10,0)</f>
        <v>228086.99099999989</v>
      </c>
      <c r="I98" s="74">
        <f t="shared" si="3"/>
        <v>1839.6489784899666</v>
      </c>
      <c r="J98" s="72">
        <f>SUM('DTOC Backsheet'!$J280:$M280)</f>
        <v>4117</v>
      </c>
      <c r="K98" s="81">
        <f>VLOOKUP($E98,'Population 18+ (2014)'!$D$11:$I$188,K$10,0)</f>
        <v>232190.78100000002</v>
      </c>
      <c r="L98" s="74">
        <f t="shared" si="4"/>
        <v>1773.1108798845892</v>
      </c>
      <c r="M98" s="72">
        <f>SUM('DTOC Backsheet'!$J93:$M93)</f>
        <v>8369</v>
      </c>
      <c r="N98" s="81">
        <f>VLOOKUP($E98,'Population 18+ (2014)'!$D$11:$I$188,N$10,0)</f>
        <v>232190.78100000002</v>
      </c>
      <c r="O98" s="74">
        <f t="shared" si="5"/>
        <v>3604.363603049339</v>
      </c>
      <c r="S98" s="26"/>
    </row>
    <row r="99" spans="1:19" ht="16.5" customHeight="1">
      <c r="A99" s="26"/>
      <c r="B99" s="42" t="s">
        <v>20</v>
      </c>
      <c r="C99" s="43" t="s">
        <v>36</v>
      </c>
      <c r="D99" s="45" t="s">
        <v>64</v>
      </c>
      <c r="E99" s="56" t="s">
        <v>179</v>
      </c>
      <c r="F99" s="57" t="s">
        <v>180</v>
      </c>
      <c r="G99" s="72">
        <f>SUM('DTOC Backsheet'!$F94:$I94)</f>
        <v>6902</v>
      </c>
      <c r="H99" s="73">
        <f>VLOOKUP($E99,'Population 18+ (2014)'!$D$11:$I$188,H$10,0)</f>
        <v>208213.82799999998</v>
      </c>
      <c r="I99" s="74">
        <f t="shared" si="3"/>
        <v>3314.86148941078</v>
      </c>
      <c r="J99" s="72">
        <f>SUM('DTOC Backsheet'!$J281:$M281)</f>
        <v>6343</v>
      </c>
      <c r="K99" s="81">
        <f>VLOOKUP($E99,'Population 18+ (2014)'!$D$11:$I$188,K$10,0)</f>
        <v>211527.03499999995</v>
      </c>
      <c r="L99" s="74">
        <f t="shared" si="4"/>
        <v>2998.6710682159382</v>
      </c>
      <c r="M99" s="72">
        <f>SUM('DTOC Backsheet'!$J94:$M94)</f>
        <v>5043</v>
      </c>
      <c r="N99" s="81">
        <f>VLOOKUP($E99,'Population 18+ (2014)'!$D$11:$I$188,N$10,0)</f>
        <v>211527.03499999995</v>
      </c>
      <c r="O99" s="74">
        <f t="shared" si="5"/>
        <v>2384.0924163665422</v>
      </c>
      <c r="S99" s="26"/>
    </row>
    <row r="100" spans="1:19" ht="16.5" customHeight="1">
      <c r="A100" s="26"/>
      <c r="B100" s="42" t="s">
        <v>22</v>
      </c>
      <c r="C100" s="43" t="s">
        <v>38</v>
      </c>
      <c r="D100" s="45" t="s">
        <v>62</v>
      </c>
      <c r="E100" s="56" t="s">
        <v>181</v>
      </c>
      <c r="F100" s="57" t="s">
        <v>182</v>
      </c>
      <c r="G100" s="72">
        <f>SUM('DTOC Backsheet'!$F95:$I95)</f>
        <v>3733</v>
      </c>
      <c r="H100" s="73">
        <f>VLOOKUP($E100,'Population 18+ (2014)'!$D$11:$I$188,H$10,0)</f>
        <v>114122.78299999998</v>
      </c>
      <c r="I100" s="74">
        <f t="shared" si="3"/>
        <v>3271.0383517373571</v>
      </c>
      <c r="J100" s="72">
        <f>SUM('DTOC Backsheet'!$J282:$M282)</f>
        <v>3881</v>
      </c>
      <c r="K100" s="81">
        <f>VLOOKUP($E100,'Population 18+ (2014)'!$D$11:$I$188,K$10,0)</f>
        <v>114639.087</v>
      </c>
      <c r="L100" s="74">
        <f t="shared" si="4"/>
        <v>3385.4072825963804</v>
      </c>
      <c r="M100" s="72">
        <f>SUM('DTOC Backsheet'!$J95:$M95)</f>
        <v>5176</v>
      </c>
      <c r="N100" s="81">
        <f>VLOOKUP($E100,'Population 18+ (2014)'!$D$11:$I$188,N$10,0)</f>
        <v>114639.087</v>
      </c>
      <c r="O100" s="74">
        <f t="shared" si="5"/>
        <v>4515.0394472349562</v>
      </c>
      <c r="S100" s="26"/>
    </row>
    <row r="101" spans="1:19" ht="16.5" customHeight="1">
      <c r="A101" s="26"/>
      <c r="B101" s="42" t="s">
        <v>20</v>
      </c>
      <c r="C101" s="43" t="s">
        <v>36</v>
      </c>
      <c r="D101" s="45" t="s">
        <v>64</v>
      </c>
      <c r="E101" s="56" t="s">
        <v>183</v>
      </c>
      <c r="F101" s="57" t="s">
        <v>184</v>
      </c>
      <c r="G101" s="72">
        <f>SUM('DTOC Backsheet'!$F96:$I96)</f>
        <v>4918</v>
      </c>
      <c r="H101" s="73">
        <f>VLOOKUP($E101,'Population 18+ (2014)'!$D$11:$I$188,H$10,0)</f>
        <v>187418.02800000011</v>
      </c>
      <c r="I101" s="74">
        <f t="shared" si="3"/>
        <v>2624.0805393598512</v>
      </c>
      <c r="J101" s="72">
        <f>SUM('DTOC Backsheet'!$J283:$M283)</f>
        <v>5153</v>
      </c>
      <c r="K101" s="81">
        <f>VLOOKUP($E101,'Population 18+ (2014)'!$D$11:$I$188,K$10,0)</f>
        <v>191550.45800000001</v>
      </c>
      <c r="L101" s="74">
        <f t="shared" si="4"/>
        <v>2690.1527951449739</v>
      </c>
      <c r="M101" s="72">
        <f>SUM('DTOC Backsheet'!$J96:$M96)</f>
        <v>5805</v>
      </c>
      <c r="N101" s="81">
        <f>VLOOKUP($E101,'Population 18+ (2014)'!$D$11:$I$188,N$10,0)</f>
        <v>191550.45800000001</v>
      </c>
      <c r="O101" s="74">
        <f t="shared" si="5"/>
        <v>3030.5330828287551</v>
      </c>
      <c r="S101" s="26"/>
    </row>
    <row r="102" spans="1:19" ht="16.5" customHeight="1">
      <c r="A102" s="26"/>
      <c r="B102" s="42" t="s">
        <v>20</v>
      </c>
      <c r="C102" s="43" t="s">
        <v>36</v>
      </c>
      <c r="D102" s="45" t="s">
        <v>64</v>
      </c>
      <c r="E102" s="56" t="s">
        <v>185</v>
      </c>
      <c r="F102" s="57" t="s">
        <v>186</v>
      </c>
      <c r="G102" s="72">
        <f>SUM('DTOC Backsheet'!$F97:$I97)</f>
        <v>5023</v>
      </c>
      <c r="H102" s="73">
        <f>VLOOKUP($E102,'Population 18+ (2014)'!$D$11:$I$188,H$10,0)</f>
        <v>129322.25200000001</v>
      </c>
      <c r="I102" s="74">
        <f t="shared" si="3"/>
        <v>3884.0956775172763</v>
      </c>
      <c r="J102" s="72">
        <f>SUM('DTOC Backsheet'!$J284:$M284)</f>
        <v>4557</v>
      </c>
      <c r="K102" s="81">
        <f>VLOOKUP($E102,'Population 18+ (2014)'!$D$11:$I$188,K$10,0)</f>
        <v>129683.67700000004</v>
      </c>
      <c r="L102" s="74">
        <f t="shared" si="4"/>
        <v>3513.9349110219932</v>
      </c>
      <c r="M102" s="72">
        <f>SUM('DTOC Backsheet'!$J97:$M97)</f>
        <v>3164</v>
      </c>
      <c r="N102" s="81">
        <f>VLOOKUP($E102,'Population 18+ (2014)'!$D$11:$I$188,N$10,0)</f>
        <v>129683.67700000004</v>
      </c>
      <c r="O102" s="74">
        <f t="shared" si="5"/>
        <v>2439.7827646419983</v>
      </c>
      <c r="S102" s="26"/>
    </row>
    <row r="103" spans="1:19" ht="16.5" customHeight="1">
      <c r="A103" s="26"/>
      <c r="B103" s="42" t="s">
        <v>22</v>
      </c>
      <c r="C103" s="43" t="s">
        <v>38</v>
      </c>
      <c r="D103" s="45" t="s">
        <v>58</v>
      </c>
      <c r="E103" s="56" t="s">
        <v>187</v>
      </c>
      <c r="F103" s="57" t="s">
        <v>188</v>
      </c>
      <c r="G103" s="72">
        <f>SUM('DTOC Backsheet'!$F98:$I98)</f>
        <v>50934</v>
      </c>
      <c r="H103" s="73">
        <f>VLOOKUP($E103,'Population 18+ (2014)'!$D$11:$I$188,H$10,0)</f>
        <v>1194208.675</v>
      </c>
      <c r="I103" s="74">
        <f t="shared" si="3"/>
        <v>4265.0837384010792</v>
      </c>
      <c r="J103" s="72">
        <f>SUM('DTOC Backsheet'!$J285:$M285)</f>
        <v>50112</v>
      </c>
      <c r="K103" s="81">
        <f>VLOOKUP($E103,'Population 18+ (2014)'!$D$11:$I$188,K$10,0)</f>
        <v>1206598.48</v>
      </c>
      <c r="L103" s="74">
        <f t="shared" si="4"/>
        <v>4153.1628649159247</v>
      </c>
      <c r="M103" s="72">
        <f>SUM('DTOC Backsheet'!$J98:$M98)</f>
        <v>62700</v>
      </c>
      <c r="N103" s="81">
        <f>VLOOKUP($E103,'Population 18+ (2014)'!$D$11:$I$188,N$10,0)</f>
        <v>1206598.48</v>
      </c>
      <c r="O103" s="74">
        <f t="shared" si="5"/>
        <v>5196.4262378318263</v>
      </c>
      <c r="S103" s="26"/>
    </row>
    <row r="104" spans="1:19" ht="16.5" customHeight="1">
      <c r="A104" s="26"/>
      <c r="B104" s="42" t="s">
        <v>16</v>
      </c>
      <c r="C104" s="43" t="s">
        <v>28</v>
      </c>
      <c r="D104" s="45" t="s">
        <v>42</v>
      </c>
      <c r="E104" s="56" t="s">
        <v>189</v>
      </c>
      <c r="F104" s="57" t="s">
        <v>190</v>
      </c>
      <c r="G104" s="72">
        <f>SUM('DTOC Backsheet'!$F99:$I99)</f>
        <v>4263</v>
      </c>
      <c r="H104" s="73">
        <f>VLOOKUP($E104,'Population 18+ (2014)'!$D$11:$I$188,H$10,0)</f>
        <v>202980.19600000005</v>
      </c>
      <c r="I104" s="74">
        <f t="shared" si="3"/>
        <v>2100.2048889537969</v>
      </c>
      <c r="J104" s="72">
        <f>SUM('DTOC Backsheet'!$J286:$M286)</f>
        <v>4020</v>
      </c>
      <c r="K104" s="81">
        <f>VLOOKUP($E104,'Population 18+ (2014)'!$D$11:$I$188,K$10,0)</f>
        <v>203385.43899999995</v>
      </c>
      <c r="L104" s="74">
        <f t="shared" si="4"/>
        <v>1976.5426766859159</v>
      </c>
      <c r="M104" s="72">
        <f>SUM('DTOC Backsheet'!$J99:$M99)</f>
        <v>6787</v>
      </c>
      <c r="N104" s="81">
        <f>VLOOKUP($E104,'Population 18+ (2014)'!$D$11:$I$188,N$10,0)</f>
        <v>203385.43899999995</v>
      </c>
      <c r="O104" s="74">
        <f t="shared" si="5"/>
        <v>3337.0137180764459</v>
      </c>
      <c r="S104" s="26"/>
    </row>
    <row r="105" spans="1:19" ht="16.5" customHeight="1">
      <c r="A105" s="26"/>
      <c r="B105" s="42" t="s">
        <v>20</v>
      </c>
      <c r="C105" s="43" t="s">
        <v>36</v>
      </c>
      <c r="D105" s="45" t="s">
        <v>64</v>
      </c>
      <c r="E105" s="56" t="s">
        <v>191</v>
      </c>
      <c r="F105" s="57" t="s">
        <v>192</v>
      </c>
      <c r="G105" s="72">
        <f>SUM('DTOC Backsheet'!$F100:$I100)</f>
        <v>4645</v>
      </c>
      <c r="H105" s="73">
        <f>VLOOKUP($E105,'Population 18+ (2014)'!$D$11:$I$188,H$10,0)</f>
        <v>135951.45799999996</v>
      </c>
      <c r="I105" s="74">
        <f t="shared" si="3"/>
        <v>3416.6606731058391</v>
      </c>
      <c r="J105" s="72">
        <f>SUM('DTOC Backsheet'!$J287:$M287)</f>
        <v>4420</v>
      </c>
      <c r="K105" s="81">
        <f>VLOOKUP($E105,'Population 18+ (2014)'!$D$11:$I$188,K$10,0)</f>
        <v>138259.39000000001</v>
      </c>
      <c r="L105" s="74">
        <f t="shared" si="4"/>
        <v>3196.8895566514498</v>
      </c>
      <c r="M105" s="72">
        <f>SUM('DTOC Backsheet'!$J100:$M100)</f>
        <v>4997</v>
      </c>
      <c r="N105" s="81">
        <f>VLOOKUP($E105,'Population 18+ (2014)'!$D$11:$I$188,N$10,0)</f>
        <v>138259.39000000001</v>
      </c>
      <c r="O105" s="74">
        <f t="shared" si="5"/>
        <v>3614.2210666487094</v>
      </c>
      <c r="S105" s="26"/>
    </row>
    <row r="106" spans="1:19" ht="16.5" customHeight="1">
      <c r="A106" s="26"/>
      <c r="B106" s="42" t="s">
        <v>16</v>
      </c>
      <c r="C106" s="43" t="s">
        <v>28</v>
      </c>
      <c r="D106" s="45" t="s">
        <v>42</v>
      </c>
      <c r="E106" s="56" t="s">
        <v>193</v>
      </c>
      <c r="F106" s="57" t="s">
        <v>194</v>
      </c>
      <c r="G106" s="72">
        <f>SUM('DTOC Backsheet'!$F101:$I101)</f>
        <v>11187</v>
      </c>
      <c r="H106" s="73">
        <f>VLOOKUP($E106,'Population 18+ (2014)'!$D$11:$I$188,H$10,0)</f>
        <v>335425.57999999984</v>
      </c>
      <c r="I106" s="74">
        <f t="shared" si="3"/>
        <v>3335.1660299730288</v>
      </c>
      <c r="J106" s="72">
        <f>SUM('DTOC Backsheet'!$J288:$M288)</f>
        <v>6581</v>
      </c>
      <c r="K106" s="81">
        <f>VLOOKUP($E106,'Population 18+ (2014)'!$D$11:$I$188,K$10,0)</f>
        <v>338039.98399999988</v>
      </c>
      <c r="L106" s="74">
        <f t="shared" si="4"/>
        <v>1946.8111204265122</v>
      </c>
      <c r="M106" s="72">
        <f>SUM('DTOC Backsheet'!$J101:$M101)</f>
        <v>8099</v>
      </c>
      <c r="N106" s="81">
        <f>VLOOKUP($E106,'Population 18+ (2014)'!$D$11:$I$188,N$10,0)</f>
        <v>338039.98399999988</v>
      </c>
      <c r="O106" s="74">
        <f t="shared" si="5"/>
        <v>2395.8704246063398</v>
      </c>
      <c r="S106" s="26"/>
    </row>
    <row r="107" spans="1:19" ht="16.5" customHeight="1">
      <c r="A107" s="26"/>
      <c r="B107" s="42" t="s">
        <v>16</v>
      </c>
      <c r="C107" s="43" t="s">
        <v>26</v>
      </c>
      <c r="D107" s="45" t="s">
        <v>46</v>
      </c>
      <c r="E107" s="56" t="s">
        <v>195</v>
      </c>
      <c r="F107" s="57" t="s">
        <v>196</v>
      </c>
      <c r="G107" s="72">
        <f>SUM('DTOC Backsheet'!$F102:$I102)</f>
        <v>2516</v>
      </c>
      <c r="H107" s="73">
        <f>VLOOKUP($E107,'Population 18+ (2014)'!$D$11:$I$188,H$10,0)</f>
        <v>114372.20899999999</v>
      </c>
      <c r="I107" s="74">
        <f t="shared" si="3"/>
        <v>2199.8351015498883</v>
      </c>
      <c r="J107" s="72">
        <f>SUM('DTOC Backsheet'!$J289:$M289)</f>
        <v>2327</v>
      </c>
      <c r="K107" s="81">
        <f>VLOOKUP($E107,'Population 18+ (2014)'!$D$11:$I$188,K$10,0)</f>
        <v>114527.68300000003</v>
      </c>
      <c r="L107" s="74">
        <f t="shared" si="4"/>
        <v>2031.8231706477459</v>
      </c>
      <c r="M107" s="72">
        <f>SUM('DTOC Backsheet'!$J102:$M102)</f>
        <v>4026</v>
      </c>
      <c r="N107" s="81">
        <f>VLOOKUP($E107,'Population 18+ (2014)'!$D$11:$I$188,N$10,0)</f>
        <v>114527.68300000003</v>
      </c>
      <c r="O107" s="74">
        <f t="shared" si="5"/>
        <v>3515.3072991095073</v>
      </c>
      <c r="S107" s="26"/>
    </row>
    <row r="108" spans="1:19" ht="16.5" customHeight="1">
      <c r="A108" s="26"/>
      <c r="B108" s="42" t="s">
        <v>20</v>
      </c>
      <c r="C108" s="43" t="s">
        <v>36</v>
      </c>
      <c r="D108" s="45" t="s">
        <v>64</v>
      </c>
      <c r="E108" s="56" t="s">
        <v>197</v>
      </c>
      <c r="F108" s="57" t="s">
        <v>198</v>
      </c>
      <c r="G108" s="72">
        <f>SUM('DTOC Backsheet'!$F103:$I103)</f>
        <v>6484</v>
      </c>
      <c r="H108" s="73">
        <f>VLOOKUP($E108,'Population 18+ (2014)'!$D$11:$I$188,H$10,0)</f>
        <v>260886.77300000004</v>
      </c>
      <c r="I108" s="74">
        <f t="shared" si="3"/>
        <v>2485.3693904979991</v>
      </c>
      <c r="J108" s="72">
        <f>SUM('DTOC Backsheet'!$J290:$M290)</f>
        <v>6200</v>
      </c>
      <c r="K108" s="81">
        <f>VLOOKUP($E108,'Population 18+ (2014)'!$D$11:$I$188,K$10,0)</f>
        <v>264791.42300000007</v>
      </c>
      <c r="L108" s="74">
        <f t="shared" si="4"/>
        <v>2341.4655692982919</v>
      </c>
      <c r="M108" s="72">
        <f>SUM('DTOC Backsheet'!$J103:$M103)</f>
        <v>6865</v>
      </c>
      <c r="N108" s="81">
        <f>VLOOKUP($E108,'Population 18+ (2014)'!$D$11:$I$188,N$10,0)</f>
        <v>264791.42300000007</v>
      </c>
      <c r="O108" s="74">
        <f t="shared" si="5"/>
        <v>2592.6066343923826</v>
      </c>
      <c r="S108" s="26"/>
    </row>
    <row r="109" spans="1:19" ht="16.5" customHeight="1">
      <c r="A109" s="26"/>
      <c r="B109" s="42" t="s">
        <v>16</v>
      </c>
      <c r="C109" s="43" t="s">
        <v>26</v>
      </c>
      <c r="D109" s="45" t="s">
        <v>467</v>
      </c>
      <c r="E109" s="56" t="s">
        <v>199</v>
      </c>
      <c r="F109" s="57" t="s">
        <v>200</v>
      </c>
      <c r="G109" s="72">
        <f>SUM('DTOC Backsheet'!$F104:$I104)</f>
        <v>44073</v>
      </c>
      <c r="H109" s="73">
        <f>VLOOKUP($E109,'Population 18+ (2014)'!$D$11:$I$188,H$10,0)</f>
        <v>943742.59100000025</v>
      </c>
      <c r="I109" s="74">
        <f t="shared" si="3"/>
        <v>4670.0234174341704</v>
      </c>
      <c r="J109" s="72">
        <f>SUM('DTOC Backsheet'!$J291:$M291)</f>
        <v>41996</v>
      </c>
      <c r="K109" s="81">
        <f>VLOOKUP($E109,'Population 18+ (2014)'!$D$11:$I$188,K$10,0)</f>
        <v>947099.09299999999</v>
      </c>
      <c r="L109" s="74">
        <f t="shared" si="4"/>
        <v>4434.1717049875797</v>
      </c>
      <c r="M109" s="72">
        <f>SUM('DTOC Backsheet'!$J104:$M104)</f>
        <v>51637</v>
      </c>
      <c r="N109" s="81">
        <f>VLOOKUP($E109,'Population 18+ (2014)'!$D$11:$I$188,N$10,0)</f>
        <v>947099.09299999999</v>
      </c>
      <c r="O109" s="74">
        <f t="shared" si="5"/>
        <v>5452.122209982942</v>
      </c>
      <c r="S109" s="26"/>
    </row>
    <row r="110" spans="1:19" ht="16.5" customHeight="1">
      <c r="A110" s="26"/>
      <c r="B110" s="42" t="s">
        <v>16</v>
      </c>
      <c r="C110" s="43" t="s">
        <v>28</v>
      </c>
      <c r="D110" s="45" t="s">
        <v>42</v>
      </c>
      <c r="E110" s="56" t="s">
        <v>201</v>
      </c>
      <c r="F110" s="57" t="s">
        <v>202</v>
      </c>
      <c r="G110" s="72">
        <f>SUM('DTOC Backsheet'!$F105:$I105)</f>
        <v>34990</v>
      </c>
      <c r="H110" s="73">
        <f>VLOOKUP($E110,'Population 18+ (2014)'!$D$11:$I$188,H$10,0)</f>
        <v>611251.90700000012</v>
      </c>
      <c r="I110" s="74">
        <f t="shared" si="3"/>
        <v>5724.3175193889401</v>
      </c>
      <c r="J110" s="72">
        <f>SUM('DTOC Backsheet'!$J292:$M292)</f>
        <v>20662</v>
      </c>
      <c r="K110" s="81">
        <f>VLOOKUP($E110,'Population 18+ (2014)'!$D$11:$I$188,K$10,0)</f>
        <v>615507.00199999986</v>
      </c>
      <c r="L110" s="74">
        <f t="shared" si="4"/>
        <v>3356.9073841340323</v>
      </c>
      <c r="M110" s="72">
        <f>SUM('DTOC Backsheet'!$J105:$M105)</f>
        <v>29432</v>
      </c>
      <c r="N110" s="81">
        <f>VLOOKUP($E110,'Population 18+ (2014)'!$D$11:$I$188,N$10,0)</f>
        <v>615507.00199999986</v>
      </c>
      <c r="O110" s="74">
        <f t="shared" si="5"/>
        <v>4781.7490141241333</v>
      </c>
      <c r="S110" s="26"/>
    </row>
    <row r="111" spans="1:19" ht="16.5" customHeight="1">
      <c r="A111" s="26"/>
      <c r="B111" s="42" t="s">
        <v>18</v>
      </c>
      <c r="C111" s="43" t="s">
        <v>30</v>
      </c>
      <c r="D111" s="45" t="s">
        <v>52</v>
      </c>
      <c r="E111" s="56" t="s">
        <v>203</v>
      </c>
      <c r="F111" s="57" t="s">
        <v>204</v>
      </c>
      <c r="G111" s="72">
        <f>SUM('DTOC Backsheet'!$F106:$I106)</f>
        <v>5192</v>
      </c>
      <c r="H111" s="73">
        <f>VLOOKUP($E111,'Population 18+ (2014)'!$D$11:$I$188,H$10,0)</f>
        <v>260952.07199999996</v>
      </c>
      <c r="I111" s="74">
        <f t="shared" si="3"/>
        <v>1989.6373921108395</v>
      </c>
      <c r="J111" s="72">
        <f>SUM('DTOC Backsheet'!$J293:$M293)</f>
        <v>6992</v>
      </c>
      <c r="K111" s="81">
        <f>VLOOKUP($E111,'Population 18+ (2014)'!$D$11:$I$188,K$10,0)</f>
        <v>263866.06800000009</v>
      </c>
      <c r="L111" s="74">
        <f t="shared" si="4"/>
        <v>2649.8291549938881</v>
      </c>
      <c r="M111" s="72">
        <f>SUM('DTOC Backsheet'!$J106:$M106)</f>
        <v>8858</v>
      </c>
      <c r="N111" s="81">
        <f>VLOOKUP($E111,'Population 18+ (2014)'!$D$11:$I$188,N$10,0)</f>
        <v>263866.06800000009</v>
      </c>
      <c r="O111" s="74">
        <f t="shared" si="5"/>
        <v>3357.006100534305</v>
      </c>
      <c r="S111" s="26"/>
    </row>
    <row r="112" spans="1:19" ht="16.5" customHeight="1">
      <c r="A112" s="26"/>
      <c r="B112" s="42" t="s">
        <v>18</v>
      </c>
      <c r="C112" s="43" t="s">
        <v>30</v>
      </c>
      <c r="D112" s="45" t="s">
        <v>52</v>
      </c>
      <c r="E112" s="56" t="s">
        <v>205</v>
      </c>
      <c r="F112" s="57" t="s">
        <v>206</v>
      </c>
      <c r="G112" s="72">
        <f>SUM('DTOC Backsheet'!$F107:$I107)</f>
        <v>16126</v>
      </c>
      <c r="H112" s="73">
        <f>VLOOKUP($E112,'Population 18+ (2014)'!$D$11:$I$188,H$10,0)</f>
        <v>537296.54300000006</v>
      </c>
      <c r="I112" s="74">
        <f t="shared" si="3"/>
        <v>3001.3221209204762</v>
      </c>
      <c r="J112" s="72">
        <f>SUM('DTOC Backsheet'!$J294:$M294)</f>
        <v>16219</v>
      </c>
      <c r="K112" s="81">
        <f>VLOOKUP($E112,'Population 18+ (2014)'!$D$11:$I$188,K$10,0)</f>
        <v>541730.66600000008</v>
      </c>
      <c r="L112" s="74">
        <f t="shared" si="4"/>
        <v>2993.9231832225641</v>
      </c>
      <c r="M112" s="72">
        <f>SUM('DTOC Backsheet'!$J107:$M107)</f>
        <v>22860</v>
      </c>
      <c r="N112" s="81">
        <f>VLOOKUP($E112,'Population 18+ (2014)'!$D$11:$I$188,N$10,0)</f>
        <v>541730.66600000008</v>
      </c>
      <c r="O112" s="74">
        <f t="shared" si="5"/>
        <v>4219.8091108248236</v>
      </c>
      <c r="S112" s="26"/>
    </row>
    <row r="113" spans="1:19" ht="16.5" customHeight="1">
      <c r="A113" s="26"/>
      <c r="B113" s="42" t="s">
        <v>20</v>
      </c>
      <c r="C113" s="43" t="s">
        <v>36</v>
      </c>
      <c r="D113" s="45" t="s">
        <v>64</v>
      </c>
      <c r="E113" s="56" t="s">
        <v>207</v>
      </c>
      <c r="F113" s="57" t="s">
        <v>208</v>
      </c>
      <c r="G113" s="72">
        <f>SUM('DTOC Backsheet'!$F108:$I108)</f>
        <v>4905</v>
      </c>
      <c r="H113" s="73">
        <f>VLOOKUP($E113,'Population 18+ (2014)'!$D$11:$I$188,H$10,0)</f>
        <v>229222.81200000001</v>
      </c>
      <c r="I113" s="74">
        <f t="shared" si="3"/>
        <v>2139.8393803841827</v>
      </c>
      <c r="J113" s="72">
        <f>SUM('DTOC Backsheet'!$J295:$M295)</f>
        <v>5159</v>
      </c>
      <c r="K113" s="81">
        <f>VLOOKUP($E113,'Population 18+ (2014)'!$D$11:$I$188,K$10,0)</f>
        <v>232706.26800000001</v>
      </c>
      <c r="L113" s="74">
        <f t="shared" si="4"/>
        <v>2216.9579033427667</v>
      </c>
      <c r="M113" s="72">
        <f>SUM('DTOC Backsheet'!$J108:$M108)</f>
        <v>6148</v>
      </c>
      <c r="N113" s="81">
        <f>VLOOKUP($E113,'Population 18+ (2014)'!$D$11:$I$188,N$10,0)</f>
        <v>232706.26800000001</v>
      </c>
      <c r="O113" s="74">
        <f t="shared" si="5"/>
        <v>2641.9571990213858</v>
      </c>
      <c r="S113" s="26"/>
    </row>
    <row r="114" spans="1:19" ht="16.5" customHeight="1">
      <c r="A114" s="26"/>
      <c r="B114" s="42" t="s">
        <v>18</v>
      </c>
      <c r="C114" s="43" t="s">
        <v>30</v>
      </c>
      <c r="D114" s="45" t="s">
        <v>52</v>
      </c>
      <c r="E114" s="56" t="s">
        <v>209</v>
      </c>
      <c r="F114" s="57" t="s">
        <v>210</v>
      </c>
      <c r="G114" s="72">
        <f>SUM('DTOC Backsheet'!$F109:$I109)</f>
        <v>33442</v>
      </c>
      <c r="H114" s="73">
        <f>VLOOKUP($E114,'Population 18+ (2014)'!$D$11:$I$188,H$10,0)</f>
        <v>594359.82900000003</v>
      </c>
      <c r="I114" s="74">
        <f t="shared" si="3"/>
        <v>5626.5579146332238</v>
      </c>
      <c r="J114" s="72">
        <f>SUM('DTOC Backsheet'!$J296:$M296)</f>
        <v>31552</v>
      </c>
      <c r="K114" s="81">
        <f>VLOOKUP($E114,'Population 18+ (2014)'!$D$11:$I$188,K$10,0)</f>
        <v>598594.83400000003</v>
      </c>
      <c r="L114" s="74">
        <f t="shared" si="4"/>
        <v>5271.0110759158342</v>
      </c>
      <c r="M114" s="72">
        <f>SUM('DTOC Backsheet'!$J109:$M109)</f>
        <v>35839</v>
      </c>
      <c r="N114" s="81">
        <f>VLOOKUP($E114,'Population 18+ (2014)'!$D$11:$I$188,N$10,0)</f>
        <v>598594.83400000003</v>
      </c>
      <c r="O114" s="74">
        <f t="shared" si="5"/>
        <v>5987.1883224438243</v>
      </c>
      <c r="S114" s="26"/>
    </row>
    <row r="115" spans="1:19" ht="16.5" customHeight="1">
      <c r="A115" s="26"/>
      <c r="B115" s="42" t="s">
        <v>16</v>
      </c>
      <c r="C115" s="43" t="s">
        <v>26</v>
      </c>
      <c r="D115" s="45" t="s">
        <v>46</v>
      </c>
      <c r="E115" s="56" t="s">
        <v>211</v>
      </c>
      <c r="F115" s="57" t="s">
        <v>212</v>
      </c>
      <c r="G115" s="72">
        <f>SUM('DTOC Backsheet'!$F110:$I110)</f>
        <v>14995</v>
      </c>
      <c r="H115" s="73">
        <f>VLOOKUP($E115,'Population 18+ (2014)'!$D$11:$I$188,H$10,0)</f>
        <v>386116.80399999989</v>
      </c>
      <c r="I115" s="74">
        <f t="shared" si="3"/>
        <v>3883.5398627198842</v>
      </c>
      <c r="J115" s="72">
        <f>SUM('DTOC Backsheet'!$J297:$M297)</f>
        <v>11616</v>
      </c>
      <c r="K115" s="81">
        <f>VLOOKUP($E115,'Population 18+ (2014)'!$D$11:$I$188,K$10,0)</f>
        <v>388177.84200000012</v>
      </c>
      <c r="L115" s="74">
        <f t="shared" si="4"/>
        <v>2992.442829851168</v>
      </c>
      <c r="M115" s="72">
        <f>SUM('DTOC Backsheet'!$J110:$M110)</f>
        <v>19718</v>
      </c>
      <c r="N115" s="81">
        <f>VLOOKUP($E115,'Population 18+ (2014)'!$D$11:$I$188,N$10,0)</f>
        <v>388177.84200000012</v>
      </c>
      <c r="O115" s="74">
        <f t="shared" si="5"/>
        <v>5079.6304854515611</v>
      </c>
      <c r="S115" s="26"/>
    </row>
    <row r="116" spans="1:19" ht="16.5" customHeight="1">
      <c r="A116" s="26"/>
      <c r="B116" s="42" t="s">
        <v>18</v>
      </c>
      <c r="C116" s="43" t="s">
        <v>34</v>
      </c>
      <c r="D116" s="45" t="s">
        <v>52</v>
      </c>
      <c r="E116" s="56" t="s">
        <v>213</v>
      </c>
      <c r="F116" s="57" t="s">
        <v>214</v>
      </c>
      <c r="G116" s="72">
        <f>SUM('DTOC Backsheet'!$F111:$I111)</f>
        <v>3149</v>
      </c>
      <c r="H116" s="73">
        <f>VLOOKUP($E116,'Population 18+ (2014)'!$D$11:$I$188,H$10,0)</f>
        <v>159175.93899999998</v>
      </c>
      <c r="I116" s="74">
        <f t="shared" si="3"/>
        <v>1978.3140717015028</v>
      </c>
      <c r="J116" s="72">
        <f>SUM('DTOC Backsheet'!$J298:$M298)</f>
        <v>3000</v>
      </c>
      <c r="K116" s="81">
        <f>VLOOKUP($E116,'Population 18+ (2014)'!$D$11:$I$188,K$10,0)</f>
        <v>161603.41100000002</v>
      </c>
      <c r="L116" s="74">
        <f t="shared" si="4"/>
        <v>1856.3964593544376</v>
      </c>
      <c r="M116" s="72">
        <f>SUM('DTOC Backsheet'!$J111:$M111)</f>
        <v>2989</v>
      </c>
      <c r="N116" s="81">
        <f>VLOOKUP($E116,'Population 18+ (2014)'!$D$11:$I$188,N$10,0)</f>
        <v>161603.41100000002</v>
      </c>
      <c r="O116" s="74">
        <f t="shared" si="5"/>
        <v>1849.5896723368048</v>
      </c>
      <c r="S116" s="26"/>
    </row>
    <row r="117" spans="1:19" ht="16.5" customHeight="1">
      <c r="A117" s="26"/>
      <c r="B117" s="42" t="s">
        <v>16</v>
      </c>
      <c r="C117" s="43" t="s">
        <v>26</v>
      </c>
      <c r="D117" s="45" t="s">
        <v>466</v>
      </c>
      <c r="E117" s="56" t="s">
        <v>215</v>
      </c>
      <c r="F117" s="57" t="s">
        <v>216</v>
      </c>
      <c r="G117" s="72">
        <f>SUM('DTOC Backsheet'!$F112:$I112)</f>
        <v>18036</v>
      </c>
      <c r="H117" s="73">
        <f>VLOOKUP($E117,'Population 18+ (2014)'!$D$11:$I$188,H$10,0)</f>
        <v>412120.51300000004</v>
      </c>
      <c r="I117" s="74">
        <f t="shared" si="3"/>
        <v>4376.3897770359226</v>
      </c>
      <c r="J117" s="72">
        <f>SUM('DTOC Backsheet'!$J299:$M299)</f>
        <v>10036</v>
      </c>
      <c r="K117" s="81">
        <f>VLOOKUP($E117,'Population 18+ (2014)'!$D$11:$I$188,K$10,0)</f>
        <v>417088.77100000007</v>
      </c>
      <c r="L117" s="74">
        <f t="shared" si="4"/>
        <v>2406.2023957005545</v>
      </c>
      <c r="M117" s="72">
        <f>SUM('DTOC Backsheet'!$J112:$M112)</f>
        <v>26587</v>
      </c>
      <c r="N117" s="81">
        <f>VLOOKUP($E117,'Population 18+ (2014)'!$D$11:$I$188,N$10,0)</f>
        <v>417088.77100000007</v>
      </c>
      <c r="O117" s="74">
        <f t="shared" si="5"/>
        <v>6374.4223888492061</v>
      </c>
      <c r="S117" s="26"/>
    </row>
    <row r="118" spans="1:19" ht="16.5" customHeight="1">
      <c r="A118" s="26"/>
      <c r="B118" s="42" t="s">
        <v>22</v>
      </c>
      <c r="C118" s="43" t="s">
        <v>38</v>
      </c>
      <c r="D118" s="45" t="s">
        <v>58</v>
      </c>
      <c r="E118" s="56" t="s">
        <v>217</v>
      </c>
      <c r="F118" s="57" t="s">
        <v>218</v>
      </c>
      <c r="G118" s="72">
        <f>SUM('DTOC Backsheet'!$F113:$I113)</f>
        <v>9294</v>
      </c>
      <c r="H118" s="73">
        <f>VLOOKUP($E118,'Population 18+ (2014)'!$D$11:$I$188,H$10,0)</f>
        <v>213940.97499999998</v>
      </c>
      <c r="I118" s="74">
        <f t="shared" si="3"/>
        <v>4344.1888586326204</v>
      </c>
      <c r="J118" s="72">
        <f>SUM('DTOC Backsheet'!$J300:$M300)</f>
        <v>9400</v>
      </c>
      <c r="K118" s="81">
        <f>VLOOKUP($E118,'Population 18+ (2014)'!$D$11:$I$188,K$10,0)</f>
        <v>216248.33899999998</v>
      </c>
      <c r="L118" s="74">
        <f t="shared" si="4"/>
        <v>4346.8541971090017</v>
      </c>
      <c r="M118" s="72">
        <f>SUM('DTOC Backsheet'!$J113:$M113)</f>
        <v>10166</v>
      </c>
      <c r="N118" s="81">
        <f>VLOOKUP($E118,'Population 18+ (2014)'!$D$11:$I$188,N$10,0)</f>
        <v>216248.33899999998</v>
      </c>
      <c r="O118" s="74">
        <f t="shared" si="5"/>
        <v>4701.0765710436281</v>
      </c>
      <c r="S118" s="26"/>
    </row>
    <row r="119" spans="1:19" ht="16.5" customHeight="1">
      <c r="A119" s="26"/>
      <c r="B119" s="42" t="s">
        <v>20</v>
      </c>
      <c r="C119" s="43" t="s">
        <v>36</v>
      </c>
      <c r="D119" s="45" t="s">
        <v>64</v>
      </c>
      <c r="E119" s="56" t="s">
        <v>219</v>
      </c>
      <c r="F119" s="57" t="s">
        <v>220</v>
      </c>
      <c r="G119" s="72">
        <f>SUM('DTOC Backsheet'!$F114:$I114)</f>
        <v>4362</v>
      </c>
      <c r="H119" s="73">
        <f>VLOOKUP($E119,'Population 18+ (2014)'!$D$11:$I$188,H$10,0)</f>
        <v>159987.84399999998</v>
      </c>
      <c r="I119" s="74">
        <f t="shared" si="3"/>
        <v>2726.4571425814079</v>
      </c>
      <c r="J119" s="72">
        <f>SUM('DTOC Backsheet'!$J301:$M301)</f>
        <v>4538</v>
      </c>
      <c r="K119" s="81">
        <f>VLOOKUP($E119,'Population 18+ (2014)'!$D$11:$I$188,K$10,0)</f>
        <v>161736.728</v>
      </c>
      <c r="L119" s="74">
        <f t="shared" si="4"/>
        <v>2805.7943647778011</v>
      </c>
      <c r="M119" s="72">
        <f>SUM('DTOC Backsheet'!$J114:$M114)</f>
        <v>4153</v>
      </c>
      <c r="N119" s="81">
        <f>VLOOKUP($E119,'Population 18+ (2014)'!$D$11:$I$188,N$10,0)</f>
        <v>161736.728</v>
      </c>
      <c r="O119" s="74">
        <f t="shared" si="5"/>
        <v>2567.7531945619671</v>
      </c>
      <c r="S119" s="26"/>
    </row>
    <row r="120" spans="1:19" ht="16.5" customHeight="1">
      <c r="A120" s="26"/>
      <c r="B120" s="42" t="s">
        <v>16</v>
      </c>
      <c r="C120" s="43" t="s">
        <v>24</v>
      </c>
      <c r="D120" s="45" t="s">
        <v>44</v>
      </c>
      <c r="E120" s="56" t="s">
        <v>221</v>
      </c>
      <c r="F120" s="57" t="s">
        <v>222</v>
      </c>
      <c r="G120" s="72">
        <f>SUM('DTOC Backsheet'!$F115:$I115)</f>
        <v>4024</v>
      </c>
      <c r="H120" s="73">
        <f>VLOOKUP($E120,'Population 18+ (2014)'!$D$11:$I$188,H$10,0)</f>
        <v>107968.81799999996</v>
      </c>
      <c r="I120" s="74">
        <f t="shared" si="3"/>
        <v>3727.0019942239269</v>
      </c>
      <c r="J120" s="72">
        <f>SUM('DTOC Backsheet'!$J302:$M302)</f>
        <v>4500</v>
      </c>
      <c r="K120" s="81">
        <f>VLOOKUP($E120,'Population 18+ (2014)'!$D$11:$I$188,K$10,0)</f>
        <v>108394.08300000003</v>
      </c>
      <c r="L120" s="74">
        <f t="shared" si="4"/>
        <v>4151.5181229956979</v>
      </c>
      <c r="M120" s="72">
        <f>SUM('DTOC Backsheet'!$J115:$M115)</f>
        <v>4718</v>
      </c>
      <c r="N120" s="81">
        <f>VLOOKUP($E120,'Population 18+ (2014)'!$D$11:$I$188,N$10,0)</f>
        <v>108394.08300000003</v>
      </c>
      <c r="O120" s="74">
        <f t="shared" si="5"/>
        <v>4352.6361120652673</v>
      </c>
      <c r="S120" s="26"/>
    </row>
    <row r="121" spans="1:19" ht="16.5" customHeight="1">
      <c r="A121" s="26"/>
      <c r="B121" s="42" t="s">
        <v>18</v>
      </c>
      <c r="C121" s="43" t="s">
        <v>38</v>
      </c>
      <c r="D121" s="45" t="s">
        <v>52</v>
      </c>
      <c r="E121" s="56" t="s">
        <v>223</v>
      </c>
      <c r="F121" s="57" t="s">
        <v>224</v>
      </c>
      <c r="G121" s="72">
        <f>SUM('DTOC Backsheet'!$F116:$I116)</f>
        <v>12590</v>
      </c>
      <c r="H121" s="73">
        <f>VLOOKUP($E121,'Population 18+ (2014)'!$D$11:$I$188,H$10,0)</f>
        <v>196599.40100000004</v>
      </c>
      <c r="I121" s="74">
        <f t="shared" si="3"/>
        <v>6403.8852285211169</v>
      </c>
      <c r="J121" s="72">
        <f>SUM('DTOC Backsheet'!$J303:$M303)</f>
        <v>7623</v>
      </c>
      <c r="K121" s="81">
        <f>VLOOKUP($E121,'Population 18+ (2014)'!$D$11:$I$188,K$10,0)</f>
        <v>199087.98200000002</v>
      </c>
      <c r="L121" s="74">
        <f t="shared" si="4"/>
        <v>3828.9604040488994</v>
      </c>
      <c r="M121" s="72">
        <f>SUM('DTOC Backsheet'!$J116:$M116)</f>
        <v>13174</v>
      </c>
      <c r="N121" s="81">
        <f>VLOOKUP($E121,'Population 18+ (2014)'!$D$11:$I$188,N$10,0)</f>
        <v>199087.98200000002</v>
      </c>
      <c r="O121" s="74">
        <f t="shared" si="5"/>
        <v>6617.1749131497036</v>
      </c>
      <c r="S121" s="26"/>
    </row>
    <row r="122" spans="1:19" ht="16.5" customHeight="1">
      <c r="A122" s="26"/>
      <c r="B122" s="42" t="s">
        <v>16</v>
      </c>
      <c r="C122" s="43" t="s">
        <v>24</v>
      </c>
      <c r="D122" s="45" t="s">
        <v>44</v>
      </c>
      <c r="E122" s="56" t="s">
        <v>225</v>
      </c>
      <c r="F122" s="57" t="s">
        <v>226</v>
      </c>
      <c r="G122" s="72">
        <f>SUM('DTOC Backsheet'!$F117:$I117)</f>
        <v>5696</v>
      </c>
      <c r="H122" s="73">
        <f>VLOOKUP($E122,'Population 18+ (2014)'!$D$11:$I$188,H$10,0)</f>
        <v>236380.41599999994</v>
      </c>
      <c r="I122" s="74">
        <f t="shared" si="3"/>
        <v>2409.6750891579791</v>
      </c>
      <c r="J122" s="72">
        <f>SUM('DTOC Backsheet'!$J304:$M304)</f>
        <v>5696</v>
      </c>
      <c r="K122" s="81">
        <f>VLOOKUP($E122,'Population 18+ (2014)'!$D$11:$I$188,K$10,0)</f>
        <v>238217.85600000015</v>
      </c>
      <c r="L122" s="74">
        <f t="shared" si="4"/>
        <v>2391.0886008477869</v>
      </c>
      <c r="M122" s="72">
        <f>SUM('DTOC Backsheet'!$J117:$M117)</f>
        <v>4597</v>
      </c>
      <c r="N122" s="81">
        <f>VLOOKUP($E122,'Population 18+ (2014)'!$D$11:$I$188,N$10,0)</f>
        <v>238217.85600000015</v>
      </c>
      <c r="O122" s="74">
        <f t="shared" si="5"/>
        <v>1929.7461899749433</v>
      </c>
      <c r="S122" s="26"/>
    </row>
    <row r="123" spans="1:19" ht="16.5" customHeight="1">
      <c r="A123" s="26"/>
      <c r="B123" s="42" t="s">
        <v>20</v>
      </c>
      <c r="C123" s="43" t="s">
        <v>36</v>
      </c>
      <c r="D123" s="45" t="s">
        <v>64</v>
      </c>
      <c r="E123" s="56" t="s">
        <v>227</v>
      </c>
      <c r="F123" s="57" t="s">
        <v>228</v>
      </c>
      <c r="G123" s="72">
        <f>SUM('DTOC Backsheet'!$F118:$I118)</f>
        <v>3499</v>
      </c>
      <c r="H123" s="73">
        <f>VLOOKUP($E123,'Population 18+ (2014)'!$D$11:$I$188,H$10,0)</f>
        <v>250005.21800000005</v>
      </c>
      <c r="I123" s="74">
        <f t="shared" si="3"/>
        <v>1399.5707881585092</v>
      </c>
      <c r="J123" s="72">
        <f>SUM('DTOC Backsheet'!$J305:$M305)</f>
        <v>2190</v>
      </c>
      <c r="K123" s="81">
        <f>VLOOKUP($E123,'Population 18+ (2014)'!$D$11:$I$188,K$10,0)</f>
        <v>256139.62399999987</v>
      </c>
      <c r="L123" s="74">
        <f t="shared" si="4"/>
        <v>855.00242633291327</v>
      </c>
      <c r="M123" s="72">
        <f>SUM('DTOC Backsheet'!$J118:$M118)</f>
        <v>3301</v>
      </c>
      <c r="N123" s="81">
        <f>VLOOKUP($E123,'Population 18+ (2014)'!$D$11:$I$188,N$10,0)</f>
        <v>256139.62399999987</v>
      </c>
      <c r="O123" s="74">
        <f t="shared" si="5"/>
        <v>1288.7502325684691</v>
      </c>
      <c r="S123" s="26"/>
    </row>
    <row r="124" spans="1:19" ht="16.5" customHeight="1">
      <c r="A124" s="26"/>
      <c r="B124" s="42" t="s">
        <v>18</v>
      </c>
      <c r="C124" s="43" t="s">
        <v>34</v>
      </c>
      <c r="D124" s="45" t="s">
        <v>54</v>
      </c>
      <c r="E124" s="56" t="s">
        <v>229</v>
      </c>
      <c r="F124" s="57" t="s">
        <v>230</v>
      </c>
      <c r="G124" s="72">
        <f>SUM('DTOC Backsheet'!$F119:$I119)</f>
        <v>27884</v>
      </c>
      <c r="H124" s="73">
        <f>VLOOKUP($E124,'Population 18+ (2014)'!$D$11:$I$188,H$10,0)</f>
        <v>716275.77100000007</v>
      </c>
      <c r="I124" s="74">
        <f t="shared" si="3"/>
        <v>3892.914032408336</v>
      </c>
      <c r="J124" s="72">
        <f>SUM('DTOC Backsheet'!$J306:$M306)</f>
        <v>15406</v>
      </c>
      <c r="K124" s="81">
        <f>VLOOKUP($E124,'Population 18+ (2014)'!$D$11:$I$188,K$10,0)</f>
        <v>721584.83200000005</v>
      </c>
      <c r="L124" s="74">
        <f t="shared" si="4"/>
        <v>2135.0227051335801</v>
      </c>
      <c r="M124" s="72">
        <f>SUM('DTOC Backsheet'!$J119:$M119)</f>
        <v>29425</v>
      </c>
      <c r="N124" s="81">
        <f>VLOOKUP($E124,'Population 18+ (2014)'!$D$11:$I$188,N$10,0)</f>
        <v>721584.83200000005</v>
      </c>
      <c r="O124" s="74">
        <f t="shared" si="5"/>
        <v>4077.8296182367649</v>
      </c>
      <c r="S124" s="26"/>
    </row>
    <row r="125" spans="1:19" ht="16.5" customHeight="1">
      <c r="A125" s="26"/>
      <c r="B125" s="42" t="s">
        <v>16</v>
      </c>
      <c r="C125" s="43" t="s">
        <v>28</v>
      </c>
      <c r="D125" s="45" t="s">
        <v>42</v>
      </c>
      <c r="E125" s="56" t="s">
        <v>231</v>
      </c>
      <c r="F125" s="57" t="s">
        <v>232</v>
      </c>
      <c r="G125" s="72">
        <f>SUM('DTOC Backsheet'!$F120:$I120)</f>
        <v>3638</v>
      </c>
      <c r="H125" s="73">
        <f>VLOOKUP($E125,'Population 18+ (2014)'!$D$11:$I$188,H$10,0)</f>
        <v>125715.60199999996</v>
      </c>
      <c r="I125" s="74">
        <f t="shared" si="3"/>
        <v>2893.8333366132242</v>
      </c>
      <c r="J125" s="72">
        <f>SUM('DTOC Backsheet'!$J307:$M307)</f>
        <v>3308</v>
      </c>
      <c r="K125" s="81">
        <f>VLOOKUP($E125,'Population 18+ (2014)'!$D$11:$I$188,K$10,0)</f>
        <v>125846.61200000002</v>
      </c>
      <c r="L125" s="74">
        <f t="shared" si="4"/>
        <v>2628.5967873334557</v>
      </c>
      <c r="M125" s="72">
        <f>SUM('DTOC Backsheet'!$J120:$M120)</f>
        <v>3560</v>
      </c>
      <c r="N125" s="81">
        <f>VLOOKUP($E125,'Population 18+ (2014)'!$D$11:$I$188,N$10,0)</f>
        <v>125846.61200000002</v>
      </c>
      <c r="O125" s="74">
        <f t="shared" si="5"/>
        <v>2828.8405571061376</v>
      </c>
      <c r="S125" s="26"/>
    </row>
    <row r="126" spans="1:19" ht="16.5" customHeight="1">
      <c r="A126" s="26"/>
      <c r="B126" s="42" t="s">
        <v>16</v>
      </c>
      <c r="C126" s="43" t="s">
        <v>28</v>
      </c>
      <c r="D126" s="45" t="s">
        <v>42</v>
      </c>
      <c r="E126" s="56" t="s">
        <v>233</v>
      </c>
      <c r="F126" s="57" t="s">
        <v>234</v>
      </c>
      <c r="G126" s="72">
        <f>SUM('DTOC Backsheet'!$F121:$I121)</f>
        <v>3469</v>
      </c>
      <c r="H126" s="73">
        <f>VLOOKUP($E126,'Population 18+ (2014)'!$D$11:$I$188,H$10,0)</f>
        <v>134611.88400000002</v>
      </c>
      <c r="I126" s="74">
        <f t="shared" si="3"/>
        <v>2577.0384433517024</v>
      </c>
      <c r="J126" s="72">
        <f>SUM('DTOC Backsheet'!$J308:$M308)</f>
        <v>3447</v>
      </c>
      <c r="K126" s="81">
        <f>VLOOKUP($E126,'Population 18+ (2014)'!$D$11:$I$188,K$10,0)</f>
        <v>135186.34099999999</v>
      </c>
      <c r="L126" s="74">
        <f t="shared" si="4"/>
        <v>2549.8138158795205</v>
      </c>
      <c r="M126" s="72">
        <f>SUM('DTOC Backsheet'!$J121:$M121)</f>
        <v>3336</v>
      </c>
      <c r="N126" s="81">
        <f>VLOOKUP($E126,'Population 18+ (2014)'!$D$11:$I$188,N$10,0)</f>
        <v>135186.34099999999</v>
      </c>
      <c r="O126" s="74">
        <f t="shared" si="5"/>
        <v>2467.7049288581607</v>
      </c>
      <c r="S126" s="26"/>
    </row>
    <row r="127" spans="1:19" ht="16.5" customHeight="1">
      <c r="A127" s="26"/>
      <c r="B127" s="42" t="s">
        <v>22</v>
      </c>
      <c r="C127" s="43" t="s">
        <v>40</v>
      </c>
      <c r="D127" s="45" t="s">
        <v>56</v>
      </c>
      <c r="E127" s="56" t="s">
        <v>235</v>
      </c>
      <c r="F127" s="57" t="s">
        <v>236</v>
      </c>
      <c r="G127" s="72">
        <f>SUM('DTOC Backsheet'!$F122:$I122)</f>
        <v>11863</v>
      </c>
      <c r="H127" s="73">
        <f>VLOOKUP($E127,'Population 18+ (2014)'!$D$11:$I$188,H$10,0)</f>
        <v>167160.05100000006</v>
      </c>
      <c r="I127" s="74">
        <f t="shared" si="3"/>
        <v>7096.7913260567238</v>
      </c>
      <c r="J127" s="72">
        <f>SUM('DTOC Backsheet'!$J309:$M309)</f>
        <v>7366</v>
      </c>
      <c r="K127" s="81">
        <f>VLOOKUP($E127,'Population 18+ (2014)'!$D$11:$I$188,K$10,0)</f>
        <v>168553.37700000007</v>
      </c>
      <c r="L127" s="74">
        <f t="shared" si="4"/>
        <v>4370.1289948050089</v>
      </c>
      <c r="M127" s="72">
        <f>SUM('DTOC Backsheet'!$J122:$M122)</f>
        <v>11116</v>
      </c>
      <c r="N127" s="81">
        <f>VLOOKUP($E127,'Population 18+ (2014)'!$D$11:$I$188,N$10,0)</f>
        <v>168553.37700000007</v>
      </c>
      <c r="O127" s="74">
        <f t="shared" si="5"/>
        <v>6594.9435115737824</v>
      </c>
      <c r="S127" s="26"/>
    </row>
    <row r="128" spans="1:19" ht="16.5" customHeight="1">
      <c r="A128" s="26"/>
      <c r="B128" s="42" t="s">
        <v>16</v>
      </c>
      <c r="C128" s="43" t="s">
        <v>24</v>
      </c>
      <c r="D128" s="45" t="s">
        <v>44</v>
      </c>
      <c r="E128" s="56" t="s">
        <v>237</v>
      </c>
      <c r="F128" s="57" t="s">
        <v>238</v>
      </c>
      <c r="G128" s="72">
        <f>SUM('DTOC Backsheet'!$F123:$I123)</f>
        <v>2946</v>
      </c>
      <c r="H128" s="73">
        <f>VLOOKUP($E128,'Population 18+ (2014)'!$D$11:$I$188,H$10,0)</f>
        <v>163068.11099999998</v>
      </c>
      <c r="I128" s="74">
        <f t="shared" si="3"/>
        <v>1806.6070563606397</v>
      </c>
      <c r="J128" s="72">
        <f>SUM('DTOC Backsheet'!$J310:$M310)</f>
        <v>2895</v>
      </c>
      <c r="K128" s="81">
        <f>VLOOKUP($E128,'Population 18+ (2014)'!$D$11:$I$188,K$10,0)</f>
        <v>163962.89600000001</v>
      </c>
      <c r="L128" s="74">
        <f t="shared" si="4"/>
        <v>1765.6433684850258</v>
      </c>
      <c r="M128" s="72">
        <f>SUM('DTOC Backsheet'!$J123:$M123)</f>
        <v>2893</v>
      </c>
      <c r="N128" s="81">
        <f>VLOOKUP($E128,'Population 18+ (2014)'!$D$11:$I$188,N$10,0)</f>
        <v>163962.89600000001</v>
      </c>
      <c r="O128" s="74">
        <f t="shared" si="5"/>
        <v>1764.4235803202694</v>
      </c>
      <c r="S128" s="26"/>
    </row>
    <row r="129" spans="1:19" ht="16.5" customHeight="1">
      <c r="A129" s="26"/>
      <c r="B129" s="42" t="s">
        <v>16</v>
      </c>
      <c r="C129" s="43" t="s">
        <v>28</v>
      </c>
      <c r="D129" s="45" t="s">
        <v>42</v>
      </c>
      <c r="E129" s="56" t="s">
        <v>239</v>
      </c>
      <c r="F129" s="57" t="s">
        <v>240</v>
      </c>
      <c r="G129" s="72">
        <f>SUM('DTOC Backsheet'!$F124:$I124)</f>
        <v>14290</v>
      </c>
      <c r="H129" s="73">
        <f>VLOOKUP($E129,'Population 18+ (2014)'!$D$11:$I$188,H$10,0)</f>
        <v>485164.88800000009</v>
      </c>
      <c r="I129" s="74">
        <f t="shared" si="3"/>
        <v>2945.3903927194328</v>
      </c>
      <c r="J129" s="72">
        <f>SUM('DTOC Backsheet'!$J311:$M311)</f>
        <v>14330</v>
      </c>
      <c r="K129" s="81">
        <f>VLOOKUP($E129,'Population 18+ (2014)'!$D$11:$I$188,K$10,0)</f>
        <v>486576.73499999993</v>
      </c>
      <c r="L129" s="74">
        <f t="shared" si="4"/>
        <v>2945.0647696914652</v>
      </c>
      <c r="M129" s="72">
        <f>SUM('DTOC Backsheet'!$J124:$M124)</f>
        <v>25576</v>
      </c>
      <c r="N129" s="81">
        <f>VLOOKUP($E129,'Population 18+ (2014)'!$D$11:$I$188,N$10,0)</f>
        <v>486576.73499999993</v>
      </c>
      <c r="O129" s="74">
        <f t="shared" si="5"/>
        <v>5256.3137857382353</v>
      </c>
      <c r="S129" s="26"/>
    </row>
    <row r="130" spans="1:19" ht="16.5" customHeight="1">
      <c r="A130" s="26"/>
      <c r="B130" s="42" t="s">
        <v>18</v>
      </c>
      <c r="C130" s="43" t="s">
        <v>30</v>
      </c>
      <c r="D130" s="45" t="s">
        <v>52</v>
      </c>
      <c r="E130" s="56" t="s">
        <v>241</v>
      </c>
      <c r="F130" s="57" t="s">
        <v>242</v>
      </c>
      <c r="G130" s="72">
        <f>SUM('DTOC Backsheet'!$F125:$I125)</f>
        <v>52000</v>
      </c>
      <c r="H130" s="73">
        <f>VLOOKUP($E130,'Population 18+ (2014)'!$D$11:$I$188,H$10,0)</f>
        <v>559164.19099999999</v>
      </c>
      <c r="I130" s="74">
        <f t="shared" si="3"/>
        <v>9299.5940793354566</v>
      </c>
      <c r="J130" s="72">
        <f>SUM('DTOC Backsheet'!$J312:$M312)</f>
        <v>50555.051999999996</v>
      </c>
      <c r="K130" s="81">
        <f>VLOOKUP($E130,'Population 18+ (2014)'!$D$11:$I$188,K$10,0)</f>
        <v>564395.87400000007</v>
      </c>
      <c r="L130" s="74">
        <f t="shared" si="4"/>
        <v>8957.3744828616509</v>
      </c>
      <c r="M130" s="72">
        <f>SUM('DTOC Backsheet'!$J125:$M125)</f>
        <v>68168</v>
      </c>
      <c r="N130" s="81">
        <f>VLOOKUP($E130,'Population 18+ (2014)'!$D$11:$I$188,N$10,0)</f>
        <v>564395.87400000007</v>
      </c>
      <c r="O130" s="74">
        <f t="shared" si="5"/>
        <v>12078.047189976445</v>
      </c>
      <c r="S130" s="26"/>
    </row>
    <row r="131" spans="1:19" ht="16.5" customHeight="1">
      <c r="A131" s="26"/>
      <c r="B131" s="42" t="s">
        <v>16</v>
      </c>
      <c r="C131" s="43" t="s">
        <v>24</v>
      </c>
      <c r="D131" s="45" t="s">
        <v>44</v>
      </c>
      <c r="E131" s="56" t="s">
        <v>243</v>
      </c>
      <c r="F131" s="57" t="s">
        <v>244</v>
      </c>
      <c r="G131" s="72">
        <f>SUM('DTOC Backsheet'!$F126:$I126)</f>
        <v>2663</v>
      </c>
      <c r="H131" s="73">
        <f>VLOOKUP($E131,'Population 18+ (2014)'!$D$11:$I$188,H$10,0)</f>
        <v>256640.41200000001</v>
      </c>
      <c r="I131" s="74">
        <f t="shared" si="3"/>
        <v>1037.6386085290417</v>
      </c>
      <c r="J131" s="72">
        <f>SUM('DTOC Backsheet'!$J313:$M313)</f>
        <v>2510</v>
      </c>
      <c r="K131" s="81">
        <f>VLOOKUP($E131,'Population 18+ (2014)'!$D$11:$I$188,K$10,0)</f>
        <v>257276.97499999995</v>
      </c>
      <c r="L131" s="74">
        <f t="shared" si="4"/>
        <v>975.60226677882883</v>
      </c>
      <c r="M131" s="72">
        <f>SUM('DTOC Backsheet'!$J126:$M126)</f>
        <v>3061</v>
      </c>
      <c r="N131" s="81">
        <f>VLOOKUP($E131,'Population 18+ (2014)'!$D$11:$I$188,N$10,0)</f>
        <v>257276.97499999995</v>
      </c>
      <c r="O131" s="74">
        <f t="shared" si="5"/>
        <v>1189.768342075695</v>
      </c>
      <c r="S131" s="26"/>
    </row>
    <row r="132" spans="1:19" ht="16.5" customHeight="1">
      <c r="A132" s="26"/>
      <c r="B132" s="42" t="s">
        <v>18</v>
      </c>
      <c r="C132" s="43" t="s">
        <v>30</v>
      </c>
      <c r="D132" s="45" t="s">
        <v>48</v>
      </c>
      <c r="E132" s="56" t="s">
        <v>245</v>
      </c>
      <c r="F132" s="57" t="s">
        <v>246</v>
      </c>
      <c r="G132" s="72">
        <f>SUM('DTOC Backsheet'!$F127:$I127)</f>
        <v>13466</v>
      </c>
      <c r="H132" s="73">
        <f>VLOOKUP($E132,'Population 18+ (2014)'!$D$11:$I$188,H$10,0)</f>
        <v>251983.11799999993</v>
      </c>
      <c r="I132" s="74">
        <f t="shared" si="3"/>
        <v>5344.0087998276149</v>
      </c>
      <c r="J132" s="72">
        <f>SUM('DTOC Backsheet'!$J314:$M314)</f>
        <v>13478.27</v>
      </c>
      <c r="K132" s="81">
        <f>VLOOKUP($E132,'Population 18+ (2014)'!$D$11:$I$188,K$10,0)</f>
        <v>253870.19200000001</v>
      </c>
      <c r="L132" s="74">
        <f t="shared" si="4"/>
        <v>5309.1187641280867</v>
      </c>
      <c r="M132" s="72">
        <f>SUM('DTOC Backsheet'!$J127:$M127)</f>
        <v>14240</v>
      </c>
      <c r="N132" s="81">
        <f>VLOOKUP($E132,'Population 18+ (2014)'!$D$11:$I$188,N$10,0)</f>
        <v>253870.19200000001</v>
      </c>
      <c r="O132" s="74">
        <f t="shared" si="5"/>
        <v>5609.1658054916506</v>
      </c>
      <c r="S132" s="26"/>
    </row>
    <row r="133" spans="1:19" ht="16.5" customHeight="1">
      <c r="A133" s="26"/>
      <c r="B133" s="42" t="s">
        <v>18</v>
      </c>
      <c r="C133" s="43" t="s">
        <v>30</v>
      </c>
      <c r="D133" s="45" t="s">
        <v>48</v>
      </c>
      <c r="E133" s="56" t="s">
        <v>247</v>
      </c>
      <c r="F133" s="57" t="s">
        <v>248</v>
      </c>
      <c r="G133" s="72">
        <f>SUM('DTOC Backsheet'!$F128:$I128)</f>
        <v>21643</v>
      </c>
      <c r="H133" s="73">
        <f>VLOOKUP($E133,'Population 18+ (2014)'!$D$11:$I$188,H$10,0)</f>
        <v>642571.96700000006</v>
      </c>
      <c r="I133" s="74">
        <f t="shared" si="3"/>
        <v>3368.1830380876231</v>
      </c>
      <c r="J133" s="72">
        <f>SUM('DTOC Backsheet'!$J315:$M315)</f>
        <v>28775</v>
      </c>
      <c r="K133" s="81">
        <f>VLOOKUP($E133,'Population 18+ (2014)'!$D$11:$I$188,K$10,0)</f>
        <v>646720.82700000005</v>
      </c>
      <c r="L133" s="74">
        <f t="shared" si="4"/>
        <v>4449.3696195746606</v>
      </c>
      <c r="M133" s="72">
        <f>SUM('DTOC Backsheet'!$J128:$M128)</f>
        <v>22824</v>
      </c>
      <c r="N133" s="81">
        <f>VLOOKUP($E133,'Population 18+ (2014)'!$D$11:$I$188,N$10,0)</f>
        <v>646720.82700000005</v>
      </c>
      <c r="O133" s="74">
        <f t="shared" si="5"/>
        <v>3529.1889555924258</v>
      </c>
      <c r="S133" s="26"/>
    </row>
    <row r="134" spans="1:19" ht="16.5" customHeight="1">
      <c r="A134" s="26"/>
      <c r="B134" s="42" t="s">
        <v>16</v>
      </c>
      <c r="C134" s="43" t="s">
        <v>26</v>
      </c>
      <c r="D134" s="45" t="s">
        <v>466</v>
      </c>
      <c r="E134" s="56" t="s">
        <v>249</v>
      </c>
      <c r="F134" s="57" t="s">
        <v>250</v>
      </c>
      <c r="G134" s="72">
        <f>SUM('DTOC Backsheet'!$F129:$I129)</f>
        <v>1787</v>
      </c>
      <c r="H134" s="73">
        <f>VLOOKUP($E134,'Population 18+ (2014)'!$D$11:$I$188,H$10,0)</f>
        <v>172033.68299999999</v>
      </c>
      <c r="I134" s="74">
        <f t="shared" si="3"/>
        <v>1038.7500684967606</v>
      </c>
      <c r="J134" s="72">
        <f>SUM('DTOC Backsheet'!$J316:$M316)</f>
        <v>1732.4944590374312</v>
      </c>
      <c r="K134" s="81">
        <f>VLOOKUP($E134,'Population 18+ (2014)'!$D$11:$I$188,K$10,0)</f>
        <v>172809.89300000007</v>
      </c>
      <c r="L134" s="74">
        <f t="shared" si="4"/>
        <v>1002.5435633117547</v>
      </c>
      <c r="M134" s="72">
        <f>SUM('DTOC Backsheet'!$J129:$M129)</f>
        <v>2821</v>
      </c>
      <c r="N134" s="81">
        <f>VLOOKUP($E134,'Population 18+ (2014)'!$D$11:$I$188,N$10,0)</f>
        <v>172809.89300000007</v>
      </c>
      <c r="O134" s="74">
        <f t="shared" si="5"/>
        <v>1632.4296896590283</v>
      </c>
      <c r="S134" s="26"/>
    </row>
    <row r="135" spans="1:19" ht="16.5" customHeight="1">
      <c r="A135" s="26"/>
      <c r="B135" s="42" t="s">
        <v>22</v>
      </c>
      <c r="C135" s="43" t="s">
        <v>38</v>
      </c>
      <c r="D135" s="45" t="s">
        <v>60</v>
      </c>
      <c r="E135" s="56" t="s">
        <v>251</v>
      </c>
      <c r="F135" s="57" t="s">
        <v>252</v>
      </c>
      <c r="G135" s="72">
        <f>SUM('DTOC Backsheet'!$F130:$I130)</f>
        <v>59435</v>
      </c>
      <c r="H135" s="73">
        <f>VLOOKUP($E135,'Population 18+ (2014)'!$D$11:$I$188,H$10,0)</f>
        <v>536159.32400000002</v>
      </c>
      <c r="I135" s="74">
        <f t="shared" si="3"/>
        <v>11085.32433169063</v>
      </c>
      <c r="J135" s="72">
        <f>SUM('DTOC Backsheet'!$J317:$M317)</f>
        <v>42558.180362508494</v>
      </c>
      <c r="K135" s="81">
        <f>VLOOKUP($E135,'Population 18+ (2014)'!$D$11:$I$188,K$10,0)</f>
        <v>540394.24200000009</v>
      </c>
      <c r="L135" s="74">
        <f t="shared" si="4"/>
        <v>7875.3948607965531</v>
      </c>
      <c r="M135" s="72">
        <f>SUM('DTOC Backsheet'!$J130:$M130)</f>
        <v>52236</v>
      </c>
      <c r="N135" s="81">
        <f>VLOOKUP($E135,'Population 18+ (2014)'!$D$11:$I$188,N$10,0)</f>
        <v>540394.24200000009</v>
      </c>
      <c r="O135" s="74">
        <f t="shared" si="5"/>
        <v>9666.2761998859332</v>
      </c>
      <c r="S135" s="26"/>
    </row>
    <row r="136" spans="1:19" ht="16.5" customHeight="1">
      <c r="A136" s="26"/>
      <c r="B136" s="42" t="s">
        <v>18</v>
      </c>
      <c r="C136" s="43" t="s">
        <v>34</v>
      </c>
      <c r="D136" s="45" t="s">
        <v>54</v>
      </c>
      <c r="E136" s="56" t="s">
        <v>253</v>
      </c>
      <c r="F136" s="57" t="s">
        <v>254</v>
      </c>
      <c r="G136" s="72">
        <f>SUM('DTOC Backsheet'!$F131:$I131)</f>
        <v>6132</v>
      </c>
      <c r="H136" s="73">
        <f>VLOOKUP($E136,'Population 18+ (2014)'!$D$11:$I$188,H$10,0)</f>
        <v>145642.52000000005</v>
      </c>
      <c r="I136" s="74">
        <f t="shared" si="3"/>
        <v>4210.3089125346069</v>
      </c>
      <c r="J136" s="72">
        <f>SUM('DTOC Backsheet'!$J318:$M318)</f>
        <v>3366</v>
      </c>
      <c r="K136" s="81">
        <f>VLOOKUP($E136,'Population 18+ (2014)'!$D$11:$I$188,K$10,0)</f>
        <v>147153.55100000001</v>
      </c>
      <c r="L136" s="74">
        <f t="shared" si="4"/>
        <v>2287.4065743748174</v>
      </c>
      <c r="M136" s="72">
        <f>SUM('DTOC Backsheet'!$J131:$M131)</f>
        <v>7456</v>
      </c>
      <c r="N136" s="81">
        <f>VLOOKUP($E136,'Population 18+ (2014)'!$D$11:$I$188,N$10,0)</f>
        <v>147153.55100000001</v>
      </c>
      <c r="O136" s="74">
        <f t="shared" si="5"/>
        <v>5066.8162265414849</v>
      </c>
      <c r="S136" s="26"/>
    </row>
    <row r="137" spans="1:19" ht="16.5" customHeight="1">
      <c r="A137" s="26"/>
      <c r="B137" s="42" t="s">
        <v>22</v>
      </c>
      <c r="C137" s="43" t="s">
        <v>40</v>
      </c>
      <c r="D137" s="45" t="s">
        <v>56</v>
      </c>
      <c r="E137" s="56" t="s">
        <v>255</v>
      </c>
      <c r="F137" s="57" t="s">
        <v>256</v>
      </c>
      <c r="G137" s="72">
        <f>SUM('DTOC Backsheet'!$F132:$I132)</f>
        <v>12514</v>
      </c>
      <c r="H137" s="73">
        <f>VLOOKUP($E137,'Population 18+ (2014)'!$D$11:$I$188,H$10,0)</f>
        <v>211217.818</v>
      </c>
      <c r="I137" s="74">
        <f t="shared" si="3"/>
        <v>5924.689554363259</v>
      </c>
      <c r="J137" s="72">
        <f>SUM('DTOC Backsheet'!$J319:$M319)</f>
        <v>10582</v>
      </c>
      <c r="K137" s="81">
        <f>VLOOKUP($E137,'Population 18+ (2014)'!$D$11:$I$188,K$10,0)</f>
        <v>212333.65600000005</v>
      </c>
      <c r="L137" s="74">
        <f t="shared" si="4"/>
        <v>4983.6658960932682</v>
      </c>
      <c r="M137" s="72">
        <f>SUM('DTOC Backsheet'!$J132:$M132)</f>
        <v>16265</v>
      </c>
      <c r="N137" s="81">
        <f>VLOOKUP($E137,'Population 18+ (2014)'!$D$11:$I$188,N$10,0)</f>
        <v>212333.65600000005</v>
      </c>
      <c r="O137" s="74">
        <f t="shared" si="5"/>
        <v>7660.1139482098861</v>
      </c>
      <c r="S137" s="26"/>
    </row>
    <row r="138" spans="1:19" ht="16.5" customHeight="1">
      <c r="A138" s="26"/>
      <c r="B138" s="42" t="s">
        <v>22</v>
      </c>
      <c r="C138" s="43" t="s">
        <v>38</v>
      </c>
      <c r="D138" s="45" t="s">
        <v>62</v>
      </c>
      <c r="E138" s="56" t="s">
        <v>257</v>
      </c>
      <c r="F138" s="57" t="s">
        <v>258</v>
      </c>
      <c r="G138" s="72">
        <f>SUM('DTOC Backsheet'!$F133:$I133)</f>
        <v>3102</v>
      </c>
      <c r="H138" s="73">
        <f>VLOOKUP($E138,'Population 18+ (2014)'!$D$11:$I$188,H$10,0)</f>
        <v>167461.35699999999</v>
      </c>
      <c r="I138" s="74">
        <f t="shared" si="3"/>
        <v>1852.3676480180441</v>
      </c>
      <c r="J138" s="72">
        <f>SUM('DTOC Backsheet'!$J320:$M320)</f>
        <v>2682</v>
      </c>
      <c r="K138" s="81">
        <f>VLOOKUP($E138,'Population 18+ (2014)'!$D$11:$I$188,K$10,0)</f>
        <v>168994.34400000007</v>
      </c>
      <c r="L138" s="74">
        <f t="shared" si="4"/>
        <v>1587.035362556275</v>
      </c>
      <c r="M138" s="72">
        <f>SUM('DTOC Backsheet'!$J133:$M133)</f>
        <v>9789</v>
      </c>
      <c r="N138" s="81">
        <f>VLOOKUP($E138,'Population 18+ (2014)'!$D$11:$I$188,N$10,0)</f>
        <v>168994.34400000007</v>
      </c>
      <c r="O138" s="74">
        <f t="shared" si="5"/>
        <v>5792.5015525963381</v>
      </c>
      <c r="S138" s="26"/>
    </row>
    <row r="139" spans="1:19" ht="16.5" customHeight="1">
      <c r="A139" s="26"/>
      <c r="B139" s="42" t="s">
        <v>22</v>
      </c>
      <c r="C139" s="43" t="s">
        <v>38</v>
      </c>
      <c r="D139" s="45" t="s">
        <v>60</v>
      </c>
      <c r="E139" s="56" t="s">
        <v>259</v>
      </c>
      <c r="F139" s="57" t="s">
        <v>260</v>
      </c>
      <c r="G139" s="72">
        <f>SUM('DTOC Backsheet'!$F134:$I134)</f>
        <v>4226</v>
      </c>
      <c r="H139" s="73">
        <f>VLOOKUP($E139,'Population 18+ (2014)'!$D$11:$I$188,H$10,0)</f>
        <v>126198.86399999997</v>
      </c>
      <c r="I139" s="74">
        <f t="shared" si="3"/>
        <v>3348.6830753088248</v>
      </c>
      <c r="J139" s="72">
        <f>SUM('DTOC Backsheet'!$J321:$M321)</f>
        <v>3703</v>
      </c>
      <c r="K139" s="81">
        <f>VLOOKUP($E139,'Population 18+ (2014)'!$D$11:$I$188,K$10,0)</f>
        <v>126970.01800000001</v>
      </c>
      <c r="L139" s="74">
        <f t="shared" si="4"/>
        <v>2916.4365401602131</v>
      </c>
      <c r="M139" s="72">
        <f>SUM('DTOC Backsheet'!$J134:$M134)</f>
        <v>10412</v>
      </c>
      <c r="N139" s="81">
        <f>VLOOKUP($E139,'Population 18+ (2014)'!$D$11:$I$188,N$10,0)</f>
        <v>126970.01800000001</v>
      </c>
      <c r="O139" s="74">
        <f t="shared" si="5"/>
        <v>8200.3611277742748</v>
      </c>
      <c r="S139" s="26"/>
    </row>
    <row r="140" spans="1:19" ht="16.5" customHeight="1">
      <c r="A140" s="26"/>
      <c r="B140" s="42" t="s">
        <v>20</v>
      </c>
      <c r="C140" s="43" t="s">
        <v>36</v>
      </c>
      <c r="D140" s="45" t="s">
        <v>64</v>
      </c>
      <c r="E140" s="56" t="s">
        <v>261</v>
      </c>
      <c r="F140" s="57" t="s">
        <v>262</v>
      </c>
      <c r="G140" s="72">
        <f>SUM('DTOC Backsheet'!$F135:$I135)</f>
        <v>3742</v>
      </c>
      <c r="H140" s="73">
        <f>VLOOKUP($E140,'Population 18+ (2014)'!$D$11:$I$188,H$10,0)</f>
        <v>223006.21999999994</v>
      </c>
      <c r="I140" s="74">
        <f t="shared" si="3"/>
        <v>1677.9801029765003</v>
      </c>
      <c r="J140" s="72">
        <f>SUM('DTOC Backsheet'!$J322:$M322)</f>
        <v>3821</v>
      </c>
      <c r="K140" s="81">
        <f>VLOOKUP($E140,'Population 18+ (2014)'!$D$11:$I$188,K$10,0)</f>
        <v>226675.78200000001</v>
      </c>
      <c r="L140" s="74">
        <f t="shared" si="4"/>
        <v>1685.6675054946982</v>
      </c>
      <c r="M140" s="72">
        <f>SUM('DTOC Backsheet'!$J135:$M135)</f>
        <v>3863</v>
      </c>
      <c r="N140" s="81">
        <f>VLOOKUP($E140,'Population 18+ (2014)'!$D$11:$I$188,N$10,0)</f>
        <v>226675.78200000001</v>
      </c>
      <c r="O140" s="74">
        <f t="shared" si="5"/>
        <v>1704.1961721345244</v>
      </c>
      <c r="S140" s="26"/>
    </row>
    <row r="141" spans="1:19" ht="16.5" customHeight="1">
      <c r="A141" s="26"/>
      <c r="B141" s="42" t="s">
        <v>16</v>
      </c>
      <c r="C141" s="43" t="s">
        <v>24</v>
      </c>
      <c r="D141" s="45" t="s">
        <v>44</v>
      </c>
      <c r="E141" s="56" t="s">
        <v>263</v>
      </c>
      <c r="F141" s="57" t="s">
        <v>264</v>
      </c>
      <c r="G141" s="72">
        <f>SUM('DTOC Backsheet'!$F136:$I136)</f>
        <v>4553</v>
      </c>
      <c r="H141" s="73">
        <f>VLOOKUP($E141,'Population 18+ (2014)'!$D$11:$I$188,H$10,0)</f>
        <v>107694.52799999999</v>
      </c>
      <c r="I141" s="74">
        <f t="shared" si="3"/>
        <v>4227.6985512207275</v>
      </c>
      <c r="J141" s="72">
        <f>SUM('DTOC Backsheet'!$J323:$M323)</f>
        <v>4484</v>
      </c>
      <c r="K141" s="81">
        <f>VLOOKUP($E141,'Population 18+ (2014)'!$D$11:$I$188,K$10,0)</f>
        <v>107684.45900000005</v>
      </c>
      <c r="L141" s="74">
        <f t="shared" si="4"/>
        <v>4164.0177623030986</v>
      </c>
      <c r="M141" s="72">
        <f>SUM('DTOC Backsheet'!$J136:$M136)</f>
        <v>5775</v>
      </c>
      <c r="N141" s="81">
        <f>VLOOKUP($E141,'Population 18+ (2014)'!$D$11:$I$188,N$10,0)</f>
        <v>107684.45900000005</v>
      </c>
      <c r="O141" s="74">
        <f t="shared" si="5"/>
        <v>5362.8908513158785</v>
      </c>
      <c r="S141" s="26"/>
    </row>
    <row r="142" spans="1:19" ht="16.5" customHeight="1">
      <c r="A142" s="26"/>
      <c r="B142" s="42" t="s">
        <v>20</v>
      </c>
      <c r="C142" s="43" t="s">
        <v>36</v>
      </c>
      <c r="D142" s="45" t="s">
        <v>64</v>
      </c>
      <c r="E142" s="56" t="s">
        <v>265</v>
      </c>
      <c r="F142" s="57" t="s">
        <v>266</v>
      </c>
      <c r="G142" s="72">
        <f>SUM('DTOC Backsheet'!$F137:$I137)</f>
        <v>6644</v>
      </c>
      <c r="H142" s="73">
        <f>VLOOKUP($E142,'Population 18+ (2014)'!$D$11:$I$188,H$10,0)</f>
        <v>151961.40400000007</v>
      </c>
      <c r="I142" s="74">
        <f t="shared" si="3"/>
        <v>4372.1628157634004</v>
      </c>
      <c r="J142" s="72">
        <f>SUM('DTOC Backsheet'!$J324:$M324)</f>
        <v>4499</v>
      </c>
      <c r="K142" s="81">
        <f>VLOOKUP($E142,'Population 18+ (2014)'!$D$11:$I$188,K$10,0)</f>
        <v>154100.79000000007</v>
      </c>
      <c r="L142" s="74">
        <f t="shared" si="4"/>
        <v>2919.5178038996414</v>
      </c>
      <c r="M142" s="72">
        <f>SUM('DTOC Backsheet'!$J137:$M137)</f>
        <v>7606</v>
      </c>
      <c r="N142" s="81">
        <f>VLOOKUP($E142,'Population 18+ (2014)'!$D$11:$I$188,N$10,0)</f>
        <v>154100.79000000007</v>
      </c>
      <c r="O142" s="74">
        <f t="shared" si="5"/>
        <v>4935.7306993688981</v>
      </c>
      <c r="S142" s="26"/>
    </row>
    <row r="143" spans="1:19" ht="16.5" customHeight="1">
      <c r="A143" s="26"/>
      <c r="B143" s="42" t="s">
        <v>16</v>
      </c>
      <c r="C143" s="43" t="s">
        <v>26</v>
      </c>
      <c r="D143" s="45" t="s">
        <v>466</v>
      </c>
      <c r="E143" s="56" t="s">
        <v>267</v>
      </c>
      <c r="F143" s="57" t="s">
        <v>268</v>
      </c>
      <c r="G143" s="72">
        <f>SUM('DTOC Backsheet'!$F138:$I138)</f>
        <v>4169</v>
      </c>
      <c r="H143" s="73">
        <f>VLOOKUP($E143,'Population 18+ (2014)'!$D$11:$I$188,H$10,0)</f>
        <v>162852.78799999997</v>
      </c>
      <c r="I143" s="74">
        <f t="shared" si="3"/>
        <v>2559.9807354848604</v>
      </c>
      <c r="J143" s="72">
        <f>SUM('DTOC Backsheet'!$J325:$M325)</f>
        <v>4054.84</v>
      </c>
      <c r="K143" s="81">
        <f>VLOOKUP($E143,'Population 18+ (2014)'!$D$11:$I$188,K$10,0)</f>
        <v>163330.67300000001</v>
      </c>
      <c r="L143" s="74">
        <f t="shared" si="4"/>
        <v>2482.595537948956</v>
      </c>
      <c r="M143" s="72">
        <f>SUM('DTOC Backsheet'!$J138:$M138)</f>
        <v>3599</v>
      </c>
      <c r="N143" s="81">
        <f>VLOOKUP($E143,'Population 18+ (2014)'!$D$11:$I$188,N$10,0)</f>
        <v>163330.67300000001</v>
      </c>
      <c r="O143" s="74">
        <f t="shared" si="5"/>
        <v>2203.5052779094344</v>
      </c>
      <c r="S143" s="26"/>
    </row>
    <row r="144" spans="1:19" ht="16.5" customHeight="1">
      <c r="A144" s="26"/>
      <c r="B144" s="42" t="s">
        <v>16</v>
      </c>
      <c r="C144" s="43" t="s">
        <v>28</v>
      </c>
      <c r="D144" s="45" t="s">
        <v>42</v>
      </c>
      <c r="E144" s="56" t="s">
        <v>269</v>
      </c>
      <c r="F144" s="57" t="s">
        <v>270</v>
      </c>
      <c r="G144" s="72">
        <f>SUM('DTOC Backsheet'!$F139:$I139)</f>
        <v>5692</v>
      </c>
      <c r="H144" s="73">
        <f>VLOOKUP($E144,'Population 18+ (2014)'!$D$11:$I$188,H$10,0)</f>
        <v>204338.25100000005</v>
      </c>
      <c r="I144" s="74">
        <f t="shared" ref="I144:I191" si="6">(G144/H144)*100000</f>
        <v>2785.5773317742642</v>
      </c>
      <c r="J144" s="72">
        <f>SUM('DTOC Backsheet'!$J326:$M326)</f>
        <v>5595.48</v>
      </c>
      <c r="K144" s="81">
        <f>VLOOKUP($E144,'Population 18+ (2014)'!$D$11:$I$188,K$10,0)</f>
        <v>204995.20499999999</v>
      </c>
      <c r="L144" s="74">
        <f t="shared" ref="L144:L191" si="7">(J144/K144)*100000</f>
        <v>2729.5662842455267</v>
      </c>
      <c r="M144" s="72">
        <f>SUM('DTOC Backsheet'!$J139:$M139)</f>
        <v>6595</v>
      </c>
      <c r="N144" s="81">
        <f>VLOOKUP($E144,'Population 18+ (2014)'!$D$11:$I$188,N$10,0)</f>
        <v>204995.20499999999</v>
      </c>
      <c r="O144" s="74">
        <f t="shared" ref="O144:O191" si="8">(M144/N144)*100000</f>
        <v>3217.1484206179357</v>
      </c>
      <c r="S144" s="26"/>
    </row>
    <row r="145" spans="1:19" ht="16.5" customHeight="1">
      <c r="A145" s="26"/>
      <c r="B145" s="42" t="s">
        <v>18</v>
      </c>
      <c r="C145" s="43" t="s">
        <v>30</v>
      </c>
      <c r="D145" s="45" t="s">
        <v>52</v>
      </c>
      <c r="E145" s="56" t="s">
        <v>271</v>
      </c>
      <c r="F145" s="57" t="s">
        <v>272</v>
      </c>
      <c r="G145" s="72">
        <f>SUM('DTOC Backsheet'!$F140:$I140)</f>
        <v>973</v>
      </c>
      <c r="H145" s="73">
        <f>VLOOKUP($E145,'Population 18+ (2014)'!$D$11:$I$188,H$10,0)</f>
        <v>30221.566999999995</v>
      </c>
      <c r="I145" s="74">
        <f t="shared" si="6"/>
        <v>3219.5550945455611</v>
      </c>
      <c r="J145" s="72">
        <f>SUM('DTOC Backsheet'!$J327:$M327)</f>
        <v>886</v>
      </c>
      <c r="K145" s="81">
        <f>VLOOKUP($E145,'Population 18+ (2014)'!$D$11:$I$188,K$10,0)</f>
        <v>30272.435999999983</v>
      </c>
      <c r="L145" s="74">
        <f t="shared" si="7"/>
        <v>2926.7548868548288</v>
      </c>
      <c r="M145" s="72">
        <f>SUM('DTOC Backsheet'!$J140:$M140)</f>
        <v>1133</v>
      </c>
      <c r="N145" s="81">
        <f>VLOOKUP($E145,'Population 18+ (2014)'!$D$11:$I$188,N$10,0)</f>
        <v>30272.435999999983</v>
      </c>
      <c r="O145" s="74">
        <f t="shared" si="8"/>
        <v>3742.6786532804977</v>
      </c>
      <c r="S145" s="26"/>
    </row>
    <row r="146" spans="1:19" ht="16.5" customHeight="1">
      <c r="A146" s="26"/>
      <c r="B146" s="42" t="s">
        <v>16</v>
      </c>
      <c r="C146" s="43" t="s">
        <v>26</v>
      </c>
      <c r="D146" s="45" t="s">
        <v>466</v>
      </c>
      <c r="E146" s="56" t="s">
        <v>273</v>
      </c>
      <c r="F146" s="57" t="s">
        <v>274</v>
      </c>
      <c r="G146" s="72">
        <f>SUM('DTOC Backsheet'!$F141:$I141)</f>
        <v>3729</v>
      </c>
      <c r="H146" s="73">
        <f>VLOOKUP($E146,'Population 18+ (2014)'!$D$11:$I$188,H$10,0)</f>
        <v>191494.42600000004</v>
      </c>
      <c r="I146" s="74">
        <f t="shared" si="6"/>
        <v>1947.3151662388332</v>
      </c>
      <c r="J146" s="72">
        <f>SUM('DTOC Backsheet'!$J328:$M328)</f>
        <v>5261</v>
      </c>
      <c r="K146" s="81">
        <f>VLOOKUP($E146,'Population 18+ (2014)'!$D$11:$I$188,K$10,0)</f>
        <v>193635.755</v>
      </c>
      <c r="L146" s="74">
        <f t="shared" si="7"/>
        <v>2716.9568967260202</v>
      </c>
      <c r="M146" s="72">
        <f>SUM('DTOC Backsheet'!$J141:$M141)</f>
        <v>8056</v>
      </c>
      <c r="N146" s="81">
        <f>VLOOKUP($E146,'Population 18+ (2014)'!$D$11:$I$188,N$10,0)</f>
        <v>193635.755</v>
      </c>
      <c r="O146" s="74">
        <f t="shared" si="8"/>
        <v>4160.3886637568557</v>
      </c>
      <c r="S146" s="26"/>
    </row>
    <row r="147" spans="1:19" ht="16.5" customHeight="1">
      <c r="A147" s="26"/>
      <c r="B147" s="42" t="s">
        <v>18</v>
      </c>
      <c r="C147" s="43" t="s">
        <v>32</v>
      </c>
      <c r="D147" s="45" t="s">
        <v>50</v>
      </c>
      <c r="E147" s="56" t="s">
        <v>275</v>
      </c>
      <c r="F147" s="57" t="s">
        <v>276</v>
      </c>
      <c r="G147" s="72">
        <f>SUM('DTOC Backsheet'!$F142:$I142)</f>
        <v>5440</v>
      </c>
      <c r="H147" s="73">
        <f>VLOOKUP($E147,'Population 18+ (2014)'!$D$11:$I$188,H$10,0)</f>
        <v>241077.96000000002</v>
      </c>
      <c r="I147" s="74">
        <f t="shared" si="6"/>
        <v>2256.531455633688</v>
      </c>
      <c r="J147" s="72">
        <f>SUM('DTOC Backsheet'!$J329:$M329)</f>
        <v>6000</v>
      </c>
      <c r="K147" s="81">
        <f>VLOOKUP($E147,'Population 18+ (2014)'!$D$11:$I$188,K$10,0)</f>
        <v>243042.70300000007</v>
      </c>
      <c r="L147" s="74">
        <f t="shared" si="7"/>
        <v>2468.70197127457</v>
      </c>
      <c r="M147" s="72">
        <f>SUM('DTOC Backsheet'!$J142:$M142)</f>
        <v>6768</v>
      </c>
      <c r="N147" s="81">
        <f>VLOOKUP($E147,'Population 18+ (2014)'!$D$11:$I$188,N$10,0)</f>
        <v>243042.70300000007</v>
      </c>
      <c r="O147" s="74">
        <f t="shared" si="8"/>
        <v>2784.6958235977149</v>
      </c>
      <c r="S147" s="26"/>
    </row>
    <row r="148" spans="1:19" ht="16.5" customHeight="1">
      <c r="A148" s="26"/>
      <c r="B148" s="42" t="s">
        <v>16</v>
      </c>
      <c r="C148" s="43" t="s">
        <v>26</v>
      </c>
      <c r="D148" s="45" t="s">
        <v>46</v>
      </c>
      <c r="E148" s="56" t="s">
        <v>277</v>
      </c>
      <c r="F148" s="57" t="s">
        <v>278</v>
      </c>
      <c r="G148" s="72">
        <f>SUM('DTOC Backsheet'!$F143:$I143)</f>
        <v>6790</v>
      </c>
      <c r="H148" s="73">
        <f>VLOOKUP($E148,'Population 18+ (2014)'!$D$11:$I$188,H$10,0)</f>
        <v>220334.20599999998</v>
      </c>
      <c r="I148" s="74">
        <f t="shared" si="6"/>
        <v>3081.6821969077287</v>
      </c>
      <c r="J148" s="72">
        <f>SUM('DTOC Backsheet'!$J330:$M330)</f>
        <v>10868</v>
      </c>
      <c r="K148" s="81">
        <f>VLOOKUP($E148,'Population 18+ (2014)'!$D$11:$I$188,K$10,0)</f>
        <v>220520.856</v>
      </c>
      <c r="L148" s="74">
        <f t="shared" si="7"/>
        <v>4928.3320394874572</v>
      </c>
      <c r="M148" s="72">
        <f>SUM('DTOC Backsheet'!$J143:$M143)</f>
        <v>9804</v>
      </c>
      <c r="N148" s="81">
        <f>VLOOKUP($E148,'Population 18+ (2014)'!$D$11:$I$188,N$10,0)</f>
        <v>220520.856</v>
      </c>
      <c r="O148" s="74">
        <f t="shared" si="8"/>
        <v>4445.837993663511</v>
      </c>
      <c r="S148" s="26"/>
    </row>
    <row r="149" spans="1:19" ht="16.5" customHeight="1">
      <c r="A149" s="26"/>
      <c r="B149" s="42" t="s">
        <v>16</v>
      </c>
      <c r="C149" s="43" t="s">
        <v>28</v>
      </c>
      <c r="D149" s="45" t="s">
        <v>42</v>
      </c>
      <c r="E149" s="56" t="s">
        <v>279</v>
      </c>
      <c r="F149" s="57" t="s">
        <v>280</v>
      </c>
      <c r="G149" s="72">
        <f>SUM('DTOC Backsheet'!$F144:$I144)</f>
        <v>23410</v>
      </c>
      <c r="H149" s="73">
        <f>VLOOKUP($E149,'Population 18+ (2014)'!$D$11:$I$188,H$10,0)</f>
        <v>453362.22599999985</v>
      </c>
      <c r="I149" s="74">
        <f t="shared" si="6"/>
        <v>5163.6414896198276</v>
      </c>
      <c r="J149" s="72">
        <f>SUM('DTOC Backsheet'!$J331:$M331)</f>
        <v>19000</v>
      </c>
      <c r="K149" s="81">
        <f>VLOOKUP($E149,'Population 18+ (2014)'!$D$11:$I$188,K$10,0)</f>
        <v>457379.31899999996</v>
      </c>
      <c r="L149" s="74">
        <f t="shared" si="7"/>
        <v>4154.1012482901533</v>
      </c>
      <c r="M149" s="72">
        <f>SUM('DTOC Backsheet'!$J144:$M144)</f>
        <v>48969</v>
      </c>
      <c r="N149" s="81">
        <f>VLOOKUP($E149,'Population 18+ (2014)'!$D$11:$I$188,N$10,0)</f>
        <v>457379.31899999996</v>
      </c>
      <c r="O149" s="74">
        <f t="shared" si="8"/>
        <v>10706.430738290554</v>
      </c>
      <c r="S149" s="26"/>
    </row>
    <row r="150" spans="1:19" ht="16.5" customHeight="1">
      <c r="A150" s="26"/>
      <c r="B150" s="42" t="s">
        <v>18</v>
      </c>
      <c r="C150" s="43" t="s">
        <v>32</v>
      </c>
      <c r="D150" s="45" t="s">
        <v>48</v>
      </c>
      <c r="E150" s="56" t="s">
        <v>281</v>
      </c>
      <c r="F150" s="57" t="s">
        <v>282</v>
      </c>
      <c r="G150" s="72">
        <f>SUM('DTOC Backsheet'!$F145:$I145)</f>
        <v>12511</v>
      </c>
      <c r="H150" s="73">
        <f>VLOOKUP($E150,'Population 18+ (2014)'!$D$11:$I$188,H$10,0)</f>
        <v>251846.62699999995</v>
      </c>
      <c r="I150" s="74">
        <f t="shared" si="6"/>
        <v>4967.7059998901641</v>
      </c>
      <c r="J150" s="72">
        <f>SUM('DTOC Backsheet'!$J332:$M332)</f>
        <v>12396</v>
      </c>
      <c r="K150" s="81">
        <f>VLOOKUP($E150,'Population 18+ (2014)'!$D$11:$I$188,K$10,0)</f>
        <v>253356.18399999995</v>
      </c>
      <c r="L150" s="74">
        <f t="shared" si="7"/>
        <v>4892.7165717020753</v>
      </c>
      <c r="M150" s="72">
        <f>SUM('DTOC Backsheet'!$J145:$M145)</f>
        <v>14634</v>
      </c>
      <c r="N150" s="81">
        <f>VLOOKUP($E150,'Population 18+ (2014)'!$D$11:$I$188,N$10,0)</f>
        <v>253356.18399999995</v>
      </c>
      <c r="O150" s="74">
        <f t="shared" si="8"/>
        <v>5776.057946941608</v>
      </c>
      <c r="S150" s="26"/>
    </row>
    <row r="151" spans="1:19" ht="16.5" customHeight="1">
      <c r="A151" s="26"/>
      <c r="B151" s="42" t="s">
        <v>22</v>
      </c>
      <c r="C151" s="43" t="s">
        <v>38</v>
      </c>
      <c r="D151" s="45" t="s">
        <v>60</v>
      </c>
      <c r="E151" s="56" t="s">
        <v>283</v>
      </c>
      <c r="F151" s="57" t="s">
        <v>284</v>
      </c>
      <c r="G151" s="72">
        <f>SUM('DTOC Backsheet'!$F146:$I146)</f>
        <v>2562</v>
      </c>
      <c r="H151" s="73">
        <f>VLOOKUP($E151,'Population 18+ (2014)'!$D$11:$I$188,H$10,0)</f>
        <v>105863.61</v>
      </c>
      <c r="I151" s="74">
        <f t="shared" si="6"/>
        <v>2420.0950638278819</v>
      </c>
      <c r="J151" s="72">
        <f>SUM('DTOC Backsheet'!$J333:$M333)</f>
        <v>1870</v>
      </c>
      <c r="K151" s="81">
        <f>VLOOKUP($E151,'Population 18+ (2014)'!$D$11:$I$188,K$10,0)</f>
        <v>106723.40100000001</v>
      </c>
      <c r="L151" s="74">
        <f t="shared" si="7"/>
        <v>1752.1930359022194</v>
      </c>
      <c r="M151" s="72">
        <f>SUM('DTOC Backsheet'!$J146:$M146)</f>
        <v>3707</v>
      </c>
      <c r="N151" s="81">
        <f>VLOOKUP($E151,'Population 18+ (2014)'!$D$11:$I$188,N$10,0)</f>
        <v>106723.40100000001</v>
      </c>
      <c r="O151" s="74">
        <f t="shared" si="8"/>
        <v>3473.4650182296941</v>
      </c>
      <c r="S151" s="26"/>
    </row>
    <row r="152" spans="1:19" ht="16.5" customHeight="1">
      <c r="A152" s="26"/>
      <c r="B152" s="42" t="s">
        <v>18</v>
      </c>
      <c r="C152" s="43" t="s">
        <v>32</v>
      </c>
      <c r="D152" s="45" t="s">
        <v>50</v>
      </c>
      <c r="E152" s="56" t="s">
        <v>285</v>
      </c>
      <c r="F152" s="57" t="s">
        <v>286</v>
      </c>
      <c r="G152" s="72">
        <f>SUM('DTOC Backsheet'!$F147:$I147)</f>
        <v>9282</v>
      </c>
      <c r="H152" s="73">
        <f>VLOOKUP($E152,'Population 18+ (2014)'!$D$11:$I$188,H$10,0)</f>
        <v>165143.26200000005</v>
      </c>
      <c r="I152" s="74">
        <f t="shared" si="6"/>
        <v>5620.5744561349393</v>
      </c>
      <c r="J152" s="72">
        <f>SUM('DTOC Backsheet'!$J334:$M334)</f>
        <v>6099</v>
      </c>
      <c r="K152" s="81">
        <f>VLOOKUP($E152,'Population 18+ (2014)'!$D$11:$I$188,K$10,0)</f>
        <v>165897.21100000001</v>
      </c>
      <c r="L152" s="74">
        <f t="shared" si="7"/>
        <v>3676.3728354661725</v>
      </c>
      <c r="M152" s="72">
        <f>SUM('DTOC Backsheet'!$J147:$M147)</f>
        <v>9088</v>
      </c>
      <c r="N152" s="81">
        <f>VLOOKUP($E152,'Population 18+ (2014)'!$D$11:$I$188,N$10,0)</f>
        <v>165897.21100000001</v>
      </c>
      <c r="O152" s="74">
        <f t="shared" si="8"/>
        <v>5478.090888459843</v>
      </c>
      <c r="S152" s="26"/>
    </row>
    <row r="153" spans="1:19" ht="16.5" customHeight="1">
      <c r="A153" s="26"/>
      <c r="B153" s="42" t="s">
        <v>22</v>
      </c>
      <c r="C153" s="43" t="s">
        <v>40</v>
      </c>
      <c r="D153" s="45" t="s">
        <v>56</v>
      </c>
      <c r="E153" s="56" t="s">
        <v>287</v>
      </c>
      <c r="F153" s="57" t="s">
        <v>288</v>
      </c>
      <c r="G153" s="72">
        <f>SUM('DTOC Backsheet'!$F148:$I148)</f>
        <v>25527</v>
      </c>
      <c r="H153" s="73">
        <f>VLOOKUP($E153,'Population 18+ (2014)'!$D$11:$I$188,H$10,0)</f>
        <v>435698.36999999988</v>
      </c>
      <c r="I153" s="74">
        <f t="shared" si="6"/>
        <v>5858.8697497307612</v>
      </c>
      <c r="J153" s="72">
        <f>SUM('DTOC Backsheet'!$J335:$M335)</f>
        <v>23533</v>
      </c>
      <c r="K153" s="81">
        <f>VLOOKUP($E153,'Population 18+ (2014)'!$D$11:$I$188,K$10,0)</f>
        <v>438799.09299999994</v>
      </c>
      <c r="L153" s="74">
        <f t="shared" si="7"/>
        <v>5363.0466369263904</v>
      </c>
      <c r="M153" s="72">
        <f>SUM('DTOC Backsheet'!$J148:$M148)</f>
        <v>37707</v>
      </c>
      <c r="N153" s="81">
        <f>VLOOKUP($E153,'Population 18+ (2014)'!$D$11:$I$188,N$10,0)</f>
        <v>438799.09299999994</v>
      </c>
      <c r="O153" s="74">
        <f t="shared" si="8"/>
        <v>8593.2265133465098</v>
      </c>
      <c r="S153" s="26"/>
    </row>
    <row r="154" spans="1:19" ht="16.5" customHeight="1">
      <c r="A154" s="26"/>
      <c r="B154" s="42" t="s">
        <v>22</v>
      </c>
      <c r="C154" s="43" t="s">
        <v>40</v>
      </c>
      <c r="D154" s="45" t="s">
        <v>56</v>
      </c>
      <c r="E154" s="56" t="s">
        <v>289</v>
      </c>
      <c r="F154" s="57" t="s">
        <v>290</v>
      </c>
      <c r="G154" s="72">
        <f>SUM('DTOC Backsheet'!$F149:$I149)</f>
        <v>9389</v>
      </c>
      <c r="H154" s="73">
        <f>VLOOKUP($E154,'Population 18+ (2014)'!$D$11:$I$188,H$10,0)</f>
        <v>217083.86200000002</v>
      </c>
      <c r="I154" s="74">
        <f t="shared" si="6"/>
        <v>4325.0566456202068</v>
      </c>
      <c r="J154" s="72">
        <f>SUM('DTOC Backsheet'!$J336:$M336)</f>
        <v>8752</v>
      </c>
      <c r="K154" s="81">
        <f>VLOOKUP($E154,'Population 18+ (2014)'!$D$11:$I$188,K$10,0)</f>
        <v>219395.12699999998</v>
      </c>
      <c r="L154" s="74">
        <f t="shared" si="7"/>
        <v>3989.1496769661617</v>
      </c>
      <c r="M154" s="72">
        <f>SUM('DTOC Backsheet'!$J149:$M149)</f>
        <v>9571</v>
      </c>
      <c r="N154" s="81">
        <f>VLOOKUP($E154,'Population 18+ (2014)'!$D$11:$I$188,N$10,0)</f>
        <v>219395.12699999998</v>
      </c>
      <c r="O154" s="74">
        <f t="shared" si="8"/>
        <v>4362.4487612252215</v>
      </c>
      <c r="S154" s="26"/>
    </row>
    <row r="155" spans="1:19" ht="16.5" customHeight="1">
      <c r="A155" s="26"/>
      <c r="B155" s="42" t="s">
        <v>16</v>
      </c>
      <c r="C155" s="43" t="s">
        <v>24</v>
      </c>
      <c r="D155" s="45" t="s">
        <v>44</v>
      </c>
      <c r="E155" s="56" t="s">
        <v>291</v>
      </c>
      <c r="F155" s="57" t="s">
        <v>292</v>
      </c>
      <c r="G155" s="72">
        <f>SUM('DTOC Backsheet'!$F150:$I150)</f>
        <v>3907</v>
      </c>
      <c r="H155" s="73">
        <f>VLOOKUP($E155,'Population 18+ (2014)'!$D$11:$I$188,H$10,0)</f>
        <v>119744.421</v>
      </c>
      <c r="I155" s="74">
        <f t="shared" si="6"/>
        <v>3262.7824890480701</v>
      </c>
      <c r="J155" s="72">
        <f>SUM('DTOC Backsheet'!$J337:$M337)</f>
        <v>2942</v>
      </c>
      <c r="K155" s="81">
        <f>VLOOKUP($E155,'Population 18+ (2014)'!$D$11:$I$188,K$10,0)</f>
        <v>120016.63899999995</v>
      </c>
      <c r="L155" s="74">
        <f t="shared" si="7"/>
        <v>2451.3267697823139</v>
      </c>
      <c r="M155" s="72">
        <f>SUM('DTOC Backsheet'!$J150:$M150)</f>
        <v>6012</v>
      </c>
      <c r="N155" s="81">
        <f>VLOOKUP($E155,'Population 18+ (2014)'!$D$11:$I$188,N$10,0)</f>
        <v>120016.63899999995</v>
      </c>
      <c r="O155" s="74">
        <f t="shared" si="8"/>
        <v>5009.3054180595764</v>
      </c>
      <c r="S155" s="26"/>
    </row>
    <row r="156" spans="1:19" ht="16.5" customHeight="1">
      <c r="A156" s="26"/>
      <c r="B156" s="42" t="s">
        <v>22</v>
      </c>
      <c r="C156" s="43" t="s">
        <v>38</v>
      </c>
      <c r="D156" s="45" t="s">
        <v>62</v>
      </c>
      <c r="E156" s="56" t="s">
        <v>293</v>
      </c>
      <c r="F156" s="57" t="s">
        <v>294</v>
      </c>
      <c r="G156" s="72">
        <f>SUM('DTOC Backsheet'!$F151:$I151)</f>
        <v>10179</v>
      </c>
      <c r="H156" s="73">
        <f>VLOOKUP($E156,'Population 18+ (2014)'!$D$11:$I$188,H$10,0)</f>
        <v>199273.74800000014</v>
      </c>
      <c r="I156" s="74">
        <f t="shared" si="6"/>
        <v>5108.0486527507846</v>
      </c>
      <c r="J156" s="72">
        <f>SUM('DTOC Backsheet'!$J338:$M338)</f>
        <v>11916</v>
      </c>
      <c r="K156" s="81">
        <f>VLOOKUP($E156,'Population 18+ (2014)'!$D$11:$I$188,K$10,0)</f>
        <v>201066.44699999996</v>
      </c>
      <c r="L156" s="74">
        <f t="shared" si="7"/>
        <v>5926.3990475745577</v>
      </c>
      <c r="M156" s="72">
        <f>SUM('DTOC Backsheet'!$J151:$M151)</f>
        <v>18397</v>
      </c>
      <c r="N156" s="81">
        <f>VLOOKUP($E156,'Population 18+ (2014)'!$D$11:$I$188,N$10,0)</f>
        <v>201066.44699999996</v>
      </c>
      <c r="O156" s="74">
        <f t="shared" si="8"/>
        <v>9149.7115876325224</v>
      </c>
      <c r="S156" s="26"/>
    </row>
    <row r="157" spans="1:19" ht="16.5" customHeight="1">
      <c r="A157" s="26"/>
      <c r="B157" s="42" t="s">
        <v>18</v>
      </c>
      <c r="C157" s="43" t="s">
        <v>34</v>
      </c>
      <c r="D157" s="45" t="s">
        <v>54</v>
      </c>
      <c r="E157" s="56" t="s">
        <v>295</v>
      </c>
      <c r="F157" s="57" t="s">
        <v>296</v>
      </c>
      <c r="G157" s="72">
        <f>SUM('DTOC Backsheet'!$F152:$I152)</f>
        <v>3375</v>
      </c>
      <c r="H157" s="73">
        <f>VLOOKUP($E157,'Population 18+ (2014)'!$D$11:$I$188,H$10,0)</f>
        <v>140885.33500000008</v>
      </c>
      <c r="I157" s="74">
        <f t="shared" si="6"/>
        <v>2395.5651594255696</v>
      </c>
      <c r="J157" s="72">
        <f>SUM('DTOC Backsheet'!$J339:$M339)</f>
        <v>2824</v>
      </c>
      <c r="K157" s="81">
        <f>VLOOKUP($E157,'Population 18+ (2014)'!$D$11:$I$188,K$10,0)</f>
        <v>142008.24800000002</v>
      </c>
      <c r="L157" s="74">
        <f t="shared" si="7"/>
        <v>1988.6168865346467</v>
      </c>
      <c r="M157" s="72">
        <f>SUM('DTOC Backsheet'!$J152:$M152)</f>
        <v>4507</v>
      </c>
      <c r="N157" s="81">
        <f>VLOOKUP($E157,'Population 18+ (2014)'!$D$11:$I$188,N$10,0)</f>
        <v>142008.24800000002</v>
      </c>
      <c r="O157" s="74">
        <f t="shared" si="8"/>
        <v>3173.7593157265055</v>
      </c>
      <c r="S157" s="26"/>
    </row>
    <row r="158" spans="1:19" ht="16.5" customHeight="1">
      <c r="A158" s="26"/>
      <c r="B158" s="42" t="s">
        <v>20</v>
      </c>
      <c r="C158" s="43" t="s">
        <v>36</v>
      </c>
      <c r="D158" s="45" t="s">
        <v>64</v>
      </c>
      <c r="E158" s="56" t="s">
        <v>297</v>
      </c>
      <c r="F158" s="57" t="s">
        <v>298</v>
      </c>
      <c r="G158" s="72">
        <f>SUM('DTOC Backsheet'!$F153:$I153)</f>
        <v>4116</v>
      </c>
      <c r="H158" s="73">
        <f>VLOOKUP($E158,'Population 18+ (2014)'!$D$11:$I$188,H$10,0)</f>
        <v>246688.26199999996</v>
      </c>
      <c r="I158" s="74">
        <f t="shared" si="6"/>
        <v>1668.502573503072</v>
      </c>
      <c r="J158" s="72">
        <f>SUM('DTOC Backsheet'!$J340:$M340)</f>
        <v>3500</v>
      </c>
      <c r="K158" s="81">
        <f>VLOOKUP($E158,'Population 18+ (2014)'!$D$11:$I$188,K$10,0)</f>
        <v>251125.96199999991</v>
      </c>
      <c r="L158" s="74">
        <f t="shared" si="7"/>
        <v>1393.7228839764491</v>
      </c>
      <c r="M158" s="72">
        <f>SUM('DTOC Backsheet'!$J153:$M153)</f>
        <v>5167</v>
      </c>
      <c r="N158" s="81">
        <f>VLOOKUP($E158,'Population 18+ (2014)'!$D$11:$I$188,N$10,0)</f>
        <v>251125.96199999991</v>
      </c>
      <c r="O158" s="74">
        <f t="shared" si="8"/>
        <v>2057.5331832875177</v>
      </c>
      <c r="S158" s="26"/>
    </row>
    <row r="159" spans="1:19" ht="16.5" customHeight="1">
      <c r="A159" s="26"/>
      <c r="B159" s="42" t="s">
        <v>16</v>
      </c>
      <c r="C159" s="43" t="s">
        <v>26</v>
      </c>
      <c r="D159" s="45" t="s">
        <v>46</v>
      </c>
      <c r="E159" s="56" t="s">
        <v>299</v>
      </c>
      <c r="F159" s="57" t="s">
        <v>300</v>
      </c>
      <c r="G159" s="72">
        <f>SUM('DTOC Backsheet'!$F154:$I154)</f>
        <v>2281</v>
      </c>
      <c r="H159" s="73">
        <f>VLOOKUP($E159,'Population 18+ (2014)'!$D$11:$I$188,H$10,0)</f>
        <v>141333.56000000006</v>
      </c>
      <c r="I159" s="74">
        <f t="shared" si="6"/>
        <v>1613.9125059893763</v>
      </c>
      <c r="J159" s="72">
        <f>SUM('DTOC Backsheet'!$J341:$M341)</f>
        <v>2130</v>
      </c>
      <c r="K159" s="81">
        <f>VLOOKUP($E159,'Population 18+ (2014)'!$D$11:$I$188,K$10,0)</f>
        <v>141866.78999999998</v>
      </c>
      <c r="L159" s="74">
        <f t="shared" si="7"/>
        <v>1501.408469170269</v>
      </c>
      <c r="M159" s="72">
        <f>SUM('DTOC Backsheet'!$J154:$M154)</f>
        <v>3578</v>
      </c>
      <c r="N159" s="81">
        <f>VLOOKUP($E159,'Population 18+ (2014)'!$D$11:$I$188,N$10,0)</f>
        <v>141866.78999999998</v>
      </c>
      <c r="O159" s="74">
        <f t="shared" si="8"/>
        <v>2522.0842735639544</v>
      </c>
      <c r="S159" s="26"/>
    </row>
    <row r="160" spans="1:19" ht="16.5" customHeight="1">
      <c r="A160" s="26"/>
      <c r="B160" s="42" t="s">
        <v>18</v>
      </c>
      <c r="C160" s="43" t="s">
        <v>32</v>
      </c>
      <c r="D160" s="45" t="s">
        <v>48</v>
      </c>
      <c r="E160" s="56" t="s">
        <v>301</v>
      </c>
      <c r="F160" s="57" t="s">
        <v>302</v>
      </c>
      <c r="G160" s="72">
        <f>SUM('DTOC Backsheet'!$F155:$I155)</f>
        <v>35359</v>
      </c>
      <c r="H160" s="73">
        <f>VLOOKUP($E160,'Population 18+ (2014)'!$D$11:$I$188,H$10,0)</f>
        <v>694117.39299999992</v>
      </c>
      <c r="I160" s="74">
        <f t="shared" si="6"/>
        <v>5094.0950848641251</v>
      </c>
      <c r="J160" s="72">
        <f>SUM('DTOC Backsheet'!$J342:$M342)</f>
        <v>26560</v>
      </c>
      <c r="K160" s="81">
        <f>VLOOKUP($E160,'Population 18+ (2014)'!$D$11:$I$188,K$10,0)</f>
        <v>697512.58900000004</v>
      </c>
      <c r="L160" s="74">
        <f t="shared" si="7"/>
        <v>3807.8165783470895</v>
      </c>
      <c r="M160" s="72">
        <f>SUM('DTOC Backsheet'!$J155:$M155)</f>
        <v>43067</v>
      </c>
      <c r="N160" s="81">
        <f>VLOOKUP($E160,'Population 18+ (2014)'!$D$11:$I$188,N$10,0)</f>
        <v>697512.58900000004</v>
      </c>
      <c r="O160" s="74">
        <f t="shared" si="8"/>
        <v>6174.3688471262849</v>
      </c>
      <c r="S160" s="26"/>
    </row>
    <row r="161" spans="1:19" ht="16.5" customHeight="1">
      <c r="A161" s="26"/>
      <c r="B161" s="42" t="s">
        <v>16</v>
      </c>
      <c r="C161" s="43" t="s">
        <v>26</v>
      </c>
      <c r="D161" s="45" t="s">
        <v>466</v>
      </c>
      <c r="E161" s="56" t="s">
        <v>303</v>
      </c>
      <c r="F161" s="57" t="s">
        <v>304</v>
      </c>
      <c r="G161" s="72">
        <f>SUM('DTOC Backsheet'!$F156:$I156)</f>
        <v>8481</v>
      </c>
      <c r="H161" s="73">
        <f>VLOOKUP($E161,'Population 18+ (2014)'!$D$11:$I$188,H$10,0)</f>
        <v>226296.66200000001</v>
      </c>
      <c r="I161" s="74">
        <f t="shared" si="6"/>
        <v>3747.735351041104</v>
      </c>
      <c r="J161" s="72">
        <f>SUM('DTOC Backsheet'!$J343:$M343)</f>
        <v>6350.88</v>
      </c>
      <c r="K161" s="81">
        <f>VLOOKUP($E161,'Population 18+ (2014)'!$D$11:$I$188,K$10,0)</f>
        <v>227254.7840000001</v>
      </c>
      <c r="L161" s="74">
        <f t="shared" si="7"/>
        <v>2794.6078354064471</v>
      </c>
      <c r="M161" s="72">
        <f>SUM('DTOC Backsheet'!$J156:$M156)</f>
        <v>21331</v>
      </c>
      <c r="N161" s="81">
        <f>VLOOKUP($E161,'Population 18+ (2014)'!$D$11:$I$188,N$10,0)</f>
        <v>227254.7840000001</v>
      </c>
      <c r="O161" s="74">
        <f t="shared" si="8"/>
        <v>9386.3810585391202</v>
      </c>
      <c r="S161" s="26"/>
    </row>
    <row r="162" spans="1:19" ht="16.5" customHeight="1">
      <c r="A162" s="26"/>
      <c r="B162" s="42" t="s">
        <v>16</v>
      </c>
      <c r="C162" s="43" t="s">
        <v>24</v>
      </c>
      <c r="D162" s="45" t="s">
        <v>44</v>
      </c>
      <c r="E162" s="56" t="s">
        <v>305</v>
      </c>
      <c r="F162" s="57" t="s">
        <v>306</v>
      </c>
      <c r="G162" s="72">
        <f>SUM('DTOC Backsheet'!$F157:$I157)</f>
        <v>1598</v>
      </c>
      <c r="H162" s="73">
        <f>VLOOKUP($E162,'Population 18+ (2014)'!$D$11:$I$188,H$10,0)</f>
        <v>152424.67100000003</v>
      </c>
      <c r="I162" s="74">
        <f t="shared" si="6"/>
        <v>1048.3867142478528</v>
      </c>
      <c r="J162" s="72">
        <f>SUM('DTOC Backsheet'!$J344:$M344)</f>
        <v>800</v>
      </c>
      <c r="K162" s="81">
        <f>VLOOKUP($E162,'Population 18+ (2014)'!$D$11:$I$188,K$10,0)</f>
        <v>153143.38999999993</v>
      </c>
      <c r="L162" s="74">
        <f t="shared" si="7"/>
        <v>522.38624207025873</v>
      </c>
      <c r="M162" s="72">
        <f>SUM('DTOC Backsheet'!$J157:$M157)</f>
        <v>3604</v>
      </c>
      <c r="N162" s="81">
        <f>VLOOKUP($E162,'Population 18+ (2014)'!$D$11:$I$188,N$10,0)</f>
        <v>153143.38999999993</v>
      </c>
      <c r="O162" s="74">
        <f t="shared" si="8"/>
        <v>2353.3500205265154</v>
      </c>
      <c r="S162" s="26"/>
    </row>
    <row r="163" spans="1:19" ht="16.5" customHeight="1">
      <c r="A163" s="26"/>
      <c r="B163" s="42" t="s">
        <v>18</v>
      </c>
      <c r="C163" s="43" t="s">
        <v>32</v>
      </c>
      <c r="D163" s="45" t="s">
        <v>48</v>
      </c>
      <c r="E163" s="56" t="s">
        <v>307</v>
      </c>
      <c r="F163" s="57" t="s">
        <v>308</v>
      </c>
      <c r="G163" s="72">
        <f>SUM('DTOC Backsheet'!$F158:$I158)</f>
        <v>10749</v>
      </c>
      <c r="H163" s="73">
        <f>VLOOKUP($E163,'Population 18+ (2014)'!$D$11:$I$188,H$10,0)</f>
        <v>196032.97399999999</v>
      </c>
      <c r="I163" s="74">
        <f t="shared" si="6"/>
        <v>5483.2611987001737</v>
      </c>
      <c r="J163" s="72">
        <f>SUM('DTOC Backsheet'!$J345:$M345)</f>
        <v>8105</v>
      </c>
      <c r="K163" s="81">
        <f>VLOOKUP($E163,'Population 18+ (2014)'!$D$11:$I$188,K$10,0)</f>
        <v>196671.23700000002</v>
      </c>
      <c r="L163" s="74">
        <f t="shared" si="7"/>
        <v>4121.0906707217182</v>
      </c>
      <c r="M163" s="72">
        <f>SUM('DTOC Backsheet'!$J158:$M158)</f>
        <v>22249</v>
      </c>
      <c r="N163" s="81">
        <f>VLOOKUP($E163,'Population 18+ (2014)'!$D$11:$I$188,N$10,0)</f>
        <v>196671.23700000002</v>
      </c>
      <c r="O163" s="74">
        <f t="shared" si="8"/>
        <v>11312.787949770203</v>
      </c>
      <c r="S163" s="26"/>
    </row>
    <row r="164" spans="1:19" ht="16.5" customHeight="1">
      <c r="A164" s="26"/>
      <c r="B164" s="42" t="s">
        <v>18</v>
      </c>
      <c r="C164" s="43" t="s">
        <v>34</v>
      </c>
      <c r="D164" s="45" t="s">
        <v>54</v>
      </c>
      <c r="E164" s="56" t="s">
        <v>309</v>
      </c>
      <c r="F164" s="57" t="s">
        <v>310</v>
      </c>
      <c r="G164" s="72">
        <f>SUM('DTOC Backsheet'!$F159:$I159)</f>
        <v>27572</v>
      </c>
      <c r="H164" s="73">
        <f>VLOOKUP($E164,'Population 18+ (2014)'!$D$11:$I$188,H$10,0)</f>
        <v>590480.38000000012</v>
      </c>
      <c r="I164" s="74">
        <f t="shared" si="6"/>
        <v>4669.4184826259589</v>
      </c>
      <c r="J164" s="72">
        <f>SUM('DTOC Backsheet'!$J346:$M346)</f>
        <v>19440</v>
      </c>
      <c r="K164" s="81">
        <f>VLOOKUP($E164,'Population 18+ (2014)'!$D$11:$I$188,K$10,0)</f>
        <v>593625.51500000001</v>
      </c>
      <c r="L164" s="74">
        <f t="shared" si="7"/>
        <v>3274.791852570555</v>
      </c>
      <c r="M164" s="72">
        <f>SUM('DTOC Backsheet'!$J159:$M159)</f>
        <v>40286</v>
      </c>
      <c r="N164" s="81">
        <f>VLOOKUP($E164,'Population 18+ (2014)'!$D$11:$I$188,N$10,0)</f>
        <v>593625.51500000001</v>
      </c>
      <c r="O164" s="74">
        <f t="shared" si="8"/>
        <v>6786.4333627910182</v>
      </c>
      <c r="S164" s="26"/>
    </row>
    <row r="165" spans="1:19" ht="16.5" customHeight="1">
      <c r="A165" s="26"/>
      <c r="B165" s="42" t="s">
        <v>16</v>
      </c>
      <c r="C165" s="43" t="s">
        <v>24</v>
      </c>
      <c r="D165" s="45" t="s">
        <v>44</v>
      </c>
      <c r="E165" s="56" t="s">
        <v>311</v>
      </c>
      <c r="F165" s="57" t="s">
        <v>312</v>
      </c>
      <c r="G165" s="72">
        <f>SUM('DTOC Backsheet'!$F160:$I160)</f>
        <v>2635</v>
      </c>
      <c r="H165" s="73">
        <f>VLOOKUP($E165,'Population 18+ (2014)'!$D$11:$I$188,H$10,0)</f>
        <v>223153.37399999987</v>
      </c>
      <c r="I165" s="74">
        <f t="shared" si="6"/>
        <v>1180.8022226004978</v>
      </c>
      <c r="J165" s="72">
        <f>SUM('DTOC Backsheet'!$J347:$M347)</f>
        <v>2653</v>
      </c>
      <c r="K165" s="81">
        <f>VLOOKUP($E165,'Population 18+ (2014)'!$D$11:$I$188,K$10,0)</f>
        <v>223786.70600000009</v>
      </c>
      <c r="L165" s="74">
        <f t="shared" si="7"/>
        <v>1185.5038431103226</v>
      </c>
      <c r="M165" s="72">
        <f>SUM('DTOC Backsheet'!$J160:$M160)</f>
        <v>1841</v>
      </c>
      <c r="N165" s="81">
        <f>VLOOKUP($E165,'Population 18+ (2014)'!$D$11:$I$188,N$10,0)</f>
        <v>223786.70600000009</v>
      </c>
      <c r="O165" s="74">
        <f t="shared" si="8"/>
        <v>822.65833967813955</v>
      </c>
      <c r="S165" s="26"/>
    </row>
    <row r="166" spans="1:19" ht="16.5" customHeight="1">
      <c r="A166" s="26"/>
      <c r="B166" s="42" t="s">
        <v>22</v>
      </c>
      <c r="C166" s="43" t="s">
        <v>38</v>
      </c>
      <c r="D166" s="45" t="s">
        <v>58</v>
      </c>
      <c r="E166" s="56" t="s">
        <v>313</v>
      </c>
      <c r="F166" s="57" t="s">
        <v>314</v>
      </c>
      <c r="G166" s="72">
        <f>SUM('DTOC Backsheet'!$F161:$I161)</f>
        <v>24858</v>
      </c>
      <c r="H166" s="73">
        <f>VLOOKUP($E166,'Population 18+ (2014)'!$D$11:$I$188,H$10,0)</f>
        <v>914709.1399999999</v>
      </c>
      <c r="I166" s="74">
        <f t="shared" si="6"/>
        <v>2717.5851768574221</v>
      </c>
      <c r="J166" s="72">
        <f>SUM('DTOC Backsheet'!$J348:$M348)</f>
        <v>21797.232361359995</v>
      </c>
      <c r="K166" s="81">
        <f>VLOOKUP($E166,'Population 18+ (2014)'!$D$11:$I$188,K$10,0)</f>
        <v>922312.39599999995</v>
      </c>
      <c r="L166" s="74">
        <f t="shared" si="7"/>
        <v>2363.3242332958948</v>
      </c>
      <c r="M166" s="72">
        <f>SUM('DTOC Backsheet'!$J161:$M161)</f>
        <v>31830</v>
      </c>
      <c r="N166" s="81">
        <f>VLOOKUP($E166,'Population 18+ (2014)'!$D$11:$I$188,N$10,0)</f>
        <v>922312.39599999995</v>
      </c>
      <c r="O166" s="74">
        <f t="shared" si="8"/>
        <v>3451.108337917211</v>
      </c>
      <c r="S166" s="26"/>
    </row>
    <row r="167" spans="1:19" ht="16.5" customHeight="1">
      <c r="A167" s="26"/>
      <c r="B167" s="42" t="s">
        <v>20</v>
      </c>
      <c r="C167" s="43" t="s">
        <v>36</v>
      </c>
      <c r="D167" s="45" t="s">
        <v>64</v>
      </c>
      <c r="E167" s="56" t="s">
        <v>315</v>
      </c>
      <c r="F167" s="57" t="s">
        <v>316</v>
      </c>
      <c r="G167" s="72">
        <f>SUM('DTOC Backsheet'!$F162:$I162)</f>
        <v>4175</v>
      </c>
      <c r="H167" s="73">
        <f>VLOOKUP($E167,'Population 18+ (2014)'!$D$11:$I$188,H$10,0)</f>
        <v>154532.28200000001</v>
      </c>
      <c r="I167" s="74">
        <f t="shared" si="6"/>
        <v>2701.7008653246962</v>
      </c>
      <c r="J167" s="72">
        <f>SUM('DTOC Backsheet'!$J349:$M349)</f>
        <v>3751</v>
      </c>
      <c r="K167" s="81">
        <f>VLOOKUP($E167,'Population 18+ (2014)'!$D$11:$I$188,K$10,0)</f>
        <v>156319.42199999996</v>
      </c>
      <c r="L167" s="74">
        <f t="shared" si="7"/>
        <v>2399.5738674110507</v>
      </c>
      <c r="M167" s="72">
        <f>SUM('DTOC Backsheet'!$J162:$M162)</f>
        <v>3255</v>
      </c>
      <c r="N167" s="81">
        <f>VLOOKUP($E167,'Population 18+ (2014)'!$D$11:$I$188,N$10,0)</f>
        <v>156319.42199999996</v>
      </c>
      <c r="O167" s="74">
        <f t="shared" si="8"/>
        <v>2082.2748436211596</v>
      </c>
      <c r="S167" s="26"/>
    </row>
    <row r="168" spans="1:19" ht="16.5" customHeight="1">
      <c r="A168" s="26"/>
      <c r="B168" s="42" t="s">
        <v>22</v>
      </c>
      <c r="C168" s="43" t="s">
        <v>40</v>
      </c>
      <c r="D168" s="45" t="s">
        <v>60</v>
      </c>
      <c r="E168" s="56" t="s">
        <v>317</v>
      </c>
      <c r="F168" s="57" t="s">
        <v>318</v>
      </c>
      <c r="G168" s="72">
        <f>SUM('DTOC Backsheet'!$F163:$I163)</f>
        <v>7545</v>
      </c>
      <c r="H168" s="73">
        <f>VLOOKUP($E168,'Population 18+ (2014)'!$D$11:$I$188,H$10,0)</f>
        <v>168796.94500000007</v>
      </c>
      <c r="I168" s="74">
        <f t="shared" si="6"/>
        <v>4469.8676270473952</v>
      </c>
      <c r="J168" s="72">
        <f>SUM('DTOC Backsheet'!$J350:$M350)</f>
        <v>5160</v>
      </c>
      <c r="K168" s="81">
        <f>VLOOKUP($E168,'Population 18+ (2014)'!$D$11:$I$188,K$10,0)</f>
        <v>170253.53999999995</v>
      </c>
      <c r="L168" s="74">
        <f t="shared" si="7"/>
        <v>3030.773985668669</v>
      </c>
      <c r="M168" s="72">
        <f>SUM('DTOC Backsheet'!$J163:$M163)</f>
        <v>6656</v>
      </c>
      <c r="N168" s="81">
        <f>VLOOKUP($E168,'Population 18+ (2014)'!$D$11:$I$188,N$10,0)</f>
        <v>170253.53999999995</v>
      </c>
      <c r="O168" s="74">
        <f t="shared" si="8"/>
        <v>3909.463497792764</v>
      </c>
      <c r="S168" s="26"/>
    </row>
    <row r="169" spans="1:19" ht="16.5" customHeight="1">
      <c r="A169" s="26"/>
      <c r="B169" s="42" t="s">
        <v>16</v>
      </c>
      <c r="C169" s="43" t="s">
        <v>26</v>
      </c>
      <c r="D169" s="45" t="s">
        <v>466</v>
      </c>
      <c r="E169" s="56" t="s">
        <v>319</v>
      </c>
      <c r="F169" s="57" t="s">
        <v>320</v>
      </c>
      <c r="G169" s="72">
        <f>SUM('DTOC Backsheet'!$F164:$I164)</f>
        <v>13097</v>
      </c>
      <c r="H169" s="73">
        <f>VLOOKUP($E169,'Population 18+ (2014)'!$D$11:$I$188,H$10,0)</f>
        <v>172584.45599999998</v>
      </c>
      <c r="I169" s="74">
        <f t="shared" si="6"/>
        <v>7588.7483169399693</v>
      </c>
      <c r="J169" s="72">
        <f>SUM('DTOC Backsheet'!$J351:$M351)</f>
        <v>9320</v>
      </c>
      <c r="K169" s="81">
        <f>VLOOKUP($E169,'Population 18+ (2014)'!$D$11:$I$188,K$10,0)</f>
        <v>173135.94800000006</v>
      </c>
      <c r="L169" s="74">
        <f t="shared" si="7"/>
        <v>5383.053090742309</v>
      </c>
      <c r="M169" s="72">
        <f>SUM('DTOC Backsheet'!$J164:$M164)</f>
        <v>16215</v>
      </c>
      <c r="N169" s="81">
        <f>VLOOKUP($E169,'Population 18+ (2014)'!$D$11:$I$188,N$10,0)</f>
        <v>173135.94800000006</v>
      </c>
      <c r="O169" s="74">
        <f t="shared" si="8"/>
        <v>9365.4727324449068</v>
      </c>
      <c r="S169" s="26"/>
    </row>
    <row r="170" spans="1:19" ht="16.5" customHeight="1">
      <c r="A170" s="26"/>
      <c r="B170" s="42" t="s">
        <v>18</v>
      </c>
      <c r="C170" s="43" t="s">
        <v>32</v>
      </c>
      <c r="D170" s="45" t="s">
        <v>48</v>
      </c>
      <c r="E170" s="56" t="s">
        <v>321</v>
      </c>
      <c r="F170" s="57" t="s">
        <v>322</v>
      </c>
      <c r="G170" s="72">
        <f>SUM('DTOC Backsheet'!$F165:$I165)</f>
        <v>3523</v>
      </c>
      <c r="H170" s="73">
        <f>VLOOKUP($E170,'Population 18+ (2014)'!$D$11:$I$188,H$10,0)</f>
        <v>131338.655</v>
      </c>
      <c r="I170" s="74">
        <f t="shared" si="6"/>
        <v>2682.3786188460663</v>
      </c>
      <c r="J170" s="72">
        <f>SUM('DTOC Backsheet'!$J352:$M352)</f>
        <v>3285</v>
      </c>
      <c r="K170" s="81">
        <f>VLOOKUP($E170,'Population 18+ (2014)'!$D$11:$I$188,K$10,0)</f>
        <v>132093.43899999998</v>
      </c>
      <c r="L170" s="74">
        <f t="shared" si="7"/>
        <v>2486.8759757250323</v>
      </c>
      <c r="M170" s="72">
        <f>SUM('DTOC Backsheet'!$J165:$M165)</f>
        <v>3324</v>
      </c>
      <c r="N170" s="81">
        <f>VLOOKUP($E170,'Population 18+ (2014)'!$D$11:$I$188,N$10,0)</f>
        <v>132093.43899999998</v>
      </c>
      <c r="O170" s="74">
        <f t="shared" si="8"/>
        <v>2516.4005306879776</v>
      </c>
      <c r="S170" s="26"/>
    </row>
    <row r="171" spans="1:19" ht="16.5" customHeight="1">
      <c r="A171" s="26"/>
      <c r="B171" s="42" t="s">
        <v>18</v>
      </c>
      <c r="C171" s="43" t="s">
        <v>34</v>
      </c>
      <c r="D171" s="45" t="s">
        <v>54</v>
      </c>
      <c r="E171" s="56" t="s">
        <v>323</v>
      </c>
      <c r="F171" s="57" t="s">
        <v>324</v>
      </c>
      <c r="G171" s="72">
        <f>SUM('DTOC Backsheet'!$F166:$I166)</f>
        <v>1844</v>
      </c>
      <c r="H171" s="73">
        <f>VLOOKUP($E171,'Population 18+ (2014)'!$D$11:$I$188,H$10,0)</f>
        <v>124567.96099999998</v>
      </c>
      <c r="I171" s="74">
        <f t="shared" si="6"/>
        <v>1480.3164354596768</v>
      </c>
      <c r="J171" s="72">
        <f>SUM('DTOC Backsheet'!$J353:$M353)</f>
        <v>1876</v>
      </c>
      <c r="K171" s="81">
        <f>VLOOKUP($E171,'Population 18+ (2014)'!$D$11:$I$188,K$10,0)</f>
        <v>125854.51500000003</v>
      </c>
      <c r="L171" s="74">
        <f t="shared" si="7"/>
        <v>1490.6100110909804</v>
      </c>
      <c r="M171" s="72">
        <f>SUM('DTOC Backsheet'!$J166:$M166)</f>
        <v>4255</v>
      </c>
      <c r="N171" s="81">
        <f>VLOOKUP($E171,'Population 18+ (2014)'!$D$11:$I$188,N$10,0)</f>
        <v>125854.51500000003</v>
      </c>
      <c r="O171" s="74">
        <f t="shared" si="8"/>
        <v>3380.8878449851391</v>
      </c>
      <c r="S171" s="26"/>
    </row>
    <row r="172" spans="1:19" ht="16.5" customHeight="1">
      <c r="A172" s="26"/>
      <c r="B172" s="42" t="s">
        <v>22</v>
      </c>
      <c r="C172" s="43" t="s">
        <v>40</v>
      </c>
      <c r="D172" s="45" t="s">
        <v>56</v>
      </c>
      <c r="E172" s="56" t="s">
        <v>325</v>
      </c>
      <c r="F172" s="57" t="s">
        <v>326</v>
      </c>
      <c r="G172" s="72">
        <f>SUM('DTOC Backsheet'!$F167:$I167)</f>
        <v>2413</v>
      </c>
      <c r="H172" s="73">
        <f>VLOOKUP($E172,'Population 18+ (2014)'!$D$11:$I$188,H$10,0)</f>
        <v>108311.02999999998</v>
      </c>
      <c r="I172" s="74">
        <f t="shared" si="6"/>
        <v>2227.8432769035621</v>
      </c>
      <c r="J172" s="72">
        <f>SUM('DTOC Backsheet'!$J354:$M354)</f>
        <v>2671</v>
      </c>
      <c r="K172" s="81">
        <f>VLOOKUP($E172,'Population 18+ (2014)'!$D$11:$I$188,K$10,0)</f>
        <v>108809.55900000001</v>
      </c>
      <c r="L172" s="74">
        <f t="shared" si="7"/>
        <v>2454.7475649634789</v>
      </c>
      <c r="M172" s="72">
        <f>SUM('DTOC Backsheet'!$J167:$M167)</f>
        <v>2519</v>
      </c>
      <c r="N172" s="81">
        <f>VLOOKUP($E172,'Population 18+ (2014)'!$D$11:$I$188,N$10,0)</f>
        <v>108809.55900000001</v>
      </c>
      <c r="O172" s="74">
        <f t="shared" si="8"/>
        <v>2315.0539558753289</v>
      </c>
      <c r="S172" s="26"/>
    </row>
    <row r="173" spans="1:19" ht="16.5" customHeight="1">
      <c r="A173" s="26"/>
      <c r="B173" s="42" t="s">
        <v>20</v>
      </c>
      <c r="C173" s="43" t="s">
        <v>36</v>
      </c>
      <c r="D173" s="45" t="s">
        <v>64</v>
      </c>
      <c r="E173" s="56" t="s">
        <v>327</v>
      </c>
      <c r="F173" s="57" t="s">
        <v>328</v>
      </c>
      <c r="G173" s="72">
        <f>SUM('DTOC Backsheet'!$F168:$I168)</f>
        <v>6441</v>
      </c>
      <c r="H173" s="73">
        <f>VLOOKUP($E173,'Population 18+ (2014)'!$D$11:$I$188,H$10,0)</f>
        <v>230030.946</v>
      </c>
      <c r="I173" s="74">
        <f t="shared" si="6"/>
        <v>2800.0580408863771</v>
      </c>
      <c r="J173" s="72">
        <f>SUM('DTOC Backsheet'!$J355:$M355)</f>
        <v>5491.6</v>
      </c>
      <c r="K173" s="81">
        <f>VLOOKUP($E173,'Population 18+ (2014)'!$D$11:$I$188,K$10,0)</f>
        <v>236951.63899999994</v>
      </c>
      <c r="L173" s="74">
        <f t="shared" si="7"/>
        <v>2317.6037199725811</v>
      </c>
      <c r="M173" s="72">
        <f>SUM('DTOC Backsheet'!$J168:$M168)</f>
        <v>5579</v>
      </c>
      <c r="N173" s="81">
        <f>VLOOKUP($E173,'Population 18+ (2014)'!$D$11:$I$188,N$10,0)</f>
        <v>236951.63899999994</v>
      </c>
      <c r="O173" s="74">
        <f t="shared" si="8"/>
        <v>2354.4888837000203</v>
      </c>
      <c r="S173" s="26"/>
    </row>
    <row r="174" spans="1:19" ht="16.5" customHeight="1">
      <c r="A174" s="26"/>
      <c r="B174" s="42" t="s">
        <v>16</v>
      </c>
      <c r="C174" s="43" t="s">
        <v>26</v>
      </c>
      <c r="D174" s="45" t="s">
        <v>466</v>
      </c>
      <c r="E174" s="56" t="s">
        <v>329</v>
      </c>
      <c r="F174" s="57" t="s">
        <v>330</v>
      </c>
      <c r="G174" s="72">
        <f>SUM('DTOC Backsheet'!$F169:$I169)</f>
        <v>15638</v>
      </c>
      <c r="H174" s="73">
        <f>VLOOKUP($E174,'Population 18+ (2014)'!$D$11:$I$188,H$10,0)</f>
        <v>180054.18600000007</v>
      </c>
      <c r="I174" s="74">
        <f t="shared" si="6"/>
        <v>8685.1632541328381</v>
      </c>
      <c r="J174" s="72">
        <f>SUM('DTOC Backsheet'!$J356:$M356)</f>
        <v>16000</v>
      </c>
      <c r="K174" s="81">
        <f>VLOOKUP($E174,'Population 18+ (2014)'!$D$11:$I$188,K$10,0)</f>
        <v>181392.88400000002</v>
      </c>
      <c r="L174" s="74">
        <f t="shared" si="7"/>
        <v>8820.6326770789965</v>
      </c>
      <c r="M174" s="72">
        <f>SUM('DTOC Backsheet'!$J169:$M169)</f>
        <v>24781</v>
      </c>
      <c r="N174" s="81">
        <f>VLOOKUP($E174,'Population 18+ (2014)'!$D$11:$I$188,N$10,0)</f>
        <v>181392.88400000002</v>
      </c>
      <c r="O174" s="74">
        <f t="shared" si="8"/>
        <v>13661.506148168412</v>
      </c>
      <c r="S174" s="26"/>
    </row>
    <row r="175" spans="1:19" ht="16.5" customHeight="1">
      <c r="A175" s="26"/>
      <c r="B175" s="42" t="s">
        <v>16</v>
      </c>
      <c r="C175" s="43" t="s">
        <v>28</v>
      </c>
      <c r="D175" s="45" t="s">
        <v>42</v>
      </c>
      <c r="E175" s="56" t="s">
        <v>331</v>
      </c>
      <c r="F175" s="57" t="s">
        <v>332</v>
      </c>
      <c r="G175" s="72">
        <f>SUM('DTOC Backsheet'!$F170:$I170)</f>
        <v>12665</v>
      </c>
      <c r="H175" s="73">
        <f>VLOOKUP($E175,'Population 18+ (2014)'!$D$11:$I$188,H$10,0)</f>
        <v>263535.62100000004</v>
      </c>
      <c r="I175" s="74">
        <f t="shared" si="6"/>
        <v>4805.8019450812681</v>
      </c>
      <c r="J175" s="72">
        <f>SUM('DTOC Backsheet'!$J357:$M357)</f>
        <v>12497.214999999998</v>
      </c>
      <c r="K175" s="81">
        <f>VLOOKUP($E175,'Population 18+ (2014)'!$D$11:$I$188,K$10,0)</f>
        <v>264712.10800000001</v>
      </c>
      <c r="L175" s="74">
        <f t="shared" si="7"/>
        <v>4721.0590759981405</v>
      </c>
      <c r="M175" s="72">
        <f>SUM('DTOC Backsheet'!$J170:$M170)</f>
        <v>10306</v>
      </c>
      <c r="N175" s="81">
        <f>VLOOKUP($E175,'Population 18+ (2014)'!$D$11:$I$188,N$10,0)</f>
        <v>264712.10800000001</v>
      </c>
      <c r="O175" s="74">
        <f t="shared" si="8"/>
        <v>3893.2862111467903</v>
      </c>
      <c r="S175" s="26"/>
    </row>
    <row r="176" spans="1:19" ht="16.5" customHeight="1">
      <c r="A176" s="26"/>
      <c r="B176" s="42" t="s">
        <v>18</v>
      </c>
      <c r="C176" s="43" t="s">
        <v>32</v>
      </c>
      <c r="D176" s="45" t="s">
        <v>50</v>
      </c>
      <c r="E176" s="56" t="s">
        <v>333</v>
      </c>
      <c r="F176" s="57" t="s">
        <v>334</v>
      </c>
      <c r="G176" s="72">
        <f>SUM('DTOC Backsheet'!$F171:$I171)</f>
        <v>5899</v>
      </c>
      <c r="H176" s="73">
        <f>VLOOKUP($E176,'Population 18+ (2014)'!$D$11:$I$188,H$10,0)</f>
        <v>210786.31100000002</v>
      </c>
      <c r="I176" s="74">
        <f t="shared" si="6"/>
        <v>2798.568831160957</v>
      </c>
      <c r="J176" s="72">
        <f>SUM('DTOC Backsheet'!$J358:$M358)</f>
        <v>7050</v>
      </c>
      <c r="K176" s="81">
        <f>VLOOKUP($E176,'Population 18+ (2014)'!$D$11:$I$188,K$10,0)</f>
        <v>212025.52200000008</v>
      </c>
      <c r="L176" s="74">
        <f t="shared" si="7"/>
        <v>3325.0714034322705</v>
      </c>
      <c r="M176" s="72">
        <f>SUM('DTOC Backsheet'!$J171:$M171)</f>
        <v>7445</v>
      </c>
      <c r="N176" s="81">
        <f>VLOOKUP($E176,'Population 18+ (2014)'!$D$11:$I$188,N$10,0)</f>
        <v>212025.52200000008</v>
      </c>
      <c r="O176" s="74">
        <f t="shared" si="8"/>
        <v>3511.3697302912415</v>
      </c>
      <c r="S176" s="26"/>
    </row>
    <row r="177" spans="1:19" ht="16.5" customHeight="1">
      <c r="A177" s="26"/>
      <c r="B177" s="42" t="s">
        <v>20</v>
      </c>
      <c r="C177" s="43" t="s">
        <v>36</v>
      </c>
      <c r="D177" s="45" t="s">
        <v>64</v>
      </c>
      <c r="E177" s="56" t="s">
        <v>335</v>
      </c>
      <c r="F177" s="57" t="s">
        <v>336</v>
      </c>
      <c r="G177" s="72">
        <f>SUM('DTOC Backsheet'!$F172:$I172)</f>
        <v>7144</v>
      </c>
      <c r="H177" s="73">
        <f>VLOOKUP($E177,'Population 18+ (2014)'!$D$11:$I$188,H$10,0)</f>
        <v>206868.41399999999</v>
      </c>
      <c r="I177" s="74">
        <f t="shared" si="6"/>
        <v>3453.4029926869362</v>
      </c>
      <c r="J177" s="72">
        <f>SUM('DTOC Backsheet'!$J359:$M359)</f>
        <v>4270</v>
      </c>
      <c r="K177" s="81">
        <f>VLOOKUP($E177,'Population 18+ (2014)'!$D$11:$I$188,K$10,0)</f>
        <v>209498.06299999999</v>
      </c>
      <c r="L177" s="74">
        <f t="shared" si="7"/>
        <v>2038.2050024013829</v>
      </c>
      <c r="M177" s="72">
        <f>SUM('DTOC Backsheet'!$J172:$M172)</f>
        <v>4664</v>
      </c>
      <c r="N177" s="81">
        <f>VLOOKUP($E177,'Population 18+ (2014)'!$D$11:$I$188,N$10,0)</f>
        <v>209498.06299999999</v>
      </c>
      <c r="O177" s="74">
        <f t="shared" si="8"/>
        <v>2226.2735670257725</v>
      </c>
      <c r="S177" s="26"/>
    </row>
    <row r="178" spans="1:19" ht="16.5" customHeight="1">
      <c r="B178" s="42" t="s">
        <v>20</v>
      </c>
      <c r="C178" s="43" t="s">
        <v>36</v>
      </c>
      <c r="D178" s="45" t="s">
        <v>64</v>
      </c>
      <c r="E178" s="56" t="s">
        <v>337</v>
      </c>
      <c r="F178" s="57" t="s">
        <v>338</v>
      </c>
      <c r="G178" s="72">
        <f>SUM('DTOC Backsheet'!$F173:$I173)</f>
        <v>3755</v>
      </c>
      <c r="H178" s="73">
        <f>VLOOKUP($E178,'Population 18+ (2014)'!$D$11:$I$188,H$10,0)</f>
        <v>255979.15600000002</v>
      </c>
      <c r="I178" s="74">
        <f t="shared" si="6"/>
        <v>1466.91631407676</v>
      </c>
      <c r="J178" s="72">
        <f>SUM('DTOC Backsheet'!$J360:$M360)</f>
        <v>3252</v>
      </c>
      <c r="K178" s="81">
        <f>VLOOKUP($E178,'Population 18+ (2014)'!$D$11:$I$188,K$10,0)</f>
        <v>258758.20300000001</v>
      </c>
      <c r="L178" s="74">
        <f t="shared" si="7"/>
        <v>1256.7717515026952</v>
      </c>
      <c r="M178" s="72">
        <f>SUM('DTOC Backsheet'!$J173:$M173)</f>
        <v>3929</v>
      </c>
      <c r="N178" s="81">
        <f>VLOOKUP($E178,'Population 18+ (2014)'!$D$11:$I$188,N$10,0)</f>
        <v>258758.20300000001</v>
      </c>
      <c r="O178" s="74">
        <f t="shared" si="8"/>
        <v>1518.405969143324</v>
      </c>
      <c r="S178" s="26"/>
    </row>
    <row r="179" spans="1:19" ht="16.5" customHeight="1">
      <c r="B179" s="42" t="s">
        <v>16</v>
      </c>
      <c r="C179" s="43" t="s">
        <v>26</v>
      </c>
      <c r="D179" s="45" t="s">
        <v>46</v>
      </c>
      <c r="E179" s="56" t="s">
        <v>339</v>
      </c>
      <c r="F179" s="57" t="s">
        <v>340</v>
      </c>
      <c r="G179" s="72">
        <f>SUM('DTOC Backsheet'!$F174:$I174)</f>
        <v>5294</v>
      </c>
      <c r="H179" s="73">
        <f>VLOOKUP($E179,'Population 18+ (2014)'!$D$11:$I$188,H$10,0)</f>
        <v>163191.67300000004</v>
      </c>
      <c r="I179" s="74">
        <f t="shared" si="6"/>
        <v>3244.0380704964023</v>
      </c>
      <c r="J179" s="72">
        <f>SUM('DTOC Backsheet'!$J361:$M361)</f>
        <v>4764</v>
      </c>
      <c r="K179" s="81">
        <f>VLOOKUP($E179,'Population 18+ (2014)'!$D$11:$I$188,K$10,0)</f>
        <v>164294.61799999999</v>
      </c>
      <c r="L179" s="74">
        <f t="shared" si="7"/>
        <v>2899.6689349860508</v>
      </c>
      <c r="M179" s="72">
        <f>SUM('DTOC Backsheet'!$J174:$M174)</f>
        <v>4874</v>
      </c>
      <c r="N179" s="81">
        <f>VLOOKUP($E179,'Population 18+ (2014)'!$D$11:$I$188,N$10,0)</f>
        <v>164294.61799999999</v>
      </c>
      <c r="O179" s="74">
        <f t="shared" si="8"/>
        <v>2966.6218281112533</v>
      </c>
      <c r="S179" s="26"/>
    </row>
    <row r="180" spans="1:19" ht="16.5" customHeight="1">
      <c r="B180" s="42" t="s">
        <v>18</v>
      </c>
      <c r="C180" s="43" t="s">
        <v>32</v>
      </c>
      <c r="D180" s="45" t="s">
        <v>50</v>
      </c>
      <c r="E180" s="56" t="s">
        <v>341</v>
      </c>
      <c r="F180" s="57" t="s">
        <v>342</v>
      </c>
      <c r="G180" s="72">
        <f>SUM('DTOC Backsheet'!$F175:$I175)</f>
        <v>25242</v>
      </c>
      <c r="H180" s="73">
        <f>VLOOKUP($E180,'Population 18+ (2014)'!$D$11:$I$188,H$10,0)</f>
        <v>441308.35500000004</v>
      </c>
      <c r="I180" s="74">
        <f t="shared" si="6"/>
        <v>5719.8101313989391</v>
      </c>
      <c r="J180" s="72">
        <f>SUM('DTOC Backsheet'!$J362:$M362)</f>
        <v>21595.467436313356</v>
      </c>
      <c r="K180" s="81">
        <f>VLOOKUP($E180,'Population 18+ (2014)'!$D$11:$I$188,K$10,0)</f>
        <v>443483</v>
      </c>
      <c r="L180" s="74">
        <f t="shared" si="7"/>
        <v>4869.5141496547458</v>
      </c>
      <c r="M180" s="72">
        <f>SUM('DTOC Backsheet'!$J175:$M175)</f>
        <v>28145</v>
      </c>
      <c r="N180" s="81">
        <f>VLOOKUP($E180,'Population 18+ (2014)'!$D$11:$I$188,N$10,0)</f>
        <v>443483</v>
      </c>
      <c r="O180" s="74">
        <f t="shared" si="8"/>
        <v>6346.3537497491452</v>
      </c>
      <c r="S180" s="26"/>
    </row>
    <row r="181" spans="1:19" ht="16.5" customHeight="1">
      <c r="B181" s="42" t="s">
        <v>22</v>
      </c>
      <c r="C181" s="43" t="s">
        <v>38</v>
      </c>
      <c r="D181" s="45" t="s">
        <v>60</v>
      </c>
      <c r="E181" s="56" t="s">
        <v>343</v>
      </c>
      <c r="F181" s="57" t="s">
        <v>344</v>
      </c>
      <c r="G181" s="72">
        <f>SUM('DTOC Backsheet'!$F176:$I176)</f>
        <v>5397</v>
      </c>
      <c r="H181" s="73">
        <f>VLOOKUP($E181,'Population 18+ (2014)'!$D$11:$I$188,H$10,0)</f>
        <v>120462.893</v>
      </c>
      <c r="I181" s="74">
        <f t="shared" si="6"/>
        <v>4480.2178211011424</v>
      </c>
      <c r="J181" s="72">
        <f>SUM('DTOC Backsheet'!$J363:$M363)</f>
        <v>4740</v>
      </c>
      <c r="K181" s="81">
        <f>VLOOKUP($E181,'Population 18+ (2014)'!$D$11:$I$188,K$10,0)</f>
        <v>120890.36799999997</v>
      </c>
      <c r="L181" s="74">
        <f t="shared" si="7"/>
        <v>3920.9079088914691</v>
      </c>
      <c r="M181" s="72">
        <f>SUM('DTOC Backsheet'!$J176:$M176)</f>
        <v>8596</v>
      </c>
      <c r="N181" s="81">
        <f>VLOOKUP($E181,'Population 18+ (2014)'!$D$11:$I$188,N$10,0)</f>
        <v>120890.36799999997</v>
      </c>
      <c r="O181" s="74">
        <f t="shared" si="8"/>
        <v>7110.5747647322914</v>
      </c>
      <c r="S181" s="26"/>
    </row>
    <row r="182" spans="1:19" ht="16.5" customHeight="1">
      <c r="B182" s="42" t="s">
        <v>22</v>
      </c>
      <c r="C182" s="43" t="s">
        <v>38</v>
      </c>
      <c r="D182" s="45" t="s">
        <v>58</v>
      </c>
      <c r="E182" s="56" t="s">
        <v>345</v>
      </c>
      <c r="F182" s="57" t="s">
        <v>346</v>
      </c>
      <c r="G182" s="72">
        <f>SUM('DTOC Backsheet'!$F177:$I177)</f>
        <v>35617</v>
      </c>
      <c r="H182" s="73">
        <f>VLOOKUP($E182,'Population 18+ (2014)'!$D$11:$I$188,H$10,0)</f>
        <v>665326.4929999999</v>
      </c>
      <c r="I182" s="74">
        <f t="shared" si="6"/>
        <v>5353.3115507546763</v>
      </c>
      <c r="J182" s="72">
        <f>SUM('DTOC Backsheet'!$J364:$M364)</f>
        <v>34330</v>
      </c>
      <c r="K182" s="81">
        <f>VLOOKUP($E182,'Population 18+ (2014)'!$D$11:$I$188,K$10,0)</f>
        <v>671428.00899999996</v>
      </c>
      <c r="L182" s="74">
        <f t="shared" si="7"/>
        <v>5112.9830063434256</v>
      </c>
      <c r="M182" s="72">
        <f>SUM('DTOC Backsheet'!$J177:$M177)</f>
        <v>38817</v>
      </c>
      <c r="N182" s="81">
        <f>VLOOKUP($E182,'Population 18+ (2014)'!$D$11:$I$188,N$10,0)</f>
        <v>671428.00899999996</v>
      </c>
      <c r="O182" s="74">
        <f t="shared" si="8"/>
        <v>5781.260161876864</v>
      </c>
      <c r="S182" s="26"/>
    </row>
    <row r="183" spans="1:19" ht="16.5" customHeight="1">
      <c r="B183" s="42" t="s">
        <v>20</v>
      </c>
      <c r="C183" s="43" t="s">
        <v>36</v>
      </c>
      <c r="D183" s="45" t="s">
        <v>64</v>
      </c>
      <c r="E183" s="56" t="s">
        <v>347</v>
      </c>
      <c r="F183" s="57" t="s">
        <v>348</v>
      </c>
      <c r="G183" s="72">
        <f>SUM('DTOC Backsheet'!$F178:$I178)</f>
        <v>4423</v>
      </c>
      <c r="H183" s="73">
        <f>VLOOKUP($E183,'Population 18+ (2014)'!$D$11:$I$188,H$10,0)</f>
        <v>198709.48500000007</v>
      </c>
      <c r="I183" s="74">
        <f t="shared" si="6"/>
        <v>2225.8625450113759</v>
      </c>
      <c r="J183" s="72">
        <f>SUM('DTOC Backsheet'!$J365:$M365)</f>
        <v>4510</v>
      </c>
      <c r="K183" s="81">
        <f>VLOOKUP($E183,'Population 18+ (2014)'!$D$11:$I$188,K$10,0)</f>
        <v>202754.39099999992</v>
      </c>
      <c r="L183" s="74">
        <f t="shared" si="7"/>
        <v>2224.3661297574572</v>
      </c>
      <c r="M183" s="72">
        <f>SUM('DTOC Backsheet'!$J178:$M178)</f>
        <v>4224</v>
      </c>
      <c r="N183" s="81">
        <f>VLOOKUP($E183,'Population 18+ (2014)'!$D$11:$I$188,N$10,0)</f>
        <v>202754.39099999992</v>
      </c>
      <c r="O183" s="74">
        <f t="shared" si="8"/>
        <v>2083.3087654313745</v>
      </c>
      <c r="S183" s="26"/>
    </row>
    <row r="184" spans="1:19" ht="16.5" customHeight="1">
      <c r="B184" s="42" t="s">
        <v>16</v>
      </c>
      <c r="C184" s="43" t="s">
        <v>26</v>
      </c>
      <c r="D184" s="45" t="s">
        <v>466</v>
      </c>
      <c r="E184" s="56" t="s">
        <v>349</v>
      </c>
      <c r="F184" s="57" t="s">
        <v>350</v>
      </c>
      <c r="G184" s="72">
        <f>SUM('DTOC Backsheet'!$F179:$I179)</f>
        <v>4485</v>
      </c>
      <c r="H184" s="73">
        <f>VLOOKUP($E184,'Population 18+ (2014)'!$D$11:$I$188,H$10,0)</f>
        <v>254426.90500000003</v>
      </c>
      <c r="I184" s="74">
        <f t="shared" si="6"/>
        <v>1762.7852683268695</v>
      </c>
      <c r="J184" s="72">
        <f>SUM('DTOC Backsheet'!$J366:$M366)</f>
        <v>4485</v>
      </c>
      <c r="K184" s="81">
        <f>VLOOKUP($E184,'Population 18+ (2014)'!$D$11:$I$188,K$10,0)</f>
        <v>255493.62699999995</v>
      </c>
      <c r="L184" s="74">
        <f t="shared" si="7"/>
        <v>1755.425390708474</v>
      </c>
      <c r="M184" s="72">
        <f>SUM('DTOC Backsheet'!$J179:$M179)</f>
        <v>5850</v>
      </c>
      <c r="N184" s="81">
        <f>VLOOKUP($E184,'Population 18+ (2014)'!$D$11:$I$188,N$10,0)</f>
        <v>255493.62699999995</v>
      </c>
      <c r="O184" s="74">
        <f t="shared" si="8"/>
        <v>2289.6852922284443</v>
      </c>
      <c r="S184" s="26"/>
    </row>
    <row r="185" spans="1:19" ht="16.5" customHeight="1">
      <c r="B185" s="42" t="s">
        <v>22</v>
      </c>
      <c r="C185" s="43" t="s">
        <v>40</v>
      </c>
      <c r="D185" s="45" t="s">
        <v>60</v>
      </c>
      <c r="E185" s="56" t="s">
        <v>351</v>
      </c>
      <c r="F185" s="57" t="s">
        <v>352</v>
      </c>
      <c r="G185" s="72">
        <f>SUM('DTOC Backsheet'!$F180:$I180)</f>
        <v>17988</v>
      </c>
      <c r="H185" s="73">
        <f>VLOOKUP($E185,'Population 18+ (2014)'!$D$11:$I$188,H$10,0)</f>
        <v>381525.34100000007</v>
      </c>
      <c r="I185" s="74">
        <f t="shared" si="6"/>
        <v>4714.7589077182683</v>
      </c>
      <c r="J185" s="72">
        <f>SUM('DTOC Backsheet'!$J367:$M367)</f>
        <v>16200</v>
      </c>
      <c r="K185" s="81">
        <f>VLOOKUP($E185,'Population 18+ (2014)'!$D$11:$I$188,K$10,0)</f>
        <v>385900.00899999985</v>
      </c>
      <c r="L185" s="74">
        <f t="shared" si="7"/>
        <v>4197.9786530660604</v>
      </c>
      <c r="M185" s="72">
        <f>SUM('DTOC Backsheet'!$J180:$M180)</f>
        <v>27092</v>
      </c>
      <c r="N185" s="81">
        <f>VLOOKUP($E185,'Population 18+ (2014)'!$D$11:$I$188,N$10,0)</f>
        <v>385900.00899999985</v>
      </c>
      <c r="O185" s="74">
        <f t="shared" si="8"/>
        <v>7020.4714610410929</v>
      </c>
      <c r="S185" s="26"/>
    </row>
    <row r="186" spans="1:19" ht="16.5" customHeight="1">
      <c r="B186" s="42" t="s">
        <v>22</v>
      </c>
      <c r="C186" s="43" t="s">
        <v>38</v>
      </c>
      <c r="D186" s="45" t="s">
        <v>60</v>
      </c>
      <c r="E186" s="56" t="s">
        <v>353</v>
      </c>
      <c r="F186" s="57" t="s">
        <v>354</v>
      </c>
      <c r="G186" s="72">
        <f>SUM('DTOC Backsheet'!$F181:$I181)</f>
        <v>3256</v>
      </c>
      <c r="H186" s="73">
        <f>VLOOKUP($E186,'Population 18+ (2014)'!$D$11:$I$188,H$10,0)</f>
        <v>114559.92599999995</v>
      </c>
      <c r="I186" s="74">
        <f t="shared" si="6"/>
        <v>2842.1806068554911</v>
      </c>
      <c r="J186" s="72">
        <f>SUM('DTOC Backsheet'!$J368:$M368)</f>
        <v>2829</v>
      </c>
      <c r="K186" s="81">
        <f>VLOOKUP($E186,'Population 18+ (2014)'!$D$11:$I$188,K$10,0)</f>
        <v>115374.87700000002</v>
      </c>
      <c r="L186" s="74">
        <f t="shared" si="7"/>
        <v>2452.0069477517186</v>
      </c>
      <c r="M186" s="72">
        <f>SUM('DTOC Backsheet'!$J181:$M181)</f>
        <v>5510</v>
      </c>
      <c r="N186" s="81">
        <f>VLOOKUP($E186,'Population 18+ (2014)'!$D$11:$I$188,N$10,0)</f>
        <v>115374.87700000002</v>
      </c>
      <c r="O186" s="74">
        <f t="shared" si="8"/>
        <v>4775.7364023018627</v>
      </c>
      <c r="S186" s="26"/>
    </row>
    <row r="187" spans="1:19" ht="16.5" customHeight="1">
      <c r="B187" s="42" t="s">
        <v>16</v>
      </c>
      <c r="C187" s="43" t="s">
        <v>26</v>
      </c>
      <c r="D187" s="45" t="s">
        <v>46</v>
      </c>
      <c r="E187" s="56" t="s">
        <v>355</v>
      </c>
      <c r="F187" s="57" t="s">
        <v>356</v>
      </c>
      <c r="G187" s="72">
        <f>SUM('DTOC Backsheet'!$F182:$I182)</f>
        <v>2849</v>
      </c>
      <c r="H187" s="73">
        <f>VLOOKUP($E187,'Population 18+ (2014)'!$D$11:$I$188,H$10,0)</f>
        <v>253658.34699999992</v>
      </c>
      <c r="I187" s="74">
        <f t="shared" si="6"/>
        <v>1123.1643009957804</v>
      </c>
      <c r="J187" s="72">
        <f>SUM('DTOC Backsheet'!$J369:$M369)</f>
        <v>2706.55</v>
      </c>
      <c r="K187" s="81">
        <f>VLOOKUP($E187,'Population 18+ (2014)'!$D$11:$I$188,K$10,0)</f>
        <v>254068.91200000001</v>
      </c>
      <c r="L187" s="74">
        <f t="shared" si="7"/>
        <v>1065.2818476272296</v>
      </c>
      <c r="M187" s="72">
        <f>SUM('DTOC Backsheet'!$J182:$M182)</f>
        <v>9947</v>
      </c>
      <c r="N187" s="81">
        <f>VLOOKUP($E187,'Population 18+ (2014)'!$D$11:$I$188,N$10,0)</f>
        <v>254068.91200000001</v>
      </c>
      <c r="O187" s="74">
        <f t="shared" si="8"/>
        <v>3915.0795434586662</v>
      </c>
      <c r="S187" s="26"/>
    </row>
    <row r="188" spans="1:19" ht="16.5" customHeight="1">
      <c r="B188" s="42" t="s">
        <v>22</v>
      </c>
      <c r="C188" s="43" t="s">
        <v>38</v>
      </c>
      <c r="D188" s="45" t="s">
        <v>60</v>
      </c>
      <c r="E188" s="56" t="s">
        <v>357</v>
      </c>
      <c r="F188" s="57" t="s">
        <v>358</v>
      </c>
      <c r="G188" s="72">
        <f>SUM('DTOC Backsheet'!$F183:$I183)</f>
        <v>4023</v>
      </c>
      <c r="H188" s="73">
        <f>VLOOKUP($E188,'Population 18+ (2014)'!$D$11:$I$188,H$10,0)</f>
        <v>123169.24500000001</v>
      </c>
      <c r="I188" s="74">
        <f t="shared" si="6"/>
        <v>3266.2374442581013</v>
      </c>
      <c r="J188" s="72">
        <f>SUM('DTOC Backsheet'!$J370:$M370)</f>
        <v>3516</v>
      </c>
      <c r="K188" s="81">
        <f>VLOOKUP($E188,'Population 18+ (2014)'!$D$11:$I$188,K$10,0)</f>
        <v>124196.93</v>
      </c>
      <c r="L188" s="74">
        <f t="shared" si="7"/>
        <v>2830.9878513100125</v>
      </c>
      <c r="M188" s="72">
        <f>SUM('DTOC Backsheet'!$J183:$M183)</f>
        <v>3751</v>
      </c>
      <c r="N188" s="81">
        <f>VLOOKUP($E188,'Population 18+ (2014)'!$D$11:$I$188,N$10,0)</f>
        <v>124196.93</v>
      </c>
      <c r="O188" s="74">
        <f t="shared" si="8"/>
        <v>3020.2034784595726</v>
      </c>
      <c r="S188" s="26"/>
    </row>
    <row r="189" spans="1:19" ht="16.5" customHeight="1">
      <c r="B189" s="42" t="s">
        <v>18</v>
      </c>
      <c r="C189" s="43" t="s">
        <v>32</v>
      </c>
      <c r="D189" s="45" t="s">
        <v>50</v>
      </c>
      <c r="E189" s="56" t="s">
        <v>359</v>
      </c>
      <c r="F189" s="57" t="s">
        <v>360</v>
      </c>
      <c r="G189" s="72">
        <f>SUM('DTOC Backsheet'!$F184:$I184)</f>
        <v>15105</v>
      </c>
      <c r="H189" s="73">
        <f>VLOOKUP($E189,'Population 18+ (2014)'!$D$11:$I$188,H$10,0)</f>
        <v>196677.69799999997</v>
      </c>
      <c r="I189" s="74">
        <f t="shared" si="6"/>
        <v>7680.0776873034192</v>
      </c>
      <c r="J189" s="72">
        <f>SUM('DTOC Backsheet'!$J371:$M371)</f>
        <v>8675</v>
      </c>
      <c r="K189" s="81">
        <f>VLOOKUP($E189,'Population 18+ (2014)'!$D$11:$I$188,K$10,0)</f>
        <v>197699.56300000002</v>
      </c>
      <c r="L189" s="74">
        <f t="shared" si="7"/>
        <v>4387.971257174705</v>
      </c>
      <c r="M189" s="72">
        <f>SUM('DTOC Backsheet'!$J184:$M184)</f>
        <v>12449</v>
      </c>
      <c r="N189" s="81">
        <f>VLOOKUP($E189,'Population 18+ (2014)'!$D$11:$I$188,N$10,0)</f>
        <v>197699.56300000002</v>
      </c>
      <c r="O189" s="74">
        <f t="shared" si="8"/>
        <v>6296.9284358003351</v>
      </c>
      <c r="S189" s="26"/>
    </row>
    <row r="190" spans="1:19" ht="16.5" customHeight="1">
      <c r="B190" s="42" t="s">
        <v>18</v>
      </c>
      <c r="C190" s="43" t="s">
        <v>32</v>
      </c>
      <c r="D190" s="45" t="s">
        <v>50</v>
      </c>
      <c r="E190" s="56" t="s">
        <v>361</v>
      </c>
      <c r="F190" s="57" t="s">
        <v>362</v>
      </c>
      <c r="G190" s="72">
        <f>SUM('DTOC Backsheet'!$F185:$I185)</f>
        <v>25050</v>
      </c>
      <c r="H190" s="73">
        <f>VLOOKUP($E190,'Population 18+ (2014)'!$D$11:$I$188,H$10,0)</f>
        <v>463055.853</v>
      </c>
      <c r="I190" s="74">
        <f t="shared" si="6"/>
        <v>5409.7145814502856</v>
      </c>
      <c r="J190" s="72">
        <f>SUM('DTOC Backsheet'!$J372:$M372)</f>
        <v>20200</v>
      </c>
      <c r="K190" s="81">
        <f>VLOOKUP($E190,'Population 18+ (2014)'!$D$11:$I$188,K$10,0)</f>
        <v>465648.89099999989</v>
      </c>
      <c r="L190" s="74">
        <f t="shared" si="7"/>
        <v>4338.0324511499812</v>
      </c>
      <c r="M190" s="72">
        <f>SUM('DTOC Backsheet'!$J185:$M185)</f>
        <v>31550</v>
      </c>
      <c r="N190" s="81">
        <f>VLOOKUP($E190,'Population 18+ (2014)'!$D$11:$I$188,N$10,0)</f>
        <v>465648.89099999989</v>
      </c>
      <c r="O190" s="74">
        <f t="shared" si="8"/>
        <v>6775.4912789000946</v>
      </c>
      <c r="S190" s="26"/>
    </row>
    <row r="191" spans="1:19" ht="16.5" customHeight="1" thickBot="1">
      <c r="B191" s="46" t="s">
        <v>16</v>
      </c>
      <c r="C191" s="47" t="s">
        <v>28</v>
      </c>
      <c r="D191" s="48" t="s">
        <v>42</v>
      </c>
      <c r="E191" s="58" t="s">
        <v>363</v>
      </c>
      <c r="F191" s="59" t="s">
        <v>364</v>
      </c>
      <c r="G191" s="77">
        <f>SUM('DTOC Backsheet'!$F186:$I186)</f>
        <v>8463</v>
      </c>
      <c r="H191" s="78">
        <f>VLOOKUP($E191,'Population 18+ (2014)'!$D$11:$I$188,H$10,0)</f>
        <v>170005.91400000005</v>
      </c>
      <c r="I191" s="79">
        <f t="shared" si="6"/>
        <v>4978.0621161214412</v>
      </c>
      <c r="J191" s="77">
        <f>SUM('DTOC Backsheet'!$J373:$M373)</f>
        <v>9837</v>
      </c>
      <c r="K191" s="82">
        <f>VLOOKUP($E191,'Population 18+ (2014)'!$D$11:$I$188,K$10,0)</f>
        <v>171683.78499999997</v>
      </c>
      <c r="L191" s="79">
        <f t="shared" si="7"/>
        <v>5729.7199033676952</v>
      </c>
      <c r="M191" s="77">
        <f>SUM('DTOC Backsheet'!$J186:$M186)</f>
        <v>10535</v>
      </c>
      <c r="N191" s="82">
        <f>VLOOKUP($E191,'Population 18+ (2014)'!$D$11:$I$188,N$10,0)</f>
        <v>171683.78499999997</v>
      </c>
      <c r="O191" s="79">
        <f t="shared" si="8"/>
        <v>6136.2813034440042</v>
      </c>
      <c r="S191" s="26"/>
    </row>
    <row r="192" spans="1:19">
      <c r="E192" s="28"/>
      <c r="F192" s="28"/>
      <c r="G192" s="28"/>
      <c r="H192" s="28"/>
      <c r="I192" s="28"/>
      <c r="J192" s="28"/>
      <c r="K192" s="28"/>
      <c r="L192" s="28"/>
      <c r="M192" s="28"/>
      <c r="N192" s="28"/>
      <c r="O192" s="28"/>
      <c r="S192" s="26"/>
    </row>
    <row r="193" spans="1:19" ht="15" customHeight="1">
      <c r="A193" s="106"/>
      <c r="B193" s="106"/>
      <c r="C193" s="106"/>
      <c r="D193" s="106"/>
      <c r="E193" s="107" t="s">
        <v>365</v>
      </c>
      <c r="F193" s="106"/>
      <c r="G193" s="106"/>
      <c r="H193" s="106"/>
      <c r="I193" s="106"/>
      <c r="J193" s="106"/>
      <c r="K193" s="106"/>
      <c r="L193" s="106"/>
      <c r="M193" s="106"/>
      <c r="N193" s="106"/>
      <c r="O193" s="106"/>
      <c r="P193" s="108"/>
      <c r="S193" s="26"/>
    </row>
    <row r="194" spans="1:19">
      <c r="F194" s="28"/>
      <c r="G194" s="28"/>
      <c r="H194" s="28"/>
      <c r="I194" s="28"/>
      <c r="J194" s="28"/>
      <c r="K194" s="28"/>
      <c r="L194" s="28"/>
      <c r="M194" s="28"/>
      <c r="N194" s="28"/>
      <c r="O194" s="28"/>
      <c r="S194" s="26"/>
    </row>
    <row r="195" spans="1:19" ht="30" customHeight="1">
      <c r="E195" s="375" t="s">
        <v>379</v>
      </c>
      <c r="F195" s="375"/>
      <c r="G195" s="375"/>
      <c r="H195" s="375"/>
      <c r="I195" s="375"/>
      <c r="J195" s="375"/>
      <c r="K195" s="375"/>
      <c r="L195" s="375"/>
      <c r="M195" s="375"/>
      <c r="N195" s="375"/>
      <c r="O195" s="375"/>
      <c r="S195" s="26"/>
    </row>
    <row r="196" spans="1:19">
      <c r="E196" s="10" t="s">
        <v>375</v>
      </c>
      <c r="F196" s="34"/>
      <c r="G196" s="34"/>
      <c r="H196" s="34"/>
      <c r="I196" s="34"/>
      <c r="J196" s="34"/>
      <c r="K196" s="34"/>
      <c r="L196" s="34"/>
      <c r="M196" s="34"/>
      <c r="N196" s="34"/>
      <c r="O196" s="34"/>
      <c r="S196" s="26"/>
    </row>
    <row r="197" spans="1:19" s="8" customFormat="1" ht="30" customHeight="1">
      <c r="A197" s="115"/>
      <c r="B197" s="115"/>
      <c r="C197" s="115"/>
      <c r="D197" s="115"/>
      <c r="E197" s="375" t="s">
        <v>376</v>
      </c>
      <c r="F197" s="375"/>
      <c r="G197" s="375"/>
      <c r="H197" s="375"/>
      <c r="I197" s="375"/>
      <c r="J197" s="375"/>
      <c r="K197" s="375"/>
      <c r="L197" s="375"/>
      <c r="M197" s="375"/>
      <c r="N197" s="375"/>
      <c r="O197" s="375"/>
    </row>
    <row r="198" spans="1:19" ht="30" customHeight="1">
      <c r="A198" s="115"/>
      <c r="B198" s="115"/>
      <c r="C198" s="115"/>
      <c r="D198" s="115"/>
      <c r="E198" s="375" t="s">
        <v>377</v>
      </c>
      <c r="F198" s="375"/>
      <c r="G198" s="375"/>
      <c r="H198" s="375"/>
      <c r="I198" s="375"/>
      <c r="J198" s="375"/>
      <c r="K198" s="375"/>
      <c r="L198" s="375"/>
      <c r="M198" s="375"/>
      <c r="N198" s="375"/>
      <c r="O198" s="375"/>
      <c r="S198" s="26"/>
    </row>
    <row r="199" spans="1:19">
      <c r="F199" s="28"/>
      <c r="G199" s="28"/>
      <c r="H199" s="28"/>
      <c r="I199" s="28"/>
      <c r="J199" s="28"/>
      <c r="K199" s="28"/>
      <c r="L199" s="28"/>
      <c r="M199" s="28"/>
      <c r="N199" s="28"/>
      <c r="O199" s="28"/>
      <c r="S199" s="26"/>
    </row>
  </sheetData>
  <sheetProtection password="DCA1" sheet="1" objects="1" scenarios="1"/>
  <mergeCells count="8">
    <mergeCell ref="E1:O3"/>
    <mergeCell ref="E198:O198"/>
    <mergeCell ref="E4:O4"/>
    <mergeCell ref="E195:O195"/>
    <mergeCell ref="G11:I11"/>
    <mergeCell ref="J11:L11"/>
    <mergeCell ref="M11:O11"/>
    <mergeCell ref="E197:O197"/>
  </mergeCells>
  <hyperlinks>
    <hyperlink ref="F9" location="Cover!B2" display="&lt;&lt; Cover Sheet"/>
  </hyperlinks>
  <pageMargins left="0.70866141732283472" right="0.70866141732283472" top="0.74803149606299213" bottom="0.74803149606299213" header="0.31496062992125984" footer="0.31496062992125984"/>
  <pageSetup paperSize="9" scale="53" fitToWidth="0" fitToHeight="0" orientation="landscape" r:id="rId1"/>
  <rowBreaks count="3" manualBreakCount="3">
    <brk id="60" max="15" man="1"/>
    <brk id="116" max="15" man="1"/>
    <brk id="168" max="15" man="1"/>
  </rowBreaks>
  <colBreaks count="1" manualBreakCount="1">
    <brk id="9" max="19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Cover</vt:lpstr>
      <vt:lpstr>Income</vt:lpstr>
      <vt:lpstr>Expenditure</vt:lpstr>
      <vt:lpstr>Income &amp; Expenditure Backsheet</vt:lpstr>
      <vt:lpstr>NEA Performance (Annual) </vt:lpstr>
      <vt:lpstr>NEA Performance (Quarterly)</vt:lpstr>
      <vt:lpstr>Population All (2014)</vt:lpstr>
      <vt:lpstr>NEA Backsheet</vt:lpstr>
      <vt:lpstr>DTOC Performance (Annual)</vt:lpstr>
      <vt:lpstr>DTOC Backsheet</vt:lpstr>
      <vt:lpstr>Population 18+ (2014)</vt:lpstr>
      <vt:lpstr>DTOC Performance (Quarterly)</vt:lpstr>
      <vt:lpstr>Reablement Performance</vt:lpstr>
      <vt:lpstr>Reablement backsheet</vt:lpstr>
      <vt:lpstr>Residential Admissions</vt:lpstr>
      <vt:lpstr>Res Admissions backsheet</vt:lpstr>
      <vt:lpstr>National Conditions</vt:lpstr>
      <vt:lpstr>NatConditions Backsheet</vt:lpstr>
      <vt:lpstr>Year End Feedback 1</vt:lpstr>
      <vt:lpstr>Year End Feedback 2</vt:lpstr>
      <vt:lpstr>Year End Feedback Backsheet</vt:lpstr>
      <vt:lpstr>Cover!Print_Area</vt:lpstr>
      <vt:lpstr>'DTOC Performance (Annual)'!Print_Area</vt:lpstr>
      <vt:lpstr>'DTOC Performance (Quarterly)'!Print_Area</vt:lpstr>
      <vt:lpstr>Expenditure!Print_Area</vt:lpstr>
      <vt:lpstr>Income!Print_Area</vt:lpstr>
      <vt:lpstr>'National Conditions'!Print_Area</vt:lpstr>
      <vt:lpstr>'NEA Performance (Annual) '!Print_Area</vt:lpstr>
      <vt:lpstr>'NEA Performance (Quarterly)'!Print_Area</vt:lpstr>
      <vt:lpstr>'Reablement Performance'!Print_Area</vt:lpstr>
      <vt:lpstr>'Residential Admissions'!Print_Area</vt:lpstr>
      <vt:lpstr>'Year End Feedback 1'!Print_Area</vt:lpstr>
      <vt:lpstr>'Year End Feedback 2'!Print_Area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johan.armstrong@nhs.net</dc:creator>
  <cp:lastModifiedBy>Cheung, Chun-Ho</cp:lastModifiedBy>
  <cp:lastPrinted>2016-08-18T13:52:21Z</cp:lastPrinted>
  <dcterms:created xsi:type="dcterms:W3CDTF">2016-07-29T10:05:20Z</dcterms:created>
  <dcterms:modified xsi:type="dcterms:W3CDTF">2018-07-12T10:55:53Z</dcterms:modified>
</cp:coreProperties>
</file>